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CA90A1-6681-4A2C-8A05-313A45B7B88E}" xr6:coauthVersionLast="47" xr6:coauthVersionMax="47" xr10:uidLastSave="{00000000-0000-0000-0000-000000000000}"/>
  <bookViews>
    <workbookView xWindow="-120" yWindow="-120" windowWidth="38640" windowHeight="15720"/>
  </bookViews>
  <sheets>
    <sheet name="Curves" sheetId="1" r:id="rId1"/>
    <sheet name="PV Curves" sheetId="3" r:id="rId2"/>
    <sheet name="Sheet2" sheetId="4" r:id="rId3"/>
  </sheets>
  <definedNames>
    <definedName name="Date" localSheetId="0">Curves!$C$12</definedName>
    <definedName name="date" localSheetId="1">'PV Curves'!$C$3</definedName>
    <definedName name="PVfactors" localSheetId="0">Curves!$AF$12</definedName>
  </definedNames>
  <calcPr calcId="0"/>
</workbook>
</file>

<file path=xl/calcChain.xml><?xml version="1.0" encoding="utf-8"?>
<calcChain xmlns="http://schemas.openxmlformats.org/spreadsheetml/2006/main">
  <c r="AF10" i="1" l="1"/>
  <c r="AG10" i="1"/>
  <c r="AH10" i="1"/>
  <c r="AI10" i="1"/>
  <c r="AJ10" i="1"/>
  <c r="AK10" i="1"/>
  <c r="AL10" i="1"/>
  <c r="AM10" i="1"/>
  <c r="AN10" i="1"/>
  <c r="AO10" i="1"/>
  <c r="AP10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E2" i="3"/>
  <c r="F2" i="3"/>
  <c r="G2" i="3"/>
  <c r="H2" i="3"/>
  <c r="I2" i="3"/>
  <c r="J2" i="3"/>
  <c r="K2" i="3"/>
  <c r="L2" i="3"/>
  <c r="M2" i="3"/>
  <c r="N2" i="3"/>
  <c r="O2" i="3"/>
  <c r="U2" i="3"/>
  <c r="V2" i="3"/>
  <c r="W2" i="3"/>
  <c r="Y2" i="3"/>
  <c r="Z2" i="3"/>
  <c r="AA2" i="3"/>
  <c r="AC2" i="3"/>
  <c r="AD2" i="3"/>
  <c r="AE2" i="3"/>
  <c r="AG2" i="3"/>
  <c r="AH2" i="3"/>
  <c r="AI2" i="3"/>
  <c r="AK2" i="3"/>
  <c r="AL2" i="3"/>
  <c r="AM2" i="3"/>
  <c r="AO2" i="3"/>
  <c r="AP2" i="3"/>
  <c r="AQ2" i="3"/>
  <c r="AS2" i="3"/>
  <c r="AT2" i="3"/>
  <c r="AU2" i="3"/>
  <c r="AW2" i="3"/>
  <c r="AX2" i="3"/>
  <c r="AY2" i="3"/>
  <c r="BA2" i="3"/>
  <c r="BB2" i="3"/>
  <c r="BC2" i="3"/>
  <c r="BE2" i="3"/>
  <c r="BF2" i="3"/>
  <c r="BG2" i="3"/>
  <c r="BI2" i="3"/>
  <c r="BJ2" i="3"/>
  <c r="BK2" i="3"/>
  <c r="CB2" i="3"/>
  <c r="CC2" i="3"/>
  <c r="CD2" i="3"/>
  <c r="CF2" i="3"/>
  <c r="CG2" i="3"/>
  <c r="CH2" i="3"/>
  <c r="CJ2" i="3"/>
  <c r="CK2" i="3"/>
  <c r="CL2" i="3"/>
  <c r="CN2" i="3"/>
  <c r="CO2" i="3"/>
  <c r="CP2" i="3"/>
  <c r="CR2" i="3"/>
  <c r="CS2" i="3"/>
  <c r="CT2" i="3"/>
  <c r="CV2" i="3"/>
  <c r="CW2" i="3"/>
  <c r="CX2" i="3"/>
  <c r="CZ2" i="3"/>
  <c r="DA2" i="3"/>
  <c r="DB2" i="3"/>
  <c r="DD2" i="3"/>
  <c r="DE2" i="3"/>
  <c r="DF2" i="3"/>
  <c r="DH2" i="3"/>
  <c r="DI2" i="3"/>
  <c r="DJ2" i="3"/>
  <c r="DL2" i="3"/>
  <c r="DM2" i="3"/>
  <c r="DN2" i="3"/>
  <c r="DP2" i="3"/>
  <c r="DQ2" i="3"/>
  <c r="DR2" i="3"/>
  <c r="B3" i="3"/>
  <c r="C3" i="3"/>
  <c r="E3" i="3"/>
  <c r="F3" i="3"/>
  <c r="G3" i="3"/>
  <c r="H3" i="3"/>
  <c r="I3" i="3"/>
  <c r="J3" i="3"/>
  <c r="K3" i="3"/>
  <c r="L3" i="3"/>
  <c r="M3" i="3"/>
  <c r="N3" i="3"/>
  <c r="O3" i="3"/>
  <c r="Q3" i="3"/>
  <c r="R3" i="3"/>
  <c r="S3" i="3"/>
  <c r="U3" i="3"/>
  <c r="V3" i="3"/>
  <c r="W3" i="3"/>
  <c r="Y3" i="3"/>
  <c r="Z3" i="3"/>
  <c r="AA3" i="3"/>
  <c r="AC3" i="3"/>
  <c r="AD3" i="3"/>
  <c r="AE3" i="3"/>
  <c r="AG3" i="3"/>
  <c r="AH3" i="3"/>
  <c r="AI3" i="3"/>
  <c r="AK3" i="3"/>
  <c r="AL3" i="3"/>
  <c r="AM3" i="3"/>
  <c r="AO3" i="3"/>
  <c r="AP3" i="3"/>
  <c r="AQ3" i="3"/>
  <c r="AS3" i="3"/>
  <c r="AT3" i="3"/>
  <c r="AU3" i="3"/>
  <c r="AW3" i="3"/>
  <c r="AX3" i="3"/>
  <c r="AY3" i="3"/>
  <c r="BA3" i="3"/>
  <c r="BB3" i="3"/>
  <c r="BC3" i="3"/>
  <c r="BE3" i="3"/>
  <c r="BF3" i="3"/>
  <c r="BG3" i="3"/>
  <c r="BI3" i="3"/>
  <c r="BJ3" i="3"/>
  <c r="BK3" i="3"/>
  <c r="BN3" i="3"/>
  <c r="BO3" i="3"/>
  <c r="BP3" i="3"/>
  <c r="BQ3" i="3"/>
  <c r="BR3" i="3"/>
  <c r="BS3" i="3"/>
  <c r="BT3" i="3"/>
  <c r="BU3" i="3"/>
  <c r="BV3" i="3"/>
  <c r="BW3" i="3"/>
  <c r="BX3" i="3"/>
  <c r="CA3" i="3"/>
  <c r="CB3" i="3"/>
  <c r="CC3" i="3"/>
  <c r="CD3" i="3"/>
  <c r="CF3" i="3"/>
  <c r="CG3" i="3"/>
  <c r="CH3" i="3"/>
  <c r="CJ3" i="3"/>
  <c r="CK3" i="3"/>
  <c r="CL3" i="3"/>
  <c r="CN3" i="3"/>
  <c r="CO3" i="3"/>
  <c r="CP3" i="3"/>
  <c r="CR3" i="3"/>
  <c r="CS3" i="3"/>
  <c r="CT3" i="3"/>
  <c r="CV3" i="3"/>
  <c r="CW3" i="3"/>
  <c r="CX3" i="3"/>
  <c r="CZ3" i="3"/>
  <c r="DA3" i="3"/>
  <c r="DB3" i="3"/>
  <c r="DD3" i="3"/>
  <c r="DE3" i="3"/>
  <c r="DF3" i="3"/>
  <c r="DH3" i="3"/>
  <c r="DI3" i="3"/>
  <c r="DJ3" i="3"/>
  <c r="DL3" i="3"/>
  <c r="DM3" i="3"/>
  <c r="DN3" i="3"/>
  <c r="DP3" i="3"/>
  <c r="DQ3" i="3"/>
  <c r="DR3" i="3"/>
  <c r="B4" i="3"/>
  <c r="C4" i="3"/>
  <c r="E4" i="3"/>
  <c r="F4" i="3"/>
  <c r="G4" i="3"/>
  <c r="H4" i="3"/>
  <c r="I4" i="3"/>
  <c r="J4" i="3"/>
  <c r="K4" i="3"/>
  <c r="L4" i="3"/>
  <c r="M4" i="3"/>
  <c r="N4" i="3"/>
  <c r="O4" i="3"/>
  <c r="Q4" i="3"/>
  <c r="R4" i="3"/>
  <c r="S4" i="3"/>
  <c r="U4" i="3"/>
  <c r="V4" i="3"/>
  <c r="W4" i="3"/>
  <c r="Y4" i="3"/>
  <c r="Z4" i="3"/>
  <c r="AA4" i="3"/>
  <c r="AC4" i="3"/>
  <c r="AD4" i="3"/>
  <c r="AE4" i="3"/>
  <c r="AG4" i="3"/>
  <c r="AH4" i="3"/>
  <c r="AI4" i="3"/>
  <c r="AK4" i="3"/>
  <c r="AL4" i="3"/>
  <c r="AM4" i="3"/>
  <c r="AO4" i="3"/>
  <c r="AP4" i="3"/>
  <c r="AQ4" i="3"/>
  <c r="AS4" i="3"/>
  <c r="AT4" i="3"/>
  <c r="AU4" i="3"/>
  <c r="AW4" i="3"/>
  <c r="AX4" i="3"/>
  <c r="AY4" i="3"/>
  <c r="BA4" i="3"/>
  <c r="BB4" i="3"/>
  <c r="BC4" i="3"/>
  <c r="BE4" i="3"/>
  <c r="BF4" i="3"/>
  <c r="BG4" i="3"/>
  <c r="BI4" i="3"/>
  <c r="BJ4" i="3"/>
  <c r="BK4" i="3"/>
  <c r="BN4" i="3"/>
  <c r="BO4" i="3"/>
  <c r="BP4" i="3"/>
  <c r="BQ4" i="3"/>
  <c r="BR4" i="3"/>
  <c r="BS4" i="3"/>
  <c r="BT4" i="3"/>
  <c r="BU4" i="3"/>
  <c r="BV4" i="3"/>
  <c r="BW4" i="3"/>
  <c r="BX4" i="3"/>
  <c r="CA4" i="3"/>
  <c r="CB4" i="3"/>
  <c r="CC4" i="3"/>
  <c r="CD4" i="3"/>
  <c r="CF4" i="3"/>
  <c r="CG4" i="3"/>
  <c r="CH4" i="3"/>
  <c r="CJ4" i="3"/>
  <c r="CK4" i="3"/>
  <c r="CL4" i="3"/>
  <c r="CN4" i="3"/>
  <c r="CO4" i="3"/>
  <c r="CP4" i="3"/>
  <c r="CR4" i="3"/>
  <c r="CS4" i="3"/>
  <c r="CT4" i="3"/>
  <c r="CV4" i="3"/>
  <c r="CW4" i="3"/>
  <c r="CX4" i="3"/>
  <c r="CZ4" i="3"/>
  <c r="DA4" i="3"/>
  <c r="DB4" i="3"/>
  <c r="DD4" i="3"/>
  <c r="DE4" i="3"/>
  <c r="DF4" i="3"/>
  <c r="DH4" i="3"/>
  <c r="DI4" i="3"/>
  <c r="DJ4" i="3"/>
  <c r="DL4" i="3"/>
  <c r="DM4" i="3"/>
  <c r="DN4" i="3"/>
  <c r="DP4" i="3"/>
  <c r="DQ4" i="3"/>
  <c r="DR4" i="3"/>
  <c r="B5" i="3"/>
  <c r="C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U5" i="3"/>
  <c r="V5" i="3"/>
  <c r="W5" i="3"/>
  <c r="Y5" i="3"/>
  <c r="Z5" i="3"/>
  <c r="AA5" i="3"/>
  <c r="AC5" i="3"/>
  <c r="AD5" i="3"/>
  <c r="AE5" i="3"/>
  <c r="AG5" i="3"/>
  <c r="AH5" i="3"/>
  <c r="AI5" i="3"/>
  <c r="AK5" i="3"/>
  <c r="AL5" i="3"/>
  <c r="AM5" i="3"/>
  <c r="AO5" i="3"/>
  <c r="AP5" i="3"/>
  <c r="AQ5" i="3"/>
  <c r="AS5" i="3"/>
  <c r="AT5" i="3"/>
  <c r="AU5" i="3"/>
  <c r="AW5" i="3"/>
  <c r="AX5" i="3"/>
  <c r="AY5" i="3"/>
  <c r="BA5" i="3"/>
  <c r="BB5" i="3"/>
  <c r="BC5" i="3"/>
  <c r="BE5" i="3"/>
  <c r="BF5" i="3"/>
  <c r="BG5" i="3"/>
  <c r="BI5" i="3"/>
  <c r="BJ5" i="3"/>
  <c r="BK5" i="3"/>
  <c r="BN5" i="3"/>
  <c r="BO5" i="3"/>
  <c r="BP5" i="3"/>
  <c r="BQ5" i="3"/>
  <c r="BR5" i="3"/>
  <c r="BS5" i="3"/>
  <c r="BT5" i="3"/>
  <c r="BU5" i="3"/>
  <c r="BV5" i="3"/>
  <c r="BW5" i="3"/>
  <c r="BX5" i="3"/>
  <c r="CA5" i="3"/>
  <c r="CB5" i="3"/>
  <c r="CC5" i="3"/>
  <c r="CD5" i="3"/>
  <c r="CF5" i="3"/>
  <c r="CG5" i="3"/>
  <c r="CH5" i="3"/>
  <c r="CJ5" i="3"/>
  <c r="CK5" i="3"/>
  <c r="CL5" i="3"/>
  <c r="CN5" i="3"/>
  <c r="CO5" i="3"/>
  <c r="CP5" i="3"/>
  <c r="CR5" i="3"/>
  <c r="CS5" i="3"/>
  <c r="CT5" i="3"/>
  <c r="CV5" i="3"/>
  <c r="CW5" i="3"/>
  <c r="CX5" i="3"/>
  <c r="CZ5" i="3"/>
  <c r="DA5" i="3"/>
  <c r="DB5" i="3"/>
  <c r="DD5" i="3"/>
  <c r="DE5" i="3"/>
  <c r="DF5" i="3"/>
  <c r="DH5" i="3"/>
  <c r="DI5" i="3"/>
  <c r="DJ5" i="3"/>
  <c r="DL5" i="3"/>
  <c r="DM5" i="3"/>
  <c r="DN5" i="3"/>
  <c r="DP5" i="3"/>
  <c r="DQ5" i="3"/>
  <c r="DR5" i="3"/>
  <c r="B6" i="3"/>
  <c r="C6" i="3"/>
  <c r="E6" i="3"/>
  <c r="F6" i="3"/>
  <c r="G6" i="3"/>
  <c r="H6" i="3"/>
  <c r="I6" i="3"/>
  <c r="J6" i="3"/>
  <c r="K6" i="3"/>
  <c r="L6" i="3"/>
  <c r="M6" i="3"/>
  <c r="N6" i="3"/>
  <c r="O6" i="3"/>
  <c r="Q6" i="3"/>
  <c r="R6" i="3"/>
  <c r="S6" i="3"/>
  <c r="U6" i="3"/>
  <c r="V6" i="3"/>
  <c r="W6" i="3"/>
  <c r="Y6" i="3"/>
  <c r="Z6" i="3"/>
  <c r="AA6" i="3"/>
  <c r="AC6" i="3"/>
  <c r="AD6" i="3"/>
  <c r="AE6" i="3"/>
  <c r="AG6" i="3"/>
  <c r="AH6" i="3"/>
  <c r="AI6" i="3"/>
  <c r="AK6" i="3"/>
  <c r="AL6" i="3"/>
  <c r="AM6" i="3"/>
  <c r="AO6" i="3"/>
  <c r="AP6" i="3"/>
  <c r="AQ6" i="3"/>
  <c r="AS6" i="3"/>
  <c r="AT6" i="3"/>
  <c r="AU6" i="3"/>
  <c r="AW6" i="3"/>
  <c r="AX6" i="3"/>
  <c r="AY6" i="3"/>
  <c r="BA6" i="3"/>
  <c r="BB6" i="3"/>
  <c r="BC6" i="3"/>
  <c r="BE6" i="3"/>
  <c r="BF6" i="3"/>
  <c r="BG6" i="3"/>
  <c r="BI6" i="3"/>
  <c r="BJ6" i="3"/>
  <c r="BK6" i="3"/>
  <c r="BN6" i="3"/>
  <c r="BO6" i="3"/>
  <c r="BP6" i="3"/>
  <c r="BQ6" i="3"/>
  <c r="BR6" i="3"/>
  <c r="BS6" i="3"/>
  <c r="BT6" i="3"/>
  <c r="BU6" i="3"/>
  <c r="BV6" i="3"/>
  <c r="BW6" i="3"/>
  <c r="BX6" i="3"/>
  <c r="CA6" i="3"/>
  <c r="CB6" i="3"/>
  <c r="CC6" i="3"/>
  <c r="CD6" i="3"/>
  <c r="CF6" i="3"/>
  <c r="CG6" i="3"/>
  <c r="CH6" i="3"/>
  <c r="CJ6" i="3"/>
  <c r="CK6" i="3"/>
  <c r="CL6" i="3"/>
  <c r="CN6" i="3"/>
  <c r="CO6" i="3"/>
  <c r="CP6" i="3"/>
  <c r="CR6" i="3"/>
  <c r="CS6" i="3"/>
  <c r="CT6" i="3"/>
  <c r="CV6" i="3"/>
  <c r="CW6" i="3"/>
  <c r="CX6" i="3"/>
  <c r="CZ6" i="3"/>
  <c r="DA6" i="3"/>
  <c r="DB6" i="3"/>
  <c r="DD6" i="3"/>
  <c r="DE6" i="3"/>
  <c r="DF6" i="3"/>
  <c r="DH6" i="3"/>
  <c r="DI6" i="3"/>
  <c r="DJ6" i="3"/>
  <c r="DL6" i="3"/>
  <c r="DM6" i="3"/>
  <c r="DN6" i="3"/>
  <c r="DP6" i="3"/>
  <c r="DQ6" i="3"/>
  <c r="DR6" i="3"/>
  <c r="B7" i="3"/>
  <c r="C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U7" i="3"/>
  <c r="V7" i="3"/>
  <c r="W7" i="3"/>
  <c r="Y7" i="3"/>
  <c r="Z7" i="3"/>
  <c r="AA7" i="3"/>
  <c r="AC7" i="3"/>
  <c r="AD7" i="3"/>
  <c r="AE7" i="3"/>
  <c r="AG7" i="3"/>
  <c r="AH7" i="3"/>
  <c r="AI7" i="3"/>
  <c r="AK7" i="3"/>
  <c r="AL7" i="3"/>
  <c r="AM7" i="3"/>
  <c r="AO7" i="3"/>
  <c r="AP7" i="3"/>
  <c r="AQ7" i="3"/>
  <c r="AS7" i="3"/>
  <c r="AT7" i="3"/>
  <c r="AU7" i="3"/>
  <c r="AW7" i="3"/>
  <c r="AX7" i="3"/>
  <c r="AY7" i="3"/>
  <c r="BA7" i="3"/>
  <c r="BB7" i="3"/>
  <c r="BC7" i="3"/>
  <c r="BE7" i="3"/>
  <c r="BF7" i="3"/>
  <c r="BG7" i="3"/>
  <c r="BI7" i="3"/>
  <c r="BJ7" i="3"/>
  <c r="BK7" i="3"/>
  <c r="BN7" i="3"/>
  <c r="BO7" i="3"/>
  <c r="BP7" i="3"/>
  <c r="BQ7" i="3"/>
  <c r="BR7" i="3"/>
  <c r="BS7" i="3"/>
  <c r="BT7" i="3"/>
  <c r="BU7" i="3"/>
  <c r="BV7" i="3"/>
  <c r="BW7" i="3"/>
  <c r="BX7" i="3"/>
  <c r="CA7" i="3"/>
  <c r="CB7" i="3"/>
  <c r="CC7" i="3"/>
  <c r="CD7" i="3"/>
  <c r="CF7" i="3"/>
  <c r="CG7" i="3"/>
  <c r="CH7" i="3"/>
  <c r="CJ7" i="3"/>
  <c r="CK7" i="3"/>
  <c r="CL7" i="3"/>
  <c r="CN7" i="3"/>
  <c r="CO7" i="3"/>
  <c r="CP7" i="3"/>
  <c r="CR7" i="3"/>
  <c r="CS7" i="3"/>
  <c r="CT7" i="3"/>
  <c r="CV7" i="3"/>
  <c r="CW7" i="3"/>
  <c r="CX7" i="3"/>
  <c r="CZ7" i="3"/>
  <c r="DA7" i="3"/>
  <c r="DB7" i="3"/>
  <c r="DD7" i="3"/>
  <c r="DE7" i="3"/>
  <c r="DF7" i="3"/>
  <c r="DH7" i="3"/>
  <c r="DI7" i="3"/>
  <c r="DJ7" i="3"/>
  <c r="DL7" i="3"/>
  <c r="DM7" i="3"/>
  <c r="DN7" i="3"/>
  <c r="DP7" i="3"/>
  <c r="DQ7" i="3"/>
  <c r="DR7" i="3"/>
  <c r="B8" i="3"/>
  <c r="C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U8" i="3"/>
  <c r="V8" i="3"/>
  <c r="W8" i="3"/>
  <c r="Y8" i="3"/>
  <c r="Z8" i="3"/>
  <c r="AA8" i="3"/>
  <c r="AC8" i="3"/>
  <c r="AD8" i="3"/>
  <c r="AE8" i="3"/>
  <c r="AG8" i="3"/>
  <c r="AH8" i="3"/>
  <c r="AI8" i="3"/>
  <c r="AK8" i="3"/>
  <c r="AL8" i="3"/>
  <c r="AM8" i="3"/>
  <c r="AO8" i="3"/>
  <c r="AP8" i="3"/>
  <c r="AQ8" i="3"/>
  <c r="AS8" i="3"/>
  <c r="AT8" i="3"/>
  <c r="AU8" i="3"/>
  <c r="AW8" i="3"/>
  <c r="AX8" i="3"/>
  <c r="AY8" i="3"/>
  <c r="BA8" i="3"/>
  <c r="BB8" i="3"/>
  <c r="BC8" i="3"/>
  <c r="BE8" i="3"/>
  <c r="BF8" i="3"/>
  <c r="BG8" i="3"/>
  <c r="BI8" i="3"/>
  <c r="BJ8" i="3"/>
  <c r="BK8" i="3"/>
  <c r="BN8" i="3"/>
  <c r="BO8" i="3"/>
  <c r="BP8" i="3"/>
  <c r="BQ8" i="3"/>
  <c r="BR8" i="3"/>
  <c r="BS8" i="3"/>
  <c r="BT8" i="3"/>
  <c r="BU8" i="3"/>
  <c r="BV8" i="3"/>
  <c r="BW8" i="3"/>
  <c r="BX8" i="3"/>
  <c r="CA8" i="3"/>
  <c r="CB8" i="3"/>
  <c r="CC8" i="3"/>
  <c r="CD8" i="3"/>
  <c r="CF8" i="3"/>
  <c r="CG8" i="3"/>
  <c r="CH8" i="3"/>
  <c r="CJ8" i="3"/>
  <c r="CK8" i="3"/>
  <c r="CL8" i="3"/>
  <c r="CN8" i="3"/>
  <c r="CO8" i="3"/>
  <c r="CP8" i="3"/>
  <c r="CR8" i="3"/>
  <c r="CS8" i="3"/>
  <c r="CT8" i="3"/>
  <c r="CV8" i="3"/>
  <c r="CW8" i="3"/>
  <c r="CX8" i="3"/>
  <c r="CZ8" i="3"/>
  <c r="DA8" i="3"/>
  <c r="DB8" i="3"/>
  <c r="DD8" i="3"/>
  <c r="DE8" i="3"/>
  <c r="DF8" i="3"/>
  <c r="DH8" i="3"/>
  <c r="DI8" i="3"/>
  <c r="DJ8" i="3"/>
  <c r="DL8" i="3"/>
  <c r="DM8" i="3"/>
  <c r="DN8" i="3"/>
  <c r="DP8" i="3"/>
  <c r="DQ8" i="3"/>
  <c r="DR8" i="3"/>
  <c r="B9" i="3"/>
  <c r="C9" i="3"/>
  <c r="E9" i="3"/>
  <c r="F9" i="3"/>
  <c r="G9" i="3"/>
  <c r="H9" i="3"/>
  <c r="I9" i="3"/>
  <c r="J9" i="3"/>
  <c r="K9" i="3"/>
  <c r="L9" i="3"/>
  <c r="M9" i="3"/>
  <c r="N9" i="3"/>
  <c r="O9" i="3"/>
  <c r="Q9" i="3"/>
  <c r="R9" i="3"/>
  <c r="S9" i="3"/>
  <c r="U9" i="3"/>
  <c r="V9" i="3"/>
  <c r="W9" i="3"/>
  <c r="Y9" i="3"/>
  <c r="Z9" i="3"/>
  <c r="AA9" i="3"/>
  <c r="AC9" i="3"/>
  <c r="AD9" i="3"/>
  <c r="AE9" i="3"/>
  <c r="AG9" i="3"/>
  <c r="AH9" i="3"/>
  <c r="AI9" i="3"/>
  <c r="AK9" i="3"/>
  <c r="AL9" i="3"/>
  <c r="AM9" i="3"/>
  <c r="AO9" i="3"/>
  <c r="AP9" i="3"/>
  <c r="AQ9" i="3"/>
  <c r="AS9" i="3"/>
  <c r="AT9" i="3"/>
  <c r="AU9" i="3"/>
  <c r="AW9" i="3"/>
  <c r="AX9" i="3"/>
  <c r="AY9" i="3"/>
  <c r="BA9" i="3"/>
  <c r="BB9" i="3"/>
  <c r="BC9" i="3"/>
  <c r="BE9" i="3"/>
  <c r="BF9" i="3"/>
  <c r="BG9" i="3"/>
  <c r="BI9" i="3"/>
  <c r="BJ9" i="3"/>
  <c r="BK9" i="3"/>
  <c r="BN9" i="3"/>
  <c r="BO9" i="3"/>
  <c r="BP9" i="3"/>
  <c r="BQ9" i="3"/>
  <c r="BR9" i="3"/>
  <c r="BS9" i="3"/>
  <c r="BT9" i="3"/>
  <c r="BU9" i="3"/>
  <c r="BV9" i="3"/>
  <c r="BW9" i="3"/>
  <c r="BX9" i="3"/>
  <c r="CA9" i="3"/>
  <c r="CB9" i="3"/>
  <c r="CC9" i="3"/>
  <c r="CD9" i="3"/>
  <c r="CF9" i="3"/>
  <c r="CG9" i="3"/>
  <c r="CH9" i="3"/>
  <c r="CJ9" i="3"/>
  <c r="CK9" i="3"/>
  <c r="CL9" i="3"/>
  <c r="CN9" i="3"/>
  <c r="CO9" i="3"/>
  <c r="CP9" i="3"/>
  <c r="CR9" i="3"/>
  <c r="CS9" i="3"/>
  <c r="CT9" i="3"/>
  <c r="CV9" i="3"/>
  <c r="CW9" i="3"/>
  <c r="CX9" i="3"/>
  <c r="CZ9" i="3"/>
  <c r="DA9" i="3"/>
  <c r="DB9" i="3"/>
  <c r="DD9" i="3"/>
  <c r="DE9" i="3"/>
  <c r="DF9" i="3"/>
  <c r="DH9" i="3"/>
  <c r="DI9" i="3"/>
  <c r="DJ9" i="3"/>
  <c r="DL9" i="3"/>
  <c r="DM9" i="3"/>
  <c r="DN9" i="3"/>
  <c r="DP9" i="3"/>
  <c r="DQ9" i="3"/>
  <c r="DR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Q10" i="3"/>
  <c r="R10" i="3"/>
  <c r="S10" i="3"/>
  <c r="U10" i="3"/>
  <c r="V10" i="3"/>
  <c r="W10" i="3"/>
  <c r="Y10" i="3"/>
  <c r="Z10" i="3"/>
  <c r="AA10" i="3"/>
  <c r="AC10" i="3"/>
  <c r="AD10" i="3"/>
  <c r="AE10" i="3"/>
  <c r="AG10" i="3"/>
  <c r="AH10" i="3"/>
  <c r="AI10" i="3"/>
  <c r="AK10" i="3"/>
  <c r="AL10" i="3"/>
  <c r="AM10" i="3"/>
  <c r="AO10" i="3"/>
  <c r="AP10" i="3"/>
  <c r="AQ10" i="3"/>
  <c r="AS10" i="3"/>
  <c r="AT10" i="3"/>
  <c r="AU10" i="3"/>
  <c r="AW10" i="3"/>
  <c r="AX10" i="3"/>
  <c r="AY10" i="3"/>
  <c r="BA10" i="3"/>
  <c r="BB10" i="3"/>
  <c r="BC10" i="3"/>
  <c r="BE10" i="3"/>
  <c r="BF10" i="3"/>
  <c r="BG10" i="3"/>
  <c r="BI10" i="3"/>
  <c r="BJ10" i="3"/>
  <c r="BK10" i="3"/>
  <c r="BN10" i="3"/>
  <c r="BO10" i="3"/>
  <c r="BP10" i="3"/>
  <c r="BQ10" i="3"/>
  <c r="BR10" i="3"/>
  <c r="BS10" i="3"/>
  <c r="BT10" i="3"/>
  <c r="BU10" i="3"/>
  <c r="BV10" i="3"/>
  <c r="BW10" i="3"/>
  <c r="BX10" i="3"/>
  <c r="CA10" i="3"/>
  <c r="CB10" i="3"/>
  <c r="CC10" i="3"/>
  <c r="CD10" i="3"/>
  <c r="CF10" i="3"/>
  <c r="CG10" i="3"/>
  <c r="CH10" i="3"/>
  <c r="CJ10" i="3"/>
  <c r="CK10" i="3"/>
  <c r="CL10" i="3"/>
  <c r="CN10" i="3"/>
  <c r="CO10" i="3"/>
  <c r="CP10" i="3"/>
  <c r="CR10" i="3"/>
  <c r="CS10" i="3"/>
  <c r="CT10" i="3"/>
  <c r="CV10" i="3"/>
  <c r="CW10" i="3"/>
  <c r="CX10" i="3"/>
  <c r="CZ10" i="3"/>
  <c r="DA10" i="3"/>
  <c r="DB10" i="3"/>
  <c r="DD10" i="3"/>
  <c r="DE10" i="3"/>
  <c r="DF10" i="3"/>
  <c r="DH10" i="3"/>
  <c r="DI10" i="3"/>
  <c r="DJ10" i="3"/>
  <c r="DL10" i="3"/>
  <c r="DM10" i="3"/>
  <c r="DN10" i="3"/>
  <c r="DP10" i="3"/>
  <c r="DQ10" i="3"/>
  <c r="DR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U11" i="3"/>
  <c r="V11" i="3"/>
  <c r="W11" i="3"/>
  <c r="Y11" i="3"/>
  <c r="Z11" i="3"/>
  <c r="AA11" i="3"/>
  <c r="AC11" i="3"/>
  <c r="AD11" i="3"/>
  <c r="AE11" i="3"/>
  <c r="AG11" i="3"/>
  <c r="AH11" i="3"/>
  <c r="AI11" i="3"/>
  <c r="AK11" i="3"/>
  <c r="AL11" i="3"/>
  <c r="AM11" i="3"/>
  <c r="AO11" i="3"/>
  <c r="AP11" i="3"/>
  <c r="AQ11" i="3"/>
  <c r="AS11" i="3"/>
  <c r="AT11" i="3"/>
  <c r="AU11" i="3"/>
  <c r="AW11" i="3"/>
  <c r="AX11" i="3"/>
  <c r="AY11" i="3"/>
  <c r="BA11" i="3"/>
  <c r="BB11" i="3"/>
  <c r="BC11" i="3"/>
  <c r="BE11" i="3"/>
  <c r="BF11" i="3"/>
  <c r="BG11" i="3"/>
  <c r="BI11" i="3"/>
  <c r="BJ11" i="3"/>
  <c r="BK11" i="3"/>
  <c r="BN11" i="3"/>
  <c r="BO11" i="3"/>
  <c r="BP11" i="3"/>
  <c r="BQ11" i="3"/>
  <c r="BR11" i="3"/>
  <c r="BS11" i="3"/>
  <c r="BT11" i="3"/>
  <c r="BU11" i="3"/>
  <c r="BV11" i="3"/>
  <c r="BW11" i="3"/>
  <c r="BX11" i="3"/>
  <c r="CA11" i="3"/>
  <c r="CB11" i="3"/>
  <c r="CC11" i="3"/>
  <c r="CD11" i="3"/>
  <c r="CF11" i="3"/>
  <c r="CG11" i="3"/>
  <c r="CH11" i="3"/>
  <c r="CJ11" i="3"/>
  <c r="CK11" i="3"/>
  <c r="CL11" i="3"/>
  <c r="CN11" i="3"/>
  <c r="CO11" i="3"/>
  <c r="CP11" i="3"/>
  <c r="CR11" i="3"/>
  <c r="CS11" i="3"/>
  <c r="CT11" i="3"/>
  <c r="CV11" i="3"/>
  <c r="CW11" i="3"/>
  <c r="CX11" i="3"/>
  <c r="CZ11" i="3"/>
  <c r="DA11" i="3"/>
  <c r="DB11" i="3"/>
  <c r="DD11" i="3"/>
  <c r="DE11" i="3"/>
  <c r="DF11" i="3"/>
  <c r="DH11" i="3"/>
  <c r="DI11" i="3"/>
  <c r="DJ11" i="3"/>
  <c r="DL11" i="3"/>
  <c r="DM11" i="3"/>
  <c r="DN11" i="3"/>
  <c r="DP11" i="3"/>
  <c r="DQ11" i="3"/>
  <c r="DR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Q12" i="3"/>
  <c r="R12" i="3"/>
  <c r="S12" i="3"/>
  <c r="U12" i="3"/>
  <c r="V12" i="3"/>
  <c r="W12" i="3"/>
  <c r="Y12" i="3"/>
  <c r="Z12" i="3"/>
  <c r="AA12" i="3"/>
  <c r="AC12" i="3"/>
  <c r="AD12" i="3"/>
  <c r="AE12" i="3"/>
  <c r="AG12" i="3"/>
  <c r="AH12" i="3"/>
  <c r="AI12" i="3"/>
  <c r="AK12" i="3"/>
  <c r="AL12" i="3"/>
  <c r="AM12" i="3"/>
  <c r="AO12" i="3"/>
  <c r="AP12" i="3"/>
  <c r="AQ12" i="3"/>
  <c r="AS12" i="3"/>
  <c r="AT12" i="3"/>
  <c r="AU12" i="3"/>
  <c r="AW12" i="3"/>
  <c r="AX12" i="3"/>
  <c r="AY12" i="3"/>
  <c r="BA12" i="3"/>
  <c r="BB12" i="3"/>
  <c r="BC12" i="3"/>
  <c r="BE12" i="3"/>
  <c r="BF12" i="3"/>
  <c r="BG12" i="3"/>
  <c r="BI12" i="3"/>
  <c r="BJ12" i="3"/>
  <c r="BK12" i="3"/>
  <c r="BN12" i="3"/>
  <c r="BO12" i="3"/>
  <c r="BP12" i="3"/>
  <c r="BQ12" i="3"/>
  <c r="BR12" i="3"/>
  <c r="BS12" i="3"/>
  <c r="BT12" i="3"/>
  <c r="BU12" i="3"/>
  <c r="BV12" i="3"/>
  <c r="BW12" i="3"/>
  <c r="BX12" i="3"/>
  <c r="CA12" i="3"/>
  <c r="CB12" i="3"/>
  <c r="CC12" i="3"/>
  <c r="CD12" i="3"/>
  <c r="CF12" i="3"/>
  <c r="CG12" i="3"/>
  <c r="CH12" i="3"/>
  <c r="CJ12" i="3"/>
  <c r="CK12" i="3"/>
  <c r="CL12" i="3"/>
  <c r="CN12" i="3"/>
  <c r="CO12" i="3"/>
  <c r="CP12" i="3"/>
  <c r="CR12" i="3"/>
  <c r="CS12" i="3"/>
  <c r="CT12" i="3"/>
  <c r="CV12" i="3"/>
  <c r="CW12" i="3"/>
  <c r="CX12" i="3"/>
  <c r="CZ12" i="3"/>
  <c r="DA12" i="3"/>
  <c r="DB12" i="3"/>
  <c r="DD12" i="3"/>
  <c r="DE12" i="3"/>
  <c r="DF12" i="3"/>
  <c r="DH12" i="3"/>
  <c r="DI12" i="3"/>
  <c r="DJ12" i="3"/>
  <c r="DL12" i="3"/>
  <c r="DM12" i="3"/>
  <c r="DN12" i="3"/>
  <c r="DP12" i="3"/>
  <c r="DQ12" i="3"/>
  <c r="DR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U13" i="3"/>
  <c r="V13" i="3"/>
  <c r="W13" i="3"/>
  <c r="Y13" i="3"/>
  <c r="Z13" i="3"/>
  <c r="AA13" i="3"/>
  <c r="AC13" i="3"/>
  <c r="AD13" i="3"/>
  <c r="AE13" i="3"/>
  <c r="AG13" i="3"/>
  <c r="AH13" i="3"/>
  <c r="AI13" i="3"/>
  <c r="AK13" i="3"/>
  <c r="AL13" i="3"/>
  <c r="AM13" i="3"/>
  <c r="AO13" i="3"/>
  <c r="AP13" i="3"/>
  <c r="AQ13" i="3"/>
  <c r="AS13" i="3"/>
  <c r="AT13" i="3"/>
  <c r="AU13" i="3"/>
  <c r="AW13" i="3"/>
  <c r="AX13" i="3"/>
  <c r="AY13" i="3"/>
  <c r="BA13" i="3"/>
  <c r="BB13" i="3"/>
  <c r="BC13" i="3"/>
  <c r="BE13" i="3"/>
  <c r="BF13" i="3"/>
  <c r="BG13" i="3"/>
  <c r="BI13" i="3"/>
  <c r="BJ13" i="3"/>
  <c r="BK13" i="3"/>
  <c r="BN13" i="3"/>
  <c r="BO13" i="3"/>
  <c r="BP13" i="3"/>
  <c r="BQ13" i="3"/>
  <c r="BR13" i="3"/>
  <c r="BS13" i="3"/>
  <c r="BT13" i="3"/>
  <c r="BU13" i="3"/>
  <c r="BV13" i="3"/>
  <c r="BW13" i="3"/>
  <c r="BX13" i="3"/>
  <c r="CA13" i="3"/>
  <c r="CB13" i="3"/>
  <c r="CC13" i="3"/>
  <c r="CD13" i="3"/>
  <c r="CF13" i="3"/>
  <c r="CG13" i="3"/>
  <c r="CH13" i="3"/>
  <c r="CJ13" i="3"/>
  <c r="CK13" i="3"/>
  <c r="CL13" i="3"/>
  <c r="CN13" i="3"/>
  <c r="CO13" i="3"/>
  <c r="CP13" i="3"/>
  <c r="CR13" i="3"/>
  <c r="CS13" i="3"/>
  <c r="CT13" i="3"/>
  <c r="CV13" i="3"/>
  <c r="CW13" i="3"/>
  <c r="CX13" i="3"/>
  <c r="CZ13" i="3"/>
  <c r="DA13" i="3"/>
  <c r="DB13" i="3"/>
  <c r="DD13" i="3"/>
  <c r="DE13" i="3"/>
  <c r="DF13" i="3"/>
  <c r="DH13" i="3"/>
  <c r="DI13" i="3"/>
  <c r="DJ13" i="3"/>
  <c r="DL13" i="3"/>
  <c r="DM13" i="3"/>
  <c r="DN13" i="3"/>
  <c r="DP13" i="3"/>
  <c r="DQ13" i="3"/>
  <c r="DR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U14" i="3"/>
  <c r="V14" i="3"/>
  <c r="W14" i="3"/>
  <c r="Y14" i="3"/>
  <c r="Z14" i="3"/>
  <c r="AA14" i="3"/>
  <c r="AC14" i="3"/>
  <c r="AD14" i="3"/>
  <c r="AE14" i="3"/>
  <c r="AG14" i="3"/>
  <c r="AH14" i="3"/>
  <c r="AI14" i="3"/>
  <c r="AK14" i="3"/>
  <c r="AL14" i="3"/>
  <c r="AM14" i="3"/>
  <c r="AO14" i="3"/>
  <c r="AP14" i="3"/>
  <c r="AQ14" i="3"/>
  <c r="AS14" i="3"/>
  <c r="AT14" i="3"/>
  <c r="AU14" i="3"/>
  <c r="AW14" i="3"/>
  <c r="AX14" i="3"/>
  <c r="AY14" i="3"/>
  <c r="BA14" i="3"/>
  <c r="BB14" i="3"/>
  <c r="BC14" i="3"/>
  <c r="BE14" i="3"/>
  <c r="BF14" i="3"/>
  <c r="BG14" i="3"/>
  <c r="BI14" i="3"/>
  <c r="BJ14" i="3"/>
  <c r="BK14" i="3"/>
  <c r="BN14" i="3"/>
  <c r="BO14" i="3"/>
  <c r="BP14" i="3"/>
  <c r="BQ14" i="3"/>
  <c r="BR14" i="3"/>
  <c r="BS14" i="3"/>
  <c r="BT14" i="3"/>
  <c r="BU14" i="3"/>
  <c r="BV14" i="3"/>
  <c r="BW14" i="3"/>
  <c r="BX14" i="3"/>
  <c r="CA14" i="3"/>
  <c r="CB14" i="3"/>
  <c r="CC14" i="3"/>
  <c r="CD14" i="3"/>
  <c r="CF14" i="3"/>
  <c r="CG14" i="3"/>
  <c r="CH14" i="3"/>
  <c r="CJ14" i="3"/>
  <c r="CK14" i="3"/>
  <c r="CL14" i="3"/>
  <c r="CN14" i="3"/>
  <c r="CO14" i="3"/>
  <c r="CP14" i="3"/>
  <c r="CR14" i="3"/>
  <c r="CS14" i="3"/>
  <c r="CT14" i="3"/>
  <c r="CV14" i="3"/>
  <c r="CW14" i="3"/>
  <c r="CX14" i="3"/>
  <c r="CZ14" i="3"/>
  <c r="DA14" i="3"/>
  <c r="DB14" i="3"/>
  <c r="DD14" i="3"/>
  <c r="DE14" i="3"/>
  <c r="DF14" i="3"/>
  <c r="DH14" i="3"/>
  <c r="DI14" i="3"/>
  <c r="DJ14" i="3"/>
  <c r="DL14" i="3"/>
  <c r="DM14" i="3"/>
  <c r="DN14" i="3"/>
  <c r="DP14" i="3"/>
  <c r="DQ14" i="3"/>
  <c r="DR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Q15" i="3"/>
  <c r="R15" i="3"/>
  <c r="S15" i="3"/>
  <c r="U15" i="3"/>
  <c r="V15" i="3"/>
  <c r="W15" i="3"/>
  <c r="Y15" i="3"/>
  <c r="Z15" i="3"/>
  <c r="AA15" i="3"/>
  <c r="AC15" i="3"/>
  <c r="AD15" i="3"/>
  <c r="AE15" i="3"/>
  <c r="AG15" i="3"/>
  <c r="AH15" i="3"/>
  <c r="AI15" i="3"/>
  <c r="AK15" i="3"/>
  <c r="AL15" i="3"/>
  <c r="AM15" i="3"/>
  <c r="AO15" i="3"/>
  <c r="AP15" i="3"/>
  <c r="AQ15" i="3"/>
  <c r="AS15" i="3"/>
  <c r="AT15" i="3"/>
  <c r="AU15" i="3"/>
  <c r="AW15" i="3"/>
  <c r="AX15" i="3"/>
  <c r="AY15" i="3"/>
  <c r="BA15" i="3"/>
  <c r="BB15" i="3"/>
  <c r="BC15" i="3"/>
  <c r="BE15" i="3"/>
  <c r="BF15" i="3"/>
  <c r="BG15" i="3"/>
  <c r="BI15" i="3"/>
  <c r="BJ15" i="3"/>
  <c r="BK15" i="3"/>
  <c r="BN15" i="3"/>
  <c r="BO15" i="3"/>
  <c r="BP15" i="3"/>
  <c r="BQ15" i="3"/>
  <c r="BR15" i="3"/>
  <c r="BS15" i="3"/>
  <c r="BT15" i="3"/>
  <c r="BU15" i="3"/>
  <c r="BV15" i="3"/>
  <c r="BW15" i="3"/>
  <c r="BX15" i="3"/>
  <c r="CA15" i="3"/>
  <c r="CB15" i="3"/>
  <c r="CC15" i="3"/>
  <c r="CD15" i="3"/>
  <c r="CF15" i="3"/>
  <c r="CG15" i="3"/>
  <c r="CH15" i="3"/>
  <c r="CJ15" i="3"/>
  <c r="CK15" i="3"/>
  <c r="CL15" i="3"/>
  <c r="CN15" i="3"/>
  <c r="CO15" i="3"/>
  <c r="CP15" i="3"/>
  <c r="CR15" i="3"/>
  <c r="CS15" i="3"/>
  <c r="CT15" i="3"/>
  <c r="CV15" i="3"/>
  <c r="CW15" i="3"/>
  <c r="CX15" i="3"/>
  <c r="CZ15" i="3"/>
  <c r="DA15" i="3"/>
  <c r="DB15" i="3"/>
  <c r="DD15" i="3"/>
  <c r="DE15" i="3"/>
  <c r="DF15" i="3"/>
  <c r="DH15" i="3"/>
  <c r="DI15" i="3"/>
  <c r="DJ15" i="3"/>
  <c r="DL15" i="3"/>
  <c r="DM15" i="3"/>
  <c r="DN15" i="3"/>
  <c r="DP15" i="3"/>
  <c r="DQ15" i="3"/>
  <c r="DR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U16" i="3"/>
  <c r="V16" i="3"/>
  <c r="W16" i="3"/>
  <c r="Y16" i="3"/>
  <c r="Z16" i="3"/>
  <c r="AA16" i="3"/>
  <c r="AC16" i="3"/>
  <c r="AD16" i="3"/>
  <c r="AE16" i="3"/>
  <c r="AG16" i="3"/>
  <c r="AH16" i="3"/>
  <c r="AI16" i="3"/>
  <c r="AK16" i="3"/>
  <c r="AL16" i="3"/>
  <c r="AM16" i="3"/>
  <c r="AO16" i="3"/>
  <c r="AP16" i="3"/>
  <c r="AQ16" i="3"/>
  <c r="AS16" i="3"/>
  <c r="AT16" i="3"/>
  <c r="AU16" i="3"/>
  <c r="AW16" i="3"/>
  <c r="AX16" i="3"/>
  <c r="AY16" i="3"/>
  <c r="BA16" i="3"/>
  <c r="BB16" i="3"/>
  <c r="BC16" i="3"/>
  <c r="BE16" i="3"/>
  <c r="BF16" i="3"/>
  <c r="BG16" i="3"/>
  <c r="BI16" i="3"/>
  <c r="BJ16" i="3"/>
  <c r="BK16" i="3"/>
  <c r="BN16" i="3"/>
  <c r="BO16" i="3"/>
  <c r="BP16" i="3"/>
  <c r="BQ16" i="3"/>
  <c r="BR16" i="3"/>
  <c r="BS16" i="3"/>
  <c r="BT16" i="3"/>
  <c r="BU16" i="3"/>
  <c r="BV16" i="3"/>
  <c r="BW16" i="3"/>
  <c r="BX16" i="3"/>
  <c r="CA16" i="3"/>
  <c r="CB16" i="3"/>
  <c r="CC16" i="3"/>
  <c r="CD16" i="3"/>
  <c r="CF16" i="3"/>
  <c r="CG16" i="3"/>
  <c r="CH16" i="3"/>
  <c r="CJ16" i="3"/>
  <c r="CK16" i="3"/>
  <c r="CL16" i="3"/>
  <c r="CN16" i="3"/>
  <c r="CO16" i="3"/>
  <c r="CP16" i="3"/>
  <c r="CR16" i="3"/>
  <c r="CS16" i="3"/>
  <c r="CT16" i="3"/>
  <c r="CV16" i="3"/>
  <c r="CW16" i="3"/>
  <c r="CX16" i="3"/>
  <c r="CZ16" i="3"/>
  <c r="DA16" i="3"/>
  <c r="DB16" i="3"/>
  <c r="DD16" i="3"/>
  <c r="DE16" i="3"/>
  <c r="DF16" i="3"/>
  <c r="DH16" i="3"/>
  <c r="DI16" i="3"/>
  <c r="DJ16" i="3"/>
  <c r="DL16" i="3"/>
  <c r="DM16" i="3"/>
  <c r="DN16" i="3"/>
  <c r="DP16" i="3"/>
  <c r="DQ16" i="3"/>
  <c r="DR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Q17" i="3"/>
  <c r="R17" i="3"/>
  <c r="S17" i="3"/>
  <c r="U17" i="3"/>
  <c r="V17" i="3"/>
  <c r="W17" i="3"/>
  <c r="Y17" i="3"/>
  <c r="Z17" i="3"/>
  <c r="AA17" i="3"/>
  <c r="AC17" i="3"/>
  <c r="AD17" i="3"/>
  <c r="AE17" i="3"/>
  <c r="AG17" i="3"/>
  <c r="AH17" i="3"/>
  <c r="AI17" i="3"/>
  <c r="AK17" i="3"/>
  <c r="AL17" i="3"/>
  <c r="AM17" i="3"/>
  <c r="AO17" i="3"/>
  <c r="AP17" i="3"/>
  <c r="AQ17" i="3"/>
  <c r="AS17" i="3"/>
  <c r="AT17" i="3"/>
  <c r="AU17" i="3"/>
  <c r="AW17" i="3"/>
  <c r="AX17" i="3"/>
  <c r="AY17" i="3"/>
  <c r="BA17" i="3"/>
  <c r="BB17" i="3"/>
  <c r="BC17" i="3"/>
  <c r="BE17" i="3"/>
  <c r="BF17" i="3"/>
  <c r="BG17" i="3"/>
  <c r="BI17" i="3"/>
  <c r="BJ17" i="3"/>
  <c r="BK17" i="3"/>
  <c r="BN17" i="3"/>
  <c r="BO17" i="3"/>
  <c r="BP17" i="3"/>
  <c r="BQ17" i="3"/>
  <c r="BR17" i="3"/>
  <c r="BS17" i="3"/>
  <c r="BT17" i="3"/>
  <c r="BU17" i="3"/>
  <c r="BV17" i="3"/>
  <c r="BW17" i="3"/>
  <c r="BX17" i="3"/>
  <c r="CA17" i="3"/>
  <c r="CB17" i="3"/>
  <c r="CC17" i="3"/>
  <c r="CD17" i="3"/>
  <c r="CF17" i="3"/>
  <c r="CG17" i="3"/>
  <c r="CH17" i="3"/>
  <c r="CJ17" i="3"/>
  <c r="CK17" i="3"/>
  <c r="CL17" i="3"/>
  <c r="CN17" i="3"/>
  <c r="CO17" i="3"/>
  <c r="CP17" i="3"/>
  <c r="CR17" i="3"/>
  <c r="CS17" i="3"/>
  <c r="CT17" i="3"/>
  <c r="CV17" i="3"/>
  <c r="CW17" i="3"/>
  <c r="CX17" i="3"/>
  <c r="CZ17" i="3"/>
  <c r="DA17" i="3"/>
  <c r="DB17" i="3"/>
  <c r="DD17" i="3"/>
  <c r="DE17" i="3"/>
  <c r="DF17" i="3"/>
  <c r="DH17" i="3"/>
  <c r="DI17" i="3"/>
  <c r="DJ17" i="3"/>
  <c r="DL17" i="3"/>
  <c r="DM17" i="3"/>
  <c r="DN17" i="3"/>
  <c r="DP17" i="3"/>
  <c r="DQ17" i="3"/>
  <c r="DR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Q18" i="3"/>
  <c r="R18" i="3"/>
  <c r="S18" i="3"/>
  <c r="U18" i="3"/>
  <c r="V18" i="3"/>
  <c r="W18" i="3"/>
  <c r="Y18" i="3"/>
  <c r="Z18" i="3"/>
  <c r="AA18" i="3"/>
  <c r="AC18" i="3"/>
  <c r="AD18" i="3"/>
  <c r="AE18" i="3"/>
  <c r="AG18" i="3"/>
  <c r="AH18" i="3"/>
  <c r="AI18" i="3"/>
  <c r="AK18" i="3"/>
  <c r="AL18" i="3"/>
  <c r="AM18" i="3"/>
  <c r="AO18" i="3"/>
  <c r="AP18" i="3"/>
  <c r="AQ18" i="3"/>
  <c r="AS18" i="3"/>
  <c r="AT18" i="3"/>
  <c r="AU18" i="3"/>
  <c r="AW18" i="3"/>
  <c r="AX18" i="3"/>
  <c r="AY18" i="3"/>
  <c r="BA18" i="3"/>
  <c r="BB18" i="3"/>
  <c r="BC18" i="3"/>
  <c r="BE18" i="3"/>
  <c r="BF18" i="3"/>
  <c r="BG18" i="3"/>
  <c r="BI18" i="3"/>
  <c r="BJ18" i="3"/>
  <c r="BK18" i="3"/>
  <c r="BN18" i="3"/>
  <c r="BO18" i="3"/>
  <c r="BP18" i="3"/>
  <c r="BQ18" i="3"/>
  <c r="BR18" i="3"/>
  <c r="BS18" i="3"/>
  <c r="BT18" i="3"/>
  <c r="BU18" i="3"/>
  <c r="BV18" i="3"/>
  <c r="BW18" i="3"/>
  <c r="BX18" i="3"/>
  <c r="CA18" i="3"/>
  <c r="CB18" i="3"/>
  <c r="CC18" i="3"/>
  <c r="CD18" i="3"/>
  <c r="CF18" i="3"/>
  <c r="CG18" i="3"/>
  <c r="CH18" i="3"/>
  <c r="CJ18" i="3"/>
  <c r="CK18" i="3"/>
  <c r="CL18" i="3"/>
  <c r="CN18" i="3"/>
  <c r="CO18" i="3"/>
  <c r="CP18" i="3"/>
  <c r="CR18" i="3"/>
  <c r="CS18" i="3"/>
  <c r="CT18" i="3"/>
  <c r="CV18" i="3"/>
  <c r="CW18" i="3"/>
  <c r="CX18" i="3"/>
  <c r="CZ18" i="3"/>
  <c r="DA18" i="3"/>
  <c r="DB18" i="3"/>
  <c r="DD18" i="3"/>
  <c r="DE18" i="3"/>
  <c r="DF18" i="3"/>
  <c r="DH18" i="3"/>
  <c r="DI18" i="3"/>
  <c r="DJ18" i="3"/>
  <c r="DL18" i="3"/>
  <c r="DM18" i="3"/>
  <c r="DN18" i="3"/>
  <c r="DP18" i="3"/>
  <c r="DQ18" i="3"/>
  <c r="DR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Q19" i="3"/>
  <c r="R19" i="3"/>
  <c r="S19" i="3"/>
  <c r="U19" i="3"/>
  <c r="V19" i="3"/>
  <c r="W19" i="3"/>
  <c r="Y19" i="3"/>
  <c r="Z19" i="3"/>
  <c r="AA19" i="3"/>
  <c r="AC19" i="3"/>
  <c r="AD19" i="3"/>
  <c r="AE19" i="3"/>
  <c r="AG19" i="3"/>
  <c r="AH19" i="3"/>
  <c r="AI19" i="3"/>
  <c r="AK19" i="3"/>
  <c r="AL19" i="3"/>
  <c r="AM19" i="3"/>
  <c r="AO19" i="3"/>
  <c r="AP19" i="3"/>
  <c r="AQ19" i="3"/>
  <c r="AS19" i="3"/>
  <c r="AT19" i="3"/>
  <c r="AU19" i="3"/>
  <c r="AW19" i="3"/>
  <c r="AX19" i="3"/>
  <c r="AY19" i="3"/>
  <c r="BA19" i="3"/>
  <c r="BB19" i="3"/>
  <c r="BC19" i="3"/>
  <c r="BE19" i="3"/>
  <c r="BF19" i="3"/>
  <c r="BG19" i="3"/>
  <c r="BI19" i="3"/>
  <c r="BJ19" i="3"/>
  <c r="BK19" i="3"/>
  <c r="BN19" i="3"/>
  <c r="BO19" i="3"/>
  <c r="BP19" i="3"/>
  <c r="BQ19" i="3"/>
  <c r="BR19" i="3"/>
  <c r="BS19" i="3"/>
  <c r="BT19" i="3"/>
  <c r="BU19" i="3"/>
  <c r="BV19" i="3"/>
  <c r="BW19" i="3"/>
  <c r="BX19" i="3"/>
  <c r="CA19" i="3"/>
  <c r="CB19" i="3"/>
  <c r="CC19" i="3"/>
  <c r="CD19" i="3"/>
  <c r="CF19" i="3"/>
  <c r="CG19" i="3"/>
  <c r="CH19" i="3"/>
  <c r="CJ19" i="3"/>
  <c r="CK19" i="3"/>
  <c r="CL19" i="3"/>
  <c r="CN19" i="3"/>
  <c r="CO19" i="3"/>
  <c r="CP19" i="3"/>
  <c r="CR19" i="3"/>
  <c r="CS19" i="3"/>
  <c r="CT19" i="3"/>
  <c r="CV19" i="3"/>
  <c r="CW19" i="3"/>
  <c r="CX19" i="3"/>
  <c r="CZ19" i="3"/>
  <c r="DA19" i="3"/>
  <c r="DB19" i="3"/>
  <c r="DD19" i="3"/>
  <c r="DE19" i="3"/>
  <c r="DF19" i="3"/>
  <c r="DH19" i="3"/>
  <c r="DI19" i="3"/>
  <c r="DJ19" i="3"/>
  <c r="DL19" i="3"/>
  <c r="DM19" i="3"/>
  <c r="DN19" i="3"/>
  <c r="DP19" i="3"/>
  <c r="DQ19" i="3"/>
  <c r="DR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Q20" i="3"/>
  <c r="R20" i="3"/>
  <c r="S20" i="3"/>
  <c r="U20" i="3"/>
  <c r="V20" i="3"/>
  <c r="W20" i="3"/>
  <c r="Y20" i="3"/>
  <c r="Z20" i="3"/>
  <c r="AA20" i="3"/>
  <c r="AC20" i="3"/>
  <c r="AD20" i="3"/>
  <c r="AE20" i="3"/>
  <c r="AG20" i="3"/>
  <c r="AH20" i="3"/>
  <c r="AI20" i="3"/>
  <c r="AK20" i="3"/>
  <c r="AL20" i="3"/>
  <c r="AM20" i="3"/>
  <c r="AO20" i="3"/>
  <c r="AP20" i="3"/>
  <c r="AQ20" i="3"/>
  <c r="AS20" i="3"/>
  <c r="AT20" i="3"/>
  <c r="AU20" i="3"/>
  <c r="AW20" i="3"/>
  <c r="AX20" i="3"/>
  <c r="AY20" i="3"/>
  <c r="BA20" i="3"/>
  <c r="BB20" i="3"/>
  <c r="BC20" i="3"/>
  <c r="BE20" i="3"/>
  <c r="BF20" i="3"/>
  <c r="BG20" i="3"/>
  <c r="BI20" i="3"/>
  <c r="BJ20" i="3"/>
  <c r="BK20" i="3"/>
  <c r="BN20" i="3"/>
  <c r="BO20" i="3"/>
  <c r="BP20" i="3"/>
  <c r="BQ20" i="3"/>
  <c r="BR20" i="3"/>
  <c r="BS20" i="3"/>
  <c r="BT20" i="3"/>
  <c r="BU20" i="3"/>
  <c r="BV20" i="3"/>
  <c r="BW20" i="3"/>
  <c r="BX20" i="3"/>
  <c r="CA20" i="3"/>
  <c r="CB20" i="3"/>
  <c r="CC20" i="3"/>
  <c r="CD20" i="3"/>
  <c r="CF20" i="3"/>
  <c r="CG20" i="3"/>
  <c r="CH20" i="3"/>
  <c r="CJ20" i="3"/>
  <c r="CK20" i="3"/>
  <c r="CL20" i="3"/>
  <c r="CN20" i="3"/>
  <c r="CO20" i="3"/>
  <c r="CP20" i="3"/>
  <c r="CR20" i="3"/>
  <c r="CS20" i="3"/>
  <c r="CT20" i="3"/>
  <c r="CV20" i="3"/>
  <c r="CW20" i="3"/>
  <c r="CX20" i="3"/>
  <c r="CZ20" i="3"/>
  <c r="DA20" i="3"/>
  <c r="DB20" i="3"/>
  <c r="DD20" i="3"/>
  <c r="DE20" i="3"/>
  <c r="DF20" i="3"/>
  <c r="DH20" i="3"/>
  <c r="DI20" i="3"/>
  <c r="DJ20" i="3"/>
  <c r="DL20" i="3"/>
  <c r="DM20" i="3"/>
  <c r="DN20" i="3"/>
  <c r="DP20" i="3"/>
  <c r="DQ20" i="3"/>
  <c r="DR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Q21" i="3"/>
  <c r="R21" i="3"/>
  <c r="S21" i="3"/>
  <c r="U21" i="3"/>
  <c r="V21" i="3"/>
  <c r="W21" i="3"/>
  <c r="Y21" i="3"/>
  <c r="Z21" i="3"/>
  <c r="AA21" i="3"/>
  <c r="AC21" i="3"/>
  <c r="AD21" i="3"/>
  <c r="AE21" i="3"/>
  <c r="AG21" i="3"/>
  <c r="AH21" i="3"/>
  <c r="AI21" i="3"/>
  <c r="AK21" i="3"/>
  <c r="AL21" i="3"/>
  <c r="AM21" i="3"/>
  <c r="AO21" i="3"/>
  <c r="AP21" i="3"/>
  <c r="AQ21" i="3"/>
  <c r="AS21" i="3"/>
  <c r="AT21" i="3"/>
  <c r="AU21" i="3"/>
  <c r="AW21" i="3"/>
  <c r="AX21" i="3"/>
  <c r="AY21" i="3"/>
  <c r="BA21" i="3"/>
  <c r="BB21" i="3"/>
  <c r="BC21" i="3"/>
  <c r="BE21" i="3"/>
  <c r="BF21" i="3"/>
  <c r="BG21" i="3"/>
  <c r="BI21" i="3"/>
  <c r="BJ21" i="3"/>
  <c r="BK21" i="3"/>
  <c r="BN21" i="3"/>
  <c r="BO21" i="3"/>
  <c r="BP21" i="3"/>
  <c r="BQ21" i="3"/>
  <c r="BR21" i="3"/>
  <c r="BS21" i="3"/>
  <c r="BT21" i="3"/>
  <c r="BU21" i="3"/>
  <c r="BV21" i="3"/>
  <c r="BW21" i="3"/>
  <c r="BX21" i="3"/>
  <c r="CA21" i="3"/>
  <c r="CB21" i="3"/>
  <c r="CC21" i="3"/>
  <c r="CD21" i="3"/>
  <c r="CF21" i="3"/>
  <c r="CG21" i="3"/>
  <c r="CH21" i="3"/>
  <c r="CJ21" i="3"/>
  <c r="CK21" i="3"/>
  <c r="CL21" i="3"/>
  <c r="CN21" i="3"/>
  <c r="CO21" i="3"/>
  <c r="CP21" i="3"/>
  <c r="CR21" i="3"/>
  <c r="CS21" i="3"/>
  <c r="CT21" i="3"/>
  <c r="CV21" i="3"/>
  <c r="CW21" i="3"/>
  <c r="CX21" i="3"/>
  <c r="CZ21" i="3"/>
  <c r="DA21" i="3"/>
  <c r="DB21" i="3"/>
  <c r="DD21" i="3"/>
  <c r="DE21" i="3"/>
  <c r="DF21" i="3"/>
  <c r="DH21" i="3"/>
  <c r="DI21" i="3"/>
  <c r="DJ21" i="3"/>
  <c r="DL21" i="3"/>
  <c r="DM21" i="3"/>
  <c r="DN21" i="3"/>
  <c r="DP21" i="3"/>
  <c r="DQ21" i="3"/>
  <c r="DR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Q22" i="3"/>
  <c r="R22" i="3"/>
  <c r="S22" i="3"/>
  <c r="U22" i="3"/>
  <c r="V22" i="3"/>
  <c r="W22" i="3"/>
  <c r="Y22" i="3"/>
  <c r="Z22" i="3"/>
  <c r="AA22" i="3"/>
  <c r="AC22" i="3"/>
  <c r="AD22" i="3"/>
  <c r="AE22" i="3"/>
  <c r="AG22" i="3"/>
  <c r="AH22" i="3"/>
  <c r="AI22" i="3"/>
  <c r="AK22" i="3"/>
  <c r="AL22" i="3"/>
  <c r="AM22" i="3"/>
  <c r="AO22" i="3"/>
  <c r="AP22" i="3"/>
  <c r="AQ22" i="3"/>
  <c r="AS22" i="3"/>
  <c r="AT22" i="3"/>
  <c r="AU22" i="3"/>
  <c r="AW22" i="3"/>
  <c r="AX22" i="3"/>
  <c r="AY22" i="3"/>
  <c r="BA22" i="3"/>
  <c r="BB22" i="3"/>
  <c r="BC22" i="3"/>
  <c r="BE22" i="3"/>
  <c r="BF22" i="3"/>
  <c r="BG22" i="3"/>
  <c r="BI22" i="3"/>
  <c r="BJ22" i="3"/>
  <c r="BK22" i="3"/>
  <c r="BN22" i="3"/>
  <c r="BO22" i="3"/>
  <c r="BP22" i="3"/>
  <c r="BQ22" i="3"/>
  <c r="BR22" i="3"/>
  <c r="BS22" i="3"/>
  <c r="BT22" i="3"/>
  <c r="BU22" i="3"/>
  <c r="BV22" i="3"/>
  <c r="BW22" i="3"/>
  <c r="BX22" i="3"/>
  <c r="CA22" i="3"/>
  <c r="CB22" i="3"/>
  <c r="CC22" i="3"/>
  <c r="CD22" i="3"/>
  <c r="CF22" i="3"/>
  <c r="CG22" i="3"/>
  <c r="CH22" i="3"/>
  <c r="CJ22" i="3"/>
  <c r="CK22" i="3"/>
  <c r="CL22" i="3"/>
  <c r="CN22" i="3"/>
  <c r="CO22" i="3"/>
  <c r="CP22" i="3"/>
  <c r="CR22" i="3"/>
  <c r="CS22" i="3"/>
  <c r="CT22" i="3"/>
  <c r="CV22" i="3"/>
  <c r="CW22" i="3"/>
  <c r="CX22" i="3"/>
  <c r="CZ22" i="3"/>
  <c r="DA22" i="3"/>
  <c r="DB22" i="3"/>
  <c r="DD22" i="3"/>
  <c r="DE22" i="3"/>
  <c r="DF22" i="3"/>
  <c r="DH22" i="3"/>
  <c r="DI22" i="3"/>
  <c r="DJ22" i="3"/>
  <c r="DL22" i="3"/>
  <c r="DM22" i="3"/>
  <c r="DN22" i="3"/>
  <c r="DP22" i="3"/>
  <c r="DQ22" i="3"/>
  <c r="DR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Q23" i="3"/>
  <c r="R23" i="3"/>
  <c r="S23" i="3"/>
  <c r="U23" i="3"/>
  <c r="V23" i="3"/>
  <c r="W23" i="3"/>
  <c r="Y23" i="3"/>
  <c r="Z23" i="3"/>
  <c r="AA23" i="3"/>
  <c r="AC23" i="3"/>
  <c r="AD23" i="3"/>
  <c r="AE23" i="3"/>
  <c r="AG23" i="3"/>
  <c r="AH23" i="3"/>
  <c r="AI23" i="3"/>
  <c r="AK23" i="3"/>
  <c r="AL23" i="3"/>
  <c r="AM23" i="3"/>
  <c r="AO23" i="3"/>
  <c r="AP23" i="3"/>
  <c r="AQ23" i="3"/>
  <c r="AS23" i="3"/>
  <c r="AT23" i="3"/>
  <c r="AU23" i="3"/>
  <c r="AW23" i="3"/>
  <c r="AX23" i="3"/>
  <c r="AY23" i="3"/>
  <c r="BA23" i="3"/>
  <c r="BB23" i="3"/>
  <c r="BC23" i="3"/>
  <c r="BE23" i="3"/>
  <c r="BF23" i="3"/>
  <c r="BG23" i="3"/>
  <c r="BI23" i="3"/>
  <c r="BJ23" i="3"/>
  <c r="BK23" i="3"/>
  <c r="BN23" i="3"/>
  <c r="BO23" i="3"/>
  <c r="BP23" i="3"/>
  <c r="BQ23" i="3"/>
  <c r="BR23" i="3"/>
  <c r="BS23" i="3"/>
  <c r="BT23" i="3"/>
  <c r="BU23" i="3"/>
  <c r="BV23" i="3"/>
  <c r="BW23" i="3"/>
  <c r="BX23" i="3"/>
  <c r="CA23" i="3"/>
  <c r="CB23" i="3"/>
  <c r="CC23" i="3"/>
  <c r="CD23" i="3"/>
  <c r="CF23" i="3"/>
  <c r="CG23" i="3"/>
  <c r="CH23" i="3"/>
  <c r="CJ23" i="3"/>
  <c r="CK23" i="3"/>
  <c r="CL23" i="3"/>
  <c r="CN23" i="3"/>
  <c r="CO23" i="3"/>
  <c r="CP23" i="3"/>
  <c r="CR23" i="3"/>
  <c r="CS23" i="3"/>
  <c r="CT23" i="3"/>
  <c r="CV23" i="3"/>
  <c r="CW23" i="3"/>
  <c r="CX23" i="3"/>
  <c r="CZ23" i="3"/>
  <c r="DA23" i="3"/>
  <c r="DB23" i="3"/>
  <c r="DD23" i="3"/>
  <c r="DE23" i="3"/>
  <c r="DF23" i="3"/>
  <c r="DH23" i="3"/>
  <c r="DI23" i="3"/>
  <c r="DJ23" i="3"/>
  <c r="DL23" i="3"/>
  <c r="DM23" i="3"/>
  <c r="DN23" i="3"/>
  <c r="DP23" i="3"/>
  <c r="DQ23" i="3"/>
  <c r="DR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Q24" i="3"/>
  <c r="R24" i="3"/>
  <c r="S24" i="3"/>
  <c r="U24" i="3"/>
  <c r="V24" i="3"/>
  <c r="W24" i="3"/>
  <c r="Y24" i="3"/>
  <c r="Z24" i="3"/>
  <c r="AA24" i="3"/>
  <c r="AC24" i="3"/>
  <c r="AD24" i="3"/>
  <c r="AE24" i="3"/>
  <c r="AG24" i="3"/>
  <c r="AH24" i="3"/>
  <c r="AI24" i="3"/>
  <c r="AK24" i="3"/>
  <c r="AL24" i="3"/>
  <c r="AM24" i="3"/>
  <c r="AO24" i="3"/>
  <c r="AP24" i="3"/>
  <c r="AQ24" i="3"/>
  <c r="AS24" i="3"/>
  <c r="AT24" i="3"/>
  <c r="AU24" i="3"/>
  <c r="AW24" i="3"/>
  <c r="AX24" i="3"/>
  <c r="AY24" i="3"/>
  <c r="BA24" i="3"/>
  <c r="BB24" i="3"/>
  <c r="BC24" i="3"/>
  <c r="BE24" i="3"/>
  <c r="BF24" i="3"/>
  <c r="BG24" i="3"/>
  <c r="BI24" i="3"/>
  <c r="BJ24" i="3"/>
  <c r="BK24" i="3"/>
  <c r="BN24" i="3"/>
  <c r="BO24" i="3"/>
  <c r="BP24" i="3"/>
  <c r="BQ24" i="3"/>
  <c r="BR24" i="3"/>
  <c r="BS24" i="3"/>
  <c r="BT24" i="3"/>
  <c r="BU24" i="3"/>
  <c r="BV24" i="3"/>
  <c r="BW24" i="3"/>
  <c r="BX24" i="3"/>
  <c r="CA24" i="3"/>
  <c r="CB24" i="3"/>
  <c r="CC24" i="3"/>
  <c r="CD24" i="3"/>
  <c r="CF24" i="3"/>
  <c r="CG24" i="3"/>
  <c r="CH24" i="3"/>
  <c r="CJ24" i="3"/>
  <c r="CK24" i="3"/>
  <c r="CL24" i="3"/>
  <c r="CN24" i="3"/>
  <c r="CO24" i="3"/>
  <c r="CP24" i="3"/>
  <c r="CR24" i="3"/>
  <c r="CS24" i="3"/>
  <c r="CT24" i="3"/>
  <c r="CV24" i="3"/>
  <c r="CW24" i="3"/>
  <c r="CX24" i="3"/>
  <c r="CZ24" i="3"/>
  <c r="DA24" i="3"/>
  <c r="DB24" i="3"/>
  <c r="DD24" i="3"/>
  <c r="DE24" i="3"/>
  <c r="DF24" i="3"/>
  <c r="DH24" i="3"/>
  <c r="DI24" i="3"/>
  <c r="DJ24" i="3"/>
  <c r="DL24" i="3"/>
  <c r="DM24" i="3"/>
  <c r="DN24" i="3"/>
  <c r="DP24" i="3"/>
  <c r="DQ24" i="3"/>
  <c r="DR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Q25" i="3"/>
  <c r="R25" i="3"/>
  <c r="S25" i="3"/>
  <c r="U25" i="3"/>
  <c r="V25" i="3"/>
  <c r="W25" i="3"/>
  <c r="Y25" i="3"/>
  <c r="Z25" i="3"/>
  <c r="AA25" i="3"/>
  <c r="AC25" i="3"/>
  <c r="AD25" i="3"/>
  <c r="AE25" i="3"/>
  <c r="AG25" i="3"/>
  <c r="AH25" i="3"/>
  <c r="AI25" i="3"/>
  <c r="AK25" i="3"/>
  <c r="AL25" i="3"/>
  <c r="AM25" i="3"/>
  <c r="AO25" i="3"/>
  <c r="AP25" i="3"/>
  <c r="AQ25" i="3"/>
  <c r="AS25" i="3"/>
  <c r="AT25" i="3"/>
  <c r="AU25" i="3"/>
  <c r="AW25" i="3"/>
  <c r="AX25" i="3"/>
  <c r="AY25" i="3"/>
  <c r="BA25" i="3"/>
  <c r="BB25" i="3"/>
  <c r="BC25" i="3"/>
  <c r="BE25" i="3"/>
  <c r="BF25" i="3"/>
  <c r="BG25" i="3"/>
  <c r="BI25" i="3"/>
  <c r="BJ25" i="3"/>
  <c r="BK25" i="3"/>
  <c r="BN25" i="3"/>
  <c r="BO25" i="3"/>
  <c r="BP25" i="3"/>
  <c r="BQ25" i="3"/>
  <c r="BR25" i="3"/>
  <c r="BS25" i="3"/>
  <c r="BT25" i="3"/>
  <c r="BU25" i="3"/>
  <c r="BV25" i="3"/>
  <c r="BW25" i="3"/>
  <c r="BX25" i="3"/>
  <c r="CA25" i="3"/>
  <c r="CB25" i="3"/>
  <c r="CC25" i="3"/>
  <c r="CD25" i="3"/>
  <c r="CF25" i="3"/>
  <c r="CG25" i="3"/>
  <c r="CH25" i="3"/>
  <c r="CJ25" i="3"/>
  <c r="CK25" i="3"/>
  <c r="CL25" i="3"/>
  <c r="CN25" i="3"/>
  <c r="CO25" i="3"/>
  <c r="CP25" i="3"/>
  <c r="CR25" i="3"/>
  <c r="CS25" i="3"/>
  <c r="CT25" i="3"/>
  <c r="CV25" i="3"/>
  <c r="CW25" i="3"/>
  <c r="CX25" i="3"/>
  <c r="CZ25" i="3"/>
  <c r="DA25" i="3"/>
  <c r="DB25" i="3"/>
  <c r="DD25" i="3"/>
  <c r="DE25" i="3"/>
  <c r="DF25" i="3"/>
  <c r="DH25" i="3"/>
  <c r="DI25" i="3"/>
  <c r="DJ25" i="3"/>
  <c r="DL25" i="3"/>
  <c r="DM25" i="3"/>
  <c r="DN25" i="3"/>
  <c r="DP25" i="3"/>
  <c r="DQ25" i="3"/>
  <c r="DR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Q26" i="3"/>
  <c r="R26" i="3"/>
  <c r="S26" i="3"/>
  <c r="U26" i="3"/>
  <c r="V26" i="3"/>
  <c r="W26" i="3"/>
  <c r="Y26" i="3"/>
  <c r="Z26" i="3"/>
  <c r="AA26" i="3"/>
  <c r="AC26" i="3"/>
  <c r="AD26" i="3"/>
  <c r="AE26" i="3"/>
  <c r="AG26" i="3"/>
  <c r="AH26" i="3"/>
  <c r="AI26" i="3"/>
  <c r="AK26" i="3"/>
  <c r="AL26" i="3"/>
  <c r="AM26" i="3"/>
  <c r="AO26" i="3"/>
  <c r="AP26" i="3"/>
  <c r="AQ26" i="3"/>
  <c r="AS26" i="3"/>
  <c r="AT26" i="3"/>
  <c r="AU26" i="3"/>
  <c r="AW26" i="3"/>
  <c r="AX26" i="3"/>
  <c r="AY26" i="3"/>
  <c r="BA26" i="3"/>
  <c r="BB26" i="3"/>
  <c r="BC26" i="3"/>
  <c r="BE26" i="3"/>
  <c r="BF26" i="3"/>
  <c r="BG26" i="3"/>
  <c r="BI26" i="3"/>
  <c r="BJ26" i="3"/>
  <c r="BK26" i="3"/>
  <c r="BN26" i="3"/>
  <c r="BO26" i="3"/>
  <c r="BP26" i="3"/>
  <c r="BQ26" i="3"/>
  <c r="BR26" i="3"/>
  <c r="BS26" i="3"/>
  <c r="BT26" i="3"/>
  <c r="BU26" i="3"/>
  <c r="BV26" i="3"/>
  <c r="BW26" i="3"/>
  <c r="BX26" i="3"/>
  <c r="CA26" i="3"/>
  <c r="CB26" i="3"/>
  <c r="CC26" i="3"/>
  <c r="CD26" i="3"/>
  <c r="CF26" i="3"/>
  <c r="CG26" i="3"/>
  <c r="CH26" i="3"/>
  <c r="CJ26" i="3"/>
  <c r="CK26" i="3"/>
  <c r="CL26" i="3"/>
  <c r="CN26" i="3"/>
  <c r="CO26" i="3"/>
  <c r="CP26" i="3"/>
  <c r="CR26" i="3"/>
  <c r="CS26" i="3"/>
  <c r="CT26" i="3"/>
  <c r="CV26" i="3"/>
  <c r="CW26" i="3"/>
  <c r="CX26" i="3"/>
  <c r="CZ26" i="3"/>
  <c r="DA26" i="3"/>
  <c r="DB26" i="3"/>
  <c r="DD26" i="3"/>
  <c r="DE26" i="3"/>
  <c r="DF26" i="3"/>
  <c r="DH26" i="3"/>
  <c r="DI26" i="3"/>
  <c r="DJ26" i="3"/>
  <c r="DL26" i="3"/>
  <c r="DM26" i="3"/>
  <c r="DN26" i="3"/>
  <c r="DP26" i="3"/>
  <c r="DQ26" i="3"/>
  <c r="DR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Q27" i="3"/>
  <c r="R27" i="3"/>
  <c r="S27" i="3"/>
  <c r="U27" i="3"/>
  <c r="V27" i="3"/>
  <c r="W27" i="3"/>
  <c r="Y27" i="3"/>
  <c r="Z27" i="3"/>
  <c r="AA27" i="3"/>
  <c r="AC27" i="3"/>
  <c r="AD27" i="3"/>
  <c r="AE27" i="3"/>
  <c r="AG27" i="3"/>
  <c r="AH27" i="3"/>
  <c r="AI27" i="3"/>
  <c r="AK27" i="3"/>
  <c r="AL27" i="3"/>
  <c r="AM27" i="3"/>
  <c r="AO27" i="3"/>
  <c r="AP27" i="3"/>
  <c r="AQ27" i="3"/>
  <c r="AS27" i="3"/>
  <c r="AT27" i="3"/>
  <c r="AU27" i="3"/>
  <c r="AW27" i="3"/>
  <c r="AX27" i="3"/>
  <c r="AY27" i="3"/>
  <c r="BA27" i="3"/>
  <c r="BB27" i="3"/>
  <c r="BC27" i="3"/>
  <c r="BE27" i="3"/>
  <c r="BF27" i="3"/>
  <c r="BG27" i="3"/>
  <c r="BI27" i="3"/>
  <c r="BJ27" i="3"/>
  <c r="BK27" i="3"/>
  <c r="BN27" i="3"/>
  <c r="BO27" i="3"/>
  <c r="BP27" i="3"/>
  <c r="BQ27" i="3"/>
  <c r="BR27" i="3"/>
  <c r="BS27" i="3"/>
  <c r="BT27" i="3"/>
  <c r="BU27" i="3"/>
  <c r="BV27" i="3"/>
  <c r="BW27" i="3"/>
  <c r="BX27" i="3"/>
  <c r="CA27" i="3"/>
  <c r="CB27" i="3"/>
  <c r="CC27" i="3"/>
  <c r="CD27" i="3"/>
  <c r="CF27" i="3"/>
  <c r="CG27" i="3"/>
  <c r="CH27" i="3"/>
  <c r="CJ27" i="3"/>
  <c r="CK27" i="3"/>
  <c r="CL27" i="3"/>
  <c r="CN27" i="3"/>
  <c r="CO27" i="3"/>
  <c r="CP27" i="3"/>
  <c r="CR27" i="3"/>
  <c r="CS27" i="3"/>
  <c r="CT27" i="3"/>
  <c r="CV27" i="3"/>
  <c r="CW27" i="3"/>
  <c r="CX27" i="3"/>
  <c r="CZ27" i="3"/>
  <c r="DA27" i="3"/>
  <c r="DB27" i="3"/>
  <c r="DD27" i="3"/>
  <c r="DE27" i="3"/>
  <c r="DF27" i="3"/>
  <c r="DH27" i="3"/>
  <c r="DI27" i="3"/>
  <c r="DJ27" i="3"/>
  <c r="DL27" i="3"/>
  <c r="DM27" i="3"/>
  <c r="DN27" i="3"/>
  <c r="DP27" i="3"/>
  <c r="DQ27" i="3"/>
  <c r="DR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Q28" i="3"/>
  <c r="R28" i="3"/>
  <c r="S28" i="3"/>
  <c r="U28" i="3"/>
  <c r="V28" i="3"/>
  <c r="W28" i="3"/>
  <c r="Y28" i="3"/>
  <c r="Z28" i="3"/>
  <c r="AA28" i="3"/>
  <c r="AC28" i="3"/>
  <c r="AD28" i="3"/>
  <c r="AE28" i="3"/>
  <c r="AG28" i="3"/>
  <c r="AH28" i="3"/>
  <c r="AI28" i="3"/>
  <c r="AK28" i="3"/>
  <c r="AL28" i="3"/>
  <c r="AM28" i="3"/>
  <c r="AO28" i="3"/>
  <c r="AP28" i="3"/>
  <c r="AQ28" i="3"/>
  <c r="AS28" i="3"/>
  <c r="AT28" i="3"/>
  <c r="AU28" i="3"/>
  <c r="AW28" i="3"/>
  <c r="AX28" i="3"/>
  <c r="AY28" i="3"/>
  <c r="BA28" i="3"/>
  <c r="BB28" i="3"/>
  <c r="BC28" i="3"/>
  <c r="BE28" i="3"/>
  <c r="BF28" i="3"/>
  <c r="BG28" i="3"/>
  <c r="BI28" i="3"/>
  <c r="BJ28" i="3"/>
  <c r="BK28" i="3"/>
  <c r="BN28" i="3"/>
  <c r="BO28" i="3"/>
  <c r="BP28" i="3"/>
  <c r="BQ28" i="3"/>
  <c r="BR28" i="3"/>
  <c r="BS28" i="3"/>
  <c r="BT28" i="3"/>
  <c r="BU28" i="3"/>
  <c r="BV28" i="3"/>
  <c r="BW28" i="3"/>
  <c r="BX28" i="3"/>
  <c r="CA28" i="3"/>
  <c r="CB28" i="3"/>
  <c r="CC28" i="3"/>
  <c r="CD28" i="3"/>
  <c r="CF28" i="3"/>
  <c r="CG28" i="3"/>
  <c r="CH28" i="3"/>
  <c r="CJ28" i="3"/>
  <c r="CK28" i="3"/>
  <c r="CL28" i="3"/>
  <c r="CN28" i="3"/>
  <c r="CO28" i="3"/>
  <c r="CP28" i="3"/>
  <c r="CR28" i="3"/>
  <c r="CS28" i="3"/>
  <c r="CT28" i="3"/>
  <c r="CV28" i="3"/>
  <c r="CW28" i="3"/>
  <c r="CX28" i="3"/>
  <c r="CZ28" i="3"/>
  <c r="DA28" i="3"/>
  <c r="DB28" i="3"/>
  <c r="DD28" i="3"/>
  <c r="DE28" i="3"/>
  <c r="DF28" i="3"/>
  <c r="DH28" i="3"/>
  <c r="DI28" i="3"/>
  <c r="DJ28" i="3"/>
  <c r="DL28" i="3"/>
  <c r="DM28" i="3"/>
  <c r="DN28" i="3"/>
  <c r="DP28" i="3"/>
  <c r="DQ28" i="3"/>
  <c r="DR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Q29" i="3"/>
  <c r="R29" i="3"/>
  <c r="S29" i="3"/>
  <c r="U29" i="3"/>
  <c r="V29" i="3"/>
  <c r="W29" i="3"/>
  <c r="Y29" i="3"/>
  <c r="Z29" i="3"/>
  <c r="AA29" i="3"/>
  <c r="AC29" i="3"/>
  <c r="AD29" i="3"/>
  <c r="AE29" i="3"/>
  <c r="AG29" i="3"/>
  <c r="AH29" i="3"/>
  <c r="AI29" i="3"/>
  <c r="AK29" i="3"/>
  <c r="AL29" i="3"/>
  <c r="AM29" i="3"/>
  <c r="AO29" i="3"/>
  <c r="AP29" i="3"/>
  <c r="AQ29" i="3"/>
  <c r="AS29" i="3"/>
  <c r="AT29" i="3"/>
  <c r="AU29" i="3"/>
  <c r="AW29" i="3"/>
  <c r="AX29" i="3"/>
  <c r="AY29" i="3"/>
  <c r="BA29" i="3"/>
  <c r="BB29" i="3"/>
  <c r="BC29" i="3"/>
  <c r="BE29" i="3"/>
  <c r="BF29" i="3"/>
  <c r="BG29" i="3"/>
  <c r="BI29" i="3"/>
  <c r="BJ29" i="3"/>
  <c r="BK29" i="3"/>
  <c r="BN29" i="3"/>
  <c r="BO29" i="3"/>
  <c r="BP29" i="3"/>
  <c r="BQ29" i="3"/>
  <c r="BR29" i="3"/>
  <c r="BS29" i="3"/>
  <c r="BT29" i="3"/>
  <c r="BU29" i="3"/>
  <c r="BV29" i="3"/>
  <c r="BW29" i="3"/>
  <c r="BX29" i="3"/>
  <c r="CA29" i="3"/>
  <c r="CB29" i="3"/>
  <c r="CC29" i="3"/>
  <c r="CD29" i="3"/>
  <c r="CF29" i="3"/>
  <c r="CG29" i="3"/>
  <c r="CH29" i="3"/>
  <c r="CJ29" i="3"/>
  <c r="CK29" i="3"/>
  <c r="CL29" i="3"/>
  <c r="CN29" i="3"/>
  <c r="CO29" i="3"/>
  <c r="CP29" i="3"/>
  <c r="CR29" i="3"/>
  <c r="CS29" i="3"/>
  <c r="CT29" i="3"/>
  <c r="CV29" i="3"/>
  <c r="CW29" i="3"/>
  <c r="CX29" i="3"/>
  <c r="CZ29" i="3"/>
  <c r="DA29" i="3"/>
  <c r="DB29" i="3"/>
  <c r="DD29" i="3"/>
  <c r="DE29" i="3"/>
  <c r="DF29" i="3"/>
  <c r="DH29" i="3"/>
  <c r="DI29" i="3"/>
  <c r="DJ29" i="3"/>
  <c r="DL29" i="3"/>
  <c r="DM29" i="3"/>
  <c r="DN29" i="3"/>
  <c r="DP29" i="3"/>
  <c r="DQ29" i="3"/>
  <c r="DR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Q30" i="3"/>
  <c r="R30" i="3"/>
  <c r="S30" i="3"/>
  <c r="U30" i="3"/>
  <c r="V30" i="3"/>
  <c r="W30" i="3"/>
  <c r="Y30" i="3"/>
  <c r="Z30" i="3"/>
  <c r="AA30" i="3"/>
  <c r="AC30" i="3"/>
  <c r="AD30" i="3"/>
  <c r="AE30" i="3"/>
  <c r="AG30" i="3"/>
  <c r="AH30" i="3"/>
  <c r="AI30" i="3"/>
  <c r="AK30" i="3"/>
  <c r="AL30" i="3"/>
  <c r="AM30" i="3"/>
  <c r="AO30" i="3"/>
  <c r="AP30" i="3"/>
  <c r="AQ30" i="3"/>
  <c r="AS30" i="3"/>
  <c r="AT30" i="3"/>
  <c r="AU30" i="3"/>
  <c r="AW30" i="3"/>
  <c r="AX30" i="3"/>
  <c r="AY30" i="3"/>
  <c r="BA30" i="3"/>
  <c r="BB30" i="3"/>
  <c r="BC30" i="3"/>
  <c r="BE30" i="3"/>
  <c r="BF30" i="3"/>
  <c r="BG30" i="3"/>
  <c r="BI30" i="3"/>
  <c r="BJ30" i="3"/>
  <c r="BK30" i="3"/>
  <c r="BN30" i="3"/>
  <c r="BO30" i="3"/>
  <c r="BP30" i="3"/>
  <c r="BQ30" i="3"/>
  <c r="BR30" i="3"/>
  <c r="BS30" i="3"/>
  <c r="BT30" i="3"/>
  <c r="BU30" i="3"/>
  <c r="BV30" i="3"/>
  <c r="BW30" i="3"/>
  <c r="BX30" i="3"/>
  <c r="CA30" i="3"/>
  <c r="CB30" i="3"/>
  <c r="CC30" i="3"/>
  <c r="CD30" i="3"/>
  <c r="CF30" i="3"/>
  <c r="CG30" i="3"/>
  <c r="CH30" i="3"/>
  <c r="CJ30" i="3"/>
  <c r="CK30" i="3"/>
  <c r="CL30" i="3"/>
  <c r="CN30" i="3"/>
  <c r="CO30" i="3"/>
  <c r="CP30" i="3"/>
  <c r="CR30" i="3"/>
  <c r="CS30" i="3"/>
  <c r="CT30" i="3"/>
  <c r="CV30" i="3"/>
  <c r="CW30" i="3"/>
  <c r="CX30" i="3"/>
  <c r="CZ30" i="3"/>
  <c r="DA30" i="3"/>
  <c r="DB30" i="3"/>
  <c r="DD30" i="3"/>
  <c r="DE30" i="3"/>
  <c r="DF30" i="3"/>
  <c r="DH30" i="3"/>
  <c r="DI30" i="3"/>
  <c r="DJ30" i="3"/>
  <c r="DL30" i="3"/>
  <c r="DM30" i="3"/>
  <c r="DN30" i="3"/>
  <c r="DP30" i="3"/>
  <c r="DQ30" i="3"/>
  <c r="DR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Q31" i="3"/>
  <c r="R31" i="3"/>
  <c r="S31" i="3"/>
  <c r="U31" i="3"/>
  <c r="V31" i="3"/>
  <c r="W31" i="3"/>
  <c r="Y31" i="3"/>
  <c r="Z31" i="3"/>
  <c r="AA31" i="3"/>
  <c r="AC31" i="3"/>
  <c r="AD31" i="3"/>
  <c r="AE31" i="3"/>
  <c r="AG31" i="3"/>
  <c r="AH31" i="3"/>
  <c r="AI31" i="3"/>
  <c r="AK31" i="3"/>
  <c r="AL31" i="3"/>
  <c r="AM31" i="3"/>
  <c r="AO31" i="3"/>
  <c r="AP31" i="3"/>
  <c r="AQ31" i="3"/>
  <c r="AS31" i="3"/>
  <c r="AT31" i="3"/>
  <c r="AU31" i="3"/>
  <c r="AW31" i="3"/>
  <c r="AX31" i="3"/>
  <c r="AY31" i="3"/>
  <c r="BA31" i="3"/>
  <c r="BB31" i="3"/>
  <c r="BC31" i="3"/>
  <c r="BE31" i="3"/>
  <c r="BF31" i="3"/>
  <c r="BG31" i="3"/>
  <c r="BI31" i="3"/>
  <c r="BJ31" i="3"/>
  <c r="BK31" i="3"/>
  <c r="BN31" i="3"/>
  <c r="BO31" i="3"/>
  <c r="BP31" i="3"/>
  <c r="BQ31" i="3"/>
  <c r="BR31" i="3"/>
  <c r="BS31" i="3"/>
  <c r="BT31" i="3"/>
  <c r="BU31" i="3"/>
  <c r="BV31" i="3"/>
  <c r="BW31" i="3"/>
  <c r="BX31" i="3"/>
  <c r="CA31" i="3"/>
  <c r="CB31" i="3"/>
  <c r="CC31" i="3"/>
  <c r="CD31" i="3"/>
  <c r="CF31" i="3"/>
  <c r="CG31" i="3"/>
  <c r="CH31" i="3"/>
  <c r="CJ31" i="3"/>
  <c r="CK31" i="3"/>
  <c r="CL31" i="3"/>
  <c r="CN31" i="3"/>
  <c r="CO31" i="3"/>
  <c r="CP31" i="3"/>
  <c r="CR31" i="3"/>
  <c r="CS31" i="3"/>
  <c r="CT31" i="3"/>
  <c r="CV31" i="3"/>
  <c r="CW31" i="3"/>
  <c r="CX31" i="3"/>
  <c r="CZ31" i="3"/>
  <c r="DA31" i="3"/>
  <c r="DB31" i="3"/>
  <c r="DD31" i="3"/>
  <c r="DE31" i="3"/>
  <c r="DF31" i="3"/>
  <c r="DH31" i="3"/>
  <c r="DI31" i="3"/>
  <c r="DJ31" i="3"/>
  <c r="DL31" i="3"/>
  <c r="DM31" i="3"/>
  <c r="DN31" i="3"/>
  <c r="DP31" i="3"/>
  <c r="DQ31" i="3"/>
  <c r="DR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Q32" i="3"/>
  <c r="R32" i="3"/>
  <c r="S32" i="3"/>
  <c r="U32" i="3"/>
  <c r="V32" i="3"/>
  <c r="W32" i="3"/>
  <c r="Y32" i="3"/>
  <c r="Z32" i="3"/>
  <c r="AA32" i="3"/>
  <c r="AC32" i="3"/>
  <c r="AD32" i="3"/>
  <c r="AE32" i="3"/>
  <c r="AG32" i="3"/>
  <c r="AH32" i="3"/>
  <c r="AI32" i="3"/>
  <c r="AK32" i="3"/>
  <c r="AL32" i="3"/>
  <c r="AM32" i="3"/>
  <c r="AO32" i="3"/>
  <c r="AP32" i="3"/>
  <c r="AQ32" i="3"/>
  <c r="AS32" i="3"/>
  <c r="AT32" i="3"/>
  <c r="AU32" i="3"/>
  <c r="AW32" i="3"/>
  <c r="AX32" i="3"/>
  <c r="AY32" i="3"/>
  <c r="BA32" i="3"/>
  <c r="BB32" i="3"/>
  <c r="BC32" i="3"/>
  <c r="BE32" i="3"/>
  <c r="BF32" i="3"/>
  <c r="BG32" i="3"/>
  <c r="BI32" i="3"/>
  <c r="BJ32" i="3"/>
  <c r="BK32" i="3"/>
  <c r="BN32" i="3"/>
  <c r="BO32" i="3"/>
  <c r="BP32" i="3"/>
  <c r="BQ32" i="3"/>
  <c r="BR32" i="3"/>
  <c r="BS32" i="3"/>
  <c r="BT32" i="3"/>
  <c r="BU32" i="3"/>
  <c r="BV32" i="3"/>
  <c r="BW32" i="3"/>
  <c r="BX32" i="3"/>
  <c r="CA32" i="3"/>
  <c r="CB32" i="3"/>
  <c r="CC32" i="3"/>
  <c r="CD32" i="3"/>
  <c r="CF32" i="3"/>
  <c r="CG32" i="3"/>
  <c r="CH32" i="3"/>
  <c r="CJ32" i="3"/>
  <c r="CK32" i="3"/>
  <c r="CL32" i="3"/>
  <c r="CN32" i="3"/>
  <c r="CO32" i="3"/>
  <c r="CP32" i="3"/>
  <c r="CR32" i="3"/>
  <c r="CS32" i="3"/>
  <c r="CT32" i="3"/>
  <c r="CV32" i="3"/>
  <c r="CW32" i="3"/>
  <c r="CX32" i="3"/>
  <c r="CZ32" i="3"/>
  <c r="DA32" i="3"/>
  <c r="DB32" i="3"/>
  <c r="DD32" i="3"/>
  <c r="DE32" i="3"/>
  <c r="DF32" i="3"/>
  <c r="DH32" i="3"/>
  <c r="DI32" i="3"/>
  <c r="DJ32" i="3"/>
  <c r="DL32" i="3"/>
  <c r="DM32" i="3"/>
  <c r="DN32" i="3"/>
  <c r="DP32" i="3"/>
  <c r="DQ32" i="3"/>
  <c r="DR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Q33" i="3"/>
  <c r="R33" i="3"/>
  <c r="S33" i="3"/>
  <c r="U33" i="3"/>
  <c r="V33" i="3"/>
  <c r="W33" i="3"/>
  <c r="Y33" i="3"/>
  <c r="Z33" i="3"/>
  <c r="AA33" i="3"/>
  <c r="AC33" i="3"/>
  <c r="AD33" i="3"/>
  <c r="AE33" i="3"/>
  <c r="AG33" i="3"/>
  <c r="AH33" i="3"/>
  <c r="AI33" i="3"/>
  <c r="AK33" i="3"/>
  <c r="AL33" i="3"/>
  <c r="AM33" i="3"/>
  <c r="AO33" i="3"/>
  <c r="AP33" i="3"/>
  <c r="AQ33" i="3"/>
  <c r="AS33" i="3"/>
  <c r="AT33" i="3"/>
  <c r="AU33" i="3"/>
  <c r="AW33" i="3"/>
  <c r="AX33" i="3"/>
  <c r="AY33" i="3"/>
  <c r="BA33" i="3"/>
  <c r="BB33" i="3"/>
  <c r="BC33" i="3"/>
  <c r="BE33" i="3"/>
  <c r="BF33" i="3"/>
  <c r="BG33" i="3"/>
  <c r="BI33" i="3"/>
  <c r="BJ33" i="3"/>
  <c r="BK33" i="3"/>
  <c r="BN33" i="3"/>
  <c r="BO33" i="3"/>
  <c r="BP33" i="3"/>
  <c r="BQ33" i="3"/>
  <c r="BR33" i="3"/>
  <c r="BS33" i="3"/>
  <c r="BT33" i="3"/>
  <c r="BU33" i="3"/>
  <c r="BV33" i="3"/>
  <c r="BW33" i="3"/>
  <c r="BX33" i="3"/>
  <c r="CA33" i="3"/>
  <c r="CB33" i="3"/>
  <c r="CC33" i="3"/>
  <c r="CD33" i="3"/>
  <c r="CF33" i="3"/>
  <c r="CG33" i="3"/>
  <c r="CH33" i="3"/>
  <c r="CJ33" i="3"/>
  <c r="CK33" i="3"/>
  <c r="CL33" i="3"/>
  <c r="CN33" i="3"/>
  <c r="CO33" i="3"/>
  <c r="CP33" i="3"/>
  <c r="CR33" i="3"/>
  <c r="CS33" i="3"/>
  <c r="CT33" i="3"/>
  <c r="CV33" i="3"/>
  <c r="CW33" i="3"/>
  <c r="CX33" i="3"/>
  <c r="CZ33" i="3"/>
  <c r="DA33" i="3"/>
  <c r="DB33" i="3"/>
  <c r="DD33" i="3"/>
  <c r="DE33" i="3"/>
  <c r="DF33" i="3"/>
  <c r="DH33" i="3"/>
  <c r="DI33" i="3"/>
  <c r="DJ33" i="3"/>
  <c r="DL33" i="3"/>
  <c r="DM33" i="3"/>
  <c r="DN33" i="3"/>
  <c r="DP33" i="3"/>
  <c r="DQ33" i="3"/>
  <c r="DR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Q34" i="3"/>
  <c r="R34" i="3"/>
  <c r="S34" i="3"/>
  <c r="U34" i="3"/>
  <c r="V34" i="3"/>
  <c r="W34" i="3"/>
  <c r="Y34" i="3"/>
  <c r="Z34" i="3"/>
  <c r="AA34" i="3"/>
  <c r="AC34" i="3"/>
  <c r="AD34" i="3"/>
  <c r="AE34" i="3"/>
  <c r="AG34" i="3"/>
  <c r="AH34" i="3"/>
  <c r="AI34" i="3"/>
  <c r="AK34" i="3"/>
  <c r="AL34" i="3"/>
  <c r="AM34" i="3"/>
  <c r="AO34" i="3"/>
  <c r="AP34" i="3"/>
  <c r="AQ34" i="3"/>
  <c r="AS34" i="3"/>
  <c r="AT34" i="3"/>
  <c r="AU34" i="3"/>
  <c r="AW34" i="3"/>
  <c r="AX34" i="3"/>
  <c r="AY34" i="3"/>
  <c r="BA34" i="3"/>
  <c r="BB34" i="3"/>
  <c r="BC34" i="3"/>
  <c r="BE34" i="3"/>
  <c r="BF34" i="3"/>
  <c r="BG34" i="3"/>
  <c r="BI34" i="3"/>
  <c r="BJ34" i="3"/>
  <c r="BK34" i="3"/>
  <c r="BN34" i="3"/>
  <c r="BO34" i="3"/>
  <c r="BP34" i="3"/>
  <c r="BQ34" i="3"/>
  <c r="BR34" i="3"/>
  <c r="BS34" i="3"/>
  <c r="BT34" i="3"/>
  <c r="BU34" i="3"/>
  <c r="BV34" i="3"/>
  <c r="BW34" i="3"/>
  <c r="BX34" i="3"/>
  <c r="CA34" i="3"/>
  <c r="CB34" i="3"/>
  <c r="CC34" i="3"/>
  <c r="CD34" i="3"/>
  <c r="CF34" i="3"/>
  <c r="CG34" i="3"/>
  <c r="CH34" i="3"/>
  <c r="CJ34" i="3"/>
  <c r="CK34" i="3"/>
  <c r="CL34" i="3"/>
  <c r="CN34" i="3"/>
  <c r="CO34" i="3"/>
  <c r="CP34" i="3"/>
  <c r="CR34" i="3"/>
  <c r="CS34" i="3"/>
  <c r="CT34" i="3"/>
  <c r="CV34" i="3"/>
  <c r="CW34" i="3"/>
  <c r="CX34" i="3"/>
  <c r="CZ34" i="3"/>
  <c r="DA34" i="3"/>
  <c r="DB34" i="3"/>
  <c r="DD34" i="3"/>
  <c r="DE34" i="3"/>
  <c r="DF34" i="3"/>
  <c r="DH34" i="3"/>
  <c r="DI34" i="3"/>
  <c r="DJ34" i="3"/>
  <c r="DL34" i="3"/>
  <c r="DM34" i="3"/>
  <c r="DN34" i="3"/>
  <c r="DP34" i="3"/>
  <c r="DQ34" i="3"/>
  <c r="DR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Q35" i="3"/>
  <c r="R35" i="3"/>
  <c r="S35" i="3"/>
  <c r="U35" i="3"/>
  <c r="V35" i="3"/>
  <c r="W35" i="3"/>
  <c r="Y35" i="3"/>
  <c r="Z35" i="3"/>
  <c r="AA35" i="3"/>
  <c r="AC35" i="3"/>
  <c r="AD35" i="3"/>
  <c r="AE35" i="3"/>
  <c r="AG35" i="3"/>
  <c r="AH35" i="3"/>
  <c r="AI35" i="3"/>
  <c r="AK35" i="3"/>
  <c r="AL35" i="3"/>
  <c r="AM35" i="3"/>
  <c r="AO35" i="3"/>
  <c r="AP35" i="3"/>
  <c r="AQ35" i="3"/>
  <c r="AS35" i="3"/>
  <c r="AT35" i="3"/>
  <c r="AU35" i="3"/>
  <c r="AW35" i="3"/>
  <c r="AX35" i="3"/>
  <c r="AY35" i="3"/>
  <c r="BA35" i="3"/>
  <c r="BB35" i="3"/>
  <c r="BC35" i="3"/>
  <c r="BE35" i="3"/>
  <c r="BF35" i="3"/>
  <c r="BG35" i="3"/>
  <c r="BI35" i="3"/>
  <c r="BJ35" i="3"/>
  <c r="BK35" i="3"/>
  <c r="BN35" i="3"/>
  <c r="BO35" i="3"/>
  <c r="BP35" i="3"/>
  <c r="BQ35" i="3"/>
  <c r="BR35" i="3"/>
  <c r="BS35" i="3"/>
  <c r="BT35" i="3"/>
  <c r="BU35" i="3"/>
  <c r="BV35" i="3"/>
  <c r="BW35" i="3"/>
  <c r="BX35" i="3"/>
  <c r="CA35" i="3"/>
  <c r="CB35" i="3"/>
  <c r="CC35" i="3"/>
  <c r="CD35" i="3"/>
  <c r="CF35" i="3"/>
  <c r="CG35" i="3"/>
  <c r="CH35" i="3"/>
  <c r="CJ35" i="3"/>
  <c r="CK35" i="3"/>
  <c r="CL35" i="3"/>
  <c r="CN35" i="3"/>
  <c r="CO35" i="3"/>
  <c r="CP35" i="3"/>
  <c r="CR35" i="3"/>
  <c r="CS35" i="3"/>
  <c r="CT35" i="3"/>
  <c r="CV35" i="3"/>
  <c r="CW35" i="3"/>
  <c r="CX35" i="3"/>
  <c r="CZ35" i="3"/>
  <c r="DA35" i="3"/>
  <c r="DB35" i="3"/>
  <c r="DD35" i="3"/>
  <c r="DE35" i="3"/>
  <c r="DF35" i="3"/>
  <c r="DH35" i="3"/>
  <c r="DI35" i="3"/>
  <c r="DJ35" i="3"/>
  <c r="DL35" i="3"/>
  <c r="DM35" i="3"/>
  <c r="DN35" i="3"/>
  <c r="DP35" i="3"/>
  <c r="DQ35" i="3"/>
  <c r="DR35" i="3"/>
  <c r="B36" i="3"/>
  <c r="C36" i="3"/>
  <c r="E36" i="3"/>
  <c r="F36" i="3"/>
  <c r="G36" i="3"/>
  <c r="H36" i="3"/>
  <c r="I36" i="3"/>
  <c r="J36" i="3"/>
  <c r="K36" i="3"/>
  <c r="L36" i="3"/>
  <c r="M36" i="3"/>
  <c r="N36" i="3"/>
  <c r="O36" i="3"/>
  <c r="Q36" i="3"/>
  <c r="R36" i="3"/>
  <c r="S36" i="3"/>
  <c r="U36" i="3"/>
  <c r="V36" i="3"/>
  <c r="W36" i="3"/>
  <c r="Y36" i="3"/>
  <c r="Z36" i="3"/>
  <c r="AA36" i="3"/>
  <c r="AC36" i="3"/>
  <c r="AD36" i="3"/>
  <c r="AE36" i="3"/>
  <c r="AG36" i="3"/>
  <c r="AH36" i="3"/>
  <c r="AI36" i="3"/>
  <c r="AK36" i="3"/>
  <c r="AL36" i="3"/>
  <c r="AM36" i="3"/>
  <c r="AO36" i="3"/>
  <c r="AP36" i="3"/>
  <c r="AQ36" i="3"/>
  <c r="AS36" i="3"/>
  <c r="AT36" i="3"/>
  <c r="AU36" i="3"/>
  <c r="AW36" i="3"/>
  <c r="AX36" i="3"/>
  <c r="AY36" i="3"/>
  <c r="BA36" i="3"/>
  <c r="BB36" i="3"/>
  <c r="BC36" i="3"/>
  <c r="BE36" i="3"/>
  <c r="BF36" i="3"/>
  <c r="BG36" i="3"/>
  <c r="BI36" i="3"/>
  <c r="BJ36" i="3"/>
  <c r="BK36" i="3"/>
  <c r="BN36" i="3"/>
  <c r="BO36" i="3"/>
  <c r="BP36" i="3"/>
  <c r="BQ36" i="3"/>
  <c r="BR36" i="3"/>
  <c r="BS36" i="3"/>
  <c r="BT36" i="3"/>
  <c r="BU36" i="3"/>
  <c r="BV36" i="3"/>
  <c r="BW36" i="3"/>
  <c r="BX36" i="3"/>
  <c r="CA36" i="3"/>
  <c r="CB36" i="3"/>
  <c r="CC36" i="3"/>
  <c r="CD36" i="3"/>
  <c r="CF36" i="3"/>
  <c r="CG36" i="3"/>
  <c r="CH36" i="3"/>
  <c r="CJ36" i="3"/>
  <c r="CK36" i="3"/>
  <c r="CL36" i="3"/>
  <c r="CN36" i="3"/>
  <c r="CO36" i="3"/>
  <c r="CP36" i="3"/>
  <c r="CR36" i="3"/>
  <c r="CS36" i="3"/>
  <c r="CT36" i="3"/>
  <c r="CV36" i="3"/>
  <c r="CW36" i="3"/>
  <c r="CX36" i="3"/>
  <c r="CZ36" i="3"/>
  <c r="DA36" i="3"/>
  <c r="DB36" i="3"/>
  <c r="DD36" i="3"/>
  <c r="DE36" i="3"/>
  <c r="DF36" i="3"/>
  <c r="DH36" i="3"/>
  <c r="DI36" i="3"/>
  <c r="DJ36" i="3"/>
  <c r="DL36" i="3"/>
  <c r="DM36" i="3"/>
  <c r="DN36" i="3"/>
  <c r="DP36" i="3"/>
  <c r="DQ36" i="3"/>
  <c r="DR36" i="3"/>
  <c r="B37" i="3"/>
  <c r="C37" i="3"/>
  <c r="E37" i="3"/>
  <c r="F37" i="3"/>
  <c r="G37" i="3"/>
  <c r="H37" i="3"/>
  <c r="I37" i="3"/>
  <c r="J37" i="3"/>
  <c r="K37" i="3"/>
  <c r="L37" i="3"/>
  <c r="M37" i="3"/>
  <c r="N37" i="3"/>
  <c r="O37" i="3"/>
  <c r="Q37" i="3"/>
  <c r="R37" i="3"/>
  <c r="S37" i="3"/>
  <c r="U37" i="3"/>
  <c r="V37" i="3"/>
  <c r="W37" i="3"/>
  <c r="Y37" i="3"/>
  <c r="Z37" i="3"/>
  <c r="AA37" i="3"/>
  <c r="AC37" i="3"/>
  <c r="AD37" i="3"/>
  <c r="AE37" i="3"/>
  <c r="AG37" i="3"/>
  <c r="AH37" i="3"/>
  <c r="AI37" i="3"/>
  <c r="AK37" i="3"/>
  <c r="AL37" i="3"/>
  <c r="AM37" i="3"/>
  <c r="AO37" i="3"/>
  <c r="AP37" i="3"/>
  <c r="AQ37" i="3"/>
  <c r="AS37" i="3"/>
  <c r="AT37" i="3"/>
  <c r="AU37" i="3"/>
  <c r="AW37" i="3"/>
  <c r="AX37" i="3"/>
  <c r="AY37" i="3"/>
  <c r="BA37" i="3"/>
  <c r="BB37" i="3"/>
  <c r="BC37" i="3"/>
  <c r="BE37" i="3"/>
  <c r="BF37" i="3"/>
  <c r="BG37" i="3"/>
  <c r="BI37" i="3"/>
  <c r="BJ37" i="3"/>
  <c r="BK37" i="3"/>
  <c r="BN37" i="3"/>
  <c r="BO37" i="3"/>
  <c r="BP37" i="3"/>
  <c r="BQ37" i="3"/>
  <c r="BR37" i="3"/>
  <c r="BS37" i="3"/>
  <c r="BT37" i="3"/>
  <c r="BU37" i="3"/>
  <c r="BV37" i="3"/>
  <c r="BW37" i="3"/>
  <c r="BX37" i="3"/>
  <c r="CA37" i="3"/>
  <c r="CB37" i="3"/>
  <c r="CC37" i="3"/>
  <c r="CD37" i="3"/>
  <c r="CF37" i="3"/>
  <c r="CG37" i="3"/>
  <c r="CH37" i="3"/>
  <c r="CJ37" i="3"/>
  <c r="CK37" i="3"/>
  <c r="CL37" i="3"/>
  <c r="CN37" i="3"/>
  <c r="CO37" i="3"/>
  <c r="CP37" i="3"/>
  <c r="CR37" i="3"/>
  <c r="CS37" i="3"/>
  <c r="CT37" i="3"/>
  <c r="CV37" i="3"/>
  <c r="CW37" i="3"/>
  <c r="CX37" i="3"/>
  <c r="CZ37" i="3"/>
  <c r="DA37" i="3"/>
  <c r="DB37" i="3"/>
  <c r="DD37" i="3"/>
  <c r="DE37" i="3"/>
  <c r="DF37" i="3"/>
  <c r="DH37" i="3"/>
  <c r="DI37" i="3"/>
  <c r="DJ37" i="3"/>
  <c r="DL37" i="3"/>
  <c r="DM37" i="3"/>
  <c r="DN37" i="3"/>
  <c r="DP37" i="3"/>
  <c r="DQ37" i="3"/>
  <c r="DR37" i="3"/>
  <c r="B38" i="3"/>
  <c r="C38" i="3"/>
  <c r="E38" i="3"/>
  <c r="F38" i="3"/>
  <c r="G38" i="3"/>
  <c r="H38" i="3"/>
  <c r="I38" i="3"/>
  <c r="J38" i="3"/>
  <c r="K38" i="3"/>
  <c r="L38" i="3"/>
  <c r="M38" i="3"/>
  <c r="N38" i="3"/>
  <c r="O38" i="3"/>
  <c r="Q38" i="3"/>
  <c r="R38" i="3"/>
  <c r="S38" i="3"/>
  <c r="U38" i="3"/>
  <c r="V38" i="3"/>
  <c r="W38" i="3"/>
  <c r="Y38" i="3"/>
  <c r="Z38" i="3"/>
  <c r="AA38" i="3"/>
  <c r="AC38" i="3"/>
  <c r="AD38" i="3"/>
  <c r="AE38" i="3"/>
  <c r="AG38" i="3"/>
  <c r="AH38" i="3"/>
  <c r="AI38" i="3"/>
  <c r="AK38" i="3"/>
  <c r="AL38" i="3"/>
  <c r="AM38" i="3"/>
  <c r="AO38" i="3"/>
  <c r="AP38" i="3"/>
  <c r="AQ38" i="3"/>
  <c r="AS38" i="3"/>
  <c r="AT38" i="3"/>
  <c r="AU38" i="3"/>
  <c r="AW38" i="3"/>
  <c r="AX38" i="3"/>
  <c r="AY38" i="3"/>
  <c r="BA38" i="3"/>
  <c r="BB38" i="3"/>
  <c r="BC38" i="3"/>
  <c r="BE38" i="3"/>
  <c r="BF38" i="3"/>
  <c r="BG38" i="3"/>
  <c r="BI38" i="3"/>
  <c r="BJ38" i="3"/>
  <c r="BK38" i="3"/>
  <c r="BN38" i="3"/>
  <c r="BO38" i="3"/>
  <c r="BP38" i="3"/>
  <c r="BQ38" i="3"/>
  <c r="BR38" i="3"/>
  <c r="BS38" i="3"/>
  <c r="BT38" i="3"/>
  <c r="BU38" i="3"/>
  <c r="BV38" i="3"/>
  <c r="BW38" i="3"/>
  <c r="BX38" i="3"/>
  <c r="CA38" i="3"/>
  <c r="CB38" i="3"/>
  <c r="CC38" i="3"/>
  <c r="CD38" i="3"/>
  <c r="CF38" i="3"/>
  <c r="CG38" i="3"/>
  <c r="CH38" i="3"/>
  <c r="CJ38" i="3"/>
  <c r="CK38" i="3"/>
  <c r="CL38" i="3"/>
  <c r="CN38" i="3"/>
  <c r="CO38" i="3"/>
  <c r="CP38" i="3"/>
  <c r="CR38" i="3"/>
  <c r="CS38" i="3"/>
  <c r="CT38" i="3"/>
  <c r="CV38" i="3"/>
  <c r="CW38" i="3"/>
  <c r="CX38" i="3"/>
  <c r="CZ38" i="3"/>
  <c r="DA38" i="3"/>
  <c r="DB38" i="3"/>
  <c r="DD38" i="3"/>
  <c r="DE38" i="3"/>
  <c r="DF38" i="3"/>
  <c r="DH38" i="3"/>
  <c r="DI38" i="3"/>
  <c r="DJ38" i="3"/>
  <c r="DL38" i="3"/>
  <c r="DM38" i="3"/>
  <c r="DN38" i="3"/>
  <c r="DP38" i="3"/>
  <c r="DQ38" i="3"/>
  <c r="DR38" i="3"/>
  <c r="B39" i="3"/>
  <c r="C39" i="3"/>
  <c r="E39" i="3"/>
  <c r="F39" i="3"/>
  <c r="G39" i="3"/>
  <c r="H39" i="3"/>
  <c r="I39" i="3"/>
  <c r="J39" i="3"/>
  <c r="K39" i="3"/>
  <c r="L39" i="3"/>
  <c r="M39" i="3"/>
  <c r="N39" i="3"/>
  <c r="O39" i="3"/>
  <c r="Q39" i="3"/>
  <c r="R39" i="3"/>
  <c r="S39" i="3"/>
  <c r="U39" i="3"/>
  <c r="V39" i="3"/>
  <c r="W39" i="3"/>
  <c r="Y39" i="3"/>
  <c r="Z39" i="3"/>
  <c r="AA39" i="3"/>
  <c r="AC39" i="3"/>
  <c r="AD39" i="3"/>
  <c r="AE39" i="3"/>
  <c r="AG39" i="3"/>
  <c r="AH39" i="3"/>
  <c r="AI39" i="3"/>
  <c r="AK39" i="3"/>
  <c r="AL39" i="3"/>
  <c r="AM39" i="3"/>
  <c r="AO39" i="3"/>
  <c r="AP39" i="3"/>
  <c r="AQ39" i="3"/>
  <c r="AS39" i="3"/>
  <c r="AT39" i="3"/>
  <c r="AU39" i="3"/>
  <c r="AW39" i="3"/>
  <c r="AX39" i="3"/>
  <c r="AY39" i="3"/>
  <c r="BA39" i="3"/>
  <c r="BB39" i="3"/>
  <c r="BC39" i="3"/>
  <c r="BE39" i="3"/>
  <c r="BF39" i="3"/>
  <c r="BG39" i="3"/>
  <c r="BI39" i="3"/>
  <c r="BJ39" i="3"/>
  <c r="BK39" i="3"/>
  <c r="BN39" i="3"/>
  <c r="BO39" i="3"/>
  <c r="BP39" i="3"/>
  <c r="BQ39" i="3"/>
  <c r="BR39" i="3"/>
  <c r="BS39" i="3"/>
  <c r="BT39" i="3"/>
  <c r="BU39" i="3"/>
  <c r="BV39" i="3"/>
  <c r="BW39" i="3"/>
  <c r="BX39" i="3"/>
  <c r="CA39" i="3"/>
  <c r="CB39" i="3"/>
  <c r="CC39" i="3"/>
  <c r="CD39" i="3"/>
  <c r="CF39" i="3"/>
  <c r="CG39" i="3"/>
  <c r="CH39" i="3"/>
  <c r="CJ39" i="3"/>
  <c r="CK39" i="3"/>
  <c r="CL39" i="3"/>
  <c r="CN39" i="3"/>
  <c r="CO39" i="3"/>
  <c r="CP39" i="3"/>
  <c r="CR39" i="3"/>
  <c r="CS39" i="3"/>
  <c r="CT39" i="3"/>
  <c r="CV39" i="3"/>
  <c r="CW39" i="3"/>
  <c r="CX39" i="3"/>
  <c r="CZ39" i="3"/>
  <c r="DA39" i="3"/>
  <c r="DB39" i="3"/>
  <c r="DD39" i="3"/>
  <c r="DE39" i="3"/>
  <c r="DF39" i="3"/>
  <c r="DH39" i="3"/>
  <c r="DI39" i="3"/>
  <c r="DJ39" i="3"/>
  <c r="DL39" i="3"/>
  <c r="DM39" i="3"/>
  <c r="DN39" i="3"/>
  <c r="DP39" i="3"/>
  <c r="DQ39" i="3"/>
  <c r="DR39" i="3"/>
  <c r="B40" i="3"/>
  <c r="C40" i="3"/>
  <c r="E40" i="3"/>
  <c r="F40" i="3"/>
  <c r="G40" i="3"/>
  <c r="H40" i="3"/>
  <c r="I40" i="3"/>
  <c r="J40" i="3"/>
  <c r="K40" i="3"/>
  <c r="L40" i="3"/>
  <c r="M40" i="3"/>
  <c r="N40" i="3"/>
  <c r="O40" i="3"/>
  <c r="Q40" i="3"/>
  <c r="R40" i="3"/>
  <c r="S40" i="3"/>
  <c r="U40" i="3"/>
  <c r="V40" i="3"/>
  <c r="W40" i="3"/>
  <c r="Y40" i="3"/>
  <c r="Z40" i="3"/>
  <c r="AA40" i="3"/>
  <c r="AC40" i="3"/>
  <c r="AD40" i="3"/>
  <c r="AE40" i="3"/>
  <c r="AG40" i="3"/>
  <c r="AH40" i="3"/>
  <c r="AI40" i="3"/>
  <c r="AK40" i="3"/>
  <c r="AL40" i="3"/>
  <c r="AM40" i="3"/>
  <c r="AO40" i="3"/>
  <c r="AP40" i="3"/>
  <c r="AQ40" i="3"/>
  <c r="AS40" i="3"/>
  <c r="AT40" i="3"/>
  <c r="AU40" i="3"/>
  <c r="AW40" i="3"/>
  <c r="AX40" i="3"/>
  <c r="AY40" i="3"/>
  <c r="BA40" i="3"/>
  <c r="BB40" i="3"/>
  <c r="BC40" i="3"/>
  <c r="BE40" i="3"/>
  <c r="BF40" i="3"/>
  <c r="BG40" i="3"/>
  <c r="BI40" i="3"/>
  <c r="BJ40" i="3"/>
  <c r="BK40" i="3"/>
  <c r="BN40" i="3"/>
  <c r="BO40" i="3"/>
  <c r="BP40" i="3"/>
  <c r="BQ40" i="3"/>
  <c r="BR40" i="3"/>
  <c r="BS40" i="3"/>
  <c r="BT40" i="3"/>
  <c r="BU40" i="3"/>
  <c r="BV40" i="3"/>
  <c r="BW40" i="3"/>
  <c r="BX40" i="3"/>
  <c r="CA40" i="3"/>
  <c r="CB40" i="3"/>
  <c r="CC40" i="3"/>
  <c r="CD40" i="3"/>
  <c r="CF40" i="3"/>
  <c r="CG40" i="3"/>
  <c r="CH40" i="3"/>
  <c r="CJ40" i="3"/>
  <c r="CK40" i="3"/>
  <c r="CL40" i="3"/>
  <c r="CN40" i="3"/>
  <c r="CO40" i="3"/>
  <c r="CP40" i="3"/>
  <c r="CR40" i="3"/>
  <c r="CS40" i="3"/>
  <c r="CT40" i="3"/>
  <c r="CV40" i="3"/>
  <c r="CW40" i="3"/>
  <c r="CX40" i="3"/>
  <c r="CZ40" i="3"/>
  <c r="DA40" i="3"/>
  <c r="DB40" i="3"/>
  <c r="DD40" i="3"/>
  <c r="DE40" i="3"/>
  <c r="DF40" i="3"/>
  <c r="DH40" i="3"/>
  <c r="DI40" i="3"/>
  <c r="DJ40" i="3"/>
  <c r="DL40" i="3"/>
  <c r="DM40" i="3"/>
  <c r="DN40" i="3"/>
  <c r="DP40" i="3"/>
  <c r="DQ40" i="3"/>
  <c r="DR40" i="3"/>
  <c r="B41" i="3"/>
  <c r="C41" i="3"/>
  <c r="E41" i="3"/>
  <c r="F41" i="3"/>
  <c r="G41" i="3"/>
  <c r="H41" i="3"/>
  <c r="I41" i="3"/>
  <c r="J41" i="3"/>
  <c r="K41" i="3"/>
  <c r="L41" i="3"/>
  <c r="M41" i="3"/>
  <c r="N41" i="3"/>
  <c r="O41" i="3"/>
  <c r="Q41" i="3"/>
  <c r="R41" i="3"/>
  <c r="S41" i="3"/>
  <c r="U41" i="3"/>
  <c r="V41" i="3"/>
  <c r="W41" i="3"/>
  <c r="Y41" i="3"/>
  <c r="Z41" i="3"/>
  <c r="AA41" i="3"/>
  <c r="AC41" i="3"/>
  <c r="AD41" i="3"/>
  <c r="AE41" i="3"/>
  <c r="AG41" i="3"/>
  <c r="AH41" i="3"/>
  <c r="AI41" i="3"/>
  <c r="AK41" i="3"/>
  <c r="AL41" i="3"/>
  <c r="AM41" i="3"/>
  <c r="AO41" i="3"/>
  <c r="AP41" i="3"/>
  <c r="AQ41" i="3"/>
  <c r="AS41" i="3"/>
  <c r="AT41" i="3"/>
  <c r="AU41" i="3"/>
  <c r="AW41" i="3"/>
  <c r="AX41" i="3"/>
  <c r="AY41" i="3"/>
  <c r="BA41" i="3"/>
  <c r="BB41" i="3"/>
  <c r="BC41" i="3"/>
  <c r="BE41" i="3"/>
  <c r="BF41" i="3"/>
  <c r="BG41" i="3"/>
  <c r="BI41" i="3"/>
  <c r="BJ41" i="3"/>
  <c r="BK41" i="3"/>
  <c r="BN41" i="3"/>
  <c r="BO41" i="3"/>
  <c r="BP41" i="3"/>
  <c r="BQ41" i="3"/>
  <c r="BR41" i="3"/>
  <c r="BS41" i="3"/>
  <c r="BT41" i="3"/>
  <c r="BU41" i="3"/>
  <c r="BV41" i="3"/>
  <c r="BW41" i="3"/>
  <c r="BX41" i="3"/>
  <c r="CA41" i="3"/>
  <c r="CB41" i="3"/>
  <c r="CC41" i="3"/>
  <c r="CD41" i="3"/>
  <c r="CF41" i="3"/>
  <c r="CG41" i="3"/>
  <c r="CH41" i="3"/>
  <c r="CJ41" i="3"/>
  <c r="CK41" i="3"/>
  <c r="CL41" i="3"/>
  <c r="CN41" i="3"/>
  <c r="CO41" i="3"/>
  <c r="CP41" i="3"/>
  <c r="CR41" i="3"/>
  <c r="CS41" i="3"/>
  <c r="CT41" i="3"/>
  <c r="CV41" i="3"/>
  <c r="CW41" i="3"/>
  <c r="CX41" i="3"/>
  <c r="CZ41" i="3"/>
  <c r="DA41" i="3"/>
  <c r="DB41" i="3"/>
  <c r="DD41" i="3"/>
  <c r="DE41" i="3"/>
  <c r="DF41" i="3"/>
  <c r="DH41" i="3"/>
  <c r="DI41" i="3"/>
  <c r="DJ41" i="3"/>
  <c r="DL41" i="3"/>
  <c r="DM41" i="3"/>
  <c r="DN41" i="3"/>
  <c r="DP41" i="3"/>
  <c r="DQ41" i="3"/>
  <c r="DR41" i="3"/>
  <c r="B42" i="3"/>
  <c r="C42" i="3"/>
  <c r="E42" i="3"/>
  <c r="F42" i="3"/>
  <c r="G42" i="3"/>
  <c r="H42" i="3"/>
  <c r="I42" i="3"/>
  <c r="J42" i="3"/>
  <c r="K42" i="3"/>
  <c r="L42" i="3"/>
  <c r="M42" i="3"/>
  <c r="N42" i="3"/>
  <c r="O42" i="3"/>
  <c r="Q42" i="3"/>
  <c r="R42" i="3"/>
  <c r="S42" i="3"/>
  <c r="U42" i="3"/>
  <c r="V42" i="3"/>
  <c r="W42" i="3"/>
  <c r="Y42" i="3"/>
  <c r="Z42" i="3"/>
  <c r="AA42" i="3"/>
  <c r="AC42" i="3"/>
  <c r="AD42" i="3"/>
  <c r="AE42" i="3"/>
  <c r="AG42" i="3"/>
  <c r="AH42" i="3"/>
  <c r="AI42" i="3"/>
  <c r="AK42" i="3"/>
  <c r="AL42" i="3"/>
  <c r="AM42" i="3"/>
  <c r="AO42" i="3"/>
  <c r="AP42" i="3"/>
  <c r="AQ42" i="3"/>
  <c r="AS42" i="3"/>
  <c r="AT42" i="3"/>
  <c r="AU42" i="3"/>
  <c r="AW42" i="3"/>
  <c r="AX42" i="3"/>
  <c r="AY42" i="3"/>
  <c r="BA42" i="3"/>
  <c r="BB42" i="3"/>
  <c r="BC42" i="3"/>
  <c r="BE42" i="3"/>
  <c r="BF42" i="3"/>
  <c r="BG42" i="3"/>
  <c r="BI42" i="3"/>
  <c r="BJ42" i="3"/>
  <c r="BK42" i="3"/>
  <c r="BN42" i="3"/>
  <c r="BO42" i="3"/>
  <c r="BP42" i="3"/>
  <c r="BQ42" i="3"/>
  <c r="BR42" i="3"/>
  <c r="BS42" i="3"/>
  <c r="BT42" i="3"/>
  <c r="BU42" i="3"/>
  <c r="BV42" i="3"/>
  <c r="BW42" i="3"/>
  <c r="BX42" i="3"/>
  <c r="CA42" i="3"/>
  <c r="CB42" i="3"/>
  <c r="CC42" i="3"/>
  <c r="CD42" i="3"/>
  <c r="CF42" i="3"/>
  <c r="CG42" i="3"/>
  <c r="CH42" i="3"/>
  <c r="CJ42" i="3"/>
  <c r="CK42" i="3"/>
  <c r="CL42" i="3"/>
  <c r="CN42" i="3"/>
  <c r="CO42" i="3"/>
  <c r="CP42" i="3"/>
  <c r="CR42" i="3"/>
  <c r="CS42" i="3"/>
  <c r="CT42" i="3"/>
  <c r="CV42" i="3"/>
  <c r="CW42" i="3"/>
  <c r="CX42" i="3"/>
  <c r="CZ42" i="3"/>
  <c r="DA42" i="3"/>
  <c r="DB42" i="3"/>
  <c r="DD42" i="3"/>
  <c r="DE42" i="3"/>
  <c r="DF42" i="3"/>
  <c r="DH42" i="3"/>
  <c r="DI42" i="3"/>
  <c r="DJ42" i="3"/>
  <c r="DL42" i="3"/>
  <c r="DM42" i="3"/>
  <c r="DN42" i="3"/>
  <c r="DP42" i="3"/>
  <c r="DQ42" i="3"/>
  <c r="DR42" i="3"/>
  <c r="B43" i="3"/>
  <c r="C43" i="3"/>
  <c r="E43" i="3"/>
  <c r="F43" i="3"/>
  <c r="G43" i="3"/>
  <c r="H43" i="3"/>
  <c r="I43" i="3"/>
  <c r="J43" i="3"/>
  <c r="K43" i="3"/>
  <c r="L43" i="3"/>
  <c r="M43" i="3"/>
  <c r="N43" i="3"/>
  <c r="O43" i="3"/>
  <c r="Q43" i="3"/>
  <c r="R43" i="3"/>
  <c r="S43" i="3"/>
  <c r="U43" i="3"/>
  <c r="V43" i="3"/>
  <c r="W43" i="3"/>
  <c r="Y43" i="3"/>
  <c r="Z43" i="3"/>
  <c r="AA43" i="3"/>
  <c r="AC43" i="3"/>
  <c r="AD43" i="3"/>
  <c r="AE43" i="3"/>
  <c r="AG43" i="3"/>
  <c r="AH43" i="3"/>
  <c r="AI43" i="3"/>
  <c r="AK43" i="3"/>
  <c r="AL43" i="3"/>
  <c r="AM43" i="3"/>
  <c r="AO43" i="3"/>
  <c r="AP43" i="3"/>
  <c r="AQ43" i="3"/>
  <c r="AS43" i="3"/>
  <c r="AT43" i="3"/>
  <c r="AU43" i="3"/>
  <c r="AW43" i="3"/>
  <c r="AX43" i="3"/>
  <c r="AY43" i="3"/>
  <c r="BA43" i="3"/>
  <c r="BB43" i="3"/>
  <c r="BC43" i="3"/>
  <c r="BE43" i="3"/>
  <c r="BF43" i="3"/>
  <c r="BG43" i="3"/>
  <c r="BI43" i="3"/>
  <c r="BJ43" i="3"/>
  <c r="BK43" i="3"/>
  <c r="BN43" i="3"/>
  <c r="BO43" i="3"/>
  <c r="BP43" i="3"/>
  <c r="BQ43" i="3"/>
  <c r="BR43" i="3"/>
  <c r="BS43" i="3"/>
  <c r="BT43" i="3"/>
  <c r="BU43" i="3"/>
  <c r="BV43" i="3"/>
  <c r="BW43" i="3"/>
  <c r="BX43" i="3"/>
  <c r="CA43" i="3"/>
  <c r="CB43" i="3"/>
  <c r="CC43" i="3"/>
  <c r="CD43" i="3"/>
  <c r="CF43" i="3"/>
  <c r="CG43" i="3"/>
  <c r="CH43" i="3"/>
  <c r="CJ43" i="3"/>
  <c r="CK43" i="3"/>
  <c r="CL43" i="3"/>
  <c r="CN43" i="3"/>
  <c r="CO43" i="3"/>
  <c r="CP43" i="3"/>
  <c r="CR43" i="3"/>
  <c r="CS43" i="3"/>
  <c r="CT43" i="3"/>
  <c r="CV43" i="3"/>
  <c r="CW43" i="3"/>
  <c r="CX43" i="3"/>
  <c r="CZ43" i="3"/>
  <c r="DA43" i="3"/>
  <c r="DB43" i="3"/>
  <c r="DD43" i="3"/>
  <c r="DE43" i="3"/>
  <c r="DF43" i="3"/>
  <c r="DH43" i="3"/>
  <c r="DI43" i="3"/>
  <c r="DJ43" i="3"/>
  <c r="DL43" i="3"/>
  <c r="DM43" i="3"/>
  <c r="DN43" i="3"/>
  <c r="DP43" i="3"/>
  <c r="DQ43" i="3"/>
  <c r="DR43" i="3"/>
  <c r="B44" i="3"/>
  <c r="C44" i="3"/>
  <c r="E44" i="3"/>
  <c r="F44" i="3"/>
  <c r="G44" i="3"/>
  <c r="H44" i="3"/>
  <c r="I44" i="3"/>
  <c r="J44" i="3"/>
  <c r="K44" i="3"/>
  <c r="L44" i="3"/>
  <c r="M44" i="3"/>
  <c r="N44" i="3"/>
  <c r="O44" i="3"/>
  <c r="Q44" i="3"/>
  <c r="R44" i="3"/>
  <c r="S44" i="3"/>
  <c r="U44" i="3"/>
  <c r="V44" i="3"/>
  <c r="W44" i="3"/>
  <c r="Y44" i="3"/>
  <c r="Z44" i="3"/>
  <c r="AA44" i="3"/>
  <c r="AC44" i="3"/>
  <c r="AD44" i="3"/>
  <c r="AE44" i="3"/>
  <c r="AG44" i="3"/>
  <c r="AH44" i="3"/>
  <c r="AI44" i="3"/>
  <c r="AK44" i="3"/>
  <c r="AL44" i="3"/>
  <c r="AM44" i="3"/>
  <c r="AO44" i="3"/>
  <c r="AP44" i="3"/>
  <c r="AQ44" i="3"/>
  <c r="AS44" i="3"/>
  <c r="AT44" i="3"/>
  <c r="AU44" i="3"/>
  <c r="AW44" i="3"/>
  <c r="AX44" i="3"/>
  <c r="AY44" i="3"/>
  <c r="BA44" i="3"/>
  <c r="BB44" i="3"/>
  <c r="BC44" i="3"/>
  <c r="BE44" i="3"/>
  <c r="BF44" i="3"/>
  <c r="BG44" i="3"/>
  <c r="BI44" i="3"/>
  <c r="BJ44" i="3"/>
  <c r="BK44" i="3"/>
  <c r="BN44" i="3"/>
  <c r="BO44" i="3"/>
  <c r="BP44" i="3"/>
  <c r="BQ44" i="3"/>
  <c r="BR44" i="3"/>
  <c r="BS44" i="3"/>
  <c r="BT44" i="3"/>
  <c r="BU44" i="3"/>
  <c r="BV44" i="3"/>
  <c r="BW44" i="3"/>
  <c r="BX44" i="3"/>
  <c r="CA44" i="3"/>
  <c r="CB44" i="3"/>
  <c r="CC44" i="3"/>
  <c r="CD44" i="3"/>
  <c r="CF44" i="3"/>
  <c r="CG44" i="3"/>
  <c r="CH44" i="3"/>
  <c r="CJ44" i="3"/>
  <c r="CK44" i="3"/>
  <c r="CL44" i="3"/>
  <c r="CN44" i="3"/>
  <c r="CO44" i="3"/>
  <c r="CP44" i="3"/>
  <c r="CR44" i="3"/>
  <c r="CS44" i="3"/>
  <c r="CT44" i="3"/>
  <c r="CV44" i="3"/>
  <c r="CW44" i="3"/>
  <c r="CX44" i="3"/>
  <c r="CZ44" i="3"/>
  <c r="DA44" i="3"/>
  <c r="DB44" i="3"/>
  <c r="DD44" i="3"/>
  <c r="DE44" i="3"/>
  <c r="DF44" i="3"/>
  <c r="DH44" i="3"/>
  <c r="DI44" i="3"/>
  <c r="DJ44" i="3"/>
  <c r="DL44" i="3"/>
  <c r="DM44" i="3"/>
  <c r="DN44" i="3"/>
  <c r="DP44" i="3"/>
  <c r="DQ44" i="3"/>
  <c r="DR44" i="3"/>
  <c r="B45" i="3"/>
  <c r="C45" i="3"/>
  <c r="E45" i="3"/>
  <c r="F45" i="3"/>
  <c r="G45" i="3"/>
  <c r="H45" i="3"/>
  <c r="I45" i="3"/>
  <c r="J45" i="3"/>
  <c r="K45" i="3"/>
  <c r="L45" i="3"/>
  <c r="M45" i="3"/>
  <c r="N45" i="3"/>
  <c r="O45" i="3"/>
  <c r="Q45" i="3"/>
  <c r="R45" i="3"/>
  <c r="S45" i="3"/>
  <c r="U45" i="3"/>
  <c r="V45" i="3"/>
  <c r="W45" i="3"/>
  <c r="Y45" i="3"/>
  <c r="Z45" i="3"/>
  <c r="AA45" i="3"/>
  <c r="AC45" i="3"/>
  <c r="AD45" i="3"/>
  <c r="AE45" i="3"/>
  <c r="AG45" i="3"/>
  <c r="AH45" i="3"/>
  <c r="AI45" i="3"/>
  <c r="AK45" i="3"/>
  <c r="AL45" i="3"/>
  <c r="AM45" i="3"/>
  <c r="AO45" i="3"/>
  <c r="AP45" i="3"/>
  <c r="AQ45" i="3"/>
  <c r="AS45" i="3"/>
  <c r="AT45" i="3"/>
  <c r="AU45" i="3"/>
  <c r="AW45" i="3"/>
  <c r="AX45" i="3"/>
  <c r="AY45" i="3"/>
  <c r="BA45" i="3"/>
  <c r="BB45" i="3"/>
  <c r="BC45" i="3"/>
  <c r="BE45" i="3"/>
  <c r="BF45" i="3"/>
  <c r="BG45" i="3"/>
  <c r="BI45" i="3"/>
  <c r="BJ45" i="3"/>
  <c r="BK45" i="3"/>
  <c r="BN45" i="3"/>
  <c r="BO45" i="3"/>
  <c r="BP45" i="3"/>
  <c r="BQ45" i="3"/>
  <c r="BR45" i="3"/>
  <c r="BS45" i="3"/>
  <c r="BT45" i="3"/>
  <c r="BU45" i="3"/>
  <c r="BV45" i="3"/>
  <c r="BW45" i="3"/>
  <c r="BX45" i="3"/>
  <c r="CA45" i="3"/>
  <c r="CB45" i="3"/>
  <c r="CC45" i="3"/>
  <c r="CD45" i="3"/>
  <c r="CF45" i="3"/>
  <c r="CG45" i="3"/>
  <c r="CH45" i="3"/>
  <c r="CJ45" i="3"/>
  <c r="CK45" i="3"/>
  <c r="CL45" i="3"/>
  <c r="CN45" i="3"/>
  <c r="CO45" i="3"/>
  <c r="CP45" i="3"/>
  <c r="CR45" i="3"/>
  <c r="CS45" i="3"/>
  <c r="CT45" i="3"/>
  <c r="CV45" i="3"/>
  <c r="CW45" i="3"/>
  <c r="CX45" i="3"/>
  <c r="CZ45" i="3"/>
  <c r="DA45" i="3"/>
  <c r="DB45" i="3"/>
  <c r="DD45" i="3"/>
  <c r="DE45" i="3"/>
  <c r="DF45" i="3"/>
  <c r="DH45" i="3"/>
  <c r="DI45" i="3"/>
  <c r="DJ45" i="3"/>
  <c r="DL45" i="3"/>
  <c r="DM45" i="3"/>
  <c r="DN45" i="3"/>
  <c r="DP45" i="3"/>
  <c r="DQ45" i="3"/>
  <c r="DR45" i="3"/>
  <c r="B46" i="3"/>
  <c r="C46" i="3"/>
  <c r="E46" i="3"/>
  <c r="F46" i="3"/>
  <c r="G46" i="3"/>
  <c r="H46" i="3"/>
  <c r="I46" i="3"/>
  <c r="J46" i="3"/>
  <c r="K46" i="3"/>
  <c r="L46" i="3"/>
  <c r="M46" i="3"/>
  <c r="N46" i="3"/>
  <c r="O46" i="3"/>
  <c r="Q46" i="3"/>
  <c r="R46" i="3"/>
  <c r="S46" i="3"/>
  <c r="U46" i="3"/>
  <c r="V46" i="3"/>
  <c r="W46" i="3"/>
  <c r="Y46" i="3"/>
  <c r="Z46" i="3"/>
  <c r="AA46" i="3"/>
  <c r="AC46" i="3"/>
  <c r="AD46" i="3"/>
  <c r="AE46" i="3"/>
  <c r="AG46" i="3"/>
  <c r="AH46" i="3"/>
  <c r="AI46" i="3"/>
  <c r="AK46" i="3"/>
  <c r="AL46" i="3"/>
  <c r="AM46" i="3"/>
  <c r="AO46" i="3"/>
  <c r="AP46" i="3"/>
  <c r="AQ46" i="3"/>
  <c r="AS46" i="3"/>
  <c r="AT46" i="3"/>
  <c r="AU46" i="3"/>
  <c r="AW46" i="3"/>
  <c r="AX46" i="3"/>
  <c r="AY46" i="3"/>
  <c r="BA46" i="3"/>
  <c r="BB46" i="3"/>
  <c r="BC46" i="3"/>
  <c r="BE46" i="3"/>
  <c r="BF46" i="3"/>
  <c r="BG46" i="3"/>
  <c r="BI46" i="3"/>
  <c r="BJ46" i="3"/>
  <c r="BK46" i="3"/>
  <c r="BN46" i="3"/>
  <c r="BO46" i="3"/>
  <c r="BP46" i="3"/>
  <c r="BQ46" i="3"/>
  <c r="BR46" i="3"/>
  <c r="BS46" i="3"/>
  <c r="BT46" i="3"/>
  <c r="BU46" i="3"/>
  <c r="BV46" i="3"/>
  <c r="BW46" i="3"/>
  <c r="BX46" i="3"/>
  <c r="CA46" i="3"/>
  <c r="CB46" i="3"/>
  <c r="CC46" i="3"/>
  <c r="CD46" i="3"/>
  <c r="CF46" i="3"/>
  <c r="CG46" i="3"/>
  <c r="CH46" i="3"/>
  <c r="CJ46" i="3"/>
  <c r="CK46" i="3"/>
  <c r="CL46" i="3"/>
  <c r="CN46" i="3"/>
  <c r="CO46" i="3"/>
  <c r="CP46" i="3"/>
  <c r="CR46" i="3"/>
  <c r="CS46" i="3"/>
  <c r="CT46" i="3"/>
  <c r="CV46" i="3"/>
  <c r="CW46" i="3"/>
  <c r="CX46" i="3"/>
  <c r="CZ46" i="3"/>
  <c r="DA46" i="3"/>
  <c r="DB46" i="3"/>
  <c r="DD46" i="3"/>
  <c r="DE46" i="3"/>
  <c r="DF46" i="3"/>
  <c r="DH46" i="3"/>
  <c r="DI46" i="3"/>
  <c r="DJ46" i="3"/>
  <c r="DL46" i="3"/>
  <c r="DM46" i="3"/>
  <c r="DN46" i="3"/>
  <c r="DP46" i="3"/>
  <c r="DQ46" i="3"/>
  <c r="DR46" i="3"/>
  <c r="B47" i="3"/>
  <c r="C47" i="3"/>
  <c r="E47" i="3"/>
  <c r="F47" i="3"/>
  <c r="G47" i="3"/>
  <c r="H47" i="3"/>
  <c r="I47" i="3"/>
  <c r="J47" i="3"/>
  <c r="K47" i="3"/>
  <c r="L47" i="3"/>
  <c r="M47" i="3"/>
  <c r="N47" i="3"/>
  <c r="O47" i="3"/>
  <c r="Q47" i="3"/>
  <c r="R47" i="3"/>
  <c r="S47" i="3"/>
  <c r="U47" i="3"/>
  <c r="V47" i="3"/>
  <c r="W47" i="3"/>
  <c r="Y47" i="3"/>
  <c r="Z47" i="3"/>
  <c r="AA47" i="3"/>
  <c r="AC47" i="3"/>
  <c r="AD47" i="3"/>
  <c r="AE47" i="3"/>
  <c r="AG47" i="3"/>
  <c r="AH47" i="3"/>
  <c r="AI47" i="3"/>
  <c r="AK47" i="3"/>
  <c r="AL47" i="3"/>
  <c r="AM47" i="3"/>
  <c r="AO47" i="3"/>
  <c r="AP47" i="3"/>
  <c r="AQ47" i="3"/>
  <c r="AS47" i="3"/>
  <c r="AT47" i="3"/>
  <c r="AU47" i="3"/>
  <c r="AW47" i="3"/>
  <c r="AX47" i="3"/>
  <c r="AY47" i="3"/>
  <c r="BA47" i="3"/>
  <c r="BB47" i="3"/>
  <c r="BC47" i="3"/>
  <c r="BE47" i="3"/>
  <c r="BF47" i="3"/>
  <c r="BG47" i="3"/>
  <c r="BI47" i="3"/>
  <c r="BJ47" i="3"/>
  <c r="BK47" i="3"/>
  <c r="BN47" i="3"/>
  <c r="BO47" i="3"/>
  <c r="BP47" i="3"/>
  <c r="BQ47" i="3"/>
  <c r="BR47" i="3"/>
  <c r="BS47" i="3"/>
  <c r="BT47" i="3"/>
  <c r="BU47" i="3"/>
  <c r="BV47" i="3"/>
  <c r="BW47" i="3"/>
  <c r="BX47" i="3"/>
  <c r="CA47" i="3"/>
  <c r="CB47" i="3"/>
  <c r="CC47" i="3"/>
  <c r="CD47" i="3"/>
  <c r="CF47" i="3"/>
  <c r="CG47" i="3"/>
  <c r="CH47" i="3"/>
  <c r="CJ47" i="3"/>
  <c r="CK47" i="3"/>
  <c r="CL47" i="3"/>
  <c r="CN47" i="3"/>
  <c r="CO47" i="3"/>
  <c r="CP47" i="3"/>
  <c r="CR47" i="3"/>
  <c r="CS47" i="3"/>
  <c r="CT47" i="3"/>
  <c r="CV47" i="3"/>
  <c r="CW47" i="3"/>
  <c r="CX47" i="3"/>
  <c r="CZ47" i="3"/>
  <c r="DA47" i="3"/>
  <c r="DB47" i="3"/>
  <c r="DD47" i="3"/>
  <c r="DE47" i="3"/>
  <c r="DF47" i="3"/>
  <c r="DH47" i="3"/>
  <c r="DI47" i="3"/>
  <c r="DJ47" i="3"/>
  <c r="DL47" i="3"/>
  <c r="DM47" i="3"/>
  <c r="DN47" i="3"/>
  <c r="DP47" i="3"/>
  <c r="DQ47" i="3"/>
  <c r="DR47" i="3"/>
  <c r="B48" i="3"/>
  <c r="C48" i="3"/>
  <c r="E48" i="3"/>
  <c r="F48" i="3"/>
  <c r="G48" i="3"/>
  <c r="H48" i="3"/>
  <c r="I48" i="3"/>
  <c r="J48" i="3"/>
  <c r="K48" i="3"/>
  <c r="L48" i="3"/>
  <c r="M48" i="3"/>
  <c r="N48" i="3"/>
  <c r="O48" i="3"/>
  <c r="Q48" i="3"/>
  <c r="R48" i="3"/>
  <c r="S48" i="3"/>
  <c r="U48" i="3"/>
  <c r="V48" i="3"/>
  <c r="W48" i="3"/>
  <c r="Y48" i="3"/>
  <c r="Z48" i="3"/>
  <c r="AA48" i="3"/>
  <c r="AC48" i="3"/>
  <c r="AD48" i="3"/>
  <c r="AE48" i="3"/>
  <c r="AG48" i="3"/>
  <c r="AH48" i="3"/>
  <c r="AI48" i="3"/>
  <c r="AK48" i="3"/>
  <c r="AL48" i="3"/>
  <c r="AM48" i="3"/>
  <c r="AO48" i="3"/>
  <c r="AP48" i="3"/>
  <c r="AQ48" i="3"/>
  <c r="AS48" i="3"/>
  <c r="AT48" i="3"/>
  <c r="AU48" i="3"/>
  <c r="AW48" i="3"/>
  <c r="AX48" i="3"/>
  <c r="AY48" i="3"/>
  <c r="BA48" i="3"/>
  <c r="BB48" i="3"/>
  <c r="BC48" i="3"/>
  <c r="BE48" i="3"/>
  <c r="BF48" i="3"/>
  <c r="BG48" i="3"/>
  <c r="BI48" i="3"/>
  <c r="BJ48" i="3"/>
  <c r="BK48" i="3"/>
  <c r="BN48" i="3"/>
  <c r="BO48" i="3"/>
  <c r="BP48" i="3"/>
  <c r="BQ48" i="3"/>
  <c r="BR48" i="3"/>
  <c r="BS48" i="3"/>
  <c r="BT48" i="3"/>
  <c r="BU48" i="3"/>
  <c r="BV48" i="3"/>
  <c r="BW48" i="3"/>
  <c r="BX48" i="3"/>
  <c r="CA48" i="3"/>
  <c r="CB48" i="3"/>
  <c r="CC48" i="3"/>
  <c r="CD48" i="3"/>
  <c r="CF48" i="3"/>
  <c r="CG48" i="3"/>
  <c r="CH48" i="3"/>
  <c r="CJ48" i="3"/>
  <c r="CK48" i="3"/>
  <c r="CL48" i="3"/>
  <c r="CN48" i="3"/>
  <c r="CO48" i="3"/>
  <c r="CP48" i="3"/>
  <c r="CR48" i="3"/>
  <c r="CS48" i="3"/>
  <c r="CT48" i="3"/>
  <c r="CV48" i="3"/>
  <c r="CW48" i="3"/>
  <c r="CX48" i="3"/>
  <c r="CZ48" i="3"/>
  <c r="DA48" i="3"/>
  <c r="DB48" i="3"/>
  <c r="DD48" i="3"/>
  <c r="DE48" i="3"/>
  <c r="DF48" i="3"/>
  <c r="DH48" i="3"/>
  <c r="DI48" i="3"/>
  <c r="DJ48" i="3"/>
  <c r="DL48" i="3"/>
  <c r="DM48" i="3"/>
  <c r="DN48" i="3"/>
  <c r="DP48" i="3"/>
  <c r="DQ48" i="3"/>
  <c r="DR48" i="3"/>
  <c r="B49" i="3"/>
  <c r="C49" i="3"/>
  <c r="E49" i="3"/>
  <c r="F49" i="3"/>
  <c r="G49" i="3"/>
  <c r="H49" i="3"/>
  <c r="I49" i="3"/>
  <c r="J49" i="3"/>
  <c r="K49" i="3"/>
  <c r="L49" i="3"/>
  <c r="M49" i="3"/>
  <c r="N49" i="3"/>
  <c r="O49" i="3"/>
  <c r="Q49" i="3"/>
  <c r="R49" i="3"/>
  <c r="S49" i="3"/>
  <c r="U49" i="3"/>
  <c r="V49" i="3"/>
  <c r="W49" i="3"/>
  <c r="Y49" i="3"/>
  <c r="Z49" i="3"/>
  <c r="AA49" i="3"/>
  <c r="AC49" i="3"/>
  <c r="AD49" i="3"/>
  <c r="AE49" i="3"/>
  <c r="AG49" i="3"/>
  <c r="AH49" i="3"/>
  <c r="AI49" i="3"/>
  <c r="AK49" i="3"/>
  <c r="AL49" i="3"/>
  <c r="AM49" i="3"/>
  <c r="AO49" i="3"/>
  <c r="AP49" i="3"/>
  <c r="AQ49" i="3"/>
  <c r="AS49" i="3"/>
  <c r="AT49" i="3"/>
  <c r="AU49" i="3"/>
  <c r="AW49" i="3"/>
  <c r="AX49" i="3"/>
  <c r="AY49" i="3"/>
  <c r="BA49" i="3"/>
  <c r="BB49" i="3"/>
  <c r="BC49" i="3"/>
  <c r="BE49" i="3"/>
  <c r="BF49" i="3"/>
  <c r="BG49" i="3"/>
  <c r="BI49" i="3"/>
  <c r="BJ49" i="3"/>
  <c r="BK49" i="3"/>
  <c r="BN49" i="3"/>
  <c r="BO49" i="3"/>
  <c r="BP49" i="3"/>
  <c r="BQ49" i="3"/>
  <c r="BR49" i="3"/>
  <c r="BS49" i="3"/>
  <c r="BT49" i="3"/>
  <c r="BU49" i="3"/>
  <c r="BV49" i="3"/>
  <c r="BW49" i="3"/>
  <c r="BX49" i="3"/>
  <c r="CA49" i="3"/>
  <c r="CB49" i="3"/>
  <c r="CC49" i="3"/>
  <c r="CD49" i="3"/>
  <c r="CF49" i="3"/>
  <c r="CG49" i="3"/>
  <c r="CH49" i="3"/>
  <c r="CJ49" i="3"/>
  <c r="CK49" i="3"/>
  <c r="CL49" i="3"/>
  <c r="CN49" i="3"/>
  <c r="CO49" i="3"/>
  <c r="CP49" i="3"/>
  <c r="CR49" i="3"/>
  <c r="CS49" i="3"/>
  <c r="CT49" i="3"/>
  <c r="CV49" i="3"/>
  <c r="CW49" i="3"/>
  <c r="CX49" i="3"/>
  <c r="CZ49" i="3"/>
  <c r="DA49" i="3"/>
  <c r="DB49" i="3"/>
  <c r="DD49" i="3"/>
  <c r="DE49" i="3"/>
  <c r="DF49" i="3"/>
  <c r="DH49" i="3"/>
  <c r="DI49" i="3"/>
  <c r="DJ49" i="3"/>
  <c r="DL49" i="3"/>
  <c r="DM49" i="3"/>
  <c r="DN49" i="3"/>
  <c r="DP49" i="3"/>
  <c r="DQ49" i="3"/>
  <c r="DR49" i="3"/>
  <c r="B50" i="3"/>
  <c r="C50" i="3"/>
  <c r="E50" i="3"/>
  <c r="F50" i="3"/>
  <c r="G50" i="3"/>
  <c r="H50" i="3"/>
  <c r="I50" i="3"/>
  <c r="J50" i="3"/>
  <c r="K50" i="3"/>
  <c r="L50" i="3"/>
  <c r="M50" i="3"/>
  <c r="N50" i="3"/>
  <c r="O50" i="3"/>
  <c r="Q50" i="3"/>
  <c r="R50" i="3"/>
  <c r="S50" i="3"/>
  <c r="U50" i="3"/>
  <c r="V50" i="3"/>
  <c r="W50" i="3"/>
  <c r="Y50" i="3"/>
  <c r="Z50" i="3"/>
  <c r="AA50" i="3"/>
  <c r="AC50" i="3"/>
  <c r="AD50" i="3"/>
  <c r="AE50" i="3"/>
  <c r="AG50" i="3"/>
  <c r="AH50" i="3"/>
  <c r="AI50" i="3"/>
  <c r="AK50" i="3"/>
  <c r="AL50" i="3"/>
  <c r="AM50" i="3"/>
  <c r="AO50" i="3"/>
  <c r="AP50" i="3"/>
  <c r="AQ50" i="3"/>
  <c r="AS50" i="3"/>
  <c r="AT50" i="3"/>
  <c r="AU50" i="3"/>
  <c r="AW50" i="3"/>
  <c r="AX50" i="3"/>
  <c r="AY50" i="3"/>
  <c r="BA50" i="3"/>
  <c r="BB50" i="3"/>
  <c r="BC50" i="3"/>
  <c r="BE50" i="3"/>
  <c r="BF50" i="3"/>
  <c r="BG50" i="3"/>
  <c r="BI50" i="3"/>
  <c r="BJ50" i="3"/>
  <c r="BK50" i="3"/>
  <c r="BN50" i="3"/>
  <c r="BO50" i="3"/>
  <c r="BP50" i="3"/>
  <c r="BQ50" i="3"/>
  <c r="BR50" i="3"/>
  <c r="BS50" i="3"/>
  <c r="BT50" i="3"/>
  <c r="BU50" i="3"/>
  <c r="BV50" i="3"/>
  <c r="BW50" i="3"/>
  <c r="BX50" i="3"/>
  <c r="CA50" i="3"/>
  <c r="CB50" i="3"/>
  <c r="CC50" i="3"/>
  <c r="CD50" i="3"/>
  <c r="CF50" i="3"/>
  <c r="CG50" i="3"/>
  <c r="CH50" i="3"/>
  <c r="CJ50" i="3"/>
  <c r="CK50" i="3"/>
  <c r="CL50" i="3"/>
  <c r="CN50" i="3"/>
  <c r="CO50" i="3"/>
  <c r="CP50" i="3"/>
  <c r="CR50" i="3"/>
  <c r="CS50" i="3"/>
  <c r="CT50" i="3"/>
  <c r="CV50" i="3"/>
  <c r="CW50" i="3"/>
  <c r="CX50" i="3"/>
  <c r="CZ50" i="3"/>
  <c r="DA50" i="3"/>
  <c r="DB50" i="3"/>
  <c r="DD50" i="3"/>
  <c r="DE50" i="3"/>
  <c r="DF50" i="3"/>
  <c r="DH50" i="3"/>
  <c r="DI50" i="3"/>
  <c r="DJ50" i="3"/>
  <c r="DL50" i="3"/>
  <c r="DM50" i="3"/>
  <c r="DN50" i="3"/>
  <c r="DP50" i="3"/>
  <c r="DQ50" i="3"/>
  <c r="DR50" i="3"/>
  <c r="B51" i="3"/>
  <c r="C51" i="3"/>
  <c r="E51" i="3"/>
  <c r="F51" i="3"/>
  <c r="G51" i="3"/>
  <c r="H51" i="3"/>
  <c r="I51" i="3"/>
  <c r="J51" i="3"/>
  <c r="K51" i="3"/>
  <c r="L51" i="3"/>
  <c r="M51" i="3"/>
  <c r="N51" i="3"/>
  <c r="O51" i="3"/>
  <c r="Q51" i="3"/>
  <c r="R51" i="3"/>
  <c r="S51" i="3"/>
  <c r="U51" i="3"/>
  <c r="V51" i="3"/>
  <c r="W51" i="3"/>
  <c r="Y51" i="3"/>
  <c r="Z51" i="3"/>
  <c r="AA51" i="3"/>
  <c r="AC51" i="3"/>
  <c r="AD51" i="3"/>
  <c r="AE51" i="3"/>
  <c r="AG51" i="3"/>
  <c r="AH51" i="3"/>
  <c r="AI51" i="3"/>
  <c r="AK51" i="3"/>
  <c r="AL51" i="3"/>
  <c r="AM51" i="3"/>
  <c r="AO51" i="3"/>
  <c r="AP51" i="3"/>
  <c r="AQ51" i="3"/>
  <c r="AS51" i="3"/>
  <c r="AT51" i="3"/>
  <c r="AU51" i="3"/>
  <c r="AW51" i="3"/>
  <c r="AX51" i="3"/>
  <c r="AY51" i="3"/>
  <c r="BA51" i="3"/>
  <c r="BB51" i="3"/>
  <c r="BC51" i="3"/>
  <c r="BE51" i="3"/>
  <c r="BF51" i="3"/>
  <c r="BG51" i="3"/>
  <c r="BI51" i="3"/>
  <c r="BJ51" i="3"/>
  <c r="BK51" i="3"/>
  <c r="BN51" i="3"/>
  <c r="BO51" i="3"/>
  <c r="BP51" i="3"/>
  <c r="BQ51" i="3"/>
  <c r="BR51" i="3"/>
  <c r="BS51" i="3"/>
  <c r="BT51" i="3"/>
  <c r="BU51" i="3"/>
  <c r="BV51" i="3"/>
  <c r="BW51" i="3"/>
  <c r="BX51" i="3"/>
  <c r="CA51" i="3"/>
  <c r="CB51" i="3"/>
  <c r="CC51" i="3"/>
  <c r="CD51" i="3"/>
  <c r="CF51" i="3"/>
  <c r="CG51" i="3"/>
  <c r="CH51" i="3"/>
  <c r="CJ51" i="3"/>
  <c r="CK51" i="3"/>
  <c r="CL51" i="3"/>
  <c r="CN51" i="3"/>
  <c r="CO51" i="3"/>
  <c r="CP51" i="3"/>
  <c r="CR51" i="3"/>
  <c r="CS51" i="3"/>
  <c r="CT51" i="3"/>
  <c r="CV51" i="3"/>
  <c r="CW51" i="3"/>
  <c r="CX51" i="3"/>
  <c r="CZ51" i="3"/>
  <c r="DA51" i="3"/>
  <c r="DB51" i="3"/>
  <c r="DD51" i="3"/>
  <c r="DE51" i="3"/>
  <c r="DF51" i="3"/>
  <c r="DH51" i="3"/>
  <c r="DI51" i="3"/>
  <c r="DJ51" i="3"/>
  <c r="DL51" i="3"/>
  <c r="DM51" i="3"/>
  <c r="DN51" i="3"/>
  <c r="DP51" i="3"/>
  <c r="DQ51" i="3"/>
  <c r="DR51" i="3"/>
  <c r="B52" i="3"/>
  <c r="C52" i="3"/>
  <c r="E52" i="3"/>
  <c r="F52" i="3"/>
  <c r="G52" i="3"/>
  <c r="H52" i="3"/>
  <c r="I52" i="3"/>
  <c r="J52" i="3"/>
  <c r="K52" i="3"/>
  <c r="L52" i="3"/>
  <c r="M52" i="3"/>
  <c r="N52" i="3"/>
  <c r="O52" i="3"/>
  <c r="Q52" i="3"/>
  <c r="R52" i="3"/>
  <c r="S52" i="3"/>
  <c r="U52" i="3"/>
  <c r="V52" i="3"/>
  <c r="W52" i="3"/>
  <c r="Y52" i="3"/>
  <c r="Z52" i="3"/>
  <c r="AA52" i="3"/>
  <c r="AC52" i="3"/>
  <c r="AD52" i="3"/>
  <c r="AE52" i="3"/>
  <c r="AG52" i="3"/>
  <c r="AH52" i="3"/>
  <c r="AI52" i="3"/>
  <c r="AK52" i="3"/>
  <c r="AL52" i="3"/>
  <c r="AM52" i="3"/>
  <c r="AO52" i="3"/>
  <c r="AP52" i="3"/>
  <c r="AQ52" i="3"/>
  <c r="AS52" i="3"/>
  <c r="AT52" i="3"/>
  <c r="AU52" i="3"/>
  <c r="AW52" i="3"/>
  <c r="AX52" i="3"/>
  <c r="AY52" i="3"/>
  <c r="BA52" i="3"/>
  <c r="BB52" i="3"/>
  <c r="BC52" i="3"/>
  <c r="BE52" i="3"/>
  <c r="BF52" i="3"/>
  <c r="BG52" i="3"/>
  <c r="BI52" i="3"/>
  <c r="BJ52" i="3"/>
  <c r="BK52" i="3"/>
  <c r="BN52" i="3"/>
  <c r="BO52" i="3"/>
  <c r="BP52" i="3"/>
  <c r="BQ52" i="3"/>
  <c r="BR52" i="3"/>
  <c r="BS52" i="3"/>
  <c r="BT52" i="3"/>
  <c r="BU52" i="3"/>
  <c r="BV52" i="3"/>
  <c r="BW52" i="3"/>
  <c r="BX52" i="3"/>
  <c r="CA52" i="3"/>
  <c r="CB52" i="3"/>
  <c r="CC52" i="3"/>
  <c r="CD52" i="3"/>
  <c r="CF52" i="3"/>
  <c r="CG52" i="3"/>
  <c r="CH52" i="3"/>
  <c r="CJ52" i="3"/>
  <c r="CK52" i="3"/>
  <c r="CL52" i="3"/>
  <c r="CN52" i="3"/>
  <c r="CO52" i="3"/>
  <c r="CP52" i="3"/>
  <c r="CR52" i="3"/>
  <c r="CS52" i="3"/>
  <c r="CT52" i="3"/>
  <c r="CV52" i="3"/>
  <c r="CW52" i="3"/>
  <c r="CX52" i="3"/>
  <c r="CZ52" i="3"/>
  <c r="DA52" i="3"/>
  <c r="DB52" i="3"/>
  <c r="DD52" i="3"/>
  <c r="DE52" i="3"/>
  <c r="DF52" i="3"/>
  <c r="DH52" i="3"/>
  <c r="DI52" i="3"/>
  <c r="DJ52" i="3"/>
  <c r="DL52" i="3"/>
  <c r="DM52" i="3"/>
  <c r="DN52" i="3"/>
  <c r="DP52" i="3"/>
  <c r="DQ52" i="3"/>
  <c r="DR52" i="3"/>
  <c r="B53" i="3"/>
  <c r="C53" i="3"/>
  <c r="E53" i="3"/>
  <c r="F53" i="3"/>
  <c r="G53" i="3"/>
  <c r="H53" i="3"/>
  <c r="I53" i="3"/>
  <c r="J53" i="3"/>
  <c r="K53" i="3"/>
  <c r="L53" i="3"/>
  <c r="M53" i="3"/>
  <c r="N53" i="3"/>
  <c r="O53" i="3"/>
  <c r="Q53" i="3"/>
  <c r="R53" i="3"/>
  <c r="S53" i="3"/>
  <c r="U53" i="3"/>
  <c r="V53" i="3"/>
  <c r="W53" i="3"/>
  <c r="Y53" i="3"/>
  <c r="Z53" i="3"/>
  <c r="AA53" i="3"/>
  <c r="AC53" i="3"/>
  <c r="AD53" i="3"/>
  <c r="AE53" i="3"/>
  <c r="AG53" i="3"/>
  <c r="AH53" i="3"/>
  <c r="AI53" i="3"/>
  <c r="AK53" i="3"/>
  <c r="AL53" i="3"/>
  <c r="AM53" i="3"/>
  <c r="AO53" i="3"/>
  <c r="AP53" i="3"/>
  <c r="AQ53" i="3"/>
  <c r="AS53" i="3"/>
  <c r="AT53" i="3"/>
  <c r="AU53" i="3"/>
  <c r="AW53" i="3"/>
  <c r="AX53" i="3"/>
  <c r="AY53" i="3"/>
  <c r="BA53" i="3"/>
  <c r="BB53" i="3"/>
  <c r="BC53" i="3"/>
  <c r="BE53" i="3"/>
  <c r="BF53" i="3"/>
  <c r="BG53" i="3"/>
  <c r="BI53" i="3"/>
  <c r="BJ53" i="3"/>
  <c r="BK53" i="3"/>
  <c r="BN53" i="3"/>
  <c r="BO53" i="3"/>
  <c r="BP53" i="3"/>
  <c r="BQ53" i="3"/>
  <c r="BR53" i="3"/>
  <c r="BS53" i="3"/>
  <c r="BT53" i="3"/>
  <c r="BU53" i="3"/>
  <c r="BV53" i="3"/>
  <c r="BW53" i="3"/>
  <c r="BX53" i="3"/>
  <c r="CA53" i="3"/>
  <c r="CB53" i="3"/>
  <c r="CC53" i="3"/>
  <c r="CD53" i="3"/>
  <c r="CF53" i="3"/>
  <c r="CG53" i="3"/>
  <c r="CH53" i="3"/>
  <c r="CJ53" i="3"/>
  <c r="CK53" i="3"/>
  <c r="CL53" i="3"/>
  <c r="CN53" i="3"/>
  <c r="CO53" i="3"/>
  <c r="CP53" i="3"/>
  <c r="CR53" i="3"/>
  <c r="CS53" i="3"/>
  <c r="CT53" i="3"/>
  <c r="CV53" i="3"/>
  <c r="CW53" i="3"/>
  <c r="CX53" i="3"/>
  <c r="CZ53" i="3"/>
  <c r="DA53" i="3"/>
  <c r="DB53" i="3"/>
  <c r="DD53" i="3"/>
  <c r="DE53" i="3"/>
  <c r="DF53" i="3"/>
  <c r="DH53" i="3"/>
  <c r="DI53" i="3"/>
  <c r="DJ53" i="3"/>
  <c r="DL53" i="3"/>
  <c r="DM53" i="3"/>
  <c r="DN53" i="3"/>
  <c r="DP53" i="3"/>
  <c r="DQ53" i="3"/>
  <c r="DR53" i="3"/>
  <c r="B54" i="3"/>
  <c r="C54" i="3"/>
  <c r="E54" i="3"/>
  <c r="F54" i="3"/>
  <c r="G54" i="3"/>
  <c r="H54" i="3"/>
  <c r="I54" i="3"/>
  <c r="J54" i="3"/>
  <c r="K54" i="3"/>
  <c r="L54" i="3"/>
  <c r="M54" i="3"/>
  <c r="N54" i="3"/>
  <c r="O54" i="3"/>
  <c r="Q54" i="3"/>
  <c r="R54" i="3"/>
  <c r="S54" i="3"/>
  <c r="U54" i="3"/>
  <c r="V54" i="3"/>
  <c r="W54" i="3"/>
  <c r="Y54" i="3"/>
  <c r="Z54" i="3"/>
  <c r="AA54" i="3"/>
  <c r="AC54" i="3"/>
  <c r="AD54" i="3"/>
  <c r="AE54" i="3"/>
  <c r="AG54" i="3"/>
  <c r="AH54" i="3"/>
  <c r="AI54" i="3"/>
  <c r="AK54" i="3"/>
  <c r="AL54" i="3"/>
  <c r="AM54" i="3"/>
  <c r="AO54" i="3"/>
  <c r="AP54" i="3"/>
  <c r="AQ54" i="3"/>
  <c r="AS54" i="3"/>
  <c r="AT54" i="3"/>
  <c r="AU54" i="3"/>
  <c r="AW54" i="3"/>
  <c r="AX54" i="3"/>
  <c r="AY54" i="3"/>
  <c r="BA54" i="3"/>
  <c r="BB54" i="3"/>
  <c r="BC54" i="3"/>
  <c r="BE54" i="3"/>
  <c r="BF54" i="3"/>
  <c r="BG54" i="3"/>
  <c r="BI54" i="3"/>
  <c r="BJ54" i="3"/>
  <c r="BK54" i="3"/>
  <c r="BN54" i="3"/>
  <c r="BO54" i="3"/>
  <c r="BP54" i="3"/>
  <c r="BQ54" i="3"/>
  <c r="BR54" i="3"/>
  <c r="BS54" i="3"/>
  <c r="BT54" i="3"/>
  <c r="BU54" i="3"/>
  <c r="BV54" i="3"/>
  <c r="BW54" i="3"/>
  <c r="BX54" i="3"/>
  <c r="CA54" i="3"/>
  <c r="CB54" i="3"/>
  <c r="CC54" i="3"/>
  <c r="CD54" i="3"/>
  <c r="CF54" i="3"/>
  <c r="CG54" i="3"/>
  <c r="CH54" i="3"/>
  <c r="CJ54" i="3"/>
  <c r="CK54" i="3"/>
  <c r="CL54" i="3"/>
  <c r="CN54" i="3"/>
  <c r="CO54" i="3"/>
  <c r="CP54" i="3"/>
  <c r="CR54" i="3"/>
  <c r="CS54" i="3"/>
  <c r="CT54" i="3"/>
  <c r="CV54" i="3"/>
  <c r="CW54" i="3"/>
  <c r="CX54" i="3"/>
  <c r="CZ54" i="3"/>
  <c r="DA54" i="3"/>
  <c r="DB54" i="3"/>
  <c r="DD54" i="3"/>
  <c r="DE54" i="3"/>
  <c r="DF54" i="3"/>
  <c r="DH54" i="3"/>
  <c r="DI54" i="3"/>
  <c r="DJ54" i="3"/>
  <c r="DL54" i="3"/>
  <c r="DM54" i="3"/>
  <c r="DN54" i="3"/>
  <c r="DP54" i="3"/>
  <c r="DQ54" i="3"/>
  <c r="DR54" i="3"/>
  <c r="B55" i="3"/>
  <c r="C55" i="3"/>
  <c r="E55" i="3"/>
  <c r="F55" i="3"/>
  <c r="G55" i="3"/>
  <c r="H55" i="3"/>
  <c r="I55" i="3"/>
  <c r="J55" i="3"/>
  <c r="K55" i="3"/>
  <c r="L55" i="3"/>
  <c r="M55" i="3"/>
  <c r="N55" i="3"/>
  <c r="O55" i="3"/>
  <c r="Q55" i="3"/>
  <c r="R55" i="3"/>
  <c r="S55" i="3"/>
  <c r="U55" i="3"/>
  <c r="V55" i="3"/>
  <c r="W55" i="3"/>
  <c r="Y55" i="3"/>
  <c r="Z55" i="3"/>
  <c r="AA55" i="3"/>
  <c r="AC55" i="3"/>
  <c r="AD55" i="3"/>
  <c r="AE55" i="3"/>
  <c r="AG55" i="3"/>
  <c r="AH55" i="3"/>
  <c r="AI55" i="3"/>
  <c r="AK55" i="3"/>
  <c r="AL55" i="3"/>
  <c r="AM55" i="3"/>
  <c r="AO55" i="3"/>
  <c r="AP55" i="3"/>
  <c r="AQ55" i="3"/>
  <c r="AS55" i="3"/>
  <c r="AT55" i="3"/>
  <c r="AU55" i="3"/>
  <c r="AW55" i="3"/>
  <c r="AX55" i="3"/>
  <c r="AY55" i="3"/>
  <c r="BA55" i="3"/>
  <c r="BB55" i="3"/>
  <c r="BC55" i="3"/>
  <c r="BE55" i="3"/>
  <c r="BF55" i="3"/>
  <c r="BG55" i="3"/>
  <c r="BI55" i="3"/>
  <c r="BJ55" i="3"/>
  <c r="BK55" i="3"/>
  <c r="BN55" i="3"/>
  <c r="BO55" i="3"/>
  <c r="BP55" i="3"/>
  <c r="BQ55" i="3"/>
  <c r="BR55" i="3"/>
  <c r="BS55" i="3"/>
  <c r="BT55" i="3"/>
  <c r="BU55" i="3"/>
  <c r="BV55" i="3"/>
  <c r="BW55" i="3"/>
  <c r="BX55" i="3"/>
  <c r="CA55" i="3"/>
  <c r="CB55" i="3"/>
  <c r="CC55" i="3"/>
  <c r="CD55" i="3"/>
  <c r="CF55" i="3"/>
  <c r="CG55" i="3"/>
  <c r="CH55" i="3"/>
  <c r="CJ55" i="3"/>
  <c r="CK55" i="3"/>
  <c r="CL55" i="3"/>
  <c r="CN55" i="3"/>
  <c r="CO55" i="3"/>
  <c r="CP55" i="3"/>
  <c r="CR55" i="3"/>
  <c r="CS55" i="3"/>
  <c r="CT55" i="3"/>
  <c r="CV55" i="3"/>
  <c r="CW55" i="3"/>
  <c r="CX55" i="3"/>
  <c r="CZ55" i="3"/>
  <c r="DA55" i="3"/>
  <c r="DB55" i="3"/>
  <c r="DD55" i="3"/>
  <c r="DE55" i="3"/>
  <c r="DF55" i="3"/>
  <c r="DH55" i="3"/>
  <c r="DI55" i="3"/>
  <c r="DJ55" i="3"/>
  <c r="DL55" i="3"/>
  <c r="DM55" i="3"/>
  <c r="DN55" i="3"/>
  <c r="DP55" i="3"/>
  <c r="DQ55" i="3"/>
  <c r="DR55" i="3"/>
  <c r="B56" i="3"/>
  <c r="C56" i="3"/>
  <c r="E56" i="3"/>
  <c r="F56" i="3"/>
  <c r="G56" i="3"/>
  <c r="H56" i="3"/>
  <c r="I56" i="3"/>
  <c r="J56" i="3"/>
  <c r="K56" i="3"/>
  <c r="L56" i="3"/>
  <c r="M56" i="3"/>
  <c r="N56" i="3"/>
  <c r="O56" i="3"/>
  <c r="Q56" i="3"/>
  <c r="R56" i="3"/>
  <c r="S56" i="3"/>
  <c r="U56" i="3"/>
  <c r="V56" i="3"/>
  <c r="W56" i="3"/>
  <c r="Y56" i="3"/>
  <c r="Z56" i="3"/>
  <c r="AA56" i="3"/>
  <c r="AC56" i="3"/>
  <c r="AD56" i="3"/>
  <c r="AE56" i="3"/>
  <c r="AG56" i="3"/>
  <c r="AH56" i="3"/>
  <c r="AI56" i="3"/>
  <c r="AK56" i="3"/>
  <c r="AL56" i="3"/>
  <c r="AM56" i="3"/>
  <c r="AO56" i="3"/>
  <c r="AP56" i="3"/>
  <c r="AQ56" i="3"/>
  <c r="AS56" i="3"/>
  <c r="AT56" i="3"/>
  <c r="AU56" i="3"/>
  <c r="AW56" i="3"/>
  <c r="AX56" i="3"/>
  <c r="AY56" i="3"/>
  <c r="BA56" i="3"/>
  <c r="BB56" i="3"/>
  <c r="BC56" i="3"/>
  <c r="BE56" i="3"/>
  <c r="BF56" i="3"/>
  <c r="BG56" i="3"/>
  <c r="BI56" i="3"/>
  <c r="BJ56" i="3"/>
  <c r="BK56" i="3"/>
  <c r="BN56" i="3"/>
  <c r="BO56" i="3"/>
  <c r="BP56" i="3"/>
  <c r="BQ56" i="3"/>
  <c r="BR56" i="3"/>
  <c r="BS56" i="3"/>
  <c r="BT56" i="3"/>
  <c r="BU56" i="3"/>
  <c r="BV56" i="3"/>
  <c r="BW56" i="3"/>
  <c r="BX56" i="3"/>
  <c r="CA56" i="3"/>
  <c r="CB56" i="3"/>
  <c r="CC56" i="3"/>
  <c r="CD56" i="3"/>
  <c r="CF56" i="3"/>
  <c r="CG56" i="3"/>
  <c r="CH56" i="3"/>
  <c r="CJ56" i="3"/>
  <c r="CK56" i="3"/>
  <c r="CL56" i="3"/>
  <c r="CN56" i="3"/>
  <c r="CO56" i="3"/>
  <c r="CP56" i="3"/>
  <c r="CR56" i="3"/>
  <c r="CS56" i="3"/>
  <c r="CT56" i="3"/>
  <c r="CV56" i="3"/>
  <c r="CW56" i="3"/>
  <c r="CX56" i="3"/>
  <c r="CZ56" i="3"/>
  <c r="DA56" i="3"/>
  <c r="DB56" i="3"/>
  <c r="DD56" i="3"/>
  <c r="DE56" i="3"/>
  <c r="DF56" i="3"/>
  <c r="DH56" i="3"/>
  <c r="DI56" i="3"/>
  <c r="DJ56" i="3"/>
  <c r="DL56" i="3"/>
  <c r="DM56" i="3"/>
  <c r="DN56" i="3"/>
  <c r="DP56" i="3"/>
  <c r="DQ56" i="3"/>
  <c r="DR56" i="3"/>
  <c r="B57" i="3"/>
  <c r="C57" i="3"/>
  <c r="E57" i="3"/>
  <c r="F57" i="3"/>
  <c r="G57" i="3"/>
  <c r="H57" i="3"/>
  <c r="I57" i="3"/>
  <c r="J57" i="3"/>
  <c r="K57" i="3"/>
  <c r="L57" i="3"/>
  <c r="M57" i="3"/>
  <c r="N57" i="3"/>
  <c r="O57" i="3"/>
  <c r="Q57" i="3"/>
  <c r="R57" i="3"/>
  <c r="S57" i="3"/>
  <c r="U57" i="3"/>
  <c r="V57" i="3"/>
  <c r="W57" i="3"/>
  <c r="Y57" i="3"/>
  <c r="Z57" i="3"/>
  <c r="AA57" i="3"/>
  <c r="AC57" i="3"/>
  <c r="AD57" i="3"/>
  <c r="AE57" i="3"/>
  <c r="AG57" i="3"/>
  <c r="AH57" i="3"/>
  <c r="AI57" i="3"/>
  <c r="AK57" i="3"/>
  <c r="AL57" i="3"/>
  <c r="AM57" i="3"/>
  <c r="AO57" i="3"/>
  <c r="AP57" i="3"/>
  <c r="AQ57" i="3"/>
  <c r="AS57" i="3"/>
  <c r="AT57" i="3"/>
  <c r="AU57" i="3"/>
  <c r="AW57" i="3"/>
  <c r="AX57" i="3"/>
  <c r="AY57" i="3"/>
  <c r="BA57" i="3"/>
  <c r="BB57" i="3"/>
  <c r="BC57" i="3"/>
  <c r="BE57" i="3"/>
  <c r="BF57" i="3"/>
  <c r="BG57" i="3"/>
  <c r="BI57" i="3"/>
  <c r="BJ57" i="3"/>
  <c r="BK57" i="3"/>
  <c r="BN57" i="3"/>
  <c r="BO57" i="3"/>
  <c r="BP57" i="3"/>
  <c r="BQ57" i="3"/>
  <c r="BR57" i="3"/>
  <c r="BS57" i="3"/>
  <c r="BT57" i="3"/>
  <c r="BU57" i="3"/>
  <c r="BV57" i="3"/>
  <c r="BW57" i="3"/>
  <c r="BX57" i="3"/>
  <c r="CA57" i="3"/>
  <c r="CB57" i="3"/>
  <c r="CC57" i="3"/>
  <c r="CD57" i="3"/>
  <c r="CF57" i="3"/>
  <c r="CG57" i="3"/>
  <c r="CH57" i="3"/>
  <c r="CJ57" i="3"/>
  <c r="CK57" i="3"/>
  <c r="CL57" i="3"/>
  <c r="CN57" i="3"/>
  <c r="CO57" i="3"/>
  <c r="CP57" i="3"/>
  <c r="CR57" i="3"/>
  <c r="CS57" i="3"/>
  <c r="CT57" i="3"/>
  <c r="CV57" i="3"/>
  <c r="CW57" i="3"/>
  <c r="CX57" i="3"/>
  <c r="CZ57" i="3"/>
  <c r="DA57" i="3"/>
  <c r="DB57" i="3"/>
  <c r="DD57" i="3"/>
  <c r="DE57" i="3"/>
  <c r="DF57" i="3"/>
  <c r="DH57" i="3"/>
  <c r="DI57" i="3"/>
  <c r="DJ57" i="3"/>
  <c r="DL57" i="3"/>
  <c r="DM57" i="3"/>
  <c r="DN57" i="3"/>
  <c r="DP57" i="3"/>
  <c r="DQ57" i="3"/>
  <c r="DR57" i="3"/>
  <c r="B58" i="3"/>
  <c r="C58" i="3"/>
  <c r="E58" i="3"/>
  <c r="F58" i="3"/>
  <c r="G58" i="3"/>
  <c r="H58" i="3"/>
  <c r="I58" i="3"/>
  <c r="J58" i="3"/>
  <c r="K58" i="3"/>
  <c r="L58" i="3"/>
  <c r="M58" i="3"/>
  <c r="N58" i="3"/>
  <c r="O58" i="3"/>
  <c r="Q58" i="3"/>
  <c r="R58" i="3"/>
  <c r="S58" i="3"/>
  <c r="U58" i="3"/>
  <c r="V58" i="3"/>
  <c r="W58" i="3"/>
  <c r="Y58" i="3"/>
  <c r="Z58" i="3"/>
  <c r="AA58" i="3"/>
  <c r="AC58" i="3"/>
  <c r="AD58" i="3"/>
  <c r="AE58" i="3"/>
  <c r="AG58" i="3"/>
  <c r="AH58" i="3"/>
  <c r="AI58" i="3"/>
  <c r="AK58" i="3"/>
  <c r="AL58" i="3"/>
  <c r="AM58" i="3"/>
  <c r="AO58" i="3"/>
  <c r="AP58" i="3"/>
  <c r="AQ58" i="3"/>
  <c r="AS58" i="3"/>
  <c r="AT58" i="3"/>
  <c r="AU58" i="3"/>
  <c r="AW58" i="3"/>
  <c r="AX58" i="3"/>
  <c r="AY58" i="3"/>
  <c r="BA58" i="3"/>
  <c r="BB58" i="3"/>
  <c r="BC58" i="3"/>
  <c r="BE58" i="3"/>
  <c r="BF58" i="3"/>
  <c r="BG58" i="3"/>
  <c r="BI58" i="3"/>
  <c r="BJ58" i="3"/>
  <c r="BK58" i="3"/>
  <c r="BN58" i="3"/>
  <c r="BO58" i="3"/>
  <c r="BP58" i="3"/>
  <c r="BQ58" i="3"/>
  <c r="BR58" i="3"/>
  <c r="BS58" i="3"/>
  <c r="BT58" i="3"/>
  <c r="BU58" i="3"/>
  <c r="BV58" i="3"/>
  <c r="BW58" i="3"/>
  <c r="BX58" i="3"/>
  <c r="CA58" i="3"/>
  <c r="CB58" i="3"/>
  <c r="CC58" i="3"/>
  <c r="CD58" i="3"/>
  <c r="CF58" i="3"/>
  <c r="CG58" i="3"/>
  <c r="CH58" i="3"/>
  <c r="CJ58" i="3"/>
  <c r="CK58" i="3"/>
  <c r="CL58" i="3"/>
  <c r="CN58" i="3"/>
  <c r="CO58" i="3"/>
  <c r="CP58" i="3"/>
  <c r="CR58" i="3"/>
  <c r="CS58" i="3"/>
  <c r="CT58" i="3"/>
  <c r="CV58" i="3"/>
  <c r="CW58" i="3"/>
  <c r="CX58" i="3"/>
  <c r="CZ58" i="3"/>
  <c r="DA58" i="3"/>
  <c r="DB58" i="3"/>
  <c r="DD58" i="3"/>
  <c r="DE58" i="3"/>
  <c r="DF58" i="3"/>
  <c r="DH58" i="3"/>
  <c r="DI58" i="3"/>
  <c r="DJ58" i="3"/>
  <c r="DL58" i="3"/>
  <c r="DM58" i="3"/>
  <c r="DN58" i="3"/>
  <c r="DP58" i="3"/>
  <c r="DQ58" i="3"/>
  <c r="DR58" i="3"/>
  <c r="B59" i="3"/>
  <c r="C59" i="3"/>
  <c r="E59" i="3"/>
  <c r="F59" i="3"/>
  <c r="G59" i="3"/>
  <c r="H59" i="3"/>
  <c r="I59" i="3"/>
  <c r="J59" i="3"/>
  <c r="K59" i="3"/>
  <c r="L59" i="3"/>
  <c r="M59" i="3"/>
  <c r="N59" i="3"/>
  <c r="O59" i="3"/>
  <c r="Q59" i="3"/>
  <c r="R59" i="3"/>
  <c r="S59" i="3"/>
  <c r="U59" i="3"/>
  <c r="V59" i="3"/>
  <c r="W59" i="3"/>
  <c r="Y59" i="3"/>
  <c r="Z59" i="3"/>
  <c r="AA59" i="3"/>
  <c r="AC59" i="3"/>
  <c r="AD59" i="3"/>
  <c r="AE59" i="3"/>
  <c r="AG59" i="3"/>
  <c r="AH59" i="3"/>
  <c r="AI59" i="3"/>
  <c r="AK59" i="3"/>
  <c r="AL59" i="3"/>
  <c r="AM59" i="3"/>
  <c r="AO59" i="3"/>
  <c r="AP59" i="3"/>
  <c r="AQ59" i="3"/>
  <c r="AS59" i="3"/>
  <c r="AT59" i="3"/>
  <c r="AU59" i="3"/>
  <c r="AW59" i="3"/>
  <c r="AX59" i="3"/>
  <c r="AY59" i="3"/>
  <c r="BA59" i="3"/>
  <c r="BB59" i="3"/>
  <c r="BC59" i="3"/>
  <c r="BE59" i="3"/>
  <c r="BF59" i="3"/>
  <c r="BG59" i="3"/>
  <c r="BI59" i="3"/>
  <c r="BJ59" i="3"/>
  <c r="BK59" i="3"/>
  <c r="BN59" i="3"/>
  <c r="BO59" i="3"/>
  <c r="BP59" i="3"/>
  <c r="BQ59" i="3"/>
  <c r="BR59" i="3"/>
  <c r="BS59" i="3"/>
  <c r="BT59" i="3"/>
  <c r="BU59" i="3"/>
  <c r="BV59" i="3"/>
  <c r="BW59" i="3"/>
  <c r="BX59" i="3"/>
  <c r="CA59" i="3"/>
  <c r="CB59" i="3"/>
  <c r="CC59" i="3"/>
  <c r="CD59" i="3"/>
  <c r="CF59" i="3"/>
  <c r="CG59" i="3"/>
  <c r="CH59" i="3"/>
  <c r="CJ59" i="3"/>
  <c r="CK59" i="3"/>
  <c r="CL59" i="3"/>
  <c r="CN59" i="3"/>
  <c r="CO59" i="3"/>
  <c r="CP59" i="3"/>
  <c r="CR59" i="3"/>
  <c r="CS59" i="3"/>
  <c r="CT59" i="3"/>
  <c r="CV59" i="3"/>
  <c r="CW59" i="3"/>
  <c r="CX59" i="3"/>
  <c r="CZ59" i="3"/>
  <c r="DA59" i="3"/>
  <c r="DB59" i="3"/>
  <c r="DD59" i="3"/>
  <c r="DE59" i="3"/>
  <c r="DF59" i="3"/>
  <c r="DH59" i="3"/>
  <c r="DI59" i="3"/>
  <c r="DJ59" i="3"/>
  <c r="DL59" i="3"/>
  <c r="DM59" i="3"/>
  <c r="DN59" i="3"/>
  <c r="DP59" i="3"/>
  <c r="DQ59" i="3"/>
  <c r="DR59" i="3"/>
  <c r="B60" i="3"/>
  <c r="C60" i="3"/>
  <c r="E60" i="3"/>
  <c r="F60" i="3"/>
  <c r="G60" i="3"/>
  <c r="H60" i="3"/>
  <c r="I60" i="3"/>
  <c r="J60" i="3"/>
  <c r="K60" i="3"/>
  <c r="L60" i="3"/>
  <c r="M60" i="3"/>
  <c r="N60" i="3"/>
  <c r="O60" i="3"/>
  <c r="Q60" i="3"/>
  <c r="R60" i="3"/>
  <c r="S60" i="3"/>
  <c r="U60" i="3"/>
  <c r="V60" i="3"/>
  <c r="W60" i="3"/>
  <c r="Y60" i="3"/>
  <c r="Z60" i="3"/>
  <c r="AA60" i="3"/>
  <c r="AC60" i="3"/>
  <c r="AD60" i="3"/>
  <c r="AE60" i="3"/>
  <c r="AG60" i="3"/>
  <c r="AH60" i="3"/>
  <c r="AI60" i="3"/>
  <c r="AK60" i="3"/>
  <c r="AL60" i="3"/>
  <c r="AM60" i="3"/>
  <c r="AO60" i="3"/>
  <c r="AP60" i="3"/>
  <c r="AQ60" i="3"/>
  <c r="AS60" i="3"/>
  <c r="AT60" i="3"/>
  <c r="AU60" i="3"/>
  <c r="AW60" i="3"/>
  <c r="AX60" i="3"/>
  <c r="AY60" i="3"/>
  <c r="BA60" i="3"/>
  <c r="BB60" i="3"/>
  <c r="BC60" i="3"/>
  <c r="BE60" i="3"/>
  <c r="BF60" i="3"/>
  <c r="BG60" i="3"/>
  <c r="BI60" i="3"/>
  <c r="BJ60" i="3"/>
  <c r="BK60" i="3"/>
  <c r="BN60" i="3"/>
  <c r="BO60" i="3"/>
  <c r="BP60" i="3"/>
  <c r="BQ60" i="3"/>
  <c r="BR60" i="3"/>
  <c r="BS60" i="3"/>
  <c r="BT60" i="3"/>
  <c r="BU60" i="3"/>
  <c r="BV60" i="3"/>
  <c r="BW60" i="3"/>
  <c r="BX60" i="3"/>
  <c r="CA60" i="3"/>
  <c r="CB60" i="3"/>
  <c r="CC60" i="3"/>
  <c r="CD60" i="3"/>
  <c r="CF60" i="3"/>
  <c r="CG60" i="3"/>
  <c r="CH60" i="3"/>
  <c r="CJ60" i="3"/>
  <c r="CK60" i="3"/>
  <c r="CL60" i="3"/>
  <c r="CN60" i="3"/>
  <c r="CO60" i="3"/>
  <c r="CP60" i="3"/>
  <c r="CR60" i="3"/>
  <c r="CS60" i="3"/>
  <c r="CT60" i="3"/>
  <c r="CV60" i="3"/>
  <c r="CW60" i="3"/>
  <c r="CX60" i="3"/>
  <c r="CZ60" i="3"/>
  <c r="DA60" i="3"/>
  <c r="DB60" i="3"/>
  <c r="DD60" i="3"/>
  <c r="DE60" i="3"/>
  <c r="DF60" i="3"/>
  <c r="DH60" i="3"/>
  <c r="DI60" i="3"/>
  <c r="DJ60" i="3"/>
  <c r="DL60" i="3"/>
  <c r="DM60" i="3"/>
  <c r="DN60" i="3"/>
  <c r="DP60" i="3"/>
  <c r="DQ60" i="3"/>
  <c r="DR60" i="3"/>
  <c r="B61" i="3"/>
  <c r="C61" i="3"/>
  <c r="E61" i="3"/>
  <c r="F61" i="3"/>
  <c r="G61" i="3"/>
  <c r="H61" i="3"/>
  <c r="I61" i="3"/>
  <c r="J61" i="3"/>
  <c r="K61" i="3"/>
  <c r="L61" i="3"/>
  <c r="M61" i="3"/>
  <c r="N61" i="3"/>
  <c r="O61" i="3"/>
  <c r="Q61" i="3"/>
  <c r="R61" i="3"/>
  <c r="S61" i="3"/>
  <c r="U61" i="3"/>
  <c r="V61" i="3"/>
  <c r="W61" i="3"/>
  <c r="Y61" i="3"/>
  <c r="Z61" i="3"/>
  <c r="AA61" i="3"/>
  <c r="AC61" i="3"/>
  <c r="AD61" i="3"/>
  <c r="AE61" i="3"/>
  <c r="AG61" i="3"/>
  <c r="AH61" i="3"/>
  <c r="AI61" i="3"/>
  <c r="AK61" i="3"/>
  <c r="AL61" i="3"/>
  <c r="AM61" i="3"/>
  <c r="AO61" i="3"/>
  <c r="AP61" i="3"/>
  <c r="AQ61" i="3"/>
  <c r="AS61" i="3"/>
  <c r="AT61" i="3"/>
  <c r="AU61" i="3"/>
  <c r="AW61" i="3"/>
  <c r="AX61" i="3"/>
  <c r="AY61" i="3"/>
  <c r="BA61" i="3"/>
  <c r="BB61" i="3"/>
  <c r="BC61" i="3"/>
  <c r="BE61" i="3"/>
  <c r="BF61" i="3"/>
  <c r="BG61" i="3"/>
  <c r="BI61" i="3"/>
  <c r="BJ61" i="3"/>
  <c r="BK61" i="3"/>
  <c r="BN61" i="3"/>
  <c r="BO61" i="3"/>
  <c r="BP61" i="3"/>
  <c r="BQ61" i="3"/>
  <c r="BR61" i="3"/>
  <c r="BS61" i="3"/>
  <c r="BT61" i="3"/>
  <c r="BU61" i="3"/>
  <c r="BV61" i="3"/>
  <c r="BW61" i="3"/>
  <c r="BX61" i="3"/>
  <c r="CA61" i="3"/>
  <c r="CB61" i="3"/>
  <c r="CC61" i="3"/>
  <c r="CD61" i="3"/>
  <c r="CF61" i="3"/>
  <c r="CG61" i="3"/>
  <c r="CH61" i="3"/>
  <c r="CJ61" i="3"/>
  <c r="CK61" i="3"/>
  <c r="CL61" i="3"/>
  <c r="CN61" i="3"/>
  <c r="CO61" i="3"/>
  <c r="CP61" i="3"/>
  <c r="CR61" i="3"/>
  <c r="CS61" i="3"/>
  <c r="CT61" i="3"/>
  <c r="CV61" i="3"/>
  <c r="CW61" i="3"/>
  <c r="CX61" i="3"/>
  <c r="CZ61" i="3"/>
  <c r="DA61" i="3"/>
  <c r="DB61" i="3"/>
  <c r="DD61" i="3"/>
  <c r="DE61" i="3"/>
  <c r="DF61" i="3"/>
  <c r="DH61" i="3"/>
  <c r="DI61" i="3"/>
  <c r="DJ61" i="3"/>
  <c r="DL61" i="3"/>
  <c r="DM61" i="3"/>
  <c r="DN61" i="3"/>
  <c r="DP61" i="3"/>
  <c r="DQ61" i="3"/>
  <c r="DR61" i="3"/>
  <c r="B62" i="3"/>
  <c r="C62" i="3"/>
  <c r="E62" i="3"/>
  <c r="F62" i="3"/>
  <c r="G62" i="3"/>
  <c r="H62" i="3"/>
  <c r="I62" i="3"/>
  <c r="J62" i="3"/>
  <c r="K62" i="3"/>
  <c r="L62" i="3"/>
  <c r="M62" i="3"/>
  <c r="N62" i="3"/>
  <c r="O62" i="3"/>
  <c r="Q62" i="3"/>
  <c r="R62" i="3"/>
  <c r="S62" i="3"/>
  <c r="U62" i="3"/>
  <c r="V62" i="3"/>
  <c r="W62" i="3"/>
  <c r="Y62" i="3"/>
  <c r="Z62" i="3"/>
  <c r="AA62" i="3"/>
  <c r="AC62" i="3"/>
  <c r="AD62" i="3"/>
  <c r="AE62" i="3"/>
  <c r="AG62" i="3"/>
  <c r="AH62" i="3"/>
  <c r="AI62" i="3"/>
  <c r="AK62" i="3"/>
  <c r="AL62" i="3"/>
  <c r="AM62" i="3"/>
  <c r="AO62" i="3"/>
  <c r="AP62" i="3"/>
  <c r="AQ62" i="3"/>
  <c r="AS62" i="3"/>
  <c r="AT62" i="3"/>
  <c r="AU62" i="3"/>
  <c r="AW62" i="3"/>
  <c r="AX62" i="3"/>
  <c r="AY62" i="3"/>
  <c r="BA62" i="3"/>
  <c r="BB62" i="3"/>
  <c r="BC62" i="3"/>
  <c r="BE62" i="3"/>
  <c r="BF62" i="3"/>
  <c r="BG62" i="3"/>
  <c r="BI62" i="3"/>
  <c r="BJ62" i="3"/>
  <c r="BK62" i="3"/>
  <c r="BN62" i="3"/>
  <c r="BO62" i="3"/>
  <c r="BP62" i="3"/>
  <c r="BQ62" i="3"/>
  <c r="BR62" i="3"/>
  <c r="BS62" i="3"/>
  <c r="BT62" i="3"/>
  <c r="BU62" i="3"/>
  <c r="BV62" i="3"/>
  <c r="BW62" i="3"/>
  <c r="BX62" i="3"/>
  <c r="CA62" i="3"/>
  <c r="CB62" i="3"/>
  <c r="CC62" i="3"/>
  <c r="CD62" i="3"/>
  <c r="CF62" i="3"/>
  <c r="CG62" i="3"/>
  <c r="CH62" i="3"/>
  <c r="CJ62" i="3"/>
  <c r="CK62" i="3"/>
  <c r="CL62" i="3"/>
  <c r="CN62" i="3"/>
  <c r="CO62" i="3"/>
  <c r="CP62" i="3"/>
  <c r="CR62" i="3"/>
  <c r="CS62" i="3"/>
  <c r="CT62" i="3"/>
  <c r="CV62" i="3"/>
  <c r="CW62" i="3"/>
  <c r="CX62" i="3"/>
  <c r="CZ62" i="3"/>
  <c r="DA62" i="3"/>
  <c r="DB62" i="3"/>
  <c r="DD62" i="3"/>
  <c r="DE62" i="3"/>
  <c r="DF62" i="3"/>
  <c r="DH62" i="3"/>
  <c r="DI62" i="3"/>
  <c r="DJ62" i="3"/>
  <c r="DL62" i="3"/>
  <c r="DM62" i="3"/>
  <c r="DN62" i="3"/>
  <c r="DP62" i="3"/>
  <c r="DQ62" i="3"/>
  <c r="DR62" i="3"/>
  <c r="B63" i="3"/>
  <c r="C63" i="3"/>
  <c r="E63" i="3"/>
  <c r="F63" i="3"/>
  <c r="G63" i="3"/>
  <c r="H63" i="3"/>
  <c r="I63" i="3"/>
  <c r="J63" i="3"/>
  <c r="K63" i="3"/>
  <c r="L63" i="3"/>
  <c r="M63" i="3"/>
  <c r="N63" i="3"/>
  <c r="O63" i="3"/>
  <c r="Q63" i="3"/>
  <c r="R63" i="3"/>
  <c r="S63" i="3"/>
  <c r="U63" i="3"/>
  <c r="V63" i="3"/>
  <c r="W63" i="3"/>
  <c r="Y63" i="3"/>
  <c r="Z63" i="3"/>
  <c r="AA63" i="3"/>
  <c r="AC63" i="3"/>
  <c r="AD63" i="3"/>
  <c r="AE63" i="3"/>
  <c r="AG63" i="3"/>
  <c r="AH63" i="3"/>
  <c r="AI63" i="3"/>
  <c r="AK63" i="3"/>
  <c r="AL63" i="3"/>
  <c r="AM63" i="3"/>
  <c r="AO63" i="3"/>
  <c r="AP63" i="3"/>
  <c r="AQ63" i="3"/>
  <c r="AS63" i="3"/>
  <c r="AT63" i="3"/>
  <c r="AU63" i="3"/>
  <c r="AW63" i="3"/>
  <c r="AX63" i="3"/>
  <c r="AY63" i="3"/>
  <c r="BA63" i="3"/>
  <c r="BB63" i="3"/>
  <c r="BC63" i="3"/>
  <c r="BE63" i="3"/>
  <c r="BF63" i="3"/>
  <c r="BG63" i="3"/>
  <c r="BI63" i="3"/>
  <c r="BJ63" i="3"/>
  <c r="BK63" i="3"/>
  <c r="BN63" i="3"/>
  <c r="BO63" i="3"/>
  <c r="BP63" i="3"/>
  <c r="BQ63" i="3"/>
  <c r="BR63" i="3"/>
  <c r="BS63" i="3"/>
  <c r="BT63" i="3"/>
  <c r="BU63" i="3"/>
  <c r="BV63" i="3"/>
  <c r="BW63" i="3"/>
  <c r="BX63" i="3"/>
  <c r="CA63" i="3"/>
  <c r="CB63" i="3"/>
  <c r="CC63" i="3"/>
  <c r="CD63" i="3"/>
  <c r="CF63" i="3"/>
  <c r="CG63" i="3"/>
  <c r="CH63" i="3"/>
  <c r="CJ63" i="3"/>
  <c r="CK63" i="3"/>
  <c r="CL63" i="3"/>
  <c r="CN63" i="3"/>
  <c r="CO63" i="3"/>
  <c r="CP63" i="3"/>
  <c r="CR63" i="3"/>
  <c r="CS63" i="3"/>
  <c r="CT63" i="3"/>
  <c r="CV63" i="3"/>
  <c r="CW63" i="3"/>
  <c r="CX63" i="3"/>
  <c r="CZ63" i="3"/>
  <c r="DA63" i="3"/>
  <c r="DB63" i="3"/>
  <c r="DD63" i="3"/>
  <c r="DE63" i="3"/>
  <c r="DF63" i="3"/>
  <c r="DH63" i="3"/>
  <c r="DI63" i="3"/>
  <c r="DJ63" i="3"/>
  <c r="DL63" i="3"/>
  <c r="DM63" i="3"/>
  <c r="DN63" i="3"/>
  <c r="DP63" i="3"/>
  <c r="DQ63" i="3"/>
  <c r="DR63" i="3"/>
  <c r="B64" i="3"/>
  <c r="C64" i="3"/>
  <c r="E64" i="3"/>
  <c r="F64" i="3"/>
  <c r="G64" i="3"/>
  <c r="H64" i="3"/>
  <c r="I64" i="3"/>
  <c r="J64" i="3"/>
  <c r="K64" i="3"/>
  <c r="L64" i="3"/>
  <c r="M64" i="3"/>
  <c r="N64" i="3"/>
  <c r="O64" i="3"/>
  <c r="Q64" i="3"/>
  <c r="R64" i="3"/>
  <c r="S64" i="3"/>
  <c r="U64" i="3"/>
  <c r="V64" i="3"/>
  <c r="W64" i="3"/>
  <c r="Y64" i="3"/>
  <c r="Z64" i="3"/>
  <c r="AA64" i="3"/>
  <c r="AC64" i="3"/>
  <c r="AD64" i="3"/>
  <c r="AE64" i="3"/>
  <c r="AG64" i="3"/>
  <c r="AH64" i="3"/>
  <c r="AI64" i="3"/>
  <c r="AK64" i="3"/>
  <c r="AL64" i="3"/>
  <c r="AM64" i="3"/>
  <c r="AO64" i="3"/>
  <c r="AP64" i="3"/>
  <c r="AQ64" i="3"/>
  <c r="AS64" i="3"/>
  <c r="AT64" i="3"/>
  <c r="AU64" i="3"/>
  <c r="AW64" i="3"/>
  <c r="AX64" i="3"/>
  <c r="AY64" i="3"/>
  <c r="BA64" i="3"/>
  <c r="BB64" i="3"/>
  <c r="BC64" i="3"/>
  <c r="BE64" i="3"/>
  <c r="BF64" i="3"/>
  <c r="BG64" i="3"/>
  <c r="BI64" i="3"/>
  <c r="BJ64" i="3"/>
  <c r="BK64" i="3"/>
  <c r="BN64" i="3"/>
  <c r="BO64" i="3"/>
  <c r="BP64" i="3"/>
  <c r="BQ64" i="3"/>
  <c r="BR64" i="3"/>
  <c r="BS64" i="3"/>
  <c r="BT64" i="3"/>
  <c r="BU64" i="3"/>
  <c r="BV64" i="3"/>
  <c r="BW64" i="3"/>
  <c r="BX64" i="3"/>
  <c r="CA64" i="3"/>
  <c r="CB64" i="3"/>
  <c r="CC64" i="3"/>
  <c r="CD64" i="3"/>
  <c r="CF64" i="3"/>
  <c r="CG64" i="3"/>
  <c r="CH64" i="3"/>
  <c r="CJ64" i="3"/>
  <c r="CK64" i="3"/>
  <c r="CL64" i="3"/>
  <c r="CN64" i="3"/>
  <c r="CO64" i="3"/>
  <c r="CP64" i="3"/>
  <c r="CR64" i="3"/>
  <c r="CS64" i="3"/>
  <c r="CT64" i="3"/>
  <c r="CV64" i="3"/>
  <c r="CW64" i="3"/>
  <c r="CX64" i="3"/>
  <c r="CZ64" i="3"/>
  <c r="DA64" i="3"/>
  <c r="DB64" i="3"/>
  <c r="DD64" i="3"/>
  <c r="DE64" i="3"/>
  <c r="DF64" i="3"/>
  <c r="DH64" i="3"/>
  <c r="DI64" i="3"/>
  <c r="DJ64" i="3"/>
  <c r="DL64" i="3"/>
  <c r="DM64" i="3"/>
  <c r="DN64" i="3"/>
  <c r="DP64" i="3"/>
  <c r="DQ64" i="3"/>
  <c r="DR64" i="3"/>
  <c r="B65" i="3"/>
  <c r="C65" i="3"/>
  <c r="E65" i="3"/>
  <c r="F65" i="3"/>
  <c r="G65" i="3"/>
  <c r="H65" i="3"/>
  <c r="I65" i="3"/>
  <c r="J65" i="3"/>
  <c r="K65" i="3"/>
  <c r="L65" i="3"/>
  <c r="M65" i="3"/>
  <c r="N65" i="3"/>
  <c r="O65" i="3"/>
  <c r="Q65" i="3"/>
  <c r="R65" i="3"/>
  <c r="S65" i="3"/>
  <c r="U65" i="3"/>
  <c r="V65" i="3"/>
  <c r="W65" i="3"/>
  <c r="Y65" i="3"/>
  <c r="Z65" i="3"/>
  <c r="AA65" i="3"/>
  <c r="AC65" i="3"/>
  <c r="AD65" i="3"/>
  <c r="AE65" i="3"/>
  <c r="AG65" i="3"/>
  <c r="AH65" i="3"/>
  <c r="AI65" i="3"/>
  <c r="AK65" i="3"/>
  <c r="AL65" i="3"/>
  <c r="AM65" i="3"/>
  <c r="AO65" i="3"/>
  <c r="AP65" i="3"/>
  <c r="AQ65" i="3"/>
  <c r="AS65" i="3"/>
  <c r="AT65" i="3"/>
  <c r="AU65" i="3"/>
  <c r="AW65" i="3"/>
  <c r="AX65" i="3"/>
  <c r="AY65" i="3"/>
  <c r="BA65" i="3"/>
  <c r="BB65" i="3"/>
  <c r="BC65" i="3"/>
  <c r="BE65" i="3"/>
  <c r="BF65" i="3"/>
  <c r="BG65" i="3"/>
  <c r="BI65" i="3"/>
  <c r="BJ65" i="3"/>
  <c r="BK65" i="3"/>
  <c r="BN65" i="3"/>
  <c r="BO65" i="3"/>
  <c r="BP65" i="3"/>
  <c r="BQ65" i="3"/>
  <c r="BR65" i="3"/>
  <c r="BS65" i="3"/>
  <c r="BT65" i="3"/>
  <c r="BU65" i="3"/>
  <c r="BV65" i="3"/>
  <c r="BW65" i="3"/>
  <c r="BX65" i="3"/>
  <c r="CA65" i="3"/>
  <c r="CB65" i="3"/>
  <c r="CC65" i="3"/>
  <c r="CD65" i="3"/>
  <c r="CF65" i="3"/>
  <c r="CG65" i="3"/>
  <c r="CH65" i="3"/>
  <c r="CJ65" i="3"/>
  <c r="CK65" i="3"/>
  <c r="CL65" i="3"/>
  <c r="CN65" i="3"/>
  <c r="CO65" i="3"/>
  <c r="CP65" i="3"/>
  <c r="CR65" i="3"/>
  <c r="CS65" i="3"/>
  <c r="CT65" i="3"/>
  <c r="CV65" i="3"/>
  <c r="CW65" i="3"/>
  <c r="CX65" i="3"/>
  <c r="CZ65" i="3"/>
  <c r="DA65" i="3"/>
  <c r="DB65" i="3"/>
  <c r="DD65" i="3"/>
  <c r="DE65" i="3"/>
  <c r="DF65" i="3"/>
  <c r="DH65" i="3"/>
  <c r="DI65" i="3"/>
  <c r="DJ65" i="3"/>
  <c r="DL65" i="3"/>
  <c r="DM65" i="3"/>
  <c r="DN65" i="3"/>
  <c r="DP65" i="3"/>
  <c r="DQ65" i="3"/>
  <c r="DR65" i="3"/>
  <c r="B66" i="3"/>
  <c r="C66" i="3"/>
  <c r="E66" i="3"/>
  <c r="F66" i="3"/>
  <c r="G66" i="3"/>
  <c r="H66" i="3"/>
  <c r="I66" i="3"/>
  <c r="J66" i="3"/>
  <c r="K66" i="3"/>
  <c r="L66" i="3"/>
  <c r="M66" i="3"/>
  <c r="N66" i="3"/>
  <c r="O66" i="3"/>
  <c r="Q66" i="3"/>
  <c r="R66" i="3"/>
  <c r="S66" i="3"/>
  <c r="U66" i="3"/>
  <c r="V66" i="3"/>
  <c r="W66" i="3"/>
  <c r="Y66" i="3"/>
  <c r="Z66" i="3"/>
  <c r="AA66" i="3"/>
  <c r="AC66" i="3"/>
  <c r="AD66" i="3"/>
  <c r="AE66" i="3"/>
  <c r="AG66" i="3"/>
  <c r="AH66" i="3"/>
  <c r="AI66" i="3"/>
  <c r="AK66" i="3"/>
  <c r="AL66" i="3"/>
  <c r="AM66" i="3"/>
  <c r="AO66" i="3"/>
  <c r="AP66" i="3"/>
  <c r="AQ66" i="3"/>
  <c r="AS66" i="3"/>
  <c r="AT66" i="3"/>
  <c r="AU66" i="3"/>
  <c r="AW66" i="3"/>
  <c r="AX66" i="3"/>
  <c r="AY66" i="3"/>
  <c r="BA66" i="3"/>
  <c r="BB66" i="3"/>
  <c r="BC66" i="3"/>
  <c r="BE66" i="3"/>
  <c r="BF66" i="3"/>
  <c r="BG66" i="3"/>
  <c r="BI66" i="3"/>
  <c r="BJ66" i="3"/>
  <c r="BK66" i="3"/>
  <c r="BN66" i="3"/>
  <c r="BO66" i="3"/>
  <c r="BP66" i="3"/>
  <c r="BQ66" i="3"/>
  <c r="BR66" i="3"/>
  <c r="BS66" i="3"/>
  <c r="BT66" i="3"/>
  <c r="BU66" i="3"/>
  <c r="BV66" i="3"/>
  <c r="BW66" i="3"/>
  <c r="BX66" i="3"/>
  <c r="CA66" i="3"/>
  <c r="CB66" i="3"/>
  <c r="CC66" i="3"/>
  <c r="CD66" i="3"/>
  <c r="CF66" i="3"/>
  <c r="CG66" i="3"/>
  <c r="CH66" i="3"/>
  <c r="CJ66" i="3"/>
  <c r="CK66" i="3"/>
  <c r="CL66" i="3"/>
  <c r="CN66" i="3"/>
  <c r="CO66" i="3"/>
  <c r="CP66" i="3"/>
  <c r="CR66" i="3"/>
  <c r="CS66" i="3"/>
  <c r="CT66" i="3"/>
  <c r="CV66" i="3"/>
  <c r="CW66" i="3"/>
  <c r="CX66" i="3"/>
  <c r="CZ66" i="3"/>
  <c r="DA66" i="3"/>
  <c r="DB66" i="3"/>
  <c r="DD66" i="3"/>
  <c r="DE66" i="3"/>
  <c r="DF66" i="3"/>
  <c r="DH66" i="3"/>
  <c r="DI66" i="3"/>
  <c r="DJ66" i="3"/>
  <c r="DL66" i="3"/>
  <c r="DM66" i="3"/>
  <c r="DN66" i="3"/>
  <c r="DP66" i="3"/>
  <c r="DQ66" i="3"/>
  <c r="DR66" i="3"/>
  <c r="B67" i="3"/>
  <c r="C67" i="3"/>
  <c r="E67" i="3"/>
  <c r="F67" i="3"/>
  <c r="G67" i="3"/>
  <c r="H67" i="3"/>
  <c r="I67" i="3"/>
  <c r="J67" i="3"/>
  <c r="K67" i="3"/>
  <c r="L67" i="3"/>
  <c r="M67" i="3"/>
  <c r="N67" i="3"/>
  <c r="O67" i="3"/>
  <c r="Q67" i="3"/>
  <c r="R67" i="3"/>
  <c r="S67" i="3"/>
  <c r="U67" i="3"/>
  <c r="V67" i="3"/>
  <c r="W67" i="3"/>
  <c r="Y67" i="3"/>
  <c r="Z67" i="3"/>
  <c r="AA67" i="3"/>
  <c r="AC67" i="3"/>
  <c r="AD67" i="3"/>
  <c r="AE67" i="3"/>
  <c r="AG67" i="3"/>
  <c r="AH67" i="3"/>
  <c r="AI67" i="3"/>
  <c r="AK67" i="3"/>
  <c r="AL67" i="3"/>
  <c r="AM67" i="3"/>
  <c r="AO67" i="3"/>
  <c r="AP67" i="3"/>
  <c r="AQ67" i="3"/>
  <c r="AS67" i="3"/>
  <c r="AT67" i="3"/>
  <c r="AU67" i="3"/>
  <c r="AW67" i="3"/>
  <c r="AX67" i="3"/>
  <c r="AY67" i="3"/>
  <c r="BA67" i="3"/>
  <c r="BB67" i="3"/>
  <c r="BC67" i="3"/>
  <c r="BE67" i="3"/>
  <c r="BF67" i="3"/>
  <c r="BG67" i="3"/>
  <c r="BI67" i="3"/>
  <c r="BJ67" i="3"/>
  <c r="BK67" i="3"/>
  <c r="BN67" i="3"/>
  <c r="BO67" i="3"/>
  <c r="BP67" i="3"/>
  <c r="BQ67" i="3"/>
  <c r="BR67" i="3"/>
  <c r="BS67" i="3"/>
  <c r="BT67" i="3"/>
  <c r="BU67" i="3"/>
  <c r="BV67" i="3"/>
  <c r="BW67" i="3"/>
  <c r="BX67" i="3"/>
  <c r="CA67" i="3"/>
  <c r="CB67" i="3"/>
  <c r="CC67" i="3"/>
  <c r="CD67" i="3"/>
  <c r="CF67" i="3"/>
  <c r="CG67" i="3"/>
  <c r="CH67" i="3"/>
  <c r="CJ67" i="3"/>
  <c r="CK67" i="3"/>
  <c r="CL67" i="3"/>
  <c r="CN67" i="3"/>
  <c r="CO67" i="3"/>
  <c r="CP67" i="3"/>
  <c r="CR67" i="3"/>
  <c r="CS67" i="3"/>
  <c r="CT67" i="3"/>
  <c r="CV67" i="3"/>
  <c r="CW67" i="3"/>
  <c r="CX67" i="3"/>
  <c r="CZ67" i="3"/>
  <c r="DA67" i="3"/>
  <c r="DB67" i="3"/>
  <c r="DD67" i="3"/>
  <c r="DE67" i="3"/>
  <c r="DF67" i="3"/>
  <c r="DH67" i="3"/>
  <c r="DI67" i="3"/>
  <c r="DJ67" i="3"/>
  <c r="DL67" i="3"/>
  <c r="DM67" i="3"/>
  <c r="DN67" i="3"/>
  <c r="DP67" i="3"/>
  <c r="DQ67" i="3"/>
  <c r="DR67" i="3"/>
  <c r="B68" i="3"/>
  <c r="C68" i="3"/>
  <c r="E68" i="3"/>
  <c r="F68" i="3"/>
  <c r="G68" i="3"/>
  <c r="H68" i="3"/>
  <c r="I68" i="3"/>
  <c r="J68" i="3"/>
  <c r="K68" i="3"/>
  <c r="L68" i="3"/>
  <c r="M68" i="3"/>
  <c r="N68" i="3"/>
  <c r="O68" i="3"/>
  <c r="Q68" i="3"/>
  <c r="R68" i="3"/>
  <c r="S68" i="3"/>
  <c r="U68" i="3"/>
  <c r="V68" i="3"/>
  <c r="W68" i="3"/>
  <c r="Y68" i="3"/>
  <c r="Z68" i="3"/>
  <c r="AA68" i="3"/>
  <c r="AC68" i="3"/>
  <c r="AD68" i="3"/>
  <c r="AE68" i="3"/>
  <c r="AG68" i="3"/>
  <c r="AH68" i="3"/>
  <c r="AI68" i="3"/>
  <c r="AK68" i="3"/>
  <c r="AL68" i="3"/>
  <c r="AM68" i="3"/>
  <c r="AO68" i="3"/>
  <c r="AP68" i="3"/>
  <c r="AQ68" i="3"/>
  <c r="AS68" i="3"/>
  <c r="AT68" i="3"/>
  <c r="AU68" i="3"/>
  <c r="AW68" i="3"/>
  <c r="AX68" i="3"/>
  <c r="AY68" i="3"/>
  <c r="BA68" i="3"/>
  <c r="BB68" i="3"/>
  <c r="BC68" i="3"/>
  <c r="BE68" i="3"/>
  <c r="BF68" i="3"/>
  <c r="BG68" i="3"/>
  <c r="BI68" i="3"/>
  <c r="BJ68" i="3"/>
  <c r="BK68" i="3"/>
  <c r="BN68" i="3"/>
  <c r="BO68" i="3"/>
  <c r="BP68" i="3"/>
  <c r="BQ68" i="3"/>
  <c r="BR68" i="3"/>
  <c r="BS68" i="3"/>
  <c r="BT68" i="3"/>
  <c r="BU68" i="3"/>
  <c r="BV68" i="3"/>
  <c r="BW68" i="3"/>
  <c r="BX68" i="3"/>
  <c r="CA68" i="3"/>
  <c r="CB68" i="3"/>
  <c r="CC68" i="3"/>
  <c r="CD68" i="3"/>
  <c r="CF68" i="3"/>
  <c r="CG68" i="3"/>
  <c r="CH68" i="3"/>
  <c r="CJ68" i="3"/>
  <c r="CK68" i="3"/>
  <c r="CL68" i="3"/>
  <c r="CN68" i="3"/>
  <c r="CO68" i="3"/>
  <c r="CP68" i="3"/>
  <c r="CR68" i="3"/>
  <c r="CS68" i="3"/>
  <c r="CT68" i="3"/>
  <c r="CV68" i="3"/>
  <c r="CW68" i="3"/>
  <c r="CX68" i="3"/>
  <c r="CZ68" i="3"/>
  <c r="DA68" i="3"/>
  <c r="DB68" i="3"/>
  <c r="DD68" i="3"/>
  <c r="DE68" i="3"/>
  <c r="DF68" i="3"/>
  <c r="DH68" i="3"/>
  <c r="DI68" i="3"/>
  <c r="DJ68" i="3"/>
  <c r="DL68" i="3"/>
  <c r="DM68" i="3"/>
  <c r="DN68" i="3"/>
  <c r="DP68" i="3"/>
  <c r="DQ68" i="3"/>
  <c r="DR68" i="3"/>
  <c r="B69" i="3"/>
  <c r="C69" i="3"/>
  <c r="E69" i="3"/>
  <c r="F69" i="3"/>
  <c r="G69" i="3"/>
  <c r="H69" i="3"/>
  <c r="I69" i="3"/>
  <c r="J69" i="3"/>
  <c r="K69" i="3"/>
  <c r="L69" i="3"/>
  <c r="M69" i="3"/>
  <c r="N69" i="3"/>
  <c r="O69" i="3"/>
  <c r="Q69" i="3"/>
  <c r="R69" i="3"/>
  <c r="S69" i="3"/>
  <c r="U69" i="3"/>
  <c r="V69" i="3"/>
  <c r="W69" i="3"/>
  <c r="Y69" i="3"/>
  <c r="Z69" i="3"/>
  <c r="AA69" i="3"/>
  <c r="AC69" i="3"/>
  <c r="AD69" i="3"/>
  <c r="AE69" i="3"/>
  <c r="AG69" i="3"/>
  <c r="AH69" i="3"/>
  <c r="AI69" i="3"/>
  <c r="AK69" i="3"/>
  <c r="AL69" i="3"/>
  <c r="AM69" i="3"/>
  <c r="AO69" i="3"/>
  <c r="AP69" i="3"/>
  <c r="AQ69" i="3"/>
  <c r="AS69" i="3"/>
  <c r="AT69" i="3"/>
  <c r="AU69" i="3"/>
  <c r="AW69" i="3"/>
  <c r="AX69" i="3"/>
  <c r="AY69" i="3"/>
  <c r="BA69" i="3"/>
  <c r="BB69" i="3"/>
  <c r="BC69" i="3"/>
  <c r="BE69" i="3"/>
  <c r="BF69" i="3"/>
  <c r="BG69" i="3"/>
  <c r="BI69" i="3"/>
  <c r="BJ69" i="3"/>
  <c r="BK69" i="3"/>
  <c r="BN69" i="3"/>
  <c r="BO69" i="3"/>
  <c r="BP69" i="3"/>
  <c r="BQ69" i="3"/>
  <c r="BR69" i="3"/>
  <c r="BS69" i="3"/>
  <c r="BT69" i="3"/>
  <c r="BU69" i="3"/>
  <c r="BV69" i="3"/>
  <c r="BW69" i="3"/>
  <c r="BX69" i="3"/>
  <c r="CA69" i="3"/>
  <c r="CB69" i="3"/>
  <c r="CC69" i="3"/>
  <c r="CD69" i="3"/>
  <c r="CF69" i="3"/>
  <c r="CG69" i="3"/>
  <c r="CH69" i="3"/>
  <c r="CJ69" i="3"/>
  <c r="CK69" i="3"/>
  <c r="CL69" i="3"/>
  <c r="CN69" i="3"/>
  <c r="CO69" i="3"/>
  <c r="CP69" i="3"/>
  <c r="CR69" i="3"/>
  <c r="CS69" i="3"/>
  <c r="CT69" i="3"/>
  <c r="CV69" i="3"/>
  <c r="CW69" i="3"/>
  <c r="CX69" i="3"/>
  <c r="CZ69" i="3"/>
  <c r="DA69" i="3"/>
  <c r="DB69" i="3"/>
  <c r="DD69" i="3"/>
  <c r="DE69" i="3"/>
  <c r="DF69" i="3"/>
  <c r="DH69" i="3"/>
  <c r="DI69" i="3"/>
  <c r="DJ69" i="3"/>
  <c r="DL69" i="3"/>
  <c r="DM69" i="3"/>
  <c r="DN69" i="3"/>
  <c r="DP69" i="3"/>
  <c r="DQ69" i="3"/>
  <c r="DR69" i="3"/>
  <c r="B70" i="3"/>
  <c r="C70" i="3"/>
  <c r="E70" i="3"/>
  <c r="F70" i="3"/>
  <c r="G70" i="3"/>
  <c r="H70" i="3"/>
  <c r="I70" i="3"/>
  <c r="J70" i="3"/>
  <c r="K70" i="3"/>
  <c r="L70" i="3"/>
  <c r="M70" i="3"/>
  <c r="N70" i="3"/>
  <c r="O70" i="3"/>
  <c r="Q70" i="3"/>
  <c r="R70" i="3"/>
  <c r="S70" i="3"/>
  <c r="U70" i="3"/>
  <c r="V70" i="3"/>
  <c r="W70" i="3"/>
  <c r="Y70" i="3"/>
  <c r="Z70" i="3"/>
  <c r="AA70" i="3"/>
  <c r="AC70" i="3"/>
  <c r="AD70" i="3"/>
  <c r="AE70" i="3"/>
  <c r="AG70" i="3"/>
  <c r="AH70" i="3"/>
  <c r="AI70" i="3"/>
  <c r="AK70" i="3"/>
  <c r="AL70" i="3"/>
  <c r="AM70" i="3"/>
  <c r="AO70" i="3"/>
  <c r="AP70" i="3"/>
  <c r="AQ70" i="3"/>
  <c r="AS70" i="3"/>
  <c r="AT70" i="3"/>
  <c r="AU70" i="3"/>
  <c r="AW70" i="3"/>
  <c r="AX70" i="3"/>
  <c r="AY70" i="3"/>
  <c r="BA70" i="3"/>
  <c r="BB70" i="3"/>
  <c r="BC70" i="3"/>
  <c r="BE70" i="3"/>
  <c r="BF70" i="3"/>
  <c r="BG70" i="3"/>
  <c r="BI70" i="3"/>
  <c r="BJ70" i="3"/>
  <c r="BK70" i="3"/>
  <c r="BN70" i="3"/>
  <c r="BO70" i="3"/>
  <c r="BP70" i="3"/>
  <c r="BQ70" i="3"/>
  <c r="BR70" i="3"/>
  <c r="BS70" i="3"/>
  <c r="BT70" i="3"/>
  <c r="BU70" i="3"/>
  <c r="BV70" i="3"/>
  <c r="BW70" i="3"/>
  <c r="BX70" i="3"/>
  <c r="CA70" i="3"/>
  <c r="CB70" i="3"/>
  <c r="CC70" i="3"/>
  <c r="CD70" i="3"/>
  <c r="CF70" i="3"/>
  <c r="CG70" i="3"/>
  <c r="CH70" i="3"/>
  <c r="CJ70" i="3"/>
  <c r="CK70" i="3"/>
  <c r="CL70" i="3"/>
  <c r="CN70" i="3"/>
  <c r="CO70" i="3"/>
  <c r="CP70" i="3"/>
  <c r="CR70" i="3"/>
  <c r="CS70" i="3"/>
  <c r="CT70" i="3"/>
  <c r="CV70" i="3"/>
  <c r="CW70" i="3"/>
  <c r="CX70" i="3"/>
  <c r="CZ70" i="3"/>
  <c r="DA70" i="3"/>
  <c r="DB70" i="3"/>
  <c r="DD70" i="3"/>
  <c r="DE70" i="3"/>
  <c r="DF70" i="3"/>
  <c r="DH70" i="3"/>
  <c r="DI70" i="3"/>
  <c r="DJ70" i="3"/>
  <c r="DL70" i="3"/>
  <c r="DM70" i="3"/>
  <c r="DN70" i="3"/>
  <c r="DP70" i="3"/>
  <c r="DQ70" i="3"/>
  <c r="DR70" i="3"/>
  <c r="B71" i="3"/>
  <c r="C71" i="3"/>
  <c r="E71" i="3"/>
  <c r="F71" i="3"/>
  <c r="G71" i="3"/>
  <c r="H71" i="3"/>
  <c r="I71" i="3"/>
  <c r="J71" i="3"/>
  <c r="K71" i="3"/>
  <c r="L71" i="3"/>
  <c r="M71" i="3"/>
  <c r="N71" i="3"/>
  <c r="O71" i="3"/>
  <c r="Q71" i="3"/>
  <c r="R71" i="3"/>
  <c r="S71" i="3"/>
  <c r="U71" i="3"/>
  <c r="V71" i="3"/>
  <c r="W71" i="3"/>
  <c r="Y71" i="3"/>
  <c r="Z71" i="3"/>
  <c r="AA71" i="3"/>
  <c r="AC71" i="3"/>
  <c r="AD71" i="3"/>
  <c r="AE71" i="3"/>
  <c r="AG71" i="3"/>
  <c r="AH71" i="3"/>
  <c r="AI71" i="3"/>
  <c r="AK71" i="3"/>
  <c r="AL71" i="3"/>
  <c r="AM71" i="3"/>
  <c r="AO71" i="3"/>
  <c r="AP71" i="3"/>
  <c r="AQ71" i="3"/>
  <c r="AS71" i="3"/>
  <c r="AT71" i="3"/>
  <c r="AU71" i="3"/>
  <c r="AW71" i="3"/>
  <c r="AX71" i="3"/>
  <c r="AY71" i="3"/>
  <c r="BA71" i="3"/>
  <c r="BB71" i="3"/>
  <c r="BC71" i="3"/>
  <c r="BE71" i="3"/>
  <c r="BF71" i="3"/>
  <c r="BG71" i="3"/>
  <c r="BI71" i="3"/>
  <c r="BJ71" i="3"/>
  <c r="BK71" i="3"/>
  <c r="BN71" i="3"/>
  <c r="BO71" i="3"/>
  <c r="BP71" i="3"/>
  <c r="BQ71" i="3"/>
  <c r="BR71" i="3"/>
  <c r="BS71" i="3"/>
  <c r="BT71" i="3"/>
  <c r="BU71" i="3"/>
  <c r="BV71" i="3"/>
  <c r="BW71" i="3"/>
  <c r="BX71" i="3"/>
  <c r="CA71" i="3"/>
  <c r="CB71" i="3"/>
  <c r="CC71" i="3"/>
  <c r="CD71" i="3"/>
  <c r="CF71" i="3"/>
  <c r="CG71" i="3"/>
  <c r="CH71" i="3"/>
  <c r="CJ71" i="3"/>
  <c r="CK71" i="3"/>
  <c r="CL71" i="3"/>
  <c r="CN71" i="3"/>
  <c r="CO71" i="3"/>
  <c r="CP71" i="3"/>
  <c r="CR71" i="3"/>
  <c r="CS71" i="3"/>
  <c r="CT71" i="3"/>
  <c r="CV71" i="3"/>
  <c r="CW71" i="3"/>
  <c r="CX71" i="3"/>
  <c r="CZ71" i="3"/>
  <c r="DA71" i="3"/>
  <c r="DB71" i="3"/>
  <c r="DD71" i="3"/>
  <c r="DE71" i="3"/>
  <c r="DF71" i="3"/>
  <c r="DH71" i="3"/>
  <c r="DI71" i="3"/>
  <c r="DJ71" i="3"/>
  <c r="DL71" i="3"/>
  <c r="DM71" i="3"/>
  <c r="DN71" i="3"/>
  <c r="DP71" i="3"/>
  <c r="DQ71" i="3"/>
  <c r="DR71" i="3"/>
  <c r="B72" i="3"/>
  <c r="C72" i="3"/>
  <c r="E72" i="3"/>
  <c r="F72" i="3"/>
  <c r="G72" i="3"/>
  <c r="H72" i="3"/>
  <c r="I72" i="3"/>
  <c r="J72" i="3"/>
  <c r="K72" i="3"/>
  <c r="L72" i="3"/>
  <c r="M72" i="3"/>
  <c r="N72" i="3"/>
  <c r="O72" i="3"/>
  <c r="Q72" i="3"/>
  <c r="R72" i="3"/>
  <c r="S72" i="3"/>
  <c r="U72" i="3"/>
  <c r="V72" i="3"/>
  <c r="W72" i="3"/>
  <c r="Y72" i="3"/>
  <c r="Z72" i="3"/>
  <c r="AA72" i="3"/>
  <c r="AC72" i="3"/>
  <c r="AD72" i="3"/>
  <c r="AE72" i="3"/>
  <c r="AG72" i="3"/>
  <c r="AH72" i="3"/>
  <c r="AI72" i="3"/>
  <c r="AK72" i="3"/>
  <c r="AL72" i="3"/>
  <c r="AM72" i="3"/>
  <c r="AO72" i="3"/>
  <c r="AP72" i="3"/>
  <c r="AQ72" i="3"/>
  <c r="AS72" i="3"/>
  <c r="AT72" i="3"/>
  <c r="AU72" i="3"/>
  <c r="AW72" i="3"/>
  <c r="AX72" i="3"/>
  <c r="AY72" i="3"/>
  <c r="BA72" i="3"/>
  <c r="BB72" i="3"/>
  <c r="BC72" i="3"/>
  <c r="BE72" i="3"/>
  <c r="BF72" i="3"/>
  <c r="BG72" i="3"/>
  <c r="BI72" i="3"/>
  <c r="BJ72" i="3"/>
  <c r="BK72" i="3"/>
  <c r="BN72" i="3"/>
  <c r="BO72" i="3"/>
  <c r="BP72" i="3"/>
  <c r="BQ72" i="3"/>
  <c r="BR72" i="3"/>
  <c r="BS72" i="3"/>
  <c r="BT72" i="3"/>
  <c r="BU72" i="3"/>
  <c r="BV72" i="3"/>
  <c r="BW72" i="3"/>
  <c r="BX72" i="3"/>
  <c r="CA72" i="3"/>
  <c r="CB72" i="3"/>
  <c r="CC72" i="3"/>
  <c r="CD72" i="3"/>
  <c r="CF72" i="3"/>
  <c r="CG72" i="3"/>
  <c r="CH72" i="3"/>
  <c r="CJ72" i="3"/>
  <c r="CK72" i="3"/>
  <c r="CL72" i="3"/>
  <c r="CN72" i="3"/>
  <c r="CO72" i="3"/>
  <c r="CP72" i="3"/>
  <c r="CR72" i="3"/>
  <c r="CS72" i="3"/>
  <c r="CT72" i="3"/>
  <c r="CV72" i="3"/>
  <c r="CW72" i="3"/>
  <c r="CX72" i="3"/>
  <c r="CZ72" i="3"/>
  <c r="DA72" i="3"/>
  <c r="DB72" i="3"/>
  <c r="DD72" i="3"/>
  <c r="DE72" i="3"/>
  <c r="DF72" i="3"/>
  <c r="DH72" i="3"/>
  <c r="DI72" i="3"/>
  <c r="DJ72" i="3"/>
  <c r="DL72" i="3"/>
  <c r="DM72" i="3"/>
  <c r="DN72" i="3"/>
  <c r="DP72" i="3"/>
  <c r="DQ72" i="3"/>
  <c r="DR72" i="3"/>
  <c r="B73" i="3"/>
  <c r="C73" i="3"/>
  <c r="E73" i="3"/>
  <c r="F73" i="3"/>
  <c r="G73" i="3"/>
  <c r="H73" i="3"/>
  <c r="I73" i="3"/>
  <c r="J73" i="3"/>
  <c r="K73" i="3"/>
  <c r="L73" i="3"/>
  <c r="M73" i="3"/>
  <c r="N73" i="3"/>
  <c r="O73" i="3"/>
  <c r="Q73" i="3"/>
  <c r="R73" i="3"/>
  <c r="S73" i="3"/>
  <c r="U73" i="3"/>
  <c r="V73" i="3"/>
  <c r="W73" i="3"/>
  <c r="Y73" i="3"/>
  <c r="Z73" i="3"/>
  <c r="AA73" i="3"/>
  <c r="AC73" i="3"/>
  <c r="AD73" i="3"/>
  <c r="AE73" i="3"/>
  <c r="AG73" i="3"/>
  <c r="AH73" i="3"/>
  <c r="AI73" i="3"/>
  <c r="AK73" i="3"/>
  <c r="AL73" i="3"/>
  <c r="AM73" i="3"/>
  <c r="AO73" i="3"/>
  <c r="AP73" i="3"/>
  <c r="AQ73" i="3"/>
  <c r="AS73" i="3"/>
  <c r="AT73" i="3"/>
  <c r="AU73" i="3"/>
  <c r="AW73" i="3"/>
  <c r="AX73" i="3"/>
  <c r="AY73" i="3"/>
  <c r="BA73" i="3"/>
  <c r="BB73" i="3"/>
  <c r="BC73" i="3"/>
  <c r="BE73" i="3"/>
  <c r="BF73" i="3"/>
  <c r="BG73" i="3"/>
  <c r="BI73" i="3"/>
  <c r="BJ73" i="3"/>
  <c r="BK73" i="3"/>
  <c r="BN73" i="3"/>
  <c r="BO73" i="3"/>
  <c r="BP73" i="3"/>
  <c r="BQ73" i="3"/>
  <c r="BR73" i="3"/>
  <c r="BS73" i="3"/>
  <c r="BT73" i="3"/>
  <c r="BU73" i="3"/>
  <c r="BV73" i="3"/>
  <c r="BW73" i="3"/>
  <c r="BX73" i="3"/>
  <c r="CA73" i="3"/>
  <c r="CB73" i="3"/>
  <c r="CC73" i="3"/>
  <c r="CD73" i="3"/>
  <c r="CF73" i="3"/>
  <c r="CG73" i="3"/>
  <c r="CH73" i="3"/>
  <c r="CJ73" i="3"/>
  <c r="CK73" i="3"/>
  <c r="CL73" i="3"/>
  <c r="CN73" i="3"/>
  <c r="CO73" i="3"/>
  <c r="CP73" i="3"/>
  <c r="CR73" i="3"/>
  <c r="CS73" i="3"/>
  <c r="CT73" i="3"/>
  <c r="CV73" i="3"/>
  <c r="CW73" i="3"/>
  <c r="CX73" i="3"/>
  <c r="CZ73" i="3"/>
  <c r="DA73" i="3"/>
  <c r="DB73" i="3"/>
  <c r="DD73" i="3"/>
  <c r="DE73" i="3"/>
  <c r="DF73" i="3"/>
  <c r="DH73" i="3"/>
  <c r="DI73" i="3"/>
  <c r="DJ73" i="3"/>
  <c r="DL73" i="3"/>
  <c r="DM73" i="3"/>
  <c r="DN73" i="3"/>
  <c r="DP73" i="3"/>
  <c r="DQ73" i="3"/>
  <c r="DR73" i="3"/>
  <c r="B74" i="3"/>
  <c r="C74" i="3"/>
  <c r="E74" i="3"/>
  <c r="F74" i="3"/>
  <c r="G74" i="3"/>
  <c r="H74" i="3"/>
  <c r="I74" i="3"/>
  <c r="J74" i="3"/>
  <c r="K74" i="3"/>
  <c r="L74" i="3"/>
  <c r="M74" i="3"/>
  <c r="N74" i="3"/>
  <c r="O74" i="3"/>
  <c r="Q74" i="3"/>
  <c r="R74" i="3"/>
  <c r="S74" i="3"/>
  <c r="U74" i="3"/>
  <c r="V74" i="3"/>
  <c r="W74" i="3"/>
  <c r="Y74" i="3"/>
  <c r="Z74" i="3"/>
  <c r="AA74" i="3"/>
  <c r="AC74" i="3"/>
  <c r="AD74" i="3"/>
  <c r="AE74" i="3"/>
  <c r="AG74" i="3"/>
  <c r="AH74" i="3"/>
  <c r="AI74" i="3"/>
  <c r="AK74" i="3"/>
  <c r="AL74" i="3"/>
  <c r="AM74" i="3"/>
  <c r="AO74" i="3"/>
  <c r="AP74" i="3"/>
  <c r="AQ74" i="3"/>
  <c r="AS74" i="3"/>
  <c r="AT74" i="3"/>
  <c r="AU74" i="3"/>
  <c r="AW74" i="3"/>
  <c r="AX74" i="3"/>
  <c r="AY74" i="3"/>
  <c r="BA74" i="3"/>
  <c r="BB74" i="3"/>
  <c r="BC74" i="3"/>
  <c r="BE74" i="3"/>
  <c r="BF74" i="3"/>
  <c r="BG74" i="3"/>
  <c r="BI74" i="3"/>
  <c r="BJ74" i="3"/>
  <c r="BK74" i="3"/>
  <c r="BN74" i="3"/>
  <c r="BO74" i="3"/>
  <c r="BP74" i="3"/>
  <c r="BQ74" i="3"/>
  <c r="BR74" i="3"/>
  <c r="BS74" i="3"/>
  <c r="BT74" i="3"/>
  <c r="BU74" i="3"/>
  <c r="BV74" i="3"/>
  <c r="BW74" i="3"/>
  <c r="BX74" i="3"/>
  <c r="CA74" i="3"/>
  <c r="CB74" i="3"/>
  <c r="CC74" i="3"/>
  <c r="CD74" i="3"/>
  <c r="CF74" i="3"/>
  <c r="CG74" i="3"/>
  <c r="CH74" i="3"/>
  <c r="CJ74" i="3"/>
  <c r="CK74" i="3"/>
  <c r="CL74" i="3"/>
  <c r="CN74" i="3"/>
  <c r="CO74" i="3"/>
  <c r="CP74" i="3"/>
  <c r="CR74" i="3"/>
  <c r="CS74" i="3"/>
  <c r="CT74" i="3"/>
  <c r="CV74" i="3"/>
  <c r="CW74" i="3"/>
  <c r="CX74" i="3"/>
  <c r="CZ74" i="3"/>
  <c r="DA74" i="3"/>
  <c r="DB74" i="3"/>
  <c r="DD74" i="3"/>
  <c r="DE74" i="3"/>
  <c r="DF74" i="3"/>
  <c r="DH74" i="3"/>
  <c r="DI74" i="3"/>
  <c r="DJ74" i="3"/>
  <c r="DL74" i="3"/>
  <c r="DM74" i="3"/>
  <c r="DN74" i="3"/>
  <c r="DP74" i="3"/>
  <c r="DQ74" i="3"/>
  <c r="DR74" i="3"/>
  <c r="B75" i="3"/>
  <c r="C75" i="3"/>
  <c r="E75" i="3"/>
  <c r="F75" i="3"/>
  <c r="G75" i="3"/>
  <c r="H75" i="3"/>
  <c r="I75" i="3"/>
  <c r="J75" i="3"/>
  <c r="K75" i="3"/>
  <c r="L75" i="3"/>
  <c r="M75" i="3"/>
  <c r="N75" i="3"/>
  <c r="O75" i="3"/>
  <c r="Q75" i="3"/>
  <c r="R75" i="3"/>
  <c r="S75" i="3"/>
  <c r="U75" i="3"/>
  <c r="V75" i="3"/>
  <c r="W75" i="3"/>
  <c r="Y75" i="3"/>
  <c r="Z75" i="3"/>
  <c r="AA75" i="3"/>
  <c r="AC75" i="3"/>
  <c r="AD75" i="3"/>
  <c r="AE75" i="3"/>
  <c r="AG75" i="3"/>
  <c r="AH75" i="3"/>
  <c r="AI75" i="3"/>
  <c r="AK75" i="3"/>
  <c r="AL75" i="3"/>
  <c r="AM75" i="3"/>
  <c r="AO75" i="3"/>
  <c r="AP75" i="3"/>
  <c r="AQ75" i="3"/>
  <c r="AS75" i="3"/>
  <c r="AT75" i="3"/>
  <c r="AU75" i="3"/>
  <c r="AW75" i="3"/>
  <c r="AX75" i="3"/>
  <c r="AY75" i="3"/>
  <c r="BA75" i="3"/>
  <c r="BB75" i="3"/>
  <c r="BC75" i="3"/>
  <c r="BE75" i="3"/>
  <c r="BF75" i="3"/>
  <c r="BG75" i="3"/>
  <c r="BI75" i="3"/>
  <c r="BJ75" i="3"/>
  <c r="BK75" i="3"/>
  <c r="BN75" i="3"/>
  <c r="BO75" i="3"/>
  <c r="BP75" i="3"/>
  <c r="BQ75" i="3"/>
  <c r="BR75" i="3"/>
  <c r="BS75" i="3"/>
  <c r="BT75" i="3"/>
  <c r="BU75" i="3"/>
  <c r="BV75" i="3"/>
  <c r="BW75" i="3"/>
  <c r="BX75" i="3"/>
  <c r="CA75" i="3"/>
  <c r="CB75" i="3"/>
  <c r="CC75" i="3"/>
  <c r="CD75" i="3"/>
  <c r="CF75" i="3"/>
  <c r="CG75" i="3"/>
  <c r="CH75" i="3"/>
  <c r="CJ75" i="3"/>
  <c r="CK75" i="3"/>
  <c r="CL75" i="3"/>
  <c r="CN75" i="3"/>
  <c r="CO75" i="3"/>
  <c r="CP75" i="3"/>
  <c r="CR75" i="3"/>
  <c r="CS75" i="3"/>
  <c r="CT75" i="3"/>
  <c r="CV75" i="3"/>
  <c r="CW75" i="3"/>
  <c r="CX75" i="3"/>
  <c r="CZ75" i="3"/>
  <c r="DA75" i="3"/>
  <c r="DB75" i="3"/>
  <c r="DD75" i="3"/>
  <c r="DE75" i="3"/>
  <c r="DF75" i="3"/>
  <c r="DH75" i="3"/>
  <c r="DI75" i="3"/>
  <c r="DJ75" i="3"/>
  <c r="DL75" i="3"/>
  <c r="DM75" i="3"/>
  <c r="DN75" i="3"/>
  <c r="DP75" i="3"/>
  <c r="DQ75" i="3"/>
  <c r="DR75" i="3"/>
  <c r="B76" i="3"/>
  <c r="C76" i="3"/>
  <c r="E76" i="3"/>
  <c r="F76" i="3"/>
  <c r="G76" i="3"/>
  <c r="H76" i="3"/>
  <c r="I76" i="3"/>
  <c r="J76" i="3"/>
  <c r="K76" i="3"/>
  <c r="L76" i="3"/>
  <c r="M76" i="3"/>
  <c r="N76" i="3"/>
  <c r="O76" i="3"/>
  <c r="Q76" i="3"/>
  <c r="R76" i="3"/>
  <c r="S76" i="3"/>
  <c r="U76" i="3"/>
  <c r="V76" i="3"/>
  <c r="W76" i="3"/>
  <c r="Y76" i="3"/>
  <c r="Z76" i="3"/>
  <c r="AA76" i="3"/>
  <c r="AC76" i="3"/>
  <c r="AD76" i="3"/>
  <c r="AE76" i="3"/>
  <c r="AG76" i="3"/>
  <c r="AH76" i="3"/>
  <c r="AI76" i="3"/>
  <c r="AK76" i="3"/>
  <c r="AL76" i="3"/>
  <c r="AM76" i="3"/>
  <c r="AO76" i="3"/>
  <c r="AP76" i="3"/>
  <c r="AQ76" i="3"/>
  <c r="AS76" i="3"/>
  <c r="AT76" i="3"/>
  <c r="AU76" i="3"/>
  <c r="AW76" i="3"/>
  <c r="AX76" i="3"/>
  <c r="AY76" i="3"/>
  <c r="BA76" i="3"/>
  <c r="BB76" i="3"/>
  <c r="BC76" i="3"/>
  <c r="BE76" i="3"/>
  <c r="BF76" i="3"/>
  <c r="BG76" i="3"/>
  <c r="BI76" i="3"/>
  <c r="BJ76" i="3"/>
  <c r="BK76" i="3"/>
  <c r="BN76" i="3"/>
  <c r="BO76" i="3"/>
  <c r="BP76" i="3"/>
  <c r="BQ76" i="3"/>
  <c r="BR76" i="3"/>
  <c r="BS76" i="3"/>
  <c r="BT76" i="3"/>
  <c r="BU76" i="3"/>
  <c r="BV76" i="3"/>
  <c r="BW76" i="3"/>
  <c r="BX76" i="3"/>
  <c r="CA76" i="3"/>
  <c r="CB76" i="3"/>
  <c r="CC76" i="3"/>
  <c r="CD76" i="3"/>
  <c r="CF76" i="3"/>
  <c r="CG76" i="3"/>
  <c r="CH76" i="3"/>
  <c r="CJ76" i="3"/>
  <c r="CK76" i="3"/>
  <c r="CL76" i="3"/>
  <c r="CN76" i="3"/>
  <c r="CO76" i="3"/>
  <c r="CP76" i="3"/>
  <c r="CR76" i="3"/>
  <c r="CS76" i="3"/>
  <c r="CT76" i="3"/>
  <c r="CV76" i="3"/>
  <c r="CW76" i="3"/>
  <c r="CX76" i="3"/>
  <c r="CZ76" i="3"/>
  <c r="DA76" i="3"/>
  <c r="DB76" i="3"/>
  <c r="DD76" i="3"/>
  <c r="DE76" i="3"/>
  <c r="DF76" i="3"/>
  <c r="DH76" i="3"/>
  <c r="DI76" i="3"/>
  <c r="DJ76" i="3"/>
  <c r="DL76" i="3"/>
  <c r="DM76" i="3"/>
  <c r="DN76" i="3"/>
  <c r="DP76" i="3"/>
  <c r="DQ76" i="3"/>
  <c r="DR76" i="3"/>
  <c r="B77" i="3"/>
  <c r="C77" i="3"/>
  <c r="E77" i="3"/>
  <c r="F77" i="3"/>
  <c r="G77" i="3"/>
  <c r="H77" i="3"/>
  <c r="I77" i="3"/>
  <c r="J77" i="3"/>
  <c r="K77" i="3"/>
  <c r="L77" i="3"/>
  <c r="M77" i="3"/>
  <c r="N77" i="3"/>
  <c r="O77" i="3"/>
  <c r="Q77" i="3"/>
  <c r="R77" i="3"/>
  <c r="S77" i="3"/>
  <c r="U77" i="3"/>
  <c r="V77" i="3"/>
  <c r="W77" i="3"/>
  <c r="Y77" i="3"/>
  <c r="Z77" i="3"/>
  <c r="AA77" i="3"/>
  <c r="AC77" i="3"/>
  <c r="AD77" i="3"/>
  <c r="AE77" i="3"/>
  <c r="AG77" i="3"/>
  <c r="AH77" i="3"/>
  <c r="AI77" i="3"/>
  <c r="AK77" i="3"/>
  <c r="AL77" i="3"/>
  <c r="AM77" i="3"/>
  <c r="AO77" i="3"/>
  <c r="AP77" i="3"/>
  <c r="AQ77" i="3"/>
  <c r="AS77" i="3"/>
  <c r="AT77" i="3"/>
  <c r="AU77" i="3"/>
  <c r="AW77" i="3"/>
  <c r="AX77" i="3"/>
  <c r="AY77" i="3"/>
  <c r="BA77" i="3"/>
  <c r="BB77" i="3"/>
  <c r="BC77" i="3"/>
  <c r="BE77" i="3"/>
  <c r="BF77" i="3"/>
  <c r="BG77" i="3"/>
  <c r="BI77" i="3"/>
  <c r="BJ77" i="3"/>
  <c r="BK77" i="3"/>
  <c r="BN77" i="3"/>
  <c r="BO77" i="3"/>
  <c r="BP77" i="3"/>
  <c r="BQ77" i="3"/>
  <c r="BR77" i="3"/>
  <c r="BS77" i="3"/>
  <c r="BT77" i="3"/>
  <c r="BU77" i="3"/>
  <c r="BV77" i="3"/>
  <c r="BW77" i="3"/>
  <c r="BX77" i="3"/>
  <c r="CA77" i="3"/>
  <c r="CB77" i="3"/>
  <c r="CC77" i="3"/>
  <c r="CD77" i="3"/>
  <c r="CF77" i="3"/>
  <c r="CG77" i="3"/>
  <c r="CH77" i="3"/>
  <c r="CJ77" i="3"/>
  <c r="CK77" i="3"/>
  <c r="CL77" i="3"/>
  <c r="CN77" i="3"/>
  <c r="CO77" i="3"/>
  <c r="CP77" i="3"/>
  <c r="CR77" i="3"/>
  <c r="CS77" i="3"/>
  <c r="CT77" i="3"/>
  <c r="CV77" i="3"/>
  <c r="CW77" i="3"/>
  <c r="CX77" i="3"/>
  <c r="CZ77" i="3"/>
  <c r="DA77" i="3"/>
  <c r="DB77" i="3"/>
  <c r="DD77" i="3"/>
  <c r="DE77" i="3"/>
  <c r="DF77" i="3"/>
  <c r="DH77" i="3"/>
  <c r="DI77" i="3"/>
  <c r="DJ77" i="3"/>
  <c r="DL77" i="3"/>
  <c r="DM77" i="3"/>
  <c r="DN77" i="3"/>
  <c r="DP77" i="3"/>
  <c r="DQ77" i="3"/>
  <c r="DR77" i="3"/>
  <c r="B78" i="3"/>
  <c r="C78" i="3"/>
  <c r="E78" i="3"/>
  <c r="F78" i="3"/>
  <c r="G78" i="3"/>
  <c r="H78" i="3"/>
  <c r="I78" i="3"/>
  <c r="J78" i="3"/>
  <c r="K78" i="3"/>
  <c r="L78" i="3"/>
  <c r="M78" i="3"/>
  <c r="N78" i="3"/>
  <c r="O78" i="3"/>
  <c r="Q78" i="3"/>
  <c r="R78" i="3"/>
  <c r="S78" i="3"/>
  <c r="U78" i="3"/>
  <c r="V78" i="3"/>
  <c r="W78" i="3"/>
  <c r="Y78" i="3"/>
  <c r="Z78" i="3"/>
  <c r="AA78" i="3"/>
  <c r="AC78" i="3"/>
  <c r="AD78" i="3"/>
  <c r="AE78" i="3"/>
  <c r="AG78" i="3"/>
  <c r="AH78" i="3"/>
  <c r="AI78" i="3"/>
  <c r="AK78" i="3"/>
  <c r="AL78" i="3"/>
  <c r="AM78" i="3"/>
  <c r="AO78" i="3"/>
  <c r="AP78" i="3"/>
  <c r="AQ78" i="3"/>
  <c r="AS78" i="3"/>
  <c r="AT78" i="3"/>
  <c r="AU78" i="3"/>
  <c r="AW78" i="3"/>
  <c r="AX78" i="3"/>
  <c r="AY78" i="3"/>
  <c r="BA78" i="3"/>
  <c r="BB78" i="3"/>
  <c r="BC78" i="3"/>
  <c r="BE78" i="3"/>
  <c r="BF78" i="3"/>
  <c r="BG78" i="3"/>
  <c r="BI78" i="3"/>
  <c r="BJ78" i="3"/>
  <c r="BK78" i="3"/>
  <c r="BN78" i="3"/>
  <c r="BO78" i="3"/>
  <c r="BP78" i="3"/>
  <c r="BQ78" i="3"/>
  <c r="BR78" i="3"/>
  <c r="BS78" i="3"/>
  <c r="BT78" i="3"/>
  <c r="BU78" i="3"/>
  <c r="BV78" i="3"/>
  <c r="BW78" i="3"/>
  <c r="BX78" i="3"/>
  <c r="CA78" i="3"/>
  <c r="CB78" i="3"/>
  <c r="CC78" i="3"/>
  <c r="CD78" i="3"/>
  <c r="CF78" i="3"/>
  <c r="CG78" i="3"/>
  <c r="CH78" i="3"/>
  <c r="CJ78" i="3"/>
  <c r="CK78" i="3"/>
  <c r="CL78" i="3"/>
  <c r="CN78" i="3"/>
  <c r="CO78" i="3"/>
  <c r="CP78" i="3"/>
  <c r="CR78" i="3"/>
  <c r="CS78" i="3"/>
  <c r="CT78" i="3"/>
  <c r="CV78" i="3"/>
  <c r="CW78" i="3"/>
  <c r="CX78" i="3"/>
  <c r="CZ78" i="3"/>
  <c r="DA78" i="3"/>
  <c r="DB78" i="3"/>
  <c r="DD78" i="3"/>
  <c r="DE78" i="3"/>
  <c r="DF78" i="3"/>
  <c r="DH78" i="3"/>
  <c r="DI78" i="3"/>
  <c r="DJ78" i="3"/>
  <c r="DL78" i="3"/>
  <c r="DM78" i="3"/>
  <c r="DN78" i="3"/>
  <c r="DP78" i="3"/>
  <c r="DQ78" i="3"/>
  <c r="DR78" i="3"/>
  <c r="B79" i="3"/>
  <c r="C79" i="3"/>
  <c r="E79" i="3"/>
  <c r="F79" i="3"/>
  <c r="G79" i="3"/>
  <c r="H79" i="3"/>
  <c r="I79" i="3"/>
  <c r="J79" i="3"/>
  <c r="K79" i="3"/>
  <c r="L79" i="3"/>
  <c r="M79" i="3"/>
  <c r="N79" i="3"/>
  <c r="O79" i="3"/>
  <c r="Q79" i="3"/>
  <c r="R79" i="3"/>
  <c r="S79" i="3"/>
  <c r="U79" i="3"/>
  <c r="V79" i="3"/>
  <c r="W79" i="3"/>
  <c r="Y79" i="3"/>
  <c r="Z79" i="3"/>
  <c r="AA79" i="3"/>
  <c r="AC79" i="3"/>
  <c r="AD79" i="3"/>
  <c r="AE79" i="3"/>
  <c r="AG79" i="3"/>
  <c r="AH79" i="3"/>
  <c r="AI79" i="3"/>
  <c r="AK79" i="3"/>
  <c r="AL79" i="3"/>
  <c r="AM79" i="3"/>
  <c r="AO79" i="3"/>
  <c r="AP79" i="3"/>
  <c r="AQ79" i="3"/>
  <c r="AS79" i="3"/>
  <c r="AT79" i="3"/>
  <c r="AU79" i="3"/>
  <c r="AW79" i="3"/>
  <c r="AX79" i="3"/>
  <c r="AY79" i="3"/>
  <c r="BA79" i="3"/>
  <c r="BB79" i="3"/>
  <c r="BC79" i="3"/>
  <c r="BE79" i="3"/>
  <c r="BF79" i="3"/>
  <c r="BG79" i="3"/>
  <c r="BI79" i="3"/>
  <c r="BJ79" i="3"/>
  <c r="BK79" i="3"/>
  <c r="BN79" i="3"/>
  <c r="BO79" i="3"/>
  <c r="BP79" i="3"/>
  <c r="BQ79" i="3"/>
  <c r="BR79" i="3"/>
  <c r="BS79" i="3"/>
  <c r="BT79" i="3"/>
  <c r="BU79" i="3"/>
  <c r="BV79" i="3"/>
  <c r="BW79" i="3"/>
  <c r="BX79" i="3"/>
  <c r="CA79" i="3"/>
  <c r="CB79" i="3"/>
  <c r="CC79" i="3"/>
  <c r="CD79" i="3"/>
  <c r="CF79" i="3"/>
  <c r="CG79" i="3"/>
  <c r="CH79" i="3"/>
  <c r="CJ79" i="3"/>
  <c r="CK79" i="3"/>
  <c r="CL79" i="3"/>
  <c r="CN79" i="3"/>
  <c r="CO79" i="3"/>
  <c r="CP79" i="3"/>
  <c r="CR79" i="3"/>
  <c r="CS79" i="3"/>
  <c r="CT79" i="3"/>
  <c r="CV79" i="3"/>
  <c r="CW79" i="3"/>
  <c r="CX79" i="3"/>
  <c r="CZ79" i="3"/>
  <c r="DA79" i="3"/>
  <c r="DB79" i="3"/>
  <c r="DD79" i="3"/>
  <c r="DE79" i="3"/>
  <c r="DF79" i="3"/>
  <c r="DH79" i="3"/>
  <c r="DI79" i="3"/>
  <c r="DJ79" i="3"/>
  <c r="DL79" i="3"/>
  <c r="DM79" i="3"/>
  <c r="DN79" i="3"/>
  <c r="DP79" i="3"/>
  <c r="DQ79" i="3"/>
  <c r="DR79" i="3"/>
  <c r="B80" i="3"/>
  <c r="C80" i="3"/>
  <c r="E80" i="3"/>
  <c r="F80" i="3"/>
  <c r="G80" i="3"/>
  <c r="H80" i="3"/>
  <c r="I80" i="3"/>
  <c r="J80" i="3"/>
  <c r="K80" i="3"/>
  <c r="L80" i="3"/>
  <c r="M80" i="3"/>
  <c r="N80" i="3"/>
  <c r="O80" i="3"/>
  <c r="Q80" i="3"/>
  <c r="R80" i="3"/>
  <c r="S80" i="3"/>
  <c r="U80" i="3"/>
  <c r="V80" i="3"/>
  <c r="W80" i="3"/>
  <c r="Y80" i="3"/>
  <c r="Z80" i="3"/>
  <c r="AA80" i="3"/>
  <c r="AC80" i="3"/>
  <c r="AD80" i="3"/>
  <c r="AE80" i="3"/>
  <c r="AG80" i="3"/>
  <c r="AH80" i="3"/>
  <c r="AI80" i="3"/>
  <c r="AK80" i="3"/>
  <c r="AL80" i="3"/>
  <c r="AM80" i="3"/>
  <c r="AO80" i="3"/>
  <c r="AP80" i="3"/>
  <c r="AQ80" i="3"/>
  <c r="AS80" i="3"/>
  <c r="AT80" i="3"/>
  <c r="AU80" i="3"/>
  <c r="AW80" i="3"/>
  <c r="AX80" i="3"/>
  <c r="AY80" i="3"/>
  <c r="BA80" i="3"/>
  <c r="BB80" i="3"/>
  <c r="BC80" i="3"/>
  <c r="BE80" i="3"/>
  <c r="BF80" i="3"/>
  <c r="BG80" i="3"/>
  <c r="BI80" i="3"/>
  <c r="BJ80" i="3"/>
  <c r="BK80" i="3"/>
  <c r="BN80" i="3"/>
  <c r="BO80" i="3"/>
  <c r="BP80" i="3"/>
  <c r="BQ80" i="3"/>
  <c r="BR80" i="3"/>
  <c r="BS80" i="3"/>
  <c r="BT80" i="3"/>
  <c r="BU80" i="3"/>
  <c r="BV80" i="3"/>
  <c r="BW80" i="3"/>
  <c r="BX80" i="3"/>
  <c r="CA80" i="3"/>
  <c r="CB80" i="3"/>
  <c r="CC80" i="3"/>
  <c r="CD80" i="3"/>
  <c r="CF80" i="3"/>
  <c r="CG80" i="3"/>
  <c r="CH80" i="3"/>
  <c r="CJ80" i="3"/>
  <c r="CK80" i="3"/>
  <c r="CL80" i="3"/>
  <c r="CN80" i="3"/>
  <c r="CO80" i="3"/>
  <c r="CP80" i="3"/>
  <c r="CR80" i="3"/>
  <c r="CS80" i="3"/>
  <c r="CT80" i="3"/>
  <c r="CV80" i="3"/>
  <c r="CW80" i="3"/>
  <c r="CX80" i="3"/>
  <c r="CZ80" i="3"/>
  <c r="DA80" i="3"/>
  <c r="DB80" i="3"/>
  <c r="DD80" i="3"/>
  <c r="DE80" i="3"/>
  <c r="DF80" i="3"/>
  <c r="DH80" i="3"/>
  <c r="DI80" i="3"/>
  <c r="DJ80" i="3"/>
  <c r="DL80" i="3"/>
  <c r="DM80" i="3"/>
  <c r="DN80" i="3"/>
  <c r="DP80" i="3"/>
  <c r="DQ80" i="3"/>
  <c r="DR80" i="3"/>
  <c r="B81" i="3"/>
  <c r="C81" i="3"/>
  <c r="E81" i="3"/>
  <c r="F81" i="3"/>
  <c r="G81" i="3"/>
  <c r="H81" i="3"/>
  <c r="I81" i="3"/>
  <c r="J81" i="3"/>
  <c r="K81" i="3"/>
  <c r="L81" i="3"/>
  <c r="M81" i="3"/>
  <c r="N81" i="3"/>
  <c r="O81" i="3"/>
  <c r="Q81" i="3"/>
  <c r="R81" i="3"/>
  <c r="S81" i="3"/>
  <c r="U81" i="3"/>
  <c r="V81" i="3"/>
  <c r="W81" i="3"/>
  <c r="Y81" i="3"/>
  <c r="Z81" i="3"/>
  <c r="AA81" i="3"/>
  <c r="AC81" i="3"/>
  <c r="AD81" i="3"/>
  <c r="AE81" i="3"/>
  <c r="AG81" i="3"/>
  <c r="AH81" i="3"/>
  <c r="AI81" i="3"/>
  <c r="AK81" i="3"/>
  <c r="AL81" i="3"/>
  <c r="AM81" i="3"/>
  <c r="AO81" i="3"/>
  <c r="AP81" i="3"/>
  <c r="AQ81" i="3"/>
  <c r="AS81" i="3"/>
  <c r="AT81" i="3"/>
  <c r="AU81" i="3"/>
  <c r="AW81" i="3"/>
  <c r="AX81" i="3"/>
  <c r="AY81" i="3"/>
  <c r="BA81" i="3"/>
  <c r="BB81" i="3"/>
  <c r="BC81" i="3"/>
  <c r="BE81" i="3"/>
  <c r="BF81" i="3"/>
  <c r="BG81" i="3"/>
  <c r="BI81" i="3"/>
  <c r="BJ81" i="3"/>
  <c r="BK81" i="3"/>
  <c r="BN81" i="3"/>
  <c r="BO81" i="3"/>
  <c r="BP81" i="3"/>
  <c r="BQ81" i="3"/>
  <c r="BR81" i="3"/>
  <c r="BS81" i="3"/>
  <c r="BT81" i="3"/>
  <c r="BU81" i="3"/>
  <c r="BV81" i="3"/>
  <c r="BW81" i="3"/>
  <c r="BX81" i="3"/>
  <c r="CA81" i="3"/>
  <c r="CB81" i="3"/>
  <c r="CC81" i="3"/>
  <c r="CD81" i="3"/>
  <c r="CF81" i="3"/>
  <c r="CG81" i="3"/>
  <c r="CH81" i="3"/>
  <c r="CJ81" i="3"/>
  <c r="CK81" i="3"/>
  <c r="CL81" i="3"/>
  <c r="CN81" i="3"/>
  <c r="CO81" i="3"/>
  <c r="CP81" i="3"/>
  <c r="CR81" i="3"/>
  <c r="CS81" i="3"/>
  <c r="CT81" i="3"/>
  <c r="CV81" i="3"/>
  <c r="CW81" i="3"/>
  <c r="CX81" i="3"/>
  <c r="CZ81" i="3"/>
  <c r="DA81" i="3"/>
  <c r="DB81" i="3"/>
  <c r="DD81" i="3"/>
  <c r="DE81" i="3"/>
  <c r="DF81" i="3"/>
  <c r="DH81" i="3"/>
  <c r="DI81" i="3"/>
  <c r="DJ81" i="3"/>
  <c r="DL81" i="3"/>
  <c r="DM81" i="3"/>
  <c r="DN81" i="3"/>
  <c r="DP81" i="3"/>
  <c r="DQ81" i="3"/>
  <c r="DR81" i="3"/>
  <c r="B82" i="3"/>
  <c r="C82" i="3"/>
  <c r="E82" i="3"/>
  <c r="F82" i="3"/>
  <c r="G82" i="3"/>
  <c r="H82" i="3"/>
  <c r="I82" i="3"/>
  <c r="J82" i="3"/>
  <c r="K82" i="3"/>
  <c r="L82" i="3"/>
  <c r="M82" i="3"/>
  <c r="N82" i="3"/>
  <c r="O82" i="3"/>
  <c r="Q82" i="3"/>
  <c r="R82" i="3"/>
  <c r="S82" i="3"/>
  <c r="U82" i="3"/>
  <c r="V82" i="3"/>
  <c r="W82" i="3"/>
  <c r="Y82" i="3"/>
  <c r="Z82" i="3"/>
  <c r="AA82" i="3"/>
  <c r="AC82" i="3"/>
  <c r="AD82" i="3"/>
  <c r="AE82" i="3"/>
  <c r="AG82" i="3"/>
  <c r="AH82" i="3"/>
  <c r="AI82" i="3"/>
  <c r="AK82" i="3"/>
  <c r="AL82" i="3"/>
  <c r="AM82" i="3"/>
  <c r="AO82" i="3"/>
  <c r="AP82" i="3"/>
  <c r="AQ82" i="3"/>
  <c r="AS82" i="3"/>
  <c r="AT82" i="3"/>
  <c r="AU82" i="3"/>
  <c r="AW82" i="3"/>
  <c r="AX82" i="3"/>
  <c r="AY82" i="3"/>
  <c r="BA82" i="3"/>
  <c r="BB82" i="3"/>
  <c r="BC82" i="3"/>
  <c r="BE82" i="3"/>
  <c r="BF82" i="3"/>
  <c r="BG82" i="3"/>
  <c r="BI82" i="3"/>
  <c r="BJ82" i="3"/>
  <c r="BK82" i="3"/>
  <c r="BN82" i="3"/>
  <c r="BO82" i="3"/>
  <c r="BP82" i="3"/>
  <c r="BQ82" i="3"/>
  <c r="BR82" i="3"/>
  <c r="BS82" i="3"/>
  <c r="BT82" i="3"/>
  <c r="BU82" i="3"/>
  <c r="BV82" i="3"/>
  <c r="BW82" i="3"/>
  <c r="BX82" i="3"/>
  <c r="CA82" i="3"/>
  <c r="CB82" i="3"/>
  <c r="CC82" i="3"/>
  <c r="CD82" i="3"/>
  <c r="CF82" i="3"/>
  <c r="CG82" i="3"/>
  <c r="CH82" i="3"/>
  <c r="CJ82" i="3"/>
  <c r="CK82" i="3"/>
  <c r="CL82" i="3"/>
  <c r="CN82" i="3"/>
  <c r="CO82" i="3"/>
  <c r="CP82" i="3"/>
  <c r="CR82" i="3"/>
  <c r="CS82" i="3"/>
  <c r="CT82" i="3"/>
  <c r="CV82" i="3"/>
  <c r="CW82" i="3"/>
  <c r="CX82" i="3"/>
  <c r="CZ82" i="3"/>
  <c r="DA82" i="3"/>
  <c r="DB82" i="3"/>
  <c r="DD82" i="3"/>
  <c r="DE82" i="3"/>
  <c r="DF82" i="3"/>
  <c r="DH82" i="3"/>
  <c r="DI82" i="3"/>
  <c r="DJ82" i="3"/>
  <c r="DL82" i="3"/>
  <c r="DM82" i="3"/>
  <c r="DN82" i="3"/>
  <c r="DP82" i="3"/>
  <c r="DQ82" i="3"/>
  <c r="DR82" i="3"/>
  <c r="B83" i="3"/>
  <c r="C83" i="3"/>
  <c r="E83" i="3"/>
  <c r="F83" i="3"/>
  <c r="G83" i="3"/>
  <c r="H83" i="3"/>
  <c r="I83" i="3"/>
  <c r="J83" i="3"/>
  <c r="K83" i="3"/>
  <c r="L83" i="3"/>
  <c r="M83" i="3"/>
  <c r="N83" i="3"/>
  <c r="O83" i="3"/>
  <c r="Q83" i="3"/>
  <c r="R83" i="3"/>
  <c r="S83" i="3"/>
  <c r="U83" i="3"/>
  <c r="V83" i="3"/>
  <c r="W83" i="3"/>
  <c r="Y83" i="3"/>
  <c r="Z83" i="3"/>
  <c r="AA83" i="3"/>
  <c r="AC83" i="3"/>
  <c r="AD83" i="3"/>
  <c r="AE83" i="3"/>
  <c r="AG83" i="3"/>
  <c r="AH83" i="3"/>
  <c r="AI83" i="3"/>
  <c r="AK83" i="3"/>
  <c r="AL83" i="3"/>
  <c r="AM83" i="3"/>
  <c r="AO83" i="3"/>
  <c r="AP83" i="3"/>
  <c r="AQ83" i="3"/>
  <c r="AS83" i="3"/>
  <c r="AT83" i="3"/>
  <c r="AU83" i="3"/>
  <c r="AW83" i="3"/>
  <c r="AX83" i="3"/>
  <c r="AY83" i="3"/>
  <c r="BA83" i="3"/>
  <c r="BB83" i="3"/>
  <c r="BC83" i="3"/>
  <c r="BE83" i="3"/>
  <c r="BF83" i="3"/>
  <c r="BG83" i="3"/>
  <c r="BI83" i="3"/>
  <c r="BJ83" i="3"/>
  <c r="BK83" i="3"/>
  <c r="BN83" i="3"/>
  <c r="BO83" i="3"/>
  <c r="BP83" i="3"/>
  <c r="BQ83" i="3"/>
  <c r="BR83" i="3"/>
  <c r="BS83" i="3"/>
  <c r="BT83" i="3"/>
  <c r="BU83" i="3"/>
  <c r="BV83" i="3"/>
  <c r="BW83" i="3"/>
  <c r="BX83" i="3"/>
  <c r="CA83" i="3"/>
  <c r="CB83" i="3"/>
  <c r="CC83" i="3"/>
  <c r="CD83" i="3"/>
  <c r="CF83" i="3"/>
  <c r="CG83" i="3"/>
  <c r="CH83" i="3"/>
  <c r="CJ83" i="3"/>
  <c r="CK83" i="3"/>
  <c r="CL83" i="3"/>
  <c r="CN83" i="3"/>
  <c r="CO83" i="3"/>
  <c r="CP83" i="3"/>
  <c r="CR83" i="3"/>
  <c r="CS83" i="3"/>
  <c r="CT83" i="3"/>
  <c r="CV83" i="3"/>
  <c r="CW83" i="3"/>
  <c r="CX83" i="3"/>
  <c r="CZ83" i="3"/>
  <c r="DA83" i="3"/>
  <c r="DB83" i="3"/>
  <c r="DD83" i="3"/>
  <c r="DE83" i="3"/>
  <c r="DF83" i="3"/>
  <c r="DH83" i="3"/>
  <c r="DI83" i="3"/>
  <c r="DJ83" i="3"/>
  <c r="DL83" i="3"/>
  <c r="DM83" i="3"/>
  <c r="DN83" i="3"/>
  <c r="DP83" i="3"/>
  <c r="DQ83" i="3"/>
  <c r="DR83" i="3"/>
  <c r="B84" i="3"/>
  <c r="C84" i="3"/>
  <c r="E84" i="3"/>
  <c r="F84" i="3"/>
  <c r="G84" i="3"/>
  <c r="H84" i="3"/>
  <c r="I84" i="3"/>
  <c r="J84" i="3"/>
  <c r="K84" i="3"/>
  <c r="L84" i="3"/>
  <c r="M84" i="3"/>
  <c r="N84" i="3"/>
  <c r="O84" i="3"/>
  <c r="Q84" i="3"/>
  <c r="R84" i="3"/>
  <c r="S84" i="3"/>
  <c r="U84" i="3"/>
  <c r="V84" i="3"/>
  <c r="W84" i="3"/>
  <c r="Y84" i="3"/>
  <c r="Z84" i="3"/>
  <c r="AA84" i="3"/>
  <c r="AC84" i="3"/>
  <c r="AD84" i="3"/>
  <c r="AE84" i="3"/>
  <c r="AG84" i="3"/>
  <c r="AH84" i="3"/>
  <c r="AI84" i="3"/>
  <c r="AK84" i="3"/>
  <c r="AL84" i="3"/>
  <c r="AM84" i="3"/>
  <c r="AO84" i="3"/>
  <c r="AP84" i="3"/>
  <c r="AQ84" i="3"/>
  <c r="AS84" i="3"/>
  <c r="AT84" i="3"/>
  <c r="AU84" i="3"/>
  <c r="AW84" i="3"/>
  <c r="AX84" i="3"/>
  <c r="AY84" i="3"/>
  <c r="BA84" i="3"/>
  <c r="BB84" i="3"/>
  <c r="BC84" i="3"/>
  <c r="BE84" i="3"/>
  <c r="BF84" i="3"/>
  <c r="BG84" i="3"/>
  <c r="BI84" i="3"/>
  <c r="BJ84" i="3"/>
  <c r="BK84" i="3"/>
  <c r="BN84" i="3"/>
  <c r="BO84" i="3"/>
  <c r="BP84" i="3"/>
  <c r="BQ84" i="3"/>
  <c r="BR84" i="3"/>
  <c r="BS84" i="3"/>
  <c r="BT84" i="3"/>
  <c r="BU84" i="3"/>
  <c r="BV84" i="3"/>
  <c r="BW84" i="3"/>
  <c r="BX84" i="3"/>
  <c r="CA84" i="3"/>
  <c r="CB84" i="3"/>
  <c r="CC84" i="3"/>
  <c r="CD84" i="3"/>
  <c r="CF84" i="3"/>
  <c r="CG84" i="3"/>
  <c r="CH84" i="3"/>
  <c r="CJ84" i="3"/>
  <c r="CK84" i="3"/>
  <c r="CL84" i="3"/>
  <c r="CN84" i="3"/>
  <c r="CO84" i="3"/>
  <c r="CP84" i="3"/>
  <c r="CR84" i="3"/>
  <c r="CS84" i="3"/>
  <c r="CT84" i="3"/>
  <c r="CV84" i="3"/>
  <c r="CW84" i="3"/>
  <c r="CX84" i="3"/>
  <c r="CZ84" i="3"/>
  <c r="DA84" i="3"/>
  <c r="DB84" i="3"/>
  <c r="DD84" i="3"/>
  <c r="DE84" i="3"/>
  <c r="DF84" i="3"/>
  <c r="DH84" i="3"/>
  <c r="DI84" i="3"/>
  <c r="DJ84" i="3"/>
  <c r="DL84" i="3"/>
  <c r="DM84" i="3"/>
  <c r="DN84" i="3"/>
  <c r="DP84" i="3"/>
  <c r="DQ84" i="3"/>
  <c r="DR84" i="3"/>
  <c r="B85" i="3"/>
  <c r="C85" i="3"/>
  <c r="E85" i="3"/>
  <c r="F85" i="3"/>
  <c r="G85" i="3"/>
  <c r="H85" i="3"/>
  <c r="I85" i="3"/>
  <c r="J85" i="3"/>
  <c r="K85" i="3"/>
  <c r="L85" i="3"/>
  <c r="M85" i="3"/>
  <c r="N85" i="3"/>
  <c r="O85" i="3"/>
  <c r="Q85" i="3"/>
  <c r="R85" i="3"/>
  <c r="S85" i="3"/>
  <c r="U85" i="3"/>
  <c r="V85" i="3"/>
  <c r="W85" i="3"/>
  <c r="Y85" i="3"/>
  <c r="Z85" i="3"/>
  <c r="AA85" i="3"/>
  <c r="AC85" i="3"/>
  <c r="AD85" i="3"/>
  <c r="AE85" i="3"/>
  <c r="AG85" i="3"/>
  <c r="AH85" i="3"/>
  <c r="AI85" i="3"/>
  <c r="AK85" i="3"/>
  <c r="AL85" i="3"/>
  <c r="AM85" i="3"/>
  <c r="AO85" i="3"/>
  <c r="AP85" i="3"/>
  <c r="AQ85" i="3"/>
  <c r="AS85" i="3"/>
  <c r="AT85" i="3"/>
  <c r="AU85" i="3"/>
  <c r="AW85" i="3"/>
  <c r="AX85" i="3"/>
  <c r="AY85" i="3"/>
  <c r="BA85" i="3"/>
  <c r="BB85" i="3"/>
  <c r="BC85" i="3"/>
  <c r="BE85" i="3"/>
  <c r="BF85" i="3"/>
  <c r="BG85" i="3"/>
  <c r="BI85" i="3"/>
  <c r="BJ85" i="3"/>
  <c r="BK85" i="3"/>
  <c r="BN85" i="3"/>
  <c r="BO85" i="3"/>
  <c r="BP85" i="3"/>
  <c r="BQ85" i="3"/>
  <c r="BR85" i="3"/>
  <c r="BS85" i="3"/>
  <c r="BT85" i="3"/>
  <c r="BU85" i="3"/>
  <c r="BV85" i="3"/>
  <c r="BW85" i="3"/>
  <c r="BX85" i="3"/>
  <c r="CA85" i="3"/>
  <c r="CB85" i="3"/>
  <c r="CC85" i="3"/>
  <c r="CD85" i="3"/>
  <c r="CF85" i="3"/>
  <c r="CG85" i="3"/>
  <c r="CH85" i="3"/>
  <c r="CJ85" i="3"/>
  <c r="CK85" i="3"/>
  <c r="CL85" i="3"/>
  <c r="CN85" i="3"/>
  <c r="CO85" i="3"/>
  <c r="CP85" i="3"/>
  <c r="CR85" i="3"/>
  <c r="CS85" i="3"/>
  <c r="CT85" i="3"/>
  <c r="CV85" i="3"/>
  <c r="CW85" i="3"/>
  <c r="CX85" i="3"/>
  <c r="CZ85" i="3"/>
  <c r="DA85" i="3"/>
  <c r="DB85" i="3"/>
  <c r="DD85" i="3"/>
  <c r="DE85" i="3"/>
  <c r="DF85" i="3"/>
  <c r="DH85" i="3"/>
  <c r="DI85" i="3"/>
  <c r="DJ85" i="3"/>
  <c r="DL85" i="3"/>
  <c r="DM85" i="3"/>
  <c r="DN85" i="3"/>
  <c r="DP85" i="3"/>
  <c r="DQ85" i="3"/>
  <c r="DR85" i="3"/>
  <c r="B86" i="3"/>
  <c r="C86" i="3"/>
  <c r="E86" i="3"/>
  <c r="F86" i="3"/>
  <c r="G86" i="3"/>
  <c r="H86" i="3"/>
  <c r="I86" i="3"/>
  <c r="J86" i="3"/>
  <c r="K86" i="3"/>
  <c r="L86" i="3"/>
  <c r="M86" i="3"/>
  <c r="N86" i="3"/>
  <c r="O86" i="3"/>
  <c r="Q86" i="3"/>
  <c r="R86" i="3"/>
  <c r="S86" i="3"/>
  <c r="U86" i="3"/>
  <c r="V86" i="3"/>
  <c r="W86" i="3"/>
  <c r="Y86" i="3"/>
  <c r="Z86" i="3"/>
  <c r="AA86" i="3"/>
  <c r="AC86" i="3"/>
  <c r="AD86" i="3"/>
  <c r="AE86" i="3"/>
  <c r="AG86" i="3"/>
  <c r="AH86" i="3"/>
  <c r="AI86" i="3"/>
  <c r="AK86" i="3"/>
  <c r="AL86" i="3"/>
  <c r="AM86" i="3"/>
  <c r="AO86" i="3"/>
  <c r="AP86" i="3"/>
  <c r="AQ86" i="3"/>
  <c r="AS86" i="3"/>
  <c r="AT86" i="3"/>
  <c r="AU86" i="3"/>
  <c r="AW86" i="3"/>
  <c r="AX86" i="3"/>
  <c r="AY86" i="3"/>
  <c r="BA86" i="3"/>
  <c r="BB86" i="3"/>
  <c r="BC86" i="3"/>
  <c r="BE86" i="3"/>
  <c r="BF86" i="3"/>
  <c r="BG86" i="3"/>
  <c r="BI86" i="3"/>
  <c r="BJ86" i="3"/>
  <c r="BK86" i="3"/>
  <c r="BN86" i="3"/>
  <c r="BO86" i="3"/>
  <c r="BP86" i="3"/>
  <c r="BQ86" i="3"/>
  <c r="BR86" i="3"/>
  <c r="BS86" i="3"/>
  <c r="BT86" i="3"/>
  <c r="BU86" i="3"/>
  <c r="BV86" i="3"/>
  <c r="BW86" i="3"/>
  <c r="BX86" i="3"/>
  <c r="CA86" i="3"/>
  <c r="CB86" i="3"/>
  <c r="CC86" i="3"/>
  <c r="CD86" i="3"/>
  <c r="CF86" i="3"/>
  <c r="CG86" i="3"/>
  <c r="CH86" i="3"/>
  <c r="CJ86" i="3"/>
  <c r="CK86" i="3"/>
  <c r="CL86" i="3"/>
  <c r="CN86" i="3"/>
  <c r="CO86" i="3"/>
  <c r="CP86" i="3"/>
  <c r="CR86" i="3"/>
  <c r="CS86" i="3"/>
  <c r="CT86" i="3"/>
  <c r="CV86" i="3"/>
  <c r="CW86" i="3"/>
  <c r="CX86" i="3"/>
  <c r="CZ86" i="3"/>
  <c r="DA86" i="3"/>
  <c r="DB86" i="3"/>
  <c r="DD86" i="3"/>
  <c r="DE86" i="3"/>
  <c r="DF86" i="3"/>
  <c r="DH86" i="3"/>
  <c r="DI86" i="3"/>
  <c r="DJ86" i="3"/>
  <c r="DL86" i="3"/>
  <c r="DM86" i="3"/>
  <c r="DN86" i="3"/>
  <c r="DP86" i="3"/>
  <c r="DQ86" i="3"/>
  <c r="DR86" i="3"/>
  <c r="B87" i="3"/>
  <c r="C87" i="3"/>
  <c r="E87" i="3"/>
  <c r="F87" i="3"/>
  <c r="G87" i="3"/>
  <c r="H87" i="3"/>
  <c r="I87" i="3"/>
  <c r="J87" i="3"/>
  <c r="K87" i="3"/>
  <c r="L87" i="3"/>
  <c r="M87" i="3"/>
  <c r="N87" i="3"/>
  <c r="O87" i="3"/>
  <c r="Q87" i="3"/>
  <c r="R87" i="3"/>
  <c r="S87" i="3"/>
  <c r="U87" i="3"/>
  <c r="V87" i="3"/>
  <c r="W87" i="3"/>
  <c r="Y87" i="3"/>
  <c r="Z87" i="3"/>
  <c r="AA87" i="3"/>
  <c r="AC87" i="3"/>
  <c r="AD87" i="3"/>
  <c r="AE87" i="3"/>
  <c r="AG87" i="3"/>
  <c r="AH87" i="3"/>
  <c r="AI87" i="3"/>
  <c r="AK87" i="3"/>
  <c r="AL87" i="3"/>
  <c r="AM87" i="3"/>
  <c r="AO87" i="3"/>
  <c r="AP87" i="3"/>
  <c r="AQ87" i="3"/>
  <c r="AS87" i="3"/>
  <c r="AT87" i="3"/>
  <c r="AU87" i="3"/>
  <c r="AW87" i="3"/>
  <c r="AX87" i="3"/>
  <c r="AY87" i="3"/>
  <c r="BA87" i="3"/>
  <c r="BB87" i="3"/>
  <c r="BC87" i="3"/>
  <c r="BE87" i="3"/>
  <c r="BF87" i="3"/>
  <c r="BG87" i="3"/>
  <c r="BI87" i="3"/>
  <c r="BJ87" i="3"/>
  <c r="BK87" i="3"/>
  <c r="BN87" i="3"/>
  <c r="BO87" i="3"/>
  <c r="BP87" i="3"/>
  <c r="BQ87" i="3"/>
  <c r="BR87" i="3"/>
  <c r="BS87" i="3"/>
  <c r="BT87" i="3"/>
  <c r="BU87" i="3"/>
  <c r="BV87" i="3"/>
  <c r="BW87" i="3"/>
  <c r="BX87" i="3"/>
  <c r="CA87" i="3"/>
  <c r="CB87" i="3"/>
  <c r="CC87" i="3"/>
  <c r="CD87" i="3"/>
  <c r="CF87" i="3"/>
  <c r="CG87" i="3"/>
  <c r="CH87" i="3"/>
  <c r="CJ87" i="3"/>
  <c r="CK87" i="3"/>
  <c r="CL87" i="3"/>
  <c r="CN87" i="3"/>
  <c r="CO87" i="3"/>
  <c r="CP87" i="3"/>
  <c r="CR87" i="3"/>
  <c r="CS87" i="3"/>
  <c r="CT87" i="3"/>
  <c r="CV87" i="3"/>
  <c r="CW87" i="3"/>
  <c r="CX87" i="3"/>
  <c r="CZ87" i="3"/>
  <c r="DA87" i="3"/>
  <c r="DB87" i="3"/>
  <c r="DD87" i="3"/>
  <c r="DE87" i="3"/>
  <c r="DF87" i="3"/>
  <c r="DH87" i="3"/>
  <c r="DI87" i="3"/>
  <c r="DJ87" i="3"/>
  <c r="DL87" i="3"/>
  <c r="DM87" i="3"/>
  <c r="DN87" i="3"/>
  <c r="DP87" i="3"/>
  <c r="DQ87" i="3"/>
  <c r="DR87" i="3"/>
  <c r="B88" i="3"/>
  <c r="C88" i="3"/>
  <c r="E88" i="3"/>
  <c r="F88" i="3"/>
  <c r="G88" i="3"/>
  <c r="H88" i="3"/>
  <c r="I88" i="3"/>
  <c r="J88" i="3"/>
  <c r="K88" i="3"/>
  <c r="L88" i="3"/>
  <c r="M88" i="3"/>
  <c r="N88" i="3"/>
  <c r="O88" i="3"/>
  <c r="Q88" i="3"/>
  <c r="R88" i="3"/>
  <c r="S88" i="3"/>
  <c r="U88" i="3"/>
  <c r="V88" i="3"/>
  <c r="W88" i="3"/>
  <c r="Y88" i="3"/>
  <c r="Z88" i="3"/>
  <c r="AA88" i="3"/>
  <c r="AC88" i="3"/>
  <c r="AD88" i="3"/>
  <c r="AE88" i="3"/>
  <c r="AG88" i="3"/>
  <c r="AH88" i="3"/>
  <c r="AI88" i="3"/>
  <c r="AK88" i="3"/>
  <c r="AL88" i="3"/>
  <c r="AM88" i="3"/>
  <c r="AO88" i="3"/>
  <c r="AP88" i="3"/>
  <c r="AQ88" i="3"/>
  <c r="AS88" i="3"/>
  <c r="AT88" i="3"/>
  <c r="AU88" i="3"/>
  <c r="AW88" i="3"/>
  <c r="AX88" i="3"/>
  <c r="AY88" i="3"/>
  <c r="BA88" i="3"/>
  <c r="BB88" i="3"/>
  <c r="BC88" i="3"/>
  <c r="BE88" i="3"/>
  <c r="BF88" i="3"/>
  <c r="BG88" i="3"/>
  <c r="BI88" i="3"/>
  <c r="BJ88" i="3"/>
  <c r="BK88" i="3"/>
  <c r="BN88" i="3"/>
  <c r="BO88" i="3"/>
  <c r="BP88" i="3"/>
  <c r="BQ88" i="3"/>
  <c r="BR88" i="3"/>
  <c r="BS88" i="3"/>
  <c r="BT88" i="3"/>
  <c r="BU88" i="3"/>
  <c r="BV88" i="3"/>
  <c r="BW88" i="3"/>
  <c r="BX88" i="3"/>
  <c r="CA88" i="3"/>
  <c r="CB88" i="3"/>
  <c r="CC88" i="3"/>
  <c r="CD88" i="3"/>
  <c r="CF88" i="3"/>
  <c r="CG88" i="3"/>
  <c r="CH88" i="3"/>
  <c r="CJ88" i="3"/>
  <c r="CK88" i="3"/>
  <c r="CL88" i="3"/>
  <c r="CN88" i="3"/>
  <c r="CO88" i="3"/>
  <c r="CP88" i="3"/>
  <c r="CR88" i="3"/>
  <c r="CS88" i="3"/>
  <c r="CT88" i="3"/>
  <c r="CV88" i="3"/>
  <c r="CW88" i="3"/>
  <c r="CX88" i="3"/>
  <c r="CZ88" i="3"/>
  <c r="DA88" i="3"/>
  <c r="DB88" i="3"/>
  <c r="DD88" i="3"/>
  <c r="DE88" i="3"/>
  <c r="DF88" i="3"/>
  <c r="DH88" i="3"/>
  <c r="DI88" i="3"/>
  <c r="DJ88" i="3"/>
  <c r="DL88" i="3"/>
  <c r="DM88" i="3"/>
  <c r="DN88" i="3"/>
  <c r="DP88" i="3"/>
  <c r="DQ88" i="3"/>
  <c r="DR88" i="3"/>
  <c r="B89" i="3"/>
  <c r="C89" i="3"/>
  <c r="E89" i="3"/>
  <c r="F89" i="3"/>
  <c r="G89" i="3"/>
  <c r="H89" i="3"/>
  <c r="I89" i="3"/>
  <c r="J89" i="3"/>
  <c r="K89" i="3"/>
  <c r="L89" i="3"/>
  <c r="M89" i="3"/>
  <c r="N89" i="3"/>
  <c r="O89" i="3"/>
  <c r="Q89" i="3"/>
  <c r="R89" i="3"/>
  <c r="S89" i="3"/>
  <c r="U89" i="3"/>
  <c r="V89" i="3"/>
  <c r="W89" i="3"/>
  <c r="Y89" i="3"/>
  <c r="Z89" i="3"/>
  <c r="AA89" i="3"/>
  <c r="AC89" i="3"/>
  <c r="AD89" i="3"/>
  <c r="AE89" i="3"/>
  <c r="AG89" i="3"/>
  <c r="AH89" i="3"/>
  <c r="AI89" i="3"/>
  <c r="AK89" i="3"/>
  <c r="AL89" i="3"/>
  <c r="AM89" i="3"/>
  <c r="AO89" i="3"/>
  <c r="AP89" i="3"/>
  <c r="AQ89" i="3"/>
  <c r="AS89" i="3"/>
  <c r="AT89" i="3"/>
  <c r="AU89" i="3"/>
  <c r="AW89" i="3"/>
  <c r="AX89" i="3"/>
  <c r="AY89" i="3"/>
  <c r="BA89" i="3"/>
  <c r="BB89" i="3"/>
  <c r="BC89" i="3"/>
  <c r="BE89" i="3"/>
  <c r="BF89" i="3"/>
  <c r="BG89" i="3"/>
  <c r="BI89" i="3"/>
  <c r="BJ89" i="3"/>
  <c r="BK89" i="3"/>
  <c r="BN89" i="3"/>
  <c r="BO89" i="3"/>
  <c r="BP89" i="3"/>
  <c r="BQ89" i="3"/>
  <c r="BR89" i="3"/>
  <c r="BS89" i="3"/>
  <c r="BT89" i="3"/>
  <c r="BU89" i="3"/>
  <c r="BV89" i="3"/>
  <c r="BW89" i="3"/>
  <c r="BX89" i="3"/>
  <c r="CA89" i="3"/>
  <c r="CB89" i="3"/>
  <c r="CC89" i="3"/>
  <c r="CD89" i="3"/>
  <c r="CF89" i="3"/>
  <c r="CG89" i="3"/>
  <c r="CH89" i="3"/>
  <c r="CJ89" i="3"/>
  <c r="CK89" i="3"/>
  <c r="CL89" i="3"/>
  <c r="CN89" i="3"/>
  <c r="CO89" i="3"/>
  <c r="CP89" i="3"/>
  <c r="CR89" i="3"/>
  <c r="CS89" i="3"/>
  <c r="CT89" i="3"/>
  <c r="CV89" i="3"/>
  <c r="CW89" i="3"/>
  <c r="CX89" i="3"/>
  <c r="CZ89" i="3"/>
  <c r="DA89" i="3"/>
  <c r="DB89" i="3"/>
  <c r="DD89" i="3"/>
  <c r="DE89" i="3"/>
  <c r="DF89" i="3"/>
  <c r="DH89" i="3"/>
  <c r="DI89" i="3"/>
  <c r="DJ89" i="3"/>
  <c r="DL89" i="3"/>
  <c r="DM89" i="3"/>
  <c r="DN89" i="3"/>
  <c r="DP89" i="3"/>
  <c r="DQ89" i="3"/>
  <c r="DR89" i="3"/>
  <c r="B90" i="3"/>
  <c r="C90" i="3"/>
  <c r="E90" i="3"/>
  <c r="F90" i="3"/>
  <c r="G90" i="3"/>
  <c r="H90" i="3"/>
  <c r="I90" i="3"/>
  <c r="J90" i="3"/>
  <c r="K90" i="3"/>
  <c r="L90" i="3"/>
  <c r="M90" i="3"/>
  <c r="N90" i="3"/>
  <c r="O90" i="3"/>
  <c r="Q90" i="3"/>
  <c r="R90" i="3"/>
  <c r="S90" i="3"/>
  <c r="U90" i="3"/>
  <c r="V90" i="3"/>
  <c r="W90" i="3"/>
  <c r="Y90" i="3"/>
  <c r="Z90" i="3"/>
  <c r="AA90" i="3"/>
  <c r="AC90" i="3"/>
  <c r="AD90" i="3"/>
  <c r="AE90" i="3"/>
  <c r="AG90" i="3"/>
  <c r="AH90" i="3"/>
  <c r="AI90" i="3"/>
  <c r="AK90" i="3"/>
  <c r="AL90" i="3"/>
  <c r="AM90" i="3"/>
  <c r="AO90" i="3"/>
  <c r="AP90" i="3"/>
  <c r="AQ90" i="3"/>
  <c r="AS90" i="3"/>
  <c r="AT90" i="3"/>
  <c r="AU90" i="3"/>
  <c r="AW90" i="3"/>
  <c r="AX90" i="3"/>
  <c r="AY90" i="3"/>
  <c r="BA90" i="3"/>
  <c r="BB90" i="3"/>
  <c r="BC90" i="3"/>
  <c r="BE90" i="3"/>
  <c r="BF90" i="3"/>
  <c r="BG90" i="3"/>
  <c r="BI90" i="3"/>
  <c r="BJ90" i="3"/>
  <c r="BK90" i="3"/>
  <c r="BN90" i="3"/>
  <c r="BO90" i="3"/>
  <c r="BP90" i="3"/>
  <c r="BQ90" i="3"/>
  <c r="BR90" i="3"/>
  <c r="BS90" i="3"/>
  <c r="BT90" i="3"/>
  <c r="BU90" i="3"/>
  <c r="BV90" i="3"/>
  <c r="BW90" i="3"/>
  <c r="BX90" i="3"/>
  <c r="CA90" i="3"/>
  <c r="CB90" i="3"/>
  <c r="CC90" i="3"/>
  <c r="CD90" i="3"/>
  <c r="CF90" i="3"/>
  <c r="CG90" i="3"/>
  <c r="CH90" i="3"/>
  <c r="CJ90" i="3"/>
  <c r="CK90" i="3"/>
  <c r="CL90" i="3"/>
  <c r="CN90" i="3"/>
  <c r="CO90" i="3"/>
  <c r="CP90" i="3"/>
  <c r="CR90" i="3"/>
  <c r="CS90" i="3"/>
  <c r="CT90" i="3"/>
  <c r="CV90" i="3"/>
  <c r="CW90" i="3"/>
  <c r="CX90" i="3"/>
  <c r="CZ90" i="3"/>
  <c r="DA90" i="3"/>
  <c r="DB90" i="3"/>
  <c r="DD90" i="3"/>
  <c r="DE90" i="3"/>
  <c r="DF90" i="3"/>
  <c r="DH90" i="3"/>
  <c r="DI90" i="3"/>
  <c r="DJ90" i="3"/>
  <c r="DL90" i="3"/>
  <c r="DM90" i="3"/>
  <c r="DN90" i="3"/>
  <c r="DP90" i="3"/>
  <c r="DQ90" i="3"/>
  <c r="DR90" i="3"/>
  <c r="B91" i="3"/>
  <c r="C91" i="3"/>
  <c r="E91" i="3"/>
  <c r="F91" i="3"/>
  <c r="G91" i="3"/>
  <c r="H91" i="3"/>
  <c r="I91" i="3"/>
  <c r="J91" i="3"/>
  <c r="K91" i="3"/>
  <c r="L91" i="3"/>
  <c r="M91" i="3"/>
  <c r="N91" i="3"/>
  <c r="O91" i="3"/>
  <c r="Q91" i="3"/>
  <c r="R91" i="3"/>
  <c r="S91" i="3"/>
  <c r="U91" i="3"/>
  <c r="V91" i="3"/>
  <c r="W91" i="3"/>
  <c r="Y91" i="3"/>
  <c r="Z91" i="3"/>
  <c r="AA91" i="3"/>
  <c r="AC91" i="3"/>
  <c r="AD91" i="3"/>
  <c r="AE91" i="3"/>
  <c r="AG91" i="3"/>
  <c r="AH91" i="3"/>
  <c r="AI91" i="3"/>
  <c r="AK91" i="3"/>
  <c r="AL91" i="3"/>
  <c r="AM91" i="3"/>
  <c r="AO91" i="3"/>
  <c r="AP91" i="3"/>
  <c r="AQ91" i="3"/>
  <c r="AS91" i="3"/>
  <c r="AT91" i="3"/>
  <c r="AU91" i="3"/>
  <c r="AW91" i="3"/>
  <c r="AX91" i="3"/>
  <c r="AY91" i="3"/>
  <c r="BA91" i="3"/>
  <c r="BB91" i="3"/>
  <c r="BC91" i="3"/>
  <c r="BE91" i="3"/>
  <c r="BF91" i="3"/>
  <c r="BG91" i="3"/>
  <c r="BI91" i="3"/>
  <c r="BJ91" i="3"/>
  <c r="BK91" i="3"/>
  <c r="BN91" i="3"/>
  <c r="BO91" i="3"/>
  <c r="BP91" i="3"/>
  <c r="BQ91" i="3"/>
  <c r="BR91" i="3"/>
  <c r="BS91" i="3"/>
  <c r="BT91" i="3"/>
  <c r="BU91" i="3"/>
  <c r="BV91" i="3"/>
  <c r="BW91" i="3"/>
  <c r="BX91" i="3"/>
  <c r="CA91" i="3"/>
  <c r="CB91" i="3"/>
  <c r="CC91" i="3"/>
  <c r="CD91" i="3"/>
  <c r="CF91" i="3"/>
  <c r="CG91" i="3"/>
  <c r="CH91" i="3"/>
  <c r="CJ91" i="3"/>
  <c r="CK91" i="3"/>
  <c r="CL91" i="3"/>
  <c r="CN91" i="3"/>
  <c r="CO91" i="3"/>
  <c r="CP91" i="3"/>
  <c r="CR91" i="3"/>
  <c r="CS91" i="3"/>
  <c r="CT91" i="3"/>
  <c r="CV91" i="3"/>
  <c r="CW91" i="3"/>
  <c r="CX91" i="3"/>
  <c r="CZ91" i="3"/>
  <c r="DA91" i="3"/>
  <c r="DB91" i="3"/>
  <c r="DD91" i="3"/>
  <c r="DE91" i="3"/>
  <c r="DF91" i="3"/>
  <c r="DH91" i="3"/>
  <c r="DI91" i="3"/>
  <c r="DJ91" i="3"/>
  <c r="DL91" i="3"/>
  <c r="DM91" i="3"/>
  <c r="DN91" i="3"/>
  <c r="DP91" i="3"/>
  <c r="DQ91" i="3"/>
  <c r="DR91" i="3"/>
  <c r="B92" i="3"/>
  <c r="C92" i="3"/>
  <c r="E92" i="3"/>
  <c r="F92" i="3"/>
  <c r="G92" i="3"/>
  <c r="H92" i="3"/>
  <c r="I92" i="3"/>
  <c r="J92" i="3"/>
  <c r="K92" i="3"/>
  <c r="L92" i="3"/>
  <c r="M92" i="3"/>
  <c r="N92" i="3"/>
  <c r="O92" i="3"/>
  <c r="Q92" i="3"/>
  <c r="R92" i="3"/>
  <c r="S92" i="3"/>
  <c r="U92" i="3"/>
  <c r="V92" i="3"/>
  <c r="W92" i="3"/>
  <c r="Y92" i="3"/>
  <c r="Z92" i="3"/>
  <c r="AA92" i="3"/>
  <c r="AC92" i="3"/>
  <c r="AD92" i="3"/>
  <c r="AE92" i="3"/>
  <c r="AG92" i="3"/>
  <c r="AH92" i="3"/>
  <c r="AI92" i="3"/>
  <c r="AK92" i="3"/>
  <c r="AL92" i="3"/>
  <c r="AM92" i="3"/>
  <c r="AO92" i="3"/>
  <c r="AP92" i="3"/>
  <c r="AQ92" i="3"/>
  <c r="AS92" i="3"/>
  <c r="AT92" i="3"/>
  <c r="AU92" i="3"/>
  <c r="AW92" i="3"/>
  <c r="AX92" i="3"/>
  <c r="AY92" i="3"/>
  <c r="BA92" i="3"/>
  <c r="BB92" i="3"/>
  <c r="BC92" i="3"/>
  <c r="BE92" i="3"/>
  <c r="BF92" i="3"/>
  <c r="BG92" i="3"/>
  <c r="BI92" i="3"/>
  <c r="BJ92" i="3"/>
  <c r="BK92" i="3"/>
  <c r="BN92" i="3"/>
  <c r="BO92" i="3"/>
  <c r="BP92" i="3"/>
  <c r="BQ92" i="3"/>
  <c r="BR92" i="3"/>
  <c r="BS92" i="3"/>
  <c r="BT92" i="3"/>
  <c r="BU92" i="3"/>
  <c r="BV92" i="3"/>
  <c r="BW92" i="3"/>
  <c r="BX92" i="3"/>
  <c r="CA92" i="3"/>
  <c r="CB92" i="3"/>
  <c r="CC92" i="3"/>
  <c r="CD92" i="3"/>
  <c r="CF92" i="3"/>
  <c r="CG92" i="3"/>
  <c r="CH92" i="3"/>
  <c r="CJ92" i="3"/>
  <c r="CK92" i="3"/>
  <c r="CL92" i="3"/>
  <c r="CN92" i="3"/>
  <c r="CO92" i="3"/>
  <c r="CP92" i="3"/>
  <c r="CR92" i="3"/>
  <c r="CS92" i="3"/>
  <c r="CT92" i="3"/>
  <c r="CV92" i="3"/>
  <c r="CW92" i="3"/>
  <c r="CX92" i="3"/>
  <c r="CZ92" i="3"/>
  <c r="DA92" i="3"/>
  <c r="DB92" i="3"/>
  <c r="DD92" i="3"/>
  <c r="DE92" i="3"/>
  <c r="DF92" i="3"/>
  <c r="DH92" i="3"/>
  <c r="DI92" i="3"/>
  <c r="DJ92" i="3"/>
  <c r="DL92" i="3"/>
  <c r="DM92" i="3"/>
  <c r="DN92" i="3"/>
  <c r="DP92" i="3"/>
  <c r="DQ92" i="3"/>
  <c r="DR92" i="3"/>
  <c r="B93" i="3"/>
  <c r="C93" i="3"/>
  <c r="E93" i="3"/>
  <c r="F93" i="3"/>
  <c r="G93" i="3"/>
  <c r="H93" i="3"/>
  <c r="I93" i="3"/>
  <c r="J93" i="3"/>
  <c r="K93" i="3"/>
  <c r="L93" i="3"/>
  <c r="M93" i="3"/>
  <c r="N93" i="3"/>
  <c r="O93" i="3"/>
  <c r="Q93" i="3"/>
  <c r="R93" i="3"/>
  <c r="S93" i="3"/>
  <c r="U93" i="3"/>
  <c r="V93" i="3"/>
  <c r="W93" i="3"/>
  <c r="Y93" i="3"/>
  <c r="Z93" i="3"/>
  <c r="AA93" i="3"/>
  <c r="AC93" i="3"/>
  <c r="AD93" i="3"/>
  <c r="AE93" i="3"/>
  <c r="AG93" i="3"/>
  <c r="AH93" i="3"/>
  <c r="AI93" i="3"/>
  <c r="AK93" i="3"/>
  <c r="AL93" i="3"/>
  <c r="AM93" i="3"/>
  <c r="AO93" i="3"/>
  <c r="AP93" i="3"/>
  <c r="AQ93" i="3"/>
  <c r="AS93" i="3"/>
  <c r="AT93" i="3"/>
  <c r="AU93" i="3"/>
  <c r="AW93" i="3"/>
  <c r="AX93" i="3"/>
  <c r="AY93" i="3"/>
  <c r="BA93" i="3"/>
  <c r="BB93" i="3"/>
  <c r="BC93" i="3"/>
  <c r="BE93" i="3"/>
  <c r="BF93" i="3"/>
  <c r="BG93" i="3"/>
  <c r="BI93" i="3"/>
  <c r="BJ93" i="3"/>
  <c r="BK93" i="3"/>
  <c r="BN93" i="3"/>
  <c r="BO93" i="3"/>
  <c r="BP93" i="3"/>
  <c r="BQ93" i="3"/>
  <c r="BR93" i="3"/>
  <c r="BS93" i="3"/>
  <c r="BT93" i="3"/>
  <c r="BU93" i="3"/>
  <c r="BV93" i="3"/>
  <c r="BW93" i="3"/>
  <c r="BX93" i="3"/>
  <c r="CA93" i="3"/>
  <c r="CB93" i="3"/>
  <c r="CC93" i="3"/>
  <c r="CD93" i="3"/>
  <c r="CF93" i="3"/>
  <c r="CG93" i="3"/>
  <c r="CH93" i="3"/>
  <c r="CJ93" i="3"/>
  <c r="CK93" i="3"/>
  <c r="CL93" i="3"/>
  <c r="CN93" i="3"/>
  <c r="CO93" i="3"/>
  <c r="CP93" i="3"/>
  <c r="CR93" i="3"/>
  <c r="CS93" i="3"/>
  <c r="CT93" i="3"/>
  <c r="CV93" i="3"/>
  <c r="CW93" i="3"/>
  <c r="CX93" i="3"/>
  <c r="CZ93" i="3"/>
  <c r="DA93" i="3"/>
  <c r="DB93" i="3"/>
  <c r="DD93" i="3"/>
  <c r="DE93" i="3"/>
  <c r="DF93" i="3"/>
  <c r="DH93" i="3"/>
  <c r="DI93" i="3"/>
  <c r="DJ93" i="3"/>
  <c r="DL93" i="3"/>
  <c r="DM93" i="3"/>
  <c r="DN93" i="3"/>
  <c r="DP93" i="3"/>
  <c r="DQ93" i="3"/>
  <c r="DR93" i="3"/>
  <c r="B94" i="3"/>
  <c r="C94" i="3"/>
  <c r="E94" i="3"/>
  <c r="F94" i="3"/>
  <c r="G94" i="3"/>
  <c r="H94" i="3"/>
  <c r="I94" i="3"/>
  <c r="J94" i="3"/>
  <c r="K94" i="3"/>
  <c r="L94" i="3"/>
  <c r="M94" i="3"/>
  <c r="N94" i="3"/>
  <c r="O94" i="3"/>
  <c r="Q94" i="3"/>
  <c r="R94" i="3"/>
  <c r="S94" i="3"/>
  <c r="U94" i="3"/>
  <c r="V94" i="3"/>
  <c r="W94" i="3"/>
  <c r="Y94" i="3"/>
  <c r="Z94" i="3"/>
  <c r="AA94" i="3"/>
  <c r="AC94" i="3"/>
  <c r="AD94" i="3"/>
  <c r="AE94" i="3"/>
  <c r="AG94" i="3"/>
  <c r="AH94" i="3"/>
  <c r="AI94" i="3"/>
  <c r="AK94" i="3"/>
  <c r="AL94" i="3"/>
  <c r="AM94" i="3"/>
  <c r="AO94" i="3"/>
  <c r="AP94" i="3"/>
  <c r="AQ94" i="3"/>
  <c r="AS94" i="3"/>
  <c r="AT94" i="3"/>
  <c r="AU94" i="3"/>
  <c r="AW94" i="3"/>
  <c r="AX94" i="3"/>
  <c r="AY94" i="3"/>
  <c r="BA94" i="3"/>
  <c r="BB94" i="3"/>
  <c r="BC94" i="3"/>
  <c r="BE94" i="3"/>
  <c r="BF94" i="3"/>
  <c r="BG94" i="3"/>
  <c r="BI94" i="3"/>
  <c r="BJ94" i="3"/>
  <c r="BK94" i="3"/>
  <c r="BN94" i="3"/>
  <c r="BO94" i="3"/>
  <c r="BP94" i="3"/>
  <c r="BQ94" i="3"/>
  <c r="BR94" i="3"/>
  <c r="BS94" i="3"/>
  <c r="BT94" i="3"/>
  <c r="BU94" i="3"/>
  <c r="BV94" i="3"/>
  <c r="BW94" i="3"/>
  <c r="BX94" i="3"/>
  <c r="CA94" i="3"/>
  <c r="CB94" i="3"/>
  <c r="CC94" i="3"/>
  <c r="CD94" i="3"/>
  <c r="CF94" i="3"/>
  <c r="CG94" i="3"/>
  <c r="CH94" i="3"/>
  <c r="CJ94" i="3"/>
  <c r="CK94" i="3"/>
  <c r="CL94" i="3"/>
  <c r="CN94" i="3"/>
  <c r="CO94" i="3"/>
  <c r="CP94" i="3"/>
  <c r="CR94" i="3"/>
  <c r="CS94" i="3"/>
  <c r="CT94" i="3"/>
  <c r="CV94" i="3"/>
  <c r="CW94" i="3"/>
  <c r="CX94" i="3"/>
  <c r="CZ94" i="3"/>
  <c r="DA94" i="3"/>
  <c r="DB94" i="3"/>
  <c r="DD94" i="3"/>
  <c r="DE94" i="3"/>
  <c r="DF94" i="3"/>
  <c r="DH94" i="3"/>
  <c r="DI94" i="3"/>
  <c r="DJ94" i="3"/>
  <c r="DL94" i="3"/>
  <c r="DM94" i="3"/>
  <c r="DN94" i="3"/>
  <c r="DP94" i="3"/>
  <c r="DQ94" i="3"/>
  <c r="DR94" i="3"/>
  <c r="B95" i="3"/>
  <c r="C95" i="3"/>
  <c r="E95" i="3"/>
  <c r="F95" i="3"/>
  <c r="G95" i="3"/>
  <c r="H95" i="3"/>
  <c r="I95" i="3"/>
  <c r="J95" i="3"/>
  <c r="K95" i="3"/>
  <c r="L95" i="3"/>
  <c r="M95" i="3"/>
  <c r="N95" i="3"/>
  <c r="O95" i="3"/>
  <c r="Q95" i="3"/>
  <c r="R95" i="3"/>
  <c r="S95" i="3"/>
  <c r="U95" i="3"/>
  <c r="V95" i="3"/>
  <c r="W95" i="3"/>
  <c r="Y95" i="3"/>
  <c r="Z95" i="3"/>
  <c r="AA95" i="3"/>
  <c r="AC95" i="3"/>
  <c r="AD95" i="3"/>
  <c r="AE95" i="3"/>
  <c r="AG95" i="3"/>
  <c r="AH95" i="3"/>
  <c r="AI95" i="3"/>
  <c r="AK95" i="3"/>
  <c r="AL95" i="3"/>
  <c r="AM95" i="3"/>
  <c r="AO95" i="3"/>
  <c r="AP95" i="3"/>
  <c r="AQ95" i="3"/>
  <c r="AS95" i="3"/>
  <c r="AT95" i="3"/>
  <c r="AU95" i="3"/>
  <c r="AW95" i="3"/>
  <c r="AX95" i="3"/>
  <c r="AY95" i="3"/>
  <c r="BA95" i="3"/>
  <c r="BB95" i="3"/>
  <c r="BC95" i="3"/>
  <c r="BE95" i="3"/>
  <c r="BF95" i="3"/>
  <c r="BG95" i="3"/>
  <c r="BI95" i="3"/>
  <c r="BJ95" i="3"/>
  <c r="BK95" i="3"/>
  <c r="BN95" i="3"/>
  <c r="BO95" i="3"/>
  <c r="BP95" i="3"/>
  <c r="BQ95" i="3"/>
  <c r="BR95" i="3"/>
  <c r="BS95" i="3"/>
  <c r="BT95" i="3"/>
  <c r="BU95" i="3"/>
  <c r="BV95" i="3"/>
  <c r="BW95" i="3"/>
  <c r="BX95" i="3"/>
  <c r="CA95" i="3"/>
  <c r="CB95" i="3"/>
  <c r="CC95" i="3"/>
  <c r="CD95" i="3"/>
  <c r="CF95" i="3"/>
  <c r="CG95" i="3"/>
  <c r="CH95" i="3"/>
  <c r="CJ95" i="3"/>
  <c r="CK95" i="3"/>
  <c r="CL95" i="3"/>
  <c r="CN95" i="3"/>
  <c r="CO95" i="3"/>
  <c r="CP95" i="3"/>
  <c r="CR95" i="3"/>
  <c r="CS95" i="3"/>
  <c r="CT95" i="3"/>
  <c r="CV95" i="3"/>
  <c r="CW95" i="3"/>
  <c r="CX95" i="3"/>
  <c r="CZ95" i="3"/>
  <c r="DA95" i="3"/>
  <c r="DB95" i="3"/>
  <c r="DD95" i="3"/>
  <c r="DE95" i="3"/>
  <c r="DF95" i="3"/>
  <c r="DH95" i="3"/>
  <c r="DI95" i="3"/>
  <c r="DJ95" i="3"/>
  <c r="DL95" i="3"/>
  <c r="DM95" i="3"/>
  <c r="DN95" i="3"/>
  <c r="DP95" i="3"/>
  <c r="DQ95" i="3"/>
  <c r="DR95" i="3"/>
  <c r="B96" i="3"/>
  <c r="C96" i="3"/>
  <c r="E96" i="3"/>
  <c r="F96" i="3"/>
  <c r="G96" i="3"/>
  <c r="H96" i="3"/>
  <c r="I96" i="3"/>
  <c r="J96" i="3"/>
  <c r="K96" i="3"/>
  <c r="L96" i="3"/>
  <c r="M96" i="3"/>
  <c r="N96" i="3"/>
  <c r="O96" i="3"/>
  <c r="Q96" i="3"/>
  <c r="R96" i="3"/>
  <c r="S96" i="3"/>
  <c r="U96" i="3"/>
  <c r="V96" i="3"/>
  <c r="W96" i="3"/>
  <c r="Y96" i="3"/>
  <c r="Z96" i="3"/>
  <c r="AA96" i="3"/>
  <c r="AC96" i="3"/>
  <c r="AD96" i="3"/>
  <c r="AE96" i="3"/>
  <c r="AG96" i="3"/>
  <c r="AH96" i="3"/>
  <c r="AI96" i="3"/>
  <c r="AK96" i="3"/>
  <c r="AL96" i="3"/>
  <c r="AM96" i="3"/>
  <c r="AO96" i="3"/>
  <c r="AP96" i="3"/>
  <c r="AQ96" i="3"/>
  <c r="AS96" i="3"/>
  <c r="AT96" i="3"/>
  <c r="AU96" i="3"/>
  <c r="AW96" i="3"/>
  <c r="AX96" i="3"/>
  <c r="AY96" i="3"/>
  <c r="BA96" i="3"/>
  <c r="BB96" i="3"/>
  <c r="BC96" i="3"/>
  <c r="BE96" i="3"/>
  <c r="BF96" i="3"/>
  <c r="BG96" i="3"/>
  <c r="BI96" i="3"/>
  <c r="BJ96" i="3"/>
  <c r="BK96" i="3"/>
  <c r="BN96" i="3"/>
  <c r="BO96" i="3"/>
  <c r="BP96" i="3"/>
  <c r="BQ96" i="3"/>
  <c r="BR96" i="3"/>
  <c r="BS96" i="3"/>
  <c r="BT96" i="3"/>
  <c r="BU96" i="3"/>
  <c r="BV96" i="3"/>
  <c r="BW96" i="3"/>
  <c r="BX96" i="3"/>
  <c r="CA96" i="3"/>
  <c r="CB96" i="3"/>
  <c r="CC96" i="3"/>
  <c r="CD96" i="3"/>
  <c r="CF96" i="3"/>
  <c r="CG96" i="3"/>
  <c r="CH96" i="3"/>
  <c r="CJ96" i="3"/>
  <c r="CK96" i="3"/>
  <c r="CL96" i="3"/>
  <c r="CN96" i="3"/>
  <c r="CO96" i="3"/>
  <c r="CP96" i="3"/>
  <c r="CR96" i="3"/>
  <c r="CS96" i="3"/>
  <c r="CT96" i="3"/>
  <c r="CV96" i="3"/>
  <c r="CW96" i="3"/>
  <c r="CX96" i="3"/>
  <c r="CZ96" i="3"/>
  <c r="DA96" i="3"/>
  <c r="DB96" i="3"/>
  <c r="DD96" i="3"/>
  <c r="DE96" i="3"/>
  <c r="DF96" i="3"/>
  <c r="DH96" i="3"/>
  <c r="DI96" i="3"/>
  <c r="DJ96" i="3"/>
  <c r="DL96" i="3"/>
  <c r="DM96" i="3"/>
  <c r="DN96" i="3"/>
  <c r="DP96" i="3"/>
  <c r="DQ96" i="3"/>
  <c r="DR96" i="3"/>
  <c r="B97" i="3"/>
  <c r="C97" i="3"/>
  <c r="E97" i="3"/>
  <c r="F97" i="3"/>
  <c r="G97" i="3"/>
  <c r="H97" i="3"/>
  <c r="I97" i="3"/>
  <c r="J97" i="3"/>
  <c r="K97" i="3"/>
  <c r="L97" i="3"/>
  <c r="M97" i="3"/>
  <c r="N97" i="3"/>
  <c r="O97" i="3"/>
  <c r="Q97" i="3"/>
  <c r="R97" i="3"/>
  <c r="S97" i="3"/>
  <c r="U97" i="3"/>
  <c r="V97" i="3"/>
  <c r="W97" i="3"/>
  <c r="Y97" i="3"/>
  <c r="Z97" i="3"/>
  <c r="AA97" i="3"/>
  <c r="AC97" i="3"/>
  <c r="AD97" i="3"/>
  <c r="AE97" i="3"/>
  <c r="AG97" i="3"/>
  <c r="AH97" i="3"/>
  <c r="AI97" i="3"/>
  <c r="AK97" i="3"/>
  <c r="AL97" i="3"/>
  <c r="AM97" i="3"/>
  <c r="AO97" i="3"/>
  <c r="AP97" i="3"/>
  <c r="AQ97" i="3"/>
  <c r="AS97" i="3"/>
  <c r="AT97" i="3"/>
  <c r="AU97" i="3"/>
  <c r="AW97" i="3"/>
  <c r="AX97" i="3"/>
  <c r="AY97" i="3"/>
  <c r="BA97" i="3"/>
  <c r="BB97" i="3"/>
  <c r="BC97" i="3"/>
  <c r="BE97" i="3"/>
  <c r="BF97" i="3"/>
  <c r="BG97" i="3"/>
  <c r="BI97" i="3"/>
  <c r="BJ97" i="3"/>
  <c r="BK97" i="3"/>
  <c r="BN97" i="3"/>
  <c r="BO97" i="3"/>
  <c r="BP97" i="3"/>
  <c r="BQ97" i="3"/>
  <c r="BR97" i="3"/>
  <c r="BS97" i="3"/>
  <c r="BT97" i="3"/>
  <c r="BU97" i="3"/>
  <c r="BV97" i="3"/>
  <c r="BW97" i="3"/>
  <c r="BX97" i="3"/>
  <c r="CA97" i="3"/>
  <c r="CB97" i="3"/>
  <c r="CC97" i="3"/>
  <c r="CD97" i="3"/>
  <c r="CF97" i="3"/>
  <c r="CG97" i="3"/>
  <c r="CH97" i="3"/>
  <c r="CJ97" i="3"/>
  <c r="CK97" i="3"/>
  <c r="CL97" i="3"/>
  <c r="CN97" i="3"/>
  <c r="CO97" i="3"/>
  <c r="CP97" i="3"/>
  <c r="CR97" i="3"/>
  <c r="CS97" i="3"/>
  <c r="CT97" i="3"/>
  <c r="CV97" i="3"/>
  <c r="CW97" i="3"/>
  <c r="CX97" i="3"/>
  <c r="CZ97" i="3"/>
  <c r="DA97" i="3"/>
  <c r="DB97" i="3"/>
  <c r="DD97" i="3"/>
  <c r="DE97" i="3"/>
  <c r="DF97" i="3"/>
  <c r="DH97" i="3"/>
  <c r="DI97" i="3"/>
  <c r="DJ97" i="3"/>
  <c r="DL97" i="3"/>
  <c r="DM97" i="3"/>
  <c r="DN97" i="3"/>
  <c r="DP97" i="3"/>
  <c r="DQ97" i="3"/>
  <c r="DR97" i="3"/>
  <c r="B98" i="3"/>
  <c r="C98" i="3"/>
  <c r="E98" i="3"/>
  <c r="F98" i="3"/>
  <c r="G98" i="3"/>
  <c r="H98" i="3"/>
  <c r="I98" i="3"/>
  <c r="J98" i="3"/>
  <c r="K98" i="3"/>
  <c r="L98" i="3"/>
  <c r="M98" i="3"/>
  <c r="N98" i="3"/>
  <c r="O98" i="3"/>
  <c r="Q98" i="3"/>
  <c r="R98" i="3"/>
  <c r="S98" i="3"/>
  <c r="U98" i="3"/>
  <c r="V98" i="3"/>
  <c r="W98" i="3"/>
  <c r="Y98" i="3"/>
  <c r="Z98" i="3"/>
  <c r="AA98" i="3"/>
  <c r="AC98" i="3"/>
  <c r="AD98" i="3"/>
  <c r="AE98" i="3"/>
  <c r="AG98" i="3"/>
  <c r="AH98" i="3"/>
  <c r="AI98" i="3"/>
  <c r="AK98" i="3"/>
  <c r="AL98" i="3"/>
  <c r="AM98" i="3"/>
  <c r="AO98" i="3"/>
  <c r="AP98" i="3"/>
  <c r="AQ98" i="3"/>
  <c r="AS98" i="3"/>
  <c r="AT98" i="3"/>
  <c r="AU98" i="3"/>
  <c r="AW98" i="3"/>
  <c r="AX98" i="3"/>
  <c r="AY98" i="3"/>
  <c r="BA98" i="3"/>
  <c r="BB98" i="3"/>
  <c r="BC98" i="3"/>
  <c r="BE98" i="3"/>
  <c r="BF98" i="3"/>
  <c r="BG98" i="3"/>
  <c r="BI98" i="3"/>
  <c r="BJ98" i="3"/>
  <c r="BK98" i="3"/>
  <c r="BN98" i="3"/>
  <c r="BO98" i="3"/>
  <c r="BP98" i="3"/>
  <c r="BQ98" i="3"/>
  <c r="BR98" i="3"/>
  <c r="BS98" i="3"/>
  <c r="BT98" i="3"/>
  <c r="BU98" i="3"/>
  <c r="BV98" i="3"/>
  <c r="BW98" i="3"/>
  <c r="BX98" i="3"/>
  <c r="CA98" i="3"/>
  <c r="CB98" i="3"/>
  <c r="CC98" i="3"/>
  <c r="CD98" i="3"/>
  <c r="CF98" i="3"/>
  <c r="CG98" i="3"/>
  <c r="CH98" i="3"/>
  <c r="CJ98" i="3"/>
  <c r="CK98" i="3"/>
  <c r="CL98" i="3"/>
  <c r="CN98" i="3"/>
  <c r="CO98" i="3"/>
  <c r="CP98" i="3"/>
  <c r="CR98" i="3"/>
  <c r="CS98" i="3"/>
  <c r="CT98" i="3"/>
  <c r="CV98" i="3"/>
  <c r="CW98" i="3"/>
  <c r="CX98" i="3"/>
  <c r="CZ98" i="3"/>
  <c r="DA98" i="3"/>
  <c r="DB98" i="3"/>
  <c r="DD98" i="3"/>
  <c r="DE98" i="3"/>
  <c r="DF98" i="3"/>
  <c r="DH98" i="3"/>
  <c r="DI98" i="3"/>
  <c r="DJ98" i="3"/>
  <c r="DL98" i="3"/>
  <c r="DM98" i="3"/>
  <c r="DN98" i="3"/>
  <c r="DP98" i="3"/>
  <c r="DQ98" i="3"/>
  <c r="DR98" i="3"/>
  <c r="B99" i="3"/>
  <c r="C99" i="3"/>
  <c r="E99" i="3"/>
  <c r="F99" i="3"/>
  <c r="G99" i="3"/>
  <c r="H99" i="3"/>
  <c r="I99" i="3"/>
  <c r="J99" i="3"/>
  <c r="K99" i="3"/>
  <c r="L99" i="3"/>
  <c r="M99" i="3"/>
  <c r="N99" i="3"/>
  <c r="O99" i="3"/>
  <c r="Q99" i="3"/>
  <c r="R99" i="3"/>
  <c r="S99" i="3"/>
  <c r="U99" i="3"/>
  <c r="V99" i="3"/>
  <c r="W99" i="3"/>
  <c r="Y99" i="3"/>
  <c r="Z99" i="3"/>
  <c r="AA99" i="3"/>
  <c r="AC99" i="3"/>
  <c r="AD99" i="3"/>
  <c r="AE99" i="3"/>
  <c r="AG99" i="3"/>
  <c r="AH99" i="3"/>
  <c r="AI99" i="3"/>
  <c r="AK99" i="3"/>
  <c r="AL99" i="3"/>
  <c r="AM99" i="3"/>
  <c r="AO99" i="3"/>
  <c r="AP99" i="3"/>
  <c r="AQ99" i="3"/>
  <c r="AS99" i="3"/>
  <c r="AT99" i="3"/>
  <c r="AU99" i="3"/>
  <c r="AW99" i="3"/>
  <c r="AX99" i="3"/>
  <c r="AY99" i="3"/>
  <c r="BA99" i="3"/>
  <c r="BB99" i="3"/>
  <c r="BC99" i="3"/>
  <c r="BE99" i="3"/>
  <c r="BF99" i="3"/>
  <c r="BG99" i="3"/>
  <c r="BI99" i="3"/>
  <c r="BJ99" i="3"/>
  <c r="BK99" i="3"/>
  <c r="BN99" i="3"/>
  <c r="BO99" i="3"/>
  <c r="BP99" i="3"/>
  <c r="BQ99" i="3"/>
  <c r="BR99" i="3"/>
  <c r="BS99" i="3"/>
  <c r="BT99" i="3"/>
  <c r="BU99" i="3"/>
  <c r="BV99" i="3"/>
  <c r="BW99" i="3"/>
  <c r="BX99" i="3"/>
  <c r="CA99" i="3"/>
  <c r="CB99" i="3"/>
  <c r="CC99" i="3"/>
  <c r="CD99" i="3"/>
  <c r="CF99" i="3"/>
  <c r="CG99" i="3"/>
  <c r="CH99" i="3"/>
  <c r="CJ99" i="3"/>
  <c r="CK99" i="3"/>
  <c r="CL99" i="3"/>
  <c r="CN99" i="3"/>
  <c r="CO99" i="3"/>
  <c r="CP99" i="3"/>
  <c r="CR99" i="3"/>
  <c r="CS99" i="3"/>
  <c r="CT99" i="3"/>
  <c r="CV99" i="3"/>
  <c r="CW99" i="3"/>
  <c r="CX99" i="3"/>
  <c r="CZ99" i="3"/>
  <c r="DA99" i="3"/>
  <c r="DB99" i="3"/>
  <c r="DD99" i="3"/>
  <c r="DE99" i="3"/>
  <c r="DF99" i="3"/>
  <c r="DH99" i="3"/>
  <c r="DI99" i="3"/>
  <c r="DJ99" i="3"/>
  <c r="DL99" i="3"/>
  <c r="DM99" i="3"/>
  <c r="DN99" i="3"/>
  <c r="DP99" i="3"/>
  <c r="DQ99" i="3"/>
  <c r="DR99" i="3"/>
  <c r="B100" i="3"/>
  <c r="C100" i="3"/>
  <c r="E100" i="3"/>
  <c r="F100" i="3"/>
  <c r="G100" i="3"/>
  <c r="H100" i="3"/>
  <c r="I100" i="3"/>
  <c r="J100" i="3"/>
  <c r="K100" i="3"/>
  <c r="L100" i="3"/>
  <c r="M100" i="3"/>
  <c r="N100" i="3"/>
  <c r="O100" i="3"/>
  <c r="Q100" i="3"/>
  <c r="R100" i="3"/>
  <c r="S100" i="3"/>
  <c r="U100" i="3"/>
  <c r="V100" i="3"/>
  <c r="W100" i="3"/>
  <c r="Y100" i="3"/>
  <c r="Z100" i="3"/>
  <c r="AA100" i="3"/>
  <c r="AC100" i="3"/>
  <c r="AD100" i="3"/>
  <c r="AE100" i="3"/>
  <c r="AG100" i="3"/>
  <c r="AH100" i="3"/>
  <c r="AI100" i="3"/>
  <c r="AK100" i="3"/>
  <c r="AL100" i="3"/>
  <c r="AM100" i="3"/>
  <c r="AO100" i="3"/>
  <c r="AP100" i="3"/>
  <c r="AQ100" i="3"/>
  <c r="AS100" i="3"/>
  <c r="AT100" i="3"/>
  <c r="AU100" i="3"/>
  <c r="AW100" i="3"/>
  <c r="AX100" i="3"/>
  <c r="AY100" i="3"/>
  <c r="BA100" i="3"/>
  <c r="BB100" i="3"/>
  <c r="BC100" i="3"/>
  <c r="BE100" i="3"/>
  <c r="BF100" i="3"/>
  <c r="BG100" i="3"/>
  <c r="BI100" i="3"/>
  <c r="BJ100" i="3"/>
  <c r="BK100" i="3"/>
  <c r="BN100" i="3"/>
  <c r="BO100" i="3"/>
  <c r="BP100" i="3"/>
  <c r="BQ100" i="3"/>
  <c r="BR100" i="3"/>
  <c r="BS100" i="3"/>
  <c r="BT100" i="3"/>
  <c r="BU100" i="3"/>
  <c r="BV100" i="3"/>
  <c r="BW100" i="3"/>
  <c r="BX100" i="3"/>
  <c r="CA100" i="3"/>
  <c r="CB100" i="3"/>
  <c r="CC100" i="3"/>
  <c r="CD100" i="3"/>
  <c r="CF100" i="3"/>
  <c r="CG100" i="3"/>
  <c r="CH100" i="3"/>
  <c r="CJ100" i="3"/>
  <c r="CK100" i="3"/>
  <c r="CL100" i="3"/>
  <c r="CN100" i="3"/>
  <c r="CO100" i="3"/>
  <c r="CP100" i="3"/>
  <c r="CR100" i="3"/>
  <c r="CS100" i="3"/>
  <c r="CT100" i="3"/>
  <c r="CV100" i="3"/>
  <c r="CW100" i="3"/>
  <c r="CX100" i="3"/>
  <c r="CZ100" i="3"/>
  <c r="DA100" i="3"/>
  <c r="DB100" i="3"/>
  <c r="DD100" i="3"/>
  <c r="DE100" i="3"/>
  <c r="DF100" i="3"/>
  <c r="DH100" i="3"/>
  <c r="DI100" i="3"/>
  <c r="DJ100" i="3"/>
  <c r="DL100" i="3"/>
  <c r="DM100" i="3"/>
  <c r="DN100" i="3"/>
  <c r="DP100" i="3"/>
  <c r="DQ100" i="3"/>
  <c r="DR100" i="3"/>
  <c r="B101" i="3"/>
  <c r="C101" i="3"/>
  <c r="E101" i="3"/>
  <c r="F101" i="3"/>
  <c r="G101" i="3"/>
  <c r="H101" i="3"/>
  <c r="I101" i="3"/>
  <c r="J101" i="3"/>
  <c r="K101" i="3"/>
  <c r="L101" i="3"/>
  <c r="M101" i="3"/>
  <c r="N101" i="3"/>
  <c r="O101" i="3"/>
  <c r="Q101" i="3"/>
  <c r="R101" i="3"/>
  <c r="S101" i="3"/>
  <c r="U101" i="3"/>
  <c r="V101" i="3"/>
  <c r="W101" i="3"/>
  <c r="Y101" i="3"/>
  <c r="Z101" i="3"/>
  <c r="AA101" i="3"/>
  <c r="AC101" i="3"/>
  <c r="AD101" i="3"/>
  <c r="AE101" i="3"/>
  <c r="AG101" i="3"/>
  <c r="AH101" i="3"/>
  <c r="AI101" i="3"/>
  <c r="AK101" i="3"/>
  <c r="AL101" i="3"/>
  <c r="AM101" i="3"/>
  <c r="AO101" i="3"/>
  <c r="AP101" i="3"/>
  <c r="AQ101" i="3"/>
  <c r="AS101" i="3"/>
  <c r="AT101" i="3"/>
  <c r="AU101" i="3"/>
  <c r="AW101" i="3"/>
  <c r="AX101" i="3"/>
  <c r="AY101" i="3"/>
  <c r="BA101" i="3"/>
  <c r="BB101" i="3"/>
  <c r="BC101" i="3"/>
  <c r="BE101" i="3"/>
  <c r="BF101" i="3"/>
  <c r="BG101" i="3"/>
  <c r="BI101" i="3"/>
  <c r="BJ101" i="3"/>
  <c r="BK101" i="3"/>
  <c r="BN101" i="3"/>
  <c r="BO101" i="3"/>
  <c r="BP101" i="3"/>
  <c r="BQ101" i="3"/>
  <c r="BR101" i="3"/>
  <c r="BS101" i="3"/>
  <c r="BT101" i="3"/>
  <c r="BU101" i="3"/>
  <c r="BV101" i="3"/>
  <c r="BW101" i="3"/>
  <c r="BX101" i="3"/>
  <c r="CA101" i="3"/>
  <c r="CB101" i="3"/>
  <c r="CC101" i="3"/>
  <c r="CD101" i="3"/>
  <c r="CF101" i="3"/>
  <c r="CG101" i="3"/>
  <c r="CH101" i="3"/>
  <c r="CJ101" i="3"/>
  <c r="CK101" i="3"/>
  <c r="CL101" i="3"/>
  <c r="CN101" i="3"/>
  <c r="CO101" i="3"/>
  <c r="CP101" i="3"/>
  <c r="CR101" i="3"/>
  <c r="CS101" i="3"/>
  <c r="CT101" i="3"/>
  <c r="CV101" i="3"/>
  <c r="CW101" i="3"/>
  <c r="CX101" i="3"/>
  <c r="CZ101" i="3"/>
  <c r="DA101" i="3"/>
  <c r="DB101" i="3"/>
  <c r="DD101" i="3"/>
  <c r="DE101" i="3"/>
  <c r="DF101" i="3"/>
  <c r="DH101" i="3"/>
  <c r="DI101" i="3"/>
  <c r="DJ101" i="3"/>
  <c r="DL101" i="3"/>
  <c r="DM101" i="3"/>
  <c r="DN101" i="3"/>
  <c r="DP101" i="3"/>
  <c r="DQ101" i="3"/>
  <c r="DR101" i="3"/>
  <c r="B102" i="3"/>
  <c r="C102" i="3"/>
  <c r="E102" i="3"/>
  <c r="F102" i="3"/>
  <c r="G102" i="3"/>
  <c r="H102" i="3"/>
  <c r="I102" i="3"/>
  <c r="J102" i="3"/>
  <c r="K102" i="3"/>
  <c r="L102" i="3"/>
  <c r="M102" i="3"/>
  <c r="N102" i="3"/>
  <c r="O102" i="3"/>
  <c r="Q102" i="3"/>
  <c r="R102" i="3"/>
  <c r="S102" i="3"/>
  <c r="U102" i="3"/>
  <c r="V102" i="3"/>
  <c r="W102" i="3"/>
  <c r="Y102" i="3"/>
  <c r="Z102" i="3"/>
  <c r="AA102" i="3"/>
  <c r="AC102" i="3"/>
  <c r="AD102" i="3"/>
  <c r="AE102" i="3"/>
  <c r="AG102" i="3"/>
  <c r="AH102" i="3"/>
  <c r="AI102" i="3"/>
  <c r="AK102" i="3"/>
  <c r="AL102" i="3"/>
  <c r="AM102" i="3"/>
  <c r="AO102" i="3"/>
  <c r="AP102" i="3"/>
  <c r="AQ102" i="3"/>
  <c r="AS102" i="3"/>
  <c r="AT102" i="3"/>
  <c r="AU102" i="3"/>
  <c r="AW102" i="3"/>
  <c r="AX102" i="3"/>
  <c r="AY102" i="3"/>
  <c r="BA102" i="3"/>
  <c r="BB102" i="3"/>
  <c r="BC102" i="3"/>
  <c r="BE102" i="3"/>
  <c r="BF102" i="3"/>
  <c r="BG102" i="3"/>
  <c r="BI102" i="3"/>
  <c r="BJ102" i="3"/>
  <c r="BK102" i="3"/>
  <c r="BN102" i="3"/>
  <c r="BO102" i="3"/>
  <c r="BP102" i="3"/>
  <c r="BQ102" i="3"/>
  <c r="BR102" i="3"/>
  <c r="BS102" i="3"/>
  <c r="BT102" i="3"/>
  <c r="BU102" i="3"/>
  <c r="BV102" i="3"/>
  <c r="BW102" i="3"/>
  <c r="BX102" i="3"/>
  <c r="CA102" i="3"/>
  <c r="CB102" i="3"/>
  <c r="CC102" i="3"/>
  <c r="CD102" i="3"/>
  <c r="CF102" i="3"/>
  <c r="CG102" i="3"/>
  <c r="CH102" i="3"/>
  <c r="CJ102" i="3"/>
  <c r="CK102" i="3"/>
  <c r="CL102" i="3"/>
  <c r="CN102" i="3"/>
  <c r="CO102" i="3"/>
  <c r="CP102" i="3"/>
  <c r="CR102" i="3"/>
  <c r="CS102" i="3"/>
  <c r="CT102" i="3"/>
  <c r="CV102" i="3"/>
  <c r="CW102" i="3"/>
  <c r="CX102" i="3"/>
  <c r="CZ102" i="3"/>
  <c r="DA102" i="3"/>
  <c r="DB102" i="3"/>
  <c r="DD102" i="3"/>
  <c r="DE102" i="3"/>
  <c r="DF102" i="3"/>
  <c r="DH102" i="3"/>
  <c r="DI102" i="3"/>
  <c r="DJ102" i="3"/>
  <c r="DL102" i="3"/>
  <c r="DM102" i="3"/>
  <c r="DN102" i="3"/>
  <c r="DP102" i="3"/>
  <c r="DQ102" i="3"/>
  <c r="DR102" i="3"/>
  <c r="B103" i="3"/>
  <c r="C103" i="3"/>
  <c r="E103" i="3"/>
  <c r="F103" i="3"/>
  <c r="G103" i="3"/>
  <c r="H103" i="3"/>
  <c r="I103" i="3"/>
  <c r="J103" i="3"/>
  <c r="K103" i="3"/>
  <c r="L103" i="3"/>
  <c r="M103" i="3"/>
  <c r="N103" i="3"/>
  <c r="O103" i="3"/>
  <c r="Q103" i="3"/>
  <c r="R103" i="3"/>
  <c r="S103" i="3"/>
  <c r="U103" i="3"/>
  <c r="V103" i="3"/>
  <c r="W103" i="3"/>
  <c r="Y103" i="3"/>
  <c r="Z103" i="3"/>
  <c r="AA103" i="3"/>
  <c r="AC103" i="3"/>
  <c r="AD103" i="3"/>
  <c r="AE103" i="3"/>
  <c r="AG103" i="3"/>
  <c r="AH103" i="3"/>
  <c r="AI103" i="3"/>
  <c r="AK103" i="3"/>
  <c r="AL103" i="3"/>
  <c r="AM103" i="3"/>
  <c r="AO103" i="3"/>
  <c r="AP103" i="3"/>
  <c r="AQ103" i="3"/>
  <c r="AS103" i="3"/>
  <c r="AT103" i="3"/>
  <c r="AU103" i="3"/>
  <c r="AW103" i="3"/>
  <c r="AX103" i="3"/>
  <c r="AY103" i="3"/>
  <c r="BA103" i="3"/>
  <c r="BB103" i="3"/>
  <c r="BC103" i="3"/>
  <c r="BE103" i="3"/>
  <c r="BF103" i="3"/>
  <c r="BG103" i="3"/>
  <c r="BI103" i="3"/>
  <c r="BJ103" i="3"/>
  <c r="BK103" i="3"/>
  <c r="BN103" i="3"/>
  <c r="BO103" i="3"/>
  <c r="BP103" i="3"/>
  <c r="BQ103" i="3"/>
  <c r="BR103" i="3"/>
  <c r="BS103" i="3"/>
  <c r="BT103" i="3"/>
  <c r="BU103" i="3"/>
  <c r="BV103" i="3"/>
  <c r="BW103" i="3"/>
  <c r="BX103" i="3"/>
  <c r="CA103" i="3"/>
  <c r="CB103" i="3"/>
  <c r="CC103" i="3"/>
  <c r="CD103" i="3"/>
  <c r="CF103" i="3"/>
  <c r="CG103" i="3"/>
  <c r="CH103" i="3"/>
  <c r="CJ103" i="3"/>
  <c r="CK103" i="3"/>
  <c r="CL103" i="3"/>
  <c r="CN103" i="3"/>
  <c r="CO103" i="3"/>
  <c r="CP103" i="3"/>
  <c r="CR103" i="3"/>
  <c r="CS103" i="3"/>
  <c r="CT103" i="3"/>
  <c r="CV103" i="3"/>
  <c r="CW103" i="3"/>
  <c r="CX103" i="3"/>
  <c r="CZ103" i="3"/>
  <c r="DA103" i="3"/>
  <c r="DB103" i="3"/>
  <c r="DD103" i="3"/>
  <c r="DE103" i="3"/>
  <c r="DF103" i="3"/>
  <c r="DH103" i="3"/>
  <c r="DI103" i="3"/>
  <c r="DJ103" i="3"/>
  <c r="DL103" i="3"/>
  <c r="DM103" i="3"/>
  <c r="DN103" i="3"/>
  <c r="DP103" i="3"/>
  <c r="DQ103" i="3"/>
  <c r="DR103" i="3"/>
  <c r="B104" i="3"/>
  <c r="C104" i="3"/>
  <c r="E104" i="3"/>
  <c r="F104" i="3"/>
  <c r="G104" i="3"/>
  <c r="H104" i="3"/>
  <c r="I104" i="3"/>
  <c r="J104" i="3"/>
  <c r="K104" i="3"/>
  <c r="L104" i="3"/>
  <c r="M104" i="3"/>
  <c r="N104" i="3"/>
  <c r="O104" i="3"/>
  <c r="Q104" i="3"/>
  <c r="R104" i="3"/>
  <c r="S104" i="3"/>
  <c r="U104" i="3"/>
  <c r="V104" i="3"/>
  <c r="W104" i="3"/>
  <c r="Y104" i="3"/>
  <c r="Z104" i="3"/>
  <c r="AA104" i="3"/>
  <c r="AC104" i="3"/>
  <c r="AD104" i="3"/>
  <c r="AE104" i="3"/>
  <c r="AG104" i="3"/>
  <c r="AH104" i="3"/>
  <c r="AI104" i="3"/>
  <c r="AK104" i="3"/>
  <c r="AL104" i="3"/>
  <c r="AM104" i="3"/>
  <c r="AO104" i="3"/>
  <c r="AP104" i="3"/>
  <c r="AQ104" i="3"/>
  <c r="AS104" i="3"/>
  <c r="AT104" i="3"/>
  <c r="AU104" i="3"/>
  <c r="AW104" i="3"/>
  <c r="AX104" i="3"/>
  <c r="AY104" i="3"/>
  <c r="BA104" i="3"/>
  <c r="BB104" i="3"/>
  <c r="BC104" i="3"/>
  <c r="BE104" i="3"/>
  <c r="BF104" i="3"/>
  <c r="BG104" i="3"/>
  <c r="BI104" i="3"/>
  <c r="BJ104" i="3"/>
  <c r="BK104" i="3"/>
  <c r="BN104" i="3"/>
  <c r="BO104" i="3"/>
  <c r="BP104" i="3"/>
  <c r="BQ104" i="3"/>
  <c r="BR104" i="3"/>
  <c r="BS104" i="3"/>
  <c r="BT104" i="3"/>
  <c r="BU104" i="3"/>
  <c r="BV104" i="3"/>
  <c r="BW104" i="3"/>
  <c r="BX104" i="3"/>
  <c r="CA104" i="3"/>
  <c r="CB104" i="3"/>
  <c r="CC104" i="3"/>
  <c r="CD104" i="3"/>
  <c r="CF104" i="3"/>
  <c r="CG104" i="3"/>
  <c r="CH104" i="3"/>
  <c r="CJ104" i="3"/>
  <c r="CK104" i="3"/>
  <c r="CL104" i="3"/>
  <c r="CN104" i="3"/>
  <c r="CO104" i="3"/>
  <c r="CP104" i="3"/>
  <c r="CR104" i="3"/>
  <c r="CS104" i="3"/>
  <c r="CT104" i="3"/>
  <c r="CV104" i="3"/>
  <c r="CW104" i="3"/>
  <c r="CX104" i="3"/>
  <c r="CZ104" i="3"/>
  <c r="DA104" i="3"/>
  <c r="DB104" i="3"/>
  <c r="DD104" i="3"/>
  <c r="DE104" i="3"/>
  <c r="DF104" i="3"/>
  <c r="DH104" i="3"/>
  <c r="DI104" i="3"/>
  <c r="DJ104" i="3"/>
  <c r="DL104" i="3"/>
  <c r="DM104" i="3"/>
  <c r="DN104" i="3"/>
  <c r="DP104" i="3"/>
  <c r="DQ104" i="3"/>
  <c r="DR104" i="3"/>
  <c r="B105" i="3"/>
  <c r="C105" i="3"/>
  <c r="E105" i="3"/>
  <c r="F105" i="3"/>
  <c r="G105" i="3"/>
  <c r="H105" i="3"/>
  <c r="I105" i="3"/>
  <c r="J105" i="3"/>
  <c r="K105" i="3"/>
  <c r="L105" i="3"/>
  <c r="M105" i="3"/>
  <c r="N105" i="3"/>
  <c r="O105" i="3"/>
  <c r="Q105" i="3"/>
  <c r="R105" i="3"/>
  <c r="S105" i="3"/>
  <c r="U105" i="3"/>
  <c r="V105" i="3"/>
  <c r="W105" i="3"/>
  <c r="Y105" i="3"/>
  <c r="Z105" i="3"/>
  <c r="AA105" i="3"/>
  <c r="AC105" i="3"/>
  <c r="AD105" i="3"/>
  <c r="AE105" i="3"/>
  <c r="AG105" i="3"/>
  <c r="AH105" i="3"/>
  <c r="AI105" i="3"/>
  <c r="AK105" i="3"/>
  <c r="AL105" i="3"/>
  <c r="AM105" i="3"/>
  <c r="AO105" i="3"/>
  <c r="AP105" i="3"/>
  <c r="AQ105" i="3"/>
  <c r="AS105" i="3"/>
  <c r="AT105" i="3"/>
  <c r="AU105" i="3"/>
  <c r="AW105" i="3"/>
  <c r="AX105" i="3"/>
  <c r="AY105" i="3"/>
  <c r="BA105" i="3"/>
  <c r="BB105" i="3"/>
  <c r="BC105" i="3"/>
  <c r="BE105" i="3"/>
  <c r="BF105" i="3"/>
  <c r="BG105" i="3"/>
  <c r="BI105" i="3"/>
  <c r="BJ105" i="3"/>
  <c r="BK105" i="3"/>
  <c r="BN105" i="3"/>
  <c r="BO105" i="3"/>
  <c r="BP105" i="3"/>
  <c r="BQ105" i="3"/>
  <c r="BR105" i="3"/>
  <c r="BS105" i="3"/>
  <c r="BT105" i="3"/>
  <c r="BU105" i="3"/>
  <c r="BV105" i="3"/>
  <c r="BW105" i="3"/>
  <c r="BX105" i="3"/>
  <c r="CA105" i="3"/>
  <c r="CB105" i="3"/>
  <c r="CC105" i="3"/>
  <c r="CD105" i="3"/>
  <c r="CF105" i="3"/>
  <c r="CG105" i="3"/>
  <c r="CH105" i="3"/>
  <c r="CJ105" i="3"/>
  <c r="CK105" i="3"/>
  <c r="CL105" i="3"/>
  <c r="CN105" i="3"/>
  <c r="CO105" i="3"/>
  <c r="CP105" i="3"/>
  <c r="CR105" i="3"/>
  <c r="CS105" i="3"/>
  <c r="CT105" i="3"/>
  <c r="CV105" i="3"/>
  <c r="CW105" i="3"/>
  <c r="CX105" i="3"/>
  <c r="CZ105" i="3"/>
  <c r="DA105" i="3"/>
  <c r="DB105" i="3"/>
  <c r="DD105" i="3"/>
  <c r="DE105" i="3"/>
  <c r="DF105" i="3"/>
  <c r="DH105" i="3"/>
  <c r="DI105" i="3"/>
  <c r="DJ105" i="3"/>
  <c r="DL105" i="3"/>
  <c r="DM105" i="3"/>
  <c r="DN105" i="3"/>
  <c r="DP105" i="3"/>
  <c r="DQ105" i="3"/>
  <c r="DR105" i="3"/>
  <c r="B106" i="3"/>
  <c r="C106" i="3"/>
  <c r="E106" i="3"/>
  <c r="F106" i="3"/>
  <c r="G106" i="3"/>
  <c r="H106" i="3"/>
  <c r="I106" i="3"/>
  <c r="J106" i="3"/>
  <c r="K106" i="3"/>
  <c r="L106" i="3"/>
  <c r="M106" i="3"/>
  <c r="N106" i="3"/>
  <c r="O106" i="3"/>
  <c r="Q106" i="3"/>
  <c r="R106" i="3"/>
  <c r="S106" i="3"/>
  <c r="U106" i="3"/>
  <c r="V106" i="3"/>
  <c r="W106" i="3"/>
  <c r="Y106" i="3"/>
  <c r="Z106" i="3"/>
  <c r="AA106" i="3"/>
  <c r="AC106" i="3"/>
  <c r="AD106" i="3"/>
  <c r="AE106" i="3"/>
  <c r="AG106" i="3"/>
  <c r="AH106" i="3"/>
  <c r="AI106" i="3"/>
  <c r="AK106" i="3"/>
  <c r="AL106" i="3"/>
  <c r="AM106" i="3"/>
  <c r="AO106" i="3"/>
  <c r="AP106" i="3"/>
  <c r="AQ106" i="3"/>
  <c r="AS106" i="3"/>
  <c r="AT106" i="3"/>
  <c r="AU106" i="3"/>
  <c r="AW106" i="3"/>
  <c r="AX106" i="3"/>
  <c r="AY106" i="3"/>
  <c r="BA106" i="3"/>
  <c r="BB106" i="3"/>
  <c r="BC106" i="3"/>
  <c r="BE106" i="3"/>
  <c r="BF106" i="3"/>
  <c r="BG106" i="3"/>
  <c r="BI106" i="3"/>
  <c r="BJ106" i="3"/>
  <c r="BK106" i="3"/>
  <c r="BN106" i="3"/>
  <c r="BO106" i="3"/>
  <c r="BP106" i="3"/>
  <c r="BQ106" i="3"/>
  <c r="BR106" i="3"/>
  <c r="BS106" i="3"/>
  <c r="BT106" i="3"/>
  <c r="BU106" i="3"/>
  <c r="BV106" i="3"/>
  <c r="BW106" i="3"/>
  <c r="BX106" i="3"/>
  <c r="CA106" i="3"/>
  <c r="CB106" i="3"/>
  <c r="CC106" i="3"/>
  <c r="CD106" i="3"/>
  <c r="CF106" i="3"/>
  <c r="CG106" i="3"/>
  <c r="CH106" i="3"/>
  <c r="CJ106" i="3"/>
  <c r="CK106" i="3"/>
  <c r="CL106" i="3"/>
  <c r="CN106" i="3"/>
  <c r="CO106" i="3"/>
  <c r="CP106" i="3"/>
  <c r="CR106" i="3"/>
  <c r="CS106" i="3"/>
  <c r="CT106" i="3"/>
  <c r="CV106" i="3"/>
  <c r="CW106" i="3"/>
  <c r="CX106" i="3"/>
  <c r="CZ106" i="3"/>
  <c r="DA106" i="3"/>
  <c r="DB106" i="3"/>
  <c r="DD106" i="3"/>
  <c r="DE106" i="3"/>
  <c r="DF106" i="3"/>
  <c r="DH106" i="3"/>
  <c r="DI106" i="3"/>
  <c r="DJ106" i="3"/>
  <c r="DL106" i="3"/>
  <c r="DM106" i="3"/>
  <c r="DN106" i="3"/>
  <c r="DP106" i="3"/>
  <c r="DQ106" i="3"/>
  <c r="DR106" i="3"/>
  <c r="B107" i="3"/>
  <c r="C107" i="3"/>
  <c r="E107" i="3"/>
  <c r="F107" i="3"/>
  <c r="G107" i="3"/>
  <c r="H107" i="3"/>
  <c r="I107" i="3"/>
  <c r="J107" i="3"/>
  <c r="K107" i="3"/>
  <c r="L107" i="3"/>
  <c r="M107" i="3"/>
  <c r="N107" i="3"/>
  <c r="O107" i="3"/>
  <c r="Q107" i="3"/>
  <c r="R107" i="3"/>
  <c r="S107" i="3"/>
  <c r="U107" i="3"/>
  <c r="V107" i="3"/>
  <c r="W107" i="3"/>
  <c r="Y107" i="3"/>
  <c r="Z107" i="3"/>
  <c r="AA107" i="3"/>
  <c r="AC107" i="3"/>
  <c r="AD107" i="3"/>
  <c r="AE107" i="3"/>
  <c r="AG107" i="3"/>
  <c r="AH107" i="3"/>
  <c r="AI107" i="3"/>
  <c r="AK107" i="3"/>
  <c r="AL107" i="3"/>
  <c r="AM107" i="3"/>
  <c r="AO107" i="3"/>
  <c r="AP107" i="3"/>
  <c r="AQ107" i="3"/>
  <c r="AS107" i="3"/>
  <c r="AT107" i="3"/>
  <c r="AU107" i="3"/>
  <c r="AW107" i="3"/>
  <c r="AX107" i="3"/>
  <c r="AY107" i="3"/>
  <c r="BA107" i="3"/>
  <c r="BB107" i="3"/>
  <c r="BC107" i="3"/>
  <c r="BE107" i="3"/>
  <c r="BF107" i="3"/>
  <c r="BG107" i="3"/>
  <c r="BI107" i="3"/>
  <c r="BJ107" i="3"/>
  <c r="BK107" i="3"/>
  <c r="BN107" i="3"/>
  <c r="BO107" i="3"/>
  <c r="BP107" i="3"/>
  <c r="BQ107" i="3"/>
  <c r="BR107" i="3"/>
  <c r="BS107" i="3"/>
  <c r="BT107" i="3"/>
  <c r="BU107" i="3"/>
  <c r="BV107" i="3"/>
  <c r="BW107" i="3"/>
  <c r="BX107" i="3"/>
  <c r="CA107" i="3"/>
  <c r="CB107" i="3"/>
  <c r="CC107" i="3"/>
  <c r="CD107" i="3"/>
  <c r="CF107" i="3"/>
  <c r="CG107" i="3"/>
  <c r="CH107" i="3"/>
  <c r="CJ107" i="3"/>
  <c r="CK107" i="3"/>
  <c r="CL107" i="3"/>
  <c r="CN107" i="3"/>
  <c r="CO107" i="3"/>
  <c r="CP107" i="3"/>
  <c r="CR107" i="3"/>
  <c r="CS107" i="3"/>
  <c r="CT107" i="3"/>
  <c r="CV107" i="3"/>
  <c r="CW107" i="3"/>
  <c r="CX107" i="3"/>
  <c r="CZ107" i="3"/>
  <c r="DA107" i="3"/>
  <c r="DB107" i="3"/>
  <c r="DD107" i="3"/>
  <c r="DE107" i="3"/>
  <c r="DF107" i="3"/>
  <c r="DH107" i="3"/>
  <c r="DI107" i="3"/>
  <c r="DJ107" i="3"/>
  <c r="DL107" i="3"/>
  <c r="DM107" i="3"/>
  <c r="DN107" i="3"/>
  <c r="DP107" i="3"/>
  <c r="DQ107" i="3"/>
  <c r="DR107" i="3"/>
  <c r="B108" i="3"/>
  <c r="C108" i="3"/>
  <c r="E108" i="3"/>
  <c r="F108" i="3"/>
  <c r="G108" i="3"/>
  <c r="H108" i="3"/>
  <c r="I108" i="3"/>
  <c r="J108" i="3"/>
  <c r="K108" i="3"/>
  <c r="L108" i="3"/>
  <c r="M108" i="3"/>
  <c r="N108" i="3"/>
  <c r="O108" i="3"/>
  <c r="Q108" i="3"/>
  <c r="R108" i="3"/>
  <c r="S108" i="3"/>
  <c r="U108" i="3"/>
  <c r="V108" i="3"/>
  <c r="W108" i="3"/>
  <c r="Y108" i="3"/>
  <c r="Z108" i="3"/>
  <c r="AA108" i="3"/>
  <c r="AC108" i="3"/>
  <c r="AD108" i="3"/>
  <c r="AE108" i="3"/>
  <c r="AG108" i="3"/>
  <c r="AH108" i="3"/>
  <c r="AI108" i="3"/>
  <c r="AK108" i="3"/>
  <c r="AL108" i="3"/>
  <c r="AM108" i="3"/>
  <c r="AO108" i="3"/>
  <c r="AP108" i="3"/>
  <c r="AQ108" i="3"/>
  <c r="AS108" i="3"/>
  <c r="AT108" i="3"/>
  <c r="AU108" i="3"/>
  <c r="AW108" i="3"/>
  <c r="AX108" i="3"/>
  <c r="AY108" i="3"/>
  <c r="BA108" i="3"/>
  <c r="BB108" i="3"/>
  <c r="BC108" i="3"/>
  <c r="BE108" i="3"/>
  <c r="BF108" i="3"/>
  <c r="BG108" i="3"/>
  <c r="BI108" i="3"/>
  <c r="BJ108" i="3"/>
  <c r="BK108" i="3"/>
  <c r="BN108" i="3"/>
  <c r="BO108" i="3"/>
  <c r="BP108" i="3"/>
  <c r="BQ108" i="3"/>
  <c r="BR108" i="3"/>
  <c r="BS108" i="3"/>
  <c r="BT108" i="3"/>
  <c r="BU108" i="3"/>
  <c r="BV108" i="3"/>
  <c r="BW108" i="3"/>
  <c r="BX108" i="3"/>
  <c r="CA108" i="3"/>
  <c r="CB108" i="3"/>
  <c r="CC108" i="3"/>
  <c r="CD108" i="3"/>
  <c r="CF108" i="3"/>
  <c r="CG108" i="3"/>
  <c r="CH108" i="3"/>
  <c r="CJ108" i="3"/>
  <c r="CK108" i="3"/>
  <c r="CL108" i="3"/>
  <c r="CN108" i="3"/>
  <c r="CO108" i="3"/>
  <c r="CP108" i="3"/>
  <c r="CR108" i="3"/>
  <c r="CS108" i="3"/>
  <c r="CT108" i="3"/>
  <c r="CV108" i="3"/>
  <c r="CW108" i="3"/>
  <c r="CX108" i="3"/>
  <c r="CZ108" i="3"/>
  <c r="DA108" i="3"/>
  <c r="DB108" i="3"/>
  <c r="DD108" i="3"/>
  <c r="DE108" i="3"/>
  <c r="DF108" i="3"/>
  <c r="DH108" i="3"/>
  <c r="DI108" i="3"/>
  <c r="DJ108" i="3"/>
  <c r="DL108" i="3"/>
  <c r="DM108" i="3"/>
  <c r="DN108" i="3"/>
  <c r="DP108" i="3"/>
  <c r="DQ108" i="3"/>
  <c r="DR108" i="3"/>
  <c r="B109" i="3"/>
  <c r="C109" i="3"/>
  <c r="E109" i="3"/>
  <c r="F109" i="3"/>
  <c r="G109" i="3"/>
  <c r="H109" i="3"/>
  <c r="I109" i="3"/>
  <c r="J109" i="3"/>
  <c r="K109" i="3"/>
  <c r="L109" i="3"/>
  <c r="M109" i="3"/>
  <c r="N109" i="3"/>
  <c r="O109" i="3"/>
  <c r="Q109" i="3"/>
  <c r="R109" i="3"/>
  <c r="S109" i="3"/>
  <c r="U109" i="3"/>
  <c r="V109" i="3"/>
  <c r="W109" i="3"/>
  <c r="Y109" i="3"/>
  <c r="Z109" i="3"/>
  <c r="AA109" i="3"/>
  <c r="AC109" i="3"/>
  <c r="AD109" i="3"/>
  <c r="AE109" i="3"/>
  <c r="AG109" i="3"/>
  <c r="AH109" i="3"/>
  <c r="AI109" i="3"/>
  <c r="AK109" i="3"/>
  <c r="AL109" i="3"/>
  <c r="AM109" i="3"/>
  <c r="AO109" i="3"/>
  <c r="AP109" i="3"/>
  <c r="AQ109" i="3"/>
  <c r="AS109" i="3"/>
  <c r="AT109" i="3"/>
  <c r="AU109" i="3"/>
  <c r="AW109" i="3"/>
  <c r="AX109" i="3"/>
  <c r="AY109" i="3"/>
  <c r="BA109" i="3"/>
  <c r="BB109" i="3"/>
  <c r="BC109" i="3"/>
  <c r="BE109" i="3"/>
  <c r="BF109" i="3"/>
  <c r="BG109" i="3"/>
  <c r="BI109" i="3"/>
  <c r="BJ109" i="3"/>
  <c r="BK109" i="3"/>
  <c r="BN109" i="3"/>
  <c r="BO109" i="3"/>
  <c r="BP109" i="3"/>
  <c r="BQ109" i="3"/>
  <c r="BR109" i="3"/>
  <c r="BS109" i="3"/>
  <c r="BT109" i="3"/>
  <c r="BU109" i="3"/>
  <c r="BV109" i="3"/>
  <c r="BW109" i="3"/>
  <c r="BX109" i="3"/>
  <c r="CA109" i="3"/>
  <c r="CB109" i="3"/>
  <c r="CC109" i="3"/>
  <c r="CD109" i="3"/>
  <c r="CF109" i="3"/>
  <c r="CG109" i="3"/>
  <c r="CH109" i="3"/>
  <c r="CJ109" i="3"/>
  <c r="CK109" i="3"/>
  <c r="CL109" i="3"/>
  <c r="CN109" i="3"/>
  <c r="CO109" i="3"/>
  <c r="CP109" i="3"/>
  <c r="CR109" i="3"/>
  <c r="CS109" i="3"/>
  <c r="CT109" i="3"/>
  <c r="CV109" i="3"/>
  <c r="CW109" i="3"/>
  <c r="CX109" i="3"/>
  <c r="CZ109" i="3"/>
  <c r="DA109" i="3"/>
  <c r="DB109" i="3"/>
  <c r="DD109" i="3"/>
  <c r="DE109" i="3"/>
  <c r="DF109" i="3"/>
  <c r="DH109" i="3"/>
  <c r="DI109" i="3"/>
  <c r="DJ109" i="3"/>
  <c r="DL109" i="3"/>
  <c r="DM109" i="3"/>
  <c r="DN109" i="3"/>
  <c r="DP109" i="3"/>
  <c r="DQ109" i="3"/>
  <c r="DR109" i="3"/>
  <c r="B110" i="3"/>
  <c r="C110" i="3"/>
  <c r="E110" i="3"/>
  <c r="F110" i="3"/>
  <c r="G110" i="3"/>
  <c r="H110" i="3"/>
  <c r="I110" i="3"/>
  <c r="J110" i="3"/>
  <c r="K110" i="3"/>
  <c r="L110" i="3"/>
  <c r="M110" i="3"/>
  <c r="N110" i="3"/>
  <c r="O110" i="3"/>
  <c r="Q110" i="3"/>
  <c r="R110" i="3"/>
  <c r="S110" i="3"/>
  <c r="U110" i="3"/>
  <c r="V110" i="3"/>
  <c r="W110" i="3"/>
  <c r="Y110" i="3"/>
  <c r="Z110" i="3"/>
  <c r="AA110" i="3"/>
  <c r="AC110" i="3"/>
  <c r="AD110" i="3"/>
  <c r="AE110" i="3"/>
  <c r="AG110" i="3"/>
  <c r="AH110" i="3"/>
  <c r="AI110" i="3"/>
  <c r="AK110" i="3"/>
  <c r="AL110" i="3"/>
  <c r="AM110" i="3"/>
  <c r="AO110" i="3"/>
  <c r="AP110" i="3"/>
  <c r="AQ110" i="3"/>
  <c r="AS110" i="3"/>
  <c r="AT110" i="3"/>
  <c r="AU110" i="3"/>
  <c r="AW110" i="3"/>
  <c r="AX110" i="3"/>
  <c r="AY110" i="3"/>
  <c r="BA110" i="3"/>
  <c r="BB110" i="3"/>
  <c r="BC110" i="3"/>
  <c r="BE110" i="3"/>
  <c r="BF110" i="3"/>
  <c r="BG110" i="3"/>
  <c r="BI110" i="3"/>
  <c r="BJ110" i="3"/>
  <c r="BK110" i="3"/>
  <c r="BN110" i="3"/>
  <c r="BO110" i="3"/>
  <c r="BP110" i="3"/>
  <c r="BQ110" i="3"/>
  <c r="BR110" i="3"/>
  <c r="BS110" i="3"/>
  <c r="BT110" i="3"/>
  <c r="BU110" i="3"/>
  <c r="BV110" i="3"/>
  <c r="BW110" i="3"/>
  <c r="BX110" i="3"/>
  <c r="CA110" i="3"/>
  <c r="CB110" i="3"/>
  <c r="CC110" i="3"/>
  <c r="CD110" i="3"/>
  <c r="CF110" i="3"/>
  <c r="CG110" i="3"/>
  <c r="CH110" i="3"/>
  <c r="CJ110" i="3"/>
  <c r="CK110" i="3"/>
  <c r="CL110" i="3"/>
  <c r="CN110" i="3"/>
  <c r="CO110" i="3"/>
  <c r="CP110" i="3"/>
  <c r="CR110" i="3"/>
  <c r="CS110" i="3"/>
  <c r="CT110" i="3"/>
  <c r="CV110" i="3"/>
  <c r="CW110" i="3"/>
  <c r="CX110" i="3"/>
  <c r="CZ110" i="3"/>
  <c r="DA110" i="3"/>
  <c r="DB110" i="3"/>
  <c r="DD110" i="3"/>
  <c r="DE110" i="3"/>
  <c r="DF110" i="3"/>
  <c r="DH110" i="3"/>
  <c r="DI110" i="3"/>
  <c r="DJ110" i="3"/>
  <c r="DL110" i="3"/>
  <c r="DM110" i="3"/>
  <c r="DN110" i="3"/>
  <c r="DP110" i="3"/>
  <c r="DQ110" i="3"/>
  <c r="DR110" i="3"/>
  <c r="B111" i="3"/>
  <c r="C111" i="3"/>
  <c r="E111" i="3"/>
  <c r="F111" i="3"/>
  <c r="G111" i="3"/>
  <c r="H111" i="3"/>
  <c r="I111" i="3"/>
  <c r="J111" i="3"/>
  <c r="K111" i="3"/>
  <c r="L111" i="3"/>
  <c r="M111" i="3"/>
  <c r="N111" i="3"/>
  <c r="O111" i="3"/>
  <c r="Q111" i="3"/>
  <c r="R111" i="3"/>
  <c r="S111" i="3"/>
  <c r="U111" i="3"/>
  <c r="V111" i="3"/>
  <c r="W111" i="3"/>
  <c r="Y111" i="3"/>
  <c r="Z111" i="3"/>
  <c r="AA111" i="3"/>
  <c r="AC111" i="3"/>
  <c r="AD111" i="3"/>
  <c r="AE111" i="3"/>
  <c r="AG111" i="3"/>
  <c r="AH111" i="3"/>
  <c r="AI111" i="3"/>
  <c r="AK111" i="3"/>
  <c r="AL111" i="3"/>
  <c r="AM111" i="3"/>
  <c r="AO111" i="3"/>
  <c r="AP111" i="3"/>
  <c r="AQ111" i="3"/>
  <c r="AS111" i="3"/>
  <c r="AT111" i="3"/>
  <c r="AU111" i="3"/>
  <c r="AW111" i="3"/>
  <c r="AX111" i="3"/>
  <c r="AY111" i="3"/>
  <c r="BA111" i="3"/>
  <c r="BB111" i="3"/>
  <c r="BC111" i="3"/>
  <c r="BE111" i="3"/>
  <c r="BF111" i="3"/>
  <c r="BG111" i="3"/>
  <c r="BI111" i="3"/>
  <c r="BJ111" i="3"/>
  <c r="BK111" i="3"/>
  <c r="BN111" i="3"/>
  <c r="BO111" i="3"/>
  <c r="BP111" i="3"/>
  <c r="BQ111" i="3"/>
  <c r="BR111" i="3"/>
  <c r="BS111" i="3"/>
  <c r="BT111" i="3"/>
  <c r="BU111" i="3"/>
  <c r="BV111" i="3"/>
  <c r="BW111" i="3"/>
  <c r="BX111" i="3"/>
  <c r="CA111" i="3"/>
  <c r="CB111" i="3"/>
  <c r="CC111" i="3"/>
  <c r="CD111" i="3"/>
  <c r="CF111" i="3"/>
  <c r="CG111" i="3"/>
  <c r="CH111" i="3"/>
  <c r="CJ111" i="3"/>
  <c r="CK111" i="3"/>
  <c r="CL111" i="3"/>
  <c r="CN111" i="3"/>
  <c r="CO111" i="3"/>
  <c r="CP111" i="3"/>
  <c r="CR111" i="3"/>
  <c r="CS111" i="3"/>
  <c r="CT111" i="3"/>
  <c r="CV111" i="3"/>
  <c r="CW111" i="3"/>
  <c r="CX111" i="3"/>
  <c r="CZ111" i="3"/>
  <c r="DA111" i="3"/>
  <c r="DB111" i="3"/>
  <c r="DD111" i="3"/>
  <c r="DE111" i="3"/>
  <c r="DF111" i="3"/>
  <c r="DH111" i="3"/>
  <c r="DI111" i="3"/>
  <c r="DJ111" i="3"/>
  <c r="DL111" i="3"/>
  <c r="DM111" i="3"/>
  <c r="DN111" i="3"/>
  <c r="DP111" i="3"/>
  <c r="DQ111" i="3"/>
  <c r="DR111" i="3"/>
  <c r="B112" i="3"/>
  <c r="C112" i="3"/>
  <c r="E112" i="3"/>
  <c r="F112" i="3"/>
  <c r="G112" i="3"/>
  <c r="H112" i="3"/>
  <c r="I112" i="3"/>
  <c r="J112" i="3"/>
  <c r="K112" i="3"/>
  <c r="L112" i="3"/>
  <c r="M112" i="3"/>
  <c r="N112" i="3"/>
  <c r="O112" i="3"/>
  <c r="Q112" i="3"/>
  <c r="R112" i="3"/>
  <c r="S112" i="3"/>
  <c r="U112" i="3"/>
  <c r="V112" i="3"/>
  <c r="W112" i="3"/>
  <c r="Y112" i="3"/>
  <c r="Z112" i="3"/>
  <c r="AA112" i="3"/>
  <c r="AC112" i="3"/>
  <c r="AD112" i="3"/>
  <c r="AE112" i="3"/>
  <c r="AG112" i="3"/>
  <c r="AH112" i="3"/>
  <c r="AI112" i="3"/>
  <c r="AK112" i="3"/>
  <c r="AL112" i="3"/>
  <c r="AM112" i="3"/>
  <c r="AO112" i="3"/>
  <c r="AP112" i="3"/>
  <c r="AQ112" i="3"/>
  <c r="AS112" i="3"/>
  <c r="AT112" i="3"/>
  <c r="AU112" i="3"/>
  <c r="AW112" i="3"/>
  <c r="AX112" i="3"/>
  <c r="AY112" i="3"/>
  <c r="BA112" i="3"/>
  <c r="BB112" i="3"/>
  <c r="BC112" i="3"/>
  <c r="BE112" i="3"/>
  <c r="BF112" i="3"/>
  <c r="BG112" i="3"/>
  <c r="BI112" i="3"/>
  <c r="BJ112" i="3"/>
  <c r="BK112" i="3"/>
  <c r="BN112" i="3"/>
  <c r="BO112" i="3"/>
  <c r="BP112" i="3"/>
  <c r="BQ112" i="3"/>
  <c r="BR112" i="3"/>
  <c r="BS112" i="3"/>
  <c r="BT112" i="3"/>
  <c r="BU112" i="3"/>
  <c r="BV112" i="3"/>
  <c r="BW112" i="3"/>
  <c r="BX112" i="3"/>
  <c r="CA112" i="3"/>
  <c r="CB112" i="3"/>
  <c r="CC112" i="3"/>
  <c r="CD112" i="3"/>
  <c r="CF112" i="3"/>
  <c r="CG112" i="3"/>
  <c r="CH112" i="3"/>
  <c r="CJ112" i="3"/>
  <c r="CK112" i="3"/>
  <c r="CL112" i="3"/>
  <c r="CN112" i="3"/>
  <c r="CO112" i="3"/>
  <c r="CP112" i="3"/>
  <c r="CR112" i="3"/>
  <c r="CS112" i="3"/>
  <c r="CT112" i="3"/>
  <c r="CV112" i="3"/>
  <c r="CW112" i="3"/>
  <c r="CX112" i="3"/>
  <c r="CZ112" i="3"/>
  <c r="DA112" i="3"/>
  <c r="DB112" i="3"/>
  <c r="DD112" i="3"/>
  <c r="DE112" i="3"/>
  <c r="DF112" i="3"/>
  <c r="DH112" i="3"/>
  <c r="DI112" i="3"/>
  <c r="DJ112" i="3"/>
  <c r="DL112" i="3"/>
  <c r="DM112" i="3"/>
  <c r="DN112" i="3"/>
  <c r="DP112" i="3"/>
  <c r="DQ112" i="3"/>
  <c r="DR112" i="3"/>
  <c r="B113" i="3"/>
  <c r="C113" i="3"/>
  <c r="E113" i="3"/>
  <c r="F113" i="3"/>
  <c r="G113" i="3"/>
  <c r="H113" i="3"/>
  <c r="I113" i="3"/>
  <c r="J113" i="3"/>
  <c r="K113" i="3"/>
  <c r="L113" i="3"/>
  <c r="M113" i="3"/>
  <c r="N113" i="3"/>
  <c r="O113" i="3"/>
  <c r="Q113" i="3"/>
  <c r="R113" i="3"/>
  <c r="S113" i="3"/>
  <c r="U113" i="3"/>
  <c r="V113" i="3"/>
  <c r="W113" i="3"/>
  <c r="Y113" i="3"/>
  <c r="Z113" i="3"/>
  <c r="AA113" i="3"/>
  <c r="AC113" i="3"/>
  <c r="AD113" i="3"/>
  <c r="AE113" i="3"/>
  <c r="AG113" i="3"/>
  <c r="AH113" i="3"/>
  <c r="AI113" i="3"/>
  <c r="AK113" i="3"/>
  <c r="AL113" i="3"/>
  <c r="AM113" i="3"/>
  <c r="AO113" i="3"/>
  <c r="AP113" i="3"/>
  <c r="AQ113" i="3"/>
  <c r="AS113" i="3"/>
  <c r="AT113" i="3"/>
  <c r="AU113" i="3"/>
  <c r="AW113" i="3"/>
  <c r="AX113" i="3"/>
  <c r="AY113" i="3"/>
  <c r="BA113" i="3"/>
  <c r="BB113" i="3"/>
  <c r="BC113" i="3"/>
  <c r="BE113" i="3"/>
  <c r="BF113" i="3"/>
  <c r="BG113" i="3"/>
  <c r="BI113" i="3"/>
  <c r="BJ113" i="3"/>
  <c r="BK113" i="3"/>
  <c r="BN113" i="3"/>
  <c r="BO113" i="3"/>
  <c r="BP113" i="3"/>
  <c r="BQ113" i="3"/>
  <c r="BR113" i="3"/>
  <c r="BS113" i="3"/>
  <c r="BT113" i="3"/>
  <c r="BU113" i="3"/>
  <c r="BV113" i="3"/>
  <c r="BW113" i="3"/>
  <c r="BX113" i="3"/>
  <c r="CA113" i="3"/>
  <c r="CB113" i="3"/>
  <c r="CC113" i="3"/>
  <c r="CD113" i="3"/>
  <c r="CF113" i="3"/>
  <c r="CG113" i="3"/>
  <c r="CH113" i="3"/>
  <c r="CJ113" i="3"/>
  <c r="CK113" i="3"/>
  <c r="CL113" i="3"/>
  <c r="CN113" i="3"/>
  <c r="CO113" i="3"/>
  <c r="CP113" i="3"/>
  <c r="CR113" i="3"/>
  <c r="CS113" i="3"/>
  <c r="CT113" i="3"/>
  <c r="CV113" i="3"/>
  <c r="CW113" i="3"/>
  <c r="CX113" i="3"/>
  <c r="CZ113" i="3"/>
  <c r="DA113" i="3"/>
  <c r="DB113" i="3"/>
  <c r="DD113" i="3"/>
  <c r="DE113" i="3"/>
  <c r="DF113" i="3"/>
  <c r="DH113" i="3"/>
  <c r="DI113" i="3"/>
  <c r="DJ113" i="3"/>
  <c r="DL113" i="3"/>
  <c r="DM113" i="3"/>
  <c r="DN113" i="3"/>
  <c r="DP113" i="3"/>
  <c r="DQ113" i="3"/>
  <c r="DR113" i="3"/>
  <c r="B114" i="3"/>
  <c r="C114" i="3"/>
  <c r="E114" i="3"/>
  <c r="F114" i="3"/>
  <c r="G114" i="3"/>
  <c r="H114" i="3"/>
  <c r="I114" i="3"/>
  <c r="J114" i="3"/>
  <c r="K114" i="3"/>
  <c r="L114" i="3"/>
  <c r="M114" i="3"/>
  <c r="N114" i="3"/>
  <c r="O114" i="3"/>
  <c r="Q114" i="3"/>
  <c r="R114" i="3"/>
  <c r="S114" i="3"/>
  <c r="U114" i="3"/>
  <c r="V114" i="3"/>
  <c r="W114" i="3"/>
  <c r="Y114" i="3"/>
  <c r="Z114" i="3"/>
  <c r="AA114" i="3"/>
  <c r="AC114" i="3"/>
  <c r="AD114" i="3"/>
  <c r="AE114" i="3"/>
  <c r="AG114" i="3"/>
  <c r="AH114" i="3"/>
  <c r="AI114" i="3"/>
  <c r="AK114" i="3"/>
  <c r="AL114" i="3"/>
  <c r="AM114" i="3"/>
  <c r="AO114" i="3"/>
  <c r="AP114" i="3"/>
  <c r="AQ114" i="3"/>
  <c r="AS114" i="3"/>
  <c r="AT114" i="3"/>
  <c r="AU114" i="3"/>
  <c r="AW114" i="3"/>
  <c r="AX114" i="3"/>
  <c r="AY114" i="3"/>
  <c r="BA114" i="3"/>
  <c r="BB114" i="3"/>
  <c r="BC114" i="3"/>
  <c r="BE114" i="3"/>
  <c r="BF114" i="3"/>
  <c r="BG114" i="3"/>
  <c r="BI114" i="3"/>
  <c r="BJ114" i="3"/>
  <c r="BK114" i="3"/>
  <c r="BN114" i="3"/>
  <c r="BO114" i="3"/>
  <c r="BP114" i="3"/>
  <c r="BQ114" i="3"/>
  <c r="BR114" i="3"/>
  <c r="BS114" i="3"/>
  <c r="BT114" i="3"/>
  <c r="BU114" i="3"/>
  <c r="BV114" i="3"/>
  <c r="BW114" i="3"/>
  <c r="BX114" i="3"/>
  <c r="CA114" i="3"/>
  <c r="CB114" i="3"/>
  <c r="CC114" i="3"/>
  <c r="CD114" i="3"/>
  <c r="CF114" i="3"/>
  <c r="CG114" i="3"/>
  <c r="CH114" i="3"/>
  <c r="CJ114" i="3"/>
  <c r="CK114" i="3"/>
  <c r="CL114" i="3"/>
  <c r="CN114" i="3"/>
  <c r="CO114" i="3"/>
  <c r="CP114" i="3"/>
  <c r="CR114" i="3"/>
  <c r="CS114" i="3"/>
  <c r="CT114" i="3"/>
  <c r="CV114" i="3"/>
  <c r="CW114" i="3"/>
  <c r="CX114" i="3"/>
  <c r="CZ114" i="3"/>
  <c r="DA114" i="3"/>
  <c r="DB114" i="3"/>
  <c r="DD114" i="3"/>
  <c r="DE114" i="3"/>
  <c r="DF114" i="3"/>
  <c r="DH114" i="3"/>
  <c r="DI114" i="3"/>
  <c r="DJ114" i="3"/>
  <c r="DL114" i="3"/>
  <c r="DM114" i="3"/>
  <c r="DN114" i="3"/>
  <c r="DP114" i="3"/>
  <c r="DQ114" i="3"/>
  <c r="DR114" i="3"/>
  <c r="B115" i="3"/>
  <c r="C115" i="3"/>
  <c r="E115" i="3"/>
  <c r="F115" i="3"/>
  <c r="G115" i="3"/>
  <c r="H115" i="3"/>
  <c r="I115" i="3"/>
  <c r="J115" i="3"/>
  <c r="K115" i="3"/>
  <c r="L115" i="3"/>
  <c r="M115" i="3"/>
  <c r="N115" i="3"/>
  <c r="O115" i="3"/>
  <c r="Q115" i="3"/>
  <c r="R115" i="3"/>
  <c r="S115" i="3"/>
  <c r="U115" i="3"/>
  <c r="V115" i="3"/>
  <c r="W115" i="3"/>
  <c r="Y115" i="3"/>
  <c r="Z115" i="3"/>
  <c r="AA115" i="3"/>
  <c r="AC115" i="3"/>
  <c r="AD115" i="3"/>
  <c r="AE115" i="3"/>
  <c r="AG115" i="3"/>
  <c r="AH115" i="3"/>
  <c r="AI115" i="3"/>
  <c r="AK115" i="3"/>
  <c r="AL115" i="3"/>
  <c r="AM115" i="3"/>
  <c r="AO115" i="3"/>
  <c r="AP115" i="3"/>
  <c r="AQ115" i="3"/>
  <c r="AS115" i="3"/>
  <c r="AT115" i="3"/>
  <c r="AU115" i="3"/>
  <c r="AW115" i="3"/>
  <c r="AX115" i="3"/>
  <c r="AY115" i="3"/>
  <c r="BA115" i="3"/>
  <c r="BB115" i="3"/>
  <c r="BC115" i="3"/>
  <c r="BE115" i="3"/>
  <c r="BF115" i="3"/>
  <c r="BG115" i="3"/>
  <c r="BI115" i="3"/>
  <c r="BJ115" i="3"/>
  <c r="BK115" i="3"/>
  <c r="BN115" i="3"/>
  <c r="BO115" i="3"/>
  <c r="BP115" i="3"/>
  <c r="BQ115" i="3"/>
  <c r="BR115" i="3"/>
  <c r="BS115" i="3"/>
  <c r="BT115" i="3"/>
  <c r="BU115" i="3"/>
  <c r="BV115" i="3"/>
  <c r="BW115" i="3"/>
  <c r="BX115" i="3"/>
  <c r="CA115" i="3"/>
  <c r="CB115" i="3"/>
  <c r="CC115" i="3"/>
  <c r="CD115" i="3"/>
  <c r="CF115" i="3"/>
  <c r="CG115" i="3"/>
  <c r="CH115" i="3"/>
  <c r="CJ115" i="3"/>
  <c r="CK115" i="3"/>
  <c r="CL115" i="3"/>
  <c r="CN115" i="3"/>
  <c r="CO115" i="3"/>
  <c r="CP115" i="3"/>
  <c r="CR115" i="3"/>
  <c r="CS115" i="3"/>
  <c r="CT115" i="3"/>
  <c r="CV115" i="3"/>
  <c r="CW115" i="3"/>
  <c r="CX115" i="3"/>
  <c r="CZ115" i="3"/>
  <c r="DA115" i="3"/>
  <c r="DB115" i="3"/>
  <c r="DD115" i="3"/>
  <c r="DE115" i="3"/>
  <c r="DF115" i="3"/>
  <c r="DH115" i="3"/>
  <c r="DI115" i="3"/>
  <c r="DJ115" i="3"/>
  <c r="DL115" i="3"/>
  <c r="DM115" i="3"/>
  <c r="DN115" i="3"/>
  <c r="DP115" i="3"/>
  <c r="DQ115" i="3"/>
  <c r="DR115" i="3"/>
  <c r="B116" i="3"/>
  <c r="C116" i="3"/>
  <c r="E116" i="3"/>
  <c r="F116" i="3"/>
  <c r="G116" i="3"/>
  <c r="H116" i="3"/>
  <c r="I116" i="3"/>
  <c r="J116" i="3"/>
  <c r="K116" i="3"/>
  <c r="L116" i="3"/>
  <c r="M116" i="3"/>
  <c r="N116" i="3"/>
  <c r="O116" i="3"/>
  <c r="Q116" i="3"/>
  <c r="R116" i="3"/>
  <c r="S116" i="3"/>
  <c r="U116" i="3"/>
  <c r="V116" i="3"/>
  <c r="W116" i="3"/>
  <c r="Y116" i="3"/>
  <c r="Z116" i="3"/>
  <c r="AA116" i="3"/>
  <c r="AC116" i="3"/>
  <c r="AD116" i="3"/>
  <c r="AE116" i="3"/>
  <c r="AG116" i="3"/>
  <c r="AH116" i="3"/>
  <c r="AI116" i="3"/>
  <c r="AK116" i="3"/>
  <c r="AL116" i="3"/>
  <c r="AM116" i="3"/>
  <c r="AO116" i="3"/>
  <c r="AP116" i="3"/>
  <c r="AQ116" i="3"/>
  <c r="AS116" i="3"/>
  <c r="AT116" i="3"/>
  <c r="AU116" i="3"/>
  <c r="AW116" i="3"/>
  <c r="AX116" i="3"/>
  <c r="AY116" i="3"/>
  <c r="BA116" i="3"/>
  <c r="BB116" i="3"/>
  <c r="BC116" i="3"/>
  <c r="BE116" i="3"/>
  <c r="BF116" i="3"/>
  <c r="BG116" i="3"/>
  <c r="BI116" i="3"/>
  <c r="BJ116" i="3"/>
  <c r="BK116" i="3"/>
  <c r="BN116" i="3"/>
  <c r="BO116" i="3"/>
  <c r="BP116" i="3"/>
  <c r="BQ116" i="3"/>
  <c r="BR116" i="3"/>
  <c r="BS116" i="3"/>
  <c r="BT116" i="3"/>
  <c r="BU116" i="3"/>
  <c r="BV116" i="3"/>
  <c r="BW116" i="3"/>
  <c r="BX116" i="3"/>
  <c r="CA116" i="3"/>
  <c r="CB116" i="3"/>
  <c r="CC116" i="3"/>
  <c r="CD116" i="3"/>
  <c r="CF116" i="3"/>
  <c r="CG116" i="3"/>
  <c r="CH116" i="3"/>
  <c r="CJ116" i="3"/>
  <c r="CK116" i="3"/>
  <c r="CL116" i="3"/>
  <c r="CN116" i="3"/>
  <c r="CO116" i="3"/>
  <c r="CP116" i="3"/>
  <c r="CR116" i="3"/>
  <c r="CS116" i="3"/>
  <c r="CT116" i="3"/>
  <c r="CV116" i="3"/>
  <c r="CW116" i="3"/>
  <c r="CX116" i="3"/>
  <c r="CZ116" i="3"/>
  <c r="DA116" i="3"/>
  <c r="DB116" i="3"/>
  <c r="DD116" i="3"/>
  <c r="DE116" i="3"/>
  <c r="DF116" i="3"/>
  <c r="DH116" i="3"/>
  <c r="DI116" i="3"/>
  <c r="DJ116" i="3"/>
  <c r="DL116" i="3"/>
  <c r="DM116" i="3"/>
  <c r="DN116" i="3"/>
  <c r="DP116" i="3"/>
  <c r="DQ116" i="3"/>
  <c r="DR116" i="3"/>
  <c r="B117" i="3"/>
  <c r="C117" i="3"/>
  <c r="E117" i="3"/>
  <c r="F117" i="3"/>
  <c r="G117" i="3"/>
  <c r="H117" i="3"/>
  <c r="I117" i="3"/>
  <c r="J117" i="3"/>
  <c r="K117" i="3"/>
  <c r="L117" i="3"/>
  <c r="M117" i="3"/>
  <c r="N117" i="3"/>
  <c r="O117" i="3"/>
  <c r="Q117" i="3"/>
  <c r="R117" i="3"/>
  <c r="S117" i="3"/>
  <c r="U117" i="3"/>
  <c r="V117" i="3"/>
  <c r="W117" i="3"/>
  <c r="Y117" i="3"/>
  <c r="Z117" i="3"/>
  <c r="AA117" i="3"/>
  <c r="AC117" i="3"/>
  <c r="AD117" i="3"/>
  <c r="AE117" i="3"/>
  <c r="AG117" i="3"/>
  <c r="AH117" i="3"/>
  <c r="AI117" i="3"/>
  <c r="AK117" i="3"/>
  <c r="AL117" i="3"/>
  <c r="AM117" i="3"/>
  <c r="AO117" i="3"/>
  <c r="AP117" i="3"/>
  <c r="AQ117" i="3"/>
  <c r="AS117" i="3"/>
  <c r="AT117" i="3"/>
  <c r="AU117" i="3"/>
  <c r="AW117" i="3"/>
  <c r="AX117" i="3"/>
  <c r="AY117" i="3"/>
  <c r="BA117" i="3"/>
  <c r="BB117" i="3"/>
  <c r="BC117" i="3"/>
  <c r="BE117" i="3"/>
  <c r="BF117" i="3"/>
  <c r="BG117" i="3"/>
  <c r="BI117" i="3"/>
  <c r="BJ117" i="3"/>
  <c r="BK117" i="3"/>
  <c r="BN117" i="3"/>
  <c r="BO117" i="3"/>
  <c r="BP117" i="3"/>
  <c r="BQ117" i="3"/>
  <c r="BR117" i="3"/>
  <c r="BS117" i="3"/>
  <c r="BT117" i="3"/>
  <c r="BU117" i="3"/>
  <c r="BV117" i="3"/>
  <c r="BW117" i="3"/>
  <c r="BX117" i="3"/>
  <c r="CA117" i="3"/>
  <c r="CB117" i="3"/>
  <c r="CC117" i="3"/>
  <c r="CD117" i="3"/>
  <c r="CF117" i="3"/>
  <c r="CG117" i="3"/>
  <c r="CH117" i="3"/>
  <c r="CJ117" i="3"/>
  <c r="CK117" i="3"/>
  <c r="CL117" i="3"/>
  <c r="CN117" i="3"/>
  <c r="CO117" i="3"/>
  <c r="CP117" i="3"/>
  <c r="CR117" i="3"/>
  <c r="CS117" i="3"/>
  <c r="CT117" i="3"/>
  <c r="CV117" i="3"/>
  <c r="CW117" i="3"/>
  <c r="CX117" i="3"/>
  <c r="CZ117" i="3"/>
  <c r="DA117" i="3"/>
  <c r="DB117" i="3"/>
  <c r="DD117" i="3"/>
  <c r="DE117" i="3"/>
  <c r="DF117" i="3"/>
  <c r="DH117" i="3"/>
  <c r="DI117" i="3"/>
  <c r="DJ117" i="3"/>
  <c r="DL117" i="3"/>
  <c r="DM117" i="3"/>
  <c r="DN117" i="3"/>
  <c r="DP117" i="3"/>
  <c r="DQ117" i="3"/>
  <c r="DR117" i="3"/>
  <c r="B118" i="3"/>
  <c r="C118" i="3"/>
  <c r="E118" i="3"/>
  <c r="F118" i="3"/>
  <c r="G118" i="3"/>
  <c r="H118" i="3"/>
  <c r="I118" i="3"/>
  <c r="J118" i="3"/>
  <c r="K118" i="3"/>
  <c r="L118" i="3"/>
  <c r="M118" i="3"/>
  <c r="N118" i="3"/>
  <c r="O118" i="3"/>
  <c r="Q118" i="3"/>
  <c r="R118" i="3"/>
  <c r="S118" i="3"/>
  <c r="U118" i="3"/>
  <c r="V118" i="3"/>
  <c r="W118" i="3"/>
  <c r="Y118" i="3"/>
  <c r="Z118" i="3"/>
  <c r="AA118" i="3"/>
  <c r="AC118" i="3"/>
  <c r="AD118" i="3"/>
  <c r="AE118" i="3"/>
  <c r="AG118" i="3"/>
  <c r="AH118" i="3"/>
  <c r="AI118" i="3"/>
  <c r="AK118" i="3"/>
  <c r="AL118" i="3"/>
  <c r="AM118" i="3"/>
  <c r="AO118" i="3"/>
  <c r="AP118" i="3"/>
  <c r="AQ118" i="3"/>
  <c r="AS118" i="3"/>
  <c r="AT118" i="3"/>
  <c r="AU118" i="3"/>
  <c r="AW118" i="3"/>
  <c r="AX118" i="3"/>
  <c r="AY118" i="3"/>
  <c r="BA118" i="3"/>
  <c r="BB118" i="3"/>
  <c r="BC118" i="3"/>
  <c r="BE118" i="3"/>
  <c r="BF118" i="3"/>
  <c r="BG118" i="3"/>
  <c r="BI118" i="3"/>
  <c r="BJ118" i="3"/>
  <c r="BK118" i="3"/>
  <c r="BN118" i="3"/>
  <c r="BO118" i="3"/>
  <c r="BP118" i="3"/>
  <c r="BQ118" i="3"/>
  <c r="BR118" i="3"/>
  <c r="BS118" i="3"/>
  <c r="BT118" i="3"/>
  <c r="BU118" i="3"/>
  <c r="BV118" i="3"/>
  <c r="BW118" i="3"/>
  <c r="BX118" i="3"/>
  <c r="CA118" i="3"/>
  <c r="CB118" i="3"/>
  <c r="CC118" i="3"/>
  <c r="CD118" i="3"/>
  <c r="CF118" i="3"/>
  <c r="CG118" i="3"/>
  <c r="CH118" i="3"/>
  <c r="CJ118" i="3"/>
  <c r="CK118" i="3"/>
  <c r="CL118" i="3"/>
  <c r="CN118" i="3"/>
  <c r="CO118" i="3"/>
  <c r="CP118" i="3"/>
  <c r="CR118" i="3"/>
  <c r="CS118" i="3"/>
  <c r="CT118" i="3"/>
  <c r="CV118" i="3"/>
  <c r="CW118" i="3"/>
  <c r="CX118" i="3"/>
  <c r="CZ118" i="3"/>
  <c r="DA118" i="3"/>
  <c r="DB118" i="3"/>
  <c r="DD118" i="3"/>
  <c r="DE118" i="3"/>
  <c r="DF118" i="3"/>
  <c r="DH118" i="3"/>
  <c r="DI118" i="3"/>
  <c r="DJ118" i="3"/>
  <c r="DL118" i="3"/>
  <c r="DM118" i="3"/>
  <c r="DN118" i="3"/>
  <c r="DP118" i="3"/>
  <c r="DQ118" i="3"/>
  <c r="DR118" i="3"/>
  <c r="B119" i="3"/>
  <c r="C119" i="3"/>
  <c r="E119" i="3"/>
  <c r="F119" i="3"/>
  <c r="G119" i="3"/>
  <c r="H119" i="3"/>
  <c r="I119" i="3"/>
  <c r="J119" i="3"/>
  <c r="K119" i="3"/>
  <c r="L119" i="3"/>
  <c r="M119" i="3"/>
  <c r="N119" i="3"/>
  <c r="O119" i="3"/>
  <c r="Q119" i="3"/>
  <c r="R119" i="3"/>
  <c r="S119" i="3"/>
  <c r="U119" i="3"/>
  <c r="V119" i="3"/>
  <c r="W119" i="3"/>
  <c r="Y119" i="3"/>
  <c r="Z119" i="3"/>
  <c r="AA119" i="3"/>
  <c r="AC119" i="3"/>
  <c r="AD119" i="3"/>
  <c r="AE119" i="3"/>
  <c r="AG119" i="3"/>
  <c r="AH119" i="3"/>
  <c r="AI119" i="3"/>
  <c r="AK119" i="3"/>
  <c r="AL119" i="3"/>
  <c r="AM119" i="3"/>
  <c r="AO119" i="3"/>
  <c r="AP119" i="3"/>
  <c r="AQ119" i="3"/>
  <c r="AS119" i="3"/>
  <c r="AT119" i="3"/>
  <c r="AU119" i="3"/>
  <c r="AW119" i="3"/>
  <c r="AX119" i="3"/>
  <c r="AY119" i="3"/>
  <c r="BA119" i="3"/>
  <c r="BB119" i="3"/>
  <c r="BC119" i="3"/>
  <c r="BE119" i="3"/>
  <c r="BF119" i="3"/>
  <c r="BG119" i="3"/>
  <c r="BI119" i="3"/>
  <c r="BJ119" i="3"/>
  <c r="BK119" i="3"/>
  <c r="BN119" i="3"/>
  <c r="BO119" i="3"/>
  <c r="BP119" i="3"/>
  <c r="BQ119" i="3"/>
  <c r="BR119" i="3"/>
  <c r="BS119" i="3"/>
  <c r="BT119" i="3"/>
  <c r="BU119" i="3"/>
  <c r="BV119" i="3"/>
  <c r="BW119" i="3"/>
  <c r="BX119" i="3"/>
  <c r="CA119" i="3"/>
  <c r="CB119" i="3"/>
  <c r="CC119" i="3"/>
  <c r="CD119" i="3"/>
  <c r="CF119" i="3"/>
  <c r="CG119" i="3"/>
  <c r="CH119" i="3"/>
  <c r="CJ119" i="3"/>
  <c r="CK119" i="3"/>
  <c r="CL119" i="3"/>
  <c r="CN119" i="3"/>
  <c r="CO119" i="3"/>
  <c r="CP119" i="3"/>
  <c r="CR119" i="3"/>
  <c r="CS119" i="3"/>
  <c r="CT119" i="3"/>
  <c r="CV119" i="3"/>
  <c r="CW119" i="3"/>
  <c r="CX119" i="3"/>
  <c r="CZ119" i="3"/>
  <c r="DA119" i="3"/>
  <c r="DB119" i="3"/>
  <c r="DD119" i="3"/>
  <c r="DE119" i="3"/>
  <c r="DF119" i="3"/>
  <c r="DH119" i="3"/>
  <c r="DI119" i="3"/>
  <c r="DJ119" i="3"/>
  <c r="DL119" i="3"/>
  <c r="DM119" i="3"/>
  <c r="DN119" i="3"/>
  <c r="DP119" i="3"/>
  <c r="DQ119" i="3"/>
  <c r="DR119" i="3"/>
  <c r="B120" i="3"/>
  <c r="C120" i="3"/>
  <c r="E120" i="3"/>
  <c r="F120" i="3"/>
  <c r="G120" i="3"/>
  <c r="H120" i="3"/>
  <c r="I120" i="3"/>
  <c r="J120" i="3"/>
  <c r="K120" i="3"/>
  <c r="L120" i="3"/>
  <c r="M120" i="3"/>
  <c r="N120" i="3"/>
  <c r="O120" i="3"/>
  <c r="Q120" i="3"/>
  <c r="R120" i="3"/>
  <c r="S120" i="3"/>
  <c r="U120" i="3"/>
  <c r="V120" i="3"/>
  <c r="W120" i="3"/>
  <c r="Y120" i="3"/>
  <c r="Z120" i="3"/>
  <c r="AA120" i="3"/>
  <c r="AC120" i="3"/>
  <c r="AD120" i="3"/>
  <c r="AE120" i="3"/>
  <c r="AG120" i="3"/>
  <c r="AH120" i="3"/>
  <c r="AI120" i="3"/>
  <c r="AK120" i="3"/>
  <c r="AL120" i="3"/>
  <c r="AM120" i="3"/>
  <c r="AO120" i="3"/>
  <c r="AP120" i="3"/>
  <c r="AQ120" i="3"/>
  <c r="AS120" i="3"/>
  <c r="AT120" i="3"/>
  <c r="AU120" i="3"/>
  <c r="AW120" i="3"/>
  <c r="AX120" i="3"/>
  <c r="AY120" i="3"/>
  <c r="BA120" i="3"/>
  <c r="BB120" i="3"/>
  <c r="BC120" i="3"/>
  <c r="BE120" i="3"/>
  <c r="BF120" i="3"/>
  <c r="BG120" i="3"/>
  <c r="BI120" i="3"/>
  <c r="BJ120" i="3"/>
  <c r="BK120" i="3"/>
  <c r="BN120" i="3"/>
  <c r="BO120" i="3"/>
  <c r="BP120" i="3"/>
  <c r="BQ120" i="3"/>
  <c r="BR120" i="3"/>
  <c r="BS120" i="3"/>
  <c r="BT120" i="3"/>
  <c r="BU120" i="3"/>
  <c r="BV120" i="3"/>
  <c r="BW120" i="3"/>
  <c r="BX120" i="3"/>
  <c r="CA120" i="3"/>
  <c r="CB120" i="3"/>
  <c r="CC120" i="3"/>
  <c r="CD120" i="3"/>
  <c r="CF120" i="3"/>
  <c r="CG120" i="3"/>
  <c r="CH120" i="3"/>
  <c r="CJ120" i="3"/>
  <c r="CK120" i="3"/>
  <c r="CL120" i="3"/>
  <c r="CN120" i="3"/>
  <c r="CO120" i="3"/>
  <c r="CP120" i="3"/>
  <c r="CR120" i="3"/>
  <c r="CS120" i="3"/>
  <c r="CT120" i="3"/>
  <c r="CV120" i="3"/>
  <c r="CW120" i="3"/>
  <c r="CX120" i="3"/>
  <c r="CZ120" i="3"/>
  <c r="DA120" i="3"/>
  <c r="DB120" i="3"/>
  <c r="DD120" i="3"/>
  <c r="DE120" i="3"/>
  <c r="DF120" i="3"/>
  <c r="DH120" i="3"/>
  <c r="DI120" i="3"/>
  <c r="DJ120" i="3"/>
  <c r="DL120" i="3"/>
  <c r="DM120" i="3"/>
  <c r="DN120" i="3"/>
  <c r="DP120" i="3"/>
  <c r="DQ120" i="3"/>
  <c r="DR120" i="3"/>
  <c r="B121" i="3"/>
  <c r="C121" i="3"/>
  <c r="E121" i="3"/>
  <c r="F121" i="3"/>
  <c r="G121" i="3"/>
  <c r="H121" i="3"/>
  <c r="I121" i="3"/>
  <c r="J121" i="3"/>
  <c r="K121" i="3"/>
  <c r="L121" i="3"/>
  <c r="M121" i="3"/>
  <c r="N121" i="3"/>
  <c r="O121" i="3"/>
  <c r="Q121" i="3"/>
  <c r="R121" i="3"/>
  <c r="S121" i="3"/>
  <c r="U121" i="3"/>
  <c r="V121" i="3"/>
  <c r="W121" i="3"/>
  <c r="Y121" i="3"/>
  <c r="Z121" i="3"/>
  <c r="AA121" i="3"/>
  <c r="AC121" i="3"/>
  <c r="AD121" i="3"/>
  <c r="AE121" i="3"/>
  <c r="AG121" i="3"/>
  <c r="AH121" i="3"/>
  <c r="AI121" i="3"/>
  <c r="AK121" i="3"/>
  <c r="AL121" i="3"/>
  <c r="AM121" i="3"/>
  <c r="AO121" i="3"/>
  <c r="AP121" i="3"/>
  <c r="AQ121" i="3"/>
  <c r="AS121" i="3"/>
  <c r="AT121" i="3"/>
  <c r="AU121" i="3"/>
  <c r="AW121" i="3"/>
  <c r="AX121" i="3"/>
  <c r="AY121" i="3"/>
  <c r="BA121" i="3"/>
  <c r="BB121" i="3"/>
  <c r="BC121" i="3"/>
  <c r="BE121" i="3"/>
  <c r="BF121" i="3"/>
  <c r="BG121" i="3"/>
  <c r="BI121" i="3"/>
  <c r="BJ121" i="3"/>
  <c r="BK121" i="3"/>
  <c r="BN121" i="3"/>
  <c r="BO121" i="3"/>
  <c r="BP121" i="3"/>
  <c r="BQ121" i="3"/>
  <c r="BR121" i="3"/>
  <c r="BS121" i="3"/>
  <c r="BT121" i="3"/>
  <c r="BU121" i="3"/>
  <c r="BV121" i="3"/>
  <c r="BW121" i="3"/>
  <c r="BX121" i="3"/>
  <c r="CA121" i="3"/>
  <c r="CB121" i="3"/>
  <c r="CC121" i="3"/>
  <c r="CD121" i="3"/>
  <c r="CF121" i="3"/>
  <c r="CG121" i="3"/>
  <c r="CH121" i="3"/>
  <c r="CJ121" i="3"/>
  <c r="CK121" i="3"/>
  <c r="CL121" i="3"/>
  <c r="CN121" i="3"/>
  <c r="CO121" i="3"/>
  <c r="CP121" i="3"/>
  <c r="CR121" i="3"/>
  <c r="CS121" i="3"/>
  <c r="CT121" i="3"/>
  <c r="CV121" i="3"/>
  <c r="CW121" i="3"/>
  <c r="CX121" i="3"/>
  <c r="CZ121" i="3"/>
  <c r="DA121" i="3"/>
  <c r="DB121" i="3"/>
  <c r="DD121" i="3"/>
  <c r="DE121" i="3"/>
  <c r="DF121" i="3"/>
  <c r="DH121" i="3"/>
  <c r="DI121" i="3"/>
  <c r="DJ121" i="3"/>
  <c r="DL121" i="3"/>
  <c r="DM121" i="3"/>
  <c r="DN121" i="3"/>
  <c r="DP121" i="3"/>
  <c r="DQ121" i="3"/>
  <c r="DR121" i="3"/>
  <c r="B122" i="3"/>
  <c r="C122" i="3"/>
  <c r="E122" i="3"/>
  <c r="F122" i="3"/>
  <c r="G122" i="3"/>
  <c r="H122" i="3"/>
  <c r="I122" i="3"/>
  <c r="J122" i="3"/>
  <c r="K122" i="3"/>
  <c r="L122" i="3"/>
  <c r="M122" i="3"/>
  <c r="N122" i="3"/>
  <c r="O122" i="3"/>
  <c r="Q122" i="3"/>
  <c r="R122" i="3"/>
  <c r="S122" i="3"/>
  <c r="U122" i="3"/>
  <c r="V122" i="3"/>
  <c r="W122" i="3"/>
  <c r="Y122" i="3"/>
  <c r="Z122" i="3"/>
  <c r="AA122" i="3"/>
  <c r="AC122" i="3"/>
  <c r="AD122" i="3"/>
  <c r="AE122" i="3"/>
  <c r="AG122" i="3"/>
  <c r="AH122" i="3"/>
  <c r="AI122" i="3"/>
  <c r="AK122" i="3"/>
  <c r="AL122" i="3"/>
  <c r="AM122" i="3"/>
  <c r="AO122" i="3"/>
  <c r="AP122" i="3"/>
  <c r="AQ122" i="3"/>
  <c r="AS122" i="3"/>
  <c r="AT122" i="3"/>
  <c r="AU122" i="3"/>
  <c r="AW122" i="3"/>
  <c r="AX122" i="3"/>
  <c r="AY122" i="3"/>
  <c r="BA122" i="3"/>
  <c r="BB122" i="3"/>
  <c r="BC122" i="3"/>
  <c r="BE122" i="3"/>
  <c r="BF122" i="3"/>
  <c r="BG122" i="3"/>
  <c r="BI122" i="3"/>
  <c r="BJ122" i="3"/>
  <c r="BK122" i="3"/>
  <c r="BN122" i="3"/>
  <c r="BO122" i="3"/>
  <c r="BP122" i="3"/>
  <c r="BQ122" i="3"/>
  <c r="BR122" i="3"/>
  <c r="BS122" i="3"/>
  <c r="BT122" i="3"/>
  <c r="BU122" i="3"/>
  <c r="BV122" i="3"/>
  <c r="BW122" i="3"/>
  <c r="BX122" i="3"/>
  <c r="CA122" i="3"/>
  <c r="CB122" i="3"/>
  <c r="CC122" i="3"/>
  <c r="CD122" i="3"/>
  <c r="CF122" i="3"/>
  <c r="CG122" i="3"/>
  <c r="CH122" i="3"/>
  <c r="CJ122" i="3"/>
  <c r="CK122" i="3"/>
  <c r="CL122" i="3"/>
  <c r="CN122" i="3"/>
  <c r="CO122" i="3"/>
  <c r="CP122" i="3"/>
  <c r="CR122" i="3"/>
  <c r="CS122" i="3"/>
  <c r="CT122" i="3"/>
  <c r="CV122" i="3"/>
  <c r="CW122" i="3"/>
  <c r="CX122" i="3"/>
  <c r="CZ122" i="3"/>
  <c r="DA122" i="3"/>
  <c r="DB122" i="3"/>
  <c r="DD122" i="3"/>
  <c r="DE122" i="3"/>
  <c r="DF122" i="3"/>
  <c r="DH122" i="3"/>
  <c r="DI122" i="3"/>
  <c r="DJ122" i="3"/>
  <c r="DL122" i="3"/>
  <c r="DM122" i="3"/>
  <c r="DN122" i="3"/>
  <c r="DP122" i="3"/>
  <c r="DQ122" i="3"/>
  <c r="DR122" i="3"/>
  <c r="B123" i="3"/>
  <c r="C123" i="3"/>
  <c r="E123" i="3"/>
  <c r="F123" i="3"/>
  <c r="G123" i="3"/>
  <c r="H123" i="3"/>
  <c r="I123" i="3"/>
  <c r="J123" i="3"/>
  <c r="K123" i="3"/>
  <c r="L123" i="3"/>
  <c r="M123" i="3"/>
  <c r="N123" i="3"/>
  <c r="O123" i="3"/>
  <c r="Q123" i="3"/>
  <c r="R123" i="3"/>
  <c r="S123" i="3"/>
  <c r="U123" i="3"/>
  <c r="V123" i="3"/>
  <c r="W123" i="3"/>
  <c r="Y123" i="3"/>
  <c r="Z123" i="3"/>
  <c r="AA123" i="3"/>
  <c r="AC123" i="3"/>
  <c r="AD123" i="3"/>
  <c r="AE123" i="3"/>
  <c r="AG123" i="3"/>
  <c r="AH123" i="3"/>
  <c r="AI123" i="3"/>
  <c r="AK123" i="3"/>
  <c r="AL123" i="3"/>
  <c r="AM123" i="3"/>
  <c r="AO123" i="3"/>
  <c r="AP123" i="3"/>
  <c r="AQ123" i="3"/>
  <c r="AS123" i="3"/>
  <c r="AT123" i="3"/>
  <c r="AU123" i="3"/>
  <c r="AW123" i="3"/>
  <c r="AX123" i="3"/>
  <c r="AY123" i="3"/>
  <c r="BA123" i="3"/>
  <c r="BB123" i="3"/>
  <c r="BC123" i="3"/>
  <c r="BE123" i="3"/>
  <c r="BF123" i="3"/>
  <c r="BG123" i="3"/>
  <c r="BI123" i="3"/>
  <c r="BJ123" i="3"/>
  <c r="BK123" i="3"/>
  <c r="BN123" i="3"/>
  <c r="BO123" i="3"/>
  <c r="BP123" i="3"/>
  <c r="BQ123" i="3"/>
  <c r="BR123" i="3"/>
  <c r="BS123" i="3"/>
  <c r="BT123" i="3"/>
  <c r="BU123" i="3"/>
  <c r="BV123" i="3"/>
  <c r="BW123" i="3"/>
  <c r="BX123" i="3"/>
  <c r="CA123" i="3"/>
  <c r="CB123" i="3"/>
  <c r="CC123" i="3"/>
  <c r="CD123" i="3"/>
  <c r="CF123" i="3"/>
  <c r="CG123" i="3"/>
  <c r="CH123" i="3"/>
  <c r="CJ123" i="3"/>
  <c r="CK123" i="3"/>
  <c r="CL123" i="3"/>
  <c r="CN123" i="3"/>
  <c r="CO123" i="3"/>
  <c r="CP123" i="3"/>
  <c r="CR123" i="3"/>
  <c r="CS123" i="3"/>
  <c r="CT123" i="3"/>
  <c r="CV123" i="3"/>
  <c r="CW123" i="3"/>
  <c r="CX123" i="3"/>
  <c r="CZ123" i="3"/>
  <c r="DA123" i="3"/>
  <c r="DB123" i="3"/>
  <c r="DD123" i="3"/>
  <c r="DE123" i="3"/>
  <c r="DF123" i="3"/>
  <c r="DH123" i="3"/>
  <c r="DI123" i="3"/>
  <c r="DJ123" i="3"/>
  <c r="DL123" i="3"/>
  <c r="DM123" i="3"/>
  <c r="DN123" i="3"/>
  <c r="DP123" i="3"/>
  <c r="DQ123" i="3"/>
  <c r="DR123" i="3"/>
  <c r="B124" i="3"/>
  <c r="C124" i="3"/>
  <c r="E124" i="3"/>
  <c r="F124" i="3"/>
  <c r="G124" i="3"/>
  <c r="H124" i="3"/>
  <c r="I124" i="3"/>
  <c r="J124" i="3"/>
  <c r="K124" i="3"/>
  <c r="L124" i="3"/>
  <c r="M124" i="3"/>
  <c r="N124" i="3"/>
  <c r="O124" i="3"/>
  <c r="Q124" i="3"/>
  <c r="R124" i="3"/>
  <c r="S124" i="3"/>
  <c r="U124" i="3"/>
  <c r="V124" i="3"/>
  <c r="W124" i="3"/>
  <c r="Y124" i="3"/>
  <c r="Z124" i="3"/>
  <c r="AA124" i="3"/>
  <c r="AC124" i="3"/>
  <c r="AD124" i="3"/>
  <c r="AE124" i="3"/>
  <c r="AG124" i="3"/>
  <c r="AH124" i="3"/>
  <c r="AI124" i="3"/>
  <c r="AK124" i="3"/>
  <c r="AL124" i="3"/>
  <c r="AM124" i="3"/>
  <c r="AO124" i="3"/>
  <c r="AP124" i="3"/>
  <c r="AQ124" i="3"/>
  <c r="AS124" i="3"/>
  <c r="AT124" i="3"/>
  <c r="AU124" i="3"/>
  <c r="AW124" i="3"/>
  <c r="AX124" i="3"/>
  <c r="AY124" i="3"/>
  <c r="BA124" i="3"/>
  <c r="BB124" i="3"/>
  <c r="BC124" i="3"/>
  <c r="BE124" i="3"/>
  <c r="BF124" i="3"/>
  <c r="BG124" i="3"/>
  <c r="BI124" i="3"/>
  <c r="BJ124" i="3"/>
  <c r="BK124" i="3"/>
  <c r="BN124" i="3"/>
  <c r="BO124" i="3"/>
  <c r="BP124" i="3"/>
  <c r="BQ124" i="3"/>
  <c r="BR124" i="3"/>
  <c r="BS124" i="3"/>
  <c r="BT124" i="3"/>
  <c r="BU124" i="3"/>
  <c r="BV124" i="3"/>
  <c r="BW124" i="3"/>
  <c r="BX124" i="3"/>
  <c r="CA124" i="3"/>
  <c r="CB124" i="3"/>
  <c r="CC124" i="3"/>
  <c r="CD124" i="3"/>
  <c r="CF124" i="3"/>
  <c r="CG124" i="3"/>
  <c r="CH124" i="3"/>
  <c r="CJ124" i="3"/>
  <c r="CK124" i="3"/>
  <c r="CL124" i="3"/>
  <c r="CN124" i="3"/>
  <c r="CO124" i="3"/>
  <c r="CP124" i="3"/>
  <c r="CR124" i="3"/>
  <c r="CS124" i="3"/>
  <c r="CT124" i="3"/>
  <c r="CV124" i="3"/>
  <c r="CW124" i="3"/>
  <c r="CX124" i="3"/>
  <c r="CZ124" i="3"/>
  <c r="DA124" i="3"/>
  <c r="DB124" i="3"/>
  <c r="DD124" i="3"/>
  <c r="DE124" i="3"/>
  <c r="DF124" i="3"/>
  <c r="DH124" i="3"/>
  <c r="DI124" i="3"/>
  <c r="DJ124" i="3"/>
  <c r="DL124" i="3"/>
  <c r="DM124" i="3"/>
  <c r="DN124" i="3"/>
  <c r="DP124" i="3"/>
  <c r="DQ124" i="3"/>
  <c r="DR124" i="3"/>
  <c r="B125" i="3"/>
  <c r="C125" i="3"/>
  <c r="E125" i="3"/>
  <c r="F125" i="3"/>
  <c r="G125" i="3"/>
  <c r="H125" i="3"/>
  <c r="I125" i="3"/>
  <c r="J125" i="3"/>
  <c r="K125" i="3"/>
  <c r="L125" i="3"/>
  <c r="M125" i="3"/>
  <c r="N125" i="3"/>
  <c r="O125" i="3"/>
  <c r="Q125" i="3"/>
  <c r="R125" i="3"/>
  <c r="S125" i="3"/>
  <c r="U125" i="3"/>
  <c r="V125" i="3"/>
  <c r="W125" i="3"/>
  <c r="Y125" i="3"/>
  <c r="Z125" i="3"/>
  <c r="AA125" i="3"/>
  <c r="AC125" i="3"/>
  <c r="AD125" i="3"/>
  <c r="AE125" i="3"/>
  <c r="AG125" i="3"/>
  <c r="AH125" i="3"/>
  <c r="AI125" i="3"/>
  <c r="AK125" i="3"/>
  <c r="AL125" i="3"/>
  <c r="AM125" i="3"/>
  <c r="AO125" i="3"/>
  <c r="AP125" i="3"/>
  <c r="AQ125" i="3"/>
  <c r="AS125" i="3"/>
  <c r="AT125" i="3"/>
  <c r="AU125" i="3"/>
  <c r="AW125" i="3"/>
  <c r="AX125" i="3"/>
  <c r="AY125" i="3"/>
  <c r="BA125" i="3"/>
  <c r="BB125" i="3"/>
  <c r="BC125" i="3"/>
  <c r="BE125" i="3"/>
  <c r="BF125" i="3"/>
  <c r="BG125" i="3"/>
  <c r="BI125" i="3"/>
  <c r="BJ125" i="3"/>
  <c r="BK125" i="3"/>
  <c r="BN125" i="3"/>
  <c r="BO125" i="3"/>
  <c r="BP125" i="3"/>
  <c r="BQ125" i="3"/>
  <c r="BR125" i="3"/>
  <c r="BS125" i="3"/>
  <c r="BT125" i="3"/>
  <c r="BU125" i="3"/>
  <c r="BV125" i="3"/>
  <c r="BW125" i="3"/>
  <c r="BX125" i="3"/>
  <c r="CA125" i="3"/>
  <c r="CB125" i="3"/>
  <c r="CC125" i="3"/>
  <c r="CD125" i="3"/>
  <c r="CF125" i="3"/>
  <c r="CG125" i="3"/>
  <c r="CH125" i="3"/>
  <c r="CJ125" i="3"/>
  <c r="CK125" i="3"/>
  <c r="CL125" i="3"/>
  <c r="CN125" i="3"/>
  <c r="CO125" i="3"/>
  <c r="CP125" i="3"/>
  <c r="CR125" i="3"/>
  <c r="CS125" i="3"/>
  <c r="CT125" i="3"/>
  <c r="CV125" i="3"/>
  <c r="CW125" i="3"/>
  <c r="CX125" i="3"/>
  <c r="CZ125" i="3"/>
  <c r="DA125" i="3"/>
  <c r="DB125" i="3"/>
  <c r="DD125" i="3"/>
  <c r="DE125" i="3"/>
  <c r="DF125" i="3"/>
  <c r="DH125" i="3"/>
  <c r="DI125" i="3"/>
  <c r="DJ125" i="3"/>
  <c r="DL125" i="3"/>
  <c r="DM125" i="3"/>
  <c r="DN125" i="3"/>
  <c r="DP125" i="3"/>
  <c r="DQ125" i="3"/>
  <c r="DR125" i="3"/>
  <c r="B126" i="3"/>
  <c r="C126" i="3"/>
  <c r="E126" i="3"/>
  <c r="F126" i="3"/>
  <c r="G126" i="3"/>
  <c r="H126" i="3"/>
  <c r="I126" i="3"/>
  <c r="J126" i="3"/>
  <c r="K126" i="3"/>
  <c r="L126" i="3"/>
  <c r="M126" i="3"/>
  <c r="N126" i="3"/>
  <c r="O126" i="3"/>
  <c r="Q126" i="3"/>
  <c r="R126" i="3"/>
  <c r="S126" i="3"/>
  <c r="U126" i="3"/>
  <c r="V126" i="3"/>
  <c r="W126" i="3"/>
  <c r="Y126" i="3"/>
  <c r="Z126" i="3"/>
  <c r="AA126" i="3"/>
  <c r="AC126" i="3"/>
  <c r="AD126" i="3"/>
  <c r="AE126" i="3"/>
  <c r="AG126" i="3"/>
  <c r="AH126" i="3"/>
  <c r="AI126" i="3"/>
  <c r="AK126" i="3"/>
  <c r="AL126" i="3"/>
  <c r="AM126" i="3"/>
  <c r="AO126" i="3"/>
  <c r="AP126" i="3"/>
  <c r="AQ126" i="3"/>
  <c r="AS126" i="3"/>
  <c r="AT126" i="3"/>
  <c r="AU126" i="3"/>
  <c r="AW126" i="3"/>
  <c r="AX126" i="3"/>
  <c r="AY126" i="3"/>
  <c r="BA126" i="3"/>
  <c r="BB126" i="3"/>
  <c r="BC126" i="3"/>
  <c r="BE126" i="3"/>
  <c r="BF126" i="3"/>
  <c r="BG126" i="3"/>
  <c r="BI126" i="3"/>
  <c r="BJ126" i="3"/>
  <c r="BK126" i="3"/>
  <c r="BN126" i="3"/>
  <c r="BO126" i="3"/>
  <c r="BP126" i="3"/>
  <c r="BQ126" i="3"/>
  <c r="BR126" i="3"/>
  <c r="BS126" i="3"/>
  <c r="BT126" i="3"/>
  <c r="BU126" i="3"/>
  <c r="BV126" i="3"/>
  <c r="BW126" i="3"/>
  <c r="BX126" i="3"/>
  <c r="CA126" i="3"/>
  <c r="CB126" i="3"/>
  <c r="CC126" i="3"/>
  <c r="CD126" i="3"/>
  <c r="CF126" i="3"/>
  <c r="CG126" i="3"/>
  <c r="CH126" i="3"/>
  <c r="CJ126" i="3"/>
  <c r="CK126" i="3"/>
  <c r="CL126" i="3"/>
  <c r="CN126" i="3"/>
  <c r="CO126" i="3"/>
  <c r="CP126" i="3"/>
  <c r="CR126" i="3"/>
  <c r="CS126" i="3"/>
  <c r="CT126" i="3"/>
  <c r="CV126" i="3"/>
  <c r="CW126" i="3"/>
  <c r="CX126" i="3"/>
  <c r="CZ126" i="3"/>
  <c r="DA126" i="3"/>
  <c r="DB126" i="3"/>
  <c r="DD126" i="3"/>
  <c r="DE126" i="3"/>
  <c r="DF126" i="3"/>
  <c r="DH126" i="3"/>
  <c r="DI126" i="3"/>
  <c r="DJ126" i="3"/>
  <c r="DL126" i="3"/>
  <c r="DM126" i="3"/>
  <c r="DN126" i="3"/>
  <c r="DP126" i="3"/>
  <c r="DQ126" i="3"/>
  <c r="DR126" i="3"/>
  <c r="B127" i="3"/>
  <c r="C127" i="3"/>
  <c r="E127" i="3"/>
  <c r="F127" i="3"/>
  <c r="G127" i="3"/>
  <c r="H127" i="3"/>
  <c r="I127" i="3"/>
  <c r="J127" i="3"/>
  <c r="K127" i="3"/>
  <c r="L127" i="3"/>
  <c r="M127" i="3"/>
  <c r="N127" i="3"/>
  <c r="O127" i="3"/>
  <c r="Q127" i="3"/>
  <c r="R127" i="3"/>
  <c r="S127" i="3"/>
  <c r="U127" i="3"/>
  <c r="V127" i="3"/>
  <c r="W127" i="3"/>
  <c r="Y127" i="3"/>
  <c r="Z127" i="3"/>
  <c r="AA127" i="3"/>
  <c r="AC127" i="3"/>
  <c r="AD127" i="3"/>
  <c r="AE127" i="3"/>
  <c r="AG127" i="3"/>
  <c r="AH127" i="3"/>
  <c r="AI127" i="3"/>
  <c r="AK127" i="3"/>
  <c r="AL127" i="3"/>
  <c r="AM127" i="3"/>
  <c r="AO127" i="3"/>
  <c r="AP127" i="3"/>
  <c r="AQ127" i="3"/>
  <c r="AS127" i="3"/>
  <c r="AT127" i="3"/>
  <c r="AU127" i="3"/>
  <c r="AW127" i="3"/>
  <c r="AX127" i="3"/>
  <c r="AY127" i="3"/>
  <c r="BA127" i="3"/>
  <c r="BB127" i="3"/>
  <c r="BC127" i="3"/>
  <c r="BE127" i="3"/>
  <c r="BF127" i="3"/>
  <c r="BG127" i="3"/>
  <c r="BI127" i="3"/>
  <c r="BJ127" i="3"/>
  <c r="BK127" i="3"/>
  <c r="BN127" i="3"/>
  <c r="BO127" i="3"/>
  <c r="BP127" i="3"/>
  <c r="BQ127" i="3"/>
  <c r="BR127" i="3"/>
  <c r="BS127" i="3"/>
  <c r="BT127" i="3"/>
  <c r="BU127" i="3"/>
  <c r="BV127" i="3"/>
  <c r="BW127" i="3"/>
  <c r="BX127" i="3"/>
  <c r="CA127" i="3"/>
  <c r="CB127" i="3"/>
  <c r="CC127" i="3"/>
  <c r="CD127" i="3"/>
  <c r="CF127" i="3"/>
  <c r="CG127" i="3"/>
  <c r="CH127" i="3"/>
  <c r="CJ127" i="3"/>
  <c r="CK127" i="3"/>
  <c r="CL127" i="3"/>
  <c r="CN127" i="3"/>
  <c r="CO127" i="3"/>
  <c r="CP127" i="3"/>
  <c r="CR127" i="3"/>
  <c r="CS127" i="3"/>
  <c r="CT127" i="3"/>
  <c r="CV127" i="3"/>
  <c r="CW127" i="3"/>
  <c r="CX127" i="3"/>
  <c r="CZ127" i="3"/>
  <c r="DA127" i="3"/>
  <c r="DB127" i="3"/>
  <c r="DD127" i="3"/>
  <c r="DE127" i="3"/>
  <c r="DF127" i="3"/>
  <c r="DH127" i="3"/>
  <c r="DI127" i="3"/>
  <c r="DJ127" i="3"/>
  <c r="DL127" i="3"/>
  <c r="DM127" i="3"/>
  <c r="DN127" i="3"/>
  <c r="DP127" i="3"/>
  <c r="DQ127" i="3"/>
  <c r="DR127" i="3"/>
  <c r="B128" i="3"/>
  <c r="C128" i="3"/>
  <c r="E128" i="3"/>
  <c r="F128" i="3"/>
  <c r="G128" i="3"/>
  <c r="H128" i="3"/>
  <c r="I128" i="3"/>
  <c r="J128" i="3"/>
  <c r="K128" i="3"/>
  <c r="L128" i="3"/>
  <c r="M128" i="3"/>
  <c r="N128" i="3"/>
  <c r="O128" i="3"/>
  <c r="Q128" i="3"/>
  <c r="R128" i="3"/>
  <c r="S128" i="3"/>
  <c r="U128" i="3"/>
  <c r="V128" i="3"/>
  <c r="W128" i="3"/>
  <c r="Y128" i="3"/>
  <c r="Z128" i="3"/>
  <c r="AA128" i="3"/>
  <c r="AC128" i="3"/>
  <c r="AD128" i="3"/>
  <c r="AE128" i="3"/>
  <c r="AG128" i="3"/>
  <c r="AH128" i="3"/>
  <c r="AI128" i="3"/>
  <c r="AK128" i="3"/>
  <c r="AL128" i="3"/>
  <c r="AM128" i="3"/>
  <c r="AO128" i="3"/>
  <c r="AP128" i="3"/>
  <c r="AQ128" i="3"/>
  <c r="AS128" i="3"/>
  <c r="AT128" i="3"/>
  <c r="AU128" i="3"/>
  <c r="AW128" i="3"/>
  <c r="AX128" i="3"/>
  <c r="AY128" i="3"/>
  <c r="BA128" i="3"/>
  <c r="BB128" i="3"/>
  <c r="BC128" i="3"/>
  <c r="BE128" i="3"/>
  <c r="BF128" i="3"/>
  <c r="BG128" i="3"/>
  <c r="BI128" i="3"/>
  <c r="BJ128" i="3"/>
  <c r="BK128" i="3"/>
  <c r="BN128" i="3"/>
  <c r="BO128" i="3"/>
  <c r="BP128" i="3"/>
  <c r="BQ128" i="3"/>
  <c r="BR128" i="3"/>
  <c r="BS128" i="3"/>
  <c r="BT128" i="3"/>
  <c r="BU128" i="3"/>
  <c r="BV128" i="3"/>
  <c r="BW128" i="3"/>
  <c r="BX128" i="3"/>
  <c r="CA128" i="3"/>
  <c r="CB128" i="3"/>
  <c r="CC128" i="3"/>
  <c r="CD128" i="3"/>
  <c r="CF128" i="3"/>
  <c r="CG128" i="3"/>
  <c r="CH128" i="3"/>
  <c r="CJ128" i="3"/>
  <c r="CK128" i="3"/>
  <c r="CL128" i="3"/>
  <c r="CN128" i="3"/>
  <c r="CO128" i="3"/>
  <c r="CP128" i="3"/>
  <c r="CR128" i="3"/>
  <c r="CS128" i="3"/>
  <c r="CT128" i="3"/>
  <c r="CV128" i="3"/>
  <c r="CW128" i="3"/>
  <c r="CX128" i="3"/>
  <c r="CZ128" i="3"/>
  <c r="DA128" i="3"/>
  <c r="DB128" i="3"/>
  <c r="DD128" i="3"/>
  <c r="DE128" i="3"/>
  <c r="DF128" i="3"/>
  <c r="DH128" i="3"/>
  <c r="DI128" i="3"/>
  <c r="DJ128" i="3"/>
  <c r="DL128" i="3"/>
  <c r="DM128" i="3"/>
  <c r="DN128" i="3"/>
  <c r="DP128" i="3"/>
  <c r="DQ128" i="3"/>
  <c r="DR128" i="3"/>
  <c r="B129" i="3"/>
  <c r="C129" i="3"/>
  <c r="E129" i="3"/>
  <c r="F129" i="3"/>
  <c r="G129" i="3"/>
  <c r="H129" i="3"/>
  <c r="I129" i="3"/>
  <c r="J129" i="3"/>
  <c r="K129" i="3"/>
  <c r="L129" i="3"/>
  <c r="M129" i="3"/>
  <c r="N129" i="3"/>
  <c r="O129" i="3"/>
  <c r="Q129" i="3"/>
  <c r="R129" i="3"/>
  <c r="S129" i="3"/>
  <c r="U129" i="3"/>
  <c r="V129" i="3"/>
  <c r="W129" i="3"/>
  <c r="Y129" i="3"/>
  <c r="Z129" i="3"/>
  <c r="AA129" i="3"/>
  <c r="AC129" i="3"/>
  <c r="AD129" i="3"/>
  <c r="AE129" i="3"/>
  <c r="AG129" i="3"/>
  <c r="AH129" i="3"/>
  <c r="AI129" i="3"/>
  <c r="AK129" i="3"/>
  <c r="AL129" i="3"/>
  <c r="AM129" i="3"/>
  <c r="AO129" i="3"/>
  <c r="AP129" i="3"/>
  <c r="AQ129" i="3"/>
  <c r="AS129" i="3"/>
  <c r="AT129" i="3"/>
  <c r="AU129" i="3"/>
  <c r="AW129" i="3"/>
  <c r="AX129" i="3"/>
  <c r="AY129" i="3"/>
  <c r="BA129" i="3"/>
  <c r="BB129" i="3"/>
  <c r="BC129" i="3"/>
  <c r="BE129" i="3"/>
  <c r="BF129" i="3"/>
  <c r="BG129" i="3"/>
  <c r="BI129" i="3"/>
  <c r="BJ129" i="3"/>
  <c r="BK129" i="3"/>
  <c r="BN129" i="3"/>
  <c r="BO129" i="3"/>
  <c r="BP129" i="3"/>
  <c r="BQ129" i="3"/>
  <c r="BR129" i="3"/>
  <c r="BS129" i="3"/>
  <c r="BT129" i="3"/>
  <c r="BU129" i="3"/>
  <c r="BV129" i="3"/>
  <c r="BW129" i="3"/>
  <c r="BX129" i="3"/>
  <c r="CA129" i="3"/>
  <c r="CB129" i="3"/>
  <c r="CC129" i="3"/>
  <c r="CD129" i="3"/>
  <c r="CF129" i="3"/>
  <c r="CG129" i="3"/>
  <c r="CH129" i="3"/>
  <c r="CJ129" i="3"/>
  <c r="CK129" i="3"/>
  <c r="CL129" i="3"/>
  <c r="CN129" i="3"/>
  <c r="CO129" i="3"/>
  <c r="CP129" i="3"/>
  <c r="CR129" i="3"/>
  <c r="CS129" i="3"/>
  <c r="CT129" i="3"/>
  <c r="CV129" i="3"/>
  <c r="CW129" i="3"/>
  <c r="CX129" i="3"/>
  <c r="CZ129" i="3"/>
  <c r="DA129" i="3"/>
  <c r="DB129" i="3"/>
  <c r="DD129" i="3"/>
  <c r="DE129" i="3"/>
  <c r="DF129" i="3"/>
  <c r="DH129" i="3"/>
  <c r="DI129" i="3"/>
  <c r="DJ129" i="3"/>
  <c r="DL129" i="3"/>
  <c r="DM129" i="3"/>
  <c r="DN129" i="3"/>
  <c r="DP129" i="3"/>
  <c r="DQ129" i="3"/>
  <c r="DR129" i="3"/>
  <c r="B130" i="3"/>
  <c r="C130" i="3"/>
  <c r="E130" i="3"/>
  <c r="F130" i="3"/>
  <c r="G130" i="3"/>
  <c r="H130" i="3"/>
  <c r="I130" i="3"/>
  <c r="J130" i="3"/>
  <c r="K130" i="3"/>
  <c r="L130" i="3"/>
  <c r="M130" i="3"/>
  <c r="N130" i="3"/>
  <c r="O130" i="3"/>
  <c r="Q130" i="3"/>
  <c r="R130" i="3"/>
  <c r="S130" i="3"/>
  <c r="U130" i="3"/>
  <c r="V130" i="3"/>
  <c r="W130" i="3"/>
  <c r="Y130" i="3"/>
  <c r="Z130" i="3"/>
  <c r="AA130" i="3"/>
  <c r="AC130" i="3"/>
  <c r="AD130" i="3"/>
  <c r="AE130" i="3"/>
  <c r="AG130" i="3"/>
  <c r="AH130" i="3"/>
  <c r="AI130" i="3"/>
  <c r="AK130" i="3"/>
  <c r="AL130" i="3"/>
  <c r="AM130" i="3"/>
  <c r="AO130" i="3"/>
  <c r="AP130" i="3"/>
  <c r="AQ130" i="3"/>
  <c r="AS130" i="3"/>
  <c r="AT130" i="3"/>
  <c r="AU130" i="3"/>
  <c r="AW130" i="3"/>
  <c r="AX130" i="3"/>
  <c r="AY130" i="3"/>
  <c r="BA130" i="3"/>
  <c r="BB130" i="3"/>
  <c r="BC130" i="3"/>
  <c r="BE130" i="3"/>
  <c r="BF130" i="3"/>
  <c r="BG130" i="3"/>
  <c r="BI130" i="3"/>
  <c r="BJ130" i="3"/>
  <c r="BK130" i="3"/>
  <c r="BN130" i="3"/>
  <c r="BO130" i="3"/>
  <c r="BP130" i="3"/>
  <c r="BQ130" i="3"/>
  <c r="BR130" i="3"/>
  <c r="BS130" i="3"/>
  <c r="BT130" i="3"/>
  <c r="BU130" i="3"/>
  <c r="BV130" i="3"/>
  <c r="BW130" i="3"/>
  <c r="BX130" i="3"/>
  <c r="CA130" i="3"/>
  <c r="CB130" i="3"/>
  <c r="CC130" i="3"/>
  <c r="CD130" i="3"/>
  <c r="CF130" i="3"/>
  <c r="CG130" i="3"/>
  <c r="CH130" i="3"/>
  <c r="CJ130" i="3"/>
  <c r="CK130" i="3"/>
  <c r="CL130" i="3"/>
  <c r="CN130" i="3"/>
  <c r="CO130" i="3"/>
  <c r="CP130" i="3"/>
  <c r="CR130" i="3"/>
  <c r="CS130" i="3"/>
  <c r="CT130" i="3"/>
  <c r="CV130" i="3"/>
  <c r="CW130" i="3"/>
  <c r="CX130" i="3"/>
  <c r="CZ130" i="3"/>
  <c r="DA130" i="3"/>
  <c r="DB130" i="3"/>
  <c r="DD130" i="3"/>
  <c r="DE130" i="3"/>
  <c r="DF130" i="3"/>
  <c r="DH130" i="3"/>
  <c r="DI130" i="3"/>
  <c r="DJ130" i="3"/>
  <c r="DL130" i="3"/>
  <c r="DM130" i="3"/>
  <c r="DN130" i="3"/>
  <c r="DP130" i="3"/>
  <c r="DQ130" i="3"/>
  <c r="DR130" i="3"/>
  <c r="B131" i="3"/>
  <c r="C131" i="3"/>
  <c r="E131" i="3"/>
  <c r="F131" i="3"/>
  <c r="G131" i="3"/>
  <c r="H131" i="3"/>
  <c r="I131" i="3"/>
  <c r="J131" i="3"/>
  <c r="K131" i="3"/>
  <c r="L131" i="3"/>
  <c r="M131" i="3"/>
  <c r="N131" i="3"/>
  <c r="O131" i="3"/>
  <c r="Q131" i="3"/>
  <c r="R131" i="3"/>
  <c r="S131" i="3"/>
  <c r="U131" i="3"/>
  <c r="V131" i="3"/>
  <c r="W131" i="3"/>
  <c r="Y131" i="3"/>
  <c r="Z131" i="3"/>
  <c r="AA131" i="3"/>
  <c r="AC131" i="3"/>
  <c r="AD131" i="3"/>
  <c r="AE131" i="3"/>
  <c r="AG131" i="3"/>
  <c r="AH131" i="3"/>
  <c r="AI131" i="3"/>
  <c r="AK131" i="3"/>
  <c r="AL131" i="3"/>
  <c r="AM131" i="3"/>
  <c r="AO131" i="3"/>
  <c r="AP131" i="3"/>
  <c r="AQ131" i="3"/>
  <c r="AS131" i="3"/>
  <c r="AT131" i="3"/>
  <c r="AU131" i="3"/>
  <c r="AW131" i="3"/>
  <c r="AX131" i="3"/>
  <c r="AY131" i="3"/>
  <c r="BA131" i="3"/>
  <c r="BB131" i="3"/>
  <c r="BC131" i="3"/>
  <c r="BE131" i="3"/>
  <c r="BF131" i="3"/>
  <c r="BG131" i="3"/>
  <c r="BI131" i="3"/>
  <c r="BJ131" i="3"/>
  <c r="BK131" i="3"/>
  <c r="BN131" i="3"/>
  <c r="BO131" i="3"/>
  <c r="BP131" i="3"/>
  <c r="BQ131" i="3"/>
  <c r="BR131" i="3"/>
  <c r="BS131" i="3"/>
  <c r="BT131" i="3"/>
  <c r="BU131" i="3"/>
  <c r="BV131" i="3"/>
  <c r="BW131" i="3"/>
  <c r="BX131" i="3"/>
  <c r="CA131" i="3"/>
  <c r="CB131" i="3"/>
  <c r="CC131" i="3"/>
  <c r="CD131" i="3"/>
  <c r="CF131" i="3"/>
  <c r="CG131" i="3"/>
  <c r="CH131" i="3"/>
  <c r="CJ131" i="3"/>
  <c r="CK131" i="3"/>
  <c r="CL131" i="3"/>
  <c r="CN131" i="3"/>
  <c r="CO131" i="3"/>
  <c r="CP131" i="3"/>
  <c r="CR131" i="3"/>
  <c r="CS131" i="3"/>
  <c r="CT131" i="3"/>
  <c r="CV131" i="3"/>
  <c r="CW131" i="3"/>
  <c r="CX131" i="3"/>
  <c r="CZ131" i="3"/>
  <c r="DA131" i="3"/>
  <c r="DB131" i="3"/>
  <c r="DD131" i="3"/>
  <c r="DE131" i="3"/>
  <c r="DF131" i="3"/>
  <c r="DH131" i="3"/>
  <c r="DI131" i="3"/>
  <c r="DJ131" i="3"/>
  <c r="DL131" i="3"/>
  <c r="DM131" i="3"/>
  <c r="DN131" i="3"/>
  <c r="DP131" i="3"/>
  <c r="DQ131" i="3"/>
  <c r="DR131" i="3"/>
  <c r="B132" i="3"/>
  <c r="C132" i="3"/>
  <c r="E132" i="3"/>
  <c r="F132" i="3"/>
  <c r="G132" i="3"/>
  <c r="H132" i="3"/>
  <c r="I132" i="3"/>
  <c r="J132" i="3"/>
  <c r="K132" i="3"/>
  <c r="L132" i="3"/>
  <c r="M132" i="3"/>
  <c r="N132" i="3"/>
  <c r="O132" i="3"/>
  <c r="Q132" i="3"/>
  <c r="R132" i="3"/>
  <c r="S132" i="3"/>
  <c r="U132" i="3"/>
  <c r="V132" i="3"/>
  <c r="W132" i="3"/>
  <c r="Y132" i="3"/>
  <c r="Z132" i="3"/>
  <c r="AA132" i="3"/>
  <c r="AC132" i="3"/>
  <c r="AD132" i="3"/>
  <c r="AE132" i="3"/>
  <c r="AG132" i="3"/>
  <c r="AH132" i="3"/>
  <c r="AI132" i="3"/>
  <c r="AK132" i="3"/>
  <c r="AL132" i="3"/>
  <c r="AM132" i="3"/>
  <c r="AO132" i="3"/>
  <c r="AP132" i="3"/>
  <c r="AQ132" i="3"/>
  <c r="AS132" i="3"/>
  <c r="AT132" i="3"/>
  <c r="AU132" i="3"/>
  <c r="AW132" i="3"/>
  <c r="AX132" i="3"/>
  <c r="AY132" i="3"/>
  <c r="BA132" i="3"/>
  <c r="BB132" i="3"/>
  <c r="BC132" i="3"/>
  <c r="BE132" i="3"/>
  <c r="BF132" i="3"/>
  <c r="BG132" i="3"/>
  <c r="BI132" i="3"/>
  <c r="BJ132" i="3"/>
  <c r="BK132" i="3"/>
  <c r="BN132" i="3"/>
  <c r="BO132" i="3"/>
  <c r="BP132" i="3"/>
  <c r="BQ132" i="3"/>
  <c r="BR132" i="3"/>
  <c r="BS132" i="3"/>
  <c r="BT132" i="3"/>
  <c r="BU132" i="3"/>
  <c r="BV132" i="3"/>
  <c r="BW132" i="3"/>
  <c r="BX132" i="3"/>
  <c r="CA132" i="3"/>
  <c r="CB132" i="3"/>
  <c r="CC132" i="3"/>
  <c r="CD132" i="3"/>
  <c r="CF132" i="3"/>
  <c r="CG132" i="3"/>
  <c r="CH132" i="3"/>
  <c r="CJ132" i="3"/>
  <c r="CK132" i="3"/>
  <c r="CL132" i="3"/>
  <c r="CN132" i="3"/>
  <c r="CO132" i="3"/>
  <c r="CP132" i="3"/>
  <c r="CR132" i="3"/>
  <c r="CS132" i="3"/>
  <c r="CT132" i="3"/>
  <c r="CV132" i="3"/>
  <c r="CW132" i="3"/>
  <c r="CX132" i="3"/>
  <c r="CZ132" i="3"/>
  <c r="DA132" i="3"/>
  <c r="DB132" i="3"/>
  <c r="DD132" i="3"/>
  <c r="DE132" i="3"/>
  <c r="DF132" i="3"/>
  <c r="DH132" i="3"/>
  <c r="DI132" i="3"/>
  <c r="DJ132" i="3"/>
  <c r="DL132" i="3"/>
  <c r="DM132" i="3"/>
  <c r="DN132" i="3"/>
  <c r="DP132" i="3"/>
  <c r="DQ132" i="3"/>
  <c r="DR132" i="3"/>
  <c r="B133" i="3"/>
  <c r="C133" i="3"/>
  <c r="E133" i="3"/>
  <c r="F133" i="3"/>
  <c r="G133" i="3"/>
  <c r="H133" i="3"/>
  <c r="I133" i="3"/>
  <c r="J133" i="3"/>
  <c r="K133" i="3"/>
  <c r="L133" i="3"/>
  <c r="M133" i="3"/>
  <c r="N133" i="3"/>
  <c r="O133" i="3"/>
  <c r="Q133" i="3"/>
  <c r="R133" i="3"/>
  <c r="S133" i="3"/>
  <c r="U133" i="3"/>
  <c r="V133" i="3"/>
  <c r="W133" i="3"/>
  <c r="Y133" i="3"/>
  <c r="Z133" i="3"/>
  <c r="AA133" i="3"/>
  <c r="AC133" i="3"/>
  <c r="AD133" i="3"/>
  <c r="AE133" i="3"/>
  <c r="AG133" i="3"/>
  <c r="AH133" i="3"/>
  <c r="AI133" i="3"/>
  <c r="AK133" i="3"/>
  <c r="AL133" i="3"/>
  <c r="AM133" i="3"/>
  <c r="AO133" i="3"/>
  <c r="AP133" i="3"/>
  <c r="AQ133" i="3"/>
  <c r="AS133" i="3"/>
  <c r="AT133" i="3"/>
  <c r="AU133" i="3"/>
  <c r="AW133" i="3"/>
  <c r="AX133" i="3"/>
  <c r="AY133" i="3"/>
  <c r="BA133" i="3"/>
  <c r="BB133" i="3"/>
  <c r="BC133" i="3"/>
  <c r="BE133" i="3"/>
  <c r="BF133" i="3"/>
  <c r="BG133" i="3"/>
  <c r="BI133" i="3"/>
  <c r="BJ133" i="3"/>
  <c r="BK133" i="3"/>
  <c r="BN133" i="3"/>
  <c r="BO133" i="3"/>
  <c r="BP133" i="3"/>
  <c r="BQ133" i="3"/>
  <c r="BR133" i="3"/>
  <c r="BS133" i="3"/>
  <c r="BT133" i="3"/>
  <c r="BU133" i="3"/>
  <c r="BV133" i="3"/>
  <c r="BW133" i="3"/>
  <c r="BX133" i="3"/>
  <c r="CA133" i="3"/>
  <c r="CB133" i="3"/>
  <c r="CC133" i="3"/>
  <c r="CD133" i="3"/>
  <c r="CF133" i="3"/>
  <c r="CG133" i="3"/>
  <c r="CH133" i="3"/>
  <c r="CJ133" i="3"/>
  <c r="CK133" i="3"/>
  <c r="CL133" i="3"/>
  <c r="CN133" i="3"/>
  <c r="CO133" i="3"/>
  <c r="CP133" i="3"/>
  <c r="CR133" i="3"/>
  <c r="CS133" i="3"/>
  <c r="CT133" i="3"/>
  <c r="CV133" i="3"/>
  <c r="CW133" i="3"/>
  <c r="CX133" i="3"/>
  <c r="CZ133" i="3"/>
  <c r="DA133" i="3"/>
  <c r="DB133" i="3"/>
  <c r="DD133" i="3"/>
  <c r="DE133" i="3"/>
  <c r="DF133" i="3"/>
  <c r="DH133" i="3"/>
  <c r="DI133" i="3"/>
  <c r="DJ133" i="3"/>
  <c r="DL133" i="3"/>
  <c r="DM133" i="3"/>
  <c r="DN133" i="3"/>
  <c r="DP133" i="3"/>
  <c r="DQ133" i="3"/>
  <c r="DR133" i="3"/>
  <c r="B134" i="3"/>
  <c r="C134" i="3"/>
  <c r="E134" i="3"/>
  <c r="F134" i="3"/>
  <c r="G134" i="3"/>
  <c r="H134" i="3"/>
  <c r="I134" i="3"/>
  <c r="J134" i="3"/>
  <c r="K134" i="3"/>
  <c r="L134" i="3"/>
  <c r="M134" i="3"/>
  <c r="N134" i="3"/>
  <c r="O134" i="3"/>
  <c r="Q134" i="3"/>
  <c r="R134" i="3"/>
  <c r="S134" i="3"/>
  <c r="U134" i="3"/>
  <c r="V134" i="3"/>
  <c r="W134" i="3"/>
  <c r="Y134" i="3"/>
  <c r="Z134" i="3"/>
  <c r="AA134" i="3"/>
  <c r="AC134" i="3"/>
  <c r="AD134" i="3"/>
  <c r="AE134" i="3"/>
  <c r="AG134" i="3"/>
  <c r="AH134" i="3"/>
  <c r="AI134" i="3"/>
  <c r="AK134" i="3"/>
  <c r="AL134" i="3"/>
  <c r="AM134" i="3"/>
  <c r="AO134" i="3"/>
  <c r="AP134" i="3"/>
  <c r="AQ134" i="3"/>
  <c r="AS134" i="3"/>
  <c r="AT134" i="3"/>
  <c r="AU134" i="3"/>
  <c r="AW134" i="3"/>
  <c r="AX134" i="3"/>
  <c r="AY134" i="3"/>
  <c r="BA134" i="3"/>
  <c r="BB134" i="3"/>
  <c r="BC134" i="3"/>
  <c r="BE134" i="3"/>
  <c r="BF134" i="3"/>
  <c r="BG134" i="3"/>
  <c r="BI134" i="3"/>
  <c r="BJ134" i="3"/>
  <c r="BK134" i="3"/>
  <c r="BN134" i="3"/>
  <c r="BO134" i="3"/>
  <c r="BP134" i="3"/>
  <c r="BQ134" i="3"/>
  <c r="BR134" i="3"/>
  <c r="BS134" i="3"/>
  <c r="BT134" i="3"/>
  <c r="BU134" i="3"/>
  <c r="BV134" i="3"/>
  <c r="BW134" i="3"/>
  <c r="BX134" i="3"/>
  <c r="CA134" i="3"/>
  <c r="CB134" i="3"/>
  <c r="CC134" i="3"/>
  <c r="CD134" i="3"/>
  <c r="CF134" i="3"/>
  <c r="CG134" i="3"/>
  <c r="CH134" i="3"/>
  <c r="CJ134" i="3"/>
  <c r="CK134" i="3"/>
  <c r="CL134" i="3"/>
  <c r="CN134" i="3"/>
  <c r="CO134" i="3"/>
  <c r="CP134" i="3"/>
  <c r="CR134" i="3"/>
  <c r="CS134" i="3"/>
  <c r="CT134" i="3"/>
  <c r="CV134" i="3"/>
  <c r="CW134" i="3"/>
  <c r="CX134" i="3"/>
  <c r="CZ134" i="3"/>
  <c r="DA134" i="3"/>
  <c r="DB134" i="3"/>
  <c r="DD134" i="3"/>
  <c r="DE134" i="3"/>
  <c r="DF134" i="3"/>
  <c r="DH134" i="3"/>
  <c r="DI134" i="3"/>
  <c r="DJ134" i="3"/>
  <c r="DL134" i="3"/>
  <c r="DM134" i="3"/>
  <c r="DN134" i="3"/>
  <c r="DP134" i="3"/>
  <c r="DQ134" i="3"/>
  <c r="DR134" i="3"/>
  <c r="B135" i="3"/>
  <c r="C135" i="3"/>
  <c r="E135" i="3"/>
  <c r="F135" i="3"/>
  <c r="G135" i="3"/>
  <c r="H135" i="3"/>
  <c r="I135" i="3"/>
  <c r="J135" i="3"/>
  <c r="K135" i="3"/>
  <c r="L135" i="3"/>
  <c r="M135" i="3"/>
  <c r="N135" i="3"/>
  <c r="O135" i="3"/>
  <c r="Q135" i="3"/>
  <c r="R135" i="3"/>
  <c r="S135" i="3"/>
  <c r="U135" i="3"/>
  <c r="V135" i="3"/>
  <c r="W135" i="3"/>
  <c r="Y135" i="3"/>
  <c r="Z135" i="3"/>
  <c r="AA135" i="3"/>
  <c r="AC135" i="3"/>
  <c r="AD135" i="3"/>
  <c r="AE135" i="3"/>
  <c r="AG135" i="3"/>
  <c r="AH135" i="3"/>
  <c r="AI135" i="3"/>
  <c r="AK135" i="3"/>
  <c r="AL135" i="3"/>
  <c r="AM135" i="3"/>
  <c r="AO135" i="3"/>
  <c r="AP135" i="3"/>
  <c r="AQ135" i="3"/>
  <c r="AS135" i="3"/>
  <c r="AT135" i="3"/>
  <c r="AU135" i="3"/>
  <c r="AW135" i="3"/>
  <c r="AX135" i="3"/>
  <c r="AY135" i="3"/>
  <c r="BA135" i="3"/>
  <c r="BB135" i="3"/>
  <c r="BC135" i="3"/>
  <c r="BE135" i="3"/>
  <c r="BF135" i="3"/>
  <c r="BG135" i="3"/>
  <c r="BI135" i="3"/>
  <c r="BJ135" i="3"/>
  <c r="BK135" i="3"/>
  <c r="BN135" i="3"/>
  <c r="BO135" i="3"/>
  <c r="BP135" i="3"/>
  <c r="BQ135" i="3"/>
  <c r="BR135" i="3"/>
  <c r="BS135" i="3"/>
  <c r="BT135" i="3"/>
  <c r="BU135" i="3"/>
  <c r="BV135" i="3"/>
  <c r="BW135" i="3"/>
  <c r="BX135" i="3"/>
  <c r="CA135" i="3"/>
  <c r="CB135" i="3"/>
  <c r="CC135" i="3"/>
  <c r="CD135" i="3"/>
  <c r="CF135" i="3"/>
  <c r="CG135" i="3"/>
  <c r="CH135" i="3"/>
  <c r="CJ135" i="3"/>
  <c r="CK135" i="3"/>
  <c r="CL135" i="3"/>
  <c r="CN135" i="3"/>
  <c r="CO135" i="3"/>
  <c r="CP135" i="3"/>
  <c r="CR135" i="3"/>
  <c r="CS135" i="3"/>
  <c r="CT135" i="3"/>
  <c r="CV135" i="3"/>
  <c r="CW135" i="3"/>
  <c r="CX135" i="3"/>
  <c r="CZ135" i="3"/>
  <c r="DA135" i="3"/>
  <c r="DB135" i="3"/>
  <c r="DD135" i="3"/>
  <c r="DE135" i="3"/>
  <c r="DF135" i="3"/>
  <c r="DH135" i="3"/>
  <c r="DI135" i="3"/>
  <c r="DJ135" i="3"/>
  <c r="DL135" i="3"/>
  <c r="DM135" i="3"/>
  <c r="DN135" i="3"/>
  <c r="DP135" i="3"/>
  <c r="DQ135" i="3"/>
  <c r="DR135" i="3"/>
  <c r="B136" i="3"/>
  <c r="C136" i="3"/>
  <c r="E136" i="3"/>
  <c r="F136" i="3"/>
  <c r="G136" i="3"/>
  <c r="H136" i="3"/>
  <c r="I136" i="3"/>
  <c r="J136" i="3"/>
  <c r="K136" i="3"/>
  <c r="L136" i="3"/>
  <c r="M136" i="3"/>
  <c r="N136" i="3"/>
  <c r="O136" i="3"/>
  <c r="Q136" i="3"/>
  <c r="R136" i="3"/>
  <c r="S136" i="3"/>
  <c r="U136" i="3"/>
  <c r="V136" i="3"/>
  <c r="W136" i="3"/>
  <c r="Y136" i="3"/>
  <c r="Z136" i="3"/>
  <c r="AA136" i="3"/>
  <c r="AC136" i="3"/>
  <c r="AD136" i="3"/>
  <c r="AE136" i="3"/>
  <c r="AG136" i="3"/>
  <c r="AH136" i="3"/>
  <c r="AI136" i="3"/>
  <c r="AK136" i="3"/>
  <c r="AL136" i="3"/>
  <c r="AM136" i="3"/>
  <c r="AO136" i="3"/>
  <c r="AP136" i="3"/>
  <c r="AQ136" i="3"/>
  <c r="AS136" i="3"/>
  <c r="AT136" i="3"/>
  <c r="AU136" i="3"/>
  <c r="AW136" i="3"/>
  <c r="AX136" i="3"/>
  <c r="AY136" i="3"/>
  <c r="BA136" i="3"/>
  <c r="BB136" i="3"/>
  <c r="BC136" i="3"/>
  <c r="BE136" i="3"/>
  <c r="BF136" i="3"/>
  <c r="BG136" i="3"/>
  <c r="BI136" i="3"/>
  <c r="BJ136" i="3"/>
  <c r="BK136" i="3"/>
  <c r="BN136" i="3"/>
  <c r="BO136" i="3"/>
  <c r="BP136" i="3"/>
  <c r="BQ136" i="3"/>
  <c r="BR136" i="3"/>
  <c r="BS136" i="3"/>
  <c r="BT136" i="3"/>
  <c r="BU136" i="3"/>
  <c r="BV136" i="3"/>
  <c r="BW136" i="3"/>
  <c r="BX136" i="3"/>
  <c r="CA136" i="3"/>
  <c r="CB136" i="3"/>
  <c r="CC136" i="3"/>
  <c r="CD136" i="3"/>
  <c r="CF136" i="3"/>
  <c r="CG136" i="3"/>
  <c r="CH136" i="3"/>
  <c r="CJ136" i="3"/>
  <c r="CK136" i="3"/>
  <c r="CL136" i="3"/>
  <c r="CN136" i="3"/>
  <c r="CO136" i="3"/>
  <c r="CP136" i="3"/>
  <c r="CR136" i="3"/>
  <c r="CS136" i="3"/>
  <c r="CT136" i="3"/>
  <c r="CV136" i="3"/>
  <c r="CW136" i="3"/>
  <c r="CX136" i="3"/>
  <c r="CZ136" i="3"/>
  <c r="DA136" i="3"/>
  <c r="DB136" i="3"/>
  <c r="DD136" i="3"/>
  <c r="DE136" i="3"/>
  <c r="DF136" i="3"/>
  <c r="DH136" i="3"/>
  <c r="DI136" i="3"/>
  <c r="DJ136" i="3"/>
  <c r="DL136" i="3"/>
  <c r="DM136" i="3"/>
  <c r="DN136" i="3"/>
  <c r="DP136" i="3"/>
  <c r="DQ136" i="3"/>
  <c r="DR136" i="3"/>
  <c r="B137" i="3"/>
  <c r="C137" i="3"/>
  <c r="E137" i="3"/>
  <c r="F137" i="3"/>
  <c r="G137" i="3"/>
  <c r="H137" i="3"/>
  <c r="I137" i="3"/>
  <c r="J137" i="3"/>
  <c r="K137" i="3"/>
  <c r="L137" i="3"/>
  <c r="M137" i="3"/>
  <c r="N137" i="3"/>
  <c r="O137" i="3"/>
  <c r="Q137" i="3"/>
  <c r="R137" i="3"/>
  <c r="S137" i="3"/>
  <c r="U137" i="3"/>
  <c r="V137" i="3"/>
  <c r="W137" i="3"/>
  <c r="Y137" i="3"/>
  <c r="Z137" i="3"/>
  <c r="AA137" i="3"/>
  <c r="AC137" i="3"/>
  <c r="AD137" i="3"/>
  <c r="AE137" i="3"/>
  <c r="AG137" i="3"/>
  <c r="AH137" i="3"/>
  <c r="AI137" i="3"/>
  <c r="AK137" i="3"/>
  <c r="AL137" i="3"/>
  <c r="AM137" i="3"/>
  <c r="AO137" i="3"/>
  <c r="AP137" i="3"/>
  <c r="AQ137" i="3"/>
  <c r="AS137" i="3"/>
  <c r="AT137" i="3"/>
  <c r="AU137" i="3"/>
  <c r="AW137" i="3"/>
  <c r="AX137" i="3"/>
  <c r="AY137" i="3"/>
  <c r="BA137" i="3"/>
  <c r="BB137" i="3"/>
  <c r="BC137" i="3"/>
  <c r="BE137" i="3"/>
  <c r="BF137" i="3"/>
  <c r="BG137" i="3"/>
  <c r="BI137" i="3"/>
  <c r="BJ137" i="3"/>
  <c r="BK137" i="3"/>
  <c r="BN137" i="3"/>
  <c r="BO137" i="3"/>
  <c r="BP137" i="3"/>
  <c r="BQ137" i="3"/>
  <c r="BR137" i="3"/>
  <c r="BS137" i="3"/>
  <c r="BT137" i="3"/>
  <c r="BU137" i="3"/>
  <c r="BV137" i="3"/>
  <c r="BW137" i="3"/>
  <c r="BX137" i="3"/>
  <c r="CA137" i="3"/>
  <c r="CB137" i="3"/>
  <c r="CC137" i="3"/>
  <c r="CD137" i="3"/>
  <c r="CF137" i="3"/>
  <c r="CG137" i="3"/>
  <c r="CH137" i="3"/>
  <c r="CJ137" i="3"/>
  <c r="CK137" i="3"/>
  <c r="CL137" i="3"/>
  <c r="CN137" i="3"/>
  <c r="CO137" i="3"/>
  <c r="CP137" i="3"/>
  <c r="CR137" i="3"/>
  <c r="CS137" i="3"/>
  <c r="CT137" i="3"/>
  <c r="CV137" i="3"/>
  <c r="CW137" i="3"/>
  <c r="CX137" i="3"/>
  <c r="CZ137" i="3"/>
  <c r="DA137" i="3"/>
  <c r="DB137" i="3"/>
  <c r="DD137" i="3"/>
  <c r="DE137" i="3"/>
  <c r="DF137" i="3"/>
  <c r="DH137" i="3"/>
  <c r="DI137" i="3"/>
  <c r="DJ137" i="3"/>
  <c r="DL137" i="3"/>
  <c r="DM137" i="3"/>
  <c r="DN137" i="3"/>
  <c r="DP137" i="3"/>
  <c r="DQ137" i="3"/>
  <c r="DR137" i="3"/>
  <c r="B138" i="3"/>
  <c r="C138" i="3"/>
  <c r="E138" i="3"/>
  <c r="F138" i="3"/>
  <c r="G138" i="3"/>
  <c r="H138" i="3"/>
  <c r="I138" i="3"/>
  <c r="J138" i="3"/>
  <c r="K138" i="3"/>
  <c r="L138" i="3"/>
  <c r="M138" i="3"/>
  <c r="N138" i="3"/>
  <c r="O138" i="3"/>
  <c r="Q138" i="3"/>
  <c r="R138" i="3"/>
  <c r="S138" i="3"/>
  <c r="U138" i="3"/>
  <c r="V138" i="3"/>
  <c r="W138" i="3"/>
  <c r="Y138" i="3"/>
  <c r="Z138" i="3"/>
  <c r="AA138" i="3"/>
  <c r="AC138" i="3"/>
  <c r="AD138" i="3"/>
  <c r="AE138" i="3"/>
  <c r="AG138" i="3"/>
  <c r="AH138" i="3"/>
  <c r="AI138" i="3"/>
  <c r="AK138" i="3"/>
  <c r="AL138" i="3"/>
  <c r="AM138" i="3"/>
  <c r="AO138" i="3"/>
  <c r="AP138" i="3"/>
  <c r="AQ138" i="3"/>
  <c r="AS138" i="3"/>
  <c r="AT138" i="3"/>
  <c r="AU138" i="3"/>
  <c r="AW138" i="3"/>
  <c r="AX138" i="3"/>
  <c r="AY138" i="3"/>
  <c r="BA138" i="3"/>
  <c r="BB138" i="3"/>
  <c r="BC138" i="3"/>
  <c r="BE138" i="3"/>
  <c r="BF138" i="3"/>
  <c r="BG138" i="3"/>
  <c r="BI138" i="3"/>
  <c r="BJ138" i="3"/>
  <c r="BK138" i="3"/>
  <c r="BN138" i="3"/>
  <c r="BO138" i="3"/>
  <c r="BP138" i="3"/>
  <c r="BQ138" i="3"/>
  <c r="BR138" i="3"/>
  <c r="BS138" i="3"/>
  <c r="BT138" i="3"/>
  <c r="BU138" i="3"/>
  <c r="BV138" i="3"/>
  <c r="BW138" i="3"/>
  <c r="BX138" i="3"/>
  <c r="CA138" i="3"/>
  <c r="CB138" i="3"/>
  <c r="CC138" i="3"/>
  <c r="CD138" i="3"/>
  <c r="CF138" i="3"/>
  <c r="CG138" i="3"/>
  <c r="CH138" i="3"/>
  <c r="CJ138" i="3"/>
  <c r="CK138" i="3"/>
  <c r="CL138" i="3"/>
  <c r="CN138" i="3"/>
  <c r="CO138" i="3"/>
  <c r="CP138" i="3"/>
  <c r="CR138" i="3"/>
  <c r="CS138" i="3"/>
  <c r="CT138" i="3"/>
  <c r="CV138" i="3"/>
  <c r="CW138" i="3"/>
  <c r="CX138" i="3"/>
  <c r="CZ138" i="3"/>
  <c r="DA138" i="3"/>
  <c r="DB138" i="3"/>
  <c r="DD138" i="3"/>
  <c r="DE138" i="3"/>
  <c r="DF138" i="3"/>
  <c r="DH138" i="3"/>
  <c r="DI138" i="3"/>
  <c r="DJ138" i="3"/>
  <c r="DL138" i="3"/>
  <c r="DM138" i="3"/>
  <c r="DN138" i="3"/>
  <c r="DP138" i="3"/>
  <c r="DQ138" i="3"/>
  <c r="DR138" i="3"/>
  <c r="B139" i="3"/>
  <c r="C139" i="3"/>
  <c r="E139" i="3"/>
  <c r="F139" i="3"/>
  <c r="G139" i="3"/>
  <c r="H139" i="3"/>
  <c r="I139" i="3"/>
  <c r="J139" i="3"/>
  <c r="K139" i="3"/>
  <c r="L139" i="3"/>
  <c r="M139" i="3"/>
  <c r="N139" i="3"/>
  <c r="O139" i="3"/>
  <c r="Q139" i="3"/>
  <c r="R139" i="3"/>
  <c r="S139" i="3"/>
  <c r="U139" i="3"/>
  <c r="V139" i="3"/>
  <c r="W139" i="3"/>
  <c r="Y139" i="3"/>
  <c r="Z139" i="3"/>
  <c r="AA139" i="3"/>
  <c r="AC139" i="3"/>
  <c r="AD139" i="3"/>
  <c r="AE139" i="3"/>
  <c r="AG139" i="3"/>
  <c r="AH139" i="3"/>
  <c r="AI139" i="3"/>
  <c r="AK139" i="3"/>
  <c r="AL139" i="3"/>
  <c r="AM139" i="3"/>
  <c r="AO139" i="3"/>
  <c r="AP139" i="3"/>
  <c r="AQ139" i="3"/>
  <c r="AS139" i="3"/>
  <c r="AT139" i="3"/>
  <c r="AU139" i="3"/>
  <c r="AW139" i="3"/>
  <c r="AX139" i="3"/>
  <c r="AY139" i="3"/>
  <c r="BA139" i="3"/>
  <c r="BB139" i="3"/>
  <c r="BC139" i="3"/>
  <c r="BE139" i="3"/>
  <c r="BF139" i="3"/>
  <c r="BG139" i="3"/>
  <c r="BI139" i="3"/>
  <c r="BJ139" i="3"/>
  <c r="BK139" i="3"/>
  <c r="BN139" i="3"/>
  <c r="BO139" i="3"/>
  <c r="BP139" i="3"/>
  <c r="BQ139" i="3"/>
  <c r="BR139" i="3"/>
  <c r="BS139" i="3"/>
  <c r="BT139" i="3"/>
  <c r="BU139" i="3"/>
  <c r="BV139" i="3"/>
  <c r="BW139" i="3"/>
  <c r="BX139" i="3"/>
  <c r="CA139" i="3"/>
  <c r="CB139" i="3"/>
  <c r="CC139" i="3"/>
  <c r="CD139" i="3"/>
  <c r="CF139" i="3"/>
  <c r="CG139" i="3"/>
  <c r="CH139" i="3"/>
  <c r="CJ139" i="3"/>
  <c r="CK139" i="3"/>
  <c r="CL139" i="3"/>
  <c r="CN139" i="3"/>
  <c r="CO139" i="3"/>
  <c r="CP139" i="3"/>
  <c r="CR139" i="3"/>
  <c r="CS139" i="3"/>
  <c r="CT139" i="3"/>
  <c r="CV139" i="3"/>
  <c r="CW139" i="3"/>
  <c r="CX139" i="3"/>
  <c r="CZ139" i="3"/>
  <c r="DA139" i="3"/>
  <c r="DB139" i="3"/>
  <c r="DD139" i="3"/>
  <c r="DE139" i="3"/>
  <c r="DF139" i="3"/>
  <c r="DH139" i="3"/>
  <c r="DI139" i="3"/>
  <c r="DJ139" i="3"/>
  <c r="DL139" i="3"/>
  <c r="DM139" i="3"/>
  <c r="DN139" i="3"/>
  <c r="DP139" i="3"/>
  <c r="DQ139" i="3"/>
  <c r="DR139" i="3"/>
  <c r="B140" i="3"/>
  <c r="C140" i="3"/>
  <c r="E140" i="3"/>
  <c r="F140" i="3"/>
  <c r="G140" i="3"/>
  <c r="H140" i="3"/>
  <c r="I140" i="3"/>
  <c r="J140" i="3"/>
  <c r="K140" i="3"/>
  <c r="L140" i="3"/>
  <c r="M140" i="3"/>
  <c r="N140" i="3"/>
  <c r="O140" i="3"/>
  <c r="Q140" i="3"/>
  <c r="R140" i="3"/>
  <c r="S140" i="3"/>
  <c r="U140" i="3"/>
  <c r="V140" i="3"/>
  <c r="W140" i="3"/>
  <c r="Y140" i="3"/>
  <c r="Z140" i="3"/>
  <c r="AA140" i="3"/>
  <c r="AC140" i="3"/>
  <c r="AD140" i="3"/>
  <c r="AE140" i="3"/>
  <c r="AG140" i="3"/>
  <c r="AH140" i="3"/>
  <c r="AI140" i="3"/>
  <c r="AK140" i="3"/>
  <c r="AL140" i="3"/>
  <c r="AM140" i="3"/>
  <c r="AO140" i="3"/>
  <c r="AP140" i="3"/>
  <c r="AQ140" i="3"/>
  <c r="AS140" i="3"/>
  <c r="AT140" i="3"/>
  <c r="AU140" i="3"/>
  <c r="AW140" i="3"/>
  <c r="AX140" i="3"/>
  <c r="AY140" i="3"/>
  <c r="BA140" i="3"/>
  <c r="BB140" i="3"/>
  <c r="BC140" i="3"/>
  <c r="BE140" i="3"/>
  <c r="BF140" i="3"/>
  <c r="BG140" i="3"/>
  <c r="BI140" i="3"/>
  <c r="BJ140" i="3"/>
  <c r="BK140" i="3"/>
  <c r="BN140" i="3"/>
  <c r="BO140" i="3"/>
  <c r="BP140" i="3"/>
  <c r="BQ140" i="3"/>
  <c r="BR140" i="3"/>
  <c r="BS140" i="3"/>
  <c r="BT140" i="3"/>
  <c r="BU140" i="3"/>
  <c r="BV140" i="3"/>
  <c r="BW140" i="3"/>
  <c r="BX140" i="3"/>
  <c r="CA140" i="3"/>
  <c r="CB140" i="3"/>
  <c r="CC140" i="3"/>
  <c r="CD140" i="3"/>
  <c r="CF140" i="3"/>
  <c r="CG140" i="3"/>
  <c r="CH140" i="3"/>
  <c r="CJ140" i="3"/>
  <c r="CK140" i="3"/>
  <c r="CL140" i="3"/>
  <c r="CN140" i="3"/>
  <c r="CO140" i="3"/>
  <c r="CP140" i="3"/>
  <c r="CR140" i="3"/>
  <c r="CS140" i="3"/>
  <c r="CT140" i="3"/>
  <c r="CV140" i="3"/>
  <c r="CW140" i="3"/>
  <c r="CX140" i="3"/>
  <c r="CZ140" i="3"/>
  <c r="DA140" i="3"/>
  <c r="DB140" i="3"/>
  <c r="DD140" i="3"/>
  <c r="DE140" i="3"/>
  <c r="DF140" i="3"/>
  <c r="DH140" i="3"/>
  <c r="DI140" i="3"/>
  <c r="DJ140" i="3"/>
  <c r="DL140" i="3"/>
  <c r="DM140" i="3"/>
  <c r="DN140" i="3"/>
  <c r="DP140" i="3"/>
  <c r="DQ140" i="3"/>
  <c r="DR140" i="3"/>
  <c r="B141" i="3"/>
  <c r="C141" i="3"/>
  <c r="E141" i="3"/>
  <c r="F141" i="3"/>
  <c r="G141" i="3"/>
  <c r="H141" i="3"/>
  <c r="I141" i="3"/>
  <c r="J141" i="3"/>
  <c r="K141" i="3"/>
  <c r="L141" i="3"/>
  <c r="M141" i="3"/>
  <c r="N141" i="3"/>
  <c r="O141" i="3"/>
  <c r="Q141" i="3"/>
  <c r="R141" i="3"/>
  <c r="S141" i="3"/>
  <c r="U141" i="3"/>
  <c r="V141" i="3"/>
  <c r="W141" i="3"/>
  <c r="Y141" i="3"/>
  <c r="Z141" i="3"/>
  <c r="AA141" i="3"/>
  <c r="AC141" i="3"/>
  <c r="AD141" i="3"/>
  <c r="AE141" i="3"/>
  <c r="AG141" i="3"/>
  <c r="AH141" i="3"/>
  <c r="AI141" i="3"/>
  <c r="AK141" i="3"/>
  <c r="AL141" i="3"/>
  <c r="AM141" i="3"/>
  <c r="AO141" i="3"/>
  <c r="AP141" i="3"/>
  <c r="AQ141" i="3"/>
  <c r="AS141" i="3"/>
  <c r="AT141" i="3"/>
  <c r="AU141" i="3"/>
  <c r="AW141" i="3"/>
  <c r="AX141" i="3"/>
  <c r="AY141" i="3"/>
  <c r="BA141" i="3"/>
  <c r="BB141" i="3"/>
  <c r="BC141" i="3"/>
  <c r="BE141" i="3"/>
  <c r="BF141" i="3"/>
  <c r="BG141" i="3"/>
  <c r="BI141" i="3"/>
  <c r="BJ141" i="3"/>
  <c r="BK141" i="3"/>
  <c r="BN141" i="3"/>
  <c r="BO141" i="3"/>
  <c r="BP141" i="3"/>
  <c r="BQ141" i="3"/>
  <c r="BR141" i="3"/>
  <c r="BS141" i="3"/>
  <c r="BT141" i="3"/>
  <c r="BU141" i="3"/>
  <c r="BV141" i="3"/>
  <c r="BW141" i="3"/>
  <c r="BX141" i="3"/>
  <c r="CA141" i="3"/>
  <c r="CB141" i="3"/>
  <c r="CC141" i="3"/>
  <c r="CD141" i="3"/>
  <c r="CF141" i="3"/>
  <c r="CG141" i="3"/>
  <c r="CH141" i="3"/>
  <c r="CJ141" i="3"/>
  <c r="CK141" i="3"/>
  <c r="CL141" i="3"/>
  <c r="CN141" i="3"/>
  <c r="CO141" i="3"/>
  <c r="CP141" i="3"/>
  <c r="CR141" i="3"/>
  <c r="CS141" i="3"/>
  <c r="CT141" i="3"/>
  <c r="CV141" i="3"/>
  <c r="CW141" i="3"/>
  <c r="CX141" i="3"/>
  <c r="CZ141" i="3"/>
  <c r="DA141" i="3"/>
  <c r="DB141" i="3"/>
  <c r="DD141" i="3"/>
  <c r="DE141" i="3"/>
  <c r="DF141" i="3"/>
  <c r="DH141" i="3"/>
  <c r="DI141" i="3"/>
  <c r="DJ141" i="3"/>
  <c r="DL141" i="3"/>
  <c r="DM141" i="3"/>
  <c r="DN141" i="3"/>
  <c r="DP141" i="3"/>
  <c r="DQ141" i="3"/>
  <c r="DR141" i="3"/>
  <c r="B142" i="3"/>
  <c r="C142" i="3"/>
  <c r="E142" i="3"/>
  <c r="F142" i="3"/>
  <c r="G142" i="3"/>
  <c r="H142" i="3"/>
  <c r="I142" i="3"/>
  <c r="J142" i="3"/>
  <c r="K142" i="3"/>
  <c r="L142" i="3"/>
  <c r="M142" i="3"/>
  <c r="N142" i="3"/>
  <c r="O142" i="3"/>
  <c r="Q142" i="3"/>
  <c r="R142" i="3"/>
  <c r="S142" i="3"/>
  <c r="U142" i="3"/>
  <c r="V142" i="3"/>
  <c r="W142" i="3"/>
  <c r="Y142" i="3"/>
  <c r="Z142" i="3"/>
  <c r="AA142" i="3"/>
  <c r="AC142" i="3"/>
  <c r="AD142" i="3"/>
  <c r="AE142" i="3"/>
  <c r="AG142" i="3"/>
  <c r="AH142" i="3"/>
  <c r="AI142" i="3"/>
  <c r="AK142" i="3"/>
  <c r="AL142" i="3"/>
  <c r="AM142" i="3"/>
  <c r="AO142" i="3"/>
  <c r="AP142" i="3"/>
  <c r="AQ142" i="3"/>
  <c r="AS142" i="3"/>
  <c r="AT142" i="3"/>
  <c r="AU142" i="3"/>
  <c r="AW142" i="3"/>
  <c r="AX142" i="3"/>
  <c r="AY142" i="3"/>
  <c r="BA142" i="3"/>
  <c r="BB142" i="3"/>
  <c r="BC142" i="3"/>
  <c r="BE142" i="3"/>
  <c r="BF142" i="3"/>
  <c r="BG142" i="3"/>
  <c r="BI142" i="3"/>
  <c r="BJ142" i="3"/>
  <c r="BK142" i="3"/>
  <c r="BN142" i="3"/>
  <c r="BO142" i="3"/>
  <c r="BP142" i="3"/>
  <c r="BQ142" i="3"/>
  <c r="BR142" i="3"/>
  <c r="BS142" i="3"/>
  <c r="BT142" i="3"/>
  <c r="BU142" i="3"/>
  <c r="BV142" i="3"/>
  <c r="BW142" i="3"/>
  <c r="BX142" i="3"/>
  <c r="CA142" i="3"/>
  <c r="CB142" i="3"/>
  <c r="CC142" i="3"/>
  <c r="CD142" i="3"/>
  <c r="CF142" i="3"/>
  <c r="CG142" i="3"/>
  <c r="CH142" i="3"/>
  <c r="CJ142" i="3"/>
  <c r="CK142" i="3"/>
  <c r="CL142" i="3"/>
  <c r="CN142" i="3"/>
  <c r="CO142" i="3"/>
  <c r="CP142" i="3"/>
  <c r="CR142" i="3"/>
  <c r="CS142" i="3"/>
  <c r="CT142" i="3"/>
  <c r="CV142" i="3"/>
  <c r="CW142" i="3"/>
  <c r="CX142" i="3"/>
  <c r="CZ142" i="3"/>
  <c r="DA142" i="3"/>
  <c r="DB142" i="3"/>
  <c r="DD142" i="3"/>
  <c r="DE142" i="3"/>
  <c r="DF142" i="3"/>
  <c r="DH142" i="3"/>
  <c r="DI142" i="3"/>
  <c r="DJ142" i="3"/>
  <c r="DL142" i="3"/>
  <c r="DM142" i="3"/>
  <c r="DN142" i="3"/>
  <c r="DP142" i="3"/>
  <c r="DQ142" i="3"/>
  <c r="DR142" i="3"/>
  <c r="B143" i="3"/>
  <c r="C143" i="3"/>
  <c r="E143" i="3"/>
  <c r="F143" i="3"/>
  <c r="G143" i="3"/>
  <c r="H143" i="3"/>
  <c r="I143" i="3"/>
  <c r="J143" i="3"/>
  <c r="K143" i="3"/>
  <c r="L143" i="3"/>
  <c r="M143" i="3"/>
  <c r="N143" i="3"/>
  <c r="O143" i="3"/>
  <c r="Q143" i="3"/>
  <c r="R143" i="3"/>
  <c r="S143" i="3"/>
  <c r="U143" i="3"/>
  <c r="V143" i="3"/>
  <c r="W143" i="3"/>
  <c r="Y143" i="3"/>
  <c r="Z143" i="3"/>
  <c r="AA143" i="3"/>
  <c r="AC143" i="3"/>
  <c r="AD143" i="3"/>
  <c r="AE143" i="3"/>
  <c r="AG143" i="3"/>
  <c r="AH143" i="3"/>
  <c r="AI143" i="3"/>
  <c r="AK143" i="3"/>
  <c r="AL143" i="3"/>
  <c r="AM143" i="3"/>
  <c r="AO143" i="3"/>
  <c r="AP143" i="3"/>
  <c r="AQ143" i="3"/>
  <c r="AS143" i="3"/>
  <c r="AT143" i="3"/>
  <c r="AU143" i="3"/>
  <c r="AW143" i="3"/>
  <c r="AX143" i="3"/>
  <c r="AY143" i="3"/>
  <c r="BA143" i="3"/>
  <c r="BB143" i="3"/>
  <c r="BC143" i="3"/>
  <c r="BE143" i="3"/>
  <c r="BF143" i="3"/>
  <c r="BG143" i="3"/>
  <c r="BI143" i="3"/>
  <c r="BJ143" i="3"/>
  <c r="BK143" i="3"/>
  <c r="BN143" i="3"/>
  <c r="BO143" i="3"/>
  <c r="BP143" i="3"/>
  <c r="BQ143" i="3"/>
  <c r="BR143" i="3"/>
  <c r="BS143" i="3"/>
  <c r="BT143" i="3"/>
  <c r="BU143" i="3"/>
  <c r="BV143" i="3"/>
  <c r="BW143" i="3"/>
  <c r="BX143" i="3"/>
  <c r="CA143" i="3"/>
  <c r="CB143" i="3"/>
  <c r="CC143" i="3"/>
  <c r="CD143" i="3"/>
  <c r="CF143" i="3"/>
  <c r="CG143" i="3"/>
  <c r="CH143" i="3"/>
  <c r="CJ143" i="3"/>
  <c r="CK143" i="3"/>
  <c r="CL143" i="3"/>
  <c r="CN143" i="3"/>
  <c r="CO143" i="3"/>
  <c r="CP143" i="3"/>
  <c r="CR143" i="3"/>
  <c r="CS143" i="3"/>
  <c r="CT143" i="3"/>
  <c r="CV143" i="3"/>
  <c r="CW143" i="3"/>
  <c r="CX143" i="3"/>
  <c r="CZ143" i="3"/>
  <c r="DA143" i="3"/>
  <c r="DB143" i="3"/>
  <c r="DD143" i="3"/>
  <c r="DE143" i="3"/>
  <c r="DF143" i="3"/>
  <c r="DH143" i="3"/>
  <c r="DI143" i="3"/>
  <c r="DJ143" i="3"/>
  <c r="DL143" i="3"/>
  <c r="DM143" i="3"/>
  <c r="DN143" i="3"/>
  <c r="DP143" i="3"/>
  <c r="DQ143" i="3"/>
  <c r="DR143" i="3"/>
  <c r="B144" i="3"/>
  <c r="C144" i="3"/>
  <c r="E144" i="3"/>
  <c r="F144" i="3"/>
  <c r="G144" i="3"/>
  <c r="H144" i="3"/>
  <c r="I144" i="3"/>
  <c r="J144" i="3"/>
  <c r="K144" i="3"/>
  <c r="L144" i="3"/>
  <c r="M144" i="3"/>
  <c r="N144" i="3"/>
  <c r="O144" i="3"/>
  <c r="Q144" i="3"/>
  <c r="R144" i="3"/>
  <c r="S144" i="3"/>
  <c r="U144" i="3"/>
  <c r="V144" i="3"/>
  <c r="W144" i="3"/>
  <c r="Y144" i="3"/>
  <c r="Z144" i="3"/>
  <c r="AA144" i="3"/>
  <c r="AC144" i="3"/>
  <c r="AD144" i="3"/>
  <c r="AE144" i="3"/>
  <c r="AG144" i="3"/>
  <c r="AH144" i="3"/>
  <c r="AI144" i="3"/>
  <c r="AK144" i="3"/>
  <c r="AL144" i="3"/>
  <c r="AM144" i="3"/>
  <c r="AO144" i="3"/>
  <c r="AP144" i="3"/>
  <c r="AQ144" i="3"/>
  <c r="AS144" i="3"/>
  <c r="AT144" i="3"/>
  <c r="AU144" i="3"/>
  <c r="AW144" i="3"/>
  <c r="AX144" i="3"/>
  <c r="AY144" i="3"/>
  <c r="BA144" i="3"/>
  <c r="BB144" i="3"/>
  <c r="BC144" i="3"/>
  <c r="BE144" i="3"/>
  <c r="BF144" i="3"/>
  <c r="BG144" i="3"/>
  <c r="BI144" i="3"/>
  <c r="BJ144" i="3"/>
  <c r="BK144" i="3"/>
  <c r="BN144" i="3"/>
  <c r="BO144" i="3"/>
  <c r="BP144" i="3"/>
  <c r="BQ144" i="3"/>
  <c r="BR144" i="3"/>
  <c r="BS144" i="3"/>
  <c r="BT144" i="3"/>
  <c r="BU144" i="3"/>
  <c r="BV144" i="3"/>
  <c r="BW144" i="3"/>
  <c r="BX144" i="3"/>
  <c r="CA144" i="3"/>
  <c r="CB144" i="3"/>
  <c r="CC144" i="3"/>
  <c r="CD144" i="3"/>
  <c r="CF144" i="3"/>
  <c r="CG144" i="3"/>
  <c r="CH144" i="3"/>
  <c r="CJ144" i="3"/>
  <c r="CK144" i="3"/>
  <c r="CL144" i="3"/>
  <c r="CN144" i="3"/>
  <c r="CO144" i="3"/>
  <c r="CP144" i="3"/>
  <c r="CR144" i="3"/>
  <c r="CS144" i="3"/>
  <c r="CT144" i="3"/>
  <c r="CV144" i="3"/>
  <c r="CW144" i="3"/>
  <c r="CX144" i="3"/>
  <c r="CZ144" i="3"/>
  <c r="DA144" i="3"/>
  <c r="DB144" i="3"/>
  <c r="DD144" i="3"/>
  <c r="DE144" i="3"/>
  <c r="DF144" i="3"/>
  <c r="DH144" i="3"/>
  <c r="DI144" i="3"/>
  <c r="DJ144" i="3"/>
  <c r="DL144" i="3"/>
  <c r="DM144" i="3"/>
  <c r="DN144" i="3"/>
  <c r="DP144" i="3"/>
  <c r="DQ144" i="3"/>
  <c r="DR144" i="3"/>
  <c r="B145" i="3"/>
  <c r="C145" i="3"/>
  <c r="E145" i="3"/>
  <c r="F145" i="3"/>
  <c r="G145" i="3"/>
  <c r="H145" i="3"/>
  <c r="I145" i="3"/>
  <c r="J145" i="3"/>
  <c r="K145" i="3"/>
  <c r="L145" i="3"/>
  <c r="M145" i="3"/>
  <c r="N145" i="3"/>
  <c r="O145" i="3"/>
  <c r="Q145" i="3"/>
  <c r="R145" i="3"/>
  <c r="S145" i="3"/>
  <c r="U145" i="3"/>
  <c r="V145" i="3"/>
  <c r="W145" i="3"/>
  <c r="Y145" i="3"/>
  <c r="Z145" i="3"/>
  <c r="AA145" i="3"/>
  <c r="AC145" i="3"/>
  <c r="AD145" i="3"/>
  <c r="AE145" i="3"/>
  <c r="AG145" i="3"/>
  <c r="AH145" i="3"/>
  <c r="AI145" i="3"/>
  <c r="AK145" i="3"/>
  <c r="AL145" i="3"/>
  <c r="AM145" i="3"/>
  <c r="AO145" i="3"/>
  <c r="AP145" i="3"/>
  <c r="AQ145" i="3"/>
  <c r="AS145" i="3"/>
  <c r="AT145" i="3"/>
  <c r="AU145" i="3"/>
  <c r="AW145" i="3"/>
  <c r="AX145" i="3"/>
  <c r="AY145" i="3"/>
  <c r="BA145" i="3"/>
  <c r="BB145" i="3"/>
  <c r="BC145" i="3"/>
  <c r="BE145" i="3"/>
  <c r="BF145" i="3"/>
  <c r="BG145" i="3"/>
  <c r="BI145" i="3"/>
  <c r="BJ145" i="3"/>
  <c r="BK145" i="3"/>
  <c r="BN145" i="3"/>
  <c r="BO145" i="3"/>
  <c r="BP145" i="3"/>
  <c r="BQ145" i="3"/>
  <c r="BR145" i="3"/>
  <c r="BS145" i="3"/>
  <c r="BT145" i="3"/>
  <c r="BU145" i="3"/>
  <c r="BV145" i="3"/>
  <c r="BW145" i="3"/>
  <c r="BX145" i="3"/>
  <c r="CA145" i="3"/>
  <c r="CB145" i="3"/>
  <c r="CC145" i="3"/>
  <c r="CD145" i="3"/>
  <c r="CF145" i="3"/>
  <c r="CG145" i="3"/>
  <c r="CH145" i="3"/>
  <c r="CJ145" i="3"/>
  <c r="CK145" i="3"/>
  <c r="CL145" i="3"/>
  <c r="CN145" i="3"/>
  <c r="CO145" i="3"/>
  <c r="CP145" i="3"/>
  <c r="CR145" i="3"/>
  <c r="CS145" i="3"/>
  <c r="CT145" i="3"/>
  <c r="CV145" i="3"/>
  <c r="CW145" i="3"/>
  <c r="CX145" i="3"/>
  <c r="CZ145" i="3"/>
  <c r="DA145" i="3"/>
  <c r="DB145" i="3"/>
  <c r="DD145" i="3"/>
  <c r="DE145" i="3"/>
  <c r="DF145" i="3"/>
  <c r="DH145" i="3"/>
  <c r="DI145" i="3"/>
  <c r="DJ145" i="3"/>
  <c r="DL145" i="3"/>
  <c r="DM145" i="3"/>
  <c r="DN145" i="3"/>
  <c r="DP145" i="3"/>
  <c r="DQ145" i="3"/>
  <c r="DR145" i="3"/>
  <c r="B146" i="3"/>
  <c r="C146" i="3"/>
  <c r="E146" i="3"/>
  <c r="F146" i="3"/>
  <c r="G146" i="3"/>
  <c r="H146" i="3"/>
  <c r="I146" i="3"/>
  <c r="J146" i="3"/>
  <c r="K146" i="3"/>
  <c r="L146" i="3"/>
  <c r="M146" i="3"/>
  <c r="N146" i="3"/>
  <c r="O146" i="3"/>
  <c r="Q146" i="3"/>
  <c r="R146" i="3"/>
  <c r="S146" i="3"/>
  <c r="U146" i="3"/>
  <c r="V146" i="3"/>
  <c r="W146" i="3"/>
  <c r="Y146" i="3"/>
  <c r="Z146" i="3"/>
  <c r="AA146" i="3"/>
  <c r="AC146" i="3"/>
  <c r="AD146" i="3"/>
  <c r="AE146" i="3"/>
  <c r="AG146" i="3"/>
  <c r="AH146" i="3"/>
  <c r="AI146" i="3"/>
  <c r="AK146" i="3"/>
  <c r="AL146" i="3"/>
  <c r="AM146" i="3"/>
  <c r="AO146" i="3"/>
  <c r="AP146" i="3"/>
  <c r="AQ146" i="3"/>
  <c r="AS146" i="3"/>
  <c r="AT146" i="3"/>
  <c r="AU146" i="3"/>
  <c r="AW146" i="3"/>
  <c r="AX146" i="3"/>
  <c r="AY146" i="3"/>
  <c r="BA146" i="3"/>
  <c r="BB146" i="3"/>
  <c r="BC146" i="3"/>
  <c r="BE146" i="3"/>
  <c r="BF146" i="3"/>
  <c r="BG146" i="3"/>
  <c r="BI146" i="3"/>
  <c r="BJ146" i="3"/>
  <c r="BK146" i="3"/>
  <c r="BN146" i="3"/>
  <c r="BO146" i="3"/>
  <c r="BP146" i="3"/>
  <c r="BQ146" i="3"/>
  <c r="BR146" i="3"/>
  <c r="BS146" i="3"/>
  <c r="BT146" i="3"/>
  <c r="BU146" i="3"/>
  <c r="BV146" i="3"/>
  <c r="BW146" i="3"/>
  <c r="BX146" i="3"/>
  <c r="CA146" i="3"/>
  <c r="CB146" i="3"/>
  <c r="CC146" i="3"/>
  <c r="CD146" i="3"/>
  <c r="CF146" i="3"/>
  <c r="CG146" i="3"/>
  <c r="CH146" i="3"/>
  <c r="CJ146" i="3"/>
  <c r="CK146" i="3"/>
  <c r="CL146" i="3"/>
  <c r="CN146" i="3"/>
  <c r="CO146" i="3"/>
  <c r="CP146" i="3"/>
  <c r="CR146" i="3"/>
  <c r="CS146" i="3"/>
  <c r="CT146" i="3"/>
  <c r="CV146" i="3"/>
  <c r="CW146" i="3"/>
  <c r="CX146" i="3"/>
  <c r="CZ146" i="3"/>
  <c r="DA146" i="3"/>
  <c r="DB146" i="3"/>
  <c r="DD146" i="3"/>
  <c r="DE146" i="3"/>
  <c r="DF146" i="3"/>
  <c r="DH146" i="3"/>
  <c r="DI146" i="3"/>
  <c r="DJ146" i="3"/>
  <c r="DL146" i="3"/>
  <c r="DM146" i="3"/>
  <c r="DN146" i="3"/>
  <c r="DP146" i="3"/>
  <c r="DQ146" i="3"/>
  <c r="DR146" i="3"/>
  <c r="B147" i="3"/>
  <c r="C147" i="3"/>
  <c r="E147" i="3"/>
  <c r="F147" i="3"/>
  <c r="G147" i="3"/>
  <c r="H147" i="3"/>
  <c r="I147" i="3"/>
  <c r="J147" i="3"/>
  <c r="K147" i="3"/>
  <c r="L147" i="3"/>
  <c r="M147" i="3"/>
  <c r="N147" i="3"/>
  <c r="O147" i="3"/>
  <c r="Q147" i="3"/>
  <c r="R147" i="3"/>
  <c r="S147" i="3"/>
  <c r="U147" i="3"/>
  <c r="V147" i="3"/>
  <c r="W147" i="3"/>
  <c r="Y147" i="3"/>
  <c r="Z147" i="3"/>
  <c r="AA147" i="3"/>
  <c r="AC147" i="3"/>
  <c r="AD147" i="3"/>
  <c r="AE147" i="3"/>
  <c r="AG147" i="3"/>
  <c r="AH147" i="3"/>
  <c r="AI147" i="3"/>
  <c r="AK147" i="3"/>
  <c r="AL147" i="3"/>
  <c r="AM147" i="3"/>
  <c r="AO147" i="3"/>
  <c r="AP147" i="3"/>
  <c r="AQ147" i="3"/>
  <c r="AS147" i="3"/>
  <c r="AT147" i="3"/>
  <c r="AU147" i="3"/>
  <c r="AW147" i="3"/>
  <c r="AX147" i="3"/>
  <c r="AY147" i="3"/>
  <c r="BA147" i="3"/>
  <c r="BB147" i="3"/>
  <c r="BC147" i="3"/>
  <c r="BE147" i="3"/>
  <c r="BF147" i="3"/>
  <c r="BG147" i="3"/>
  <c r="BI147" i="3"/>
  <c r="BJ147" i="3"/>
  <c r="BK147" i="3"/>
  <c r="BN147" i="3"/>
  <c r="BO147" i="3"/>
  <c r="BP147" i="3"/>
  <c r="BQ147" i="3"/>
  <c r="BR147" i="3"/>
  <c r="BS147" i="3"/>
  <c r="BT147" i="3"/>
  <c r="BU147" i="3"/>
  <c r="BV147" i="3"/>
  <c r="BW147" i="3"/>
  <c r="BX147" i="3"/>
  <c r="CA147" i="3"/>
  <c r="CB147" i="3"/>
  <c r="CC147" i="3"/>
  <c r="CD147" i="3"/>
  <c r="CF147" i="3"/>
  <c r="CG147" i="3"/>
  <c r="CH147" i="3"/>
  <c r="CJ147" i="3"/>
  <c r="CK147" i="3"/>
  <c r="CL147" i="3"/>
  <c r="CN147" i="3"/>
  <c r="CO147" i="3"/>
  <c r="CP147" i="3"/>
  <c r="CR147" i="3"/>
  <c r="CS147" i="3"/>
  <c r="CT147" i="3"/>
  <c r="CV147" i="3"/>
  <c r="CW147" i="3"/>
  <c r="CX147" i="3"/>
  <c r="CZ147" i="3"/>
  <c r="DA147" i="3"/>
  <c r="DB147" i="3"/>
  <c r="DD147" i="3"/>
  <c r="DE147" i="3"/>
  <c r="DF147" i="3"/>
  <c r="DH147" i="3"/>
  <c r="DI147" i="3"/>
  <c r="DJ147" i="3"/>
  <c r="DL147" i="3"/>
  <c r="DM147" i="3"/>
  <c r="DN147" i="3"/>
  <c r="DP147" i="3"/>
  <c r="DQ147" i="3"/>
  <c r="DR147" i="3"/>
  <c r="B148" i="3"/>
  <c r="C148" i="3"/>
  <c r="E148" i="3"/>
  <c r="F148" i="3"/>
  <c r="G148" i="3"/>
  <c r="H148" i="3"/>
  <c r="I148" i="3"/>
  <c r="J148" i="3"/>
  <c r="K148" i="3"/>
  <c r="L148" i="3"/>
  <c r="M148" i="3"/>
  <c r="N148" i="3"/>
  <c r="O148" i="3"/>
  <c r="Q148" i="3"/>
  <c r="R148" i="3"/>
  <c r="S148" i="3"/>
  <c r="U148" i="3"/>
  <c r="V148" i="3"/>
  <c r="W148" i="3"/>
  <c r="Y148" i="3"/>
  <c r="Z148" i="3"/>
  <c r="AA148" i="3"/>
  <c r="AC148" i="3"/>
  <c r="AD148" i="3"/>
  <c r="AE148" i="3"/>
  <c r="AG148" i="3"/>
  <c r="AH148" i="3"/>
  <c r="AI148" i="3"/>
  <c r="AK148" i="3"/>
  <c r="AL148" i="3"/>
  <c r="AM148" i="3"/>
  <c r="AO148" i="3"/>
  <c r="AP148" i="3"/>
  <c r="AQ148" i="3"/>
  <c r="AS148" i="3"/>
  <c r="AT148" i="3"/>
  <c r="AU148" i="3"/>
  <c r="AW148" i="3"/>
  <c r="AX148" i="3"/>
  <c r="AY148" i="3"/>
  <c r="BA148" i="3"/>
  <c r="BB148" i="3"/>
  <c r="BC148" i="3"/>
  <c r="BE148" i="3"/>
  <c r="BF148" i="3"/>
  <c r="BG148" i="3"/>
  <c r="BI148" i="3"/>
  <c r="BJ148" i="3"/>
  <c r="BK148" i="3"/>
  <c r="BN148" i="3"/>
  <c r="BO148" i="3"/>
  <c r="BP148" i="3"/>
  <c r="BQ148" i="3"/>
  <c r="BR148" i="3"/>
  <c r="BS148" i="3"/>
  <c r="BT148" i="3"/>
  <c r="BU148" i="3"/>
  <c r="BV148" i="3"/>
  <c r="BW148" i="3"/>
  <c r="BX148" i="3"/>
  <c r="CA148" i="3"/>
  <c r="CB148" i="3"/>
  <c r="CC148" i="3"/>
  <c r="CD148" i="3"/>
  <c r="CF148" i="3"/>
  <c r="CG148" i="3"/>
  <c r="CH148" i="3"/>
  <c r="CJ148" i="3"/>
  <c r="CK148" i="3"/>
  <c r="CL148" i="3"/>
  <c r="CN148" i="3"/>
  <c r="CO148" i="3"/>
  <c r="CP148" i="3"/>
  <c r="CR148" i="3"/>
  <c r="CS148" i="3"/>
  <c r="CT148" i="3"/>
  <c r="CV148" i="3"/>
  <c r="CW148" i="3"/>
  <c r="CX148" i="3"/>
  <c r="CZ148" i="3"/>
  <c r="DA148" i="3"/>
  <c r="DB148" i="3"/>
  <c r="DD148" i="3"/>
  <c r="DE148" i="3"/>
  <c r="DF148" i="3"/>
  <c r="DH148" i="3"/>
  <c r="DI148" i="3"/>
  <c r="DJ148" i="3"/>
  <c r="DL148" i="3"/>
  <c r="DM148" i="3"/>
  <c r="DN148" i="3"/>
  <c r="DP148" i="3"/>
  <c r="DQ148" i="3"/>
  <c r="DR148" i="3"/>
  <c r="B149" i="3"/>
  <c r="C149" i="3"/>
  <c r="E149" i="3"/>
  <c r="F149" i="3"/>
  <c r="G149" i="3"/>
  <c r="H149" i="3"/>
  <c r="I149" i="3"/>
  <c r="J149" i="3"/>
  <c r="K149" i="3"/>
  <c r="L149" i="3"/>
  <c r="M149" i="3"/>
  <c r="N149" i="3"/>
  <c r="O149" i="3"/>
  <c r="Q149" i="3"/>
  <c r="R149" i="3"/>
  <c r="S149" i="3"/>
  <c r="U149" i="3"/>
  <c r="V149" i="3"/>
  <c r="W149" i="3"/>
  <c r="Y149" i="3"/>
  <c r="Z149" i="3"/>
  <c r="AA149" i="3"/>
  <c r="AC149" i="3"/>
  <c r="AD149" i="3"/>
  <c r="AE149" i="3"/>
  <c r="AG149" i="3"/>
  <c r="AH149" i="3"/>
  <c r="AI149" i="3"/>
  <c r="AK149" i="3"/>
  <c r="AL149" i="3"/>
  <c r="AM149" i="3"/>
  <c r="AO149" i="3"/>
  <c r="AP149" i="3"/>
  <c r="AQ149" i="3"/>
  <c r="AS149" i="3"/>
  <c r="AT149" i="3"/>
  <c r="AU149" i="3"/>
  <c r="AW149" i="3"/>
  <c r="AX149" i="3"/>
  <c r="AY149" i="3"/>
  <c r="BA149" i="3"/>
  <c r="BB149" i="3"/>
  <c r="BC149" i="3"/>
  <c r="BE149" i="3"/>
  <c r="BF149" i="3"/>
  <c r="BG149" i="3"/>
  <c r="BI149" i="3"/>
  <c r="BJ149" i="3"/>
  <c r="BK149" i="3"/>
  <c r="BN149" i="3"/>
  <c r="BO149" i="3"/>
  <c r="BP149" i="3"/>
  <c r="BQ149" i="3"/>
  <c r="BR149" i="3"/>
  <c r="BS149" i="3"/>
  <c r="BT149" i="3"/>
  <c r="BU149" i="3"/>
  <c r="BV149" i="3"/>
  <c r="BW149" i="3"/>
  <c r="BX149" i="3"/>
  <c r="CA149" i="3"/>
  <c r="CB149" i="3"/>
  <c r="CC149" i="3"/>
  <c r="CD149" i="3"/>
  <c r="CF149" i="3"/>
  <c r="CG149" i="3"/>
  <c r="CH149" i="3"/>
  <c r="CJ149" i="3"/>
  <c r="CK149" i="3"/>
  <c r="CL149" i="3"/>
  <c r="CN149" i="3"/>
  <c r="CO149" i="3"/>
  <c r="CP149" i="3"/>
  <c r="CR149" i="3"/>
  <c r="CS149" i="3"/>
  <c r="CT149" i="3"/>
  <c r="CV149" i="3"/>
  <c r="CW149" i="3"/>
  <c r="CX149" i="3"/>
  <c r="CZ149" i="3"/>
  <c r="DA149" i="3"/>
  <c r="DB149" i="3"/>
  <c r="DD149" i="3"/>
  <c r="DE149" i="3"/>
  <c r="DF149" i="3"/>
  <c r="DH149" i="3"/>
  <c r="DI149" i="3"/>
  <c r="DJ149" i="3"/>
  <c r="DL149" i="3"/>
  <c r="DM149" i="3"/>
  <c r="DN149" i="3"/>
  <c r="DP149" i="3"/>
  <c r="DQ149" i="3"/>
  <c r="DR149" i="3"/>
  <c r="B150" i="3"/>
  <c r="C150" i="3"/>
  <c r="E150" i="3"/>
  <c r="F150" i="3"/>
  <c r="G150" i="3"/>
  <c r="H150" i="3"/>
  <c r="I150" i="3"/>
  <c r="J150" i="3"/>
  <c r="K150" i="3"/>
  <c r="L150" i="3"/>
  <c r="M150" i="3"/>
  <c r="N150" i="3"/>
  <c r="O150" i="3"/>
  <c r="Q150" i="3"/>
  <c r="R150" i="3"/>
  <c r="S150" i="3"/>
  <c r="U150" i="3"/>
  <c r="V150" i="3"/>
  <c r="W150" i="3"/>
  <c r="Y150" i="3"/>
  <c r="Z150" i="3"/>
  <c r="AA150" i="3"/>
  <c r="AC150" i="3"/>
  <c r="AD150" i="3"/>
  <c r="AE150" i="3"/>
  <c r="AG150" i="3"/>
  <c r="AH150" i="3"/>
  <c r="AI150" i="3"/>
  <c r="AK150" i="3"/>
  <c r="AL150" i="3"/>
  <c r="AM150" i="3"/>
  <c r="AO150" i="3"/>
  <c r="AP150" i="3"/>
  <c r="AQ150" i="3"/>
  <c r="AS150" i="3"/>
  <c r="AT150" i="3"/>
  <c r="AU150" i="3"/>
  <c r="AW150" i="3"/>
  <c r="AX150" i="3"/>
  <c r="AY150" i="3"/>
  <c r="BA150" i="3"/>
  <c r="BB150" i="3"/>
  <c r="BC150" i="3"/>
  <c r="BE150" i="3"/>
  <c r="BF150" i="3"/>
  <c r="BG150" i="3"/>
  <c r="BI150" i="3"/>
  <c r="BJ150" i="3"/>
  <c r="BK150" i="3"/>
  <c r="BN150" i="3"/>
  <c r="BO150" i="3"/>
  <c r="BP150" i="3"/>
  <c r="BQ150" i="3"/>
  <c r="BR150" i="3"/>
  <c r="BS150" i="3"/>
  <c r="BT150" i="3"/>
  <c r="BU150" i="3"/>
  <c r="BV150" i="3"/>
  <c r="BW150" i="3"/>
  <c r="BX150" i="3"/>
  <c r="CA150" i="3"/>
  <c r="CB150" i="3"/>
  <c r="CC150" i="3"/>
  <c r="CD150" i="3"/>
  <c r="CF150" i="3"/>
  <c r="CG150" i="3"/>
  <c r="CH150" i="3"/>
  <c r="CJ150" i="3"/>
  <c r="CK150" i="3"/>
  <c r="CL150" i="3"/>
  <c r="CN150" i="3"/>
  <c r="CO150" i="3"/>
  <c r="CP150" i="3"/>
  <c r="CR150" i="3"/>
  <c r="CS150" i="3"/>
  <c r="CT150" i="3"/>
  <c r="CV150" i="3"/>
  <c r="CW150" i="3"/>
  <c r="CX150" i="3"/>
  <c r="CZ150" i="3"/>
  <c r="DA150" i="3"/>
  <c r="DB150" i="3"/>
  <c r="DD150" i="3"/>
  <c r="DE150" i="3"/>
  <c r="DF150" i="3"/>
  <c r="DH150" i="3"/>
  <c r="DI150" i="3"/>
  <c r="DJ150" i="3"/>
  <c r="DL150" i="3"/>
  <c r="DM150" i="3"/>
  <c r="DN150" i="3"/>
  <c r="DP150" i="3"/>
  <c r="DQ150" i="3"/>
  <c r="DR150" i="3"/>
  <c r="B151" i="3"/>
  <c r="C151" i="3"/>
  <c r="E151" i="3"/>
  <c r="F151" i="3"/>
  <c r="G151" i="3"/>
  <c r="H151" i="3"/>
  <c r="I151" i="3"/>
  <c r="J151" i="3"/>
  <c r="K151" i="3"/>
  <c r="L151" i="3"/>
  <c r="M151" i="3"/>
  <c r="N151" i="3"/>
  <c r="O151" i="3"/>
  <c r="Q151" i="3"/>
  <c r="R151" i="3"/>
  <c r="S151" i="3"/>
  <c r="U151" i="3"/>
  <c r="V151" i="3"/>
  <c r="W151" i="3"/>
  <c r="Y151" i="3"/>
  <c r="Z151" i="3"/>
  <c r="AA151" i="3"/>
  <c r="AC151" i="3"/>
  <c r="AD151" i="3"/>
  <c r="AE151" i="3"/>
  <c r="AG151" i="3"/>
  <c r="AH151" i="3"/>
  <c r="AI151" i="3"/>
  <c r="AK151" i="3"/>
  <c r="AL151" i="3"/>
  <c r="AM151" i="3"/>
  <c r="AO151" i="3"/>
  <c r="AP151" i="3"/>
  <c r="AQ151" i="3"/>
  <c r="AS151" i="3"/>
  <c r="AT151" i="3"/>
  <c r="AU151" i="3"/>
  <c r="AW151" i="3"/>
  <c r="AX151" i="3"/>
  <c r="AY151" i="3"/>
  <c r="BA151" i="3"/>
  <c r="BB151" i="3"/>
  <c r="BC151" i="3"/>
  <c r="BE151" i="3"/>
  <c r="BF151" i="3"/>
  <c r="BG151" i="3"/>
  <c r="BI151" i="3"/>
  <c r="BJ151" i="3"/>
  <c r="BK151" i="3"/>
  <c r="BN151" i="3"/>
  <c r="BO151" i="3"/>
  <c r="BP151" i="3"/>
  <c r="BQ151" i="3"/>
  <c r="BR151" i="3"/>
  <c r="BS151" i="3"/>
  <c r="BT151" i="3"/>
  <c r="BU151" i="3"/>
  <c r="BV151" i="3"/>
  <c r="BW151" i="3"/>
  <c r="BX151" i="3"/>
  <c r="CA151" i="3"/>
  <c r="CB151" i="3"/>
  <c r="CC151" i="3"/>
  <c r="CD151" i="3"/>
  <c r="CF151" i="3"/>
  <c r="CG151" i="3"/>
  <c r="CH151" i="3"/>
  <c r="CJ151" i="3"/>
  <c r="CK151" i="3"/>
  <c r="CL151" i="3"/>
  <c r="CN151" i="3"/>
  <c r="CO151" i="3"/>
  <c r="CP151" i="3"/>
  <c r="CR151" i="3"/>
  <c r="CS151" i="3"/>
  <c r="CT151" i="3"/>
  <c r="CV151" i="3"/>
  <c r="CW151" i="3"/>
  <c r="CX151" i="3"/>
  <c r="CZ151" i="3"/>
  <c r="DA151" i="3"/>
  <c r="DB151" i="3"/>
  <c r="DD151" i="3"/>
  <c r="DE151" i="3"/>
  <c r="DF151" i="3"/>
  <c r="DH151" i="3"/>
  <c r="DI151" i="3"/>
  <c r="DJ151" i="3"/>
  <c r="DL151" i="3"/>
  <c r="DM151" i="3"/>
  <c r="DN151" i="3"/>
  <c r="DP151" i="3"/>
  <c r="DQ151" i="3"/>
  <c r="DR151" i="3"/>
  <c r="B152" i="3"/>
  <c r="C152" i="3"/>
  <c r="E152" i="3"/>
  <c r="F152" i="3"/>
  <c r="G152" i="3"/>
  <c r="H152" i="3"/>
  <c r="I152" i="3"/>
  <c r="J152" i="3"/>
  <c r="K152" i="3"/>
  <c r="L152" i="3"/>
  <c r="M152" i="3"/>
  <c r="N152" i="3"/>
  <c r="O152" i="3"/>
  <c r="Q152" i="3"/>
  <c r="R152" i="3"/>
  <c r="S152" i="3"/>
  <c r="U152" i="3"/>
  <c r="V152" i="3"/>
  <c r="W152" i="3"/>
  <c r="Y152" i="3"/>
  <c r="Z152" i="3"/>
  <c r="AA152" i="3"/>
  <c r="AC152" i="3"/>
  <c r="AD152" i="3"/>
  <c r="AE152" i="3"/>
  <c r="AG152" i="3"/>
  <c r="AH152" i="3"/>
  <c r="AI152" i="3"/>
  <c r="AK152" i="3"/>
  <c r="AL152" i="3"/>
  <c r="AM152" i="3"/>
  <c r="AO152" i="3"/>
  <c r="AP152" i="3"/>
  <c r="AQ152" i="3"/>
  <c r="AS152" i="3"/>
  <c r="AT152" i="3"/>
  <c r="AU152" i="3"/>
  <c r="AW152" i="3"/>
  <c r="AX152" i="3"/>
  <c r="AY152" i="3"/>
  <c r="BA152" i="3"/>
  <c r="BB152" i="3"/>
  <c r="BC152" i="3"/>
  <c r="BE152" i="3"/>
  <c r="BF152" i="3"/>
  <c r="BG152" i="3"/>
  <c r="BI152" i="3"/>
  <c r="BJ152" i="3"/>
  <c r="BK152" i="3"/>
  <c r="BN152" i="3"/>
  <c r="BO152" i="3"/>
  <c r="BP152" i="3"/>
  <c r="BQ152" i="3"/>
  <c r="BR152" i="3"/>
  <c r="BS152" i="3"/>
  <c r="BT152" i="3"/>
  <c r="BU152" i="3"/>
  <c r="BV152" i="3"/>
  <c r="BW152" i="3"/>
  <c r="BX152" i="3"/>
  <c r="CA152" i="3"/>
  <c r="CB152" i="3"/>
  <c r="CC152" i="3"/>
  <c r="CD152" i="3"/>
  <c r="CF152" i="3"/>
  <c r="CG152" i="3"/>
  <c r="CH152" i="3"/>
  <c r="CJ152" i="3"/>
  <c r="CK152" i="3"/>
  <c r="CL152" i="3"/>
  <c r="CN152" i="3"/>
  <c r="CO152" i="3"/>
  <c r="CP152" i="3"/>
  <c r="CR152" i="3"/>
  <c r="CS152" i="3"/>
  <c r="CT152" i="3"/>
  <c r="CV152" i="3"/>
  <c r="CW152" i="3"/>
  <c r="CX152" i="3"/>
  <c r="CZ152" i="3"/>
  <c r="DA152" i="3"/>
  <c r="DB152" i="3"/>
  <c r="DD152" i="3"/>
  <c r="DE152" i="3"/>
  <c r="DF152" i="3"/>
  <c r="DH152" i="3"/>
  <c r="DI152" i="3"/>
  <c r="DJ152" i="3"/>
  <c r="DL152" i="3"/>
  <c r="DM152" i="3"/>
  <c r="DN152" i="3"/>
  <c r="DP152" i="3"/>
  <c r="DQ152" i="3"/>
  <c r="DR152" i="3"/>
  <c r="B153" i="3"/>
  <c r="C153" i="3"/>
  <c r="E153" i="3"/>
  <c r="F153" i="3"/>
  <c r="G153" i="3"/>
  <c r="H153" i="3"/>
  <c r="I153" i="3"/>
  <c r="J153" i="3"/>
  <c r="K153" i="3"/>
  <c r="L153" i="3"/>
  <c r="M153" i="3"/>
  <c r="N153" i="3"/>
  <c r="O153" i="3"/>
  <c r="Q153" i="3"/>
  <c r="R153" i="3"/>
  <c r="S153" i="3"/>
  <c r="U153" i="3"/>
  <c r="V153" i="3"/>
  <c r="W153" i="3"/>
  <c r="Y153" i="3"/>
  <c r="Z153" i="3"/>
  <c r="AA153" i="3"/>
  <c r="AC153" i="3"/>
  <c r="AD153" i="3"/>
  <c r="AE153" i="3"/>
  <c r="AG153" i="3"/>
  <c r="AH153" i="3"/>
  <c r="AI153" i="3"/>
  <c r="AK153" i="3"/>
  <c r="AL153" i="3"/>
  <c r="AM153" i="3"/>
  <c r="AO153" i="3"/>
  <c r="AP153" i="3"/>
  <c r="AQ153" i="3"/>
  <c r="AS153" i="3"/>
  <c r="AT153" i="3"/>
  <c r="AU153" i="3"/>
  <c r="AW153" i="3"/>
  <c r="AX153" i="3"/>
  <c r="AY153" i="3"/>
  <c r="BA153" i="3"/>
  <c r="BB153" i="3"/>
  <c r="BC153" i="3"/>
  <c r="BE153" i="3"/>
  <c r="BF153" i="3"/>
  <c r="BG153" i="3"/>
  <c r="BI153" i="3"/>
  <c r="BJ153" i="3"/>
  <c r="BK153" i="3"/>
  <c r="BN153" i="3"/>
  <c r="BO153" i="3"/>
  <c r="BP153" i="3"/>
  <c r="BQ153" i="3"/>
  <c r="BR153" i="3"/>
  <c r="BS153" i="3"/>
  <c r="BT153" i="3"/>
  <c r="BU153" i="3"/>
  <c r="BV153" i="3"/>
  <c r="BW153" i="3"/>
  <c r="BX153" i="3"/>
  <c r="CA153" i="3"/>
  <c r="CB153" i="3"/>
  <c r="CC153" i="3"/>
  <c r="CD153" i="3"/>
  <c r="CF153" i="3"/>
  <c r="CG153" i="3"/>
  <c r="CH153" i="3"/>
  <c r="CJ153" i="3"/>
  <c r="CK153" i="3"/>
  <c r="CL153" i="3"/>
  <c r="CN153" i="3"/>
  <c r="CO153" i="3"/>
  <c r="CP153" i="3"/>
  <c r="CR153" i="3"/>
  <c r="CS153" i="3"/>
  <c r="CT153" i="3"/>
  <c r="CV153" i="3"/>
  <c r="CW153" i="3"/>
  <c r="CX153" i="3"/>
  <c r="CZ153" i="3"/>
  <c r="DA153" i="3"/>
  <c r="DB153" i="3"/>
  <c r="DD153" i="3"/>
  <c r="DE153" i="3"/>
  <c r="DF153" i="3"/>
  <c r="DH153" i="3"/>
  <c r="DI153" i="3"/>
  <c r="DJ153" i="3"/>
  <c r="DL153" i="3"/>
  <c r="DM153" i="3"/>
  <c r="DN153" i="3"/>
  <c r="DP153" i="3"/>
  <c r="DQ153" i="3"/>
  <c r="DR153" i="3"/>
  <c r="B154" i="3"/>
  <c r="C154" i="3"/>
  <c r="E154" i="3"/>
  <c r="F154" i="3"/>
  <c r="G154" i="3"/>
  <c r="H154" i="3"/>
  <c r="I154" i="3"/>
  <c r="J154" i="3"/>
  <c r="K154" i="3"/>
  <c r="L154" i="3"/>
  <c r="M154" i="3"/>
  <c r="N154" i="3"/>
  <c r="O154" i="3"/>
  <c r="Q154" i="3"/>
  <c r="R154" i="3"/>
  <c r="S154" i="3"/>
  <c r="U154" i="3"/>
  <c r="V154" i="3"/>
  <c r="W154" i="3"/>
  <c r="Y154" i="3"/>
  <c r="Z154" i="3"/>
  <c r="AA154" i="3"/>
  <c r="AC154" i="3"/>
  <c r="AD154" i="3"/>
  <c r="AE154" i="3"/>
  <c r="AG154" i="3"/>
  <c r="AH154" i="3"/>
  <c r="AI154" i="3"/>
  <c r="AK154" i="3"/>
  <c r="AL154" i="3"/>
  <c r="AM154" i="3"/>
  <c r="AO154" i="3"/>
  <c r="AP154" i="3"/>
  <c r="AQ154" i="3"/>
  <c r="AS154" i="3"/>
  <c r="AT154" i="3"/>
  <c r="AU154" i="3"/>
  <c r="AW154" i="3"/>
  <c r="AX154" i="3"/>
  <c r="AY154" i="3"/>
  <c r="BA154" i="3"/>
  <c r="BB154" i="3"/>
  <c r="BC154" i="3"/>
  <c r="BE154" i="3"/>
  <c r="BF154" i="3"/>
  <c r="BG154" i="3"/>
  <c r="BI154" i="3"/>
  <c r="BJ154" i="3"/>
  <c r="BK154" i="3"/>
  <c r="BN154" i="3"/>
  <c r="BO154" i="3"/>
  <c r="BP154" i="3"/>
  <c r="BQ154" i="3"/>
  <c r="BR154" i="3"/>
  <c r="BS154" i="3"/>
  <c r="BT154" i="3"/>
  <c r="BU154" i="3"/>
  <c r="BV154" i="3"/>
  <c r="BW154" i="3"/>
  <c r="BX154" i="3"/>
  <c r="CA154" i="3"/>
  <c r="CB154" i="3"/>
  <c r="CC154" i="3"/>
  <c r="CD154" i="3"/>
  <c r="CF154" i="3"/>
  <c r="CG154" i="3"/>
  <c r="CH154" i="3"/>
  <c r="CJ154" i="3"/>
  <c r="CK154" i="3"/>
  <c r="CL154" i="3"/>
  <c r="CN154" i="3"/>
  <c r="CO154" i="3"/>
  <c r="CP154" i="3"/>
  <c r="CR154" i="3"/>
  <c r="CS154" i="3"/>
  <c r="CT154" i="3"/>
  <c r="CV154" i="3"/>
  <c r="CW154" i="3"/>
  <c r="CX154" i="3"/>
  <c r="CZ154" i="3"/>
  <c r="DA154" i="3"/>
  <c r="DB154" i="3"/>
  <c r="DD154" i="3"/>
  <c r="DE154" i="3"/>
  <c r="DF154" i="3"/>
  <c r="DH154" i="3"/>
  <c r="DI154" i="3"/>
  <c r="DJ154" i="3"/>
  <c r="DL154" i="3"/>
  <c r="DM154" i="3"/>
  <c r="DN154" i="3"/>
  <c r="DP154" i="3"/>
  <c r="DQ154" i="3"/>
  <c r="DR154" i="3"/>
  <c r="B155" i="3"/>
  <c r="C155" i="3"/>
  <c r="E155" i="3"/>
  <c r="F155" i="3"/>
  <c r="G155" i="3"/>
  <c r="H155" i="3"/>
  <c r="I155" i="3"/>
  <c r="J155" i="3"/>
  <c r="K155" i="3"/>
  <c r="L155" i="3"/>
  <c r="M155" i="3"/>
  <c r="N155" i="3"/>
  <c r="O155" i="3"/>
  <c r="Q155" i="3"/>
  <c r="R155" i="3"/>
  <c r="S155" i="3"/>
  <c r="U155" i="3"/>
  <c r="V155" i="3"/>
  <c r="W155" i="3"/>
  <c r="Y155" i="3"/>
  <c r="Z155" i="3"/>
  <c r="AA155" i="3"/>
  <c r="AC155" i="3"/>
  <c r="AD155" i="3"/>
  <c r="AE155" i="3"/>
  <c r="AG155" i="3"/>
  <c r="AH155" i="3"/>
  <c r="AI155" i="3"/>
  <c r="AK155" i="3"/>
  <c r="AL155" i="3"/>
  <c r="AM155" i="3"/>
  <c r="AO155" i="3"/>
  <c r="AP155" i="3"/>
  <c r="AQ155" i="3"/>
  <c r="AS155" i="3"/>
  <c r="AT155" i="3"/>
  <c r="AU155" i="3"/>
  <c r="AW155" i="3"/>
  <c r="AX155" i="3"/>
  <c r="AY155" i="3"/>
  <c r="BA155" i="3"/>
  <c r="BB155" i="3"/>
  <c r="BC155" i="3"/>
  <c r="BE155" i="3"/>
  <c r="BF155" i="3"/>
  <c r="BG155" i="3"/>
  <c r="BI155" i="3"/>
  <c r="BJ155" i="3"/>
  <c r="BK155" i="3"/>
  <c r="BN155" i="3"/>
  <c r="BO155" i="3"/>
  <c r="BP155" i="3"/>
  <c r="BQ155" i="3"/>
  <c r="BR155" i="3"/>
  <c r="BS155" i="3"/>
  <c r="BT155" i="3"/>
  <c r="BU155" i="3"/>
  <c r="BV155" i="3"/>
  <c r="BW155" i="3"/>
  <c r="BX155" i="3"/>
  <c r="CA155" i="3"/>
  <c r="CB155" i="3"/>
  <c r="CC155" i="3"/>
  <c r="CD155" i="3"/>
  <c r="CF155" i="3"/>
  <c r="CG155" i="3"/>
  <c r="CH155" i="3"/>
  <c r="CJ155" i="3"/>
  <c r="CK155" i="3"/>
  <c r="CL155" i="3"/>
  <c r="CN155" i="3"/>
  <c r="CO155" i="3"/>
  <c r="CP155" i="3"/>
  <c r="CR155" i="3"/>
  <c r="CS155" i="3"/>
  <c r="CT155" i="3"/>
  <c r="CV155" i="3"/>
  <c r="CW155" i="3"/>
  <c r="CX155" i="3"/>
  <c r="CZ155" i="3"/>
  <c r="DA155" i="3"/>
  <c r="DB155" i="3"/>
  <c r="DD155" i="3"/>
  <c r="DE155" i="3"/>
  <c r="DF155" i="3"/>
  <c r="DH155" i="3"/>
  <c r="DI155" i="3"/>
  <c r="DJ155" i="3"/>
  <c r="DL155" i="3"/>
  <c r="DM155" i="3"/>
  <c r="DN155" i="3"/>
  <c r="DP155" i="3"/>
  <c r="DQ155" i="3"/>
  <c r="DR155" i="3"/>
  <c r="B156" i="3"/>
  <c r="C156" i="3"/>
  <c r="E156" i="3"/>
  <c r="F156" i="3"/>
  <c r="G156" i="3"/>
  <c r="H156" i="3"/>
  <c r="I156" i="3"/>
  <c r="J156" i="3"/>
  <c r="K156" i="3"/>
  <c r="L156" i="3"/>
  <c r="M156" i="3"/>
  <c r="N156" i="3"/>
  <c r="O156" i="3"/>
  <c r="Q156" i="3"/>
  <c r="R156" i="3"/>
  <c r="S156" i="3"/>
  <c r="U156" i="3"/>
  <c r="V156" i="3"/>
  <c r="W156" i="3"/>
  <c r="Y156" i="3"/>
  <c r="Z156" i="3"/>
  <c r="AA156" i="3"/>
  <c r="AC156" i="3"/>
  <c r="AD156" i="3"/>
  <c r="AE156" i="3"/>
  <c r="AG156" i="3"/>
  <c r="AH156" i="3"/>
  <c r="AI156" i="3"/>
  <c r="AK156" i="3"/>
  <c r="AL156" i="3"/>
  <c r="AM156" i="3"/>
  <c r="AO156" i="3"/>
  <c r="AP156" i="3"/>
  <c r="AQ156" i="3"/>
  <c r="AS156" i="3"/>
  <c r="AT156" i="3"/>
  <c r="AU156" i="3"/>
  <c r="AW156" i="3"/>
  <c r="AX156" i="3"/>
  <c r="AY156" i="3"/>
  <c r="BA156" i="3"/>
  <c r="BB156" i="3"/>
  <c r="BC156" i="3"/>
  <c r="BE156" i="3"/>
  <c r="BF156" i="3"/>
  <c r="BG156" i="3"/>
  <c r="BI156" i="3"/>
  <c r="BJ156" i="3"/>
  <c r="BK156" i="3"/>
  <c r="BN156" i="3"/>
  <c r="BO156" i="3"/>
  <c r="BP156" i="3"/>
  <c r="BQ156" i="3"/>
  <c r="BR156" i="3"/>
  <c r="BS156" i="3"/>
  <c r="BT156" i="3"/>
  <c r="BU156" i="3"/>
  <c r="BV156" i="3"/>
  <c r="BW156" i="3"/>
  <c r="BX156" i="3"/>
  <c r="CA156" i="3"/>
  <c r="CB156" i="3"/>
  <c r="CC156" i="3"/>
  <c r="CD156" i="3"/>
  <c r="CF156" i="3"/>
  <c r="CG156" i="3"/>
  <c r="CH156" i="3"/>
  <c r="CJ156" i="3"/>
  <c r="CK156" i="3"/>
  <c r="CL156" i="3"/>
  <c r="CN156" i="3"/>
  <c r="CO156" i="3"/>
  <c r="CP156" i="3"/>
  <c r="CR156" i="3"/>
  <c r="CS156" i="3"/>
  <c r="CT156" i="3"/>
  <c r="CV156" i="3"/>
  <c r="CW156" i="3"/>
  <c r="CX156" i="3"/>
  <c r="CZ156" i="3"/>
  <c r="DA156" i="3"/>
  <c r="DB156" i="3"/>
  <c r="DD156" i="3"/>
  <c r="DE156" i="3"/>
  <c r="DF156" i="3"/>
  <c r="DH156" i="3"/>
  <c r="DI156" i="3"/>
  <c r="DJ156" i="3"/>
  <c r="DL156" i="3"/>
  <c r="DM156" i="3"/>
  <c r="DN156" i="3"/>
  <c r="DP156" i="3"/>
  <c r="DQ156" i="3"/>
  <c r="DR156" i="3"/>
  <c r="B157" i="3"/>
  <c r="C157" i="3"/>
  <c r="E157" i="3"/>
  <c r="F157" i="3"/>
  <c r="G157" i="3"/>
  <c r="H157" i="3"/>
  <c r="I157" i="3"/>
  <c r="J157" i="3"/>
  <c r="K157" i="3"/>
  <c r="L157" i="3"/>
  <c r="M157" i="3"/>
  <c r="N157" i="3"/>
  <c r="O157" i="3"/>
  <c r="Q157" i="3"/>
  <c r="R157" i="3"/>
  <c r="S157" i="3"/>
  <c r="U157" i="3"/>
  <c r="V157" i="3"/>
  <c r="W157" i="3"/>
  <c r="Y157" i="3"/>
  <c r="Z157" i="3"/>
  <c r="AA157" i="3"/>
  <c r="AC157" i="3"/>
  <c r="AD157" i="3"/>
  <c r="AE157" i="3"/>
  <c r="AG157" i="3"/>
  <c r="AH157" i="3"/>
  <c r="AI157" i="3"/>
  <c r="AK157" i="3"/>
  <c r="AL157" i="3"/>
  <c r="AM157" i="3"/>
  <c r="AO157" i="3"/>
  <c r="AP157" i="3"/>
  <c r="AQ157" i="3"/>
  <c r="AS157" i="3"/>
  <c r="AT157" i="3"/>
  <c r="AU157" i="3"/>
  <c r="AW157" i="3"/>
  <c r="AX157" i="3"/>
  <c r="AY157" i="3"/>
  <c r="BA157" i="3"/>
  <c r="BB157" i="3"/>
  <c r="BC157" i="3"/>
  <c r="BE157" i="3"/>
  <c r="BF157" i="3"/>
  <c r="BG157" i="3"/>
  <c r="BI157" i="3"/>
  <c r="BJ157" i="3"/>
  <c r="BK157" i="3"/>
  <c r="BN157" i="3"/>
  <c r="BO157" i="3"/>
  <c r="BP157" i="3"/>
  <c r="BQ157" i="3"/>
  <c r="BR157" i="3"/>
  <c r="BS157" i="3"/>
  <c r="BT157" i="3"/>
  <c r="BU157" i="3"/>
  <c r="BV157" i="3"/>
  <c r="BW157" i="3"/>
  <c r="BX157" i="3"/>
  <c r="CA157" i="3"/>
  <c r="CB157" i="3"/>
  <c r="CC157" i="3"/>
  <c r="CD157" i="3"/>
  <c r="CF157" i="3"/>
  <c r="CG157" i="3"/>
  <c r="CH157" i="3"/>
  <c r="CJ157" i="3"/>
  <c r="CK157" i="3"/>
  <c r="CL157" i="3"/>
  <c r="CN157" i="3"/>
  <c r="CO157" i="3"/>
  <c r="CP157" i="3"/>
  <c r="CR157" i="3"/>
  <c r="CS157" i="3"/>
  <c r="CT157" i="3"/>
  <c r="CV157" i="3"/>
  <c r="CW157" i="3"/>
  <c r="CX157" i="3"/>
  <c r="CZ157" i="3"/>
  <c r="DA157" i="3"/>
  <c r="DB157" i="3"/>
  <c r="DD157" i="3"/>
  <c r="DE157" i="3"/>
  <c r="DF157" i="3"/>
  <c r="DH157" i="3"/>
  <c r="DI157" i="3"/>
  <c r="DJ157" i="3"/>
  <c r="DL157" i="3"/>
  <c r="DM157" i="3"/>
  <c r="DN157" i="3"/>
  <c r="DP157" i="3"/>
  <c r="DQ157" i="3"/>
  <c r="DR157" i="3"/>
  <c r="B158" i="3"/>
  <c r="C158" i="3"/>
  <c r="E158" i="3"/>
  <c r="F158" i="3"/>
  <c r="G158" i="3"/>
  <c r="H158" i="3"/>
  <c r="I158" i="3"/>
  <c r="J158" i="3"/>
  <c r="K158" i="3"/>
  <c r="L158" i="3"/>
  <c r="M158" i="3"/>
  <c r="N158" i="3"/>
  <c r="O158" i="3"/>
  <c r="Q158" i="3"/>
  <c r="R158" i="3"/>
  <c r="S158" i="3"/>
  <c r="U158" i="3"/>
  <c r="V158" i="3"/>
  <c r="W158" i="3"/>
  <c r="Y158" i="3"/>
  <c r="Z158" i="3"/>
  <c r="AA158" i="3"/>
  <c r="AC158" i="3"/>
  <c r="AD158" i="3"/>
  <c r="AE158" i="3"/>
  <c r="AG158" i="3"/>
  <c r="AH158" i="3"/>
  <c r="AI158" i="3"/>
  <c r="AK158" i="3"/>
  <c r="AL158" i="3"/>
  <c r="AM158" i="3"/>
  <c r="AO158" i="3"/>
  <c r="AP158" i="3"/>
  <c r="AQ158" i="3"/>
  <c r="AS158" i="3"/>
  <c r="AT158" i="3"/>
  <c r="AU158" i="3"/>
  <c r="AW158" i="3"/>
  <c r="AX158" i="3"/>
  <c r="AY158" i="3"/>
  <c r="BA158" i="3"/>
  <c r="BB158" i="3"/>
  <c r="BC158" i="3"/>
  <c r="BE158" i="3"/>
  <c r="BF158" i="3"/>
  <c r="BG158" i="3"/>
  <c r="BI158" i="3"/>
  <c r="BJ158" i="3"/>
  <c r="BK158" i="3"/>
  <c r="BN158" i="3"/>
  <c r="BO158" i="3"/>
  <c r="BP158" i="3"/>
  <c r="BQ158" i="3"/>
  <c r="BR158" i="3"/>
  <c r="BS158" i="3"/>
  <c r="BT158" i="3"/>
  <c r="BU158" i="3"/>
  <c r="BV158" i="3"/>
  <c r="BW158" i="3"/>
  <c r="BX158" i="3"/>
  <c r="CA158" i="3"/>
  <c r="CB158" i="3"/>
  <c r="CC158" i="3"/>
  <c r="CD158" i="3"/>
  <c r="CF158" i="3"/>
  <c r="CG158" i="3"/>
  <c r="CH158" i="3"/>
  <c r="CJ158" i="3"/>
  <c r="CK158" i="3"/>
  <c r="CL158" i="3"/>
  <c r="CN158" i="3"/>
  <c r="CO158" i="3"/>
  <c r="CP158" i="3"/>
  <c r="CR158" i="3"/>
  <c r="CS158" i="3"/>
  <c r="CT158" i="3"/>
  <c r="CV158" i="3"/>
  <c r="CW158" i="3"/>
  <c r="CX158" i="3"/>
  <c r="CZ158" i="3"/>
  <c r="DA158" i="3"/>
  <c r="DB158" i="3"/>
  <c r="DD158" i="3"/>
  <c r="DE158" i="3"/>
  <c r="DF158" i="3"/>
  <c r="DH158" i="3"/>
  <c r="DI158" i="3"/>
  <c r="DJ158" i="3"/>
  <c r="DL158" i="3"/>
  <c r="DM158" i="3"/>
  <c r="DN158" i="3"/>
  <c r="DP158" i="3"/>
  <c r="DQ158" i="3"/>
  <c r="DR158" i="3"/>
  <c r="B159" i="3"/>
  <c r="C159" i="3"/>
  <c r="E159" i="3"/>
  <c r="F159" i="3"/>
  <c r="G159" i="3"/>
  <c r="H159" i="3"/>
  <c r="I159" i="3"/>
  <c r="J159" i="3"/>
  <c r="K159" i="3"/>
  <c r="L159" i="3"/>
  <c r="M159" i="3"/>
  <c r="N159" i="3"/>
  <c r="O159" i="3"/>
  <c r="Q159" i="3"/>
  <c r="R159" i="3"/>
  <c r="S159" i="3"/>
  <c r="U159" i="3"/>
  <c r="V159" i="3"/>
  <c r="W159" i="3"/>
  <c r="Y159" i="3"/>
  <c r="Z159" i="3"/>
  <c r="AA159" i="3"/>
  <c r="AC159" i="3"/>
  <c r="AD159" i="3"/>
  <c r="AE159" i="3"/>
  <c r="AG159" i="3"/>
  <c r="AH159" i="3"/>
  <c r="AI159" i="3"/>
  <c r="AK159" i="3"/>
  <c r="AL159" i="3"/>
  <c r="AM159" i="3"/>
  <c r="AO159" i="3"/>
  <c r="AP159" i="3"/>
  <c r="AQ159" i="3"/>
  <c r="AS159" i="3"/>
  <c r="AT159" i="3"/>
  <c r="AU159" i="3"/>
  <c r="AW159" i="3"/>
  <c r="AX159" i="3"/>
  <c r="AY159" i="3"/>
  <c r="BA159" i="3"/>
  <c r="BB159" i="3"/>
  <c r="BC159" i="3"/>
  <c r="BE159" i="3"/>
  <c r="BF159" i="3"/>
  <c r="BG159" i="3"/>
  <c r="BI159" i="3"/>
  <c r="BJ159" i="3"/>
  <c r="BK159" i="3"/>
  <c r="BN159" i="3"/>
  <c r="BO159" i="3"/>
  <c r="BP159" i="3"/>
  <c r="BQ159" i="3"/>
  <c r="BR159" i="3"/>
  <c r="BS159" i="3"/>
  <c r="BT159" i="3"/>
  <c r="BU159" i="3"/>
  <c r="BV159" i="3"/>
  <c r="BW159" i="3"/>
  <c r="BX159" i="3"/>
  <c r="CA159" i="3"/>
  <c r="CB159" i="3"/>
  <c r="CC159" i="3"/>
  <c r="CD159" i="3"/>
  <c r="CF159" i="3"/>
  <c r="CG159" i="3"/>
  <c r="CH159" i="3"/>
  <c r="CJ159" i="3"/>
  <c r="CK159" i="3"/>
  <c r="CL159" i="3"/>
  <c r="CN159" i="3"/>
  <c r="CO159" i="3"/>
  <c r="CP159" i="3"/>
  <c r="CR159" i="3"/>
  <c r="CS159" i="3"/>
  <c r="CT159" i="3"/>
  <c r="CV159" i="3"/>
  <c r="CW159" i="3"/>
  <c r="CX159" i="3"/>
  <c r="CZ159" i="3"/>
  <c r="DA159" i="3"/>
  <c r="DB159" i="3"/>
  <c r="DD159" i="3"/>
  <c r="DE159" i="3"/>
  <c r="DF159" i="3"/>
  <c r="DH159" i="3"/>
  <c r="DI159" i="3"/>
  <c r="DJ159" i="3"/>
  <c r="DL159" i="3"/>
  <c r="DM159" i="3"/>
  <c r="DN159" i="3"/>
  <c r="DP159" i="3"/>
  <c r="DQ159" i="3"/>
  <c r="DR159" i="3"/>
  <c r="B160" i="3"/>
  <c r="C160" i="3"/>
  <c r="E160" i="3"/>
  <c r="F160" i="3"/>
  <c r="G160" i="3"/>
  <c r="H160" i="3"/>
  <c r="I160" i="3"/>
  <c r="J160" i="3"/>
  <c r="K160" i="3"/>
  <c r="L160" i="3"/>
  <c r="M160" i="3"/>
  <c r="N160" i="3"/>
  <c r="O160" i="3"/>
  <c r="Q160" i="3"/>
  <c r="R160" i="3"/>
  <c r="S160" i="3"/>
  <c r="U160" i="3"/>
  <c r="V160" i="3"/>
  <c r="W160" i="3"/>
  <c r="Y160" i="3"/>
  <c r="Z160" i="3"/>
  <c r="AA160" i="3"/>
  <c r="AC160" i="3"/>
  <c r="AD160" i="3"/>
  <c r="AE160" i="3"/>
  <c r="AG160" i="3"/>
  <c r="AH160" i="3"/>
  <c r="AI160" i="3"/>
  <c r="AK160" i="3"/>
  <c r="AL160" i="3"/>
  <c r="AM160" i="3"/>
  <c r="AO160" i="3"/>
  <c r="AP160" i="3"/>
  <c r="AQ160" i="3"/>
  <c r="AS160" i="3"/>
  <c r="AT160" i="3"/>
  <c r="AU160" i="3"/>
  <c r="AW160" i="3"/>
  <c r="AX160" i="3"/>
  <c r="AY160" i="3"/>
  <c r="BA160" i="3"/>
  <c r="BB160" i="3"/>
  <c r="BC160" i="3"/>
  <c r="BE160" i="3"/>
  <c r="BF160" i="3"/>
  <c r="BG160" i="3"/>
  <c r="BI160" i="3"/>
  <c r="BJ160" i="3"/>
  <c r="BK160" i="3"/>
  <c r="BN160" i="3"/>
  <c r="BO160" i="3"/>
  <c r="BP160" i="3"/>
  <c r="BQ160" i="3"/>
  <c r="BR160" i="3"/>
  <c r="BS160" i="3"/>
  <c r="BT160" i="3"/>
  <c r="BU160" i="3"/>
  <c r="BV160" i="3"/>
  <c r="BW160" i="3"/>
  <c r="BX160" i="3"/>
  <c r="CA160" i="3"/>
  <c r="CB160" i="3"/>
  <c r="CC160" i="3"/>
  <c r="CD160" i="3"/>
  <c r="CF160" i="3"/>
  <c r="CG160" i="3"/>
  <c r="CH160" i="3"/>
  <c r="CJ160" i="3"/>
  <c r="CK160" i="3"/>
  <c r="CL160" i="3"/>
  <c r="CN160" i="3"/>
  <c r="CO160" i="3"/>
  <c r="CP160" i="3"/>
  <c r="CR160" i="3"/>
  <c r="CS160" i="3"/>
  <c r="CT160" i="3"/>
  <c r="CV160" i="3"/>
  <c r="CW160" i="3"/>
  <c r="CX160" i="3"/>
  <c r="CZ160" i="3"/>
  <c r="DA160" i="3"/>
  <c r="DB160" i="3"/>
  <c r="DD160" i="3"/>
  <c r="DE160" i="3"/>
  <c r="DF160" i="3"/>
  <c r="DH160" i="3"/>
  <c r="DI160" i="3"/>
  <c r="DJ160" i="3"/>
  <c r="DL160" i="3"/>
  <c r="DM160" i="3"/>
  <c r="DN160" i="3"/>
  <c r="DP160" i="3"/>
  <c r="DQ160" i="3"/>
  <c r="DR160" i="3"/>
  <c r="B161" i="3"/>
  <c r="C161" i="3"/>
  <c r="E161" i="3"/>
  <c r="F161" i="3"/>
  <c r="G161" i="3"/>
  <c r="H161" i="3"/>
  <c r="I161" i="3"/>
  <c r="J161" i="3"/>
  <c r="K161" i="3"/>
  <c r="L161" i="3"/>
  <c r="M161" i="3"/>
  <c r="N161" i="3"/>
  <c r="O161" i="3"/>
  <c r="Q161" i="3"/>
  <c r="R161" i="3"/>
  <c r="S161" i="3"/>
  <c r="U161" i="3"/>
  <c r="V161" i="3"/>
  <c r="W161" i="3"/>
  <c r="Y161" i="3"/>
  <c r="Z161" i="3"/>
  <c r="AA161" i="3"/>
  <c r="AC161" i="3"/>
  <c r="AD161" i="3"/>
  <c r="AE161" i="3"/>
  <c r="AG161" i="3"/>
  <c r="AH161" i="3"/>
  <c r="AI161" i="3"/>
  <c r="AK161" i="3"/>
  <c r="AL161" i="3"/>
  <c r="AM161" i="3"/>
  <c r="AO161" i="3"/>
  <c r="AP161" i="3"/>
  <c r="AQ161" i="3"/>
  <c r="AS161" i="3"/>
  <c r="AT161" i="3"/>
  <c r="AU161" i="3"/>
  <c r="AW161" i="3"/>
  <c r="AX161" i="3"/>
  <c r="AY161" i="3"/>
  <c r="BA161" i="3"/>
  <c r="BB161" i="3"/>
  <c r="BC161" i="3"/>
  <c r="BE161" i="3"/>
  <c r="BF161" i="3"/>
  <c r="BG161" i="3"/>
  <c r="BI161" i="3"/>
  <c r="BJ161" i="3"/>
  <c r="BK161" i="3"/>
  <c r="BN161" i="3"/>
  <c r="BO161" i="3"/>
  <c r="BP161" i="3"/>
  <c r="BQ161" i="3"/>
  <c r="BR161" i="3"/>
  <c r="BS161" i="3"/>
  <c r="BT161" i="3"/>
  <c r="BU161" i="3"/>
  <c r="BV161" i="3"/>
  <c r="BW161" i="3"/>
  <c r="BX161" i="3"/>
  <c r="CA161" i="3"/>
  <c r="CB161" i="3"/>
  <c r="CC161" i="3"/>
  <c r="CD161" i="3"/>
  <c r="CF161" i="3"/>
  <c r="CG161" i="3"/>
  <c r="CH161" i="3"/>
  <c r="CJ161" i="3"/>
  <c r="CK161" i="3"/>
  <c r="CL161" i="3"/>
  <c r="CN161" i="3"/>
  <c r="CO161" i="3"/>
  <c r="CP161" i="3"/>
  <c r="CR161" i="3"/>
  <c r="CS161" i="3"/>
  <c r="CT161" i="3"/>
  <c r="CV161" i="3"/>
  <c r="CW161" i="3"/>
  <c r="CX161" i="3"/>
  <c r="CZ161" i="3"/>
  <c r="DA161" i="3"/>
  <c r="DB161" i="3"/>
  <c r="DD161" i="3"/>
  <c r="DE161" i="3"/>
  <c r="DF161" i="3"/>
  <c r="DH161" i="3"/>
  <c r="DI161" i="3"/>
  <c r="DJ161" i="3"/>
  <c r="DL161" i="3"/>
  <c r="DM161" i="3"/>
  <c r="DN161" i="3"/>
  <c r="DP161" i="3"/>
  <c r="DQ161" i="3"/>
  <c r="DR161" i="3"/>
  <c r="B162" i="3"/>
  <c r="C162" i="3"/>
  <c r="E162" i="3"/>
  <c r="F162" i="3"/>
  <c r="G162" i="3"/>
  <c r="H162" i="3"/>
  <c r="I162" i="3"/>
  <c r="J162" i="3"/>
  <c r="K162" i="3"/>
  <c r="L162" i="3"/>
  <c r="M162" i="3"/>
  <c r="N162" i="3"/>
  <c r="O162" i="3"/>
  <c r="Q162" i="3"/>
  <c r="R162" i="3"/>
  <c r="S162" i="3"/>
  <c r="U162" i="3"/>
  <c r="V162" i="3"/>
  <c r="W162" i="3"/>
  <c r="Y162" i="3"/>
  <c r="Z162" i="3"/>
  <c r="AA162" i="3"/>
  <c r="AC162" i="3"/>
  <c r="AD162" i="3"/>
  <c r="AE162" i="3"/>
  <c r="AG162" i="3"/>
  <c r="AH162" i="3"/>
  <c r="AI162" i="3"/>
  <c r="AK162" i="3"/>
  <c r="AL162" i="3"/>
  <c r="AM162" i="3"/>
  <c r="AO162" i="3"/>
  <c r="AP162" i="3"/>
  <c r="AQ162" i="3"/>
  <c r="AS162" i="3"/>
  <c r="AT162" i="3"/>
  <c r="AU162" i="3"/>
  <c r="AW162" i="3"/>
  <c r="AX162" i="3"/>
  <c r="AY162" i="3"/>
  <c r="BA162" i="3"/>
  <c r="BB162" i="3"/>
  <c r="BC162" i="3"/>
  <c r="BE162" i="3"/>
  <c r="BF162" i="3"/>
  <c r="BG162" i="3"/>
  <c r="BI162" i="3"/>
  <c r="BJ162" i="3"/>
  <c r="BK162" i="3"/>
  <c r="BN162" i="3"/>
  <c r="BO162" i="3"/>
  <c r="BP162" i="3"/>
  <c r="BQ162" i="3"/>
  <c r="BR162" i="3"/>
  <c r="BS162" i="3"/>
  <c r="BT162" i="3"/>
  <c r="BU162" i="3"/>
  <c r="BV162" i="3"/>
  <c r="BW162" i="3"/>
  <c r="BX162" i="3"/>
  <c r="CA162" i="3"/>
  <c r="CB162" i="3"/>
  <c r="CC162" i="3"/>
  <c r="CD162" i="3"/>
  <c r="CF162" i="3"/>
  <c r="CG162" i="3"/>
  <c r="CH162" i="3"/>
  <c r="CJ162" i="3"/>
  <c r="CK162" i="3"/>
  <c r="CL162" i="3"/>
  <c r="CN162" i="3"/>
  <c r="CO162" i="3"/>
  <c r="CP162" i="3"/>
  <c r="CR162" i="3"/>
  <c r="CS162" i="3"/>
  <c r="CT162" i="3"/>
  <c r="CV162" i="3"/>
  <c r="CW162" i="3"/>
  <c r="CX162" i="3"/>
  <c r="CZ162" i="3"/>
  <c r="DA162" i="3"/>
  <c r="DB162" i="3"/>
  <c r="DD162" i="3"/>
  <c r="DE162" i="3"/>
  <c r="DF162" i="3"/>
  <c r="DH162" i="3"/>
  <c r="DI162" i="3"/>
  <c r="DJ162" i="3"/>
  <c r="DL162" i="3"/>
  <c r="DM162" i="3"/>
  <c r="DN162" i="3"/>
  <c r="DP162" i="3"/>
  <c r="DQ162" i="3"/>
  <c r="DR162" i="3"/>
  <c r="B163" i="3"/>
  <c r="C163" i="3"/>
  <c r="E163" i="3"/>
  <c r="F163" i="3"/>
  <c r="G163" i="3"/>
  <c r="H163" i="3"/>
  <c r="I163" i="3"/>
  <c r="J163" i="3"/>
  <c r="K163" i="3"/>
  <c r="L163" i="3"/>
  <c r="M163" i="3"/>
  <c r="N163" i="3"/>
  <c r="O163" i="3"/>
  <c r="Q163" i="3"/>
  <c r="R163" i="3"/>
  <c r="S163" i="3"/>
  <c r="U163" i="3"/>
  <c r="V163" i="3"/>
  <c r="W163" i="3"/>
  <c r="Y163" i="3"/>
  <c r="Z163" i="3"/>
  <c r="AA163" i="3"/>
  <c r="AC163" i="3"/>
  <c r="AD163" i="3"/>
  <c r="AE163" i="3"/>
  <c r="AG163" i="3"/>
  <c r="AH163" i="3"/>
  <c r="AI163" i="3"/>
  <c r="AK163" i="3"/>
  <c r="AL163" i="3"/>
  <c r="AM163" i="3"/>
  <c r="AO163" i="3"/>
  <c r="AP163" i="3"/>
  <c r="AQ163" i="3"/>
  <c r="AS163" i="3"/>
  <c r="AT163" i="3"/>
  <c r="AU163" i="3"/>
  <c r="AW163" i="3"/>
  <c r="AX163" i="3"/>
  <c r="AY163" i="3"/>
  <c r="BA163" i="3"/>
  <c r="BB163" i="3"/>
  <c r="BC163" i="3"/>
  <c r="BE163" i="3"/>
  <c r="BF163" i="3"/>
  <c r="BG163" i="3"/>
  <c r="BI163" i="3"/>
  <c r="BJ163" i="3"/>
  <c r="BK163" i="3"/>
  <c r="BN163" i="3"/>
  <c r="BO163" i="3"/>
  <c r="BP163" i="3"/>
  <c r="BQ163" i="3"/>
  <c r="BR163" i="3"/>
  <c r="BS163" i="3"/>
  <c r="BT163" i="3"/>
  <c r="BU163" i="3"/>
  <c r="BV163" i="3"/>
  <c r="BW163" i="3"/>
  <c r="BX163" i="3"/>
  <c r="CA163" i="3"/>
  <c r="CB163" i="3"/>
  <c r="CC163" i="3"/>
  <c r="CD163" i="3"/>
  <c r="CF163" i="3"/>
  <c r="CG163" i="3"/>
  <c r="CH163" i="3"/>
  <c r="CJ163" i="3"/>
  <c r="CK163" i="3"/>
  <c r="CL163" i="3"/>
  <c r="CN163" i="3"/>
  <c r="CO163" i="3"/>
  <c r="CP163" i="3"/>
  <c r="CR163" i="3"/>
  <c r="CS163" i="3"/>
  <c r="CT163" i="3"/>
  <c r="CV163" i="3"/>
  <c r="CW163" i="3"/>
  <c r="CX163" i="3"/>
  <c r="CZ163" i="3"/>
  <c r="DA163" i="3"/>
  <c r="DB163" i="3"/>
  <c r="DD163" i="3"/>
  <c r="DE163" i="3"/>
  <c r="DF163" i="3"/>
  <c r="DH163" i="3"/>
  <c r="DI163" i="3"/>
  <c r="DJ163" i="3"/>
  <c r="DL163" i="3"/>
  <c r="DM163" i="3"/>
  <c r="DN163" i="3"/>
  <c r="DP163" i="3"/>
  <c r="DQ163" i="3"/>
  <c r="DR163" i="3"/>
  <c r="B164" i="3"/>
  <c r="C164" i="3"/>
  <c r="E164" i="3"/>
  <c r="F164" i="3"/>
  <c r="G164" i="3"/>
  <c r="H164" i="3"/>
  <c r="I164" i="3"/>
  <c r="J164" i="3"/>
  <c r="K164" i="3"/>
  <c r="L164" i="3"/>
  <c r="M164" i="3"/>
  <c r="N164" i="3"/>
  <c r="O164" i="3"/>
  <c r="Q164" i="3"/>
  <c r="R164" i="3"/>
  <c r="S164" i="3"/>
  <c r="U164" i="3"/>
  <c r="V164" i="3"/>
  <c r="W164" i="3"/>
  <c r="Y164" i="3"/>
  <c r="Z164" i="3"/>
  <c r="AA164" i="3"/>
  <c r="AC164" i="3"/>
  <c r="AD164" i="3"/>
  <c r="AE164" i="3"/>
  <c r="AG164" i="3"/>
  <c r="AH164" i="3"/>
  <c r="AI164" i="3"/>
  <c r="AK164" i="3"/>
  <c r="AL164" i="3"/>
  <c r="AM164" i="3"/>
  <c r="AO164" i="3"/>
  <c r="AP164" i="3"/>
  <c r="AQ164" i="3"/>
  <c r="AS164" i="3"/>
  <c r="AT164" i="3"/>
  <c r="AU164" i="3"/>
  <c r="AW164" i="3"/>
  <c r="AX164" i="3"/>
  <c r="AY164" i="3"/>
  <c r="BA164" i="3"/>
  <c r="BB164" i="3"/>
  <c r="BC164" i="3"/>
  <c r="BE164" i="3"/>
  <c r="BF164" i="3"/>
  <c r="BG164" i="3"/>
  <c r="BI164" i="3"/>
  <c r="BJ164" i="3"/>
  <c r="BK164" i="3"/>
  <c r="BN164" i="3"/>
  <c r="BO164" i="3"/>
  <c r="BP164" i="3"/>
  <c r="BQ164" i="3"/>
  <c r="BR164" i="3"/>
  <c r="BS164" i="3"/>
  <c r="BT164" i="3"/>
  <c r="BU164" i="3"/>
  <c r="BV164" i="3"/>
  <c r="BW164" i="3"/>
  <c r="BX164" i="3"/>
  <c r="CA164" i="3"/>
  <c r="CB164" i="3"/>
  <c r="CC164" i="3"/>
  <c r="CD164" i="3"/>
  <c r="CF164" i="3"/>
  <c r="CG164" i="3"/>
  <c r="CH164" i="3"/>
  <c r="CJ164" i="3"/>
  <c r="CK164" i="3"/>
  <c r="CL164" i="3"/>
  <c r="CN164" i="3"/>
  <c r="CO164" i="3"/>
  <c r="CP164" i="3"/>
  <c r="CR164" i="3"/>
  <c r="CS164" i="3"/>
  <c r="CT164" i="3"/>
  <c r="CV164" i="3"/>
  <c r="CW164" i="3"/>
  <c r="CX164" i="3"/>
  <c r="CZ164" i="3"/>
  <c r="DA164" i="3"/>
  <c r="DB164" i="3"/>
  <c r="DD164" i="3"/>
  <c r="DE164" i="3"/>
  <c r="DF164" i="3"/>
  <c r="DH164" i="3"/>
  <c r="DI164" i="3"/>
  <c r="DJ164" i="3"/>
  <c r="DL164" i="3"/>
  <c r="DM164" i="3"/>
  <c r="DN164" i="3"/>
  <c r="DP164" i="3"/>
  <c r="DQ164" i="3"/>
  <c r="DR164" i="3"/>
  <c r="B165" i="3"/>
  <c r="C165" i="3"/>
  <c r="E165" i="3"/>
  <c r="F165" i="3"/>
  <c r="G165" i="3"/>
  <c r="H165" i="3"/>
  <c r="I165" i="3"/>
  <c r="J165" i="3"/>
  <c r="K165" i="3"/>
  <c r="L165" i="3"/>
  <c r="M165" i="3"/>
  <c r="N165" i="3"/>
  <c r="O165" i="3"/>
  <c r="Q165" i="3"/>
  <c r="R165" i="3"/>
  <c r="S165" i="3"/>
  <c r="U165" i="3"/>
  <c r="V165" i="3"/>
  <c r="W165" i="3"/>
  <c r="Y165" i="3"/>
  <c r="Z165" i="3"/>
  <c r="AA165" i="3"/>
  <c r="AC165" i="3"/>
  <c r="AD165" i="3"/>
  <c r="AE165" i="3"/>
  <c r="AG165" i="3"/>
  <c r="AH165" i="3"/>
  <c r="AI165" i="3"/>
  <c r="AK165" i="3"/>
  <c r="AL165" i="3"/>
  <c r="AM165" i="3"/>
  <c r="AO165" i="3"/>
  <c r="AP165" i="3"/>
  <c r="AQ165" i="3"/>
  <c r="AS165" i="3"/>
  <c r="AT165" i="3"/>
  <c r="AU165" i="3"/>
  <c r="AW165" i="3"/>
  <c r="AX165" i="3"/>
  <c r="AY165" i="3"/>
  <c r="BA165" i="3"/>
  <c r="BB165" i="3"/>
  <c r="BC165" i="3"/>
  <c r="BE165" i="3"/>
  <c r="BF165" i="3"/>
  <c r="BG165" i="3"/>
  <c r="BI165" i="3"/>
  <c r="BJ165" i="3"/>
  <c r="BK165" i="3"/>
  <c r="BN165" i="3"/>
  <c r="BO165" i="3"/>
  <c r="BP165" i="3"/>
  <c r="BQ165" i="3"/>
  <c r="BR165" i="3"/>
  <c r="BS165" i="3"/>
  <c r="BT165" i="3"/>
  <c r="BU165" i="3"/>
  <c r="BV165" i="3"/>
  <c r="BW165" i="3"/>
  <c r="BX165" i="3"/>
  <c r="CA165" i="3"/>
  <c r="CB165" i="3"/>
  <c r="CC165" i="3"/>
  <c r="CD165" i="3"/>
  <c r="CF165" i="3"/>
  <c r="CG165" i="3"/>
  <c r="CH165" i="3"/>
  <c r="CJ165" i="3"/>
  <c r="CK165" i="3"/>
  <c r="CL165" i="3"/>
  <c r="CN165" i="3"/>
  <c r="CO165" i="3"/>
  <c r="CP165" i="3"/>
  <c r="CR165" i="3"/>
  <c r="CS165" i="3"/>
  <c r="CT165" i="3"/>
  <c r="CV165" i="3"/>
  <c r="CW165" i="3"/>
  <c r="CX165" i="3"/>
  <c r="CZ165" i="3"/>
  <c r="DA165" i="3"/>
  <c r="DB165" i="3"/>
  <c r="DD165" i="3"/>
  <c r="DE165" i="3"/>
  <c r="DF165" i="3"/>
  <c r="DH165" i="3"/>
  <c r="DI165" i="3"/>
  <c r="DJ165" i="3"/>
  <c r="DL165" i="3"/>
  <c r="DM165" i="3"/>
  <c r="DN165" i="3"/>
  <c r="DP165" i="3"/>
  <c r="DQ165" i="3"/>
  <c r="DR165" i="3"/>
  <c r="B166" i="3"/>
  <c r="C166" i="3"/>
  <c r="E166" i="3"/>
  <c r="F166" i="3"/>
  <c r="G166" i="3"/>
  <c r="H166" i="3"/>
  <c r="I166" i="3"/>
  <c r="J166" i="3"/>
  <c r="K166" i="3"/>
  <c r="L166" i="3"/>
  <c r="M166" i="3"/>
  <c r="N166" i="3"/>
  <c r="O166" i="3"/>
  <c r="Q166" i="3"/>
  <c r="R166" i="3"/>
  <c r="S166" i="3"/>
  <c r="U166" i="3"/>
  <c r="V166" i="3"/>
  <c r="W166" i="3"/>
  <c r="Y166" i="3"/>
  <c r="Z166" i="3"/>
  <c r="AA166" i="3"/>
  <c r="AC166" i="3"/>
  <c r="AD166" i="3"/>
  <c r="AE166" i="3"/>
  <c r="AG166" i="3"/>
  <c r="AH166" i="3"/>
  <c r="AI166" i="3"/>
  <c r="AK166" i="3"/>
  <c r="AL166" i="3"/>
  <c r="AM166" i="3"/>
  <c r="AO166" i="3"/>
  <c r="AP166" i="3"/>
  <c r="AQ166" i="3"/>
  <c r="AS166" i="3"/>
  <c r="AT166" i="3"/>
  <c r="AU166" i="3"/>
  <c r="AW166" i="3"/>
  <c r="AX166" i="3"/>
  <c r="AY166" i="3"/>
  <c r="BA166" i="3"/>
  <c r="BB166" i="3"/>
  <c r="BC166" i="3"/>
  <c r="BE166" i="3"/>
  <c r="BF166" i="3"/>
  <c r="BG166" i="3"/>
  <c r="BI166" i="3"/>
  <c r="BJ166" i="3"/>
  <c r="BK166" i="3"/>
  <c r="BN166" i="3"/>
  <c r="BO166" i="3"/>
  <c r="BP166" i="3"/>
  <c r="BQ166" i="3"/>
  <c r="BR166" i="3"/>
  <c r="BS166" i="3"/>
  <c r="BT166" i="3"/>
  <c r="BU166" i="3"/>
  <c r="BV166" i="3"/>
  <c r="BW166" i="3"/>
  <c r="BX166" i="3"/>
  <c r="CA166" i="3"/>
  <c r="CB166" i="3"/>
  <c r="CC166" i="3"/>
  <c r="CD166" i="3"/>
  <c r="CF166" i="3"/>
  <c r="CG166" i="3"/>
  <c r="CH166" i="3"/>
  <c r="CJ166" i="3"/>
  <c r="CK166" i="3"/>
  <c r="CL166" i="3"/>
  <c r="CN166" i="3"/>
  <c r="CO166" i="3"/>
  <c r="CP166" i="3"/>
  <c r="CR166" i="3"/>
  <c r="CS166" i="3"/>
  <c r="CT166" i="3"/>
  <c r="CV166" i="3"/>
  <c r="CW166" i="3"/>
  <c r="CX166" i="3"/>
  <c r="CZ166" i="3"/>
  <c r="DA166" i="3"/>
  <c r="DB166" i="3"/>
  <c r="DD166" i="3"/>
  <c r="DE166" i="3"/>
  <c r="DF166" i="3"/>
  <c r="DH166" i="3"/>
  <c r="DI166" i="3"/>
  <c r="DJ166" i="3"/>
  <c r="DL166" i="3"/>
  <c r="DM166" i="3"/>
  <c r="DN166" i="3"/>
  <c r="DP166" i="3"/>
  <c r="DQ166" i="3"/>
  <c r="DR166" i="3"/>
  <c r="B167" i="3"/>
  <c r="C167" i="3"/>
  <c r="E167" i="3"/>
  <c r="F167" i="3"/>
  <c r="G167" i="3"/>
  <c r="H167" i="3"/>
  <c r="I167" i="3"/>
  <c r="J167" i="3"/>
  <c r="K167" i="3"/>
  <c r="L167" i="3"/>
  <c r="M167" i="3"/>
  <c r="N167" i="3"/>
  <c r="O167" i="3"/>
  <c r="Q167" i="3"/>
  <c r="R167" i="3"/>
  <c r="S167" i="3"/>
  <c r="U167" i="3"/>
  <c r="V167" i="3"/>
  <c r="W167" i="3"/>
  <c r="Y167" i="3"/>
  <c r="Z167" i="3"/>
  <c r="AA167" i="3"/>
  <c r="AC167" i="3"/>
  <c r="AD167" i="3"/>
  <c r="AE167" i="3"/>
  <c r="AG167" i="3"/>
  <c r="AH167" i="3"/>
  <c r="AI167" i="3"/>
  <c r="AK167" i="3"/>
  <c r="AL167" i="3"/>
  <c r="AM167" i="3"/>
  <c r="AO167" i="3"/>
  <c r="AP167" i="3"/>
  <c r="AQ167" i="3"/>
  <c r="AS167" i="3"/>
  <c r="AT167" i="3"/>
  <c r="AU167" i="3"/>
  <c r="AW167" i="3"/>
  <c r="AX167" i="3"/>
  <c r="AY167" i="3"/>
  <c r="BA167" i="3"/>
  <c r="BB167" i="3"/>
  <c r="BC167" i="3"/>
  <c r="BE167" i="3"/>
  <c r="BF167" i="3"/>
  <c r="BG167" i="3"/>
  <c r="BI167" i="3"/>
  <c r="BJ167" i="3"/>
  <c r="BK167" i="3"/>
  <c r="BN167" i="3"/>
  <c r="BO167" i="3"/>
  <c r="BP167" i="3"/>
  <c r="BQ167" i="3"/>
  <c r="BR167" i="3"/>
  <c r="BS167" i="3"/>
  <c r="BT167" i="3"/>
  <c r="BU167" i="3"/>
  <c r="BV167" i="3"/>
  <c r="BW167" i="3"/>
  <c r="BX167" i="3"/>
  <c r="CA167" i="3"/>
  <c r="CB167" i="3"/>
  <c r="CC167" i="3"/>
  <c r="CD167" i="3"/>
  <c r="CF167" i="3"/>
  <c r="CG167" i="3"/>
  <c r="CH167" i="3"/>
  <c r="CJ167" i="3"/>
  <c r="CK167" i="3"/>
  <c r="CL167" i="3"/>
  <c r="CN167" i="3"/>
  <c r="CO167" i="3"/>
  <c r="CP167" i="3"/>
  <c r="CR167" i="3"/>
  <c r="CS167" i="3"/>
  <c r="CT167" i="3"/>
  <c r="CV167" i="3"/>
  <c r="CW167" i="3"/>
  <c r="CX167" i="3"/>
  <c r="CZ167" i="3"/>
  <c r="DA167" i="3"/>
  <c r="DB167" i="3"/>
  <c r="DD167" i="3"/>
  <c r="DE167" i="3"/>
  <c r="DF167" i="3"/>
  <c r="DH167" i="3"/>
  <c r="DI167" i="3"/>
  <c r="DJ167" i="3"/>
  <c r="DL167" i="3"/>
  <c r="DM167" i="3"/>
  <c r="DN167" i="3"/>
  <c r="DP167" i="3"/>
  <c r="DQ167" i="3"/>
  <c r="DR167" i="3"/>
  <c r="B168" i="3"/>
  <c r="C168" i="3"/>
  <c r="E168" i="3"/>
  <c r="F168" i="3"/>
  <c r="G168" i="3"/>
  <c r="H168" i="3"/>
  <c r="I168" i="3"/>
  <c r="J168" i="3"/>
  <c r="K168" i="3"/>
  <c r="L168" i="3"/>
  <c r="M168" i="3"/>
  <c r="N168" i="3"/>
  <c r="O168" i="3"/>
  <c r="Q168" i="3"/>
  <c r="R168" i="3"/>
  <c r="S168" i="3"/>
  <c r="U168" i="3"/>
  <c r="V168" i="3"/>
  <c r="W168" i="3"/>
  <c r="Y168" i="3"/>
  <c r="Z168" i="3"/>
  <c r="AA168" i="3"/>
  <c r="AC168" i="3"/>
  <c r="AD168" i="3"/>
  <c r="AE168" i="3"/>
  <c r="AG168" i="3"/>
  <c r="AH168" i="3"/>
  <c r="AI168" i="3"/>
  <c r="AK168" i="3"/>
  <c r="AL168" i="3"/>
  <c r="AM168" i="3"/>
  <c r="AO168" i="3"/>
  <c r="AP168" i="3"/>
  <c r="AQ168" i="3"/>
  <c r="AS168" i="3"/>
  <c r="AT168" i="3"/>
  <c r="AU168" i="3"/>
  <c r="AW168" i="3"/>
  <c r="AX168" i="3"/>
  <c r="AY168" i="3"/>
  <c r="BA168" i="3"/>
  <c r="BB168" i="3"/>
  <c r="BC168" i="3"/>
  <c r="BE168" i="3"/>
  <c r="BF168" i="3"/>
  <c r="BG168" i="3"/>
  <c r="BI168" i="3"/>
  <c r="BJ168" i="3"/>
  <c r="BK168" i="3"/>
  <c r="BN168" i="3"/>
  <c r="BO168" i="3"/>
  <c r="BP168" i="3"/>
  <c r="BQ168" i="3"/>
  <c r="BR168" i="3"/>
  <c r="BS168" i="3"/>
  <c r="BT168" i="3"/>
  <c r="BU168" i="3"/>
  <c r="BV168" i="3"/>
  <c r="BW168" i="3"/>
  <c r="BX168" i="3"/>
  <c r="CA168" i="3"/>
  <c r="CB168" i="3"/>
  <c r="CC168" i="3"/>
  <c r="CD168" i="3"/>
  <c r="CF168" i="3"/>
  <c r="CG168" i="3"/>
  <c r="CH168" i="3"/>
  <c r="CJ168" i="3"/>
  <c r="CK168" i="3"/>
  <c r="CL168" i="3"/>
  <c r="CN168" i="3"/>
  <c r="CO168" i="3"/>
  <c r="CP168" i="3"/>
  <c r="CR168" i="3"/>
  <c r="CS168" i="3"/>
  <c r="CT168" i="3"/>
  <c r="CV168" i="3"/>
  <c r="CW168" i="3"/>
  <c r="CX168" i="3"/>
  <c r="CZ168" i="3"/>
  <c r="DA168" i="3"/>
  <c r="DB168" i="3"/>
  <c r="DD168" i="3"/>
  <c r="DE168" i="3"/>
  <c r="DF168" i="3"/>
  <c r="DH168" i="3"/>
  <c r="DI168" i="3"/>
  <c r="DJ168" i="3"/>
  <c r="DL168" i="3"/>
  <c r="DM168" i="3"/>
  <c r="DN168" i="3"/>
  <c r="DP168" i="3"/>
  <c r="DQ168" i="3"/>
  <c r="DR168" i="3"/>
  <c r="B169" i="3"/>
  <c r="C169" i="3"/>
  <c r="E169" i="3"/>
  <c r="F169" i="3"/>
  <c r="G169" i="3"/>
  <c r="H169" i="3"/>
  <c r="I169" i="3"/>
  <c r="J169" i="3"/>
  <c r="K169" i="3"/>
  <c r="L169" i="3"/>
  <c r="M169" i="3"/>
  <c r="N169" i="3"/>
  <c r="O169" i="3"/>
  <c r="Q169" i="3"/>
  <c r="R169" i="3"/>
  <c r="S169" i="3"/>
  <c r="U169" i="3"/>
  <c r="V169" i="3"/>
  <c r="W169" i="3"/>
  <c r="Y169" i="3"/>
  <c r="Z169" i="3"/>
  <c r="AA169" i="3"/>
  <c r="AC169" i="3"/>
  <c r="AD169" i="3"/>
  <c r="AE169" i="3"/>
  <c r="AG169" i="3"/>
  <c r="AH169" i="3"/>
  <c r="AI169" i="3"/>
  <c r="AK169" i="3"/>
  <c r="AL169" i="3"/>
  <c r="AM169" i="3"/>
  <c r="AO169" i="3"/>
  <c r="AP169" i="3"/>
  <c r="AQ169" i="3"/>
  <c r="AS169" i="3"/>
  <c r="AT169" i="3"/>
  <c r="AU169" i="3"/>
  <c r="AW169" i="3"/>
  <c r="AX169" i="3"/>
  <c r="AY169" i="3"/>
  <c r="BA169" i="3"/>
  <c r="BB169" i="3"/>
  <c r="BC169" i="3"/>
  <c r="BE169" i="3"/>
  <c r="BF169" i="3"/>
  <c r="BG169" i="3"/>
  <c r="BI169" i="3"/>
  <c r="BJ169" i="3"/>
  <c r="BK169" i="3"/>
  <c r="BN169" i="3"/>
  <c r="BO169" i="3"/>
  <c r="BP169" i="3"/>
  <c r="BQ169" i="3"/>
  <c r="BR169" i="3"/>
  <c r="BS169" i="3"/>
  <c r="BT169" i="3"/>
  <c r="BU169" i="3"/>
  <c r="BV169" i="3"/>
  <c r="BW169" i="3"/>
  <c r="BX169" i="3"/>
  <c r="CA169" i="3"/>
  <c r="CB169" i="3"/>
  <c r="CC169" i="3"/>
  <c r="CD169" i="3"/>
  <c r="CF169" i="3"/>
  <c r="CG169" i="3"/>
  <c r="CH169" i="3"/>
  <c r="CJ169" i="3"/>
  <c r="CK169" i="3"/>
  <c r="CL169" i="3"/>
  <c r="CN169" i="3"/>
  <c r="CO169" i="3"/>
  <c r="CP169" i="3"/>
  <c r="CR169" i="3"/>
  <c r="CS169" i="3"/>
  <c r="CT169" i="3"/>
  <c r="CV169" i="3"/>
  <c r="CW169" i="3"/>
  <c r="CX169" i="3"/>
  <c r="CZ169" i="3"/>
  <c r="DA169" i="3"/>
  <c r="DB169" i="3"/>
  <c r="DD169" i="3"/>
  <c r="DE169" i="3"/>
  <c r="DF169" i="3"/>
  <c r="DH169" i="3"/>
  <c r="DI169" i="3"/>
  <c r="DJ169" i="3"/>
  <c r="DL169" i="3"/>
  <c r="DM169" i="3"/>
  <c r="DN169" i="3"/>
  <c r="DP169" i="3"/>
  <c r="DQ169" i="3"/>
  <c r="DR169" i="3"/>
  <c r="B170" i="3"/>
  <c r="C170" i="3"/>
  <c r="E170" i="3"/>
  <c r="F170" i="3"/>
  <c r="G170" i="3"/>
  <c r="H170" i="3"/>
  <c r="I170" i="3"/>
  <c r="J170" i="3"/>
  <c r="K170" i="3"/>
  <c r="L170" i="3"/>
  <c r="M170" i="3"/>
  <c r="N170" i="3"/>
  <c r="O170" i="3"/>
  <c r="Q170" i="3"/>
  <c r="R170" i="3"/>
  <c r="S170" i="3"/>
  <c r="U170" i="3"/>
  <c r="V170" i="3"/>
  <c r="W170" i="3"/>
  <c r="Y170" i="3"/>
  <c r="Z170" i="3"/>
  <c r="AA170" i="3"/>
  <c r="AC170" i="3"/>
  <c r="AD170" i="3"/>
  <c r="AE170" i="3"/>
  <c r="AG170" i="3"/>
  <c r="AH170" i="3"/>
  <c r="AI170" i="3"/>
  <c r="AK170" i="3"/>
  <c r="AL170" i="3"/>
  <c r="AM170" i="3"/>
  <c r="AO170" i="3"/>
  <c r="AP170" i="3"/>
  <c r="AQ170" i="3"/>
  <c r="AS170" i="3"/>
  <c r="AT170" i="3"/>
  <c r="AU170" i="3"/>
  <c r="AW170" i="3"/>
  <c r="AX170" i="3"/>
  <c r="AY170" i="3"/>
  <c r="BA170" i="3"/>
  <c r="BB170" i="3"/>
  <c r="BC170" i="3"/>
  <c r="BE170" i="3"/>
  <c r="BF170" i="3"/>
  <c r="BG170" i="3"/>
  <c r="BI170" i="3"/>
  <c r="BJ170" i="3"/>
  <c r="BK170" i="3"/>
  <c r="BN170" i="3"/>
  <c r="BO170" i="3"/>
  <c r="BP170" i="3"/>
  <c r="BQ170" i="3"/>
  <c r="BR170" i="3"/>
  <c r="BS170" i="3"/>
  <c r="BT170" i="3"/>
  <c r="BU170" i="3"/>
  <c r="BV170" i="3"/>
  <c r="BW170" i="3"/>
  <c r="BX170" i="3"/>
  <c r="CA170" i="3"/>
  <c r="CB170" i="3"/>
  <c r="CC170" i="3"/>
  <c r="CD170" i="3"/>
  <c r="CF170" i="3"/>
  <c r="CG170" i="3"/>
  <c r="CH170" i="3"/>
  <c r="CJ170" i="3"/>
  <c r="CK170" i="3"/>
  <c r="CL170" i="3"/>
  <c r="CN170" i="3"/>
  <c r="CO170" i="3"/>
  <c r="CP170" i="3"/>
  <c r="CR170" i="3"/>
  <c r="CS170" i="3"/>
  <c r="CT170" i="3"/>
  <c r="CV170" i="3"/>
  <c r="CW170" i="3"/>
  <c r="CX170" i="3"/>
  <c r="CZ170" i="3"/>
  <c r="DA170" i="3"/>
  <c r="DB170" i="3"/>
  <c r="DD170" i="3"/>
  <c r="DE170" i="3"/>
  <c r="DF170" i="3"/>
  <c r="DH170" i="3"/>
  <c r="DI170" i="3"/>
  <c r="DJ170" i="3"/>
  <c r="DL170" i="3"/>
  <c r="DM170" i="3"/>
  <c r="DN170" i="3"/>
  <c r="DP170" i="3"/>
  <c r="DQ170" i="3"/>
  <c r="DR170" i="3"/>
  <c r="B171" i="3"/>
  <c r="C171" i="3"/>
  <c r="E171" i="3"/>
  <c r="F171" i="3"/>
  <c r="G171" i="3"/>
  <c r="H171" i="3"/>
  <c r="I171" i="3"/>
  <c r="J171" i="3"/>
  <c r="K171" i="3"/>
  <c r="L171" i="3"/>
  <c r="M171" i="3"/>
  <c r="N171" i="3"/>
  <c r="O171" i="3"/>
  <c r="Q171" i="3"/>
  <c r="R171" i="3"/>
  <c r="S171" i="3"/>
  <c r="U171" i="3"/>
  <c r="V171" i="3"/>
  <c r="W171" i="3"/>
  <c r="Y171" i="3"/>
  <c r="Z171" i="3"/>
  <c r="AA171" i="3"/>
  <c r="AC171" i="3"/>
  <c r="AD171" i="3"/>
  <c r="AE171" i="3"/>
  <c r="AG171" i="3"/>
  <c r="AH171" i="3"/>
  <c r="AI171" i="3"/>
  <c r="AK171" i="3"/>
  <c r="AL171" i="3"/>
  <c r="AM171" i="3"/>
  <c r="AO171" i="3"/>
  <c r="AP171" i="3"/>
  <c r="AQ171" i="3"/>
  <c r="AS171" i="3"/>
  <c r="AT171" i="3"/>
  <c r="AU171" i="3"/>
  <c r="AW171" i="3"/>
  <c r="AX171" i="3"/>
  <c r="AY171" i="3"/>
  <c r="BA171" i="3"/>
  <c r="BB171" i="3"/>
  <c r="BC171" i="3"/>
  <c r="BE171" i="3"/>
  <c r="BF171" i="3"/>
  <c r="BG171" i="3"/>
  <c r="BI171" i="3"/>
  <c r="BJ171" i="3"/>
  <c r="BK171" i="3"/>
  <c r="BN171" i="3"/>
  <c r="BO171" i="3"/>
  <c r="BP171" i="3"/>
  <c r="BQ171" i="3"/>
  <c r="BR171" i="3"/>
  <c r="BS171" i="3"/>
  <c r="BT171" i="3"/>
  <c r="BU171" i="3"/>
  <c r="BV171" i="3"/>
  <c r="BW171" i="3"/>
  <c r="BX171" i="3"/>
  <c r="CA171" i="3"/>
  <c r="CB171" i="3"/>
  <c r="CC171" i="3"/>
  <c r="CD171" i="3"/>
  <c r="CF171" i="3"/>
  <c r="CG171" i="3"/>
  <c r="CH171" i="3"/>
  <c r="CJ171" i="3"/>
  <c r="CK171" i="3"/>
  <c r="CL171" i="3"/>
  <c r="CN171" i="3"/>
  <c r="CO171" i="3"/>
  <c r="CP171" i="3"/>
  <c r="CR171" i="3"/>
  <c r="CS171" i="3"/>
  <c r="CT171" i="3"/>
  <c r="CV171" i="3"/>
  <c r="CW171" i="3"/>
  <c r="CX171" i="3"/>
  <c r="CZ171" i="3"/>
  <c r="DA171" i="3"/>
  <c r="DB171" i="3"/>
  <c r="DD171" i="3"/>
  <c r="DE171" i="3"/>
  <c r="DF171" i="3"/>
  <c r="DH171" i="3"/>
  <c r="DI171" i="3"/>
  <c r="DJ171" i="3"/>
  <c r="DL171" i="3"/>
  <c r="DM171" i="3"/>
  <c r="DN171" i="3"/>
  <c r="DP171" i="3"/>
  <c r="DQ171" i="3"/>
  <c r="DR171" i="3"/>
  <c r="B172" i="3"/>
  <c r="C172" i="3"/>
  <c r="E172" i="3"/>
  <c r="F172" i="3"/>
  <c r="G172" i="3"/>
  <c r="H172" i="3"/>
  <c r="I172" i="3"/>
  <c r="J172" i="3"/>
  <c r="K172" i="3"/>
  <c r="L172" i="3"/>
  <c r="M172" i="3"/>
  <c r="N172" i="3"/>
  <c r="O172" i="3"/>
  <c r="Q172" i="3"/>
  <c r="R172" i="3"/>
  <c r="S172" i="3"/>
  <c r="U172" i="3"/>
  <c r="V172" i="3"/>
  <c r="W172" i="3"/>
  <c r="Y172" i="3"/>
  <c r="Z172" i="3"/>
  <c r="AA172" i="3"/>
  <c r="AC172" i="3"/>
  <c r="AD172" i="3"/>
  <c r="AE172" i="3"/>
  <c r="AG172" i="3"/>
  <c r="AH172" i="3"/>
  <c r="AI172" i="3"/>
  <c r="AK172" i="3"/>
  <c r="AL172" i="3"/>
  <c r="AM172" i="3"/>
  <c r="AO172" i="3"/>
  <c r="AP172" i="3"/>
  <c r="AQ172" i="3"/>
  <c r="AS172" i="3"/>
  <c r="AT172" i="3"/>
  <c r="AU172" i="3"/>
  <c r="AW172" i="3"/>
  <c r="AX172" i="3"/>
  <c r="AY172" i="3"/>
  <c r="BA172" i="3"/>
  <c r="BB172" i="3"/>
  <c r="BC172" i="3"/>
  <c r="BE172" i="3"/>
  <c r="BF172" i="3"/>
  <c r="BG172" i="3"/>
  <c r="BI172" i="3"/>
  <c r="BJ172" i="3"/>
  <c r="BK172" i="3"/>
  <c r="BN172" i="3"/>
  <c r="BO172" i="3"/>
  <c r="BP172" i="3"/>
  <c r="BQ172" i="3"/>
  <c r="BR172" i="3"/>
  <c r="BS172" i="3"/>
  <c r="BT172" i="3"/>
  <c r="BU172" i="3"/>
  <c r="BV172" i="3"/>
  <c r="BW172" i="3"/>
  <c r="BX172" i="3"/>
  <c r="CA172" i="3"/>
  <c r="CB172" i="3"/>
  <c r="CC172" i="3"/>
  <c r="CD172" i="3"/>
  <c r="CF172" i="3"/>
  <c r="CG172" i="3"/>
  <c r="CH172" i="3"/>
  <c r="CJ172" i="3"/>
  <c r="CK172" i="3"/>
  <c r="CL172" i="3"/>
  <c r="CN172" i="3"/>
  <c r="CO172" i="3"/>
  <c r="CP172" i="3"/>
  <c r="CR172" i="3"/>
  <c r="CS172" i="3"/>
  <c r="CT172" i="3"/>
  <c r="CV172" i="3"/>
  <c r="CW172" i="3"/>
  <c r="CX172" i="3"/>
  <c r="CZ172" i="3"/>
  <c r="DA172" i="3"/>
  <c r="DB172" i="3"/>
  <c r="DD172" i="3"/>
  <c r="DE172" i="3"/>
  <c r="DF172" i="3"/>
  <c r="DH172" i="3"/>
  <c r="DI172" i="3"/>
  <c r="DJ172" i="3"/>
  <c r="DL172" i="3"/>
  <c r="DM172" i="3"/>
  <c r="DN172" i="3"/>
  <c r="DP172" i="3"/>
  <c r="DQ172" i="3"/>
  <c r="DR172" i="3"/>
  <c r="B173" i="3"/>
  <c r="C173" i="3"/>
  <c r="E173" i="3"/>
  <c r="F173" i="3"/>
  <c r="G173" i="3"/>
  <c r="H173" i="3"/>
  <c r="I173" i="3"/>
  <c r="J173" i="3"/>
  <c r="K173" i="3"/>
  <c r="L173" i="3"/>
  <c r="M173" i="3"/>
  <c r="N173" i="3"/>
  <c r="O173" i="3"/>
  <c r="Q173" i="3"/>
  <c r="R173" i="3"/>
  <c r="S173" i="3"/>
  <c r="U173" i="3"/>
  <c r="V173" i="3"/>
  <c r="W173" i="3"/>
  <c r="Y173" i="3"/>
  <c r="Z173" i="3"/>
  <c r="AA173" i="3"/>
  <c r="AC173" i="3"/>
  <c r="AD173" i="3"/>
  <c r="AE173" i="3"/>
  <c r="AG173" i="3"/>
  <c r="AH173" i="3"/>
  <c r="AI173" i="3"/>
  <c r="AK173" i="3"/>
  <c r="AL173" i="3"/>
  <c r="AM173" i="3"/>
  <c r="AO173" i="3"/>
  <c r="AP173" i="3"/>
  <c r="AQ173" i="3"/>
  <c r="AS173" i="3"/>
  <c r="AT173" i="3"/>
  <c r="AU173" i="3"/>
  <c r="AW173" i="3"/>
  <c r="AX173" i="3"/>
  <c r="AY173" i="3"/>
  <c r="BA173" i="3"/>
  <c r="BB173" i="3"/>
  <c r="BC173" i="3"/>
  <c r="BE173" i="3"/>
  <c r="BF173" i="3"/>
  <c r="BG173" i="3"/>
  <c r="BI173" i="3"/>
  <c r="BJ173" i="3"/>
  <c r="BK173" i="3"/>
  <c r="BN173" i="3"/>
  <c r="BO173" i="3"/>
  <c r="BP173" i="3"/>
  <c r="BQ173" i="3"/>
  <c r="BR173" i="3"/>
  <c r="BS173" i="3"/>
  <c r="BT173" i="3"/>
  <c r="BU173" i="3"/>
  <c r="BV173" i="3"/>
  <c r="BW173" i="3"/>
  <c r="BX173" i="3"/>
  <c r="CA173" i="3"/>
  <c r="CB173" i="3"/>
  <c r="CC173" i="3"/>
  <c r="CD173" i="3"/>
  <c r="CF173" i="3"/>
  <c r="CG173" i="3"/>
  <c r="CH173" i="3"/>
  <c r="CJ173" i="3"/>
  <c r="CK173" i="3"/>
  <c r="CL173" i="3"/>
  <c r="CN173" i="3"/>
  <c r="CO173" i="3"/>
  <c r="CP173" i="3"/>
  <c r="CR173" i="3"/>
  <c r="CS173" i="3"/>
  <c r="CT173" i="3"/>
  <c r="CV173" i="3"/>
  <c r="CW173" i="3"/>
  <c r="CX173" i="3"/>
  <c r="CZ173" i="3"/>
  <c r="DA173" i="3"/>
  <c r="DB173" i="3"/>
  <c r="DD173" i="3"/>
  <c r="DE173" i="3"/>
  <c r="DF173" i="3"/>
  <c r="DH173" i="3"/>
  <c r="DI173" i="3"/>
  <c r="DJ173" i="3"/>
  <c r="DL173" i="3"/>
  <c r="DM173" i="3"/>
  <c r="DN173" i="3"/>
  <c r="DP173" i="3"/>
  <c r="DQ173" i="3"/>
  <c r="DR173" i="3"/>
  <c r="B174" i="3"/>
  <c r="C174" i="3"/>
  <c r="E174" i="3"/>
  <c r="F174" i="3"/>
  <c r="G174" i="3"/>
  <c r="H174" i="3"/>
  <c r="I174" i="3"/>
  <c r="J174" i="3"/>
  <c r="K174" i="3"/>
  <c r="L174" i="3"/>
  <c r="M174" i="3"/>
  <c r="N174" i="3"/>
  <c r="O174" i="3"/>
  <c r="Q174" i="3"/>
  <c r="R174" i="3"/>
  <c r="S174" i="3"/>
  <c r="U174" i="3"/>
  <c r="V174" i="3"/>
  <c r="W174" i="3"/>
  <c r="Y174" i="3"/>
  <c r="Z174" i="3"/>
  <c r="AA174" i="3"/>
  <c r="AC174" i="3"/>
  <c r="AD174" i="3"/>
  <c r="AE174" i="3"/>
  <c r="AG174" i="3"/>
  <c r="AH174" i="3"/>
  <c r="AI174" i="3"/>
  <c r="AK174" i="3"/>
  <c r="AL174" i="3"/>
  <c r="AM174" i="3"/>
  <c r="AO174" i="3"/>
  <c r="AP174" i="3"/>
  <c r="AQ174" i="3"/>
  <c r="AS174" i="3"/>
  <c r="AT174" i="3"/>
  <c r="AU174" i="3"/>
  <c r="AW174" i="3"/>
  <c r="AX174" i="3"/>
  <c r="AY174" i="3"/>
  <c r="BA174" i="3"/>
  <c r="BB174" i="3"/>
  <c r="BC174" i="3"/>
  <c r="BE174" i="3"/>
  <c r="BF174" i="3"/>
  <c r="BG174" i="3"/>
  <c r="BI174" i="3"/>
  <c r="BJ174" i="3"/>
  <c r="BK174" i="3"/>
  <c r="BN174" i="3"/>
  <c r="BO174" i="3"/>
  <c r="BP174" i="3"/>
  <c r="BQ174" i="3"/>
  <c r="BR174" i="3"/>
  <c r="BS174" i="3"/>
  <c r="BT174" i="3"/>
  <c r="BU174" i="3"/>
  <c r="BV174" i="3"/>
  <c r="BW174" i="3"/>
  <c r="BX174" i="3"/>
  <c r="CA174" i="3"/>
  <c r="CB174" i="3"/>
  <c r="CC174" i="3"/>
  <c r="CD174" i="3"/>
  <c r="CF174" i="3"/>
  <c r="CG174" i="3"/>
  <c r="CH174" i="3"/>
  <c r="CJ174" i="3"/>
  <c r="CK174" i="3"/>
  <c r="CL174" i="3"/>
  <c r="CN174" i="3"/>
  <c r="CO174" i="3"/>
  <c r="CP174" i="3"/>
  <c r="CR174" i="3"/>
  <c r="CS174" i="3"/>
  <c r="CT174" i="3"/>
  <c r="CV174" i="3"/>
  <c r="CW174" i="3"/>
  <c r="CX174" i="3"/>
  <c r="CZ174" i="3"/>
  <c r="DA174" i="3"/>
  <c r="DB174" i="3"/>
  <c r="DD174" i="3"/>
  <c r="DE174" i="3"/>
  <c r="DF174" i="3"/>
  <c r="DH174" i="3"/>
  <c r="DI174" i="3"/>
  <c r="DJ174" i="3"/>
  <c r="DL174" i="3"/>
  <c r="DM174" i="3"/>
  <c r="DN174" i="3"/>
  <c r="DP174" i="3"/>
  <c r="DQ174" i="3"/>
  <c r="DR174" i="3"/>
  <c r="B175" i="3"/>
  <c r="C175" i="3"/>
  <c r="E175" i="3"/>
  <c r="F175" i="3"/>
  <c r="G175" i="3"/>
  <c r="H175" i="3"/>
  <c r="I175" i="3"/>
  <c r="J175" i="3"/>
  <c r="K175" i="3"/>
  <c r="L175" i="3"/>
  <c r="M175" i="3"/>
  <c r="N175" i="3"/>
  <c r="O175" i="3"/>
  <c r="Q175" i="3"/>
  <c r="R175" i="3"/>
  <c r="S175" i="3"/>
  <c r="U175" i="3"/>
  <c r="V175" i="3"/>
  <c r="W175" i="3"/>
  <c r="Y175" i="3"/>
  <c r="Z175" i="3"/>
  <c r="AA175" i="3"/>
  <c r="AC175" i="3"/>
  <c r="AD175" i="3"/>
  <c r="AE175" i="3"/>
  <c r="AG175" i="3"/>
  <c r="AH175" i="3"/>
  <c r="AI175" i="3"/>
  <c r="AK175" i="3"/>
  <c r="AL175" i="3"/>
  <c r="AM175" i="3"/>
  <c r="AO175" i="3"/>
  <c r="AP175" i="3"/>
  <c r="AQ175" i="3"/>
  <c r="AS175" i="3"/>
  <c r="AT175" i="3"/>
  <c r="AU175" i="3"/>
  <c r="AW175" i="3"/>
  <c r="AX175" i="3"/>
  <c r="AY175" i="3"/>
  <c r="BA175" i="3"/>
  <c r="BB175" i="3"/>
  <c r="BC175" i="3"/>
  <c r="BE175" i="3"/>
  <c r="BF175" i="3"/>
  <c r="BG175" i="3"/>
  <c r="BI175" i="3"/>
  <c r="BJ175" i="3"/>
  <c r="BK175" i="3"/>
  <c r="BN175" i="3"/>
  <c r="BO175" i="3"/>
  <c r="BP175" i="3"/>
  <c r="BQ175" i="3"/>
  <c r="BR175" i="3"/>
  <c r="BS175" i="3"/>
  <c r="BT175" i="3"/>
  <c r="BU175" i="3"/>
  <c r="BV175" i="3"/>
  <c r="BW175" i="3"/>
  <c r="BX175" i="3"/>
  <c r="CA175" i="3"/>
  <c r="CB175" i="3"/>
  <c r="CC175" i="3"/>
  <c r="CD175" i="3"/>
  <c r="CF175" i="3"/>
  <c r="CG175" i="3"/>
  <c r="CH175" i="3"/>
  <c r="CJ175" i="3"/>
  <c r="CK175" i="3"/>
  <c r="CL175" i="3"/>
  <c r="CN175" i="3"/>
  <c r="CO175" i="3"/>
  <c r="CP175" i="3"/>
  <c r="CR175" i="3"/>
  <c r="CS175" i="3"/>
  <c r="CT175" i="3"/>
  <c r="CV175" i="3"/>
  <c r="CW175" i="3"/>
  <c r="CX175" i="3"/>
  <c r="CZ175" i="3"/>
  <c r="DA175" i="3"/>
  <c r="DB175" i="3"/>
  <c r="DD175" i="3"/>
  <c r="DE175" i="3"/>
  <c r="DF175" i="3"/>
  <c r="DH175" i="3"/>
  <c r="DI175" i="3"/>
  <c r="DJ175" i="3"/>
  <c r="DL175" i="3"/>
  <c r="DM175" i="3"/>
  <c r="DN175" i="3"/>
  <c r="DP175" i="3"/>
  <c r="DQ175" i="3"/>
  <c r="DR175" i="3"/>
  <c r="B176" i="3"/>
  <c r="C176" i="3"/>
  <c r="E176" i="3"/>
  <c r="F176" i="3"/>
  <c r="G176" i="3"/>
  <c r="H176" i="3"/>
  <c r="I176" i="3"/>
  <c r="J176" i="3"/>
  <c r="K176" i="3"/>
  <c r="L176" i="3"/>
  <c r="M176" i="3"/>
  <c r="N176" i="3"/>
  <c r="O176" i="3"/>
  <c r="Q176" i="3"/>
  <c r="R176" i="3"/>
  <c r="S176" i="3"/>
  <c r="U176" i="3"/>
  <c r="V176" i="3"/>
  <c r="W176" i="3"/>
  <c r="Y176" i="3"/>
  <c r="Z176" i="3"/>
  <c r="AA176" i="3"/>
  <c r="AC176" i="3"/>
  <c r="AD176" i="3"/>
  <c r="AE176" i="3"/>
  <c r="AG176" i="3"/>
  <c r="AH176" i="3"/>
  <c r="AI176" i="3"/>
  <c r="AK176" i="3"/>
  <c r="AL176" i="3"/>
  <c r="AM176" i="3"/>
  <c r="AO176" i="3"/>
  <c r="AP176" i="3"/>
  <c r="AQ176" i="3"/>
  <c r="AS176" i="3"/>
  <c r="AT176" i="3"/>
  <c r="AU176" i="3"/>
  <c r="AW176" i="3"/>
  <c r="AX176" i="3"/>
  <c r="AY176" i="3"/>
  <c r="BA176" i="3"/>
  <c r="BB176" i="3"/>
  <c r="BC176" i="3"/>
  <c r="BE176" i="3"/>
  <c r="BF176" i="3"/>
  <c r="BG176" i="3"/>
  <c r="BI176" i="3"/>
  <c r="BJ176" i="3"/>
  <c r="BK176" i="3"/>
  <c r="BN176" i="3"/>
  <c r="BO176" i="3"/>
  <c r="BP176" i="3"/>
  <c r="BQ176" i="3"/>
  <c r="BR176" i="3"/>
  <c r="BS176" i="3"/>
  <c r="BT176" i="3"/>
  <c r="BU176" i="3"/>
  <c r="BV176" i="3"/>
  <c r="BW176" i="3"/>
  <c r="BX176" i="3"/>
  <c r="CA176" i="3"/>
  <c r="CB176" i="3"/>
  <c r="CC176" i="3"/>
  <c r="CD176" i="3"/>
  <c r="CF176" i="3"/>
  <c r="CG176" i="3"/>
  <c r="CH176" i="3"/>
  <c r="CJ176" i="3"/>
  <c r="CK176" i="3"/>
  <c r="CL176" i="3"/>
  <c r="CN176" i="3"/>
  <c r="CO176" i="3"/>
  <c r="CP176" i="3"/>
  <c r="CR176" i="3"/>
  <c r="CS176" i="3"/>
  <c r="CT176" i="3"/>
  <c r="CV176" i="3"/>
  <c r="CW176" i="3"/>
  <c r="CX176" i="3"/>
  <c r="CZ176" i="3"/>
  <c r="DA176" i="3"/>
  <c r="DB176" i="3"/>
  <c r="DD176" i="3"/>
  <c r="DE176" i="3"/>
  <c r="DF176" i="3"/>
  <c r="DH176" i="3"/>
  <c r="DI176" i="3"/>
  <c r="DJ176" i="3"/>
  <c r="DL176" i="3"/>
  <c r="DM176" i="3"/>
  <c r="DN176" i="3"/>
  <c r="DP176" i="3"/>
  <c r="DQ176" i="3"/>
  <c r="DR176" i="3"/>
  <c r="B177" i="3"/>
  <c r="C177" i="3"/>
  <c r="E177" i="3"/>
  <c r="F177" i="3"/>
  <c r="G177" i="3"/>
  <c r="H177" i="3"/>
  <c r="I177" i="3"/>
  <c r="J177" i="3"/>
  <c r="K177" i="3"/>
  <c r="L177" i="3"/>
  <c r="M177" i="3"/>
  <c r="N177" i="3"/>
  <c r="O177" i="3"/>
  <c r="Q177" i="3"/>
  <c r="R177" i="3"/>
  <c r="S177" i="3"/>
  <c r="U177" i="3"/>
  <c r="V177" i="3"/>
  <c r="W177" i="3"/>
  <c r="Y177" i="3"/>
  <c r="Z177" i="3"/>
  <c r="AA177" i="3"/>
  <c r="AC177" i="3"/>
  <c r="AD177" i="3"/>
  <c r="AE177" i="3"/>
  <c r="AG177" i="3"/>
  <c r="AH177" i="3"/>
  <c r="AI177" i="3"/>
  <c r="AK177" i="3"/>
  <c r="AL177" i="3"/>
  <c r="AM177" i="3"/>
  <c r="AO177" i="3"/>
  <c r="AP177" i="3"/>
  <c r="AQ177" i="3"/>
  <c r="AS177" i="3"/>
  <c r="AT177" i="3"/>
  <c r="AU177" i="3"/>
  <c r="AW177" i="3"/>
  <c r="AX177" i="3"/>
  <c r="AY177" i="3"/>
  <c r="BA177" i="3"/>
  <c r="BB177" i="3"/>
  <c r="BC177" i="3"/>
  <c r="BE177" i="3"/>
  <c r="BF177" i="3"/>
  <c r="BG177" i="3"/>
  <c r="BI177" i="3"/>
  <c r="BJ177" i="3"/>
  <c r="BK177" i="3"/>
  <c r="BN177" i="3"/>
  <c r="BO177" i="3"/>
  <c r="BP177" i="3"/>
  <c r="BQ177" i="3"/>
  <c r="BR177" i="3"/>
  <c r="BS177" i="3"/>
  <c r="BT177" i="3"/>
  <c r="BU177" i="3"/>
  <c r="BV177" i="3"/>
  <c r="BW177" i="3"/>
  <c r="BX177" i="3"/>
  <c r="CA177" i="3"/>
  <c r="CB177" i="3"/>
  <c r="CC177" i="3"/>
  <c r="CD177" i="3"/>
  <c r="CF177" i="3"/>
  <c r="CG177" i="3"/>
  <c r="CH177" i="3"/>
  <c r="CJ177" i="3"/>
  <c r="CK177" i="3"/>
  <c r="CL177" i="3"/>
  <c r="CN177" i="3"/>
  <c r="CO177" i="3"/>
  <c r="CP177" i="3"/>
  <c r="CR177" i="3"/>
  <c r="CS177" i="3"/>
  <c r="CT177" i="3"/>
  <c r="CV177" i="3"/>
  <c r="CW177" i="3"/>
  <c r="CX177" i="3"/>
  <c r="CZ177" i="3"/>
  <c r="DA177" i="3"/>
  <c r="DB177" i="3"/>
  <c r="DD177" i="3"/>
  <c r="DE177" i="3"/>
  <c r="DF177" i="3"/>
  <c r="DH177" i="3"/>
  <c r="DI177" i="3"/>
  <c r="DJ177" i="3"/>
  <c r="DL177" i="3"/>
  <c r="DM177" i="3"/>
  <c r="DN177" i="3"/>
  <c r="DP177" i="3"/>
  <c r="DQ177" i="3"/>
  <c r="DR177" i="3"/>
  <c r="B178" i="3"/>
  <c r="C178" i="3"/>
  <c r="E178" i="3"/>
  <c r="F178" i="3"/>
  <c r="G178" i="3"/>
  <c r="H178" i="3"/>
  <c r="I178" i="3"/>
  <c r="J178" i="3"/>
  <c r="K178" i="3"/>
  <c r="L178" i="3"/>
  <c r="M178" i="3"/>
  <c r="N178" i="3"/>
  <c r="O178" i="3"/>
  <c r="Q178" i="3"/>
  <c r="R178" i="3"/>
  <c r="S178" i="3"/>
  <c r="U178" i="3"/>
  <c r="V178" i="3"/>
  <c r="W178" i="3"/>
  <c r="Y178" i="3"/>
  <c r="Z178" i="3"/>
  <c r="AA178" i="3"/>
  <c r="AC178" i="3"/>
  <c r="AD178" i="3"/>
  <c r="AE178" i="3"/>
  <c r="AG178" i="3"/>
  <c r="AH178" i="3"/>
  <c r="AI178" i="3"/>
  <c r="AK178" i="3"/>
  <c r="AL178" i="3"/>
  <c r="AM178" i="3"/>
  <c r="AO178" i="3"/>
  <c r="AP178" i="3"/>
  <c r="AQ178" i="3"/>
  <c r="AS178" i="3"/>
  <c r="AT178" i="3"/>
  <c r="AU178" i="3"/>
  <c r="AW178" i="3"/>
  <c r="AX178" i="3"/>
  <c r="AY178" i="3"/>
  <c r="BA178" i="3"/>
  <c r="BB178" i="3"/>
  <c r="BC178" i="3"/>
  <c r="BE178" i="3"/>
  <c r="BF178" i="3"/>
  <c r="BG178" i="3"/>
  <c r="BI178" i="3"/>
  <c r="BJ178" i="3"/>
  <c r="BK178" i="3"/>
  <c r="BN178" i="3"/>
  <c r="BO178" i="3"/>
  <c r="BP178" i="3"/>
  <c r="BQ178" i="3"/>
  <c r="BR178" i="3"/>
  <c r="BS178" i="3"/>
  <c r="BT178" i="3"/>
  <c r="BU178" i="3"/>
  <c r="BV178" i="3"/>
  <c r="BW178" i="3"/>
  <c r="BX178" i="3"/>
  <c r="CA178" i="3"/>
  <c r="CB178" i="3"/>
  <c r="CC178" i="3"/>
  <c r="CD178" i="3"/>
  <c r="CF178" i="3"/>
  <c r="CG178" i="3"/>
  <c r="CH178" i="3"/>
  <c r="CJ178" i="3"/>
  <c r="CK178" i="3"/>
  <c r="CL178" i="3"/>
  <c r="CN178" i="3"/>
  <c r="CO178" i="3"/>
  <c r="CP178" i="3"/>
  <c r="CR178" i="3"/>
  <c r="CS178" i="3"/>
  <c r="CT178" i="3"/>
  <c r="CV178" i="3"/>
  <c r="CW178" i="3"/>
  <c r="CX178" i="3"/>
  <c r="CZ178" i="3"/>
  <c r="DA178" i="3"/>
  <c r="DB178" i="3"/>
  <c r="DD178" i="3"/>
  <c r="DE178" i="3"/>
  <c r="DF178" i="3"/>
  <c r="DH178" i="3"/>
  <c r="DI178" i="3"/>
  <c r="DJ178" i="3"/>
  <c r="DL178" i="3"/>
  <c r="DM178" i="3"/>
  <c r="DN178" i="3"/>
  <c r="DP178" i="3"/>
  <c r="DQ178" i="3"/>
  <c r="DR178" i="3"/>
  <c r="B179" i="3"/>
  <c r="C179" i="3"/>
  <c r="E179" i="3"/>
  <c r="F179" i="3"/>
  <c r="G179" i="3"/>
  <c r="H179" i="3"/>
  <c r="I179" i="3"/>
  <c r="J179" i="3"/>
  <c r="K179" i="3"/>
  <c r="L179" i="3"/>
  <c r="M179" i="3"/>
  <c r="N179" i="3"/>
  <c r="O179" i="3"/>
  <c r="Q179" i="3"/>
  <c r="R179" i="3"/>
  <c r="S179" i="3"/>
  <c r="U179" i="3"/>
  <c r="V179" i="3"/>
  <c r="W179" i="3"/>
  <c r="Y179" i="3"/>
  <c r="Z179" i="3"/>
  <c r="AA179" i="3"/>
  <c r="AC179" i="3"/>
  <c r="AD179" i="3"/>
  <c r="AE179" i="3"/>
  <c r="AG179" i="3"/>
  <c r="AH179" i="3"/>
  <c r="AI179" i="3"/>
  <c r="AK179" i="3"/>
  <c r="AL179" i="3"/>
  <c r="AM179" i="3"/>
  <c r="AO179" i="3"/>
  <c r="AP179" i="3"/>
  <c r="AQ179" i="3"/>
  <c r="AS179" i="3"/>
  <c r="AT179" i="3"/>
  <c r="AU179" i="3"/>
  <c r="AW179" i="3"/>
  <c r="AX179" i="3"/>
  <c r="AY179" i="3"/>
  <c r="BA179" i="3"/>
  <c r="BB179" i="3"/>
  <c r="BC179" i="3"/>
  <c r="BE179" i="3"/>
  <c r="BF179" i="3"/>
  <c r="BG179" i="3"/>
  <c r="BI179" i="3"/>
  <c r="BJ179" i="3"/>
  <c r="BK179" i="3"/>
  <c r="BN179" i="3"/>
  <c r="BO179" i="3"/>
  <c r="BP179" i="3"/>
  <c r="BQ179" i="3"/>
  <c r="BR179" i="3"/>
  <c r="BS179" i="3"/>
  <c r="BT179" i="3"/>
  <c r="BU179" i="3"/>
  <c r="BV179" i="3"/>
  <c r="BW179" i="3"/>
  <c r="BX179" i="3"/>
  <c r="CA179" i="3"/>
  <c r="CB179" i="3"/>
  <c r="CC179" i="3"/>
  <c r="CD179" i="3"/>
  <c r="CF179" i="3"/>
  <c r="CG179" i="3"/>
  <c r="CH179" i="3"/>
  <c r="CJ179" i="3"/>
  <c r="CK179" i="3"/>
  <c r="CL179" i="3"/>
  <c r="CN179" i="3"/>
  <c r="CO179" i="3"/>
  <c r="CP179" i="3"/>
  <c r="CR179" i="3"/>
  <c r="CS179" i="3"/>
  <c r="CT179" i="3"/>
  <c r="CV179" i="3"/>
  <c r="CW179" i="3"/>
  <c r="CX179" i="3"/>
  <c r="CZ179" i="3"/>
  <c r="DA179" i="3"/>
  <c r="DB179" i="3"/>
  <c r="DD179" i="3"/>
  <c r="DE179" i="3"/>
  <c r="DF179" i="3"/>
  <c r="DH179" i="3"/>
  <c r="DI179" i="3"/>
  <c r="DJ179" i="3"/>
  <c r="DL179" i="3"/>
  <c r="DM179" i="3"/>
  <c r="DN179" i="3"/>
  <c r="DP179" i="3"/>
  <c r="DQ179" i="3"/>
  <c r="DR179" i="3"/>
  <c r="B180" i="3"/>
  <c r="C180" i="3"/>
  <c r="E180" i="3"/>
  <c r="F180" i="3"/>
  <c r="G180" i="3"/>
  <c r="H180" i="3"/>
  <c r="I180" i="3"/>
  <c r="J180" i="3"/>
  <c r="K180" i="3"/>
  <c r="L180" i="3"/>
  <c r="M180" i="3"/>
  <c r="N180" i="3"/>
  <c r="O180" i="3"/>
  <c r="Q180" i="3"/>
  <c r="R180" i="3"/>
  <c r="S180" i="3"/>
  <c r="U180" i="3"/>
  <c r="V180" i="3"/>
  <c r="W180" i="3"/>
  <c r="Y180" i="3"/>
  <c r="Z180" i="3"/>
  <c r="AA180" i="3"/>
  <c r="AC180" i="3"/>
  <c r="AD180" i="3"/>
  <c r="AE180" i="3"/>
  <c r="AG180" i="3"/>
  <c r="AH180" i="3"/>
  <c r="AI180" i="3"/>
  <c r="AK180" i="3"/>
  <c r="AL180" i="3"/>
  <c r="AM180" i="3"/>
  <c r="AO180" i="3"/>
  <c r="AP180" i="3"/>
  <c r="AQ180" i="3"/>
  <c r="AS180" i="3"/>
  <c r="AT180" i="3"/>
  <c r="AU180" i="3"/>
  <c r="AW180" i="3"/>
  <c r="AX180" i="3"/>
  <c r="AY180" i="3"/>
  <c r="BA180" i="3"/>
  <c r="BB180" i="3"/>
  <c r="BC180" i="3"/>
  <c r="BE180" i="3"/>
  <c r="BF180" i="3"/>
  <c r="BG180" i="3"/>
  <c r="BI180" i="3"/>
  <c r="BJ180" i="3"/>
  <c r="BK180" i="3"/>
  <c r="BN180" i="3"/>
  <c r="BO180" i="3"/>
  <c r="BP180" i="3"/>
  <c r="BQ180" i="3"/>
  <c r="BR180" i="3"/>
  <c r="BS180" i="3"/>
  <c r="BT180" i="3"/>
  <c r="BU180" i="3"/>
  <c r="BV180" i="3"/>
  <c r="BW180" i="3"/>
  <c r="BX180" i="3"/>
  <c r="CA180" i="3"/>
  <c r="CB180" i="3"/>
  <c r="CC180" i="3"/>
  <c r="CD180" i="3"/>
  <c r="CF180" i="3"/>
  <c r="CG180" i="3"/>
  <c r="CH180" i="3"/>
  <c r="CJ180" i="3"/>
  <c r="CK180" i="3"/>
  <c r="CL180" i="3"/>
  <c r="CN180" i="3"/>
  <c r="CO180" i="3"/>
  <c r="CP180" i="3"/>
  <c r="CR180" i="3"/>
  <c r="CS180" i="3"/>
  <c r="CT180" i="3"/>
  <c r="CV180" i="3"/>
  <c r="CW180" i="3"/>
  <c r="CX180" i="3"/>
  <c r="CZ180" i="3"/>
  <c r="DA180" i="3"/>
  <c r="DB180" i="3"/>
  <c r="DD180" i="3"/>
  <c r="DE180" i="3"/>
  <c r="DF180" i="3"/>
  <c r="DH180" i="3"/>
  <c r="DI180" i="3"/>
  <c r="DJ180" i="3"/>
  <c r="DL180" i="3"/>
  <c r="DM180" i="3"/>
  <c r="DN180" i="3"/>
  <c r="DP180" i="3"/>
  <c r="DQ180" i="3"/>
  <c r="DR180" i="3"/>
  <c r="B181" i="3"/>
  <c r="C181" i="3"/>
  <c r="E181" i="3"/>
  <c r="F181" i="3"/>
  <c r="G181" i="3"/>
  <c r="H181" i="3"/>
  <c r="I181" i="3"/>
  <c r="J181" i="3"/>
  <c r="K181" i="3"/>
  <c r="L181" i="3"/>
  <c r="M181" i="3"/>
  <c r="N181" i="3"/>
  <c r="O181" i="3"/>
  <c r="Q181" i="3"/>
  <c r="R181" i="3"/>
  <c r="S181" i="3"/>
  <c r="U181" i="3"/>
  <c r="V181" i="3"/>
  <c r="W181" i="3"/>
  <c r="Y181" i="3"/>
  <c r="Z181" i="3"/>
  <c r="AA181" i="3"/>
  <c r="AC181" i="3"/>
  <c r="AD181" i="3"/>
  <c r="AE181" i="3"/>
  <c r="AG181" i="3"/>
  <c r="AH181" i="3"/>
  <c r="AI181" i="3"/>
  <c r="AK181" i="3"/>
  <c r="AL181" i="3"/>
  <c r="AM181" i="3"/>
  <c r="AO181" i="3"/>
  <c r="AP181" i="3"/>
  <c r="AQ181" i="3"/>
  <c r="AS181" i="3"/>
  <c r="AT181" i="3"/>
  <c r="AU181" i="3"/>
  <c r="AW181" i="3"/>
  <c r="AX181" i="3"/>
  <c r="AY181" i="3"/>
  <c r="BA181" i="3"/>
  <c r="BB181" i="3"/>
  <c r="BC181" i="3"/>
  <c r="BE181" i="3"/>
  <c r="BF181" i="3"/>
  <c r="BG181" i="3"/>
  <c r="BI181" i="3"/>
  <c r="BJ181" i="3"/>
  <c r="BK181" i="3"/>
  <c r="BN181" i="3"/>
  <c r="BO181" i="3"/>
  <c r="BP181" i="3"/>
  <c r="BQ181" i="3"/>
  <c r="BR181" i="3"/>
  <c r="BS181" i="3"/>
  <c r="BT181" i="3"/>
  <c r="BU181" i="3"/>
  <c r="BV181" i="3"/>
  <c r="BW181" i="3"/>
  <c r="BX181" i="3"/>
  <c r="CA181" i="3"/>
  <c r="CB181" i="3"/>
  <c r="CC181" i="3"/>
  <c r="CD181" i="3"/>
  <c r="CF181" i="3"/>
  <c r="CG181" i="3"/>
  <c r="CH181" i="3"/>
  <c r="CJ181" i="3"/>
  <c r="CK181" i="3"/>
  <c r="CL181" i="3"/>
  <c r="CN181" i="3"/>
  <c r="CO181" i="3"/>
  <c r="CP181" i="3"/>
  <c r="CR181" i="3"/>
  <c r="CS181" i="3"/>
  <c r="CT181" i="3"/>
  <c r="CV181" i="3"/>
  <c r="CW181" i="3"/>
  <c r="CX181" i="3"/>
  <c r="CZ181" i="3"/>
  <c r="DA181" i="3"/>
  <c r="DB181" i="3"/>
  <c r="DD181" i="3"/>
  <c r="DE181" i="3"/>
  <c r="DF181" i="3"/>
  <c r="DH181" i="3"/>
  <c r="DI181" i="3"/>
  <c r="DJ181" i="3"/>
  <c r="DL181" i="3"/>
  <c r="DM181" i="3"/>
  <c r="DN181" i="3"/>
  <c r="DP181" i="3"/>
  <c r="DQ181" i="3"/>
  <c r="DR181" i="3"/>
  <c r="B182" i="3"/>
  <c r="C182" i="3"/>
  <c r="E182" i="3"/>
  <c r="F182" i="3"/>
  <c r="G182" i="3"/>
  <c r="H182" i="3"/>
  <c r="I182" i="3"/>
  <c r="J182" i="3"/>
  <c r="K182" i="3"/>
  <c r="L182" i="3"/>
  <c r="M182" i="3"/>
  <c r="N182" i="3"/>
  <c r="O182" i="3"/>
  <c r="Q182" i="3"/>
  <c r="R182" i="3"/>
  <c r="S182" i="3"/>
  <c r="U182" i="3"/>
  <c r="V182" i="3"/>
  <c r="W182" i="3"/>
  <c r="Y182" i="3"/>
  <c r="Z182" i="3"/>
  <c r="AA182" i="3"/>
  <c r="AC182" i="3"/>
  <c r="AD182" i="3"/>
  <c r="AE182" i="3"/>
  <c r="AG182" i="3"/>
  <c r="AH182" i="3"/>
  <c r="AI182" i="3"/>
  <c r="AK182" i="3"/>
  <c r="AL182" i="3"/>
  <c r="AM182" i="3"/>
  <c r="AO182" i="3"/>
  <c r="AP182" i="3"/>
  <c r="AQ182" i="3"/>
  <c r="AS182" i="3"/>
  <c r="AT182" i="3"/>
  <c r="AU182" i="3"/>
  <c r="AW182" i="3"/>
  <c r="AX182" i="3"/>
  <c r="AY182" i="3"/>
  <c r="BA182" i="3"/>
  <c r="BB182" i="3"/>
  <c r="BC182" i="3"/>
  <c r="BE182" i="3"/>
  <c r="BF182" i="3"/>
  <c r="BG182" i="3"/>
  <c r="BI182" i="3"/>
  <c r="BJ182" i="3"/>
  <c r="BK182" i="3"/>
  <c r="BN182" i="3"/>
  <c r="BO182" i="3"/>
  <c r="BP182" i="3"/>
  <c r="BQ182" i="3"/>
  <c r="BR182" i="3"/>
  <c r="BS182" i="3"/>
  <c r="BT182" i="3"/>
  <c r="BU182" i="3"/>
  <c r="BV182" i="3"/>
  <c r="BW182" i="3"/>
  <c r="BX182" i="3"/>
  <c r="CA182" i="3"/>
  <c r="CB182" i="3"/>
  <c r="CC182" i="3"/>
  <c r="CD182" i="3"/>
  <c r="CF182" i="3"/>
  <c r="CG182" i="3"/>
  <c r="CH182" i="3"/>
  <c r="CJ182" i="3"/>
  <c r="CK182" i="3"/>
  <c r="CL182" i="3"/>
  <c r="CN182" i="3"/>
  <c r="CO182" i="3"/>
  <c r="CP182" i="3"/>
  <c r="CR182" i="3"/>
  <c r="CS182" i="3"/>
  <c r="CT182" i="3"/>
  <c r="CV182" i="3"/>
  <c r="CW182" i="3"/>
  <c r="CX182" i="3"/>
  <c r="CZ182" i="3"/>
  <c r="DA182" i="3"/>
  <c r="DB182" i="3"/>
  <c r="DD182" i="3"/>
  <c r="DE182" i="3"/>
  <c r="DF182" i="3"/>
  <c r="DH182" i="3"/>
  <c r="DI182" i="3"/>
  <c r="DJ182" i="3"/>
  <c r="DL182" i="3"/>
  <c r="DM182" i="3"/>
  <c r="DN182" i="3"/>
  <c r="DP182" i="3"/>
  <c r="DQ182" i="3"/>
  <c r="DR182" i="3"/>
  <c r="B183" i="3"/>
  <c r="C183" i="3"/>
  <c r="E183" i="3"/>
  <c r="F183" i="3"/>
  <c r="G183" i="3"/>
  <c r="H183" i="3"/>
  <c r="I183" i="3"/>
  <c r="J183" i="3"/>
  <c r="K183" i="3"/>
  <c r="L183" i="3"/>
  <c r="M183" i="3"/>
  <c r="N183" i="3"/>
  <c r="O183" i="3"/>
  <c r="Q183" i="3"/>
  <c r="R183" i="3"/>
  <c r="S183" i="3"/>
  <c r="U183" i="3"/>
  <c r="V183" i="3"/>
  <c r="W183" i="3"/>
  <c r="Y183" i="3"/>
  <c r="Z183" i="3"/>
  <c r="AA183" i="3"/>
  <c r="AC183" i="3"/>
  <c r="AD183" i="3"/>
  <c r="AE183" i="3"/>
  <c r="AG183" i="3"/>
  <c r="AH183" i="3"/>
  <c r="AI183" i="3"/>
  <c r="AK183" i="3"/>
  <c r="AL183" i="3"/>
  <c r="AM183" i="3"/>
  <c r="AO183" i="3"/>
  <c r="AP183" i="3"/>
  <c r="AQ183" i="3"/>
  <c r="AS183" i="3"/>
  <c r="AT183" i="3"/>
  <c r="AU183" i="3"/>
  <c r="AW183" i="3"/>
  <c r="AX183" i="3"/>
  <c r="AY183" i="3"/>
  <c r="BA183" i="3"/>
  <c r="BB183" i="3"/>
  <c r="BC183" i="3"/>
  <c r="BE183" i="3"/>
  <c r="BF183" i="3"/>
  <c r="BG183" i="3"/>
  <c r="BI183" i="3"/>
  <c r="BJ183" i="3"/>
  <c r="BK183" i="3"/>
  <c r="BN183" i="3"/>
  <c r="BO183" i="3"/>
  <c r="BP183" i="3"/>
  <c r="BQ183" i="3"/>
  <c r="BR183" i="3"/>
  <c r="BS183" i="3"/>
  <c r="BT183" i="3"/>
  <c r="BU183" i="3"/>
  <c r="BV183" i="3"/>
  <c r="BW183" i="3"/>
  <c r="BX183" i="3"/>
  <c r="CA183" i="3"/>
  <c r="CB183" i="3"/>
  <c r="CC183" i="3"/>
  <c r="CD183" i="3"/>
  <c r="CF183" i="3"/>
  <c r="CG183" i="3"/>
  <c r="CH183" i="3"/>
  <c r="CJ183" i="3"/>
  <c r="CK183" i="3"/>
  <c r="CL183" i="3"/>
  <c r="CN183" i="3"/>
  <c r="CO183" i="3"/>
  <c r="CP183" i="3"/>
  <c r="CR183" i="3"/>
  <c r="CS183" i="3"/>
  <c r="CT183" i="3"/>
  <c r="CV183" i="3"/>
  <c r="CW183" i="3"/>
  <c r="CX183" i="3"/>
  <c r="CZ183" i="3"/>
  <c r="DA183" i="3"/>
  <c r="DB183" i="3"/>
  <c r="DD183" i="3"/>
  <c r="DE183" i="3"/>
  <c r="DF183" i="3"/>
  <c r="DH183" i="3"/>
  <c r="DI183" i="3"/>
  <c r="DJ183" i="3"/>
  <c r="DL183" i="3"/>
  <c r="DM183" i="3"/>
  <c r="DN183" i="3"/>
  <c r="DP183" i="3"/>
  <c r="DQ183" i="3"/>
  <c r="DR183" i="3"/>
  <c r="B184" i="3"/>
  <c r="C184" i="3"/>
  <c r="E184" i="3"/>
  <c r="F184" i="3"/>
  <c r="G184" i="3"/>
  <c r="H184" i="3"/>
  <c r="I184" i="3"/>
  <c r="J184" i="3"/>
  <c r="K184" i="3"/>
  <c r="L184" i="3"/>
  <c r="M184" i="3"/>
  <c r="N184" i="3"/>
  <c r="O184" i="3"/>
  <c r="Q184" i="3"/>
  <c r="R184" i="3"/>
  <c r="S184" i="3"/>
  <c r="U184" i="3"/>
  <c r="V184" i="3"/>
  <c r="W184" i="3"/>
  <c r="Y184" i="3"/>
  <c r="Z184" i="3"/>
  <c r="AA184" i="3"/>
  <c r="AC184" i="3"/>
  <c r="AD184" i="3"/>
  <c r="AE184" i="3"/>
  <c r="AG184" i="3"/>
  <c r="AH184" i="3"/>
  <c r="AI184" i="3"/>
  <c r="AK184" i="3"/>
  <c r="AL184" i="3"/>
  <c r="AM184" i="3"/>
  <c r="AO184" i="3"/>
  <c r="AP184" i="3"/>
  <c r="AQ184" i="3"/>
  <c r="AS184" i="3"/>
  <c r="AT184" i="3"/>
  <c r="AU184" i="3"/>
  <c r="AW184" i="3"/>
  <c r="AX184" i="3"/>
  <c r="AY184" i="3"/>
  <c r="BA184" i="3"/>
  <c r="BB184" i="3"/>
  <c r="BC184" i="3"/>
  <c r="BE184" i="3"/>
  <c r="BF184" i="3"/>
  <c r="BG184" i="3"/>
  <c r="BI184" i="3"/>
  <c r="BJ184" i="3"/>
  <c r="BK184" i="3"/>
  <c r="BN184" i="3"/>
  <c r="BO184" i="3"/>
  <c r="BP184" i="3"/>
  <c r="BQ184" i="3"/>
  <c r="BR184" i="3"/>
  <c r="BS184" i="3"/>
  <c r="BT184" i="3"/>
  <c r="BU184" i="3"/>
  <c r="BV184" i="3"/>
  <c r="BW184" i="3"/>
  <c r="BX184" i="3"/>
  <c r="CA184" i="3"/>
  <c r="CB184" i="3"/>
  <c r="CC184" i="3"/>
  <c r="CD184" i="3"/>
  <c r="CF184" i="3"/>
  <c r="CG184" i="3"/>
  <c r="CH184" i="3"/>
  <c r="CJ184" i="3"/>
  <c r="CK184" i="3"/>
  <c r="CL184" i="3"/>
  <c r="CN184" i="3"/>
  <c r="CO184" i="3"/>
  <c r="CP184" i="3"/>
  <c r="CR184" i="3"/>
  <c r="CS184" i="3"/>
  <c r="CT184" i="3"/>
  <c r="CV184" i="3"/>
  <c r="CW184" i="3"/>
  <c r="CX184" i="3"/>
  <c r="CZ184" i="3"/>
  <c r="DA184" i="3"/>
  <c r="DB184" i="3"/>
  <c r="DD184" i="3"/>
  <c r="DE184" i="3"/>
  <c r="DF184" i="3"/>
  <c r="DH184" i="3"/>
  <c r="DI184" i="3"/>
  <c r="DJ184" i="3"/>
  <c r="DL184" i="3"/>
  <c r="DM184" i="3"/>
  <c r="DN184" i="3"/>
  <c r="DP184" i="3"/>
  <c r="DQ184" i="3"/>
  <c r="DR184" i="3"/>
  <c r="B185" i="3"/>
  <c r="C185" i="3"/>
  <c r="E185" i="3"/>
  <c r="F185" i="3"/>
  <c r="G185" i="3"/>
  <c r="H185" i="3"/>
  <c r="I185" i="3"/>
  <c r="J185" i="3"/>
  <c r="K185" i="3"/>
  <c r="L185" i="3"/>
  <c r="M185" i="3"/>
  <c r="N185" i="3"/>
  <c r="O185" i="3"/>
  <c r="Q185" i="3"/>
  <c r="R185" i="3"/>
  <c r="S185" i="3"/>
  <c r="U185" i="3"/>
  <c r="V185" i="3"/>
  <c r="W185" i="3"/>
  <c r="Y185" i="3"/>
  <c r="Z185" i="3"/>
  <c r="AA185" i="3"/>
  <c r="AC185" i="3"/>
  <c r="AD185" i="3"/>
  <c r="AE185" i="3"/>
  <c r="AG185" i="3"/>
  <c r="AH185" i="3"/>
  <c r="AI185" i="3"/>
  <c r="AK185" i="3"/>
  <c r="AL185" i="3"/>
  <c r="AM185" i="3"/>
  <c r="AO185" i="3"/>
  <c r="AP185" i="3"/>
  <c r="AQ185" i="3"/>
  <c r="AS185" i="3"/>
  <c r="AT185" i="3"/>
  <c r="AU185" i="3"/>
  <c r="AW185" i="3"/>
  <c r="AX185" i="3"/>
  <c r="AY185" i="3"/>
  <c r="BA185" i="3"/>
  <c r="BB185" i="3"/>
  <c r="BC185" i="3"/>
  <c r="BE185" i="3"/>
  <c r="BF185" i="3"/>
  <c r="BG185" i="3"/>
  <c r="BI185" i="3"/>
  <c r="BJ185" i="3"/>
  <c r="BK185" i="3"/>
  <c r="BN185" i="3"/>
  <c r="BO185" i="3"/>
  <c r="BP185" i="3"/>
  <c r="BQ185" i="3"/>
  <c r="BR185" i="3"/>
  <c r="BS185" i="3"/>
  <c r="BT185" i="3"/>
  <c r="BU185" i="3"/>
  <c r="BV185" i="3"/>
  <c r="BW185" i="3"/>
  <c r="BX185" i="3"/>
  <c r="CA185" i="3"/>
  <c r="CB185" i="3"/>
  <c r="CC185" i="3"/>
  <c r="CD185" i="3"/>
  <c r="CF185" i="3"/>
  <c r="CG185" i="3"/>
  <c r="CH185" i="3"/>
  <c r="CJ185" i="3"/>
  <c r="CK185" i="3"/>
  <c r="CL185" i="3"/>
  <c r="CN185" i="3"/>
  <c r="CO185" i="3"/>
  <c r="CP185" i="3"/>
  <c r="CR185" i="3"/>
  <c r="CS185" i="3"/>
  <c r="CT185" i="3"/>
  <c r="CV185" i="3"/>
  <c r="CW185" i="3"/>
  <c r="CX185" i="3"/>
  <c r="CZ185" i="3"/>
  <c r="DA185" i="3"/>
  <c r="DB185" i="3"/>
  <c r="DD185" i="3"/>
  <c r="DE185" i="3"/>
  <c r="DF185" i="3"/>
  <c r="DH185" i="3"/>
  <c r="DI185" i="3"/>
  <c r="DJ185" i="3"/>
  <c r="DL185" i="3"/>
  <c r="DM185" i="3"/>
  <c r="DN185" i="3"/>
  <c r="DP185" i="3"/>
  <c r="DQ185" i="3"/>
  <c r="DR185" i="3"/>
  <c r="B186" i="3"/>
  <c r="C186" i="3"/>
  <c r="E186" i="3"/>
  <c r="F186" i="3"/>
  <c r="G186" i="3"/>
  <c r="H186" i="3"/>
  <c r="I186" i="3"/>
  <c r="J186" i="3"/>
  <c r="K186" i="3"/>
  <c r="L186" i="3"/>
  <c r="M186" i="3"/>
  <c r="N186" i="3"/>
  <c r="O186" i="3"/>
  <c r="Q186" i="3"/>
  <c r="R186" i="3"/>
  <c r="S186" i="3"/>
  <c r="U186" i="3"/>
  <c r="V186" i="3"/>
  <c r="W186" i="3"/>
  <c r="Y186" i="3"/>
  <c r="Z186" i="3"/>
  <c r="AA186" i="3"/>
  <c r="AC186" i="3"/>
  <c r="AD186" i="3"/>
  <c r="AE186" i="3"/>
  <c r="AG186" i="3"/>
  <c r="AH186" i="3"/>
  <c r="AI186" i="3"/>
  <c r="AK186" i="3"/>
  <c r="AL186" i="3"/>
  <c r="AM186" i="3"/>
  <c r="AO186" i="3"/>
  <c r="AP186" i="3"/>
  <c r="AQ186" i="3"/>
  <c r="AS186" i="3"/>
  <c r="AT186" i="3"/>
  <c r="AU186" i="3"/>
  <c r="AW186" i="3"/>
  <c r="AX186" i="3"/>
  <c r="AY186" i="3"/>
  <c r="BA186" i="3"/>
  <c r="BB186" i="3"/>
  <c r="BC186" i="3"/>
  <c r="BE186" i="3"/>
  <c r="BF186" i="3"/>
  <c r="BG186" i="3"/>
  <c r="BI186" i="3"/>
  <c r="BJ186" i="3"/>
  <c r="BK186" i="3"/>
  <c r="BN186" i="3"/>
  <c r="BO186" i="3"/>
  <c r="BP186" i="3"/>
  <c r="BQ186" i="3"/>
  <c r="BR186" i="3"/>
  <c r="BS186" i="3"/>
  <c r="BT186" i="3"/>
  <c r="BU186" i="3"/>
  <c r="BV186" i="3"/>
  <c r="BW186" i="3"/>
  <c r="BX186" i="3"/>
  <c r="CA186" i="3"/>
  <c r="CB186" i="3"/>
  <c r="CC186" i="3"/>
  <c r="CD186" i="3"/>
  <c r="CF186" i="3"/>
  <c r="CG186" i="3"/>
  <c r="CH186" i="3"/>
  <c r="CJ186" i="3"/>
  <c r="CK186" i="3"/>
  <c r="CL186" i="3"/>
  <c r="CN186" i="3"/>
  <c r="CO186" i="3"/>
  <c r="CP186" i="3"/>
  <c r="CR186" i="3"/>
  <c r="CS186" i="3"/>
  <c r="CT186" i="3"/>
  <c r="CV186" i="3"/>
  <c r="CW186" i="3"/>
  <c r="CX186" i="3"/>
  <c r="CZ186" i="3"/>
  <c r="DA186" i="3"/>
  <c r="DB186" i="3"/>
  <c r="DD186" i="3"/>
  <c r="DE186" i="3"/>
  <c r="DF186" i="3"/>
  <c r="DH186" i="3"/>
  <c r="DI186" i="3"/>
  <c r="DJ186" i="3"/>
  <c r="DL186" i="3"/>
  <c r="DM186" i="3"/>
  <c r="DN186" i="3"/>
  <c r="DP186" i="3"/>
  <c r="DQ186" i="3"/>
  <c r="DR186" i="3"/>
  <c r="B187" i="3"/>
  <c r="C187" i="3"/>
  <c r="E187" i="3"/>
  <c r="F187" i="3"/>
  <c r="G187" i="3"/>
  <c r="H187" i="3"/>
  <c r="I187" i="3"/>
  <c r="J187" i="3"/>
  <c r="K187" i="3"/>
  <c r="L187" i="3"/>
  <c r="M187" i="3"/>
  <c r="N187" i="3"/>
  <c r="O187" i="3"/>
  <c r="Q187" i="3"/>
  <c r="R187" i="3"/>
  <c r="S187" i="3"/>
  <c r="U187" i="3"/>
  <c r="V187" i="3"/>
  <c r="W187" i="3"/>
  <c r="Y187" i="3"/>
  <c r="Z187" i="3"/>
  <c r="AA187" i="3"/>
  <c r="AC187" i="3"/>
  <c r="AD187" i="3"/>
  <c r="AE187" i="3"/>
  <c r="AG187" i="3"/>
  <c r="AH187" i="3"/>
  <c r="AI187" i="3"/>
  <c r="AK187" i="3"/>
  <c r="AL187" i="3"/>
  <c r="AM187" i="3"/>
  <c r="AO187" i="3"/>
  <c r="AP187" i="3"/>
  <c r="AQ187" i="3"/>
  <c r="AS187" i="3"/>
  <c r="AT187" i="3"/>
  <c r="AU187" i="3"/>
  <c r="AW187" i="3"/>
  <c r="AX187" i="3"/>
  <c r="AY187" i="3"/>
  <c r="BA187" i="3"/>
  <c r="BB187" i="3"/>
  <c r="BC187" i="3"/>
  <c r="BE187" i="3"/>
  <c r="BF187" i="3"/>
  <c r="BG187" i="3"/>
  <c r="BI187" i="3"/>
  <c r="BJ187" i="3"/>
  <c r="BK187" i="3"/>
  <c r="BN187" i="3"/>
  <c r="BO187" i="3"/>
  <c r="BP187" i="3"/>
  <c r="BQ187" i="3"/>
  <c r="BR187" i="3"/>
  <c r="BS187" i="3"/>
  <c r="BT187" i="3"/>
  <c r="BU187" i="3"/>
  <c r="BV187" i="3"/>
  <c r="BW187" i="3"/>
  <c r="BX187" i="3"/>
  <c r="CA187" i="3"/>
  <c r="CB187" i="3"/>
  <c r="CC187" i="3"/>
  <c r="CD187" i="3"/>
  <c r="CF187" i="3"/>
  <c r="CG187" i="3"/>
  <c r="CH187" i="3"/>
  <c r="CJ187" i="3"/>
  <c r="CK187" i="3"/>
  <c r="CL187" i="3"/>
  <c r="CN187" i="3"/>
  <c r="CO187" i="3"/>
  <c r="CP187" i="3"/>
  <c r="CR187" i="3"/>
  <c r="CS187" i="3"/>
  <c r="CT187" i="3"/>
  <c r="CV187" i="3"/>
  <c r="CW187" i="3"/>
  <c r="CX187" i="3"/>
  <c r="CZ187" i="3"/>
  <c r="DA187" i="3"/>
  <c r="DB187" i="3"/>
  <c r="DD187" i="3"/>
  <c r="DE187" i="3"/>
  <c r="DF187" i="3"/>
  <c r="DH187" i="3"/>
  <c r="DI187" i="3"/>
  <c r="DJ187" i="3"/>
  <c r="DL187" i="3"/>
  <c r="DM187" i="3"/>
  <c r="DN187" i="3"/>
  <c r="DP187" i="3"/>
  <c r="DQ187" i="3"/>
  <c r="DR187" i="3"/>
  <c r="B188" i="3"/>
  <c r="C188" i="3"/>
  <c r="E188" i="3"/>
  <c r="F188" i="3"/>
  <c r="G188" i="3"/>
  <c r="H188" i="3"/>
  <c r="I188" i="3"/>
  <c r="J188" i="3"/>
  <c r="K188" i="3"/>
  <c r="L188" i="3"/>
  <c r="M188" i="3"/>
  <c r="N188" i="3"/>
  <c r="O188" i="3"/>
  <c r="Q188" i="3"/>
  <c r="R188" i="3"/>
  <c r="S188" i="3"/>
  <c r="U188" i="3"/>
  <c r="V188" i="3"/>
  <c r="W188" i="3"/>
  <c r="Y188" i="3"/>
  <c r="Z188" i="3"/>
  <c r="AA188" i="3"/>
  <c r="AC188" i="3"/>
  <c r="AD188" i="3"/>
  <c r="AE188" i="3"/>
  <c r="AG188" i="3"/>
  <c r="AH188" i="3"/>
  <c r="AI188" i="3"/>
  <c r="AK188" i="3"/>
  <c r="AL188" i="3"/>
  <c r="AM188" i="3"/>
  <c r="AO188" i="3"/>
  <c r="AP188" i="3"/>
  <c r="AQ188" i="3"/>
  <c r="AS188" i="3"/>
  <c r="AT188" i="3"/>
  <c r="AU188" i="3"/>
  <c r="AW188" i="3"/>
  <c r="AX188" i="3"/>
  <c r="AY188" i="3"/>
  <c r="BA188" i="3"/>
  <c r="BB188" i="3"/>
  <c r="BC188" i="3"/>
  <c r="BE188" i="3"/>
  <c r="BF188" i="3"/>
  <c r="BG188" i="3"/>
  <c r="BI188" i="3"/>
  <c r="BJ188" i="3"/>
  <c r="BK188" i="3"/>
  <c r="BN188" i="3"/>
  <c r="BO188" i="3"/>
  <c r="BP188" i="3"/>
  <c r="BQ188" i="3"/>
  <c r="BR188" i="3"/>
  <c r="BS188" i="3"/>
  <c r="BT188" i="3"/>
  <c r="BU188" i="3"/>
  <c r="BV188" i="3"/>
  <c r="BW188" i="3"/>
  <c r="BX188" i="3"/>
  <c r="CA188" i="3"/>
  <c r="CB188" i="3"/>
  <c r="CC188" i="3"/>
  <c r="CD188" i="3"/>
  <c r="CF188" i="3"/>
  <c r="CG188" i="3"/>
  <c r="CH188" i="3"/>
  <c r="CJ188" i="3"/>
  <c r="CK188" i="3"/>
  <c r="CL188" i="3"/>
  <c r="CN188" i="3"/>
  <c r="CO188" i="3"/>
  <c r="CP188" i="3"/>
  <c r="CR188" i="3"/>
  <c r="CS188" i="3"/>
  <c r="CT188" i="3"/>
  <c r="CV188" i="3"/>
  <c r="CW188" i="3"/>
  <c r="CX188" i="3"/>
  <c r="CZ188" i="3"/>
  <c r="DA188" i="3"/>
  <c r="DB188" i="3"/>
  <c r="DD188" i="3"/>
  <c r="DE188" i="3"/>
  <c r="DF188" i="3"/>
  <c r="DH188" i="3"/>
  <c r="DI188" i="3"/>
  <c r="DJ188" i="3"/>
  <c r="DL188" i="3"/>
  <c r="DM188" i="3"/>
  <c r="DN188" i="3"/>
  <c r="DP188" i="3"/>
  <c r="DQ188" i="3"/>
  <c r="DR188" i="3"/>
  <c r="B189" i="3"/>
  <c r="C189" i="3"/>
  <c r="E189" i="3"/>
  <c r="F189" i="3"/>
  <c r="G189" i="3"/>
  <c r="H189" i="3"/>
  <c r="I189" i="3"/>
  <c r="J189" i="3"/>
  <c r="K189" i="3"/>
  <c r="L189" i="3"/>
  <c r="M189" i="3"/>
  <c r="N189" i="3"/>
  <c r="O189" i="3"/>
  <c r="Q189" i="3"/>
  <c r="R189" i="3"/>
  <c r="S189" i="3"/>
  <c r="U189" i="3"/>
  <c r="V189" i="3"/>
  <c r="W189" i="3"/>
  <c r="Y189" i="3"/>
  <c r="Z189" i="3"/>
  <c r="AA189" i="3"/>
  <c r="AC189" i="3"/>
  <c r="AD189" i="3"/>
  <c r="AE189" i="3"/>
  <c r="AG189" i="3"/>
  <c r="AH189" i="3"/>
  <c r="AI189" i="3"/>
  <c r="AK189" i="3"/>
  <c r="AL189" i="3"/>
  <c r="AM189" i="3"/>
  <c r="AO189" i="3"/>
  <c r="AP189" i="3"/>
  <c r="AQ189" i="3"/>
  <c r="AS189" i="3"/>
  <c r="AT189" i="3"/>
  <c r="AU189" i="3"/>
  <c r="AW189" i="3"/>
  <c r="AX189" i="3"/>
  <c r="AY189" i="3"/>
  <c r="BA189" i="3"/>
  <c r="BB189" i="3"/>
  <c r="BC189" i="3"/>
  <c r="BE189" i="3"/>
  <c r="BF189" i="3"/>
  <c r="BG189" i="3"/>
  <c r="BI189" i="3"/>
  <c r="BJ189" i="3"/>
  <c r="BK189" i="3"/>
  <c r="BN189" i="3"/>
  <c r="BO189" i="3"/>
  <c r="BP189" i="3"/>
  <c r="BQ189" i="3"/>
  <c r="BR189" i="3"/>
  <c r="BS189" i="3"/>
  <c r="BT189" i="3"/>
  <c r="BU189" i="3"/>
  <c r="BV189" i="3"/>
  <c r="BW189" i="3"/>
  <c r="BX189" i="3"/>
  <c r="CA189" i="3"/>
  <c r="CB189" i="3"/>
  <c r="CC189" i="3"/>
  <c r="CD189" i="3"/>
  <c r="CF189" i="3"/>
  <c r="CG189" i="3"/>
  <c r="CH189" i="3"/>
  <c r="CJ189" i="3"/>
  <c r="CK189" i="3"/>
  <c r="CL189" i="3"/>
  <c r="CN189" i="3"/>
  <c r="CO189" i="3"/>
  <c r="CP189" i="3"/>
  <c r="CR189" i="3"/>
  <c r="CS189" i="3"/>
  <c r="CT189" i="3"/>
  <c r="CV189" i="3"/>
  <c r="CW189" i="3"/>
  <c r="CX189" i="3"/>
  <c r="CZ189" i="3"/>
  <c r="DA189" i="3"/>
  <c r="DB189" i="3"/>
  <c r="DD189" i="3"/>
  <c r="DE189" i="3"/>
  <c r="DF189" i="3"/>
  <c r="DH189" i="3"/>
  <c r="DI189" i="3"/>
  <c r="DJ189" i="3"/>
  <c r="DL189" i="3"/>
  <c r="DM189" i="3"/>
  <c r="DN189" i="3"/>
  <c r="DP189" i="3"/>
  <c r="DQ189" i="3"/>
  <c r="DR189" i="3"/>
  <c r="B190" i="3"/>
  <c r="C190" i="3"/>
  <c r="E190" i="3"/>
  <c r="F190" i="3"/>
  <c r="G190" i="3"/>
  <c r="H190" i="3"/>
  <c r="I190" i="3"/>
  <c r="J190" i="3"/>
  <c r="K190" i="3"/>
  <c r="L190" i="3"/>
  <c r="M190" i="3"/>
  <c r="N190" i="3"/>
  <c r="O190" i="3"/>
  <c r="Q190" i="3"/>
  <c r="R190" i="3"/>
  <c r="S190" i="3"/>
  <c r="U190" i="3"/>
  <c r="V190" i="3"/>
  <c r="W190" i="3"/>
  <c r="Y190" i="3"/>
  <c r="Z190" i="3"/>
  <c r="AA190" i="3"/>
  <c r="AC190" i="3"/>
  <c r="AD190" i="3"/>
  <c r="AE190" i="3"/>
  <c r="AG190" i="3"/>
  <c r="AH190" i="3"/>
  <c r="AI190" i="3"/>
  <c r="AK190" i="3"/>
  <c r="AL190" i="3"/>
  <c r="AM190" i="3"/>
  <c r="AO190" i="3"/>
  <c r="AP190" i="3"/>
  <c r="AQ190" i="3"/>
  <c r="AS190" i="3"/>
  <c r="AT190" i="3"/>
  <c r="AU190" i="3"/>
  <c r="AW190" i="3"/>
  <c r="AX190" i="3"/>
  <c r="AY190" i="3"/>
  <c r="BA190" i="3"/>
  <c r="BB190" i="3"/>
  <c r="BC190" i="3"/>
  <c r="BE190" i="3"/>
  <c r="BF190" i="3"/>
  <c r="BG190" i="3"/>
  <c r="BI190" i="3"/>
  <c r="BJ190" i="3"/>
  <c r="BK190" i="3"/>
  <c r="BN190" i="3"/>
  <c r="BO190" i="3"/>
  <c r="BP190" i="3"/>
  <c r="BQ190" i="3"/>
  <c r="BR190" i="3"/>
  <c r="BS190" i="3"/>
  <c r="BT190" i="3"/>
  <c r="BU190" i="3"/>
  <c r="BV190" i="3"/>
  <c r="BW190" i="3"/>
  <c r="BX190" i="3"/>
  <c r="CA190" i="3"/>
  <c r="CB190" i="3"/>
  <c r="CC190" i="3"/>
  <c r="CD190" i="3"/>
  <c r="CF190" i="3"/>
  <c r="CG190" i="3"/>
  <c r="CH190" i="3"/>
  <c r="CJ190" i="3"/>
  <c r="CK190" i="3"/>
  <c r="CL190" i="3"/>
  <c r="CN190" i="3"/>
  <c r="CO190" i="3"/>
  <c r="CP190" i="3"/>
  <c r="CR190" i="3"/>
  <c r="CS190" i="3"/>
  <c r="CT190" i="3"/>
  <c r="CV190" i="3"/>
  <c r="CW190" i="3"/>
  <c r="CX190" i="3"/>
  <c r="CZ190" i="3"/>
  <c r="DA190" i="3"/>
  <c r="DB190" i="3"/>
  <c r="DD190" i="3"/>
  <c r="DE190" i="3"/>
  <c r="DF190" i="3"/>
  <c r="DH190" i="3"/>
  <c r="DI190" i="3"/>
  <c r="DJ190" i="3"/>
  <c r="DL190" i="3"/>
  <c r="DM190" i="3"/>
  <c r="DN190" i="3"/>
  <c r="DP190" i="3"/>
  <c r="DQ190" i="3"/>
  <c r="DR190" i="3"/>
  <c r="B191" i="3"/>
  <c r="C191" i="3"/>
  <c r="E191" i="3"/>
  <c r="F191" i="3"/>
  <c r="G191" i="3"/>
  <c r="H191" i="3"/>
  <c r="I191" i="3"/>
  <c r="J191" i="3"/>
  <c r="K191" i="3"/>
  <c r="L191" i="3"/>
  <c r="M191" i="3"/>
  <c r="N191" i="3"/>
  <c r="O191" i="3"/>
  <c r="Q191" i="3"/>
  <c r="R191" i="3"/>
  <c r="S191" i="3"/>
  <c r="U191" i="3"/>
  <c r="V191" i="3"/>
  <c r="W191" i="3"/>
  <c r="Y191" i="3"/>
  <c r="Z191" i="3"/>
  <c r="AA191" i="3"/>
  <c r="AC191" i="3"/>
  <c r="AD191" i="3"/>
  <c r="AE191" i="3"/>
  <c r="AG191" i="3"/>
  <c r="AH191" i="3"/>
  <c r="AI191" i="3"/>
  <c r="AK191" i="3"/>
  <c r="AL191" i="3"/>
  <c r="AM191" i="3"/>
  <c r="AO191" i="3"/>
  <c r="AP191" i="3"/>
  <c r="AQ191" i="3"/>
  <c r="AS191" i="3"/>
  <c r="AT191" i="3"/>
  <c r="AU191" i="3"/>
  <c r="AW191" i="3"/>
  <c r="AX191" i="3"/>
  <c r="AY191" i="3"/>
  <c r="BA191" i="3"/>
  <c r="BB191" i="3"/>
  <c r="BC191" i="3"/>
  <c r="BE191" i="3"/>
  <c r="BF191" i="3"/>
  <c r="BG191" i="3"/>
  <c r="BI191" i="3"/>
  <c r="BJ191" i="3"/>
  <c r="BK191" i="3"/>
  <c r="BN191" i="3"/>
  <c r="BO191" i="3"/>
  <c r="BP191" i="3"/>
  <c r="BQ191" i="3"/>
  <c r="BR191" i="3"/>
  <c r="BS191" i="3"/>
  <c r="BT191" i="3"/>
  <c r="BU191" i="3"/>
  <c r="BV191" i="3"/>
  <c r="BW191" i="3"/>
  <c r="BX191" i="3"/>
  <c r="CA191" i="3"/>
  <c r="CB191" i="3"/>
  <c r="CC191" i="3"/>
  <c r="CD191" i="3"/>
  <c r="CF191" i="3"/>
  <c r="CG191" i="3"/>
  <c r="CH191" i="3"/>
  <c r="CJ191" i="3"/>
  <c r="CK191" i="3"/>
  <c r="CL191" i="3"/>
  <c r="CN191" i="3"/>
  <c r="CO191" i="3"/>
  <c r="CP191" i="3"/>
  <c r="CR191" i="3"/>
  <c r="CS191" i="3"/>
  <c r="CT191" i="3"/>
  <c r="CV191" i="3"/>
  <c r="CW191" i="3"/>
  <c r="CX191" i="3"/>
  <c r="CZ191" i="3"/>
  <c r="DA191" i="3"/>
  <c r="DB191" i="3"/>
  <c r="DD191" i="3"/>
  <c r="DE191" i="3"/>
  <c r="DF191" i="3"/>
  <c r="DH191" i="3"/>
  <c r="DI191" i="3"/>
  <c r="DJ191" i="3"/>
  <c r="DL191" i="3"/>
  <c r="DM191" i="3"/>
  <c r="DN191" i="3"/>
  <c r="DP191" i="3"/>
  <c r="DQ191" i="3"/>
  <c r="DR191" i="3"/>
  <c r="B192" i="3"/>
  <c r="C192" i="3"/>
  <c r="E192" i="3"/>
  <c r="F192" i="3"/>
  <c r="G192" i="3"/>
  <c r="H192" i="3"/>
  <c r="I192" i="3"/>
  <c r="J192" i="3"/>
  <c r="K192" i="3"/>
  <c r="L192" i="3"/>
  <c r="M192" i="3"/>
  <c r="N192" i="3"/>
  <c r="O192" i="3"/>
  <c r="Q192" i="3"/>
  <c r="R192" i="3"/>
  <c r="S192" i="3"/>
  <c r="U192" i="3"/>
  <c r="V192" i="3"/>
  <c r="W192" i="3"/>
  <c r="Y192" i="3"/>
  <c r="Z192" i="3"/>
  <c r="AA192" i="3"/>
  <c r="AC192" i="3"/>
  <c r="AD192" i="3"/>
  <c r="AE192" i="3"/>
  <c r="AG192" i="3"/>
  <c r="AH192" i="3"/>
  <c r="AI192" i="3"/>
  <c r="AK192" i="3"/>
  <c r="AL192" i="3"/>
  <c r="AM192" i="3"/>
  <c r="AO192" i="3"/>
  <c r="AP192" i="3"/>
  <c r="AQ192" i="3"/>
  <c r="AS192" i="3"/>
  <c r="AT192" i="3"/>
  <c r="AU192" i="3"/>
  <c r="AW192" i="3"/>
  <c r="AX192" i="3"/>
  <c r="AY192" i="3"/>
  <c r="BA192" i="3"/>
  <c r="BB192" i="3"/>
  <c r="BC192" i="3"/>
  <c r="BE192" i="3"/>
  <c r="BF192" i="3"/>
  <c r="BG192" i="3"/>
  <c r="BI192" i="3"/>
  <c r="BJ192" i="3"/>
  <c r="BK192" i="3"/>
  <c r="BN192" i="3"/>
  <c r="BO192" i="3"/>
  <c r="BP192" i="3"/>
  <c r="BQ192" i="3"/>
  <c r="BR192" i="3"/>
  <c r="BS192" i="3"/>
  <c r="BT192" i="3"/>
  <c r="BU192" i="3"/>
  <c r="BV192" i="3"/>
  <c r="BW192" i="3"/>
  <c r="BX192" i="3"/>
  <c r="CA192" i="3"/>
  <c r="CB192" i="3"/>
  <c r="CC192" i="3"/>
  <c r="CD192" i="3"/>
  <c r="CF192" i="3"/>
  <c r="CG192" i="3"/>
  <c r="CH192" i="3"/>
  <c r="CJ192" i="3"/>
  <c r="CK192" i="3"/>
  <c r="CL192" i="3"/>
  <c r="CN192" i="3"/>
  <c r="CO192" i="3"/>
  <c r="CP192" i="3"/>
  <c r="CR192" i="3"/>
  <c r="CS192" i="3"/>
  <c r="CT192" i="3"/>
  <c r="CV192" i="3"/>
  <c r="CW192" i="3"/>
  <c r="CX192" i="3"/>
  <c r="CZ192" i="3"/>
  <c r="DA192" i="3"/>
  <c r="DB192" i="3"/>
  <c r="DD192" i="3"/>
  <c r="DE192" i="3"/>
  <c r="DF192" i="3"/>
  <c r="DH192" i="3"/>
  <c r="DI192" i="3"/>
  <c r="DJ192" i="3"/>
  <c r="DL192" i="3"/>
  <c r="DM192" i="3"/>
  <c r="DN192" i="3"/>
  <c r="DP192" i="3"/>
  <c r="DQ192" i="3"/>
  <c r="DR192" i="3"/>
  <c r="B193" i="3"/>
  <c r="C193" i="3"/>
  <c r="E193" i="3"/>
  <c r="F193" i="3"/>
  <c r="G193" i="3"/>
  <c r="H193" i="3"/>
  <c r="I193" i="3"/>
  <c r="J193" i="3"/>
  <c r="K193" i="3"/>
  <c r="L193" i="3"/>
  <c r="M193" i="3"/>
  <c r="N193" i="3"/>
  <c r="O193" i="3"/>
  <c r="Q193" i="3"/>
  <c r="R193" i="3"/>
  <c r="S193" i="3"/>
  <c r="U193" i="3"/>
  <c r="V193" i="3"/>
  <c r="W193" i="3"/>
  <c r="Y193" i="3"/>
  <c r="Z193" i="3"/>
  <c r="AA193" i="3"/>
  <c r="AC193" i="3"/>
  <c r="AD193" i="3"/>
  <c r="AE193" i="3"/>
  <c r="AG193" i="3"/>
  <c r="AH193" i="3"/>
  <c r="AI193" i="3"/>
  <c r="AK193" i="3"/>
  <c r="AL193" i="3"/>
  <c r="AM193" i="3"/>
  <c r="AO193" i="3"/>
  <c r="AP193" i="3"/>
  <c r="AQ193" i="3"/>
  <c r="AS193" i="3"/>
  <c r="AT193" i="3"/>
  <c r="AU193" i="3"/>
  <c r="AW193" i="3"/>
  <c r="AX193" i="3"/>
  <c r="AY193" i="3"/>
  <c r="BA193" i="3"/>
  <c r="BB193" i="3"/>
  <c r="BC193" i="3"/>
  <c r="BE193" i="3"/>
  <c r="BF193" i="3"/>
  <c r="BG193" i="3"/>
  <c r="BI193" i="3"/>
  <c r="BJ193" i="3"/>
  <c r="BK193" i="3"/>
  <c r="BN193" i="3"/>
  <c r="BO193" i="3"/>
  <c r="BP193" i="3"/>
  <c r="BQ193" i="3"/>
  <c r="BR193" i="3"/>
  <c r="BS193" i="3"/>
  <c r="BT193" i="3"/>
  <c r="BU193" i="3"/>
  <c r="BV193" i="3"/>
  <c r="BW193" i="3"/>
  <c r="BX193" i="3"/>
  <c r="CA193" i="3"/>
  <c r="CB193" i="3"/>
  <c r="CC193" i="3"/>
  <c r="CD193" i="3"/>
  <c r="CF193" i="3"/>
  <c r="CG193" i="3"/>
  <c r="CH193" i="3"/>
  <c r="CJ193" i="3"/>
  <c r="CK193" i="3"/>
  <c r="CL193" i="3"/>
  <c r="CN193" i="3"/>
  <c r="CO193" i="3"/>
  <c r="CP193" i="3"/>
  <c r="CR193" i="3"/>
  <c r="CS193" i="3"/>
  <c r="CT193" i="3"/>
  <c r="CV193" i="3"/>
  <c r="CW193" i="3"/>
  <c r="CX193" i="3"/>
  <c r="CZ193" i="3"/>
  <c r="DA193" i="3"/>
  <c r="DB193" i="3"/>
  <c r="DD193" i="3"/>
  <c r="DE193" i="3"/>
  <c r="DF193" i="3"/>
  <c r="DH193" i="3"/>
  <c r="DI193" i="3"/>
  <c r="DJ193" i="3"/>
  <c r="DL193" i="3"/>
  <c r="DM193" i="3"/>
  <c r="DN193" i="3"/>
  <c r="DP193" i="3"/>
  <c r="DQ193" i="3"/>
  <c r="DR193" i="3"/>
  <c r="B194" i="3"/>
  <c r="C194" i="3"/>
  <c r="E194" i="3"/>
  <c r="F194" i="3"/>
  <c r="G194" i="3"/>
  <c r="H194" i="3"/>
  <c r="I194" i="3"/>
  <c r="J194" i="3"/>
  <c r="K194" i="3"/>
  <c r="L194" i="3"/>
  <c r="M194" i="3"/>
  <c r="N194" i="3"/>
  <c r="O194" i="3"/>
  <c r="Q194" i="3"/>
  <c r="R194" i="3"/>
  <c r="S194" i="3"/>
  <c r="U194" i="3"/>
  <c r="V194" i="3"/>
  <c r="W194" i="3"/>
  <c r="Y194" i="3"/>
  <c r="Z194" i="3"/>
  <c r="AA194" i="3"/>
  <c r="AC194" i="3"/>
  <c r="AD194" i="3"/>
  <c r="AE194" i="3"/>
  <c r="AG194" i="3"/>
  <c r="AH194" i="3"/>
  <c r="AI194" i="3"/>
  <c r="AK194" i="3"/>
  <c r="AL194" i="3"/>
  <c r="AM194" i="3"/>
  <c r="AO194" i="3"/>
  <c r="AP194" i="3"/>
  <c r="AQ194" i="3"/>
  <c r="AS194" i="3"/>
  <c r="AT194" i="3"/>
  <c r="AU194" i="3"/>
  <c r="AW194" i="3"/>
  <c r="AX194" i="3"/>
  <c r="AY194" i="3"/>
  <c r="BA194" i="3"/>
  <c r="BB194" i="3"/>
  <c r="BC194" i="3"/>
  <c r="BE194" i="3"/>
  <c r="BF194" i="3"/>
  <c r="BG194" i="3"/>
  <c r="BI194" i="3"/>
  <c r="BJ194" i="3"/>
  <c r="BK194" i="3"/>
  <c r="BN194" i="3"/>
  <c r="BO194" i="3"/>
  <c r="BP194" i="3"/>
  <c r="BQ194" i="3"/>
  <c r="BR194" i="3"/>
  <c r="BS194" i="3"/>
  <c r="BT194" i="3"/>
  <c r="BU194" i="3"/>
  <c r="BV194" i="3"/>
  <c r="BW194" i="3"/>
  <c r="BX194" i="3"/>
  <c r="CA194" i="3"/>
  <c r="CB194" i="3"/>
  <c r="CC194" i="3"/>
  <c r="CD194" i="3"/>
  <c r="CF194" i="3"/>
  <c r="CG194" i="3"/>
  <c r="CH194" i="3"/>
  <c r="CJ194" i="3"/>
  <c r="CK194" i="3"/>
  <c r="CL194" i="3"/>
  <c r="CN194" i="3"/>
  <c r="CO194" i="3"/>
  <c r="CP194" i="3"/>
  <c r="CR194" i="3"/>
  <c r="CS194" i="3"/>
  <c r="CT194" i="3"/>
  <c r="CV194" i="3"/>
  <c r="CW194" i="3"/>
  <c r="CX194" i="3"/>
  <c r="CZ194" i="3"/>
  <c r="DA194" i="3"/>
  <c r="DB194" i="3"/>
  <c r="DD194" i="3"/>
  <c r="DE194" i="3"/>
  <c r="DF194" i="3"/>
  <c r="DH194" i="3"/>
  <c r="DI194" i="3"/>
  <c r="DJ194" i="3"/>
  <c r="DL194" i="3"/>
  <c r="DM194" i="3"/>
  <c r="DN194" i="3"/>
  <c r="DP194" i="3"/>
  <c r="DQ194" i="3"/>
  <c r="DR194" i="3"/>
  <c r="B195" i="3"/>
  <c r="C195" i="3"/>
  <c r="E195" i="3"/>
  <c r="F195" i="3"/>
  <c r="G195" i="3"/>
  <c r="H195" i="3"/>
  <c r="I195" i="3"/>
  <c r="J195" i="3"/>
  <c r="K195" i="3"/>
  <c r="L195" i="3"/>
  <c r="M195" i="3"/>
  <c r="N195" i="3"/>
  <c r="O195" i="3"/>
  <c r="Q195" i="3"/>
  <c r="R195" i="3"/>
  <c r="S195" i="3"/>
  <c r="U195" i="3"/>
  <c r="V195" i="3"/>
  <c r="W195" i="3"/>
  <c r="Y195" i="3"/>
  <c r="Z195" i="3"/>
  <c r="AA195" i="3"/>
  <c r="AC195" i="3"/>
  <c r="AD195" i="3"/>
  <c r="AE195" i="3"/>
  <c r="AG195" i="3"/>
  <c r="AH195" i="3"/>
  <c r="AI195" i="3"/>
  <c r="AK195" i="3"/>
  <c r="AL195" i="3"/>
  <c r="AM195" i="3"/>
  <c r="AO195" i="3"/>
  <c r="AP195" i="3"/>
  <c r="AQ195" i="3"/>
  <c r="AS195" i="3"/>
  <c r="AT195" i="3"/>
  <c r="AU195" i="3"/>
  <c r="AW195" i="3"/>
  <c r="AX195" i="3"/>
  <c r="AY195" i="3"/>
  <c r="BA195" i="3"/>
  <c r="BB195" i="3"/>
  <c r="BC195" i="3"/>
  <c r="BE195" i="3"/>
  <c r="BF195" i="3"/>
  <c r="BG195" i="3"/>
  <c r="BI195" i="3"/>
  <c r="BJ195" i="3"/>
  <c r="BK195" i="3"/>
  <c r="BN195" i="3"/>
  <c r="BO195" i="3"/>
  <c r="BP195" i="3"/>
  <c r="BQ195" i="3"/>
  <c r="BR195" i="3"/>
  <c r="BS195" i="3"/>
  <c r="BT195" i="3"/>
  <c r="BU195" i="3"/>
  <c r="BV195" i="3"/>
  <c r="BW195" i="3"/>
  <c r="BX195" i="3"/>
  <c r="CA195" i="3"/>
  <c r="CB195" i="3"/>
  <c r="CC195" i="3"/>
  <c r="CD195" i="3"/>
  <c r="CF195" i="3"/>
  <c r="CG195" i="3"/>
  <c r="CH195" i="3"/>
  <c r="CJ195" i="3"/>
  <c r="CK195" i="3"/>
  <c r="CL195" i="3"/>
  <c r="CN195" i="3"/>
  <c r="CO195" i="3"/>
  <c r="CP195" i="3"/>
  <c r="CR195" i="3"/>
  <c r="CS195" i="3"/>
  <c r="CT195" i="3"/>
  <c r="CV195" i="3"/>
  <c r="CW195" i="3"/>
  <c r="CX195" i="3"/>
  <c r="CZ195" i="3"/>
  <c r="DA195" i="3"/>
  <c r="DB195" i="3"/>
  <c r="DD195" i="3"/>
  <c r="DE195" i="3"/>
  <c r="DF195" i="3"/>
  <c r="DH195" i="3"/>
  <c r="DI195" i="3"/>
  <c r="DJ195" i="3"/>
  <c r="DL195" i="3"/>
  <c r="DM195" i="3"/>
  <c r="DN195" i="3"/>
  <c r="DP195" i="3"/>
  <c r="DQ195" i="3"/>
  <c r="DR195" i="3"/>
  <c r="B196" i="3"/>
  <c r="C196" i="3"/>
  <c r="E196" i="3"/>
  <c r="F196" i="3"/>
  <c r="G196" i="3"/>
  <c r="H196" i="3"/>
  <c r="I196" i="3"/>
  <c r="J196" i="3"/>
  <c r="K196" i="3"/>
  <c r="L196" i="3"/>
  <c r="M196" i="3"/>
  <c r="N196" i="3"/>
  <c r="O196" i="3"/>
  <c r="Q196" i="3"/>
  <c r="R196" i="3"/>
  <c r="S196" i="3"/>
  <c r="U196" i="3"/>
  <c r="V196" i="3"/>
  <c r="W196" i="3"/>
  <c r="Y196" i="3"/>
  <c r="Z196" i="3"/>
  <c r="AA196" i="3"/>
  <c r="AC196" i="3"/>
  <c r="AD196" i="3"/>
  <c r="AE196" i="3"/>
  <c r="AG196" i="3"/>
  <c r="AH196" i="3"/>
  <c r="AI196" i="3"/>
  <c r="AK196" i="3"/>
  <c r="AL196" i="3"/>
  <c r="AM196" i="3"/>
  <c r="AO196" i="3"/>
  <c r="AP196" i="3"/>
  <c r="AQ196" i="3"/>
  <c r="AS196" i="3"/>
  <c r="AT196" i="3"/>
  <c r="AU196" i="3"/>
  <c r="AW196" i="3"/>
  <c r="AX196" i="3"/>
  <c r="AY196" i="3"/>
  <c r="BA196" i="3"/>
  <c r="BB196" i="3"/>
  <c r="BC196" i="3"/>
  <c r="BE196" i="3"/>
  <c r="BF196" i="3"/>
  <c r="BG196" i="3"/>
  <c r="BI196" i="3"/>
  <c r="BJ196" i="3"/>
  <c r="BK196" i="3"/>
  <c r="BN196" i="3"/>
  <c r="BO196" i="3"/>
  <c r="BP196" i="3"/>
  <c r="BQ196" i="3"/>
  <c r="BR196" i="3"/>
  <c r="BS196" i="3"/>
  <c r="BT196" i="3"/>
  <c r="BU196" i="3"/>
  <c r="BV196" i="3"/>
  <c r="BW196" i="3"/>
  <c r="BX196" i="3"/>
  <c r="CA196" i="3"/>
  <c r="CB196" i="3"/>
  <c r="CC196" i="3"/>
  <c r="CD196" i="3"/>
  <c r="CF196" i="3"/>
  <c r="CG196" i="3"/>
  <c r="CH196" i="3"/>
  <c r="CJ196" i="3"/>
  <c r="CK196" i="3"/>
  <c r="CL196" i="3"/>
  <c r="CN196" i="3"/>
  <c r="CO196" i="3"/>
  <c r="CP196" i="3"/>
  <c r="CR196" i="3"/>
  <c r="CS196" i="3"/>
  <c r="CT196" i="3"/>
  <c r="CV196" i="3"/>
  <c r="CW196" i="3"/>
  <c r="CX196" i="3"/>
  <c r="CZ196" i="3"/>
  <c r="DA196" i="3"/>
  <c r="DB196" i="3"/>
  <c r="DD196" i="3"/>
  <c r="DE196" i="3"/>
  <c r="DF196" i="3"/>
  <c r="DH196" i="3"/>
  <c r="DI196" i="3"/>
  <c r="DJ196" i="3"/>
  <c r="DL196" i="3"/>
  <c r="DM196" i="3"/>
  <c r="DN196" i="3"/>
  <c r="DP196" i="3"/>
  <c r="DQ196" i="3"/>
  <c r="DR196" i="3"/>
  <c r="B197" i="3"/>
  <c r="C197" i="3"/>
  <c r="E197" i="3"/>
  <c r="F197" i="3"/>
  <c r="G197" i="3"/>
  <c r="H197" i="3"/>
  <c r="I197" i="3"/>
  <c r="J197" i="3"/>
  <c r="K197" i="3"/>
  <c r="L197" i="3"/>
  <c r="M197" i="3"/>
  <c r="N197" i="3"/>
  <c r="O197" i="3"/>
  <c r="Q197" i="3"/>
  <c r="R197" i="3"/>
  <c r="S197" i="3"/>
  <c r="U197" i="3"/>
  <c r="V197" i="3"/>
  <c r="W197" i="3"/>
  <c r="Y197" i="3"/>
  <c r="Z197" i="3"/>
  <c r="AA197" i="3"/>
  <c r="AC197" i="3"/>
  <c r="AD197" i="3"/>
  <c r="AE197" i="3"/>
  <c r="AG197" i="3"/>
  <c r="AH197" i="3"/>
  <c r="AI197" i="3"/>
  <c r="AK197" i="3"/>
  <c r="AL197" i="3"/>
  <c r="AM197" i="3"/>
  <c r="AO197" i="3"/>
  <c r="AP197" i="3"/>
  <c r="AQ197" i="3"/>
  <c r="AS197" i="3"/>
  <c r="AT197" i="3"/>
  <c r="AU197" i="3"/>
  <c r="AW197" i="3"/>
  <c r="AX197" i="3"/>
  <c r="AY197" i="3"/>
  <c r="BA197" i="3"/>
  <c r="BB197" i="3"/>
  <c r="BC197" i="3"/>
  <c r="BE197" i="3"/>
  <c r="BF197" i="3"/>
  <c r="BG197" i="3"/>
  <c r="BI197" i="3"/>
  <c r="BJ197" i="3"/>
  <c r="BK197" i="3"/>
  <c r="BN197" i="3"/>
  <c r="BO197" i="3"/>
  <c r="BP197" i="3"/>
  <c r="BQ197" i="3"/>
  <c r="BR197" i="3"/>
  <c r="BS197" i="3"/>
  <c r="BT197" i="3"/>
  <c r="BU197" i="3"/>
  <c r="BV197" i="3"/>
  <c r="BW197" i="3"/>
  <c r="BX197" i="3"/>
  <c r="CA197" i="3"/>
  <c r="CB197" i="3"/>
  <c r="CC197" i="3"/>
  <c r="CD197" i="3"/>
  <c r="CF197" i="3"/>
  <c r="CG197" i="3"/>
  <c r="CH197" i="3"/>
  <c r="CJ197" i="3"/>
  <c r="CK197" i="3"/>
  <c r="CL197" i="3"/>
  <c r="CN197" i="3"/>
  <c r="CO197" i="3"/>
  <c r="CP197" i="3"/>
  <c r="CR197" i="3"/>
  <c r="CS197" i="3"/>
  <c r="CT197" i="3"/>
  <c r="CV197" i="3"/>
  <c r="CW197" i="3"/>
  <c r="CX197" i="3"/>
  <c r="CZ197" i="3"/>
  <c r="DA197" i="3"/>
  <c r="DB197" i="3"/>
  <c r="DD197" i="3"/>
  <c r="DE197" i="3"/>
  <c r="DF197" i="3"/>
  <c r="DH197" i="3"/>
  <c r="DI197" i="3"/>
  <c r="DJ197" i="3"/>
  <c r="DL197" i="3"/>
  <c r="DM197" i="3"/>
  <c r="DN197" i="3"/>
  <c r="DP197" i="3"/>
  <c r="DQ197" i="3"/>
  <c r="DR197" i="3"/>
  <c r="B198" i="3"/>
  <c r="C198" i="3"/>
  <c r="E198" i="3"/>
  <c r="F198" i="3"/>
  <c r="G198" i="3"/>
  <c r="H198" i="3"/>
  <c r="I198" i="3"/>
  <c r="J198" i="3"/>
  <c r="K198" i="3"/>
  <c r="L198" i="3"/>
  <c r="M198" i="3"/>
  <c r="N198" i="3"/>
  <c r="O198" i="3"/>
  <c r="Q198" i="3"/>
  <c r="R198" i="3"/>
  <c r="S198" i="3"/>
  <c r="U198" i="3"/>
  <c r="V198" i="3"/>
  <c r="W198" i="3"/>
  <c r="Y198" i="3"/>
  <c r="Z198" i="3"/>
  <c r="AA198" i="3"/>
  <c r="AC198" i="3"/>
  <c r="AD198" i="3"/>
  <c r="AE198" i="3"/>
  <c r="AG198" i="3"/>
  <c r="AH198" i="3"/>
  <c r="AI198" i="3"/>
  <c r="AK198" i="3"/>
  <c r="AL198" i="3"/>
  <c r="AM198" i="3"/>
  <c r="AO198" i="3"/>
  <c r="AP198" i="3"/>
  <c r="AQ198" i="3"/>
  <c r="AS198" i="3"/>
  <c r="AT198" i="3"/>
  <c r="AU198" i="3"/>
  <c r="AW198" i="3"/>
  <c r="AX198" i="3"/>
  <c r="AY198" i="3"/>
  <c r="BA198" i="3"/>
  <c r="BB198" i="3"/>
  <c r="BC198" i="3"/>
  <c r="BE198" i="3"/>
  <c r="BF198" i="3"/>
  <c r="BG198" i="3"/>
  <c r="BI198" i="3"/>
  <c r="BJ198" i="3"/>
  <c r="BK198" i="3"/>
  <c r="BN198" i="3"/>
  <c r="BO198" i="3"/>
  <c r="BP198" i="3"/>
  <c r="BQ198" i="3"/>
  <c r="BR198" i="3"/>
  <c r="BS198" i="3"/>
  <c r="BT198" i="3"/>
  <c r="BU198" i="3"/>
  <c r="BV198" i="3"/>
  <c r="BW198" i="3"/>
  <c r="BX198" i="3"/>
  <c r="CA198" i="3"/>
  <c r="CB198" i="3"/>
  <c r="CC198" i="3"/>
  <c r="CD198" i="3"/>
  <c r="CF198" i="3"/>
  <c r="CG198" i="3"/>
  <c r="CH198" i="3"/>
  <c r="CJ198" i="3"/>
  <c r="CK198" i="3"/>
  <c r="CL198" i="3"/>
  <c r="CN198" i="3"/>
  <c r="CO198" i="3"/>
  <c r="CP198" i="3"/>
  <c r="CR198" i="3"/>
  <c r="CS198" i="3"/>
  <c r="CT198" i="3"/>
  <c r="CV198" i="3"/>
  <c r="CW198" i="3"/>
  <c r="CX198" i="3"/>
  <c r="CZ198" i="3"/>
  <c r="DA198" i="3"/>
  <c r="DB198" i="3"/>
  <c r="DD198" i="3"/>
  <c r="DE198" i="3"/>
  <c r="DF198" i="3"/>
  <c r="DH198" i="3"/>
  <c r="DI198" i="3"/>
  <c r="DJ198" i="3"/>
  <c r="DL198" i="3"/>
  <c r="DM198" i="3"/>
  <c r="DN198" i="3"/>
  <c r="DP198" i="3"/>
  <c r="DQ198" i="3"/>
  <c r="DR198" i="3"/>
  <c r="B199" i="3"/>
  <c r="C199" i="3"/>
  <c r="E199" i="3"/>
  <c r="F199" i="3"/>
  <c r="G199" i="3"/>
  <c r="H199" i="3"/>
  <c r="I199" i="3"/>
  <c r="J199" i="3"/>
  <c r="K199" i="3"/>
  <c r="L199" i="3"/>
  <c r="M199" i="3"/>
  <c r="N199" i="3"/>
  <c r="O199" i="3"/>
  <c r="Q199" i="3"/>
  <c r="R199" i="3"/>
  <c r="S199" i="3"/>
  <c r="U199" i="3"/>
  <c r="V199" i="3"/>
  <c r="W199" i="3"/>
  <c r="Y199" i="3"/>
  <c r="Z199" i="3"/>
  <c r="AA199" i="3"/>
  <c r="AC199" i="3"/>
  <c r="AD199" i="3"/>
  <c r="AE199" i="3"/>
  <c r="AG199" i="3"/>
  <c r="AH199" i="3"/>
  <c r="AI199" i="3"/>
  <c r="AK199" i="3"/>
  <c r="AL199" i="3"/>
  <c r="AM199" i="3"/>
  <c r="AO199" i="3"/>
  <c r="AP199" i="3"/>
  <c r="AQ199" i="3"/>
  <c r="AS199" i="3"/>
  <c r="AT199" i="3"/>
  <c r="AU199" i="3"/>
  <c r="AW199" i="3"/>
  <c r="AX199" i="3"/>
  <c r="AY199" i="3"/>
  <c r="BA199" i="3"/>
  <c r="BB199" i="3"/>
  <c r="BC199" i="3"/>
  <c r="BE199" i="3"/>
  <c r="BF199" i="3"/>
  <c r="BG199" i="3"/>
  <c r="BI199" i="3"/>
  <c r="BJ199" i="3"/>
  <c r="BK199" i="3"/>
  <c r="BN199" i="3"/>
  <c r="BO199" i="3"/>
  <c r="BP199" i="3"/>
  <c r="BQ199" i="3"/>
  <c r="BR199" i="3"/>
  <c r="BS199" i="3"/>
  <c r="BT199" i="3"/>
  <c r="BU199" i="3"/>
  <c r="BV199" i="3"/>
  <c r="BW199" i="3"/>
  <c r="BX199" i="3"/>
  <c r="CA199" i="3"/>
  <c r="CB199" i="3"/>
  <c r="CC199" i="3"/>
  <c r="CD199" i="3"/>
  <c r="CF199" i="3"/>
  <c r="CG199" i="3"/>
  <c r="CH199" i="3"/>
  <c r="CJ199" i="3"/>
  <c r="CK199" i="3"/>
  <c r="CL199" i="3"/>
  <c r="CN199" i="3"/>
  <c r="CO199" i="3"/>
  <c r="CP199" i="3"/>
  <c r="CR199" i="3"/>
  <c r="CS199" i="3"/>
  <c r="CT199" i="3"/>
  <c r="CV199" i="3"/>
  <c r="CW199" i="3"/>
  <c r="CX199" i="3"/>
  <c r="CZ199" i="3"/>
  <c r="DA199" i="3"/>
  <c r="DB199" i="3"/>
  <c r="DD199" i="3"/>
  <c r="DE199" i="3"/>
  <c r="DF199" i="3"/>
  <c r="DH199" i="3"/>
  <c r="DI199" i="3"/>
  <c r="DJ199" i="3"/>
  <c r="DL199" i="3"/>
  <c r="DM199" i="3"/>
  <c r="DN199" i="3"/>
  <c r="DP199" i="3"/>
  <c r="DQ199" i="3"/>
  <c r="DR199" i="3"/>
  <c r="B200" i="3"/>
  <c r="C200" i="3"/>
  <c r="E200" i="3"/>
  <c r="F200" i="3"/>
  <c r="G200" i="3"/>
  <c r="H200" i="3"/>
  <c r="I200" i="3"/>
  <c r="J200" i="3"/>
  <c r="K200" i="3"/>
  <c r="L200" i="3"/>
  <c r="M200" i="3"/>
  <c r="N200" i="3"/>
  <c r="O200" i="3"/>
  <c r="Q200" i="3"/>
  <c r="R200" i="3"/>
  <c r="S200" i="3"/>
  <c r="U200" i="3"/>
  <c r="V200" i="3"/>
  <c r="W200" i="3"/>
  <c r="Y200" i="3"/>
  <c r="Z200" i="3"/>
  <c r="AA200" i="3"/>
  <c r="AC200" i="3"/>
  <c r="AD200" i="3"/>
  <c r="AE200" i="3"/>
  <c r="AG200" i="3"/>
  <c r="AH200" i="3"/>
  <c r="AI200" i="3"/>
  <c r="AK200" i="3"/>
  <c r="AL200" i="3"/>
  <c r="AM200" i="3"/>
  <c r="AO200" i="3"/>
  <c r="AP200" i="3"/>
  <c r="AQ200" i="3"/>
  <c r="AS200" i="3"/>
  <c r="AT200" i="3"/>
  <c r="AU200" i="3"/>
  <c r="AW200" i="3"/>
  <c r="AX200" i="3"/>
  <c r="AY200" i="3"/>
  <c r="BA200" i="3"/>
  <c r="BB200" i="3"/>
  <c r="BC200" i="3"/>
  <c r="BE200" i="3"/>
  <c r="BF200" i="3"/>
  <c r="BG200" i="3"/>
  <c r="BI200" i="3"/>
  <c r="BJ200" i="3"/>
  <c r="BK200" i="3"/>
  <c r="BN200" i="3"/>
  <c r="BO200" i="3"/>
  <c r="BP200" i="3"/>
  <c r="BQ200" i="3"/>
  <c r="BR200" i="3"/>
  <c r="BS200" i="3"/>
  <c r="BT200" i="3"/>
  <c r="BU200" i="3"/>
  <c r="BV200" i="3"/>
  <c r="BW200" i="3"/>
  <c r="BX200" i="3"/>
  <c r="CA200" i="3"/>
  <c r="CB200" i="3"/>
  <c r="CC200" i="3"/>
  <c r="CD200" i="3"/>
  <c r="CF200" i="3"/>
  <c r="CG200" i="3"/>
  <c r="CH200" i="3"/>
  <c r="CJ200" i="3"/>
  <c r="CK200" i="3"/>
  <c r="CL200" i="3"/>
  <c r="CN200" i="3"/>
  <c r="CO200" i="3"/>
  <c r="CP200" i="3"/>
  <c r="CR200" i="3"/>
  <c r="CS200" i="3"/>
  <c r="CT200" i="3"/>
  <c r="CV200" i="3"/>
  <c r="CW200" i="3"/>
  <c r="CX200" i="3"/>
  <c r="CZ200" i="3"/>
  <c r="DA200" i="3"/>
  <c r="DB200" i="3"/>
  <c r="DD200" i="3"/>
  <c r="DE200" i="3"/>
  <c r="DF200" i="3"/>
  <c r="DH200" i="3"/>
  <c r="DI200" i="3"/>
  <c r="DJ200" i="3"/>
  <c r="DL200" i="3"/>
  <c r="DM200" i="3"/>
  <c r="DN200" i="3"/>
  <c r="DP200" i="3"/>
  <c r="DQ200" i="3"/>
  <c r="DR200" i="3"/>
  <c r="B201" i="3"/>
  <c r="C201" i="3"/>
  <c r="E201" i="3"/>
  <c r="F201" i="3"/>
  <c r="G201" i="3"/>
  <c r="H201" i="3"/>
  <c r="I201" i="3"/>
  <c r="J201" i="3"/>
  <c r="K201" i="3"/>
  <c r="L201" i="3"/>
  <c r="M201" i="3"/>
  <c r="N201" i="3"/>
  <c r="O201" i="3"/>
  <c r="Q201" i="3"/>
  <c r="R201" i="3"/>
  <c r="S201" i="3"/>
  <c r="U201" i="3"/>
  <c r="V201" i="3"/>
  <c r="W201" i="3"/>
  <c r="Y201" i="3"/>
  <c r="Z201" i="3"/>
  <c r="AA201" i="3"/>
  <c r="AC201" i="3"/>
  <c r="AD201" i="3"/>
  <c r="AE201" i="3"/>
  <c r="AG201" i="3"/>
  <c r="AH201" i="3"/>
  <c r="AI201" i="3"/>
  <c r="AK201" i="3"/>
  <c r="AL201" i="3"/>
  <c r="AM201" i="3"/>
  <c r="AO201" i="3"/>
  <c r="AP201" i="3"/>
  <c r="AQ201" i="3"/>
  <c r="AS201" i="3"/>
  <c r="AT201" i="3"/>
  <c r="AU201" i="3"/>
  <c r="AW201" i="3"/>
  <c r="AX201" i="3"/>
  <c r="AY201" i="3"/>
  <c r="BA201" i="3"/>
  <c r="BB201" i="3"/>
  <c r="BC201" i="3"/>
  <c r="BE201" i="3"/>
  <c r="BF201" i="3"/>
  <c r="BG201" i="3"/>
  <c r="BI201" i="3"/>
  <c r="BJ201" i="3"/>
  <c r="BK201" i="3"/>
  <c r="BN201" i="3"/>
  <c r="BO201" i="3"/>
  <c r="BP201" i="3"/>
  <c r="BQ201" i="3"/>
  <c r="BR201" i="3"/>
  <c r="BS201" i="3"/>
  <c r="BT201" i="3"/>
  <c r="BU201" i="3"/>
  <c r="BV201" i="3"/>
  <c r="BW201" i="3"/>
  <c r="BX201" i="3"/>
  <c r="CA201" i="3"/>
  <c r="CB201" i="3"/>
  <c r="CC201" i="3"/>
  <c r="CD201" i="3"/>
  <c r="CF201" i="3"/>
  <c r="CG201" i="3"/>
  <c r="CH201" i="3"/>
  <c r="CJ201" i="3"/>
  <c r="CK201" i="3"/>
  <c r="CL201" i="3"/>
  <c r="CN201" i="3"/>
  <c r="CO201" i="3"/>
  <c r="CP201" i="3"/>
  <c r="CR201" i="3"/>
  <c r="CS201" i="3"/>
  <c r="CT201" i="3"/>
  <c r="CV201" i="3"/>
  <c r="CW201" i="3"/>
  <c r="CX201" i="3"/>
  <c r="CZ201" i="3"/>
  <c r="DA201" i="3"/>
  <c r="DB201" i="3"/>
  <c r="DD201" i="3"/>
  <c r="DE201" i="3"/>
  <c r="DF201" i="3"/>
  <c r="DH201" i="3"/>
  <c r="DI201" i="3"/>
  <c r="DJ201" i="3"/>
  <c r="DL201" i="3"/>
  <c r="DM201" i="3"/>
  <c r="DN201" i="3"/>
  <c r="DP201" i="3"/>
  <c r="DQ201" i="3"/>
  <c r="DR201" i="3"/>
  <c r="B202" i="3"/>
  <c r="C202" i="3"/>
  <c r="E202" i="3"/>
  <c r="F202" i="3"/>
  <c r="G202" i="3"/>
  <c r="H202" i="3"/>
  <c r="I202" i="3"/>
  <c r="J202" i="3"/>
  <c r="K202" i="3"/>
  <c r="L202" i="3"/>
  <c r="M202" i="3"/>
  <c r="N202" i="3"/>
  <c r="O202" i="3"/>
  <c r="Q202" i="3"/>
  <c r="R202" i="3"/>
  <c r="S202" i="3"/>
  <c r="U202" i="3"/>
  <c r="V202" i="3"/>
  <c r="W202" i="3"/>
  <c r="Y202" i="3"/>
  <c r="Z202" i="3"/>
  <c r="AA202" i="3"/>
  <c r="AC202" i="3"/>
  <c r="AD202" i="3"/>
  <c r="AE202" i="3"/>
  <c r="AG202" i="3"/>
  <c r="AH202" i="3"/>
  <c r="AI202" i="3"/>
  <c r="AK202" i="3"/>
  <c r="AL202" i="3"/>
  <c r="AM202" i="3"/>
  <c r="AO202" i="3"/>
  <c r="AP202" i="3"/>
  <c r="AQ202" i="3"/>
  <c r="AS202" i="3"/>
  <c r="AT202" i="3"/>
  <c r="AU202" i="3"/>
  <c r="AW202" i="3"/>
  <c r="AX202" i="3"/>
  <c r="AY202" i="3"/>
  <c r="BA202" i="3"/>
  <c r="BB202" i="3"/>
  <c r="BC202" i="3"/>
  <c r="BE202" i="3"/>
  <c r="BF202" i="3"/>
  <c r="BG202" i="3"/>
  <c r="BI202" i="3"/>
  <c r="BJ202" i="3"/>
  <c r="BK202" i="3"/>
  <c r="BN202" i="3"/>
  <c r="BO202" i="3"/>
  <c r="BP202" i="3"/>
  <c r="BQ202" i="3"/>
  <c r="BR202" i="3"/>
  <c r="BS202" i="3"/>
  <c r="BT202" i="3"/>
  <c r="BU202" i="3"/>
  <c r="BV202" i="3"/>
  <c r="BW202" i="3"/>
  <c r="BX202" i="3"/>
  <c r="CA202" i="3"/>
  <c r="CB202" i="3"/>
  <c r="CC202" i="3"/>
  <c r="CD202" i="3"/>
  <c r="CF202" i="3"/>
  <c r="CG202" i="3"/>
  <c r="CH202" i="3"/>
  <c r="CJ202" i="3"/>
  <c r="CK202" i="3"/>
  <c r="CL202" i="3"/>
  <c r="CN202" i="3"/>
  <c r="CO202" i="3"/>
  <c r="CP202" i="3"/>
  <c r="CR202" i="3"/>
  <c r="CS202" i="3"/>
  <c r="CT202" i="3"/>
  <c r="CV202" i="3"/>
  <c r="CW202" i="3"/>
  <c r="CX202" i="3"/>
  <c r="CZ202" i="3"/>
  <c r="DA202" i="3"/>
  <c r="DB202" i="3"/>
  <c r="DD202" i="3"/>
  <c r="DE202" i="3"/>
  <c r="DF202" i="3"/>
  <c r="DH202" i="3"/>
  <c r="DI202" i="3"/>
  <c r="DJ202" i="3"/>
  <c r="DL202" i="3"/>
  <c r="DM202" i="3"/>
  <c r="DN202" i="3"/>
  <c r="DP202" i="3"/>
  <c r="DQ202" i="3"/>
  <c r="DR202" i="3"/>
  <c r="B203" i="3"/>
  <c r="C203" i="3"/>
  <c r="E203" i="3"/>
  <c r="F203" i="3"/>
  <c r="G203" i="3"/>
  <c r="H203" i="3"/>
  <c r="I203" i="3"/>
  <c r="J203" i="3"/>
  <c r="K203" i="3"/>
  <c r="L203" i="3"/>
  <c r="M203" i="3"/>
  <c r="N203" i="3"/>
  <c r="O203" i="3"/>
  <c r="Q203" i="3"/>
  <c r="R203" i="3"/>
  <c r="S203" i="3"/>
  <c r="U203" i="3"/>
  <c r="V203" i="3"/>
  <c r="W203" i="3"/>
  <c r="Y203" i="3"/>
  <c r="Z203" i="3"/>
  <c r="AA203" i="3"/>
  <c r="AC203" i="3"/>
  <c r="AD203" i="3"/>
  <c r="AE203" i="3"/>
  <c r="AG203" i="3"/>
  <c r="AH203" i="3"/>
  <c r="AI203" i="3"/>
  <c r="AK203" i="3"/>
  <c r="AL203" i="3"/>
  <c r="AM203" i="3"/>
  <c r="AO203" i="3"/>
  <c r="AP203" i="3"/>
  <c r="AQ203" i="3"/>
  <c r="AS203" i="3"/>
  <c r="AT203" i="3"/>
  <c r="AU203" i="3"/>
  <c r="AW203" i="3"/>
  <c r="AX203" i="3"/>
  <c r="AY203" i="3"/>
  <c r="BA203" i="3"/>
  <c r="BB203" i="3"/>
  <c r="BC203" i="3"/>
  <c r="BE203" i="3"/>
  <c r="BF203" i="3"/>
  <c r="BG203" i="3"/>
  <c r="BI203" i="3"/>
  <c r="BJ203" i="3"/>
  <c r="BK203" i="3"/>
  <c r="BN203" i="3"/>
  <c r="BO203" i="3"/>
  <c r="BP203" i="3"/>
  <c r="BQ203" i="3"/>
  <c r="BR203" i="3"/>
  <c r="BS203" i="3"/>
  <c r="BT203" i="3"/>
  <c r="BU203" i="3"/>
  <c r="BV203" i="3"/>
  <c r="BW203" i="3"/>
  <c r="BX203" i="3"/>
  <c r="CA203" i="3"/>
  <c r="CB203" i="3"/>
  <c r="CC203" i="3"/>
  <c r="CD203" i="3"/>
  <c r="CF203" i="3"/>
  <c r="CG203" i="3"/>
  <c r="CH203" i="3"/>
  <c r="CJ203" i="3"/>
  <c r="CK203" i="3"/>
  <c r="CL203" i="3"/>
  <c r="CN203" i="3"/>
  <c r="CO203" i="3"/>
  <c r="CP203" i="3"/>
  <c r="CR203" i="3"/>
  <c r="CS203" i="3"/>
  <c r="CT203" i="3"/>
  <c r="CV203" i="3"/>
  <c r="CW203" i="3"/>
  <c r="CX203" i="3"/>
  <c r="CZ203" i="3"/>
  <c r="DA203" i="3"/>
  <c r="DB203" i="3"/>
  <c r="DD203" i="3"/>
  <c r="DE203" i="3"/>
  <c r="DF203" i="3"/>
  <c r="DH203" i="3"/>
  <c r="DI203" i="3"/>
  <c r="DJ203" i="3"/>
  <c r="DL203" i="3"/>
  <c r="DM203" i="3"/>
  <c r="DN203" i="3"/>
  <c r="DP203" i="3"/>
  <c r="DQ203" i="3"/>
  <c r="DR203" i="3"/>
  <c r="B204" i="3"/>
  <c r="C204" i="3"/>
  <c r="E204" i="3"/>
  <c r="F204" i="3"/>
  <c r="G204" i="3"/>
  <c r="H204" i="3"/>
  <c r="I204" i="3"/>
  <c r="J204" i="3"/>
  <c r="K204" i="3"/>
  <c r="L204" i="3"/>
  <c r="M204" i="3"/>
  <c r="N204" i="3"/>
  <c r="O204" i="3"/>
  <c r="Q204" i="3"/>
  <c r="R204" i="3"/>
  <c r="S204" i="3"/>
  <c r="U204" i="3"/>
  <c r="V204" i="3"/>
  <c r="W204" i="3"/>
  <c r="Y204" i="3"/>
  <c r="Z204" i="3"/>
  <c r="AA204" i="3"/>
  <c r="AC204" i="3"/>
  <c r="AD204" i="3"/>
  <c r="AE204" i="3"/>
  <c r="AG204" i="3"/>
  <c r="AH204" i="3"/>
  <c r="AI204" i="3"/>
  <c r="AK204" i="3"/>
  <c r="AL204" i="3"/>
  <c r="AM204" i="3"/>
  <c r="AO204" i="3"/>
  <c r="AP204" i="3"/>
  <c r="AQ204" i="3"/>
  <c r="AS204" i="3"/>
  <c r="AT204" i="3"/>
  <c r="AU204" i="3"/>
  <c r="AW204" i="3"/>
  <c r="AX204" i="3"/>
  <c r="AY204" i="3"/>
  <c r="BA204" i="3"/>
  <c r="BB204" i="3"/>
  <c r="BC204" i="3"/>
  <c r="BE204" i="3"/>
  <c r="BF204" i="3"/>
  <c r="BG204" i="3"/>
  <c r="BI204" i="3"/>
  <c r="BJ204" i="3"/>
  <c r="BK204" i="3"/>
  <c r="BN204" i="3"/>
  <c r="BO204" i="3"/>
  <c r="BP204" i="3"/>
  <c r="BQ204" i="3"/>
  <c r="BR204" i="3"/>
  <c r="BS204" i="3"/>
  <c r="BT204" i="3"/>
  <c r="BU204" i="3"/>
  <c r="BV204" i="3"/>
  <c r="BW204" i="3"/>
  <c r="BX204" i="3"/>
  <c r="CA204" i="3"/>
  <c r="CB204" i="3"/>
  <c r="CC204" i="3"/>
  <c r="CD204" i="3"/>
  <c r="CF204" i="3"/>
  <c r="CG204" i="3"/>
  <c r="CH204" i="3"/>
  <c r="CJ204" i="3"/>
  <c r="CK204" i="3"/>
  <c r="CL204" i="3"/>
  <c r="CN204" i="3"/>
  <c r="CO204" i="3"/>
  <c r="CP204" i="3"/>
  <c r="CR204" i="3"/>
  <c r="CS204" i="3"/>
  <c r="CT204" i="3"/>
  <c r="CV204" i="3"/>
  <c r="CW204" i="3"/>
  <c r="CX204" i="3"/>
  <c r="CZ204" i="3"/>
  <c r="DA204" i="3"/>
  <c r="DB204" i="3"/>
  <c r="DD204" i="3"/>
  <c r="DE204" i="3"/>
  <c r="DF204" i="3"/>
  <c r="DH204" i="3"/>
  <c r="DI204" i="3"/>
  <c r="DJ204" i="3"/>
  <c r="DL204" i="3"/>
  <c r="DM204" i="3"/>
  <c r="DN204" i="3"/>
  <c r="DP204" i="3"/>
  <c r="DQ204" i="3"/>
  <c r="DR204" i="3"/>
  <c r="B205" i="3"/>
  <c r="C205" i="3"/>
  <c r="E205" i="3"/>
  <c r="F205" i="3"/>
  <c r="G205" i="3"/>
  <c r="H205" i="3"/>
  <c r="I205" i="3"/>
  <c r="J205" i="3"/>
  <c r="K205" i="3"/>
  <c r="L205" i="3"/>
  <c r="M205" i="3"/>
  <c r="N205" i="3"/>
  <c r="O205" i="3"/>
  <c r="Q205" i="3"/>
  <c r="R205" i="3"/>
  <c r="S205" i="3"/>
  <c r="U205" i="3"/>
  <c r="V205" i="3"/>
  <c r="W205" i="3"/>
  <c r="Y205" i="3"/>
  <c r="Z205" i="3"/>
  <c r="AA205" i="3"/>
  <c r="AC205" i="3"/>
  <c r="AD205" i="3"/>
  <c r="AE205" i="3"/>
  <c r="AG205" i="3"/>
  <c r="AH205" i="3"/>
  <c r="AI205" i="3"/>
  <c r="AK205" i="3"/>
  <c r="AL205" i="3"/>
  <c r="AM205" i="3"/>
  <c r="AO205" i="3"/>
  <c r="AP205" i="3"/>
  <c r="AQ205" i="3"/>
  <c r="AS205" i="3"/>
  <c r="AT205" i="3"/>
  <c r="AU205" i="3"/>
  <c r="AW205" i="3"/>
  <c r="AX205" i="3"/>
  <c r="AY205" i="3"/>
  <c r="BA205" i="3"/>
  <c r="BB205" i="3"/>
  <c r="BC205" i="3"/>
  <c r="BE205" i="3"/>
  <c r="BF205" i="3"/>
  <c r="BG205" i="3"/>
  <c r="BI205" i="3"/>
  <c r="BJ205" i="3"/>
  <c r="BK205" i="3"/>
  <c r="BN205" i="3"/>
  <c r="BO205" i="3"/>
  <c r="BP205" i="3"/>
  <c r="BQ205" i="3"/>
  <c r="BR205" i="3"/>
  <c r="BS205" i="3"/>
  <c r="BT205" i="3"/>
  <c r="BU205" i="3"/>
  <c r="BV205" i="3"/>
  <c r="BW205" i="3"/>
  <c r="BX205" i="3"/>
  <c r="CA205" i="3"/>
  <c r="CB205" i="3"/>
  <c r="CC205" i="3"/>
  <c r="CD205" i="3"/>
  <c r="CF205" i="3"/>
  <c r="CG205" i="3"/>
  <c r="CH205" i="3"/>
  <c r="CJ205" i="3"/>
  <c r="CK205" i="3"/>
  <c r="CL205" i="3"/>
  <c r="CN205" i="3"/>
  <c r="CO205" i="3"/>
  <c r="CP205" i="3"/>
  <c r="CR205" i="3"/>
  <c r="CS205" i="3"/>
  <c r="CT205" i="3"/>
  <c r="CV205" i="3"/>
  <c r="CW205" i="3"/>
  <c r="CX205" i="3"/>
  <c r="CZ205" i="3"/>
  <c r="DA205" i="3"/>
  <c r="DB205" i="3"/>
  <c r="DD205" i="3"/>
  <c r="DE205" i="3"/>
  <c r="DF205" i="3"/>
  <c r="DH205" i="3"/>
  <c r="DI205" i="3"/>
  <c r="DJ205" i="3"/>
  <c r="DL205" i="3"/>
  <c r="DM205" i="3"/>
  <c r="DN205" i="3"/>
  <c r="DP205" i="3"/>
  <c r="DQ205" i="3"/>
  <c r="DR205" i="3"/>
  <c r="B206" i="3"/>
  <c r="C206" i="3"/>
  <c r="E206" i="3"/>
  <c r="F206" i="3"/>
  <c r="G206" i="3"/>
  <c r="H206" i="3"/>
  <c r="I206" i="3"/>
  <c r="J206" i="3"/>
  <c r="K206" i="3"/>
  <c r="L206" i="3"/>
  <c r="M206" i="3"/>
  <c r="N206" i="3"/>
  <c r="O206" i="3"/>
  <c r="Q206" i="3"/>
  <c r="R206" i="3"/>
  <c r="S206" i="3"/>
  <c r="U206" i="3"/>
  <c r="V206" i="3"/>
  <c r="W206" i="3"/>
  <c r="Y206" i="3"/>
  <c r="Z206" i="3"/>
  <c r="AA206" i="3"/>
  <c r="AC206" i="3"/>
  <c r="AD206" i="3"/>
  <c r="AE206" i="3"/>
  <c r="AG206" i="3"/>
  <c r="AH206" i="3"/>
  <c r="AI206" i="3"/>
  <c r="AK206" i="3"/>
  <c r="AL206" i="3"/>
  <c r="AM206" i="3"/>
  <c r="AO206" i="3"/>
  <c r="AP206" i="3"/>
  <c r="AQ206" i="3"/>
  <c r="AS206" i="3"/>
  <c r="AT206" i="3"/>
  <c r="AU206" i="3"/>
  <c r="AW206" i="3"/>
  <c r="AX206" i="3"/>
  <c r="AY206" i="3"/>
  <c r="BA206" i="3"/>
  <c r="BB206" i="3"/>
  <c r="BC206" i="3"/>
  <c r="BE206" i="3"/>
  <c r="BF206" i="3"/>
  <c r="BG206" i="3"/>
  <c r="BI206" i="3"/>
  <c r="BJ206" i="3"/>
  <c r="BK206" i="3"/>
  <c r="BN206" i="3"/>
  <c r="BO206" i="3"/>
  <c r="BP206" i="3"/>
  <c r="BQ206" i="3"/>
  <c r="BR206" i="3"/>
  <c r="BS206" i="3"/>
  <c r="BT206" i="3"/>
  <c r="BU206" i="3"/>
  <c r="BV206" i="3"/>
  <c r="BW206" i="3"/>
  <c r="BX206" i="3"/>
  <c r="CA206" i="3"/>
  <c r="CB206" i="3"/>
  <c r="CC206" i="3"/>
  <c r="CD206" i="3"/>
  <c r="CF206" i="3"/>
  <c r="CG206" i="3"/>
  <c r="CH206" i="3"/>
  <c r="CJ206" i="3"/>
  <c r="CK206" i="3"/>
  <c r="CL206" i="3"/>
  <c r="CN206" i="3"/>
  <c r="CO206" i="3"/>
  <c r="CP206" i="3"/>
  <c r="CR206" i="3"/>
  <c r="CS206" i="3"/>
  <c r="CT206" i="3"/>
  <c r="CV206" i="3"/>
  <c r="CW206" i="3"/>
  <c r="CX206" i="3"/>
  <c r="CZ206" i="3"/>
  <c r="DA206" i="3"/>
  <c r="DB206" i="3"/>
  <c r="DD206" i="3"/>
  <c r="DE206" i="3"/>
  <c r="DF206" i="3"/>
  <c r="DH206" i="3"/>
  <c r="DI206" i="3"/>
  <c r="DJ206" i="3"/>
  <c r="DL206" i="3"/>
  <c r="DM206" i="3"/>
  <c r="DN206" i="3"/>
  <c r="DP206" i="3"/>
  <c r="DQ206" i="3"/>
  <c r="DR206" i="3"/>
  <c r="B207" i="3"/>
  <c r="C207" i="3"/>
  <c r="E207" i="3"/>
  <c r="F207" i="3"/>
  <c r="G207" i="3"/>
  <c r="H207" i="3"/>
  <c r="I207" i="3"/>
  <c r="J207" i="3"/>
  <c r="K207" i="3"/>
  <c r="L207" i="3"/>
  <c r="M207" i="3"/>
  <c r="N207" i="3"/>
  <c r="O207" i="3"/>
  <c r="Q207" i="3"/>
  <c r="R207" i="3"/>
  <c r="S207" i="3"/>
  <c r="U207" i="3"/>
  <c r="V207" i="3"/>
  <c r="W207" i="3"/>
  <c r="Y207" i="3"/>
  <c r="Z207" i="3"/>
  <c r="AA207" i="3"/>
  <c r="AC207" i="3"/>
  <c r="AD207" i="3"/>
  <c r="AE207" i="3"/>
  <c r="AG207" i="3"/>
  <c r="AH207" i="3"/>
  <c r="AI207" i="3"/>
  <c r="AK207" i="3"/>
  <c r="AL207" i="3"/>
  <c r="AM207" i="3"/>
  <c r="AO207" i="3"/>
  <c r="AP207" i="3"/>
  <c r="AQ207" i="3"/>
  <c r="AS207" i="3"/>
  <c r="AT207" i="3"/>
  <c r="AU207" i="3"/>
  <c r="AW207" i="3"/>
  <c r="AX207" i="3"/>
  <c r="AY207" i="3"/>
  <c r="BA207" i="3"/>
  <c r="BB207" i="3"/>
  <c r="BC207" i="3"/>
  <c r="BE207" i="3"/>
  <c r="BF207" i="3"/>
  <c r="BG207" i="3"/>
  <c r="BI207" i="3"/>
  <c r="BJ207" i="3"/>
  <c r="BK207" i="3"/>
  <c r="BN207" i="3"/>
  <c r="BO207" i="3"/>
  <c r="BP207" i="3"/>
  <c r="BQ207" i="3"/>
  <c r="BR207" i="3"/>
  <c r="BS207" i="3"/>
  <c r="BT207" i="3"/>
  <c r="BU207" i="3"/>
  <c r="BV207" i="3"/>
  <c r="BW207" i="3"/>
  <c r="BX207" i="3"/>
  <c r="CA207" i="3"/>
  <c r="CB207" i="3"/>
  <c r="CC207" i="3"/>
  <c r="CD207" i="3"/>
  <c r="CF207" i="3"/>
  <c r="CG207" i="3"/>
  <c r="CH207" i="3"/>
  <c r="CJ207" i="3"/>
  <c r="CK207" i="3"/>
  <c r="CL207" i="3"/>
  <c r="CN207" i="3"/>
  <c r="CO207" i="3"/>
  <c r="CP207" i="3"/>
  <c r="CR207" i="3"/>
  <c r="CS207" i="3"/>
  <c r="CT207" i="3"/>
  <c r="CV207" i="3"/>
  <c r="CW207" i="3"/>
  <c r="CX207" i="3"/>
  <c r="CZ207" i="3"/>
  <c r="DA207" i="3"/>
  <c r="DB207" i="3"/>
  <c r="DD207" i="3"/>
  <c r="DE207" i="3"/>
  <c r="DF207" i="3"/>
  <c r="DH207" i="3"/>
  <c r="DI207" i="3"/>
  <c r="DJ207" i="3"/>
  <c r="DL207" i="3"/>
  <c r="DM207" i="3"/>
  <c r="DN207" i="3"/>
  <c r="DP207" i="3"/>
  <c r="DQ207" i="3"/>
  <c r="DR207" i="3"/>
  <c r="B208" i="3"/>
  <c r="C208" i="3"/>
  <c r="E208" i="3"/>
  <c r="F208" i="3"/>
  <c r="G208" i="3"/>
  <c r="H208" i="3"/>
  <c r="I208" i="3"/>
  <c r="J208" i="3"/>
  <c r="K208" i="3"/>
  <c r="L208" i="3"/>
  <c r="M208" i="3"/>
  <c r="N208" i="3"/>
  <c r="O208" i="3"/>
  <c r="Q208" i="3"/>
  <c r="R208" i="3"/>
  <c r="S208" i="3"/>
  <c r="U208" i="3"/>
  <c r="V208" i="3"/>
  <c r="W208" i="3"/>
  <c r="Y208" i="3"/>
  <c r="Z208" i="3"/>
  <c r="AA208" i="3"/>
  <c r="AC208" i="3"/>
  <c r="AD208" i="3"/>
  <c r="AE208" i="3"/>
  <c r="AG208" i="3"/>
  <c r="AH208" i="3"/>
  <c r="AI208" i="3"/>
  <c r="AK208" i="3"/>
  <c r="AL208" i="3"/>
  <c r="AM208" i="3"/>
  <c r="AO208" i="3"/>
  <c r="AP208" i="3"/>
  <c r="AQ208" i="3"/>
  <c r="AS208" i="3"/>
  <c r="AT208" i="3"/>
  <c r="AU208" i="3"/>
  <c r="AW208" i="3"/>
  <c r="AX208" i="3"/>
  <c r="AY208" i="3"/>
  <c r="BA208" i="3"/>
  <c r="BB208" i="3"/>
  <c r="BC208" i="3"/>
  <c r="BE208" i="3"/>
  <c r="BF208" i="3"/>
  <c r="BG208" i="3"/>
  <c r="BI208" i="3"/>
  <c r="BJ208" i="3"/>
  <c r="BK208" i="3"/>
  <c r="BN208" i="3"/>
  <c r="BO208" i="3"/>
  <c r="BP208" i="3"/>
  <c r="BQ208" i="3"/>
  <c r="BR208" i="3"/>
  <c r="BS208" i="3"/>
  <c r="BT208" i="3"/>
  <c r="BU208" i="3"/>
  <c r="BV208" i="3"/>
  <c r="BW208" i="3"/>
  <c r="BX208" i="3"/>
  <c r="CA208" i="3"/>
  <c r="CB208" i="3"/>
  <c r="CC208" i="3"/>
  <c r="CD208" i="3"/>
  <c r="CF208" i="3"/>
  <c r="CG208" i="3"/>
  <c r="CH208" i="3"/>
  <c r="CJ208" i="3"/>
  <c r="CK208" i="3"/>
  <c r="CL208" i="3"/>
  <c r="CN208" i="3"/>
  <c r="CO208" i="3"/>
  <c r="CP208" i="3"/>
  <c r="CR208" i="3"/>
  <c r="CS208" i="3"/>
  <c r="CT208" i="3"/>
  <c r="CV208" i="3"/>
  <c r="CW208" i="3"/>
  <c r="CX208" i="3"/>
  <c r="CZ208" i="3"/>
  <c r="DA208" i="3"/>
  <c r="DB208" i="3"/>
  <c r="DD208" i="3"/>
  <c r="DE208" i="3"/>
  <c r="DF208" i="3"/>
  <c r="DH208" i="3"/>
  <c r="DI208" i="3"/>
  <c r="DJ208" i="3"/>
  <c r="DL208" i="3"/>
  <c r="DM208" i="3"/>
  <c r="DN208" i="3"/>
  <c r="DP208" i="3"/>
  <c r="DQ208" i="3"/>
  <c r="DR208" i="3"/>
  <c r="B209" i="3"/>
  <c r="C209" i="3"/>
  <c r="E209" i="3"/>
  <c r="F209" i="3"/>
  <c r="G209" i="3"/>
  <c r="H209" i="3"/>
  <c r="I209" i="3"/>
  <c r="J209" i="3"/>
  <c r="K209" i="3"/>
  <c r="L209" i="3"/>
  <c r="M209" i="3"/>
  <c r="N209" i="3"/>
  <c r="O209" i="3"/>
  <c r="Q209" i="3"/>
  <c r="R209" i="3"/>
  <c r="S209" i="3"/>
  <c r="U209" i="3"/>
  <c r="V209" i="3"/>
  <c r="W209" i="3"/>
  <c r="Y209" i="3"/>
  <c r="Z209" i="3"/>
  <c r="AA209" i="3"/>
  <c r="AC209" i="3"/>
  <c r="AD209" i="3"/>
  <c r="AE209" i="3"/>
  <c r="AG209" i="3"/>
  <c r="AH209" i="3"/>
  <c r="AI209" i="3"/>
  <c r="AK209" i="3"/>
  <c r="AL209" i="3"/>
  <c r="AM209" i="3"/>
  <c r="AO209" i="3"/>
  <c r="AP209" i="3"/>
  <c r="AQ209" i="3"/>
  <c r="AS209" i="3"/>
  <c r="AT209" i="3"/>
  <c r="AU209" i="3"/>
  <c r="AW209" i="3"/>
  <c r="AX209" i="3"/>
  <c r="AY209" i="3"/>
  <c r="BA209" i="3"/>
  <c r="BB209" i="3"/>
  <c r="BC209" i="3"/>
  <c r="BE209" i="3"/>
  <c r="BF209" i="3"/>
  <c r="BG209" i="3"/>
  <c r="BI209" i="3"/>
  <c r="BJ209" i="3"/>
  <c r="BK209" i="3"/>
  <c r="BN209" i="3"/>
  <c r="BO209" i="3"/>
  <c r="BP209" i="3"/>
  <c r="BQ209" i="3"/>
  <c r="BR209" i="3"/>
  <c r="BS209" i="3"/>
  <c r="BT209" i="3"/>
  <c r="BU209" i="3"/>
  <c r="BV209" i="3"/>
  <c r="BW209" i="3"/>
  <c r="BX209" i="3"/>
  <c r="CA209" i="3"/>
  <c r="CB209" i="3"/>
  <c r="CC209" i="3"/>
  <c r="CD209" i="3"/>
  <c r="CF209" i="3"/>
  <c r="CG209" i="3"/>
  <c r="CH209" i="3"/>
  <c r="CJ209" i="3"/>
  <c r="CK209" i="3"/>
  <c r="CL209" i="3"/>
  <c r="CN209" i="3"/>
  <c r="CO209" i="3"/>
  <c r="CP209" i="3"/>
  <c r="CR209" i="3"/>
  <c r="CS209" i="3"/>
  <c r="CT209" i="3"/>
  <c r="CV209" i="3"/>
  <c r="CW209" i="3"/>
  <c r="CX209" i="3"/>
  <c r="CZ209" i="3"/>
  <c r="DA209" i="3"/>
  <c r="DB209" i="3"/>
  <c r="DD209" i="3"/>
  <c r="DE209" i="3"/>
  <c r="DF209" i="3"/>
  <c r="DH209" i="3"/>
  <c r="DI209" i="3"/>
  <c r="DJ209" i="3"/>
  <c r="DL209" i="3"/>
  <c r="DM209" i="3"/>
  <c r="DN209" i="3"/>
  <c r="DP209" i="3"/>
  <c r="DQ209" i="3"/>
  <c r="DR209" i="3"/>
  <c r="B210" i="3"/>
  <c r="C210" i="3"/>
  <c r="E210" i="3"/>
  <c r="F210" i="3"/>
  <c r="G210" i="3"/>
  <c r="H210" i="3"/>
  <c r="I210" i="3"/>
  <c r="J210" i="3"/>
  <c r="K210" i="3"/>
  <c r="L210" i="3"/>
  <c r="M210" i="3"/>
  <c r="N210" i="3"/>
  <c r="O210" i="3"/>
  <c r="Q210" i="3"/>
  <c r="R210" i="3"/>
  <c r="S210" i="3"/>
  <c r="U210" i="3"/>
  <c r="V210" i="3"/>
  <c r="W210" i="3"/>
  <c r="Y210" i="3"/>
  <c r="Z210" i="3"/>
  <c r="AA210" i="3"/>
  <c r="AC210" i="3"/>
  <c r="AD210" i="3"/>
  <c r="AE210" i="3"/>
  <c r="AG210" i="3"/>
  <c r="AH210" i="3"/>
  <c r="AI210" i="3"/>
  <c r="AK210" i="3"/>
  <c r="AL210" i="3"/>
  <c r="AM210" i="3"/>
  <c r="AO210" i="3"/>
  <c r="AP210" i="3"/>
  <c r="AQ210" i="3"/>
  <c r="AS210" i="3"/>
  <c r="AT210" i="3"/>
  <c r="AU210" i="3"/>
  <c r="AW210" i="3"/>
  <c r="AX210" i="3"/>
  <c r="AY210" i="3"/>
  <c r="BA210" i="3"/>
  <c r="BB210" i="3"/>
  <c r="BC210" i="3"/>
  <c r="BE210" i="3"/>
  <c r="BF210" i="3"/>
  <c r="BG210" i="3"/>
  <c r="BI210" i="3"/>
  <c r="BJ210" i="3"/>
  <c r="BK210" i="3"/>
  <c r="BN210" i="3"/>
  <c r="BO210" i="3"/>
  <c r="BP210" i="3"/>
  <c r="BQ210" i="3"/>
  <c r="BR210" i="3"/>
  <c r="BS210" i="3"/>
  <c r="BT210" i="3"/>
  <c r="BU210" i="3"/>
  <c r="BV210" i="3"/>
  <c r="BW210" i="3"/>
  <c r="BX210" i="3"/>
  <c r="CA210" i="3"/>
  <c r="CB210" i="3"/>
  <c r="CC210" i="3"/>
  <c r="CD210" i="3"/>
  <c r="CF210" i="3"/>
  <c r="CG210" i="3"/>
  <c r="CH210" i="3"/>
  <c r="CJ210" i="3"/>
  <c r="CK210" i="3"/>
  <c r="CL210" i="3"/>
  <c r="CN210" i="3"/>
  <c r="CO210" i="3"/>
  <c r="CP210" i="3"/>
  <c r="CR210" i="3"/>
  <c r="CS210" i="3"/>
  <c r="CT210" i="3"/>
  <c r="CV210" i="3"/>
  <c r="CW210" i="3"/>
  <c r="CX210" i="3"/>
  <c r="CZ210" i="3"/>
  <c r="DA210" i="3"/>
  <c r="DB210" i="3"/>
  <c r="DD210" i="3"/>
  <c r="DE210" i="3"/>
  <c r="DF210" i="3"/>
  <c r="DH210" i="3"/>
  <c r="DI210" i="3"/>
  <c r="DJ210" i="3"/>
  <c r="DL210" i="3"/>
  <c r="DM210" i="3"/>
  <c r="DN210" i="3"/>
  <c r="DP210" i="3"/>
  <c r="DQ210" i="3"/>
  <c r="DR210" i="3"/>
  <c r="B211" i="3"/>
  <c r="C211" i="3"/>
  <c r="E211" i="3"/>
  <c r="F211" i="3"/>
  <c r="G211" i="3"/>
  <c r="H211" i="3"/>
  <c r="I211" i="3"/>
  <c r="J211" i="3"/>
  <c r="K211" i="3"/>
  <c r="L211" i="3"/>
  <c r="M211" i="3"/>
  <c r="N211" i="3"/>
  <c r="O211" i="3"/>
  <c r="Q211" i="3"/>
  <c r="R211" i="3"/>
  <c r="S211" i="3"/>
  <c r="U211" i="3"/>
  <c r="V211" i="3"/>
  <c r="W211" i="3"/>
  <c r="Y211" i="3"/>
  <c r="Z211" i="3"/>
  <c r="AA211" i="3"/>
  <c r="AC211" i="3"/>
  <c r="AD211" i="3"/>
  <c r="AE211" i="3"/>
  <c r="AG211" i="3"/>
  <c r="AH211" i="3"/>
  <c r="AI211" i="3"/>
  <c r="AK211" i="3"/>
  <c r="AL211" i="3"/>
  <c r="AM211" i="3"/>
  <c r="AO211" i="3"/>
  <c r="AP211" i="3"/>
  <c r="AQ211" i="3"/>
  <c r="AS211" i="3"/>
  <c r="AT211" i="3"/>
  <c r="AU211" i="3"/>
  <c r="AW211" i="3"/>
  <c r="AX211" i="3"/>
  <c r="AY211" i="3"/>
  <c r="BA211" i="3"/>
  <c r="BB211" i="3"/>
  <c r="BC211" i="3"/>
  <c r="BE211" i="3"/>
  <c r="BF211" i="3"/>
  <c r="BG211" i="3"/>
  <c r="BI211" i="3"/>
  <c r="BJ211" i="3"/>
  <c r="BK211" i="3"/>
  <c r="BN211" i="3"/>
  <c r="BO211" i="3"/>
  <c r="BP211" i="3"/>
  <c r="BQ211" i="3"/>
  <c r="BR211" i="3"/>
  <c r="BS211" i="3"/>
  <c r="BT211" i="3"/>
  <c r="BU211" i="3"/>
  <c r="BV211" i="3"/>
  <c r="BW211" i="3"/>
  <c r="BX211" i="3"/>
  <c r="CA211" i="3"/>
  <c r="CB211" i="3"/>
  <c r="CC211" i="3"/>
  <c r="CD211" i="3"/>
  <c r="CF211" i="3"/>
  <c r="CG211" i="3"/>
  <c r="CH211" i="3"/>
  <c r="CJ211" i="3"/>
  <c r="CK211" i="3"/>
  <c r="CL211" i="3"/>
  <c r="CN211" i="3"/>
  <c r="CO211" i="3"/>
  <c r="CP211" i="3"/>
  <c r="CR211" i="3"/>
  <c r="CS211" i="3"/>
  <c r="CT211" i="3"/>
  <c r="CV211" i="3"/>
  <c r="CW211" i="3"/>
  <c r="CX211" i="3"/>
  <c r="CZ211" i="3"/>
  <c r="DA211" i="3"/>
  <c r="DB211" i="3"/>
  <c r="DD211" i="3"/>
  <c r="DE211" i="3"/>
  <c r="DF211" i="3"/>
  <c r="DH211" i="3"/>
  <c r="DI211" i="3"/>
  <c r="DJ211" i="3"/>
  <c r="DL211" i="3"/>
  <c r="DM211" i="3"/>
  <c r="DN211" i="3"/>
  <c r="DP211" i="3"/>
  <c r="DQ211" i="3"/>
  <c r="DR211" i="3"/>
  <c r="B212" i="3"/>
  <c r="C212" i="3"/>
  <c r="E212" i="3"/>
  <c r="F212" i="3"/>
  <c r="G212" i="3"/>
  <c r="H212" i="3"/>
  <c r="I212" i="3"/>
  <c r="J212" i="3"/>
  <c r="K212" i="3"/>
  <c r="L212" i="3"/>
  <c r="M212" i="3"/>
  <c r="N212" i="3"/>
  <c r="O212" i="3"/>
  <c r="Q212" i="3"/>
  <c r="R212" i="3"/>
  <c r="S212" i="3"/>
  <c r="U212" i="3"/>
  <c r="V212" i="3"/>
  <c r="W212" i="3"/>
  <c r="Y212" i="3"/>
  <c r="Z212" i="3"/>
  <c r="AA212" i="3"/>
  <c r="AC212" i="3"/>
  <c r="AD212" i="3"/>
  <c r="AE212" i="3"/>
  <c r="AG212" i="3"/>
  <c r="AH212" i="3"/>
  <c r="AI212" i="3"/>
  <c r="AK212" i="3"/>
  <c r="AL212" i="3"/>
  <c r="AM212" i="3"/>
  <c r="AO212" i="3"/>
  <c r="AP212" i="3"/>
  <c r="AQ212" i="3"/>
  <c r="AS212" i="3"/>
  <c r="AT212" i="3"/>
  <c r="AU212" i="3"/>
  <c r="AW212" i="3"/>
  <c r="AX212" i="3"/>
  <c r="AY212" i="3"/>
  <c r="BA212" i="3"/>
  <c r="BB212" i="3"/>
  <c r="BC212" i="3"/>
  <c r="BE212" i="3"/>
  <c r="BF212" i="3"/>
  <c r="BG212" i="3"/>
  <c r="BI212" i="3"/>
  <c r="BJ212" i="3"/>
  <c r="BK212" i="3"/>
  <c r="BN212" i="3"/>
  <c r="BO212" i="3"/>
  <c r="BP212" i="3"/>
  <c r="BQ212" i="3"/>
  <c r="BR212" i="3"/>
  <c r="BS212" i="3"/>
  <c r="BT212" i="3"/>
  <c r="BU212" i="3"/>
  <c r="BV212" i="3"/>
  <c r="BW212" i="3"/>
  <c r="BX212" i="3"/>
  <c r="CA212" i="3"/>
  <c r="CB212" i="3"/>
  <c r="CC212" i="3"/>
  <c r="CD212" i="3"/>
  <c r="CF212" i="3"/>
  <c r="CG212" i="3"/>
  <c r="CH212" i="3"/>
  <c r="CJ212" i="3"/>
  <c r="CK212" i="3"/>
  <c r="CL212" i="3"/>
  <c r="CN212" i="3"/>
  <c r="CO212" i="3"/>
  <c r="CP212" i="3"/>
  <c r="CR212" i="3"/>
  <c r="CS212" i="3"/>
  <c r="CT212" i="3"/>
  <c r="CV212" i="3"/>
  <c r="CW212" i="3"/>
  <c r="CX212" i="3"/>
  <c r="CZ212" i="3"/>
  <c r="DA212" i="3"/>
  <c r="DB212" i="3"/>
  <c r="DD212" i="3"/>
  <c r="DE212" i="3"/>
  <c r="DF212" i="3"/>
  <c r="DH212" i="3"/>
  <c r="DI212" i="3"/>
  <c r="DJ212" i="3"/>
  <c r="DL212" i="3"/>
  <c r="DM212" i="3"/>
  <c r="DN212" i="3"/>
  <c r="DP212" i="3"/>
  <c r="DQ212" i="3"/>
  <c r="DR212" i="3"/>
  <c r="B213" i="3"/>
  <c r="C213" i="3"/>
  <c r="E213" i="3"/>
  <c r="F213" i="3"/>
  <c r="G213" i="3"/>
  <c r="H213" i="3"/>
  <c r="I213" i="3"/>
  <c r="J213" i="3"/>
  <c r="K213" i="3"/>
  <c r="L213" i="3"/>
  <c r="M213" i="3"/>
  <c r="N213" i="3"/>
  <c r="O213" i="3"/>
  <c r="Q213" i="3"/>
  <c r="R213" i="3"/>
  <c r="S213" i="3"/>
  <c r="U213" i="3"/>
  <c r="V213" i="3"/>
  <c r="W213" i="3"/>
  <c r="Y213" i="3"/>
  <c r="Z213" i="3"/>
  <c r="AA213" i="3"/>
  <c r="AC213" i="3"/>
  <c r="AD213" i="3"/>
  <c r="AE213" i="3"/>
  <c r="AG213" i="3"/>
  <c r="AH213" i="3"/>
  <c r="AI213" i="3"/>
  <c r="AK213" i="3"/>
  <c r="AL213" i="3"/>
  <c r="AM213" i="3"/>
  <c r="AO213" i="3"/>
  <c r="AP213" i="3"/>
  <c r="AQ213" i="3"/>
  <c r="AS213" i="3"/>
  <c r="AT213" i="3"/>
  <c r="AU213" i="3"/>
  <c r="AW213" i="3"/>
  <c r="AX213" i="3"/>
  <c r="AY213" i="3"/>
  <c r="BA213" i="3"/>
  <c r="BB213" i="3"/>
  <c r="BC213" i="3"/>
  <c r="BE213" i="3"/>
  <c r="BF213" i="3"/>
  <c r="BG213" i="3"/>
  <c r="BI213" i="3"/>
  <c r="BJ213" i="3"/>
  <c r="BK213" i="3"/>
  <c r="BN213" i="3"/>
  <c r="BO213" i="3"/>
  <c r="BP213" i="3"/>
  <c r="BQ213" i="3"/>
  <c r="BR213" i="3"/>
  <c r="BS213" i="3"/>
  <c r="BT213" i="3"/>
  <c r="BU213" i="3"/>
  <c r="BV213" i="3"/>
  <c r="BW213" i="3"/>
  <c r="BX213" i="3"/>
  <c r="CA213" i="3"/>
  <c r="CB213" i="3"/>
  <c r="CC213" i="3"/>
  <c r="CD213" i="3"/>
  <c r="CF213" i="3"/>
  <c r="CG213" i="3"/>
  <c r="CH213" i="3"/>
  <c r="CJ213" i="3"/>
  <c r="CK213" i="3"/>
  <c r="CL213" i="3"/>
  <c r="CN213" i="3"/>
  <c r="CO213" i="3"/>
  <c r="CP213" i="3"/>
  <c r="CR213" i="3"/>
  <c r="CS213" i="3"/>
  <c r="CT213" i="3"/>
  <c r="CV213" i="3"/>
  <c r="CW213" i="3"/>
  <c r="CX213" i="3"/>
  <c r="CZ213" i="3"/>
  <c r="DA213" i="3"/>
  <c r="DB213" i="3"/>
  <c r="DD213" i="3"/>
  <c r="DE213" i="3"/>
  <c r="DF213" i="3"/>
  <c r="DH213" i="3"/>
  <c r="DI213" i="3"/>
  <c r="DJ213" i="3"/>
  <c r="DL213" i="3"/>
  <c r="DM213" i="3"/>
  <c r="DN213" i="3"/>
  <c r="DP213" i="3"/>
  <c r="DQ213" i="3"/>
  <c r="DR213" i="3"/>
  <c r="B214" i="3"/>
  <c r="C214" i="3"/>
  <c r="E214" i="3"/>
  <c r="F214" i="3"/>
  <c r="G214" i="3"/>
  <c r="H214" i="3"/>
  <c r="I214" i="3"/>
  <c r="J214" i="3"/>
  <c r="K214" i="3"/>
  <c r="L214" i="3"/>
  <c r="M214" i="3"/>
  <c r="N214" i="3"/>
  <c r="O214" i="3"/>
  <c r="Q214" i="3"/>
  <c r="R214" i="3"/>
  <c r="S214" i="3"/>
  <c r="U214" i="3"/>
  <c r="V214" i="3"/>
  <c r="W214" i="3"/>
  <c r="Y214" i="3"/>
  <c r="Z214" i="3"/>
  <c r="AA214" i="3"/>
  <c r="AC214" i="3"/>
  <c r="AD214" i="3"/>
  <c r="AE214" i="3"/>
  <c r="AG214" i="3"/>
  <c r="AH214" i="3"/>
  <c r="AI214" i="3"/>
  <c r="AK214" i="3"/>
  <c r="AL214" i="3"/>
  <c r="AM214" i="3"/>
  <c r="AO214" i="3"/>
  <c r="AP214" i="3"/>
  <c r="AQ214" i="3"/>
  <c r="AS214" i="3"/>
  <c r="AT214" i="3"/>
  <c r="AU214" i="3"/>
  <c r="AW214" i="3"/>
  <c r="AX214" i="3"/>
  <c r="AY214" i="3"/>
  <c r="BA214" i="3"/>
  <c r="BB214" i="3"/>
  <c r="BC214" i="3"/>
  <c r="BE214" i="3"/>
  <c r="BF214" i="3"/>
  <c r="BG214" i="3"/>
  <c r="BI214" i="3"/>
  <c r="BJ214" i="3"/>
  <c r="BK214" i="3"/>
  <c r="BN214" i="3"/>
  <c r="BO214" i="3"/>
  <c r="BP214" i="3"/>
  <c r="BQ214" i="3"/>
  <c r="BR214" i="3"/>
  <c r="BS214" i="3"/>
  <c r="BT214" i="3"/>
  <c r="BU214" i="3"/>
  <c r="BV214" i="3"/>
  <c r="BW214" i="3"/>
  <c r="BX214" i="3"/>
  <c r="CA214" i="3"/>
  <c r="CB214" i="3"/>
  <c r="CC214" i="3"/>
  <c r="CD214" i="3"/>
  <c r="CF214" i="3"/>
  <c r="CG214" i="3"/>
  <c r="CH214" i="3"/>
  <c r="CJ214" i="3"/>
  <c r="CK214" i="3"/>
  <c r="CL214" i="3"/>
  <c r="CN214" i="3"/>
  <c r="CO214" i="3"/>
  <c r="CP214" i="3"/>
  <c r="CR214" i="3"/>
  <c r="CS214" i="3"/>
  <c r="CT214" i="3"/>
  <c r="CV214" i="3"/>
  <c r="CW214" i="3"/>
  <c r="CX214" i="3"/>
  <c r="CZ214" i="3"/>
  <c r="DA214" i="3"/>
  <c r="DB214" i="3"/>
  <c r="DD214" i="3"/>
  <c r="DE214" i="3"/>
  <c r="DF214" i="3"/>
  <c r="DH214" i="3"/>
  <c r="DI214" i="3"/>
  <c r="DJ214" i="3"/>
  <c r="DL214" i="3"/>
  <c r="DM214" i="3"/>
  <c r="DN214" i="3"/>
  <c r="DP214" i="3"/>
  <c r="DQ214" i="3"/>
  <c r="DR214" i="3"/>
  <c r="B215" i="3"/>
  <c r="C215" i="3"/>
  <c r="E215" i="3"/>
  <c r="F215" i="3"/>
  <c r="G215" i="3"/>
  <c r="H215" i="3"/>
  <c r="I215" i="3"/>
  <c r="J215" i="3"/>
  <c r="K215" i="3"/>
  <c r="L215" i="3"/>
  <c r="M215" i="3"/>
  <c r="N215" i="3"/>
  <c r="O215" i="3"/>
  <c r="Q215" i="3"/>
  <c r="R215" i="3"/>
  <c r="S215" i="3"/>
  <c r="U215" i="3"/>
  <c r="V215" i="3"/>
  <c r="W215" i="3"/>
  <c r="Y215" i="3"/>
  <c r="Z215" i="3"/>
  <c r="AA215" i="3"/>
  <c r="AC215" i="3"/>
  <c r="AD215" i="3"/>
  <c r="AE215" i="3"/>
  <c r="AG215" i="3"/>
  <c r="AH215" i="3"/>
  <c r="AI215" i="3"/>
  <c r="AK215" i="3"/>
  <c r="AL215" i="3"/>
  <c r="AM215" i="3"/>
  <c r="AO215" i="3"/>
  <c r="AP215" i="3"/>
  <c r="AQ215" i="3"/>
  <c r="AS215" i="3"/>
  <c r="AT215" i="3"/>
  <c r="AU215" i="3"/>
  <c r="AW215" i="3"/>
  <c r="AX215" i="3"/>
  <c r="AY215" i="3"/>
  <c r="BA215" i="3"/>
  <c r="BB215" i="3"/>
  <c r="BC215" i="3"/>
  <c r="BE215" i="3"/>
  <c r="BF215" i="3"/>
  <c r="BG215" i="3"/>
  <c r="BI215" i="3"/>
  <c r="BJ215" i="3"/>
  <c r="BK215" i="3"/>
  <c r="BN215" i="3"/>
  <c r="BO215" i="3"/>
  <c r="BP215" i="3"/>
  <c r="BQ215" i="3"/>
  <c r="BR215" i="3"/>
  <c r="BS215" i="3"/>
  <c r="BT215" i="3"/>
  <c r="BU215" i="3"/>
  <c r="BV215" i="3"/>
  <c r="BW215" i="3"/>
  <c r="BX215" i="3"/>
  <c r="CA215" i="3"/>
  <c r="CB215" i="3"/>
  <c r="CC215" i="3"/>
  <c r="CD215" i="3"/>
  <c r="CF215" i="3"/>
  <c r="CG215" i="3"/>
  <c r="CH215" i="3"/>
  <c r="CJ215" i="3"/>
  <c r="CK215" i="3"/>
  <c r="CL215" i="3"/>
  <c r="CN215" i="3"/>
  <c r="CO215" i="3"/>
  <c r="CP215" i="3"/>
  <c r="CR215" i="3"/>
  <c r="CS215" i="3"/>
  <c r="CT215" i="3"/>
  <c r="CV215" i="3"/>
  <c r="CW215" i="3"/>
  <c r="CX215" i="3"/>
  <c r="CZ215" i="3"/>
  <c r="DA215" i="3"/>
  <c r="DB215" i="3"/>
  <c r="DD215" i="3"/>
  <c r="DE215" i="3"/>
  <c r="DF215" i="3"/>
  <c r="DH215" i="3"/>
  <c r="DI215" i="3"/>
  <c r="DJ215" i="3"/>
  <c r="DL215" i="3"/>
  <c r="DM215" i="3"/>
  <c r="DN215" i="3"/>
  <c r="DP215" i="3"/>
  <c r="DQ215" i="3"/>
  <c r="DR215" i="3"/>
  <c r="B216" i="3"/>
  <c r="C216" i="3"/>
  <c r="E216" i="3"/>
  <c r="F216" i="3"/>
  <c r="G216" i="3"/>
  <c r="H216" i="3"/>
  <c r="I216" i="3"/>
  <c r="J216" i="3"/>
  <c r="K216" i="3"/>
  <c r="L216" i="3"/>
  <c r="M216" i="3"/>
  <c r="N216" i="3"/>
  <c r="O216" i="3"/>
  <c r="Q216" i="3"/>
  <c r="R216" i="3"/>
  <c r="S216" i="3"/>
  <c r="U216" i="3"/>
  <c r="V216" i="3"/>
  <c r="W216" i="3"/>
  <c r="Y216" i="3"/>
  <c r="Z216" i="3"/>
  <c r="AA216" i="3"/>
  <c r="AC216" i="3"/>
  <c r="AD216" i="3"/>
  <c r="AE216" i="3"/>
  <c r="AG216" i="3"/>
  <c r="AH216" i="3"/>
  <c r="AI216" i="3"/>
  <c r="AK216" i="3"/>
  <c r="AL216" i="3"/>
  <c r="AM216" i="3"/>
  <c r="AO216" i="3"/>
  <c r="AP216" i="3"/>
  <c r="AQ216" i="3"/>
  <c r="AS216" i="3"/>
  <c r="AT216" i="3"/>
  <c r="AU216" i="3"/>
  <c r="AW216" i="3"/>
  <c r="AX216" i="3"/>
  <c r="AY216" i="3"/>
  <c r="BA216" i="3"/>
  <c r="BB216" i="3"/>
  <c r="BC216" i="3"/>
  <c r="BE216" i="3"/>
  <c r="BF216" i="3"/>
  <c r="BG216" i="3"/>
  <c r="BI216" i="3"/>
  <c r="BJ216" i="3"/>
  <c r="BK216" i="3"/>
  <c r="BN216" i="3"/>
  <c r="BO216" i="3"/>
  <c r="BP216" i="3"/>
  <c r="BQ216" i="3"/>
  <c r="BR216" i="3"/>
  <c r="BS216" i="3"/>
  <c r="BT216" i="3"/>
  <c r="BU216" i="3"/>
  <c r="BV216" i="3"/>
  <c r="BW216" i="3"/>
  <c r="BX216" i="3"/>
  <c r="CA216" i="3"/>
  <c r="CB216" i="3"/>
  <c r="CC216" i="3"/>
  <c r="CD216" i="3"/>
  <c r="CF216" i="3"/>
  <c r="CG216" i="3"/>
  <c r="CH216" i="3"/>
  <c r="CJ216" i="3"/>
  <c r="CK216" i="3"/>
  <c r="CL216" i="3"/>
  <c r="CN216" i="3"/>
  <c r="CO216" i="3"/>
  <c r="CP216" i="3"/>
  <c r="CR216" i="3"/>
  <c r="CS216" i="3"/>
  <c r="CT216" i="3"/>
  <c r="CV216" i="3"/>
  <c r="CW216" i="3"/>
  <c r="CX216" i="3"/>
  <c r="CZ216" i="3"/>
  <c r="DA216" i="3"/>
  <c r="DB216" i="3"/>
  <c r="DD216" i="3"/>
  <c r="DE216" i="3"/>
  <c r="DF216" i="3"/>
  <c r="DH216" i="3"/>
  <c r="DI216" i="3"/>
  <c r="DJ216" i="3"/>
  <c r="DL216" i="3"/>
  <c r="DM216" i="3"/>
  <c r="DN216" i="3"/>
  <c r="DP216" i="3"/>
  <c r="DQ216" i="3"/>
  <c r="DR216" i="3"/>
  <c r="B217" i="3"/>
  <c r="C217" i="3"/>
  <c r="E217" i="3"/>
  <c r="F217" i="3"/>
  <c r="G217" i="3"/>
  <c r="H217" i="3"/>
  <c r="I217" i="3"/>
  <c r="J217" i="3"/>
  <c r="K217" i="3"/>
  <c r="L217" i="3"/>
  <c r="M217" i="3"/>
  <c r="N217" i="3"/>
  <c r="O217" i="3"/>
  <c r="Q217" i="3"/>
  <c r="R217" i="3"/>
  <c r="S217" i="3"/>
  <c r="U217" i="3"/>
  <c r="V217" i="3"/>
  <c r="W217" i="3"/>
  <c r="Y217" i="3"/>
  <c r="Z217" i="3"/>
  <c r="AA217" i="3"/>
  <c r="AC217" i="3"/>
  <c r="AD217" i="3"/>
  <c r="AE217" i="3"/>
  <c r="AG217" i="3"/>
  <c r="AH217" i="3"/>
  <c r="AI217" i="3"/>
  <c r="AK217" i="3"/>
  <c r="AL217" i="3"/>
  <c r="AM217" i="3"/>
  <c r="AO217" i="3"/>
  <c r="AP217" i="3"/>
  <c r="AQ217" i="3"/>
  <c r="AS217" i="3"/>
  <c r="AT217" i="3"/>
  <c r="AU217" i="3"/>
  <c r="AW217" i="3"/>
  <c r="AX217" i="3"/>
  <c r="AY217" i="3"/>
  <c r="BA217" i="3"/>
  <c r="BB217" i="3"/>
  <c r="BC217" i="3"/>
  <c r="BE217" i="3"/>
  <c r="BF217" i="3"/>
  <c r="BG217" i="3"/>
  <c r="BI217" i="3"/>
  <c r="BJ217" i="3"/>
  <c r="BK217" i="3"/>
  <c r="BN217" i="3"/>
  <c r="BO217" i="3"/>
  <c r="BP217" i="3"/>
  <c r="BQ217" i="3"/>
  <c r="BR217" i="3"/>
  <c r="BS217" i="3"/>
  <c r="BT217" i="3"/>
  <c r="BU217" i="3"/>
  <c r="BV217" i="3"/>
  <c r="BW217" i="3"/>
  <c r="BX217" i="3"/>
  <c r="CA217" i="3"/>
  <c r="CB217" i="3"/>
  <c r="CC217" i="3"/>
  <c r="CD217" i="3"/>
  <c r="CF217" i="3"/>
  <c r="CG217" i="3"/>
  <c r="CH217" i="3"/>
  <c r="CJ217" i="3"/>
  <c r="CK217" i="3"/>
  <c r="CL217" i="3"/>
  <c r="CN217" i="3"/>
  <c r="CO217" i="3"/>
  <c r="CP217" i="3"/>
  <c r="CR217" i="3"/>
  <c r="CS217" i="3"/>
  <c r="CT217" i="3"/>
  <c r="CV217" i="3"/>
  <c r="CW217" i="3"/>
  <c r="CX217" i="3"/>
  <c r="CZ217" i="3"/>
  <c r="DA217" i="3"/>
  <c r="DB217" i="3"/>
  <c r="DD217" i="3"/>
  <c r="DE217" i="3"/>
  <c r="DF217" i="3"/>
  <c r="DH217" i="3"/>
  <c r="DI217" i="3"/>
  <c r="DJ217" i="3"/>
  <c r="DL217" i="3"/>
  <c r="DM217" i="3"/>
  <c r="DN217" i="3"/>
  <c r="DP217" i="3"/>
  <c r="DQ217" i="3"/>
  <c r="DR217" i="3"/>
  <c r="B218" i="3"/>
  <c r="C218" i="3"/>
  <c r="E218" i="3"/>
  <c r="F218" i="3"/>
  <c r="G218" i="3"/>
  <c r="H218" i="3"/>
  <c r="I218" i="3"/>
  <c r="J218" i="3"/>
  <c r="K218" i="3"/>
  <c r="L218" i="3"/>
  <c r="M218" i="3"/>
  <c r="N218" i="3"/>
  <c r="O218" i="3"/>
  <c r="Q218" i="3"/>
  <c r="R218" i="3"/>
  <c r="S218" i="3"/>
  <c r="U218" i="3"/>
  <c r="V218" i="3"/>
  <c r="W218" i="3"/>
  <c r="Y218" i="3"/>
  <c r="Z218" i="3"/>
  <c r="AA218" i="3"/>
  <c r="AC218" i="3"/>
  <c r="AD218" i="3"/>
  <c r="AE218" i="3"/>
  <c r="AG218" i="3"/>
  <c r="AH218" i="3"/>
  <c r="AI218" i="3"/>
  <c r="AK218" i="3"/>
  <c r="AL218" i="3"/>
  <c r="AM218" i="3"/>
  <c r="AO218" i="3"/>
  <c r="AP218" i="3"/>
  <c r="AQ218" i="3"/>
  <c r="AS218" i="3"/>
  <c r="AT218" i="3"/>
  <c r="AU218" i="3"/>
  <c r="AW218" i="3"/>
  <c r="AX218" i="3"/>
  <c r="AY218" i="3"/>
  <c r="BA218" i="3"/>
  <c r="BB218" i="3"/>
  <c r="BC218" i="3"/>
  <c r="BE218" i="3"/>
  <c r="BF218" i="3"/>
  <c r="BG218" i="3"/>
  <c r="BI218" i="3"/>
  <c r="BJ218" i="3"/>
  <c r="BK218" i="3"/>
  <c r="BN218" i="3"/>
  <c r="BO218" i="3"/>
  <c r="BP218" i="3"/>
  <c r="BQ218" i="3"/>
  <c r="BR218" i="3"/>
  <c r="BS218" i="3"/>
  <c r="BT218" i="3"/>
  <c r="BU218" i="3"/>
  <c r="BV218" i="3"/>
  <c r="BW218" i="3"/>
  <c r="BX218" i="3"/>
  <c r="CA218" i="3"/>
  <c r="CB218" i="3"/>
  <c r="CC218" i="3"/>
  <c r="CD218" i="3"/>
  <c r="CF218" i="3"/>
  <c r="CG218" i="3"/>
  <c r="CH218" i="3"/>
  <c r="CJ218" i="3"/>
  <c r="CK218" i="3"/>
  <c r="CL218" i="3"/>
  <c r="CN218" i="3"/>
  <c r="CO218" i="3"/>
  <c r="CP218" i="3"/>
  <c r="CR218" i="3"/>
  <c r="CS218" i="3"/>
  <c r="CT218" i="3"/>
  <c r="CV218" i="3"/>
  <c r="CW218" i="3"/>
  <c r="CX218" i="3"/>
  <c r="CZ218" i="3"/>
  <c r="DA218" i="3"/>
  <c r="DB218" i="3"/>
  <c r="DD218" i="3"/>
  <c r="DE218" i="3"/>
  <c r="DF218" i="3"/>
  <c r="DH218" i="3"/>
  <c r="DI218" i="3"/>
  <c r="DJ218" i="3"/>
  <c r="DL218" i="3"/>
  <c r="DM218" i="3"/>
  <c r="DN218" i="3"/>
  <c r="DP218" i="3"/>
  <c r="DQ218" i="3"/>
  <c r="DR218" i="3"/>
  <c r="B219" i="3"/>
  <c r="C219" i="3"/>
  <c r="E219" i="3"/>
  <c r="F219" i="3"/>
  <c r="G219" i="3"/>
  <c r="H219" i="3"/>
  <c r="I219" i="3"/>
  <c r="J219" i="3"/>
  <c r="K219" i="3"/>
  <c r="L219" i="3"/>
  <c r="M219" i="3"/>
  <c r="N219" i="3"/>
  <c r="O219" i="3"/>
  <c r="Q219" i="3"/>
  <c r="R219" i="3"/>
  <c r="S219" i="3"/>
  <c r="U219" i="3"/>
  <c r="V219" i="3"/>
  <c r="W219" i="3"/>
  <c r="Y219" i="3"/>
  <c r="Z219" i="3"/>
  <c r="AA219" i="3"/>
  <c r="AC219" i="3"/>
  <c r="AD219" i="3"/>
  <c r="AE219" i="3"/>
  <c r="AG219" i="3"/>
  <c r="AH219" i="3"/>
  <c r="AI219" i="3"/>
  <c r="AK219" i="3"/>
  <c r="AL219" i="3"/>
  <c r="AM219" i="3"/>
  <c r="AO219" i="3"/>
  <c r="AP219" i="3"/>
  <c r="AQ219" i="3"/>
  <c r="AS219" i="3"/>
  <c r="AT219" i="3"/>
  <c r="AU219" i="3"/>
  <c r="AW219" i="3"/>
  <c r="AX219" i="3"/>
  <c r="AY219" i="3"/>
  <c r="BA219" i="3"/>
  <c r="BB219" i="3"/>
  <c r="BC219" i="3"/>
  <c r="BE219" i="3"/>
  <c r="BF219" i="3"/>
  <c r="BG219" i="3"/>
  <c r="BI219" i="3"/>
  <c r="BJ219" i="3"/>
  <c r="BK219" i="3"/>
  <c r="BN219" i="3"/>
  <c r="BO219" i="3"/>
  <c r="BP219" i="3"/>
  <c r="BQ219" i="3"/>
  <c r="BR219" i="3"/>
  <c r="BS219" i="3"/>
  <c r="BT219" i="3"/>
  <c r="BU219" i="3"/>
  <c r="BV219" i="3"/>
  <c r="BW219" i="3"/>
  <c r="BX219" i="3"/>
  <c r="CA219" i="3"/>
  <c r="CB219" i="3"/>
  <c r="CC219" i="3"/>
  <c r="CD219" i="3"/>
  <c r="CF219" i="3"/>
  <c r="CG219" i="3"/>
  <c r="CH219" i="3"/>
  <c r="CJ219" i="3"/>
  <c r="CK219" i="3"/>
  <c r="CL219" i="3"/>
  <c r="CN219" i="3"/>
  <c r="CO219" i="3"/>
  <c r="CP219" i="3"/>
  <c r="CR219" i="3"/>
  <c r="CS219" i="3"/>
  <c r="CT219" i="3"/>
  <c r="CV219" i="3"/>
  <c r="CW219" i="3"/>
  <c r="CX219" i="3"/>
  <c r="CZ219" i="3"/>
  <c r="DA219" i="3"/>
  <c r="DB219" i="3"/>
  <c r="DD219" i="3"/>
  <c r="DE219" i="3"/>
  <c r="DF219" i="3"/>
  <c r="DH219" i="3"/>
  <c r="DI219" i="3"/>
  <c r="DJ219" i="3"/>
  <c r="DL219" i="3"/>
  <c r="DM219" i="3"/>
  <c r="DN219" i="3"/>
  <c r="DP219" i="3"/>
  <c r="DQ219" i="3"/>
  <c r="DR219" i="3"/>
  <c r="B220" i="3"/>
  <c r="C220" i="3"/>
  <c r="E220" i="3"/>
  <c r="F220" i="3"/>
  <c r="G220" i="3"/>
  <c r="H220" i="3"/>
  <c r="I220" i="3"/>
  <c r="J220" i="3"/>
  <c r="K220" i="3"/>
  <c r="L220" i="3"/>
  <c r="M220" i="3"/>
  <c r="N220" i="3"/>
  <c r="O220" i="3"/>
  <c r="Q220" i="3"/>
  <c r="R220" i="3"/>
  <c r="S220" i="3"/>
  <c r="U220" i="3"/>
  <c r="V220" i="3"/>
  <c r="W220" i="3"/>
  <c r="Y220" i="3"/>
  <c r="Z220" i="3"/>
  <c r="AA220" i="3"/>
  <c r="AC220" i="3"/>
  <c r="AD220" i="3"/>
  <c r="AE220" i="3"/>
  <c r="AG220" i="3"/>
  <c r="AH220" i="3"/>
  <c r="AI220" i="3"/>
  <c r="AK220" i="3"/>
  <c r="AL220" i="3"/>
  <c r="AM220" i="3"/>
  <c r="AO220" i="3"/>
  <c r="AP220" i="3"/>
  <c r="AQ220" i="3"/>
  <c r="AS220" i="3"/>
  <c r="AT220" i="3"/>
  <c r="AU220" i="3"/>
  <c r="AW220" i="3"/>
  <c r="AX220" i="3"/>
  <c r="AY220" i="3"/>
  <c r="BA220" i="3"/>
  <c r="BB220" i="3"/>
  <c r="BC220" i="3"/>
  <c r="BE220" i="3"/>
  <c r="BF220" i="3"/>
  <c r="BG220" i="3"/>
  <c r="BI220" i="3"/>
  <c r="BJ220" i="3"/>
  <c r="BK220" i="3"/>
  <c r="BN220" i="3"/>
  <c r="BO220" i="3"/>
  <c r="BP220" i="3"/>
  <c r="BQ220" i="3"/>
  <c r="BR220" i="3"/>
  <c r="BS220" i="3"/>
  <c r="BT220" i="3"/>
  <c r="BU220" i="3"/>
  <c r="BV220" i="3"/>
  <c r="BW220" i="3"/>
  <c r="BX220" i="3"/>
  <c r="CA220" i="3"/>
  <c r="CB220" i="3"/>
  <c r="CC220" i="3"/>
  <c r="CD220" i="3"/>
  <c r="CF220" i="3"/>
  <c r="CG220" i="3"/>
  <c r="CH220" i="3"/>
  <c r="CJ220" i="3"/>
  <c r="CK220" i="3"/>
  <c r="CL220" i="3"/>
  <c r="CN220" i="3"/>
  <c r="CO220" i="3"/>
  <c r="CP220" i="3"/>
  <c r="CR220" i="3"/>
  <c r="CS220" i="3"/>
  <c r="CT220" i="3"/>
  <c r="CV220" i="3"/>
  <c r="CW220" i="3"/>
  <c r="CX220" i="3"/>
  <c r="CZ220" i="3"/>
  <c r="DA220" i="3"/>
  <c r="DB220" i="3"/>
  <c r="DD220" i="3"/>
  <c r="DE220" i="3"/>
  <c r="DF220" i="3"/>
  <c r="DH220" i="3"/>
  <c r="DI220" i="3"/>
  <c r="DJ220" i="3"/>
  <c r="DL220" i="3"/>
  <c r="DM220" i="3"/>
  <c r="DN220" i="3"/>
  <c r="DP220" i="3"/>
  <c r="DQ220" i="3"/>
  <c r="DR220" i="3"/>
  <c r="B221" i="3"/>
  <c r="C221" i="3"/>
  <c r="E221" i="3"/>
  <c r="F221" i="3"/>
  <c r="G221" i="3"/>
  <c r="H221" i="3"/>
  <c r="I221" i="3"/>
  <c r="J221" i="3"/>
  <c r="K221" i="3"/>
  <c r="L221" i="3"/>
  <c r="M221" i="3"/>
  <c r="N221" i="3"/>
  <c r="O221" i="3"/>
  <c r="Q221" i="3"/>
  <c r="R221" i="3"/>
  <c r="S221" i="3"/>
  <c r="U221" i="3"/>
  <c r="V221" i="3"/>
  <c r="W221" i="3"/>
  <c r="Y221" i="3"/>
  <c r="Z221" i="3"/>
  <c r="AA221" i="3"/>
  <c r="AC221" i="3"/>
  <c r="AD221" i="3"/>
  <c r="AE221" i="3"/>
  <c r="AG221" i="3"/>
  <c r="AH221" i="3"/>
  <c r="AI221" i="3"/>
  <c r="AK221" i="3"/>
  <c r="AL221" i="3"/>
  <c r="AM221" i="3"/>
  <c r="AO221" i="3"/>
  <c r="AP221" i="3"/>
  <c r="AQ221" i="3"/>
  <c r="AS221" i="3"/>
  <c r="AT221" i="3"/>
  <c r="AU221" i="3"/>
  <c r="AW221" i="3"/>
  <c r="AX221" i="3"/>
  <c r="AY221" i="3"/>
  <c r="BA221" i="3"/>
  <c r="BB221" i="3"/>
  <c r="BC221" i="3"/>
  <c r="BE221" i="3"/>
  <c r="BF221" i="3"/>
  <c r="BG221" i="3"/>
  <c r="BI221" i="3"/>
  <c r="BJ221" i="3"/>
  <c r="BK221" i="3"/>
  <c r="BN221" i="3"/>
  <c r="BO221" i="3"/>
  <c r="BP221" i="3"/>
  <c r="BQ221" i="3"/>
  <c r="BR221" i="3"/>
  <c r="BS221" i="3"/>
  <c r="BT221" i="3"/>
  <c r="BU221" i="3"/>
  <c r="BV221" i="3"/>
  <c r="BW221" i="3"/>
  <c r="BX221" i="3"/>
  <c r="CA221" i="3"/>
  <c r="CB221" i="3"/>
  <c r="CC221" i="3"/>
  <c r="CD221" i="3"/>
  <c r="CF221" i="3"/>
  <c r="CG221" i="3"/>
  <c r="CH221" i="3"/>
  <c r="CJ221" i="3"/>
  <c r="CK221" i="3"/>
  <c r="CL221" i="3"/>
  <c r="CN221" i="3"/>
  <c r="CO221" i="3"/>
  <c r="CP221" i="3"/>
  <c r="CR221" i="3"/>
  <c r="CS221" i="3"/>
  <c r="CT221" i="3"/>
  <c r="CV221" i="3"/>
  <c r="CW221" i="3"/>
  <c r="CX221" i="3"/>
  <c r="CZ221" i="3"/>
  <c r="DA221" i="3"/>
  <c r="DB221" i="3"/>
  <c r="DD221" i="3"/>
  <c r="DE221" i="3"/>
  <c r="DF221" i="3"/>
  <c r="DH221" i="3"/>
  <c r="DI221" i="3"/>
  <c r="DJ221" i="3"/>
  <c r="DL221" i="3"/>
  <c r="DM221" i="3"/>
  <c r="DN221" i="3"/>
  <c r="DP221" i="3"/>
  <c r="DQ221" i="3"/>
  <c r="DR221" i="3"/>
  <c r="B222" i="3"/>
  <c r="C222" i="3"/>
  <c r="E222" i="3"/>
  <c r="F222" i="3"/>
  <c r="G222" i="3"/>
  <c r="H222" i="3"/>
  <c r="I222" i="3"/>
  <c r="J222" i="3"/>
  <c r="K222" i="3"/>
  <c r="L222" i="3"/>
  <c r="M222" i="3"/>
  <c r="N222" i="3"/>
  <c r="O222" i="3"/>
  <c r="Q222" i="3"/>
  <c r="R222" i="3"/>
  <c r="S222" i="3"/>
  <c r="U222" i="3"/>
  <c r="V222" i="3"/>
  <c r="W222" i="3"/>
  <c r="Y222" i="3"/>
  <c r="Z222" i="3"/>
  <c r="AA222" i="3"/>
  <c r="AC222" i="3"/>
  <c r="AD222" i="3"/>
  <c r="AE222" i="3"/>
  <c r="AG222" i="3"/>
  <c r="AH222" i="3"/>
  <c r="AI222" i="3"/>
  <c r="AK222" i="3"/>
  <c r="AL222" i="3"/>
  <c r="AM222" i="3"/>
  <c r="AO222" i="3"/>
  <c r="AP222" i="3"/>
  <c r="AQ222" i="3"/>
  <c r="AS222" i="3"/>
  <c r="AT222" i="3"/>
  <c r="AU222" i="3"/>
  <c r="AW222" i="3"/>
  <c r="AX222" i="3"/>
  <c r="AY222" i="3"/>
  <c r="BA222" i="3"/>
  <c r="BB222" i="3"/>
  <c r="BC222" i="3"/>
  <c r="BE222" i="3"/>
  <c r="BF222" i="3"/>
  <c r="BG222" i="3"/>
  <c r="BI222" i="3"/>
  <c r="BJ222" i="3"/>
  <c r="BK222" i="3"/>
  <c r="BN222" i="3"/>
  <c r="BO222" i="3"/>
  <c r="BP222" i="3"/>
  <c r="BQ222" i="3"/>
  <c r="BR222" i="3"/>
  <c r="BS222" i="3"/>
  <c r="BT222" i="3"/>
  <c r="BU222" i="3"/>
  <c r="BV222" i="3"/>
  <c r="BW222" i="3"/>
  <c r="BX222" i="3"/>
  <c r="CA222" i="3"/>
  <c r="CB222" i="3"/>
  <c r="CC222" i="3"/>
  <c r="CD222" i="3"/>
  <c r="CF222" i="3"/>
  <c r="CG222" i="3"/>
  <c r="CH222" i="3"/>
  <c r="CJ222" i="3"/>
  <c r="CK222" i="3"/>
  <c r="CL222" i="3"/>
  <c r="CN222" i="3"/>
  <c r="CO222" i="3"/>
  <c r="CP222" i="3"/>
  <c r="CR222" i="3"/>
  <c r="CS222" i="3"/>
  <c r="CT222" i="3"/>
  <c r="CV222" i="3"/>
  <c r="CW222" i="3"/>
  <c r="CX222" i="3"/>
  <c r="CZ222" i="3"/>
  <c r="DA222" i="3"/>
  <c r="DB222" i="3"/>
  <c r="DD222" i="3"/>
  <c r="DE222" i="3"/>
  <c r="DF222" i="3"/>
  <c r="DH222" i="3"/>
  <c r="DI222" i="3"/>
  <c r="DJ222" i="3"/>
  <c r="DL222" i="3"/>
  <c r="DM222" i="3"/>
  <c r="DN222" i="3"/>
  <c r="DP222" i="3"/>
  <c r="DQ222" i="3"/>
  <c r="DR222" i="3"/>
  <c r="B223" i="3"/>
  <c r="C223" i="3"/>
  <c r="E223" i="3"/>
  <c r="F223" i="3"/>
  <c r="G223" i="3"/>
  <c r="H223" i="3"/>
  <c r="I223" i="3"/>
  <c r="J223" i="3"/>
  <c r="K223" i="3"/>
  <c r="L223" i="3"/>
  <c r="M223" i="3"/>
  <c r="N223" i="3"/>
  <c r="O223" i="3"/>
  <c r="Q223" i="3"/>
  <c r="R223" i="3"/>
  <c r="S223" i="3"/>
  <c r="U223" i="3"/>
  <c r="V223" i="3"/>
  <c r="W223" i="3"/>
  <c r="Y223" i="3"/>
  <c r="Z223" i="3"/>
  <c r="AA223" i="3"/>
  <c r="AC223" i="3"/>
  <c r="AD223" i="3"/>
  <c r="AE223" i="3"/>
  <c r="AG223" i="3"/>
  <c r="AH223" i="3"/>
  <c r="AI223" i="3"/>
  <c r="AK223" i="3"/>
  <c r="AL223" i="3"/>
  <c r="AM223" i="3"/>
  <c r="AO223" i="3"/>
  <c r="AP223" i="3"/>
  <c r="AQ223" i="3"/>
  <c r="AS223" i="3"/>
  <c r="AT223" i="3"/>
  <c r="AU223" i="3"/>
  <c r="AW223" i="3"/>
  <c r="AX223" i="3"/>
  <c r="AY223" i="3"/>
  <c r="BA223" i="3"/>
  <c r="BB223" i="3"/>
  <c r="BC223" i="3"/>
  <c r="BE223" i="3"/>
  <c r="BF223" i="3"/>
  <c r="BG223" i="3"/>
  <c r="BI223" i="3"/>
  <c r="BJ223" i="3"/>
  <c r="BK223" i="3"/>
  <c r="BN223" i="3"/>
  <c r="BO223" i="3"/>
  <c r="BP223" i="3"/>
  <c r="BQ223" i="3"/>
  <c r="BR223" i="3"/>
  <c r="BS223" i="3"/>
  <c r="BT223" i="3"/>
  <c r="BU223" i="3"/>
  <c r="BV223" i="3"/>
  <c r="BW223" i="3"/>
  <c r="BX223" i="3"/>
  <c r="CA223" i="3"/>
  <c r="CB223" i="3"/>
  <c r="CC223" i="3"/>
  <c r="CD223" i="3"/>
  <c r="CF223" i="3"/>
  <c r="CG223" i="3"/>
  <c r="CH223" i="3"/>
  <c r="CJ223" i="3"/>
  <c r="CK223" i="3"/>
  <c r="CL223" i="3"/>
  <c r="CN223" i="3"/>
  <c r="CO223" i="3"/>
  <c r="CP223" i="3"/>
  <c r="CR223" i="3"/>
  <c r="CS223" i="3"/>
  <c r="CT223" i="3"/>
  <c r="CV223" i="3"/>
  <c r="CW223" i="3"/>
  <c r="CX223" i="3"/>
  <c r="CZ223" i="3"/>
  <c r="DA223" i="3"/>
  <c r="DB223" i="3"/>
  <c r="DD223" i="3"/>
  <c r="DE223" i="3"/>
  <c r="DF223" i="3"/>
  <c r="DH223" i="3"/>
  <c r="DI223" i="3"/>
  <c r="DJ223" i="3"/>
  <c r="DL223" i="3"/>
  <c r="DM223" i="3"/>
  <c r="DN223" i="3"/>
  <c r="DP223" i="3"/>
  <c r="DQ223" i="3"/>
  <c r="DR223" i="3"/>
  <c r="B224" i="3"/>
  <c r="C224" i="3"/>
  <c r="E224" i="3"/>
  <c r="F224" i="3"/>
  <c r="G224" i="3"/>
  <c r="H224" i="3"/>
  <c r="I224" i="3"/>
  <c r="J224" i="3"/>
  <c r="K224" i="3"/>
  <c r="L224" i="3"/>
  <c r="M224" i="3"/>
  <c r="N224" i="3"/>
  <c r="O224" i="3"/>
  <c r="Q224" i="3"/>
  <c r="R224" i="3"/>
  <c r="S224" i="3"/>
  <c r="U224" i="3"/>
  <c r="V224" i="3"/>
  <c r="W224" i="3"/>
  <c r="Y224" i="3"/>
  <c r="Z224" i="3"/>
  <c r="AA224" i="3"/>
  <c r="AC224" i="3"/>
  <c r="AD224" i="3"/>
  <c r="AE224" i="3"/>
  <c r="AG224" i="3"/>
  <c r="AH224" i="3"/>
  <c r="AI224" i="3"/>
  <c r="AK224" i="3"/>
  <c r="AL224" i="3"/>
  <c r="AM224" i="3"/>
  <c r="AO224" i="3"/>
  <c r="AP224" i="3"/>
  <c r="AQ224" i="3"/>
  <c r="AS224" i="3"/>
  <c r="AT224" i="3"/>
  <c r="AU224" i="3"/>
  <c r="AW224" i="3"/>
  <c r="AX224" i="3"/>
  <c r="AY224" i="3"/>
  <c r="BA224" i="3"/>
  <c r="BB224" i="3"/>
  <c r="BC224" i="3"/>
  <c r="BE224" i="3"/>
  <c r="BF224" i="3"/>
  <c r="BG224" i="3"/>
  <c r="BI224" i="3"/>
  <c r="BJ224" i="3"/>
  <c r="BK224" i="3"/>
  <c r="BN224" i="3"/>
  <c r="BO224" i="3"/>
  <c r="BP224" i="3"/>
  <c r="BQ224" i="3"/>
  <c r="BR224" i="3"/>
  <c r="BS224" i="3"/>
  <c r="BT224" i="3"/>
  <c r="BU224" i="3"/>
  <c r="BV224" i="3"/>
  <c r="BW224" i="3"/>
  <c r="BX224" i="3"/>
  <c r="CA224" i="3"/>
  <c r="CB224" i="3"/>
  <c r="CC224" i="3"/>
  <c r="CD224" i="3"/>
  <c r="CF224" i="3"/>
  <c r="CG224" i="3"/>
  <c r="CH224" i="3"/>
  <c r="CJ224" i="3"/>
  <c r="CK224" i="3"/>
  <c r="CL224" i="3"/>
  <c r="CN224" i="3"/>
  <c r="CO224" i="3"/>
  <c r="CP224" i="3"/>
  <c r="CR224" i="3"/>
  <c r="CS224" i="3"/>
  <c r="CT224" i="3"/>
  <c r="CV224" i="3"/>
  <c r="CW224" i="3"/>
  <c r="CX224" i="3"/>
  <c r="CZ224" i="3"/>
  <c r="DA224" i="3"/>
  <c r="DB224" i="3"/>
  <c r="DD224" i="3"/>
  <c r="DE224" i="3"/>
  <c r="DF224" i="3"/>
  <c r="DH224" i="3"/>
  <c r="DI224" i="3"/>
  <c r="DJ224" i="3"/>
  <c r="DL224" i="3"/>
  <c r="DM224" i="3"/>
  <c r="DN224" i="3"/>
  <c r="DP224" i="3"/>
  <c r="DQ224" i="3"/>
  <c r="DR224" i="3"/>
  <c r="B225" i="3"/>
  <c r="C225" i="3"/>
  <c r="E225" i="3"/>
  <c r="F225" i="3"/>
  <c r="G225" i="3"/>
  <c r="H225" i="3"/>
  <c r="I225" i="3"/>
  <c r="J225" i="3"/>
  <c r="K225" i="3"/>
  <c r="L225" i="3"/>
  <c r="M225" i="3"/>
  <c r="N225" i="3"/>
  <c r="O225" i="3"/>
  <c r="Q225" i="3"/>
  <c r="R225" i="3"/>
  <c r="S225" i="3"/>
  <c r="U225" i="3"/>
  <c r="V225" i="3"/>
  <c r="W225" i="3"/>
  <c r="Y225" i="3"/>
  <c r="Z225" i="3"/>
  <c r="AA225" i="3"/>
  <c r="AC225" i="3"/>
  <c r="AD225" i="3"/>
  <c r="AE225" i="3"/>
  <c r="AG225" i="3"/>
  <c r="AH225" i="3"/>
  <c r="AI225" i="3"/>
  <c r="AK225" i="3"/>
  <c r="AL225" i="3"/>
  <c r="AM225" i="3"/>
  <c r="AO225" i="3"/>
  <c r="AP225" i="3"/>
  <c r="AQ225" i="3"/>
  <c r="AS225" i="3"/>
  <c r="AT225" i="3"/>
  <c r="AU225" i="3"/>
  <c r="AW225" i="3"/>
  <c r="AX225" i="3"/>
  <c r="AY225" i="3"/>
  <c r="BA225" i="3"/>
  <c r="BB225" i="3"/>
  <c r="BC225" i="3"/>
  <c r="BE225" i="3"/>
  <c r="BF225" i="3"/>
  <c r="BG225" i="3"/>
  <c r="BI225" i="3"/>
  <c r="BJ225" i="3"/>
  <c r="BK225" i="3"/>
  <c r="BN225" i="3"/>
  <c r="BO225" i="3"/>
  <c r="BP225" i="3"/>
  <c r="BQ225" i="3"/>
  <c r="BR225" i="3"/>
  <c r="BS225" i="3"/>
  <c r="BT225" i="3"/>
  <c r="BU225" i="3"/>
  <c r="BV225" i="3"/>
  <c r="BW225" i="3"/>
  <c r="BX225" i="3"/>
  <c r="CA225" i="3"/>
  <c r="CB225" i="3"/>
  <c r="CC225" i="3"/>
  <c r="CD225" i="3"/>
  <c r="CF225" i="3"/>
  <c r="CG225" i="3"/>
  <c r="CH225" i="3"/>
  <c r="CJ225" i="3"/>
  <c r="CK225" i="3"/>
  <c r="CL225" i="3"/>
  <c r="CN225" i="3"/>
  <c r="CO225" i="3"/>
  <c r="CP225" i="3"/>
  <c r="CR225" i="3"/>
  <c r="CS225" i="3"/>
  <c r="CT225" i="3"/>
  <c r="CV225" i="3"/>
  <c r="CW225" i="3"/>
  <c r="CX225" i="3"/>
  <c r="CZ225" i="3"/>
  <c r="DA225" i="3"/>
  <c r="DB225" i="3"/>
  <c r="DD225" i="3"/>
  <c r="DE225" i="3"/>
  <c r="DF225" i="3"/>
  <c r="DH225" i="3"/>
  <c r="DI225" i="3"/>
  <c r="DJ225" i="3"/>
  <c r="DL225" i="3"/>
  <c r="DM225" i="3"/>
  <c r="DN225" i="3"/>
  <c r="DP225" i="3"/>
  <c r="DQ225" i="3"/>
  <c r="DR225" i="3"/>
  <c r="B226" i="3"/>
  <c r="C226" i="3"/>
  <c r="E226" i="3"/>
  <c r="F226" i="3"/>
  <c r="G226" i="3"/>
  <c r="H226" i="3"/>
  <c r="I226" i="3"/>
  <c r="J226" i="3"/>
  <c r="K226" i="3"/>
  <c r="L226" i="3"/>
  <c r="M226" i="3"/>
  <c r="N226" i="3"/>
  <c r="O226" i="3"/>
  <c r="Q226" i="3"/>
  <c r="R226" i="3"/>
  <c r="S226" i="3"/>
  <c r="U226" i="3"/>
  <c r="V226" i="3"/>
  <c r="W226" i="3"/>
  <c r="Y226" i="3"/>
  <c r="Z226" i="3"/>
  <c r="AA226" i="3"/>
  <c r="AC226" i="3"/>
  <c r="AD226" i="3"/>
  <c r="AE226" i="3"/>
  <c r="AG226" i="3"/>
  <c r="AH226" i="3"/>
  <c r="AI226" i="3"/>
  <c r="AK226" i="3"/>
  <c r="AL226" i="3"/>
  <c r="AM226" i="3"/>
  <c r="AO226" i="3"/>
  <c r="AP226" i="3"/>
  <c r="AQ226" i="3"/>
  <c r="AS226" i="3"/>
  <c r="AT226" i="3"/>
  <c r="AU226" i="3"/>
  <c r="AW226" i="3"/>
  <c r="AX226" i="3"/>
  <c r="AY226" i="3"/>
  <c r="BA226" i="3"/>
  <c r="BB226" i="3"/>
  <c r="BC226" i="3"/>
  <c r="BE226" i="3"/>
  <c r="BF226" i="3"/>
  <c r="BG226" i="3"/>
  <c r="BI226" i="3"/>
  <c r="BJ226" i="3"/>
  <c r="BK226" i="3"/>
  <c r="BN226" i="3"/>
  <c r="BO226" i="3"/>
  <c r="BP226" i="3"/>
  <c r="BQ226" i="3"/>
  <c r="BR226" i="3"/>
  <c r="BS226" i="3"/>
  <c r="BT226" i="3"/>
  <c r="BU226" i="3"/>
  <c r="BV226" i="3"/>
  <c r="BW226" i="3"/>
  <c r="BX226" i="3"/>
  <c r="CA226" i="3"/>
  <c r="CB226" i="3"/>
  <c r="CC226" i="3"/>
  <c r="CD226" i="3"/>
  <c r="CF226" i="3"/>
  <c r="CG226" i="3"/>
  <c r="CH226" i="3"/>
  <c r="CJ226" i="3"/>
  <c r="CK226" i="3"/>
  <c r="CL226" i="3"/>
  <c r="CN226" i="3"/>
  <c r="CO226" i="3"/>
  <c r="CP226" i="3"/>
  <c r="CR226" i="3"/>
  <c r="CS226" i="3"/>
  <c r="CT226" i="3"/>
  <c r="CV226" i="3"/>
  <c r="CW226" i="3"/>
  <c r="CX226" i="3"/>
  <c r="CZ226" i="3"/>
  <c r="DA226" i="3"/>
  <c r="DB226" i="3"/>
  <c r="DD226" i="3"/>
  <c r="DE226" i="3"/>
  <c r="DF226" i="3"/>
  <c r="DH226" i="3"/>
  <c r="DI226" i="3"/>
  <c r="DJ226" i="3"/>
  <c r="DL226" i="3"/>
  <c r="DM226" i="3"/>
  <c r="DN226" i="3"/>
  <c r="DP226" i="3"/>
  <c r="DQ226" i="3"/>
  <c r="DR226" i="3"/>
  <c r="B227" i="3"/>
  <c r="C227" i="3"/>
  <c r="E227" i="3"/>
  <c r="F227" i="3"/>
  <c r="G227" i="3"/>
  <c r="H227" i="3"/>
  <c r="I227" i="3"/>
  <c r="J227" i="3"/>
  <c r="K227" i="3"/>
  <c r="L227" i="3"/>
  <c r="M227" i="3"/>
  <c r="N227" i="3"/>
  <c r="O227" i="3"/>
  <c r="Q227" i="3"/>
  <c r="R227" i="3"/>
  <c r="S227" i="3"/>
  <c r="U227" i="3"/>
  <c r="V227" i="3"/>
  <c r="W227" i="3"/>
  <c r="Y227" i="3"/>
  <c r="Z227" i="3"/>
  <c r="AA227" i="3"/>
  <c r="AC227" i="3"/>
  <c r="AD227" i="3"/>
  <c r="AE227" i="3"/>
  <c r="AG227" i="3"/>
  <c r="AH227" i="3"/>
  <c r="AI227" i="3"/>
  <c r="AK227" i="3"/>
  <c r="AL227" i="3"/>
  <c r="AM227" i="3"/>
  <c r="AO227" i="3"/>
  <c r="AP227" i="3"/>
  <c r="AQ227" i="3"/>
  <c r="AS227" i="3"/>
  <c r="AT227" i="3"/>
  <c r="AU227" i="3"/>
  <c r="AW227" i="3"/>
  <c r="AX227" i="3"/>
  <c r="AY227" i="3"/>
  <c r="BA227" i="3"/>
  <c r="BB227" i="3"/>
  <c r="BC227" i="3"/>
  <c r="BE227" i="3"/>
  <c r="BF227" i="3"/>
  <c r="BG227" i="3"/>
  <c r="BI227" i="3"/>
  <c r="BJ227" i="3"/>
  <c r="BK227" i="3"/>
  <c r="BN227" i="3"/>
  <c r="BO227" i="3"/>
  <c r="BP227" i="3"/>
  <c r="BQ227" i="3"/>
  <c r="BR227" i="3"/>
  <c r="BS227" i="3"/>
  <c r="BT227" i="3"/>
  <c r="BU227" i="3"/>
  <c r="BV227" i="3"/>
  <c r="BW227" i="3"/>
  <c r="BX227" i="3"/>
  <c r="CA227" i="3"/>
  <c r="CB227" i="3"/>
  <c r="CC227" i="3"/>
  <c r="CD227" i="3"/>
  <c r="CF227" i="3"/>
  <c r="CG227" i="3"/>
  <c r="CH227" i="3"/>
  <c r="CJ227" i="3"/>
  <c r="CK227" i="3"/>
  <c r="CL227" i="3"/>
  <c r="CN227" i="3"/>
  <c r="CO227" i="3"/>
  <c r="CP227" i="3"/>
  <c r="CR227" i="3"/>
  <c r="CS227" i="3"/>
  <c r="CT227" i="3"/>
  <c r="CV227" i="3"/>
  <c r="CW227" i="3"/>
  <c r="CX227" i="3"/>
  <c r="CZ227" i="3"/>
  <c r="DA227" i="3"/>
  <c r="DB227" i="3"/>
  <c r="DD227" i="3"/>
  <c r="DE227" i="3"/>
  <c r="DF227" i="3"/>
  <c r="DH227" i="3"/>
  <c r="DI227" i="3"/>
  <c r="DJ227" i="3"/>
  <c r="DL227" i="3"/>
  <c r="DM227" i="3"/>
  <c r="DN227" i="3"/>
  <c r="DP227" i="3"/>
  <c r="DQ227" i="3"/>
  <c r="DR227" i="3"/>
  <c r="B228" i="3"/>
  <c r="C228" i="3"/>
  <c r="E228" i="3"/>
  <c r="F228" i="3"/>
  <c r="G228" i="3"/>
  <c r="H228" i="3"/>
  <c r="I228" i="3"/>
  <c r="J228" i="3"/>
  <c r="K228" i="3"/>
  <c r="L228" i="3"/>
  <c r="M228" i="3"/>
  <c r="N228" i="3"/>
  <c r="O228" i="3"/>
  <c r="Q228" i="3"/>
  <c r="R228" i="3"/>
  <c r="S228" i="3"/>
  <c r="U228" i="3"/>
  <c r="V228" i="3"/>
  <c r="W228" i="3"/>
  <c r="Y228" i="3"/>
  <c r="Z228" i="3"/>
  <c r="AA228" i="3"/>
  <c r="AC228" i="3"/>
  <c r="AD228" i="3"/>
  <c r="AE228" i="3"/>
  <c r="AG228" i="3"/>
  <c r="AH228" i="3"/>
  <c r="AI228" i="3"/>
  <c r="AK228" i="3"/>
  <c r="AL228" i="3"/>
  <c r="AM228" i="3"/>
  <c r="AO228" i="3"/>
  <c r="AP228" i="3"/>
  <c r="AQ228" i="3"/>
  <c r="AS228" i="3"/>
  <c r="AT228" i="3"/>
  <c r="AU228" i="3"/>
  <c r="AW228" i="3"/>
  <c r="AX228" i="3"/>
  <c r="AY228" i="3"/>
  <c r="BA228" i="3"/>
  <c r="BB228" i="3"/>
  <c r="BC228" i="3"/>
  <c r="BE228" i="3"/>
  <c r="BF228" i="3"/>
  <c r="BG228" i="3"/>
  <c r="BI228" i="3"/>
  <c r="BJ228" i="3"/>
  <c r="BK228" i="3"/>
  <c r="BN228" i="3"/>
  <c r="BO228" i="3"/>
  <c r="BP228" i="3"/>
  <c r="BQ228" i="3"/>
  <c r="BR228" i="3"/>
  <c r="BS228" i="3"/>
  <c r="BT228" i="3"/>
  <c r="BU228" i="3"/>
  <c r="BV228" i="3"/>
  <c r="BW228" i="3"/>
  <c r="BX228" i="3"/>
  <c r="CA228" i="3"/>
  <c r="CB228" i="3"/>
  <c r="CC228" i="3"/>
  <c r="CD228" i="3"/>
  <c r="CF228" i="3"/>
  <c r="CG228" i="3"/>
  <c r="CH228" i="3"/>
  <c r="CJ228" i="3"/>
  <c r="CK228" i="3"/>
  <c r="CL228" i="3"/>
  <c r="CN228" i="3"/>
  <c r="CO228" i="3"/>
  <c r="CP228" i="3"/>
  <c r="CR228" i="3"/>
  <c r="CS228" i="3"/>
  <c r="CT228" i="3"/>
  <c r="CV228" i="3"/>
  <c r="CW228" i="3"/>
  <c r="CX228" i="3"/>
  <c r="CZ228" i="3"/>
  <c r="DA228" i="3"/>
  <c r="DB228" i="3"/>
  <c r="DD228" i="3"/>
  <c r="DE228" i="3"/>
  <c r="DF228" i="3"/>
  <c r="DH228" i="3"/>
  <c r="DI228" i="3"/>
  <c r="DJ228" i="3"/>
  <c r="DL228" i="3"/>
  <c r="DM228" i="3"/>
  <c r="DN228" i="3"/>
  <c r="DP228" i="3"/>
  <c r="DQ228" i="3"/>
  <c r="DR228" i="3"/>
  <c r="B229" i="3"/>
  <c r="C229" i="3"/>
  <c r="E229" i="3"/>
  <c r="F229" i="3"/>
  <c r="G229" i="3"/>
  <c r="H229" i="3"/>
  <c r="I229" i="3"/>
  <c r="J229" i="3"/>
  <c r="K229" i="3"/>
  <c r="L229" i="3"/>
  <c r="M229" i="3"/>
  <c r="N229" i="3"/>
  <c r="O229" i="3"/>
  <c r="Q229" i="3"/>
  <c r="R229" i="3"/>
  <c r="S229" i="3"/>
  <c r="U229" i="3"/>
  <c r="V229" i="3"/>
  <c r="W229" i="3"/>
  <c r="Y229" i="3"/>
  <c r="Z229" i="3"/>
  <c r="AA229" i="3"/>
  <c r="AC229" i="3"/>
  <c r="AD229" i="3"/>
  <c r="AE229" i="3"/>
  <c r="AG229" i="3"/>
  <c r="AH229" i="3"/>
  <c r="AI229" i="3"/>
  <c r="AK229" i="3"/>
  <c r="AL229" i="3"/>
  <c r="AM229" i="3"/>
  <c r="AO229" i="3"/>
  <c r="AP229" i="3"/>
  <c r="AQ229" i="3"/>
  <c r="AS229" i="3"/>
  <c r="AT229" i="3"/>
  <c r="AU229" i="3"/>
  <c r="AW229" i="3"/>
  <c r="AX229" i="3"/>
  <c r="AY229" i="3"/>
  <c r="BA229" i="3"/>
  <c r="BB229" i="3"/>
  <c r="BC229" i="3"/>
  <c r="BE229" i="3"/>
  <c r="BF229" i="3"/>
  <c r="BG229" i="3"/>
  <c r="BI229" i="3"/>
  <c r="BJ229" i="3"/>
  <c r="BK229" i="3"/>
  <c r="BN229" i="3"/>
  <c r="BO229" i="3"/>
  <c r="BP229" i="3"/>
  <c r="BQ229" i="3"/>
  <c r="BR229" i="3"/>
  <c r="BS229" i="3"/>
  <c r="BT229" i="3"/>
  <c r="BU229" i="3"/>
  <c r="BV229" i="3"/>
  <c r="BW229" i="3"/>
  <c r="BX229" i="3"/>
  <c r="CA229" i="3"/>
  <c r="CB229" i="3"/>
  <c r="CC229" i="3"/>
  <c r="CD229" i="3"/>
  <c r="CF229" i="3"/>
  <c r="CG229" i="3"/>
  <c r="CH229" i="3"/>
  <c r="CJ229" i="3"/>
  <c r="CK229" i="3"/>
  <c r="CL229" i="3"/>
  <c r="CN229" i="3"/>
  <c r="CO229" i="3"/>
  <c r="CP229" i="3"/>
  <c r="CR229" i="3"/>
  <c r="CS229" i="3"/>
  <c r="CT229" i="3"/>
  <c r="CV229" i="3"/>
  <c r="CW229" i="3"/>
  <c r="CX229" i="3"/>
  <c r="CZ229" i="3"/>
  <c r="DA229" i="3"/>
  <c r="DB229" i="3"/>
  <c r="DD229" i="3"/>
  <c r="DE229" i="3"/>
  <c r="DF229" i="3"/>
  <c r="DH229" i="3"/>
  <c r="DI229" i="3"/>
  <c r="DJ229" i="3"/>
  <c r="DL229" i="3"/>
  <c r="DM229" i="3"/>
  <c r="DN229" i="3"/>
  <c r="DP229" i="3"/>
  <c r="DQ229" i="3"/>
  <c r="DR229" i="3"/>
  <c r="B230" i="3"/>
  <c r="C230" i="3"/>
  <c r="E230" i="3"/>
  <c r="F230" i="3"/>
  <c r="G230" i="3"/>
  <c r="H230" i="3"/>
  <c r="I230" i="3"/>
  <c r="J230" i="3"/>
  <c r="K230" i="3"/>
  <c r="L230" i="3"/>
  <c r="M230" i="3"/>
  <c r="N230" i="3"/>
  <c r="O230" i="3"/>
  <c r="Q230" i="3"/>
  <c r="R230" i="3"/>
  <c r="S230" i="3"/>
  <c r="U230" i="3"/>
  <c r="V230" i="3"/>
  <c r="W230" i="3"/>
  <c r="Y230" i="3"/>
  <c r="Z230" i="3"/>
  <c r="AA230" i="3"/>
  <c r="AC230" i="3"/>
  <c r="AD230" i="3"/>
  <c r="AE230" i="3"/>
  <c r="AG230" i="3"/>
  <c r="AH230" i="3"/>
  <c r="AI230" i="3"/>
  <c r="AK230" i="3"/>
  <c r="AL230" i="3"/>
  <c r="AM230" i="3"/>
  <c r="AO230" i="3"/>
  <c r="AP230" i="3"/>
  <c r="AQ230" i="3"/>
  <c r="AS230" i="3"/>
  <c r="AT230" i="3"/>
  <c r="AU230" i="3"/>
  <c r="AW230" i="3"/>
  <c r="AX230" i="3"/>
  <c r="AY230" i="3"/>
  <c r="BA230" i="3"/>
  <c r="BB230" i="3"/>
  <c r="BC230" i="3"/>
  <c r="BE230" i="3"/>
  <c r="BF230" i="3"/>
  <c r="BG230" i="3"/>
  <c r="BI230" i="3"/>
  <c r="BJ230" i="3"/>
  <c r="BK230" i="3"/>
  <c r="BN230" i="3"/>
  <c r="BO230" i="3"/>
  <c r="BP230" i="3"/>
  <c r="BQ230" i="3"/>
  <c r="BR230" i="3"/>
  <c r="BS230" i="3"/>
  <c r="BT230" i="3"/>
  <c r="BU230" i="3"/>
  <c r="BV230" i="3"/>
  <c r="BW230" i="3"/>
  <c r="BX230" i="3"/>
  <c r="CA230" i="3"/>
  <c r="CB230" i="3"/>
  <c r="CC230" i="3"/>
  <c r="CD230" i="3"/>
  <c r="CF230" i="3"/>
  <c r="CG230" i="3"/>
  <c r="CH230" i="3"/>
  <c r="CJ230" i="3"/>
  <c r="CK230" i="3"/>
  <c r="CL230" i="3"/>
  <c r="CN230" i="3"/>
  <c r="CO230" i="3"/>
  <c r="CP230" i="3"/>
  <c r="CR230" i="3"/>
  <c r="CS230" i="3"/>
  <c r="CT230" i="3"/>
  <c r="CV230" i="3"/>
  <c r="CW230" i="3"/>
  <c r="CX230" i="3"/>
  <c r="CZ230" i="3"/>
  <c r="DA230" i="3"/>
  <c r="DB230" i="3"/>
  <c r="DD230" i="3"/>
  <c r="DE230" i="3"/>
  <c r="DF230" i="3"/>
  <c r="DH230" i="3"/>
  <c r="DI230" i="3"/>
  <c r="DJ230" i="3"/>
  <c r="DL230" i="3"/>
  <c r="DM230" i="3"/>
  <c r="DN230" i="3"/>
  <c r="DP230" i="3"/>
  <c r="DQ230" i="3"/>
  <c r="DR230" i="3"/>
  <c r="B231" i="3"/>
  <c r="C231" i="3"/>
  <c r="E231" i="3"/>
  <c r="F231" i="3"/>
  <c r="G231" i="3"/>
  <c r="H231" i="3"/>
  <c r="I231" i="3"/>
  <c r="J231" i="3"/>
  <c r="K231" i="3"/>
  <c r="L231" i="3"/>
  <c r="M231" i="3"/>
  <c r="N231" i="3"/>
  <c r="O231" i="3"/>
  <c r="Q231" i="3"/>
  <c r="R231" i="3"/>
  <c r="S231" i="3"/>
  <c r="U231" i="3"/>
  <c r="V231" i="3"/>
  <c r="W231" i="3"/>
  <c r="Y231" i="3"/>
  <c r="Z231" i="3"/>
  <c r="AA231" i="3"/>
  <c r="AC231" i="3"/>
  <c r="AD231" i="3"/>
  <c r="AE231" i="3"/>
  <c r="AG231" i="3"/>
  <c r="AH231" i="3"/>
  <c r="AI231" i="3"/>
  <c r="AK231" i="3"/>
  <c r="AL231" i="3"/>
  <c r="AM231" i="3"/>
  <c r="AO231" i="3"/>
  <c r="AP231" i="3"/>
  <c r="AQ231" i="3"/>
  <c r="AS231" i="3"/>
  <c r="AT231" i="3"/>
  <c r="AU231" i="3"/>
  <c r="AW231" i="3"/>
  <c r="AX231" i="3"/>
  <c r="AY231" i="3"/>
  <c r="BA231" i="3"/>
  <c r="BB231" i="3"/>
  <c r="BC231" i="3"/>
  <c r="BE231" i="3"/>
  <c r="BF231" i="3"/>
  <c r="BG231" i="3"/>
  <c r="BI231" i="3"/>
  <c r="BJ231" i="3"/>
  <c r="BK231" i="3"/>
  <c r="BN231" i="3"/>
  <c r="BO231" i="3"/>
  <c r="BP231" i="3"/>
  <c r="BQ231" i="3"/>
  <c r="BR231" i="3"/>
  <c r="BS231" i="3"/>
  <c r="BT231" i="3"/>
  <c r="BU231" i="3"/>
  <c r="BV231" i="3"/>
  <c r="BW231" i="3"/>
  <c r="BX231" i="3"/>
  <c r="CA231" i="3"/>
  <c r="CB231" i="3"/>
  <c r="CC231" i="3"/>
  <c r="CD231" i="3"/>
  <c r="CF231" i="3"/>
  <c r="CG231" i="3"/>
  <c r="CH231" i="3"/>
  <c r="CJ231" i="3"/>
  <c r="CK231" i="3"/>
  <c r="CL231" i="3"/>
  <c r="CN231" i="3"/>
  <c r="CO231" i="3"/>
  <c r="CP231" i="3"/>
  <c r="CR231" i="3"/>
  <c r="CS231" i="3"/>
  <c r="CT231" i="3"/>
  <c r="CV231" i="3"/>
  <c r="CW231" i="3"/>
  <c r="CX231" i="3"/>
  <c r="CZ231" i="3"/>
  <c r="DA231" i="3"/>
  <c r="DB231" i="3"/>
  <c r="DD231" i="3"/>
  <c r="DE231" i="3"/>
  <c r="DF231" i="3"/>
  <c r="DH231" i="3"/>
  <c r="DI231" i="3"/>
  <c r="DJ231" i="3"/>
  <c r="DL231" i="3"/>
  <c r="DM231" i="3"/>
  <c r="DN231" i="3"/>
  <c r="DP231" i="3"/>
  <c r="DQ231" i="3"/>
  <c r="DR231" i="3"/>
  <c r="B232" i="3"/>
  <c r="C232" i="3"/>
  <c r="E232" i="3"/>
  <c r="F232" i="3"/>
  <c r="G232" i="3"/>
  <c r="H232" i="3"/>
  <c r="I232" i="3"/>
  <c r="J232" i="3"/>
  <c r="K232" i="3"/>
  <c r="L232" i="3"/>
  <c r="M232" i="3"/>
  <c r="N232" i="3"/>
  <c r="O232" i="3"/>
  <c r="Q232" i="3"/>
  <c r="R232" i="3"/>
  <c r="S232" i="3"/>
  <c r="U232" i="3"/>
  <c r="V232" i="3"/>
  <c r="W232" i="3"/>
  <c r="Y232" i="3"/>
  <c r="Z232" i="3"/>
  <c r="AA232" i="3"/>
  <c r="AC232" i="3"/>
  <c r="AD232" i="3"/>
  <c r="AE232" i="3"/>
  <c r="AG232" i="3"/>
  <c r="AH232" i="3"/>
  <c r="AI232" i="3"/>
  <c r="AK232" i="3"/>
  <c r="AL232" i="3"/>
  <c r="AM232" i="3"/>
  <c r="AO232" i="3"/>
  <c r="AP232" i="3"/>
  <c r="AQ232" i="3"/>
  <c r="AS232" i="3"/>
  <c r="AT232" i="3"/>
  <c r="AU232" i="3"/>
  <c r="AW232" i="3"/>
  <c r="AX232" i="3"/>
  <c r="AY232" i="3"/>
  <c r="BA232" i="3"/>
  <c r="BB232" i="3"/>
  <c r="BC232" i="3"/>
  <c r="BE232" i="3"/>
  <c r="BF232" i="3"/>
  <c r="BG232" i="3"/>
  <c r="BI232" i="3"/>
  <c r="BJ232" i="3"/>
  <c r="BK232" i="3"/>
  <c r="BN232" i="3"/>
  <c r="BO232" i="3"/>
  <c r="BP232" i="3"/>
  <c r="BQ232" i="3"/>
  <c r="BR232" i="3"/>
  <c r="BS232" i="3"/>
  <c r="BT232" i="3"/>
  <c r="BU232" i="3"/>
  <c r="BV232" i="3"/>
  <c r="BW232" i="3"/>
  <c r="BX232" i="3"/>
  <c r="CA232" i="3"/>
  <c r="CB232" i="3"/>
  <c r="CC232" i="3"/>
  <c r="CD232" i="3"/>
  <c r="CF232" i="3"/>
  <c r="CG232" i="3"/>
  <c r="CH232" i="3"/>
  <c r="CJ232" i="3"/>
  <c r="CK232" i="3"/>
  <c r="CL232" i="3"/>
  <c r="CN232" i="3"/>
  <c r="CO232" i="3"/>
  <c r="CP232" i="3"/>
  <c r="CR232" i="3"/>
  <c r="CS232" i="3"/>
  <c r="CT232" i="3"/>
  <c r="CV232" i="3"/>
  <c r="CW232" i="3"/>
  <c r="CX232" i="3"/>
  <c r="CZ232" i="3"/>
  <c r="DA232" i="3"/>
  <c r="DB232" i="3"/>
  <c r="DD232" i="3"/>
  <c r="DE232" i="3"/>
  <c r="DF232" i="3"/>
  <c r="DH232" i="3"/>
  <c r="DI232" i="3"/>
  <c r="DJ232" i="3"/>
  <c r="DL232" i="3"/>
  <c r="DM232" i="3"/>
  <c r="DN232" i="3"/>
  <c r="DP232" i="3"/>
  <c r="DQ232" i="3"/>
  <c r="DR232" i="3"/>
  <c r="B233" i="3"/>
  <c r="C233" i="3"/>
  <c r="E233" i="3"/>
  <c r="F233" i="3"/>
  <c r="G233" i="3"/>
  <c r="H233" i="3"/>
  <c r="I233" i="3"/>
  <c r="J233" i="3"/>
  <c r="K233" i="3"/>
  <c r="L233" i="3"/>
  <c r="M233" i="3"/>
  <c r="N233" i="3"/>
  <c r="O233" i="3"/>
  <c r="Q233" i="3"/>
  <c r="R233" i="3"/>
  <c r="S233" i="3"/>
  <c r="U233" i="3"/>
  <c r="V233" i="3"/>
  <c r="W233" i="3"/>
  <c r="Y233" i="3"/>
  <c r="Z233" i="3"/>
  <c r="AA233" i="3"/>
  <c r="AC233" i="3"/>
  <c r="AD233" i="3"/>
  <c r="AE233" i="3"/>
  <c r="AG233" i="3"/>
  <c r="AH233" i="3"/>
  <c r="AI233" i="3"/>
  <c r="AK233" i="3"/>
  <c r="AL233" i="3"/>
  <c r="AM233" i="3"/>
  <c r="AO233" i="3"/>
  <c r="AP233" i="3"/>
  <c r="AQ233" i="3"/>
  <c r="AS233" i="3"/>
  <c r="AT233" i="3"/>
  <c r="AU233" i="3"/>
  <c r="AW233" i="3"/>
  <c r="AX233" i="3"/>
  <c r="AY233" i="3"/>
  <c r="BA233" i="3"/>
  <c r="BB233" i="3"/>
  <c r="BC233" i="3"/>
  <c r="BE233" i="3"/>
  <c r="BF233" i="3"/>
  <c r="BG233" i="3"/>
  <c r="BI233" i="3"/>
  <c r="BJ233" i="3"/>
  <c r="BK233" i="3"/>
  <c r="BN233" i="3"/>
  <c r="BO233" i="3"/>
  <c r="BP233" i="3"/>
  <c r="BQ233" i="3"/>
  <c r="BR233" i="3"/>
  <c r="BS233" i="3"/>
  <c r="BT233" i="3"/>
  <c r="BU233" i="3"/>
  <c r="BV233" i="3"/>
  <c r="BW233" i="3"/>
  <c r="BX233" i="3"/>
  <c r="CA233" i="3"/>
  <c r="CB233" i="3"/>
  <c r="CC233" i="3"/>
  <c r="CD233" i="3"/>
  <c r="CF233" i="3"/>
  <c r="CG233" i="3"/>
  <c r="CH233" i="3"/>
  <c r="CJ233" i="3"/>
  <c r="CK233" i="3"/>
  <c r="CL233" i="3"/>
  <c r="CN233" i="3"/>
  <c r="CO233" i="3"/>
  <c r="CP233" i="3"/>
  <c r="CR233" i="3"/>
  <c r="CS233" i="3"/>
  <c r="CT233" i="3"/>
  <c r="CV233" i="3"/>
  <c r="CW233" i="3"/>
  <c r="CX233" i="3"/>
  <c r="CZ233" i="3"/>
  <c r="DA233" i="3"/>
  <c r="DB233" i="3"/>
  <c r="DD233" i="3"/>
  <c r="DE233" i="3"/>
  <c r="DF233" i="3"/>
  <c r="DH233" i="3"/>
  <c r="DI233" i="3"/>
  <c r="DJ233" i="3"/>
  <c r="DL233" i="3"/>
  <c r="DM233" i="3"/>
  <c r="DN233" i="3"/>
  <c r="DP233" i="3"/>
  <c r="DQ233" i="3"/>
  <c r="DR233" i="3"/>
  <c r="B234" i="3"/>
  <c r="C234" i="3"/>
  <c r="E234" i="3"/>
  <c r="F234" i="3"/>
  <c r="G234" i="3"/>
  <c r="H234" i="3"/>
  <c r="I234" i="3"/>
  <c r="J234" i="3"/>
  <c r="K234" i="3"/>
  <c r="L234" i="3"/>
  <c r="M234" i="3"/>
  <c r="N234" i="3"/>
  <c r="O234" i="3"/>
  <c r="Q234" i="3"/>
  <c r="R234" i="3"/>
  <c r="S234" i="3"/>
  <c r="U234" i="3"/>
  <c r="V234" i="3"/>
  <c r="W234" i="3"/>
  <c r="Y234" i="3"/>
  <c r="Z234" i="3"/>
  <c r="AA234" i="3"/>
  <c r="AC234" i="3"/>
  <c r="AD234" i="3"/>
  <c r="AE234" i="3"/>
  <c r="AG234" i="3"/>
  <c r="AH234" i="3"/>
  <c r="AI234" i="3"/>
  <c r="AK234" i="3"/>
  <c r="AL234" i="3"/>
  <c r="AM234" i="3"/>
  <c r="AO234" i="3"/>
  <c r="AP234" i="3"/>
  <c r="AQ234" i="3"/>
  <c r="AS234" i="3"/>
  <c r="AT234" i="3"/>
  <c r="AU234" i="3"/>
  <c r="AW234" i="3"/>
  <c r="AX234" i="3"/>
  <c r="AY234" i="3"/>
  <c r="BA234" i="3"/>
  <c r="BB234" i="3"/>
  <c r="BC234" i="3"/>
  <c r="BE234" i="3"/>
  <c r="BF234" i="3"/>
  <c r="BG234" i="3"/>
  <c r="BI234" i="3"/>
  <c r="BJ234" i="3"/>
  <c r="BK234" i="3"/>
  <c r="BN234" i="3"/>
  <c r="BO234" i="3"/>
  <c r="BP234" i="3"/>
  <c r="BQ234" i="3"/>
  <c r="BR234" i="3"/>
  <c r="BS234" i="3"/>
  <c r="BT234" i="3"/>
  <c r="BU234" i="3"/>
  <c r="BV234" i="3"/>
  <c r="BW234" i="3"/>
  <c r="BX234" i="3"/>
  <c r="CA234" i="3"/>
  <c r="CB234" i="3"/>
  <c r="CC234" i="3"/>
  <c r="CD234" i="3"/>
  <c r="CF234" i="3"/>
  <c r="CG234" i="3"/>
  <c r="CH234" i="3"/>
  <c r="CJ234" i="3"/>
  <c r="CK234" i="3"/>
  <c r="CL234" i="3"/>
  <c r="CN234" i="3"/>
  <c r="CO234" i="3"/>
  <c r="CP234" i="3"/>
  <c r="CR234" i="3"/>
  <c r="CS234" i="3"/>
  <c r="CT234" i="3"/>
  <c r="CV234" i="3"/>
  <c r="CW234" i="3"/>
  <c r="CX234" i="3"/>
  <c r="CZ234" i="3"/>
  <c r="DA234" i="3"/>
  <c r="DB234" i="3"/>
  <c r="DD234" i="3"/>
  <c r="DE234" i="3"/>
  <c r="DF234" i="3"/>
  <c r="DH234" i="3"/>
  <c r="DI234" i="3"/>
  <c r="DJ234" i="3"/>
  <c r="DL234" i="3"/>
  <c r="DM234" i="3"/>
  <c r="DN234" i="3"/>
  <c r="DP234" i="3"/>
  <c r="DQ234" i="3"/>
  <c r="DR234" i="3"/>
  <c r="B235" i="3"/>
  <c r="C235" i="3"/>
  <c r="E235" i="3"/>
  <c r="F235" i="3"/>
  <c r="G235" i="3"/>
  <c r="H235" i="3"/>
  <c r="I235" i="3"/>
  <c r="J235" i="3"/>
  <c r="K235" i="3"/>
  <c r="L235" i="3"/>
  <c r="M235" i="3"/>
  <c r="N235" i="3"/>
  <c r="O235" i="3"/>
  <c r="Q235" i="3"/>
  <c r="R235" i="3"/>
  <c r="S235" i="3"/>
  <c r="U235" i="3"/>
  <c r="V235" i="3"/>
  <c r="W235" i="3"/>
  <c r="Y235" i="3"/>
  <c r="Z235" i="3"/>
  <c r="AA235" i="3"/>
  <c r="AC235" i="3"/>
  <c r="AD235" i="3"/>
  <c r="AE235" i="3"/>
  <c r="AG235" i="3"/>
  <c r="AH235" i="3"/>
  <c r="AI235" i="3"/>
  <c r="AK235" i="3"/>
  <c r="AL235" i="3"/>
  <c r="AM235" i="3"/>
  <c r="AO235" i="3"/>
  <c r="AP235" i="3"/>
  <c r="AQ235" i="3"/>
  <c r="AS235" i="3"/>
  <c r="AT235" i="3"/>
  <c r="AU235" i="3"/>
  <c r="AW235" i="3"/>
  <c r="AX235" i="3"/>
  <c r="AY235" i="3"/>
  <c r="BA235" i="3"/>
  <c r="BB235" i="3"/>
  <c r="BC235" i="3"/>
  <c r="BE235" i="3"/>
  <c r="BF235" i="3"/>
  <c r="BG235" i="3"/>
  <c r="BI235" i="3"/>
  <c r="BJ235" i="3"/>
  <c r="BK235" i="3"/>
  <c r="BN235" i="3"/>
  <c r="BO235" i="3"/>
  <c r="BP235" i="3"/>
  <c r="BQ235" i="3"/>
  <c r="BR235" i="3"/>
  <c r="BS235" i="3"/>
  <c r="BT235" i="3"/>
  <c r="BU235" i="3"/>
  <c r="BV235" i="3"/>
  <c r="BW235" i="3"/>
  <c r="BX235" i="3"/>
  <c r="CA235" i="3"/>
  <c r="CB235" i="3"/>
  <c r="CC235" i="3"/>
  <c r="CD235" i="3"/>
  <c r="CF235" i="3"/>
  <c r="CG235" i="3"/>
  <c r="CH235" i="3"/>
  <c r="CJ235" i="3"/>
  <c r="CK235" i="3"/>
  <c r="CL235" i="3"/>
  <c r="CN235" i="3"/>
  <c r="CO235" i="3"/>
  <c r="CP235" i="3"/>
  <c r="CR235" i="3"/>
  <c r="CS235" i="3"/>
  <c r="CT235" i="3"/>
  <c r="CV235" i="3"/>
  <c r="CW235" i="3"/>
  <c r="CX235" i="3"/>
  <c r="CZ235" i="3"/>
  <c r="DA235" i="3"/>
  <c r="DB235" i="3"/>
  <c r="DD235" i="3"/>
  <c r="DE235" i="3"/>
  <c r="DF235" i="3"/>
  <c r="DH235" i="3"/>
  <c r="DI235" i="3"/>
  <c r="DJ235" i="3"/>
  <c r="DL235" i="3"/>
  <c r="DM235" i="3"/>
  <c r="DN235" i="3"/>
  <c r="DP235" i="3"/>
  <c r="DQ235" i="3"/>
  <c r="DR235" i="3"/>
  <c r="B236" i="3"/>
  <c r="C236" i="3"/>
  <c r="E236" i="3"/>
  <c r="F236" i="3"/>
  <c r="G236" i="3"/>
  <c r="H236" i="3"/>
  <c r="I236" i="3"/>
  <c r="J236" i="3"/>
  <c r="K236" i="3"/>
  <c r="L236" i="3"/>
  <c r="M236" i="3"/>
  <c r="N236" i="3"/>
  <c r="O236" i="3"/>
  <c r="Q236" i="3"/>
  <c r="R236" i="3"/>
  <c r="S236" i="3"/>
  <c r="U236" i="3"/>
  <c r="V236" i="3"/>
  <c r="W236" i="3"/>
  <c r="Y236" i="3"/>
  <c r="Z236" i="3"/>
  <c r="AA236" i="3"/>
  <c r="AC236" i="3"/>
  <c r="AD236" i="3"/>
  <c r="AE236" i="3"/>
  <c r="AG236" i="3"/>
  <c r="AH236" i="3"/>
  <c r="AI236" i="3"/>
  <c r="AK236" i="3"/>
  <c r="AL236" i="3"/>
  <c r="AM236" i="3"/>
  <c r="AO236" i="3"/>
  <c r="AP236" i="3"/>
  <c r="AQ236" i="3"/>
  <c r="AS236" i="3"/>
  <c r="AT236" i="3"/>
  <c r="AU236" i="3"/>
  <c r="AW236" i="3"/>
  <c r="AX236" i="3"/>
  <c r="AY236" i="3"/>
  <c r="BA236" i="3"/>
  <c r="BB236" i="3"/>
  <c r="BC236" i="3"/>
  <c r="BE236" i="3"/>
  <c r="BF236" i="3"/>
  <c r="BG236" i="3"/>
  <c r="BI236" i="3"/>
  <c r="BJ236" i="3"/>
  <c r="BK236" i="3"/>
  <c r="BN236" i="3"/>
  <c r="BO236" i="3"/>
  <c r="BP236" i="3"/>
  <c r="BQ236" i="3"/>
  <c r="BR236" i="3"/>
  <c r="BS236" i="3"/>
  <c r="BT236" i="3"/>
  <c r="BU236" i="3"/>
  <c r="BV236" i="3"/>
  <c r="BW236" i="3"/>
  <c r="BX236" i="3"/>
  <c r="CA236" i="3"/>
  <c r="CB236" i="3"/>
  <c r="CC236" i="3"/>
  <c r="CD236" i="3"/>
  <c r="CF236" i="3"/>
  <c r="CG236" i="3"/>
  <c r="CH236" i="3"/>
  <c r="CJ236" i="3"/>
  <c r="CK236" i="3"/>
  <c r="CL236" i="3"/>
  <c r="CN236" i="3"/>
  <c r="CO236" i="3"/>
  <c r="CP236" i="3"/>
  <c r="CR236" i="3"/>
  <c r="CS236" i="3"/>
  <c r="CT236" i="3"/>
  <c r="CV236" i="3"/>
  <c r="CW236" i="3"/>
  <c r="CX236" i="3"/>
  <c r="CZ236" i="3"/>
  <c r="DA236" i="3"/>
  <c r="DB236" i="3"/>
  <c r="DD236" i="3"/>
  <c r="DE236" i="3"/>
  <c r="DF236" i="3"/>
  <c r="DH236" i="3"/>
  <c r="DI236" i="3"/>
  <c r="DJ236" i="3"/>
  <c r="DL236" i="3"/>
  <c r="DM236" i="3"/>
  <c r="DN236" i="3"/>
  <c r="DP236" i="3"/>
  <c r="DQ236" i="3"/>
  <c r="DR236" i="3"/>
  <c r="B237" i="3"/>
  <c r="C237" i="3"/>
  <c r="E237" i="3"/>
  <c r="F237" i="3"/>
  <c r="G237" i="3"/>
  <c r="H237" i="3"/>
  <c r="I237" i="3"/>
  <c r="J237" i="3"/>
  <c r="K237" i="3"/>
  <c r="L237" i="3"/>
  <c r="M237" i="3"/>
  <c r="N237" i="3"/>
  <c r="O237" i="3"/>
  <c r="Q237" i="3"/>
  <c r="R237" i="3"/>
  <c r="S237" i="3"/>
  <c r="U237" i="3"/>
  <c r="V237" i="3"/>
  <c r="W237" i="3"/>
  <c r="Y237" i="3"/>
  <c r="Z237" i="3"/>
  <c r="AA237" i="3"/>
  <c r="AC237" i="3"/>
  <c r="AD237" i="3"/>
  <c r="AE237" i="3"/>
  <c r="AG237" i="3"/>
  <c r="AH237" i="3"/>
  <c r="AI237" i="3"/>
  <c r="AK237" i="3"/>
  <c r="AL237" i="3"/>
  <c r="AM237" i="3"/>
  <c r="AO237" i="3"/>
  <c r="AP237" i="3"/>
  <c r="AQ237" i="3"/>
  <c r="AS237" i="3"/>
  <c r="AT237" i="3"/>
  <c r="AU237" i="3"/>
  <c r="AW237" i="3"/>
  <c r="AX237" i="3"/>
  <c r="AY237" i="3"/>
  <c r="BA237" i="3"/>
  <c r="BB237" i="3"/>
  <c r="BC237" i="3"/>
  <c r="BE237" i="3"/>
  <c r="BF237" i="3"/>
  <c r="BG237" i="3"/>
  <c r="BI237" i="3"/>
  <c r="BJ237" i="3"/>
  <c r="BK237" i="3"/>
  <c r="BN237" i="3"/>
  <c r="BO237" i="3"/>
  <c r="BP237" i="3"/>
  <c r="BQ237" i="3"/>
  <c r="BR237" i="3"/>
  <c r="BS237" i="3"/>
  <c r="BT237" i="3"/>
  <c r="BU237" i="3"/>
  <c r="BV237" i="3"/>
  <c r="BW237" i="3"/>
  <c r="BX237" i="3"/>
  <c r="CA237" i="3"/>
  <c r="CB237" i="3"/>
  <c r="CC237" i="3"/>
  <c r="CD237" i="3"/>
  <c r="CF237" i="3"/>
  <c r="CG237" i="3"/>
  <c r="CH237" i="3"/>
  <c r="CJ237" i="3"/>
  <c r="CK237" i="3"/>
  <c r="CL237" i="3"/>
  <c r="CN237" i="3"/>
  <c r="CO237" i="3"/>
  <c r="CP237" i="3"/>
  <c r="CR237" i="3"/>
  <c r="CS237" i="3"/>
  <c r="CT237" i="3"/>
  <c r="CV237" i="3"/>
  <c r="CW237" i="3"/>
  <c r="CX237" i="3"/>
  <c r="CZ237" i="3"/>
  <c r="DA237" i="3"/>
  <c r="DB237" i="3"/>
  <c r="DD237" i="3"/>
  <c r="DE237" i="3"/>
  <c r="DF237" i="3"/>
  <c r="DH237" i="3"/>
  <c r="DI237" i="3"/>
  <c r="DJ237" i="3"/>
  <c r="DL237" i="3"/>
  <c r="DM237" i="3"/>
  <c r="DN237" i="3"/>
  <c r="DP237" i="3"/>
  <c r="DQ237" i="3"/>
  <c r="DR237" i="3"/>
  <c r="B238" i="3"/>
  <c r="C238" i="3"/>
  <c r="E238" i="3"/>
  <c r="F238" i="3"/>
  <c r="G238" i="3"/>
  <c r="H238" i="3"/>
  <c r="I238" i="3"/>
  <c r="J238" i="3"/>
  <c r="K238" i="3"/>
  <c r="L238" i="3"/>
  <c r="M238" i="3"/>
  <c r="N238" i="3"/>
  <c r="O238" i="3"/>
  <c r="Q238" i="3"/>
  <c r="R238" i="3"/>
  <c r="S238" i="3"/>
  <c r="U238" i="3"/>
  <c r="V238" i="3"/>
  <c r="W238" i="3"/>
  <c r="Y238" i="3"/>
  <c r="Z238" i="3"/>
  <c r="AA238" i="3"/>
  <c r="AC238" i="3"/>
  <c r="AD238" i="3"/>
  <c r="AE238" i="3"/>
  <c r="AG238" i="3"/>
  <c r="AH238" i="3"/>
  <c r="AI238" i="3"/>
  <c r="AK238" i="3"/>
  <c r="AL238" i="3"/>
  <c r="AM238" i="3"/>
  <c r="AO238" i="3"/>
  <c r="AP238" i="3"/>
  <c r="AQ238" i="3"/>
  <c r="AS238" i="3"/>
  <c r="AT238" i="3"/>
  <c r="AU238" i="3"/>
  <c r="AW238" i="3"/>
  <c r="AX238" i="3"/>
  <c r="AY238" i="3"/>
  <c r="BA238" i="3"/>
  <c r="BB238" i="3"/>
  <c r="BC238" i="3"/>
  <c r="BE238" i="3"/>
  <c r="BF238" i="3"/>
  <c r="BG238" i="3"/>
  <c r="BI238" i="3"/>
  <c r="BJ238" i="3"/>
  <c r="BK238" i="3"/>
  <c r="BN238" i="3"/>
  <c r="BO238" i="3"/>
  <c r="BP238" i="3"/>
  <c r="BQ238" i="3"/>
  <c r="BR238" i="3"/>
  <c r="BS238" i="3"/>
  <c r="BT238" i="3"/>
  <c r="BU238" i="3"/>
  <c r="BV238" i="3"/>
  <c r="BW238" i="3"/>
  <c r="BX238" i="3"/>
  <c r="CA238" i="3"/>
  <c r="CB238" i="3"/>
  <c r="CC238" i="3"/>
  <c r="CD238" i="3"/>
  <c r="CF238" i="3"/>
  <c r="CG238" i="3"/>
  <c r="CH238" i="3"/>
  <c r="CJ238" i="3"/>
  <c r="CK238" i="3"/>
  <c r="CL238" i="3"/>
  <c r="CN238" i="3"/>
  <c r="CO238" i="3"/>
  <c r="CP238" i="3"/>
  <c r="CR238" i="3"/>
  <c r="CS238" i="3"/>
  <c r="CT238" i="3"/>
  <c r="CV238" i="3"/>
  <c r="CW238" i="3"/>
  <c r="CX238" i="3"/>
  <c r="CZ238" i="3"/>
  <c r="DA238" i="3"/>
  <c r="DB238" i="3"/>
  <c r="DD238" i="3"/>
  <c r="DE238" i="3"/>
  <c r="DF238" i="3"/>
  <c r="DH238" i="3"/>
  <c r="DI238" i="3"/>
  <c r="DJ238" i="3"/>
  <c r="DL238" i="3"/>
  <c r="DM238" i="3"/>
  <c r="DN238" i="3"/>
  <c r="DP238" i="3"/>
  <c r="DQ238" i="3"/>
  <c r="DR238" i="3"/>
  <c r="B239" i="3"/>
  <c r="C239" i="3"/>
  <c r="E239" i="3"/>
  <c r="F239" i="3"/>
  <c r="G239" i="3"/>
  <c r="H239" i="3"/>
  <c r="I239" i="3"/>
  <c r="J239" i="3"/>
  <c r="K239" i="3"/>
  <c r="L239" i="3"/>
  <c r="M239" i="3"/>
  <c r="N239" i="3"/>
  <c r="O239" i="3"/>
  <c r="Q239" i="3"/>
  <c r="R239" i="3"/>
  <c r="S239" i="3"/>
  <c r="U239" i="3"/>
  <c r="V239" i="3"/>
  <c r="W239" i="3"/>
  <c r="Y239" i="3"/>
  <c r="Z239" i="3"/>
  <c r="AA239" i="3"/>
  <c r="AC239" i="3"/>
  <c r="AD239" i="3"/>
  <c r="AE239" i="3"/>
  <c r="AG239" i="3"/>
  <c r="AH239" i="3"/>
  <c r="AI239" i="3"/>
  <c r="AK239" i="3"/>
  <c r="AL239" i="3"/>
  <c r="AM239" i="3"/>
  <c r="AO239" i="3"/>
  <c r="AP239" i="3"/>
  <c r="AQ239" i="3"/>
  <c r="AS239" i="3"/>
  <c r="AT239" i="3"/>
  <c r="AU239" i="3"/>
  <c r="AW239" i="3"/>
  <c r="AX239" i="3"/>
  <c r="AY239" i="3"/>
  <c r="BA239" i="3"/>
  <c r="BB239" i="3"/>
  <c r="BC239" i="3"/>
  <c r="BE239" i="3"/>
  <c r="BF239" i="3"/>
  <c r="BG239" i="3"/>
  <c r="BI239" i="3"/>
  <c r="BJ239" i="3"/>
  <c r="BK239" i="3"/>
  <c r="BN239" i="3"/>
  <c r="BO239" i="3"/>
  <c r="BP239" i="3"/>
  <c r="BQ239" i="3"/>
  <c r="BR239" i="3"/>
  <c r="BS239" i="3"/>
  <c r="BT239" i="3"/>
  <c r="BU239" i="3"/>
  <c r="BV239" i="3"/>
  <c r="BW239" i="3"/>
  <c r="BX239" i="3"/>
  <c r="CA239" i="3"/>
  <c r="CB239" i="3"/>
  <c r="CC239" i="3"/>
  <c r="CD239" i="3"/>
  <c r="CF239" i="3"/>
  <c r="CG239" i="3"/>
  <c r="CH239" i="3"/>
  <c r="CJ239" i="3"/>
  <c r="CK239" i="3"/>
  <c r="CL239" i="3"/>
  <c r="CN239" i="3"/>
  <c r="CO239" i="3"/>
  <c r="CP239" i="3"/>
  <c r="CR239" i="3"/>
  <c r="CS239" i="3"/>
  <c r="CT239" i="3"/>
  <c r="CV239" i="3"/>
  <c r="CW239" i="3"/>
  <c r="CX239" i="3"/>
  <c r="CZ239" i="3"/>
  <c r="DA239" i="3"/>
  <c r="DB239" i="3"/>
  <c r="DD239" i="3"/>
  <c r="DE239" i="3"/>
  <c r="DF239" i="3"/>
  <c r="DH239" i="3"/>
  <c r="DI239" i="3"/>
  <c r="DJ239" i="3"/>
  <c r="DL239" i="3"/>
  <c r="DM239" i="3"/>
  <c r="DN239" i="3"/>
  <c r="DP239" i="3"/>
  <c r="DQ239" i="3"/>
  <c r="DR239" i="3"/>
  <c r="B240" i="3"/>
  <c r="C240" i="3"/>
  <c r="E240" i="3"/>
  <c r="F240" i="3"/>
  <c r="G240" i="3"/>
  <c r="H240" i="3"/>
  <c r="I240" i="3"/>
  <c r="J240" i="3"/>
  <c r="K240" i="3"/>
  <c r="L240" i="3"/>
  <c r="M240" i="3"/>
  <c r="N240" i="3"/>
  <c r="O240" i="3"/>
  <c r="Q240" i="3"/>
  <c r="R240" i="3"/>
  <c r="S240" i="3"/>
  <c r="U240" i="3"/>
  <c r="V240" i="3"/>
  <c r="W240" i="3"/>
  <c r="Y240" i="3"/>
  <c r="Z240" i="3"/>
  <c r="AA240" i="3"/>
  <c r="AC240" i="3"/>
  <c r="AD240" i="3"/>
  <c r="AE240" i="3"/>
  <c r="AG240" i="3"/>
  <c r="AH240" i="3"/>
  <c r="AI240" i="3"/>
  <c r="AK240" i="3"/>
  <c r="AL240" i="3"/>
  <c r="AM240" i="3"/>
  <c r="AO240" i="3"/>
  <c r="AP240" i="3"/>
  <c r="AQ240" i="3"/>
  <c r="AS240" i="3"/>
  <c r="AT240" i="3"/>
  <c r="AU240" i="3"/>
  <c r="AW240" i="3"/>
  <c r="AX240" i="3"/>
  <c r="AY240" i="3"/>
  <c r="BA240" i="3"/>
  <c r="BB240" i="3"/>
  <c r="BC240" i="3"/>
  <c r="BE240" i="3"/>
  <c r="BF240" i="3"/>
  <c r="BG240" i="3"/>
  <c r="BI240" i="3"/>
  <c r="BJ240" i="3"/>
  <c r="BK240" i="3"/>
  <c r="BN240" i="3"/>
  <c r="BO240" i="3"/>
  <c r="BP240" i="3"/>
  <c r="BQ240" i="3"/>
  <c r="BR240" i="3"/>
  <c r="BS240" i="3"/>
  <c r="BT240" i="3"/>
  <c r="BU240" i="3"/>
  <c r="BV240" i="3"/>
  <c r="BW240" i="3"/>
  <c r="BX240" i="3"/>
  <c r="CA240" i="3"/>
  <c r="CB240" i="3"/>
  <c r="CC240" i="3"/>
  <c r="CD240" i="3"/>
  <c r="CF240" i="3"/>
  <c r="CG240" i="3"/>
  <c r="CH240" i="3"/>
  <c r="CJ240" i="3"/>
  <c r="CK240" i="3"/>
  <c r="CL240" i="3"/>
  <c r="CN240" i="3"/>
  <c r="CO240" i="3"/>
  <c r="CP240" i="3"/>
  <c r="CR240" i="3"/>
  <c r="CS240" i="3"/>
  <c r="CT240" i="3"/>
  <c r="CV240" i="3"/>
  <c r="CW240" i="3"/>
  <c r="CX240" i="3"/>
  <c r="CZ240" i="3"/>
  <c r="DA240" i="3"/>
  <c r="DB240" i="3"/>
  <c r="DD240" i="3"/>
  <c r="DE240" i="3"/>
  <c r="DF240" i="3"/>
  <c r="DH240" i="3"/>
  <c r="DI240" i="3"/>
  <c r="DJ240" i="3"/>
  <c r="DL240" i="3"/>
  <c r="DM240" i="3"/>
  <c r="DN240" i="3"/>
  <c r="DP240" i="3"/>
  <c r="DQ240" i="3"/>
  <c r="DR240" i="3"/>
  <c r="B241" i="3"/>
  <c r="C241" i="3"/>
  <c r="E241" i="3"/>
  <c r="F241" i="3"/>
  <c r="G241" i="3"/>
  <c r="H241" i="3"/>
  <c r="I241" i="3"/>
  <c r="J241" i="3"/>
  <c r="K241" i="3"/>
  <c r="L241" i="3"/>
  <c r="M241" i="3"/>
  <c r="N241" i="3"/>
  <c r="O241" i="3"/>
  <c r="Q241" i="3"/>
  <c r="R241" i="3"/>
  <c r="S241" i="3"/>
  <c r="U241" i="3"/>
  <c r="V241" i="3"/>
  <c r="W241" i="3"/>
  <c r="Y241" i="3"/>
  <c r="Z241" i="3"/>
  <c r="AA241" i="3"/>
  <c r="AC241" i="3"/>
  <c r="AD241" i="3"/>
  <c r="AE241" i="3"/>
  <c r="AG241" i="3"/>
  <c r="AH241" i="3"/>
  <c r="AI241" i="3"/>
  <c r="AK241" i="3"/>
  <c r="AL241" i="3"/>
  <c r="AM241" i="3"/>
  <c r="AO241" i="3"/>
  <c r="AP241" i="3"/>
  <c r="AQ241" i="3"/>
  <c r="AS241" i="3"/>
  <c r="AT241" i="3"/>
  <c r="AU241" i="3"/>
  <c r="AW241" i="3"/>
  <c r="AX241" i="3"/>
  <c r="AY241" i="3"/>
  <c r="BA241" i="3"/>
  <c r="BB241" i="3"/>
  <c r="BC241" i="3"/>
  <c r="BE241" i="3"/>
  <c r="BF241" i="3"/>
  <c r="BG241" i="3"/>
  <c r="BI241" i="3"/>
  <c r="BJ241" i="3"/>
  <c r="BK241" i="3"/>
  <c r="BN241" i="3"/>
  <c r="BO241" i="3"/>
  <c r="BP241" i="3"/>
  <c r="BQ241" i="3"/>
  <c r="BR241" i="3"/>
  <c r="BS241" i="3"/>
  <c r="BT241" i="3"/>
  <c r="BU241" i="3"/>
  <c r="BV241" i="3"/>
  <c r="BW241" i="3"/>
  <c r="BX241" i="3"/>
  <c r="CA241" i="3"/>
  <c r="CB241" i="3"/>
  <c r="CC241" i="3"/>
  <c r="CD241" i="3"/>
  <c r="CF241" i="3"/>
  <c r="CG241" i="3"/>
  <c r="CH241" i="3"/>
  <c r="CJ241" i="3"/>
  <c r="CK241" i="3"/>
  <c r="CL241" i="3"/>
  <c r="CN241" i="3"/>
  <c r="CO241" i="3"/>
  <c r="CP241" i="3"/>
  <c r="CR241" i="3"/>
  <c r="CS241" i="3"/>
  <c r="CT241" i="3"/>
  <c r="CV241" i="3"/>
  <c r="CW241" i="3"/>
  <c r="CX241" i="3"/>
  <c r="CZ241" i="3"/>
  <c r="DA241" i="3"/>
  <c r="DB241" i="3"/>
  <c r="DD241" i="3"/>
  <c r="DE241" i="3"/>
  <c r="DF241" i="3"/>
  <c r="DH241" i="3"/>
  <c r="DI241" i="3"/>
  <c r="DJ241" i="3"/>
  <c r="DL241" i="3"/>
  <c r="DM241" i="3"/>
  <c r="DN241" i="3"/>
  <c r="DP241" i="3"/>
  <c r="DQ241" i="3"/>
  <c r="DR241" i="3"/>
  <c r="B242" i="3"/>
  <c r="C242" i="3"/>
  <c r="E242" i="3"/>
  <c r="F242" i="3"/>
  <c r="G242" i="3"/>
  <c r="H242" i="3"/>
  <c r="I242" i="3"/>
  <c r="J242" i="3"/>
  <c r="K242" i="3"/>
  <c r="L242" i="3"/>
  <c r="M242" i="3"/>
  <c r="N242" i="3"/>
  <c r="O242" i="3"/>
  <c r="Q242" i="3"/>
  <c r="R242" i="3"/>
  <c r="S242" i="3"/>
  <c r="U242" i="3"/>
  <c r="V242" i="3"/>
  <c r="W242" i="3"/>
  <c r="Y242" i="3"/>
  <c r="Z242" i="3"/>
  <c r="AA242" i="3"/>
  <c r="AC242" i="3"/>
  <c r="AD242" i="3"/>
  <c r="AE242" i="3"/>
  <c r="AG242" i="3"/>
  <c r="AH242" i="3"/>
  <c r="AI242" i="3"/>
  <c r="AK242" i="3"/>
  <c r="AL242" i="3"/>
  <c r="AM242" i="3"/>
  <c r="AO242" i="3"/>
  <c r="AP242" i="3"/>
  <c r="AQ242" i="3"/>
  <c r="AS242" i="3"/>
  <c r="AT242" i="3"/>
  <c r="AU242" i="3"/>
  <c r="AW242" i="3"/>
  <c r="AX242" i="3"/>
  <c r="AY242" i="3"/>
  <c r="BA242" i="3"/>
  <c r="BB242" i="3"/>
  <c r="BC242" i="3"/>
  <c r="BE242" i="3"/>
  <c r="BF242" i="3"/>
  <c r="BG242" i="3"/>
  <c r="BI242" i="3"/>
  <c r="BJ242" i="3"/>
  <c r="BK242" i="3"/>
  <c r="BN242" i="3"/>
  <c r="BO242" i="3"/>
  <c r="BP242" i="3"/>
  <c r="BQ242" i="3"/>
  <c r="BR242" i="3"/>
  <c r="BS242" i="3"/>
  <c r="BT242" i="3"/>
  <c r="BU242" i="3"/>
  <c r="BV242" i="3"/>
  <c r="BW242" i="3"/>
  <c r="BX242" i="3"/>
  <c r="CA242" i="3"/>
  <c r="CB242" i="3"/>
  <c r="CC242" i="3"/>
  <c r="CD242" i="3"/>
  <c r="CF242" i="3"/>
  <c r="CG242" i="3"/>
  <c r="CH242" i="3"/>
  <c r="CJ242" i="3"/>
  <c r="CK242" i="3"/>
  <c r="CL242" i="3"/>
  <c r="CN242" i="3"/>
  <c r="CO242" i="3"/>
  <c r="CP242" i="3"/>
  <c r="CR242" i="3"/>
  <c r="CS242" i="3"/>
  <c r="CT242" i="3"/>
  <c r="CV242" i="3"/>
  <c r="CW242" i="3"/>
  <c r="CX242" i="3"/>
  <c r="CZ242" i="3"/>
  <c r="DA242" i="3"/>
  <c r="DB242" i="3"/>
  <c r="DD242" i="3"/>
  <c r="DE242" i="3"/>
  <c r="DF242" i="3"/>
  <c r="DH242" i="3"/>
  <c r="DI242" i="3"/>
  <c r="DJ242" i="3"/>
  <c r="DL242" i="3"/>
  <c r="DM242" i="3"/>
  <c r="DN242" i="3"/>
  <c r="DP242" i="3"/>
  <c r="DQ242" i="3"/>
  <c r="DR242" i="3"/>
  <c r="B243" i="3"/>
  <c r="C243" i="3"/>
  <c r="E243" i="3"/>
  <c r="F243" i="3"/>
  <c r="G243" i="3"/>
  <c r="H243" i="3"/>
  <c r="I243" i="3"/>
  <c r="J243" i="3"/>
  <c r="K243" i="3"/>
  <c r="L243" i="3"/>
  <c r="M243" i="3"/>
  <c r="N243" i="3"/>
  <c r="O243" i="3"/>
  <c r="Q243" i="3"/>
  <c r="R243" i="3"/>
  <c r="S243" i="3"/>
  <c r="U243" i="3"/>
  <c r="V243" i="3"/>
  <c r="W243" i="3"/>
  <c r="Y243" i="3"/>
  <c r="Z243" i="3"/>
  <c r="AA243" i="3"/>
  <c r="AC243" i="3"/>
  <c r="AD243" i="3"/>
  <c r="AE243" i="3"/>
  <c r="AG243" i="3"/>
  <c r="AH243" i="3"/>
  <c r="AI243" i="3"/>
  <c r="AK243" i="3"/>
  <c r="AL243" i="3"/>
  <c r="AM243" i="3"/>
  <c r="AO243" i="3"/>
  <c r="AP243" i="3"/>
  <c r="AQ243" i="3"/>
  <c r="AS243" i="3"/>
  <c r="AT243" i="3"/>
  <c r="AU243" i="3"/>
  <c r="AW243" i="3"/>
  <c r="AX243" i="3"/>
  <c r="AY243" i="3"/>
  <c r="BA243" i="3"/>
  <c r="BB243" i="3"/>
  <c r="BC243" i="3"/>
  <c r="BE243" i="3"/>
  <c r="BF243" i="3"/>
  <c r="BG243" i="3"/>
  <c r="BI243" i="3"/>
  <c r="BJ243" i="3"/>
  <c r="BK243" i="3"/>
  <c r="BN243" i="3"/>
  <c r="BO243" i="3"/>
  <c r="BP243" i="3"/>
  <c r="BQ243" i="3"/>
  <c r="BR243" i="3"/>
  <c r="BS243" i="3"/>
  <c r="BT243" i="3"/>
  <c r="BU243" i="3"/>
  <c r="BV243" i="3"/>
  <c r="BW243" i="3"/>
  <c r="BX243" i="3"/>
  <c r="CA243" i="3"/>
  <c r="CB243" i="3"/>
  <c r="CC243" i="3"/>
  <c r="CD243" i="3"/>
  <c r="CF243" i="3"/>
  <c r="CG243" i="3"/>
  <c r="CH243" i="3"/>
  <c r="CJ243" i="3"/>
  <c r="CK243" i="3"/>
  <c r="CL243" i="3"/>
  <c r="CN243" i="3"/>
  <c r="CO243" i="3"/>
  <c r="CP243" i="3"/>
  <c r="CR243" i="3"/>
  <c r="CS243" i="3"/>
  <c r="CT243" i="3"/>
  <c r="CV243" i="3"/>
  <c r="CW243" i="3"/>
  <c r="CX243" i="3"/>
  <c r="CZ243" i="3"/>
  <c r="DA243" i="3"/>
  <c r="DB243" i="3"/>
  <c r="DD243" i="3"/>
  <c r="DE243" i="3"/>
  <c r="DF243" i="3"/>
  <c r="DH243" i="3"/>
  <c r="DI243" i="3"/>
  <c r="DJ243" i="3"/>
  <c r="DL243" i="3"/>
  <c r="DM243" i="3"/>
  <c r="DN243" i="3"/>
  <c r="DP243" i="3"/>
  <c r="DQ243" i="3"/>
  <c r="DR243" i="3"/>
  <c r="B244" i="3"/>
  <c r="C244" i="3"/>
  <c r="E244" i="3"/>
  <c r="F244" i="3"/>
  <c r="G244" i="3"/>
  <c r="H244" i="3"/>
  <c r="I244" i="3"/>
  <c r="J244" i="3"/>
  <c r="K244" i="3"/>
  <c r="L244" i="3"/>
  <c r="M244" i="3"/>
  <c r="N244" i="3"/>
  <c r="O244" i="3"/>
  <c r="Q244" i="3"/>
  <c r="R244" i="3"/>
  <c r="S244" i="3"/>
  <c r="U244" i="3"/>
  <c r="V244" i="3"/>
  <c r="W244" i="3"/>
  <c r="Y244" i="3"/>
  <c r="Z244" i="3"/>
  <c r="AA244" i="3"/>
  <c r="AC244" i="3"/>
  <c r="AD244" i="3"/>
  <c r="AE244" i="3"/>
  <c r="AG244" i="3"/>
  <c r="AH244" i="3"/>
  <c r="AI244" i="3"/>
  <c r="AK244" i="3"/>
  <c r="AL244" i="3"/>
  <c r="AM244" i="3"/>
  <c r="AO244" i="3"/>
  <c r="AP244" i="3"/>
  <c r="AQ244" i="3"/>
  <c r="AS244" i="3"/>
  <c r="AT244" i="3"/>
  <c r="AU244" i="3"/>
  <c r="AW244" i="3"/>
  <c r="AX244" i="3"/>
  <c r="AY244" i="3"/>
  <c r="BA244" i="3"/>
  <c r="BB244" i="3"/>
  <c r="BC244" i="3"/>
  <c r="BE244" i="3"/>
  <c r="BF244" i="3"/>
  <c r="BG244" i="3"/>
  <c r="BI244" i="3"/>
  <c r="BJ244" i="3"/>
  <c r="BK244" i="3"/>
  <c r="BN244" i="3"/>
  <c r="BO244" i="3"/>
  <c r="BP244" i="3"/>
  <c r="BQ244" i="3"/>
  <c r="BR244" i="3"/>
  <c r="BS244" i="3"/>
  <c r="BT244" i="3"/>
  <c r="BU244" i="3"/>
  <c r="BV244" i="3"/>
  <c r="BW244" i="3"/>
  <c r="BX244" i="3"/>
  <c r="CA244" i="3"/>
  <c r="CB244" i="3"/>
  <c r="CC244" i="3"/>
  <c r="CD244" i="3"/>
  <c r="CF244" i="3"/>
  <c r="CG244" i="3"/>
  <c r="CH244" i="3"/>
  <c r="CJ244" i="3"/>
  <c r="CK244" i="3"/>
  <c r="CL244" i="3"/>
  <c r="CN244" i="3"/>
  <c r="CO244" i="3"/>
  <c r="CP244" i="3"/>
  <c r="CR244" i="3"/>
  <c r="CS244" i="3"/>
  <c r="CT244" i="3"/>
  <c r="CV244" i="3"/>
  <c r="CW244" i="3"/>
  <c r="CX244" i="3"/>
  <c r="CZ244" i="3"/>
  <c r="DA244" i="3"/>
  <c r="DB244" i="3"/>
  <c r="DD244" i="3"/>
  <c r="DE244" i="3"/>
  <c r="DF244" i="3"/>
  <c r="DH244" i="3"/>
  <c r="DI244" i="3"/>
  <c r="DJ244" i="3"/>
  <c r="DL244" i="3"/>
  <c r="DM244" i="3"/>
  <c r="DN244" i="3"/>
  <c r="DP244" i="3"/>
  <c r="DQ244" i="3"/>
  <c r="DR244" i="3"/>
  <c r="B245" i="3"/>
  <c r="C245" i="3"/>
  <c r="E245" i="3"/>
  <c r="F245" i="3"/>
  <c r="G245" i="3"/>
  <c r="H245" i="3"/>
  <c r="I245" i="3"/>
  <c r="J245" i="3"/>
  <c r="K245" i="3"/>
  <c r="L245" i="3"/>
  <c r="M245" i="3"/>
  <c r="N245" i="3"/>
  <c r="O245" i="3"/>
  <c r="Q245" i="3"/>
  <c r="R245" i="3"/>
  <c r="S245" i="3"/>
  <c r="U245" i="3"/>
  <c r="V245" i="3"/>
  <c r="W245" i="3"/>
  <c r="Y245" i="3"/>
  <c r="Z245" i="3"/>
  <c r="AA245" i="3"/>
  <c r="AC245" i="3"/>
  <c r="AD245" i="3"/>
  <c r="AE245" i="3"/>
  <c r="AG245" i="3"/>
  <c r="AH245" i="3"/>
  <c r="AI245" i="3"/>
  <c r="AK245" i="3"/>
  <c r="AL245" i="3"/>
  <c r="AM245" i="3"/>
  <c r="AO245" i="3"/>
  <c r="AP245" i="3"/>
  <c r="AQ245" i="3"/>
  <c r="AS245" i="3"/>
  <c r="AT245" i="3"/>
  <c r="AU245" i="3"/>
  <c r="AW245" i="3"/>
  <c r="AX245" i="3"/>
  <c r="AY245" i="3"/>
  <c r="BA245" i="3"/>
  <c r="BB245" i="3"/>
  <c r="BC245" i="3"/>
  <c r="BE245" i="3"/>
  <c r="BF245" i="3"/>
  <c r="BG245" i="3"/>
  <c r="BI245" i="3"/>
  <c r="BJ245" i="3"/>
  <c r="BK245" i="3"/>
  <c r="BN245" i="3"/>
  <c r="BO245" i="3"/>
  <c r="BP245" i="3"/>
  <c r="BQ245" i="3"/>
  <c r="BR245" i="3"/>
  <c r="BS245" i="3"/>
  <c r="BT245" i="3"/>
  <c r="BU245" i="3"/>
  <c r="BV245" i="3"/>
  <c r="BW245" i="3"/>
  <c r="BX245" i="3"/>
  <c r="CA245" i="3"/>
  <c r="CB245" i="3"/>
  <c r="CC245" i="3"/>
  <c r="CD245" i="3"/>
  <c r="CF245" i="3"/>
  <c r="CG245" i="3"/>
  <c r="CH245" i="3"/>
  <c r="CJ245" i="3"/>
  <c r="CK245" i="3"/>
  <c r="CL245" i="3"/>
  <c r="CN245" i="3"/>
  <c r="CO245" i="3"/>
  <c r="CP245" i="3"/>
  <c r="CR245" i="3"/>
  <c r="CS245" i="3"/>
  <c r="CT245" i="3"/>
  <c r="CV245" i="3"/>
  <c r="CW245" i="3"/>
  <c r="CX245" i="3"/>
  <c r="CZ245" i="3"/>
  <c r="DA245" i="3"/>
  <c r="DB245" i="3"/>
  <c r="DD245" i="3"/>
  <c r="DE245" i="3"/>
  <c r="DF245" i="3"/>
  <c r="DH245" i="3"/>
  <c r="DI245" i="3"/>
  <c r="DJ245" i="3"/>
  <c r="DL245" i="3"/>
  <c r="DM245" i="3"/>
  <c r="DN245" i="3"/>
  <c r="DP245" i="3"/>
  <c r="DQ245" i="3"/>
  <c r="DR245" i="3"/>
  <c r="B246" i="3"/>
  <c r="C246" i="3"/>
  <c r="E246" i="3"/>
  <c r="F246" i="3"/>
  <c r="G246" i="3"/>
  <c r="H246" i="3"/>
  <c r="I246" i="3"/>
  <c r="J246" i="3"/>
  <c r="K246" i="3"/>
  <c r="L246" i="3"/>
  <c r="M246" i="3"/>
  <c r="N246" i="3"/>
  <c r="O246" i="3"/>
  <c r="Q246" i="3"/>
  <c r="R246" i="3"/>
  <c r="S246" i="3"/>
  <c r="U246" i="3"/>
  <c r="V246" i="3"/>
  <c r="W246" i="3"/>
  <c r="Y246" i="3"/>
  <c r="Z246" i="3"/>
  <c r="AA246" i="3"/>
  <c r="AC246" i="3"/>
  <c r="AD246" i="3"/>
  <c r="AE246" i="3"/>
  <c r="AG246" i="3"/>
  <c r="AH246" i="3"/>
  <c r="AI246" i="3"/>
  <c r="AK246" i="3"/>
  <c r="AL246" i="3"/>
  <c r="AM246" i="3"/>
  <c r="AO246" i="3"/>
  <c r="AP246" i="3"/>
  <c r="AQ246" i="3"/>
  <c r="AS246" i="3"/>
  <c r="AT246" i="3"/>
  <c r="AU246" i="3"/>
  <c r="AW246" i="3"/>
  <c r="AX246" i="3"/>
  <c r="AY246" i="3"/>
  <c r="BA246" i="3"/>
  <c r="BB246" i="3"/>
  <c r="BC246" i="3"/>
  <c r="BE246" i="3"/>
  <c r="BF246" i="3"/>
  <c r="BG246" i="3"/>
  <c r="BI246" i="3"/>
  <c r="BJ246" i="3"/>
  <c r="BK246" i="3"/>
  <c r="BN246" i="3"/>
  <c r="BO246" i="3"/>
  <c r="BP246" i="3"/>
  <c r="BQ246" i="3"/>
  <c r="BR246" i="3"/>
  <c r="BS246" i="3"/>
  <c r="BT246" i="3"/>
  <c r="BU246" i="3"/>
  <c r="BV246" i="3"/>
  <c r="BW246" i="3"/>
  <c r="BX246" i="3"/>
  <c r="CA246" i="3"/>
  <c r="CB246" i="3"/>
  <c r="CC246" i="3"/>
  <c r="CD246" i="3"/>
  <c r="CF246" i="3"/>
  <c r="CG246" i="3"/>
  <c r="CH246" i="3"/>
  <c r="CJ246" i="3"/>
  <c r="CK246" i="3"/>
  <c r="CL246" i="3"/>
  <c r="CN246" i="3"/>
  <c r="CO246" i="3"/>
  <c r="CP246" i="3"/>
  <c r="CR246" i="3"/>
  <c r="CS246" i="3"/>
  <c r="CT246" i="3"/>
  <c r="CV246" i="3"/>
  <c r="CW246" i="3"/>
  <c r="CX246" i="3"/>
  <c r="CZ246" i="3"/>
  <c r="DA246" i="3"/>
  <c r="DB246" i="3"/>
  <c r="DD246" i="3"/>
  <c r="DE246" i="3"/>
  <c r="DF246" i="3"/>
  <c r="DH246" i="3"/>
  <c r="DI246" i="3"/>
  <c r="DJ246" i="3"/>
  <c r="DL246" i="3"/>
  <c r="DM246" i="3"/>
  <c r="DN246" i="3"/>
  <c r="DP246" i="3"/>
  <c r="DQ246" i="3"/>
  <c r="DR246" i="3"/>
  <c r="B247" i="3"/>
  <c r="C247" i="3"/>
  <c r="E247" i="3"/>
  <c r="F247" i="3"/>
  <c r="G247" i="3"/>
  <c r="H247" i="3"/>
  <c r="I247" i="3"/>
  <c r="J247" i="3"/>
  <c r="K247" i="3"/>
  <c r="L247" i="3"/>
  <c r="M247" i="3"/>
  <c r="N247" i="3"/>
  <c r="O247" i="3"/>
  <c r="Q247" i="3"/>
  <c r="R247" i="3"/>
  <c r="S247" i="3"/>
  <c r="U247" i="3"/>
  <c r="V247" i="3"/>
  <c r="W247" i="3"/>
  <c r="Y247" i="3"/>
  <c r="Z247" i="3"/>
  <c r="AA247" i="3"/>
  <c r="AC247" i="3"/>
  <c r="AD247" i="3"/>
  <c r="AE247" i="3"/>
  <c r="AG247" i="3"/>
  <c r="AH247" i="3"/>
  <c r="AI247" i="3"/>
  <c r="AK247" i="3"/>
  <c r="AL247" i="3"/>
  <c r="AM247" i="3"/>
  <c r="AO247" i="3"/>
  <c r="AP247" i="3"/>
  <c r="AQ247" i="3"/>
  <c r="AS247" i="3"/>
  <c r="AT247" i="3"/>
  <c r="AU247" i="3"/>
  <c r="AW247" i="3"/>
  <c r="AX247" i="3"/>
  <c r="AY247" i="3"/>
  <c r="BA247" i="3"/>
  <c r="BB247" i="3"/>
  <c r="BC247" i="3"/>
  <c r="BE247" i="3"/>
  <c r="BF247" i="3"/>
  <c r="BG247" i="3"/>
  <c r="BI247" i="3"/>
  <c r="BJ247" i="3"/>
  <c r="BK247" i="3"/>
  <c r="BN247" i="3"/>
  <c r="BO247" i="3"/>
  <c r="BP247" i="3"/>
  <c r="BQ247" i="3"/>
  <c r="BR247" i="3"/>
  <c r="BS247" i="3"/>
  <c r="BT247" i="3"/>
  <c r="BU247" i="3"/>
  <c r="BV247" i="3"/>
  <c r="BW247" i="3"/>
  <c r="BX247" i="3"/>
  <c r="CA247" i="3"/>
  <c r="CB247" i="3"/>
  <c r="CC247" i="3"/>
  <c r="CD247" i="3"/>
  <c r="CF247" i="3"/>
  <c r="CG247" i="3"/>
  <c r="CH247" i="3"/>
  <c r="CJ247" i="3"/>
  <c r="CK247" i="3"/>
  <c r="CL247" i="3"/>
  <c r="CN247" i="3"/>
  <c r="CO247" i="3"/>
  <c r="CP247" i="3"/>
  <c r="CR247" i="3"/>
  <c r="CS247" i="3"/>
  <c r="CT247" i="3"/>
  <c r="CV247" i="3"/>
  <c r="CW247" i="3"/>
  <c r="CX247" i="3"/>
  <c r="CZ247" i="3"/>
  <c r="DA247" i="3"/>
  <c r="DB247" i="3"/>
  <c r="DD247" i="3"/>
  <c r="DE247" i="3"/>
  <c r="DF247" i="3"/>
  <c r="DH247" i="3"/>
  <c r="DI247" i="3"/>
  <c r="DJ247" i="3"/>
  <c r="DL247" i="3"/>
  <c r="DM247" i="3"/>
  <c r="DN247" i="3"/>
  <c r="DP247" i="3"/>
  <c r="DQ247" i="3"/>
  <c r="DR247" i="3"/>
  <c r="B248" i="3"/>
  <c r="C248" i="3"/>
  <c r="E248" i="3"/>
  <c r="F248" i="3"/>
  <c r="G248" i="3"/>
  <c r="H248" i="3"/>
  <c r="I248" i="3"/>
  <c r="J248" i="3"/>
  <c r="K248" i="3"/>
  <c r="L248" i="3"/>
  <c r="M248" i="3"/>
  <c r="N248" i="3"/>
  <c r="O248" i="3"/>
  <c r="Q248" i="3"/>
  <c r="R248" i="3"/>
  <c r="S248" i="3"/>
  <c r="U248" i="3"/>
  <c r="V248" i="3"/>
  <c r="W248" i="3"/>
  <c r="Y248" i="3"/>
  <c r="Z248" i="3"/>
  <c r="AA248" i="3"/>
  <c r="AC248" i="3"/>
  <c r="AD248" i="3"/>
  <c r="AE248" i="3"/>
  <c r="AG248" i="3"/>
  <c r="AH248" i="3"/>
  <c r="AI248" i="3"/>
  <c r="AK248" i="3"/>
  <c r="AL248" i="3"/>
  <c r="AM248" i="3"/>
  <c r="AO248" i="3"/>
  <c r="AP248" i="3"/>
  <c r="AQ248" i="3"/>
  <c r="AS248" i="3"/>
  <c r="AT248" i="3"/>
  <c r="AU248" i="3"/>
  <c r="AW248" i="3"/>
  <c r="AX248" i="3"/>
  <c r="AY248" i="3"/>
  <c r="BA248" i="3"/>
  <c r="BB248" i="3"/>
  <c r="BC248" i="3"/>
  <c r="BE248" i="3"/>
  <c r="BF248" i="3"/>
  <c r="BG248" i="3"/>
  <c r="BI248" i="3"/>
  <c r="BJ248" i="3"/>
  <c r="BK248" i="3"/>
  <c r="BN248" i="3"/>
  <c r="BO248" i="3"/>
  <c r="BP248" i="3"/>
  <c r="BQ248" i="3"/>
  <c r="BR248" i="3"/>
  <c r="BS248" i="3"/>
  <c r="BT248" i="3"/>
  <c r="BU248" i="3"/>
  <c r="BV248" i="3"/>
  <c r="BW248" i="3"/>
  <c r="BX248" i="3"/>
  <c r="CA248" i="3"/>
  <c r="CB248" i="3"/>
  <c r="CC248" i="3"/>
  <c r="CD248" i="3"/>
  <c r="CF248" i="3"/>
  <c r="CG248" i="3"/>
  <c r="CH248" i="3"/>
  <c r="CJ248" i="3"/>
  <c r="CK248" i="3"/>
  <c r="CL248" i="3"/>
  <c r="CN248" i="3"/>
  <c r="CO248" i="3"/>
  <c r="CP248" i="3"/>
  <c r="CR248" i="3"/>
  <c r="CS248" i="3"/>
  <c r="CT248" i="3"/>
  <c r="CV248" i="3"/>
  <c r="CW248" i="3"/>
  <c r="CX248" i="3"/>
  <c r="CZ248" i="3"/>
  <c r="DA248" i="3"/>
  <c r="DB248" i="3"/>
  <c r="DD248" i="3"/>
  <c r="DE248" i="3"/>
  <c r="DF248" i="3"/>
  <c r="DH248" i="3"/>
  <c r="DI248" i="3"/>
  <c r="DJ248" i="3"/>
  <c r="DL248" i="3"/>
  <c r="DM248" i="3"/>
  <c r="DN248" i="3"/>
  <c r="DP248" i="3"/>
  <c r="DQ248" i="3"/>
  <c r="DR248" i="3"/>
  <c r="B249" i="3"/>
  <c r="C249" i="3"/>
  <c r="E249" i="3"/>
  <c r="F249" i="3"/>
  <c r="G249" i="3"/>
  <c r="H249" i="3"/>
  <c r="I249" i="3"/>
  <c r="J249" i="3"/>
  <c r="K249" i="3"/>
  <c r="L249" i="3"/>
  <c r="M249" i="3"/>
  <c r="N249" i="3"/>
  <c r="O249" i="3"/>
  <c r="Q249" i="3"/>
  <c r="R249" i="3"/>
  <c r="S249" i="3"/>
  <c r="U249" i="3"/>
  <c r="V249" i="3"/>
  <c r="W249" i="3"/>
  <c r="Y249" i="3"/>
  <c r="Z249" i="3"/>
  <c r="AA249" i="3"/>
  <c r="AC249" i="3"/>
  <c r="AD249" i="3"/>
  <c r="AE249" i="3"/>
  <c r="AG249" i="3"/>
  <c r="AH249" i="3"/>
  <c r="AI249" i="3"/>
  <c r="AK249" i="3"/>
  <c r="AL249" i="3"/>
  <c r="AM249" i="3"/>
  <c r="AO249" i="3"/>
  <c r="AP249" i="3"/>
  <c r="AQ249" i="3"/>
  <c r="AS249" i="3"/>
  <c r="AT249" i="3"/>
  <c r="AU249" i="3"/>
  <c r="AW249" i="3"/>
  <c r="AX249" i="3"/>
  <c r="AY249" i="3"/>
  <c r="BA249" i="3"/>
  <c r="BB249" i="3"/>
  <c r="BC249" i="3"/>
  <c r="BE249" i="3"/>
  <c r="BF249" i="3"/>
  <c r="BG249" i="3"/>
  <c r="BI249" i="3"/>
  <c r="BJ249" i="3"/>
  <c r="BK249" i="3"/>
  <c r="BN249" i="3"/>
  <c r="BO249" i="3"/>
  <c r="BP249" i="3"/>
  <c r="BQ249" i="3"/>
  <c r="BR249" i="3"/>
  <c r="BS249" i="3"/>
  <c r="BT249" i="3"/>
  <c r="BU249" i="3"/>
  <c r="BV249" i="3"/>
  <c r="BW249" i="3"/>
  <c r="BX249" i="3"/>
  <c r="CA249" i="3"/>
  <c r="CB249" i="3"/>
  <c r="CC249" i="3"/>
  <c r="CD249" i="3"/>
  <c r="CF249" i="3"/>
  <c r="CG249" i="3"/>
  <c r="CH249" i="3"/>
  <c r="CJ249" i="3"/>
  <c r="CK249" i="3"/>
  <c r="CL249" i="3"/>
  <c r="CN249" i="3"/>
  <c r="CO249" i="3"/>
  <c r="CP249" i="3"/>
  <c r="CR249" i="3"/>
  <c r="CS249" i="3"/>
  <c r="CT249" i="3"/>
  <c r="CV249" i="3"/>
  <c r="CW249" i="3"/>
  <c r="CX249" i="3"/>
  <c r="CZ249" i="3"/>
  <c r="DA249" i="3"/>
  <c r="DB249" i="3"/>
  <c r="DD249" i="3"/>
  <c r="DE249" i="3"/>
  <c r="DF249" i="3"/>
  <c r="DH249" i="3"/>
  <c r="DI249" i="3"/>
  <c r="DJ249" i="3"/>
  <c r="DL249" i="3"/>
  <c r="DM249" i="3"/>
  <c r="DN249" i="3"/>
  <c r="DP249" i="3"/>
  <c r="DQ249" i="3"/>
  <c r="DR249" i="3"/>
  <c r="B250" i="3"/>
  <c r="C250" i="3"/>
  <c r="E250" i="3"/>
  <c r="F250" i="3"/>
  <c r="G250" i="3"/>
  <c r="H250" i="3"/>
  <c r="I250" i="3"/>
  <c r="J250" i="3"/>
  <c r="K250" i="3"/>
  <c r="L250" i="3"/>
  <c r="M250" i="3"/>
  <c r="N250" i="3"/>
  <c r="O250" i="3"/>
  <c r="Q250" i="3"/>
  <c r="R250" i="3"/>
  <c r="S250" i="3"/>
  <c r="U250" i="3"/>
  <c r="V250" i="3"/>
  <c r="W250" i="3"/>
  <c r="Y250" i="3"/>
  <c r="Z250" i="3"/>
  <c r="AA250" i="3"/>
  <c r="AC250" i="3"/>
  <c r="AD250" i="3"/>
  <c r="AE250" i="3"/>
  <c r="AG250" i="3"/>
  <c r="AH250" i="3"/>
  <c r="AI250" i="3"/>
  <c r="AK250" i="3"/>
  <c r="AL250" i="3"/>
  <c r="AM250" i="3"/>
  <c r="AO250" i="3"/>
  <c r="AP250" i="3"/>
  <c r="AQ250" i="3"/>
  <c r="AS250" i="3"/>
  <c r="AT250" i="3"/>
  <c r="AU250" i="3"/>
  <c r="AW250" i="3"/>
  <c r="AX250" i="3"/>
  <c r="AY250" i="3"/>
  <c r="BA250" i="3"/>
  <c r="BB250" i="3"/>
  <c r="BC250" i="3"/>
  <c r="BE250" i="3"/>
  <c r="BF250" i="3"/>
  <c r="BG250" i="3"/>
  <c r="BI250" i="3"/>
  <c r="BJ250" i="3"/>
  <c r="BK250" i="3"/>
  <c r="BN250" i="3"/>
  <c r="BO250" i="3"/>
  <c r="BP250" i="3"/>
  <c r="BQ250" i="3"/>
  <c r="BR250" i="3"/>
  <c r="BS250" i="3"/>
  <c r="BT250" i="3"/>
  <c r="BU250" i="3"/>
  <c r="BV250" i="3"/>
  <c r="BW250" i="3"/>
  <c r="BX250" i="3"/>
  <c r="CA250" i="3"/>
  <c r="CB250" i="3"/>
  <c r="CC250" i="3"/>
  <c r="CD250" i="3"/>
  <c r="CF250" i="3"/>
  <c r="CG250" i="3"/>
  <c r="CH250" i="3"/>
  <c r="CJ250" i="3"/>
  <c r="CK250" i="3"/>
  <c r="CL250" i="3"/>
  <c r="CN250" i="3"/>
  <c r="CO250" i="3"/>
  <c r="CP250" i="3"/>
  <c r="CR250" i="3"/>
  <c r="CS250" i="3"/>
  <c r="CT250" i="3"/>
  <c r="CV250" i="3"/>
  <c r="CW250" i="3"/>
  <c r="CX250" i="3"/>
  <c r="CZ250" i="3"/>
  <c r="DA250" i="3"/>
  <c r="DB250" i="3"/>
  <c r="DD250" i="3"/>
  <c r="DE250" i="3"/>
  <c r="DF250" i="3"/>
  <c r="DH250" i="3"/>
  <c r="DI250" i="3"/>
  <c r="DJ250" i="3"/>
  <c r="DL250" i="3"/>
  <c r="DM250" i="3"/>
  <c r="DN250" i="3"/>
  <c r="DP250" i="3"/>
  <c r="DQ250" i="3"/>
  <c r="DR250" i="3"/>
  <c r="B251" i="3"/>
  <c r="C251" i="3"/>
  <c r="E251" i="3"/>
  <c r="F251" i="3"/>
  <c r="G251" i="3"/>
  <c r="H251" i="3"/>
  <c r="I251" i="3"/>
  <c r="J251" i="3"/>
  <c r="K251" i="3"/>
  <c r="L251" i="3"/>
  <c r="M251" i="3"/>
  <c r="N251" i="3"/>
  <c r="O251" i="3"/>
  <c r="Q251" i="3"/>
  <c r="R251" i="3"/>
  <c r="S251" i="3"/>
  <c r="U251" i="3"/>
  <c r="V251" i="3"/>
  <c r="W251" i="3"/>
  <c r="Y251" i="3"/>
  <c r="Z251" i="3"/>
  <c r="AA251" i="3"/>
  <c r="AC251" i="3"/>
  <c r="AD251" i="3"/>
  <c r="AE251" i="3"/>
  <c r="AG251" i="3"/>
  <c r="AH251" i="3"/>
  <c r="AI251" i="3"/>
  <c r="AK251" i="3"/>
  <c r="AL251" i="3"/>
  <c r="AM251" i="3"/>
  <c r="AO251" i="3"/>
  <c r="AP251" i="3"/>
  <c r="AQ251" i="3"/>
  <c r="AS251" i="3"/>
  <c r="AT251" i="3"/>
  <c r="AU251" i="3"/>
  <c r="AW251" i="3"/>
  <c r="AX251" i="3"/>
  <c r="AY251" i="3"/>
  <c r="BA251" i="3"/>
  <c r="BB251" i="3"/>
  <c r="BC251" i="3"/>
  <c r="BE251" i="3"/>
  <c r="BF251" i="3"/>
  <c r="BG251" i="3"/>
  <c r="BI251" i="3"/>
  <c r="BJ251" i="3"/>
  <c r="BK251" i="3"/>
  <c r="BN251" i="3"/>
  <c r="BO251" i="3"/>
  <c r="BP251" i="3"/>
  <c r="BQ251" i="3"/>
  <c r="BR251" i="3"/>
  <c r="BS251" i="3"/>
  <c r="BT251" i="3"/>
  <c r="BU251" i="3"/>
  <c r="BV251" i="3"/>
  <c r="BW251" i="3"/>
  <c r="BX251" i="3"/>
  <c r="CA251" i="3"/>
  <c r="CB251" i="3"/>
  <c r="CC251" i="3"/>
  <c r="CD251" i="3"/>
  <c r="CF251" i="3"/>
  <c r="CG251" i="3"/>
  <c r="CH251" i="3"/>
  <c r="CJ251" i="3"/>
  <c r="CK251" i="3"/>
  <c r="CL251" i="3"/>
  <c r="CN251" i="3"/>
  <c r="CO251" i="3"/>
  <c r="CP251" i="3"/>
  <c r="CR251" i="3"/>
  <c r="CS251" i="3"/>
  <c r="CT251" i="3"/>
  <c r="CV251" i="3"/>
  <c r="CW251" i="3"/>
  <c r="CX251" i="3"/>
  <c r="CZ251" i="3"/>
  <c r="DA251" i="3"/>
  <c r="DB251" i="3"/>
  <c r="DD251" i="3"/>
  <c r="DE251" i="3"/>
  <c r="DF251" i="3"/>
  <c r="DH251" i="3"/>
  <c r="DI251" i="3"/>
  <c r="DJ251" i="3"/>
  <c r="DL251" i="3"/>
  <c r="DM251" i="3"/>
  <c r="DN251" i="3"/>
  <c r="DP251" i="3"/>
  <c r="DQ251" i="3"/>
  <c r="DR251" i="3"/>
  <c r="B252" i="3"/>
  <c r="C252" i="3"/>
  <c r="E252" i="3"/>
  <c r="F252" i="3"/>
  <c r="G252" i="3"/>
  <c r="H252" i="3"/>
  <c r="I252" i="3"/>
  <c r="J252" i="3"/>
  <c r="K252" i="3"/>
  <c r="L252" i="3"/>
  <c r="M252" i="3"/>
  <c r="N252" i="3"/>
  <c r="O252" i="3"/>
  <c r="Q252" i="3"/>
  <c r="R252" i="3"/>
  <c r="S252" i="3"/>
  <c r="U252" i="3"/>
  <c r="V252" i="3"/>
  <c r="W252" i="3"/>
  <c r="Y252" i="3"/>
  <c r="Z252" i="3"/>
  <c r="AA252" i="3"/>
  <c r="AC252" i="3"/>
  <c r="AD252" i="3"/>
  <c r="AE252" i="3"/>
  <c r="AG252" i="3"/>
  <c r="AH252" i="3"/>
  <c r="AI252" i="3"/>
  <c r="AK252" i="3"/>
  <c r="AL252" i="3"/>
  <c r="AM252" i="3"/>
  <c r="AO252" i="3"/>
  <c r="AP252" i="3"/>
  <c r="AQ252" i="3"/>
  <c r="AS252" i="3"/>
  <c r="AT252" i="3"/>
  <c r="AU252" i="3"/>
  <c r="AW252" i="3"/>
  <c r="AX252" i="3"/>
  <c r="AY252" i="3"/>
  <c r="BA252" i="3"/>
  <c r="BB252" i="3"/>
  <c r="BC252" i="3"/>
  <c r="BE252" i="3"/>
  <c r="BF252" i="3"/>
  <c r="BG252" i="3"/>
  <c r="BI252" i="3"/>
  <c r="BJ252" i="3"/>
  <c r="BK252" i="3"/>
  <c r="BN252" i="3"/>
  <c r="BO252" i="3"/>
  <c r="BP252" i="3"/>
  <c r="BQ252" i="3"/>
  <c r="BR252" i="3"/>
  <c r="BS252" i="3"/>
  <c r="BT252" i="3"/>
  <c r="BU252" i="3"/>
  <c r="BV252" i="3"/>
  <c r="BW252" i="3"/>
  <c r="BX252" i="3"/>
  <c r="CA252" i="3"/>
  <c r="CB252" i="3"/>
  <c r="CC252" i="3"/>
  <c r="CD252" i="3"/>
  <c r="CF252" i="3"/>
  <c r="CG252" i="3"/>
  <c r="CH252" i="3"/>
  <c r="CJ252" i="3"/>
  <c r="CK252" i="3"/>
  <c r="CL252" i="3"/>
  <c r="CN252" i="3"/>
  <c r="CO252" i="3"/>
  <c r="CP252" i="3"/>
  <c r="CR252" i="3"/>
  <c r="CS252" i="3"/>
  <c r="CT252" i="3"/>
  <c r="CV252" i="3"/>
  <c r="CW252" i="3"/>
  <c r="CX252" i="3"/>
  <c r="CZ252" i="3"/>
  <c r="DA252" i="3"/>
  <c r="DB252" i="3"/>
  <c r="DD252" i="3"/>
  <c r="DE252" i="3"/>
  <c r="DF252" i="3"/>
  <c r="DH252" i="3"/>
  <c r="DI252" i="3"/>
  <c r="DJ252" i="3"/>
  <c r="DL252" i="3"/>
  <c r="DM252" i="3"/>
  <c r="DN252" i="3"/>
  <c r="DP252" i="3"/>
  <c r="DQ252" i="3"/>
  <c r="DR252" i="3"/>
  <c r="B253" i="3"/>
  <c r="C253" i="3"/>
  <c r="E253" i="3"/>
  <c r="F253" i="3"/>
  <c r="G253" i="3"/>
  <c r="H253" i="3"/>
  <c r="I253" i="3"/>
  <c r="J253" i="3"/>
  <c r="K253" i="3"/>
  <c r="L253" i="3"/>
  <c r="M253" i="3"/>
  <c r="N253" i="3"/>
  <c r="O253" i="3"/>
  <c r="Q253" i="3"/>
  <c r="R253" i="3"/>
  <c r="S253" i="3"/>
  <c r="U253" i="3"/>
  <c r="V253" i="3"/>
  <c r="W253" i="3"/>
  <c r="Y253" i="3"/>
  <c r="Z253" i="3"/>
  <c r="AA253" i="3"/>
  <c r="AC253" i="3"/>
  <c r="AD253" i="3"/>
  <c r="AE253" i="3"/>
  <c r="AG253" i="3"/>
  <c r="AH253" i="3"/>
  <c r="AI253" i="3"/>
  <c r="AK253" i="3"/>
  <c r="AL253" i="3"/>
  <c r="AM253" i="3"/>
  <c r="AO253" i="3"/>
  <c r="AP253" i="3"/>
  <c r="AQ253" i="3"/>
  <c r="AS253" i="3"/>
  <c r="AT253" i="3"/>
  <c r="AU253" i="3"/>
  <c r="AW253" i="3"/>
  <c r="AX253" i="3"/>
  <c r="AY253" i="3"/>
  <c r="BA253" i="3"/>
  <c r="BB253" i="3"/>
  <c r="BC253" i="3"/>
  <c r="BE253" i="3"/>
  <c r="BF253" i="3"/>
  <c r="BG253" i="3"/>
  <c r="BI253" i="3"/>
  <c r="BJ253" i="3"/>
  <c r="BK253" i="3"/>
  <c r="BN253" i="3"/>
  <c r="BO253" i="3"/>
  <c r="BP253" i="3"/>
  <c r="BQ253" i="3"/>
  <c r="BR253" i="3"/>
  <c r="BS253" i="3"/>
  <c r="BT253" i="3"/>
  <c r="BU253" i="3"/>
  <c r="BV253" i="3"/>
  <c r="BW253" i="3"/>
  <c r="BX253" i="3"/>
  <c r="CA253" i="3"/>
  <c r="CB253" i="3"/>
  <c r="CC253" i="3"/>
  <c r="CD253" i="3"/>
  <c r="CF253" i="3"/>
  <c r="CG253" i="3"/>
  <c r="CH253" i="3"/>
  <c r="CJ253" i="3"/>
  <c r="CK253" i="3"/>
  <c r="CL253" i="3"/>
  <c r="CN253" i="3"/>
  <c r="CO253" i="3"/>
  <c r="CP253" i="3"/>
  <c r="CR253" i="3"/>
  <c r="CS253" i="3"/>
  <c r="CT253" i="3"/>
  <c r="CV253" i="3"/>
  <c r="CW253" i="3"/>
  <c r="CX253" i="3"/>
  <c r="CZ253" i="3"/>
  <c r="DA253" i="3"/>
  <c r="DB253" i="3"/>
  <c r="DD253" i="3"/>
  <c r="DE253" i="3"/>
  <c r="DF253" i="3"/>
  <c r="DH253" i="3"/>
  <c r="DI253" i="3"/>
  <c r="DJ253" i="3"/>
  <c r="DL253" i="3"/>
  <c r="DM253" i="3"/>
  <c r="DN253" i="3"/>
  <c r="DP253" i="3"/>
  <c r="DQ253" i="3"/>
  <c r="DR253" i="3"/>
  <c r="B254" i="3"/>
  <c r="C254" i="3"/>
  <c r="E254" i="3"/>
  <c r="F254" i="3"/>
  <c r="G254" i="3"/>
  <c r="H254" i="3"/>
  <c r="I254" i="3"/>
  <c r="J254" i="3"/>
  <c r="K254" i="3"/>
  <c r="L254" i="3"/>
  <c r="M254" i="3"/>
  <c r="N254" i="3"/>
  <c r="O254" i="3"/>
  <c r="Q254" i="3"/>
  <c r="R254" i="3"/>
  <c r="S254" i="3"/>
  <c r="U254" i="3"/>
  <c r="V254" i="3"/>
  <c r="W254" i="3"/>
  <c r="Y254" i="3"/>
  <c r="Z254" i="3"/>
  <c r="AA254" i="3"/>
  <c r="AC254" i="3"/>
  <c r="AD254" i="3"/>
  <c r="AE254" i="3"/>
  <c r="AG254" i="3"/>
  <c r="AH254" i="3"/>
  <c r="AI254" i="3"/>
  <c r="AK254" i="3"/>
  <c r="AL254" i="3"/>
  <c r="AM254" i="3"/>
  <c r="AO254" i="3"/>
  <c r="AP254" i="3"/>
  <c r="AQ254" i="3"/>
  <c r="AS254" i="3"/>
  <c r="AT254" i="3"/>
  <c r="AU254" i="3"/>
  <c r="AW254" i="3"/>
  <c r="AX254" i="3"/>
  <c r="AY254" i="3"/>
  <c r="BA254" i="3"/>
  <c r="BB254" i="3"/>
  <c r="BC254" i="3"/>
  <c r="BE254" i="3"/>
  <c r="BF254" i="3"/>
  <c r="BG254" i="3"/>
  <c r="BI254" i="3"/>
  <c r="BJ254" i="3"/>
  <c r="BK254" i="3"/>
  <c r="BN254" i="3"/>
  <c r="BO254" i="3"/>
  <c r="BP254" i="3"/>
  <c r="BQ254" i="3"/>
  <c r="BR254" i="3"/>
  <c r="BS254" i="3"/>
  <c r="BT254" i="3"/>
  <c r="BU254" i="3"/>
  <c r="BV254" i="3"/>
  <c r="BW254" i="3"/>
  <c r="BX254" i="3"/>
  <c r="CA254" i="3"/>
  <c r="CB254" i="3"/>
  <c r="CC254" i="3"/>
  <c r="CD254" i="3"/>
  <c r="CF254" i="3"/>
  <c r="CG254" i="3"/>
  <c r="CH254" i="3"/>
  <c r="CJ254" i="3"/>
  <c r="CK254" i="3"/>
  <c r="CL254" i="3"/>
  <c r="CN254" i="3"/>
  <c r="CO254" i="3"/>
  <c r="CP254" i="3"/>
  <c r="CR254" i="3"/>
  <c r="CS254" i="3"/>
  <c r="CT254" i="3"/>
  <c r="CV254" i="3"/>
  <c r="CW254" i="3"/>
  <c r="CX254" i="3"/>
  <c r="CZ254" i="3"/>
  <c r="DA254" i="3"/>
  <c r="DB254" i="3"/>
  <c r="DD254" i="3"/>
  <c r="DE254" i="3"/>
  <c r="DF254" i="3"/>
  <c r="DH254" i="3"/>
  <c r="DI254" i="3"/>
  <c r="DJ254" i="3"/>
  <c r="DL254" i="3"/>
  <c r="DM254" i="3"/>
  <c r="DN254" i="3"/>
  <c r="DP254" i="3"/>
  <c r="DQ254" i="3"/>
  <c r="DR254" i="3"/>
  <c r="B255" i="3"/>
  <c r="C255" i="3"/>
  <c r="E255" i="3"/>
  <c r="F255" i="3"/>
  <c r="G255" i="3"/>
  <c r="H255" i="3"/>
  <c r="I255" i="3"/>
  <c r="J255" i="3"/>
  <c r="K255" i="3"/>
  <c r="L255" i="3"/>
  <c r="M255" i="3"/>
  <c r="N255" i="3"/>
  <c r="O255" i="3"/>
  <c r="Q255" i="3"/>
  <c r="R255" i="3"/>
  <c r="S255" i="3"/>
  <c r="U255" i="3"/>
  <c r="V255" i="3"/>
  <c r="W255" i="3"/>
  <c r="Y255" i="3"/>
  <c r="Z255" i="3"/>
  <c r="AA255" i="3"/>
  <c r="AC255" i="3"/>
  <c r="AD255" i="3"/>
  <c r="AE255" i="3"/>
  <c r="AG255" i="3"/>
  <c r="AH255" i="3"/>
  <c r="AI255" i="3"/>
  <c r="AK255" i="3"/>
  <c r="AL255" i="3"/>
  <c r="AM255" i="3"/>
  <c r="AO255" i="3"/>
  <c r="AP255" i="3"/>
  <c r="AQ255" i="3"/>
  <c r="AS255" i="3"/>
  <c r="AT255" i="3"/>
  <c r="AU255" i="3"/>
  <c r="AW255" i="3"/>
  <c r="AX255" i="3"/>
  <c r="AY255" i="3"/>
  <c r="BA255" i="3"/>
  <c r="BB255" i="3"/>
  <c r="BC255" i="3"/>
  <c r="BE255" i="3"/>
  <c r="BF255" i="3"/>
  <c r="BG255" i="3"/>
  <c r="BI255" i="3"/>
  <c r="BJ255" i="3"/>
  <c r="BK255" i="3"/>
  <c r="BN255" i="3"/>
  <c r="BO255" i="3"/>
  <c r="BP255" i="3"/>
  <c r="BQ255" i="3"/>
  <c r="BR255" i="3"/>
  <c r="BS255" i="3"/>
  <c r="BT255" i="3"/>
  <c r="BU255" i="3"/>
  <c r="BV255" i="3"/>
  <c r="BW255" i="3"/>
  <c r="BX255" i="3"/>
  <c r="CA255" i="3"/>
  <c r="CB255" i="3"/>
  <c r="CC255" i="3"/>
  <c r="CD255" i="3"/>
  <c r="CF255" i="3"/>
  <c r="CG255" i="3"/>
  <c r="CH255" i="3"/>
  <c r="CJ255" i="3"/>
  <c r="CK255" i="3"/>
  <c r="CL255" i="3"/>
  <c r="CN255" i="3"/>
  <c r="CO255" i="3"/>
  <c r="CP255" i="3"/>
  <c r="CR255" i="3"/>
  <c r="CS255" i="3"/>
  <c r="CT255" i="3"/>
  <c r="CV255" i="3"/>
  <c r="CW255" i="3"/>
  <c r="CX255" i="3"/>
  <c r="CZ255" i="3"/>
  <c r="DA255" i="3"/>
  <c r="DB255" i="3"/>
  <c r="DD255" i="3"/>
  <c r="DE255" i="3"/>
  <c r="DF255" i="3"/>
  <c r="DH255" i="3"/>
  <c r="DI255" i="3"/>
  <c r="DJ255" i="3"/>
  <c r="DL255" i="3"/>
  <c r="DM255" i="3"/>
  <c r="DN255" i="3"/>
  <c r="DP255" i="3"/>
  <c r="DQ255" i="3"/>
  <c r="DR255" i="3"/>
  <c r="B256" i="3"/>
  <c r="C256" i="3"/>
  <c r="E256" i="3"/>
  <c r="F256" i="3"/>
  <c r="G256" i="3"/>
  <c r="H256" i="3"/>
  <c r="I256" i="3"/>
  <c r="J256" i="3"/>
  <c r="K256" i="3"/>
  <c r="L256" i="3"/>
  <c r="M256" i="3"/>
  <c r="N256" i="3"/>
  <c r="O256" i="3"/>
  <c r="Q256" i="3"/>
  <c r="R256" i="3"/>
  <c r="S256" i="3"/>
  <c r="U256" i="3"/>
  <c r="V256" i="3"/>
  <c r="W256" i="3"/>
  <c r="Y256" i="3"/>
  <c r="Z256" i="3"/>
  <c r="AA256" i="3"/>
  <c r="AC256" i="3"/>
  <c r="AD256" i="3"/>
  <c r="AE256" i="3"/>
  <c r="AG256" i="3"/>
  <c r="AH256" i="3"/>
  <c r="AI256" i="3"/>
  <c r="AK256" i="3"/>
  <c r="AL256" i="3"/>
  <c r="AM256" i="3"/>
  <c r="AO256" i="3"/>
  <c r="AP256" i="3"/>
  <c r="AQ256" i="3"/>
  <c r="AS256" i="3"/>
  <c r="AT256" i="3"/>
  <c r="AU256" i="3"/>
  <c r="AW256" i="3"/>
  <c r="AX256" i="3"/>
  <c r="AY256" i="3"/>
  <c r="BA256" i="3"/>
  <c r="BB256" i="3"/>
  <c r="BC256" i="3"/>
  <c r="BE256" i="3"/>
  <c r="BF256" i="3"/>
  <c r="BG256" i="3"/>
  <c r="BI256" i="3"/>
  <c r="BJ256" i="3"/>
  <c r="BK256" i="3"/>
  <c r="BN256" i="3"/>
  <c r="BO256" i="3"/>
  <c r="BP256" i="3"/>
  <c r="BQ256" i="3"/>
  <c r="BR256" i="3"/>
  <c r="BS256" i="3"/>
  <c r="BT256" i="3"/>
  <c r="BU256" i="3"/>
  <c r="BV256" i="3"/>
  <c r="BW256" i="3"/>
  <c r="BX256" i="3"/>
  <c r="CA256" i="3"/>
  <c r="CB256" i="3"/>
  <c r="CC256" i="3"/>
  <c r="CD256" i="3"/>
  <c r="CF256" i="3"/>
  <c r="CG256" i="3"/>
  <c r="CH256" i="3"/>
  <c r="CJ256" i="3"/>
  <c r="CK256" i="3"/>
  <c r="CL256" i="3"/>
  <c r="CN256" i="3"/>
  <c r="CO256" i="3"/>
  <c r="CP256" i="3"/>
  <c r="CR256" i="3"/>
  <c r="CS256" i="3"/>
  <c r="CT256" i="3"/>
  <c r="CV256" i="3"/>
  <c r="CW256" i="3"/>
  <c r="CX256" i="3"/>
  <c r="CZ256" i="3"/>
  <c r="DA256" i="3"/>
  <c r="DB256" i="3"/>
  <c r="DD256" i="3"/>
  <c r="DE256" i="3"/>
  <c r="DF256" i="3"/>
  <c r="DH256" i="3"/>
  <c r="DI256" i="3"/>
  <c r="DJ256" i="3"/>
  <c r="DL256" i="3"/>
  <c r="DM256" i="3"/>
  <c r="DN256" i="3"/>
  <c r="DP256" i="3"/>
  <c r="DQ256" i="3"/>
  <c r="DR256" i="3"/>
  <c r="B257" i="3"/>
  <c r="C257" i="3"/>
  <c r="E257" i="3"/>
  <c r="F257" i="3"/>
  <c r="G257" i="3"/>
  <c r="H257" i="3"/>
  <c r="I257" i="3"/>
  <c r="J257" i="3"/>
  <c r="K257" i="3"/>
  <c r="L257" i="3"/>
  <c r="M257" i="3"/>
  <c r="N257" i="3"/>
  <c r="O257" i="3"/>
  <c r="Q257" i="3"/>
  <c r="R257" i="3"/>
  <c r="S257" i="3"/>
  <c r="U257" i="3"/>
  <c r="V257" i="3"/>
  <c r="W257" i="3"/>
  <c r="Y257" i="3"/>
  <c r="Z257" i="3"/>
  <c r="AA257" i="3"/>
  <c r="AC257" i="3"/>
  <c r="AD257" i="3"/>
  <c r="AE257" i="3"/>
  <c r="AG257" i="3"/>
  <c r="AH257" i="3"/>
  <c r="AI257" i="3"/>
  <c r="AK257" i="3"/>
  <c r="AL257" i="3"/>
  <c r="AM257" i="3"/>
  <c r="AO257" i="3"/>
  <c r="AP257" i="3"/>
  <c r="AQ257" i="3"/>
  <c r="AS257" i="3"/>
  <c r="AT257" i="3"/>
  <c r="AU257" i="3"/>
  <c r="AW257" i="3"/>
  <c r="AX257" i="3"/>
  <c r="AY257" i="3"/>
  <c r="BA257" i="3"/>
  <c r="BB257" i="3"/>
  <c r="BC257" i="3"/>
  <c r="BE257" i="3"/>
  <c r="BF257" i="3"/>
  <c r="BG257" i="3"/>
  <c r="BI257" i="3"/>
  <c r="BJ257" i="3"/>
  <c r="BK257" i="3"/>
  <c r="BN257" i="3"/>
  <c r="BO257" i="3"/>
  <c r="BP257" i="3"/>
  <c r="BQ257" i="3"/>
  <c r="BR257" i="3"/>
  <c r="BS257" i="3"/>
  <c r="BT257" i="3"/>
  <c r="BU257" i="3"/>
  <c r="BV257" i="3"/>
  <c r="BW257" i="3"/>
  <c r="BX257" i="3"/>
  <c r="CA257" i="3"/>
  <c r="CB257" i="3"/>
  <c r="CC257" i="3"/>
  <c r="CD257" i="3"/>
  <c r="CF257" i="3"/>
  <c r="CG257" i="3"/>
  <c r="CH257" i="3"/>
  <c r="CJ257" i="3"/>
  <c r="CK257" i="3"/>
  <c r="CL257" i="3"/>
  <c r="CN257" i="3"/>
  <c r="CO257" i="3"/>
  <c r="CP257" i="3"/>
  <c r="CR257" i="3"/>
  <c r="CS257" i="3"/>
  <c r="CT257" i="3"/>
  <c r="CV257" i="3"/>
  <c r="CW257" i="3"/>
  <c r="CX257" i="3"/>
  <c r="CZ257" i="3"/>
  <c r="DA257" i="3"/>
  <c r="DB257" i="3"/>
  <c r="DD257" i="3"/>
  <c r="DE257" i="3"/>
  <c r="DF257" i="3"/>
  <c r="DH257" i="3"/>
  <c r="DI257" i="3"/>
  <c r="DJ257" i="3"/>
  <c r="DL257" i="3"/>
  <c r="DM257" i="3"/>
  <c r="DN257" i="3"/>
  <c r="DP257" i="3"/>
  <c r="DQ257" i="3"/>
  <c r="DR257" i="3"/>
  <c r="B258" i="3"/>
  <c r="C258" i="3"/>
  <c r="E258" i="3"/>
  <c r="F258" i="3"/>
  <c r="G258" i="3"/>
  <c r="H258" i="3"/>
  <c r="I258" i="3"/>
  <c r="J258" i="3"/>
  <c r="K258" i="3"/>
  <c r="L258" i="3"/>
  <c r="M258" i="3"/>
  <c r="N258" i="3"/>
  <c r="O258" i="3"/>
  <c r="Q258" i="3"/>
  <c r="R258" i="3"/>
  <c r="S258" i="3"/>
  <c r="U258" i="3"/>
  <c r="V258" i="3"/>
  <c r="W258" i="3"/>
  <c r="Y258" i="3"/>
  <c r="Z258" i="3"/>
  <c r="AA258" i="3"/>
  <c r="AC258" i="3"/>
  <c r="AD258" i="3"/>
  <c r="AE258" i="3"/>
  <c r="AG258" i="3"/>
  <c r="AH258" i="3"/>
  <c r="AI258" i="3"/>
  <c r="AK258" i="3"/>
  <c r="AL258" i="3"/>
  <c r="AM258" i="3"/>
  <c r="AO258" i="3"/>
  <c r="AP258" i="3"/>
  <c r="AQ258" i="3"/>
  <c r="AS258" i="3"/>
  <c r="AT258" i="3"/>
  <c r="AU258" i="3"/>
  <c r="AW258" i="3"/>
  <c r="AX258" i="3"/>
  <c r="AY258" i="3"/>
  <c r="BA258" i="3"/>
  <c r="BB258" i="3"/>
  <c r="BC258" i="3"/>
  <c r="BE258" i="3"/>
  <c r="BF258" i="3"/>
  <c r="BG258" i="3"/>
  <c r="BI258" i="3"/>
  <c r="BJ258" i="3"/>
  <c r="BK258" i="3"/>
  <c r="BN258" i="3"/>
  <c r="BO258" i="3"/>
  <c r="BP258" i="3"/>
  <c r="BQ258" i="3"/>
  <c r="BR258" i="3"/>
  <c r="BS258" i="3"/>
  <c r="BT258" i="3"/>
  <c r="BU258" i="3"/>
  <c r="BV258" i="3"/>
  <c r="BW258" i="3"/>
  <c r="BX258" i="3"/>
  <c r="CA258" i="3"/>
  <c r="CB258" i="3"/>
  <c r="CC258" i="3"/>
  <c r="CD258" i="3"/>
  <c r="CF258" i="3"/>
  <c r="CG258" i="3"/>
  <c r="CH258" i="3"/>
  <c r="CJ258" i="3"/>
  <c r="CK258" i="3"/>
  <c r="CL258" i="3"/>
  <c r="CN258" i="3"/>
  <c r="CO258" i="3"/>
  <c r="CP258" i="3"/>
  <c r="CR258" i="3"/>
  <c r="CS258" i="3"/>
  <c r="CT258" i="3"/>
  <c r="CV258" i="3"/>
  <c r="CW258" i="3"/>
  <c r="CX258" i="3"/>
  <c r="CZ258" i="3"/>
  <c r="DA258" i="3"/>
  <c r="DB258" i="3"/>
  <c r="DD258" i="3"/>
  <c r="DE258" i="3"/>
  <c r="DF258" i="3"/>
  <c r="DH258" i="3"/>
  <c r="DI258" i="3"/>
  <c r="DJ258" i="3"/>
  <c r="DL258" i="3"/>
  <c r="DM258" i="3"/>
  <c r="DN258" i="3"/>
  <c r="DP258" i="3"/>
  <c r="DQ258" i="3"/>
  <c r="DR258" i="3"/>
  <c r="B259" i="3"/>
  <c r="C259" i="3"/>
  <c r="E259" i="3"/>
  <c r="F259" i="3"/>
  <c r="G259" i="3"/>
  <c r="H259" i="3"/>
  <c r="I259" i="3"/>
  <c r="J259" i="3"/>
  <c r="K259" i="3"/>
  <c r="L259" i="3"/>
  <c r="M259" i="3"/>
  <c r="N259" i="3"/>
  <c r="O259" i="3"/>
  <c r="Q259" i="3"/>
  <c r="R259" i="3"/>
  <c r="S259" i="3"/>
  <c r="U259" i="3"/>
  <c r="V259" i="3"/>
  <c r="W259" i="3"/>
  <c r="Y259" i="3"/>
  <c r="Z259" i="3"/>
  <c r="AA259" i="3"/>
  <c r="AC259" i="3"/>
  <c r="AD259" i="3"/>
  <c r="AE259" i="3"/>
  <c r="AG259" i="3"/>
  <c r="AH259" i="3"/>
  <c r="AI259" i="3"/>
  <c r="AK259" i="3"/>
  <c r="AL259" i="3"/>
  <c r="AM259" i="3"/>
  <c r="AO259" i="3"/>
  <c r="AP259" i="3"/>
  <c r="AQ259" i="3"/>
  <c r="AS259" i="3"/>
  <c r="AT259" i="3"/>
  <c r="AU259" i="3"/>
  <c r="AW259" i="3"/>
  <c r="AX259" i="3"/>
  <c r="AY259" i="3"/>
  <c r="BA259" i="3"/>
  <c r="BB259" i="3"/>
  <c r="BC259" i="3"/>
  <c r="BE259" i="3"/>
  <c r="BF259" i="3"/>
  <c r="BG259" i="3"/>
  <c r="BI259" i="3"/>
  <c r="BJ259" i="3"/>
  <c r="BK259" i="3"/>
  <c r="BN259" i="3"/>
  <c r="BO259" i="3"/>
  <c r="BP259" i="3"/>
  <c r="BQ259" i="3"/>
  <c r="BR259" i="3"/>
  <c r="BS259" i="3"/>
  <c r="BT259" i="3"/>
  <c r="BU259" i="3"/>
  <c r="BV259" i="3"/>
  <c r="BW259" i="3"/>
  <c r="BX259" i="3"/>
  <c r="CA259" i="3"/>
  <c r="CB259" i="3"/>
  <c r="CC259" i="3"/>
  <c r="CD259" i="3"/>
  <c r="CF259" i="3"/>
  <c r="CG259" i="3"/>
  <c r="CH259" i="3"/>
  <c r="CJ259" i="3"/>
  <c r="CK259" i="3"/>
  <c r="CL259" i="3"/>
  <c r="CN259" i="3"/>
  <c r="CO259" i="3"/>
  <c r="CP259" i="3"/>
  <c r="CR259" i="3"/>
  <c r="CS259" i="3"/>
  <c r="CT259" i="3"/>
  <c r="CV259" i="3"/>
  <c r="CW259" i="3"/>
  <c r="CX259" i="3"/>
  <c r="CZ259" i="3"/>
  <c r="DA259" i="3"/>
  <c r="DB259" i="3"/>
  <c r="DD259" i="3"/>
  <c r="DE259" i="3"/>
  <c r="DF259" i="3"/>
  <c r="DH259" i="3"/>
  <c r="DI259" i="3"/>
  <c r="DJ259" i="3"/>
  <c r="DL259" i="3"/>
  <c r="DM259" i="3"/>
  <c r="DN259" i="3"/>
  <c r="DP259" i="3"/>
  <c r="DQ259" i="3"/>
  <c r="DR259" i="3"/>
  <c r="B260" i="3"/>
  <c r="C260" i="3"/>
  <c r="E260" i="3"/>
  <c r="F260" i="3"/>
  <c r="G260" i="3"/>
  <c r="H260" i="3"/>
  <c r="I260" i="3"/>
  <c r="J260" i="3"/>
  <c r="K260" i="3"/>
  <c r="L260" i="3"/>
  <c r="M260" i="3"/>
  <c r="N260" i="3"/>
  <c r="O260" i="3"/>
  <c r="Q260" i="3"/>
  <c r="R260" i="3"/>
  <c r="S260" i="3"/>
  <c r="U260" i="3"/>
  <c r="V260" i="3"/>
  <c r="W260" i="3"/>
  <c r="Y260" i="3"/>
  <c r="Z260" i="3"/>
  <c r="AA260" i="3"/>
  <c r="AC260" i="3"/>
  <c r="AD260" i="3"/>
  <c r="AE260" i="3"/>
  <c r="AG260" i="3"/>
  <c r="AH260" i="3"/>
  <c r="AI260" i="3"/>
  <c r="AK260" i="3"/>
  <c r="AL260" i="3"/>
  <c r="AM260" i="3"/>
  <c r="AO260" i="3"/>
  <c r="AP260" i="3"/>
  <c r="AQ260" i="3"/>
  <c r="AS260" i="3"/>
  <c r="AT260" i="3"/>
  <c r="AU260" i="3"/>
  <c r="AW260" i="3"/>
  <c r="AX260" i="3"/>
  <c r="AY260" i="3"/>
  <c r="BA260" i="3"/>
  <c r="BB260" i="3"/>
  <c r="BC260" i="3"/>
  <c r="BE260" i="3"/>
  <c r="BF260" i="3"/>
  <c r="BG260" i="3"/>
  <c r="BI260" i="3"/>
  <c r="BJ260" i="3"/>
  <c r="BK260" i="3"/>
  <c r="BN260" i="3"/>
  <c r="BO260" i="3"/>
  <c r="BP260" i="3"/>
  <c r="BQ260" i="3"/>
  <c r="BR260" i="3"/>
  <c r="BS260" i="3"/>
  <c r="BT260" i="3"/>
  <c r="BU260" i="3"/>
  <c r="BV260" i="3"/>
  <c r="BW260" i="3"/>
  <c r="BX260" i="3"/>
  <c r="CA260" i="3"/>
  <c r="CB260" i="3"/>
  <c r="CC260" i="3"/>
  <c r="CD260" i="3"/>
  <c r="CF260" i="3"/>
  <c r="CG260" i="3"/>
  <c r="CH260" i="3"/>
  <c r="CJ260" i="3"/>
  <c r="CK260" i="3"/>
  <c r="CL260" i="3"/>
  <c r="CN260" i="3"/>
  <c r="CO260" i="3"/>
  <c r="CP260" i="3"/>
  <c r="CR260" i="3"/>
  <c r="CS260" i="3"/>
  <c r="CT260" i="3"/>
  <c r="CV260" i="3"/>
  <c r="CW260" i="3"/>
  <c r="CX260" i="3"/>
  <c r="CZ260" i="3"/>
  <c r="DA260" i="3"/>
  <c r="DB260" i="3"/>
  <c r="DD260" i="3"/>
  <c r="DE260" i="3"/>
  <c r="DF260" i="3"/>
  <c r="DH260" i="3"/>
  <c r="DI260" i="3"/>
  <c r="DJ260" i="3"/>
  <c r="DL260" i="3"/>
  <c r="DM260" i="3"/>
  <c r="DN260" i="3"/>
  <c r="DP260" i="3"/>
  <c r="DQ260" i="3"/>
  <c r="DR260" i="3"/>
  <c r="B261" i="3"/>
  <c r="C261" i="3"/>
  <c r="E261" i="3"/>
  <c r="F261" i="3"/>
  <c r="G261" i="3"/>
  <c r="H261" i="3"/>
  <c r="I261" i="3"/>
  <c r="J261" i="3"/>
  <c r="K261" i="3"/>
  <c r="L261" i="3"/>
  <c r="M261" i="3"/>
  <c r="N261" i="3"/>
  <c r="O261" i="3"/>
  <c r="Q261" i="3"/>
  <c r="R261" i="3"/>
  <c r="S261" i="3"/>
  <c r="U261" i="3"/>
  <c r="V261" i="3"/>
  <c r="W261" i="3"/>
  <c r="Y261" i="3"/>
  <c r="Z261" i="3"/>
  <c r="AA261" i="3"/>
  <c r="AC261" i="3"/>
  <c r="AD261" i="3"/>
  <c r="AE261" i="3"/>
  <c r="AG261" i="3"/>
  <c r="AH261" i="3"/>
  <c r="AI261" i="3"/>
  <c r="AK261" i="3"/>
  <c r="AL261" i="3"/>
  <c r="AM261" i="3"/>
  <c r="AO261" i="3"/>
  <c r="AP261" i="3"/>
  <c r="AQ261" i="3"/>
  <c r="AS261" i="3"/>
  <c r="AT261" i="3"/>
  <c r="AU261" i="3"/>
  <c r="AW261" i="3"/>
  <c r="AX261" i="3"/>
  <c r="AY261" i="3"/>
  <c r="BA261" i="3"/>
  <c r="BB261" i="3"/>
  <c r="BC261" i="3"/>
  <c r="BE261" i="3"/>
  <c r="BF261" i="3"/>
  <c r="BG261" i="3"/>
  <c r="BI261" i="3"/>
  <c r="BJ261" i="3"/>
  <c r="BK261" i="3"/>
  <c r="BN261" i="3"/>
  <c r="BO261" i="3"/>
  <c r="BP261" i="3"/>
  <c r="BQ261" i="3"/>
  <c r="BR261" i="3"/>
  <c r="BS261" i="3"/>
  <c r="BT261" i="3"/>
  <c r="BU261" i="3"/>
  <c r="BV261" i="3"/>
  <c r="BW261" i="3"/>
  <c r="BX261" i="3"/>
  <c r="CA261" i="3"/>
  <c r="CB261" i="3"/>
  <c r="CC261" i="3"/>
  <c r="CD261" i="3"/>
  <c r="CF261" i="3"/>
  <c r="CG261" i="3"/>
  <c r="CH261" i="3"/>
  <c r="CJ261" i="3"/>
  <c r="CK261" i="3"/>
  <c r="CL261" i="3"/>
  <c r="CN261" i="3"/>
  <c r="CO261" i="3"/>
  <c r="CP261" i="3"/>
  <c r="CR261" i="3"/>
  <c r="CS261" i="3"/>
  <c r="CT261" i="3"/>
  <c r="CV261" i="3"/>
  <c r="CW261" i="3"/>
  <c r="CX261" i="3"/>
  <c r="CZ261" i="3"/>
  <c r="DA261" i="3"/>
  <c r="DB261" i="3"/>
  <c r="DD261" i="3"/>
  <c r="DE261" i="3"/>
  <c r="DF261" i="3"/>
  <c r="DH261" i="3"/>
  <c r="DI261" i="3"/>
  <c r="DJ261" i="3"/>
  <c r="DL261" i="3"/>
  <c r="DM261" i="3"/>
  <c r="DN261" i="3"/>
  <c r="DP261" i="3"/>
  <c r="DQ261" i="3"/>
  <c r="DR261" i="3"/>
  <c r="B262" i="3"/>
  <c r="C262" i="3"/>
  <c r="E262" i="3"/>
  <c r="F262" i="3"/>
  <c r="G262" i="3"/>
  <c r="H262" i="3"/>
  <c r="I262" i="3"/>
  <c r="J262" i="3"/>
  <c r="K262" i="3"/>
  <c r="L262" i="3"/>
  <c r="M262" i="3"/>
  <c r="N262" i="3"/>
  <c r="O262" i="3"/>
  <c r="Q262" i="3"/>
  <c r="R262" i="3"/>
  <c r="S262" i="3"/>
  <c r="U262" i="3"/>
  <c r="V262" i="3"/>
  <c r="W262" i="3"/>
  <c r="Y262" i="3"/>
  <c r="Z262" i="3"/>
  <c r="AA262" i="3"/>
  <c r="AC262" i="3"/>
  <c r="AD262" i="3"/>
  <c r="AE262" i="3"/>
  <c r="AG262" i="3"/>
  <c r="AH262" i="3"/>
  <c r="AI262" i="3"/>
  <c r="AK262" i="3"/>
  <c r="AL262" i="3"/>
  <c r="AM262" i="3"/>
  <c r="AO262" i="3"/>
  <c r="AP262" i="3"/>
  <c r="AQ262" i="3"/>
  <c r="AS262" i="3"/>
  <c r="AT262" i="3"/>
  <c r="AU262" i="3"/>
  <c r="AW262" i="3"/>
  <c r="AX262" i="3"/>
  <c r="AY262" i="3"/>
  <c r="BA262" i="3"/>
  <c r="BB262" i="3"/>
  <c r="BC262" i="3"/>
  <c r="BE262" i="3"/>
  <c r="BF262" i="3"/>
  <c r="BG262" i="3"/>
  <c r="BI262" i="3"/>
  <c r="BJ262" i="3"/>
  <c r="BK262" i="3"/>
  <c r="BN262" i="3"/>
  <c r="BO262" i="3"/>
  <c r="BP262" i="3"/>
  <c r="BQ262" i="3"/>
  <c r="BR262" i="3"/>
  <c r="BS262" i="3"/>
  <c r="BT262" i="3"/>
  <c r="BU262" i="3"/>
  <c r="BV262" i="3"/>
  <c r="BW262" i="3"/>
  <c r="BX262" i="3"/>
  <c r="CA262" i="3"/>
  <c r="CB262" i="3"/>
  <c r="CC262" i="3"/>
  <c r="CD262" i="3"/>
  <c r="CF262" i="3"/>
  <c r="CG262" i="3"/>
  <c r="CH262" i="3"/>
  <c r="CJ262" i="3"/>
  <c r="CK262" i="3"/>
  <c r="CL262" i="3"/>
  <c r="CN262" i="3"/>
  <c r="CO262" i="3"/>
  <c r="CP262" i="3"/>
  <c r="CR262" i="3"/>
  <c r="CS262" i="3"/>
  <c r="CT262" i="3"/>
  <c r="CV262" i="3"/>
  <c r="CW262" i="3"/>
  <c r="CX262" i="3"/>
  <c r="CZ262" i="3"/>
  <c r="DA262" i="3"/>
  <c r="DB262" i="3"/>
  <c r="DD262" i="3"/>
  <c r="DE262" i="3"/>
  <c r="DF262" i="3"/>
  <c r="DH262" i="3"/>
  <c r="DI262" i="3"/>
  <c r="DJ262" i="3"/>
  <c r="DL262" i="3"/>
  <c r="DM262" i="3"/>
  <c r="DN262" i="3"/>
  <c r="DP262" i="3"/>
  <c r="DQ262" i="3"/>
  <c r="DR262" i="3"/>
  <c r="B263" i="3"/>
  <c r="C263" i="3"/>
  <c r="E263" i="3"/>
  <c r="F263" i="3"/>
  <c r="G263" i="3"/>
  <c r="H263" i="3"/>
  <c r="I263" i="3"/>
  <c r="J263" i="3"/>
  <c r="K263" i="3"/>
  <c r="L263" i="3"/>
  <c r="M263" i="3"/>
  <c r="N263" i="3"/>
  <c r="O263" i="3"/>
  <c r="Q263" i="3"/>
  <c r="R263" i="3"/>
  <c r="S263" i="3"/>
  <c r="U263" i="3"/>
  <c r="V263" i="3"/>
  <c r="W263" i="3"/>
  <c r="Y263" i="3"/>
  <c r="Z263" i="3"/>
  <c r="AA263" i="3"/>
  <c r="AC263" i="3"/>
  <c r="AD263" i="3"/>
  <c r="AE263" i="3"/>
  <c r="AG263" i="3"/>
  <c r="AH263" i="3"/>
  <c r="AI263" i="3"/>
  <c r="AK263" i="3"/>
  <c r="AL263" i="3"/>
  <c r="AM263" i="3"/>
  <c r="AO263" i="3"/>
  <c r="AP263" i="3"/>
  <c r="AQ263" i="3"/>
  <c r="AS263" i="3"/>
  <c r="AT263" i="3"/>
  <c r="AU263" i="3"/>
  <c r="AW263" i="3"/>
  <c r="AX263" i="3"/>
  <c r="AY263" i="3"/>
  <c r="BA263" i="3"/>
  <c r="BB263" i="3"/>
  <c r="BC263" i="3"/>
  <c r="BE263" i="3"/>
  <c r="BF263" i="3"/>
  <c r="BG263" i="3"/>
  <c r="BI263" i="3"/>
  <c r="BJ263" i="3"/>
  <c r="BK263" i="3"/>
  <c r="BN263" i="3"/>
  <c r="BO263" i="3"/>
  <c r="BP263" i="3"/>
  <c r="BQ263" i="3"/>
  <c r="BR263" i="3"/>
  <c r="BS263" i="3"/>
  <c r="BT263" i="3"/>
  <c r="BU263" i="3"/>
  <c r="BV263" i="3"/>
  <c r="BW263" i="3"/>
  <c r="BX263" i="3"/>
  <c r="CA263" i="3"/>
  <c r="CB263" i="3"/>
  <c r="CC263" i="3"/>
  <c r="CD263" i="3"/>
  <c r="CF263" i="3"/>
  <c r="CG263" i="3"/>
  <c r="CH263" i="3"/>
  <c r="CJ263" i="3"/>
  <c r="CK263" i="3"/>
  <c r="CL263" i="3"/>
  <c r="CN263" i="3"/>
  <c r="CO263" i="3"/>
  <c r="CP263" i="3"/>
  <c r="CR263" i="3"/>
  <c r="CS263" i="3"/>
  <c r="CT263" i="3"/>
  <c r="CV263" i="3"/>
  <c r="CW263" i="3"/>
  <c r="CX263" i="3"/>
  <c r="CZ263" i="3"/>
  <c r="DA263" i="3"/>
  <c r="DB263" i="3"/>
  <c r="DD263" i="3"/>
  <c r="DE263" i="3"/>
  <c r="DF263" i="3"/>
  <c r="DH263" i="3"/>
  <c r="DI263" i="3"/>
  <c r="DJ263" i="3"/>
  <c r="DL263" i="3"/>
  <c r="DM263" i="3"/>
  <c r="DN263" i="3"/>
  <c r="DP263" i="3"/>
  <c r="DQ263" i="3"/>
  <c r="DR263" i="3"/>
  <c r="B264" i="3"/>
  <c r="C264" i="3"/>
  <c r="E264" i="3"/>
  <c r="F264" i="3"/>
  <c r="G264" i="3"/>
  <c r="H264" i="3"/>
  <c r="I264" i="3"/>
  <c r="J264" i="3"/>
  <c r="K264" i="3"/>
  <c r="L264" i="3"/>
  <c r="M264" i="3"/>
  <c r="N264" i="3"/>
  <c r="O264" i="3"/>
  <c r="Q264" i="3"/>
  <c r="R264" i="3"/>
  <c r="S264" i="3"/>
  <c r="U264" i="3"/>
  <c r="V264" i="3"/>
  <c r="W264" i="3"/>
  <c r="Y264" i="3"/>
  <c r="Z264" i="3"/>
  <c r="AA264" i="3"/>
  <c r="AC264" i="3"/>
  <c r="AD264" i="3"/>
  <c r="AE264" i="3"/>
  <c r="AG264" i="3"/>
  <c r="AH264" i="3"/>
  <c r="AI264" i="3"/>
  <c r="AK264" i="3"/>
  <c r="AL264" i="3"/>
  <c r="AM264" i="3"/>
  <c r="AO264" i="3"/>
  <c r="AP264" i="3"/>
  <c r="AQ264" i="3"/>
  <c r="AS264" i="3"/>
  <c r="AT264" i="3"/>
  <c r="AU264" i="3"/>
  <c r="AW264" i="3"/>
  <c r="AX264" i="3"/>
  <c r="AY264" i="3"/>
  <c r="BA264" i="3"/>
  <c r="BB264" i="3"/>
  <c r="BC264" i="3"/>
  <c r="BE264" i="3"/>
  <c r="BF264" i="3"/>
  <c r="BG264" i="3"/>
  <c r="BI264" i="3"/>
  <c r="BJ264" i="3"/>
  <c r="BK264" i="3"/>
  <c r="BN264" i="3"/>
  <c r="BO264" i="3"/>
  <c r="BP264" i="3"/>
  <c r="BQ264" i="3"/>
  <c r="BR264" i="3"/>
  <c r="BS264" i="3"/>
  <c r="BT264" i="3"/>
  <c r="BU264" i="3"/>
  <c r="BV264" i="3"/>
  <c r="BW264" i="3"/>
  <c r="BX264" i="3"/>
  <c r="CA264" i="3"/>
  <c r="CB264" i="3"/>
  <c r="CC264" i="3"/>
  <c r="CD264" i="3"/>
  <c r="CF264" i="3"/>
  <c r="CG264" i="3"/>
  <c r="CH264" i="3"/>
  <c r="CJ264" i="3"/>
  <c r="CK264" i="3"/>
  <c r="CL264" i="3"/>
  <c r="CN264" i="3"/>
  <c r="CO264" i="3"/>
  <c r="CP264" i="3"/>
  <c r="CR264" i="3"/>
  <c r="CS264" i="3"/>
  <c r="CT264" i="3"/>
  <c r="CV264" i="3"/>
  <c r="CW264" i="3"/>
  <c r="CX264" i="3"/>
  <c r="CZ264" i="3"/>
  <c r="DA264" i="3"/>
  <c r="DB264" i="3"/>
  <c r="DD264" i="3"/>
  <c r="DE264" i="3"/>
  <c r="DF264" i="3"/>
  <c r="DH264" i="3"/>
  <c r="DI264" i="3"/>
  <c r="DJ264" i="3"/>
  <c r="DL264" i="3"/>
  <c r="DM264" i="3"/>
  <c r="DN264" i="3"/>
  <c r="DP264" i="3"/>
  <c r="DQ264" i="3"/>
  <c r="DR264" i="3"/>
  <c r="B265" i="3"/>
  <c r="C265" i="3"/>
  <c r="E265" i="3"/>
  <c r="F265" i="3"/>
  <c r="G265" i="3"/>
  <c r="H265" i="3"/>
  <c r="I265" i="3"/>
  <c r="J265" i="3"/>
  <c r="K265" i="3"/>
  <c r="L265" i="3"/>
  <c r="M265" i="3"/>
  <c r="N265" i="3"/>
  <c r="O265" i="3"/>
  <c r="Q265" i="3"/>
  <c r="R265" i="3"/>
  <c r="S265" i="3"/>
  <c r="U265" i="3"/>
  <c r="V265" i="3"/>
  <c r="W265" i="3"/>
  <c r="Y265" i="3"/>
  <c r="Z265" i="3"/>
  <c r="AA265" i="3"/>
  <c r="AC265" i="3"/>
  <c r="AD265" i="3"/>
  <c r="AE265" i="3"/>
  <c r="AG265" i="3"/>
  <c r="AH265" i="3"/>
  <c r="AI265" i="3"/>
  <c r="AK265" i="3"/>
  <c r="AL265" i="3"/>
  <c r="AM265" i="3"/>
  <c r="AO265" i="3"/>
  <c r="AP265" i="3"/>
  <c r="AQ265" i="3"/>
  <c r="AS265" i="3"/>
  <c r="AT265" i="3"/>
  <c r="AU265" i="3"/>
  <c r="AW265" i="3"/>
  <c r="AX265" i="3"/>
  <c r="AY265" i="3"/>
  <c r="BA265" i="3"/>
  <c r="BB265" i="3"/>
  <c r="BC265" i="3"/>
  <c r="BE265" i="3"/>
  <c r="BF265" i="3"/>
  <c r="BG265" i="3"/>
  <c r="BI265" i="3"/>
  <c r="BJ265" i="3"/>
  <c r="BK265" i="3"/>
  <c r="BN265" i="3"/>
  <c r="BO265" i="3"/>
  <c r="BP265" i="3"/>
  <c r="BQ265" i="3"/>
  <c r="BR265" i="3"/>
  <c r="BS265" i="3"/>
  <c r="BT265" i="3"/>
  <c r="BU265" i="3"/>
  <c r="BV265" i="3"/>
  <c r="BW265" i="3"/>
  <c r="BX265" i="3"/>
  <c r="CA265" i="3"/>
  <c r="CB265" i="3"/>
  <c r="CC265" i="3"/>
  <c r="CD265" i="3"/>
  <c r="CF265" i="3"/>
  <c r="CG265" i="3"/>
  <c r="CH265" i="3"/>
  <c r="CJ265" i="3"/>
  <c r="CK265" i="3"/>
  <c r="CL265" i="3"/>
  <c r="CN265" i="3"/>
  <c r="CO265" i="3"/>
  <c r="CP265" i="3"/>
  <c r="CR265" i="3"/>
  <c r="CS265" i="3"/>
  <c r="CT265" i="3"/>
  <c r="CV265" i="3"/>
  <c r="CW265" i="3"/>
  <c r="CX265" i="3"/>
  <c r="CZ265" i="3"/>
  <c r="DA265" i="3"/>
  <c r="DB265" i="3"/>
  <c r="DD265" i="3"/>
  <c r="DE265" i="3"/>
  <c r="DF265" i="3"/>
  <c r="DH265" i="3"/>
  <c r="DI265" i="3"/>
  <c r="DJ265" i="3"/>
  <c r="DL265" i="3"/>
  <c r="DM265" i="3"/>
  <c r="DN265" i="3"/>
  <c r="DP265" i="3"/>
  <c r="DQ265" i="3"/>
  <c r="DR265" i="3"/>
  <c r="B266" i="3"/>
  <c r="C266" i="3"/>
  <c r="E266" i="3"/>
  <c r="F266" i="3"/>
  <c r="G266" i="3"/>
  <c r="H266" i="3"/>
  <c r="I266" i="3"/>
  <c r="J266" i="3"/>
  <c r="K266" i="3"/>
  <c r="L266" i="3"/>
  <c r="M266" i="3"/>
  <c r="N266" i="3"/>
  <c r="O266" i="3"/>
  <c r="Q266" i="3"/>
  <c r="R266" i="3"/>
  <c r="S266" i="3"/>
  <c r="U266" i="3"/>
  <c r="V266" i="3"/>
  <c r="W266" i="3"/>
  <c r="Y266" i="3"/>
  <c r="Z266" i="3"/>
  <c r="AA266" i="3"/>
  <c r="AC266" i="3"/>
  <c r="AD266" i="3"/>
  <c r="AE266" i="3"/>
  <c r="AG266" i="3"/>
  <c r="AH266" i="3"/>
  <c r="AI266" i="3"/>
  <c r="AK266" i="3"/>
  <c r="AL266" i="3"/>
  <c r="AM266" i="3"/>
  <c r="AO266" i="3"/>
  <c r="AP266" i="3"/>
  <c r="AQ266" i="3"/>
  <c r="AS266" i="3"/>
  <c r="AT266" i="3"/>
  <c r="AU266" i="3"/>
  <c r="AW266" i="3"/>
  <c r="AX266" i="3"/>
  <c r="AY266" i="3"/>
  <c r="BA266" i="3"/>
  <c r="BB266" i="3"/>
  <c r="BC266" i="3"/>
  <c r="BE266" i="3"/>
  <c r="BF266" i="3"/>
  <c r="BG266" i="3"/>
  <c r="BI266" i="3"/>
  <c r="BJ266" i="3"/>
  <c r="BK266" i="3"/>
  <c r="BN266" i="3"/>
  <c r="BO266" i="3"/>
  <c r="BP266" i="3"/>
  <c r="BQ266" i="3"/>
  <c r="BR266" i="3"/>
  <c r="BS266" i="3"/>
  <c r="BT266" i="3"/>
  <c r="BU266" i="3"/>
  <c r="BV266" i="3"/>
  <c r="BW266" i="3"/>
  <c r="BX266" i="3"/>
  <c r="CA266" i="3"/>
  <c r="CB266" i="3"/>
  <c r="CC266" i="3"/>
  <c r="CD266" i="3"/>
  <c r="CF266" i="3"/>
  <c r="CG266" i="3"/>
  <c r="CH266" i="3"/>
  <c r="CJ266" i="3"/>
  <c r="CK266" i="3"/>
  <c r="CL266" i="3"/>
  <c r="CN266" i="3"/>
  <c r="CO266" i="3"/>
  <c r="CP266" i="3"/>
  <c r="CR266" i="3"/>
  <c r="CS266" i="3"/>
  <c r="CT266" i="3"/>
  <c r="CV266" i="3"/>
  <c r="CW266" i="3"/>
  <c r="CX266" i="3"/>
  <c r="CZ266" i="3"/>
  <c r="DA266" i="3"/>
  <c r="DB266" i="3"/>
  <c r="DD266" i="3"/>
  <c r="DE266" i="3"/>
  <c r="DF266" i="3"/>
  <c r="DH266" i="3"/>
  <c r="DI266" i="3"/>
  <c r="DJ266" i="3"/>
  <c r="DL266" i="3"/>
  <c r="DM266" i="3"/>
  <c r="DN266" i="3"/>
  <c r="DP266" i="3"/>
  <c r="DQ266" i="3"/>
  <c r="DR266" i="3"/>
  <c r="B267" i="3"/>
  <c r="C267" i="3"/>
  <c r="E267" i="3"/>
  <c r="F267" i="3"/>
  <c r="G267" i="3"/>
  <c r="H267" i="3"/>
  <c r="I267" i="3"/>
  <c r="J267" i="3"/>
  <c r="K267" i="3"/>
  <c r="L267" i="3"/>
  <c r="M267" i="3"/>
  <c r="N267" i="3"/>
  <c r="O267" i="3"/>
  <c r="Q267" i="3"/>
  <c r="R267" i="3"/>
  <c r="S267" i="3"/>
  <c r="U267" i="3"/>
  <c r="V267" i="3"/>
  <c r="W267" i="3"/>
  <c r="Y267" i="3"/>
  <c r="Z267" i="3"/>
  <c r="AA267" i="3"/>
  <c r="AC267" i="3"/>
  <c r="AD267" i="3"/>
  <c r="AE267" i="3"/>
  <c r="AG267" i="3"/>
  <c r="AH267" i="3"/>
  <c r="AI267" i="3"/>
  <c r="AK267" i="3"/>
  <c r="AL267" i="3"/>
  <c r="AM267" i="3"/>
  <c r="AO267" i="3"/>
  <c r="AP267" i="3"/>
  <c r="AQ267" i="3"/>
  <c r="AS267" i="3"/>
  <c r="AT267" i="3"/>
  <c r="AU267" i="3"/>
  <c r="AW267" i="3"/>
  <c r="AX267" i="3"/>
  <c r="AY267" i="3"/>
  <c r="BA267" i="3"/>
  <c r="BB267" i="3"/>
  <c r="BC267" i="3"/>
  <c r="BE267" i="3"/>
  <c r="BF267" i="3"/>
  <c r="BG267" i="3"/>
  <c r="BI267" i="3"/>
  <c r="BJ267" i="3"/>
  <c r="BK267" i="3"/>
  <c r="BN267" i="3"/>
  <c r="BO267" i="3"/>
  <c r="BP267" i="3"/>
  <c r="BQ267" i="3"/>
  <c r="BR267" i="3"/>
  <c r="BS267" i="3"/>
  <c r="BT267" i="3"/>
  <c r="BU267" i="3"/>
  <c r="BV267" i="3"/>
  <c r="BW267" i="3"/>
  <c r="BX267" i="3"/>
  <c r="CA267" i="3"/>
  <c r="CB267" i="3"/>
  <c r="CC267" i="3"/>
  <c r="CD267" i="3"/>
  <c r="CF267" i="3"/>
  <c r="CG267" i="3"/>
  <c r="CH267" i="3"/>
  <c r="CJ267" i="3"/>
  <c r="CK267" i="3"/>
  <c r="CL267" i="3"/>
  <c r="CN267" i="3"/>
  <c r="CO267" i="3"/>
  <c r="CP267" i="3"/>
  <c r="CR267" i="3"/>
  <c r="CS267" i="3"/>
  <c r="CT267" i="3"/>
  <c r="CV267" i="3"/>
  <c r="CW267" i="3"/>
  <c r="CX267" i="3"/>
  <c r="CZ267" i="3"/>
  <c r="DA267" i="3"/>
  <c r="DB267" i="3"/>
  <c r="DD267" i="3"/>
  <c r="DE267" i="3"/>
  <c r="DF267" i="3"/>
  <c r="DH267" i="3"/>
  <c r="DI267" i="3"/>
  <c r="DJ267" i="3"/>
  <c r="DL267" i="3"/>
  <c r="DM267" i="3"/>
  <c r="DN267" i="3"/>
  <c r="DP267" i="3"/>
  <c r="DQ267" i="3"/>
  <c r="DR267" i="3"/>
  <c r="B268" i="3"/>
  <c r="C268" i="3"/>
  <c r="E268" i="3"/>
  <c r="F268" i="3"/>
  <c r="G268" i="3"/>
  <c r="H268" i="3"/>
  <c r="I268" i="3"/>
  <c r="J268" i="3"/>
  <c r="K268" i="3"/>
  <c r="L268" i="3"/>
  <c r="M268" i="3"/>
  <c r="N268" i="3"/>
  <c r="O268" i="3"/>
  <c r="Q268" i="3"/>
  <c r="R268" i="3"/>
  <c r="S268" i="3"/>
  <c r="U268" i="3"/>
  <c r="V268" i="3"/>
  <c r="W268" i="3"/>
  <c r="Y268" i="3"/>
  <c r="Z268" i="3"/>
  <c r="AA268" i="3"/>
  <c r="AC268" i="3"/>
  <c r="AD268" i="3"/>
  <c r="AE268" i="3"/>
  <c r="AG268" i="3"/>
  <c r="AH268" i="3"/>
  <c r="AI268" i="3"/>
  <c r="AK268" i="3"/>
  <c r="AL268" i="3"/>
  <c r="AM268" i="3"/>
  <c r="AO268" i="3"/>
  <c r="AP268" i="3"/>
  <c r="AQ268" i="3"/>
  <c r="AS268" i="3"/>
  <c r="AT268" i="3"/>
  <c r="AU268" i="3"/>
  <c r="AW268" i="3"/>
  <c r="AX268" i="3"/>
  <c r="AY268" i="3"/>
  <c r="BA268" i="3"/>
  <c r="BB268" i="3"/>
  <c r="BC268" i="3"/>
  <c r="BE268" i="3"/>
  <c r="BF268" i="3"/>
  <c r="BG268" i="3"/>
  <c r="BI268" i="3"/>
  <c r="BJ268" i="3"/>
  <c r="BK268" i="3"/>
  <c r="BN268" i="3"/>
  <c r="BO268" i="3"/>
  <c r="BP268" i="3"/>
  <c r="BQ268" i="3"/>
  <c r="BR268" i="3"/>
  <c r="BS268" i="3"/>
  <c r="BT268" i="3"/>
  <c r="BU268" i="3"/>
  <c r="BV268" i="3"/>
  <c r="BW268" i="3"/>
  <c r="BX268" i="3"/>
  <c r="CA268" i="3"/>
  <c r="CB268" i="3"/>
  <c r="CC268" i="3"/>
  <c r="CD268" i="3"/>
  <c r="CF268" i="3"/>
  <c r="CG268" i="3"/>
  <c r="CH268" i="3"/>
  <c r="CJ268" i="3"/>
  <c r="CK268" i="3"/>
  <c r="CL268" i="3"/>
  <c r="CN268" i="3"/>
  <c r="CO268" i="3"/>
  <c r="CP268" i="3"/>
  <c r="CR268" i="3"/>
  <c r="CS268" i="3"/>
  <c r="CT268" i="3"/>
  <c r="CV268" i="3"/>
  <c r="CW268" i="3"/>
  <c r="CX268" i="3"/>
  <c r="CZ268" i="3"/>
  <c r="DA268" i="3"/>
  <c r="DB268" i="3"/>
  <c r="DD268" i="3"/>
  <c r="DE268" i="3"/>
  <c r="DF268" i="3"/>
  <c r="DH268" i="3"/>
  <c r="DI268" i="3"/>
  <c r="DJ268" i="3"/>
  <c r="DL268" i="3"/>
  <c r="DM268" i="3"/>
  <c r="DN268" i="3"/>
  <c r="DP268" i="3"/>
  <c r="DQ268" i="3"/>
  <c r="DR268" i="3"/>
  <c r="B269" i="3"/>
  <c r="C269" i="3"/>
  <c r="E269" i="3"/>
  <c r="F269" i="3"/>
  <c r="G269" i="3"/>
  <c r="H269" i="3"/>
  <c r="I269" i="3"/>
  <c r="J269" i="3"/>
  <c r="K269" i="3"/>
  <c r="L269" i="3"/>
  <c r="M269" i="3"/>
  <c r="N269" i="3"/>
  <c r="O269" i="3"/>
  <c r="Q269" i="3"/>
  <c r="R269" i="3"/>
  <c r="S269" i="3"/>
  <c r="U269" i="3"/>
  <c r="V269" i="3"/>
  <c r="W269" i="3"/>
  <c r="Y269" i="3"/>
  <c r="Z269" i="3"/>
  <c r="AA269" i="3"/>
  <c r="AC269" i="3"/>
  <c r="AD269" i="3"/>
  <c r="AE269" i="3"/>
  <c r="AG269" i="3"/>
  <c r="AH269" i="3"/>
  <c r="AI269" i="3"/>
  <c r="AK269" i="3"/>
  <c r="AL269" i="3"/>
  <c r="AM269" i="3"/>
  <c r="AO269" i="3"/>
  <c r="AP269" i="3"/>
  <c r="AQ269" i="3"/>
  <c r="AS269" i="3"/>
  <c r="AT269" i="3"/>
  <c r="AU269" i="3"/>
  <c r="AW269" i="3"/>
  <c r="AX269" i="3"/>
  <c r="AY269" i="3"/>
  <c r="BA269" i="3"/>
  <c r="BB269" i="3"/>
  <c r="BC269" i="3"/>
  <c r="BE269" i="3"/>
  <c r="BF269" i="3"/>
  <c r="BG269" i="3"/>
  <c r="BI269" i="3"/>
  <c r="BJ269" i="3"/>
  <c r="BK269" i="3"/>
  <c r="BN269" i="3"/>
  <c r="BO269" i="3"/>
  <c r="BP269" i="3"/>
  <c r="BQ269" i="3"/>
  <c r="BR269" i="3"/>
  <c r="BS269" i="3"/>
  <c r="BT269" i="3"/>
  <c r="BU269" i="3"/>
  <c r="BV269" i="3"/>
  <c r="BW269" i="3"/>
  <c r="BX269" i="3"/>
  <c r="CA269" i="3"/>
  <c r="CB269" i="3"/>
  <c r="CC269" i="3"/>
  <c r="CD269" i="3"/>
  <c r="CF269" i="3"/>
  <c r="CG269" i="3"/>
  <c r="CH269" i="3"/>
  <c r="CJ269" i="3"/>
  <c r="CK269" i="3"/>
  <c r="CL269" i="3"/>
  <c r="CN269" i="3"/>
  <c r="CO269" i="3"/>
  <c r="CP269" i="3"/>
  <c r="CR269" i="3"/>
  <c r="CS269" i="3"/>
  <c r="CT269" i="3"/>
  <c r="CV269" i="3"/>
  <c r="CW269" i="3"/>
  <c r="CX269" i="3"/>
  <c r="CZ269" i="3"/>
  <c r="DA269" i="3"/>
  <c r="DB269" i="3"/>
  <c r="DD269" i="3"/>
  <c r="DE269" i="3"/>
  <c r="DF269" i="3"/>
  <c r="DH269" i="3"/>
  <c r="DI269" i="3"/>
  <c r="DJ269" i="3"/>
  <c r="DL269" i="3"/>
  <c r="DM269" i="3"/>
  <c r="DN269" i="3"/>
  <c r="DP269" i="3"/>
  <c r="DQ269" i="3"/>
  <c r="DR269" i="3"/>
  <c r="B270" i="3"/>
  <c r="C270" i="3"/>
  <c r="E270" i="3"/>
  <c r="F270" i="3"/>
  <c r="G270" i="3"/>
  <c r="H270" i="3"/>
  <c r="I270" i="3"/>
  <c r="J270" i="3"/>
  <c r="K270" i="3"/>
  <c r="L270" i="3"/>
  <c r="M270" i="3"/>
  <c r="N270" i="3"/>
  <c r="O270" i="3"/>
  <c r="Q270" i="3"/>
  <c r="R270" i="3"/>
  <c r="S270" i="3"/>
  <c r="U270" i="3"/>
  <c r="V270" i="3"/>
  <c r="W270" i="3"/>
  <c r="Y270" i="3"/>
  <c r="Z270" i="3"/>
  <c r="AA270" i="3"/>
  <c r="AC270" i="3"/>
  <c r="AD270" i="3"/>
  <c r="AE270" i="3"/>
  <c r="AG270" i="3"/>
  <c r="AH270" i="3"/>
  <c r="AI270" i="3"/>
  <c r="AK270" i="3"/>
  <c r="AL270" i="3"/>
  <c r="AM270" i="3"/>
  <c r="AO270" i="3"/>
  <c r="AP270" i="3"/>
  <c r="AQ270" i="3"/>
  <c r="AS270" i="3"/>
  <c r="AT270" i="3"/>
  <c r="AU270" i="3"/>
  <c r="AW270" i="3"/>
  <c r="AX270" i="3"/>
  <c r="AY270" i="3"/>
  <c r="BA270" i="3"/>
  <c r="BB270" i="3"/>
  <c r="BC270" i="3"/>
  <c r="BE270" i="3"/>
  <c r="BF270" i="3"/>
  <c r="BG270" i="3"/>
  <c r="BI270" i="3"/>
  <c r="BJ270" i="3"/>
  <c r="BK270" i="3"/>
  <c r="BN270" i="3"/>
  <c r="BO270" i="3"/>
  <c r="BP270" i="3"/>
  <c r="BQ270" i="3"/>
  <c r="BR270" i="3"/>
  <c r="BS270" i="3"/>
  <c r="BT270" i="3"/>
  <c r="BU270" i="3"/>
  <c r="BV270" i="3"/>
  <c r="BW270" i="3"/>
  <c r="BX270" i="3"/>
  <c r="CA270" i="3"/>
  <c r="CB270" i="3"/>
  <c r="CC270" i="3"/>
  <c r="CD270" i="3"/>
  <c r="CF270" i="3"/>
  <c r="CG270" i="3"/>
  <c r="CH270" i="3"/>
  <c r="CJ270" i="3"/>
  <c r="CK270" i="3"/>
  <c r="CL270" i="3"/>
  <c r="CN270" i="3"/>
  <c r="CO270" i="3"/>
  <c r="CP270" i="3"/>
  <c r="CR270" i="3"/>
  <c r="CS270" i="3"/>
  <c r="CT270" i="3"/>
  <c r="CV270" i="3"/>
  <c r="CW270" i="3"/>
  <c r="CX270" i="3"/>
  <c r="CZ270" i="3"/>
  <c r="DA270" i="3"/>
  <c r="DB270" i="3"/>
  <c r="DD270" i="3"/>
  <c r="DE270" i="3"/>
  <c r="DF270" i="3"/>
  <c r="DH270" i="3"/>
  <c r="DI270" i="3"/>
  <c r="DJ270" i="3"/>
  <c r="DL270" i="3"/>
  <c r="DM270" i="3"/>
  <c r="DN270" i="3"/>
  <c r="DP270" i="3"/>
  <c r="DQ270" i="3"/>
  <c r="DR270" i="3"/>
  <c r="B271" i="3"/>
  <c r="C271" i="3"/>
  <c r="E271" i="3"/>
  <c r="F271" i="3"/>
  <c r="G271" i="3"/>
  <c r="H271" i="3"/>
  <c r="I271" i="3"/>
  <c r="J271" i="3"/>
  <c r="K271" i="3"/>
  <c r="L271" i="3"/>
  <c r="M271" i="3"/>
  <c r="N271" i="3"/>
  <c r="O271" i="3"/>
  <c r="Q271" i="3"/>
  <c r="R271" i="3"/>
  <c r="S271" i="3"/>
  <c r="U271" i="3"/>
  <c r="V271" i="3"/>
  <c r="W271" i="3"/>
  <c r="Y271" i="3"/>
  <c r="Z271" i="3"/>
  <c r="AA271" i="3"/>
  <c r="AC271" i="3"/>
  <c r="AD271" i="3"/>
  <c r="AE271" i="3"/>
  <c r="AG271" i="3"/>
  <c r="AH271" i="3"/>
  <c r="AI271" i="3"/>
  <c r="AK271" i="3"/>
  <c r="AL271" i="3"/>
  <c r="AM271" i="3"/>
  <c r="AO271" i="3"/>
  <c r="AP271" i="3"/>
  <c r="AQ271" i="3"/>
  <c r="AS271" i="3"/>
  <c r="AT271" i="3"/>
  <c r="AU271" i="3"/>
  <c r="AW271" i="3"/>
  <c r="AX271" i="3"/>
  <c r="AY271" i="3"/>
  <c r="BA271" i="3"/>
  <c r="BB271" i="3"/>
  <c r="BC271" i="3"/>
  <c r="BE271" i="3"/>
  <c r="BF271" i="3"/>
  <c r="BG271" i="3"/>
  <c r="BI271" i="3"/>
  <c r="BJ271" i="3"/>
  <c r="BK271" i="3"/>
  <c r="BN271" i="3"/>
  <c r="BO271" i="3"/>
  <c r="BP271" i="3"/>
  <c r="BQ271" i="3"/>
  <c r="BR271" i="3"/>
  <c r="BS271" i="3"/>
  <c r="BT271" i="3"/>
  <c r="BU271" i="3"/>
  <c r="BV271" i="3"/>
  <c r="BW271" i="3"/>
  <c r="BX271" i="3"/>
  <c r="CA271" i="3"/>
  <c r="CB271" i="3"/>
  <c r="CC271" i="3"/>
  <c r="CD271" i="3"/>
  <c r="CF271" i="3"/>
  <c r="CG271" i="3"/>
  <c r="CH271" i="3"/>
  <c r="CJ271" i="3"/>
  <c r="CK271" i="3"/>
  <c r="CL271" i="3"/>
  <c r="CN271" i="3"/>
  <c r="CO271" i="3"/>
  <c r="CP271" i="3"/>
  <c r="CR271" i="3"/>
  <c r="CS271" i="3"/>
  <c r="CT271" i="3"/>
  <c r="CV271" i="3"/>
  <c r="CW271" i="3"/>
  <c r="CX271" i="3"/>
  <c r="CZ271" i="3"/>
  <c r="DA271" i="3"/>
  <c r="DB271" i="3"/>
  <c r="DD271" i="3"/>
  <c r="DE271" i="3"/>
  <c r="DF271" i="3"/>
  <c r="DH271" i="3"/>
  <c r="DI271" i="3"/>
  <c r="DJ271" i="3"/>
  <c r="DL271" i="3"/>
  <c r="DM271" i="3"/>
  <c r="DN271" i="3"/>
  <c r="DP271" i="3"/>
  <c r="DQ271" i="3"/>
  <c r="DR271" i="3"/>
  <c r="B272" i="3"/>
  <c r="C272" i="3"/>
  <c r="E272" i="3"/>
  <c r="F272" i="3"/>
  <c r="G272" i="3"/>
  <c r="H272" i="3"/>
  <c r="I272" i="3"/>
  <c r="J272" i="3"/>
  <c r="K272" i="3"/>
  <c r="L272" i="3"/>
  <c r="M272" i="3"/>
  <c r="N272" i="3"/>
  <c r="O272" i="3"/>
  <c r="Q272" i="3"/>
  <c r="R272" i="3"/>
  <c r="S272" i="3"/>
  <c r="U272" i="3"/>
  <c r="V272" i="3"/>
  <c r="W272" i="3"/>
  <c r="Y272" i="3"/>
  <c r="Z272" i="3"/>
  <c r="AA272" i="3"/>
  <c r="AC272" i="3"/>
  <c r="AD272" i="3"/>
  <c r="AE272" i="3"/>
  <c r="AG272" i="3"/>
  <c r="AH272" i="3"/>
  <c r="AI272" i="3"/>
  <c r="AK272" i="3"/>
  <c r="AL272" i="3"/>
  <c r="AM272" i="3"/>
  <c r="AO272" i="3"/>
  <c r="AP272" i="3"/>
  <c r="AQ272" i="3"/>
  <c r="AS272" i="3"/>
  <c r="AT272" i="3"/>
  <c r="AU272" i="3"/>
  <c r="AW272" i="3"/>
  <c r="AX272" i="3"/>
  <c r="AY272" i="3"/>
  <c r="BA272" i="3"/>
  <c r="BB272" i="3"/>
  <c r="BC272" i="3"/>
  <c r="BE272" i="3"/>
  <c r="BF272" i="3"/>
  <c r="BG272" i="3"/>
  <c r="BI272" i="3"/>
  <c r="BJ272" i="3"/>
  <c r="BK272" i="3"/>
  <c r="BN272" i="3"/>
  <c r="BO272" i="3"/>
  <c r="BP272" i="3"/>
  <c r="BQ272" i="3"/>
  <c r="BR272" i="3"/>
  <c r="BS272" i="3"/>
  <c r="BT272" i="3"/>
  <c r="BU272" i="3"/>
  <c r="BV272" i="3"/>
  <c r="BW272" i="3"/>
  <c r="BX272" i="3"/>
  <c r="CA272" i="3"/>
  <c r="CB272" i="3"/>
  <c r="CC272" i="3"/>
  <c r="CD272" i="3"/>
  <c r="CF272" i="3"/>
  <c r="CG272" i="3"/>
  <c r="CH272" i="3"/>
  <c r="CJ272" i="3"/>
  <c r="CK272" i="3"/>
  <c r="CL272" i="3"/>
  <c r="CN272" i="3"/>
  <c r="CO272" i="3"/>
  <c r="CP272" i="3"/>
  <c r="CR272" i="3"/>
  <c r="CS272" i="3"/>
  <c r="CT272" i="3"/>
  <c r="CV272" i="3"/>
  <c r="CW272" i="3"/>
  <c r="CX272" i="3"/>
  <c r="CZ272" i="3"/>
  <c r="DA272" i="3"/>
  <c r="DB272" i="3"/>
  <c r="DD272" i="3"/>
  <c r="DE272" i="3"/>
  <c r="DF272" i="3"/>
  <c r="DH272" i="3"/>
  <c r="DI272" i="3"/>
  <c r="DJ272" i="3"/>
  <c r="DL272" i="3"/>
  <c r="DM272" i="3"/>
  <c r="DN272" i="3"/>
  <c r="DP272" i="3"/>
  <c r="DQ272" i="3"/>
  <c r="DR272" i="3"/>
  <c r="B273" i="3"/>
  <c r="C273" i="3"/>
  <c r="E273" i="3"/>
  <c r="F273" i="3"/>
  <c r="G273" i="3"/>
  <c r="H273" i="3"/>
  <c r="I273" i="3"/>
  <c r="J273" i="3"/>
  <c r="K273" i="3"/>
  <c r="L273" i="3"/>
  <c r="M273" i="3"/>
  <c r="N273" i="3"/>
  <c r="O273" i="3"/>
  <c r="Q273" i="3"/>
  <c r="R273" i="3"/>
  <c r="S273" i="3"/>
  <c r="U273" i="3"/>
  <c r="V273" i="3"/>
  <c r="W273" i="3"/>
  <c r="Y273" i="3"/>
  <c r="Z273" i="3"/>
  <c r="AA273" i="3"/>
  <c r="AC273" i="3"/>
  <c r="AD273" i="3"/>
  <c r="AE273" i="3"/>
  <c r="AG273" i="3"/>
  <c r="AH273" i="3"/>
  <c r="AI273" i="3"/>
  <c r="AK273" i="3"/>
  <c r="AL273" i="3"/>
  <c r="AM273" i="3"/>
  <c r="AO273" i="3"/>
  <c r="AP273" i="3"/>
  <c r="AQ273" i="3"/>
  <c r="AS273" i="3"/>
  <c r="AT273" i="3"/>
  <c r="AU273" i="3"/>
  <c r="AW273" i="3"/>
  <c r="AX273" i="3"/>
  <c r="AY273" i="3"/>
  <c r="BA273" i="3"/>
  <c r="BB273" i="3"/>
  <c r="BC273" i="3"/>
  <c r="BE273" i="3"/>
  <c r="BF273" i="3"/>
  <c r="BG273" i="3"/>
  <c r="BI273" i="3"/>
  <c r="BJ273" i="3"/>
  <c r="BK273" i="3"/>
  <c r="BN273" i="3"/>
  <c r="BO273" i="3"/>
  <c r="BP273" i="3"/>
  <c r="BQ273" i="3"/>
  <c r="BR273" i="3"/>
  <c r="BS273" i="3"/>
  <c r="BT273" i="3"/>
  <c r="BU273" i="3"/>
  <c r="BV273" i="3"/>
  <c r="BW273" i="3"/>
  <c r="BX273" i="3"/>
  <c r="CA273" i="3"/>
  <c r="CB273" i="3"/>
  <c r="CC273" i="3"/>
  <c r="CD273" i="3"/>
  <c r="CF273" i="3"/>
  <c r="CG273" i="3"/>
  <c r="CH273" i="3"/>
  <c r="CJ273" i="3"/>
  <c r="CK273" i="3"/>
  <c r="CL273" i="3"/>
  <c r="CN273" i="3"/>
  <c r="CO273" i="3"/>
  <c r="CP273" i="3"/>
  <c r="CR273" i="3"/>
  <c r="CS273" i="3"/>
  <c r="CT273" i="3"/>
  <c r="CV273" i="3"/>
  <c r="CW273" i="3"/>
  <c r="CX273" i="3"/>
  <c r="CZ273" i="3"/>
  <c r="DA273" i="3"/>
  <c r="DB273" i="3"/>
  <c r="DD273" i="3"/>
  <c r="DE273" i="3"/>
  <c r="DF273" i="3"/>
  <c r="DH273" i="3"/>
  <c r="DI273" i="3"/>
  <c r="DJ273" i="3"/>
  <c r="DL273" i="3"/>
  <c r="DM273" i="3"/>
  <c r="DN273" i="3"/>
  <c r="DP273" i="3"/>
  <c r="DQ273" i="3"/>
  <c r="DR273" i="3"/>
  <c r="B274" i="3"/>
  <c r="C274" i="3"/>
  <c r="E274" i="3"/>
  <c r="F274" i="3"/>
  <c r="G274" i="3"/>
  <c r="H274" i="3"/>
  <c r="I274" i="3"/>
  <c r="J274" i="3"/>
  <c r="K274" i="3"/>
  <c r="L274" i="3"/>
  <c r="M274" i="3"/>
  <c r="N274" i="3"/>
  <c r="O274" i="3"/>
  <c r="Q274" i="3"/>
  <c r="R274" i="3"/>
  <c r="S274" i="3"/>
  <c r="U274" i="3"/>
  <c r="V274" i="3"/>
  <c r="W274" i="3"/>
  <c r="Y274" i="3"/>
  <c r="Z274" i="3"/>
  <c r="AA274" i="3"/>
  <c r="AC274" i="3"/>
  <c r="AD274" i="3"/>
  <c r="AE274" i="3"/>
  <c r="AG274" i="3"/>
  <c r="AH274" i="3"/>
  <c r="AI274" i="3"/>
  <c r="AK274" i="3"/>
  <c r="AL274" i="3"/>
  <c r="AM274" i="3"/>
  <c r="AO274" i="3"/>
  <c r="AP274" i="3"/>
  <c r="AQ274" i="3"/>
  <c r="AS274" i="3"/>
  <c r="AT274" i="3"/>
  <c r="AU274" i="3"/>
  <c r="AW274" i="3"/>
  <c r="AX274" i="3"/>
  <c r="AY274" i="3"/>
  <c r="BA274" i="3"/>
  <c r="BB274" i="3"/>
  <c r="BC274" i="3"/>
  <c r="BE274" i="3"/>
  <c r="BF274" i="3"/>
  <c r="BG274" i="3"/>
  <c r="BI274" i="3"/>
  <c r="BJ274" i="3"/>
  <c r="BK274" i="3"/>
  <c r="BN274" i="3"/>
  <c r="BO274" i="3"/>
  <c r="BP274" i="3"/>
  <c r="BQ274" i="3"/>
  <c r="BR274" i="3"/>
  <c r="BS274" i="3"/>
  <c r="BT274" i="3"/>
  <c r="BU274" i="3"/>
  <c r="BV274" i="3"/>
  <c r="BW274" i="3"/>
  <c r="BX274" i="3"/>
  <c r="CA274" i="3"/>
  <c r="CB274" i="3"/>
  <c r="CC274" i="3"/>
  <c r="CD274" i="3"/>
  <c r="CF274" i="3"/>
  <c r="CG274" i="3"/>
  <c r="CH274" i="3"/>
  <c r="CJ274" i="3"/>
  <c r="CK274" i="3"/>
  <c r="CL274" i="3"/>
  <c r="CN274" i="3"/>
  <c r="CO274" i="3"/>
  <c r="CP274" i="3"/>
  <c r="CR274" i="3"/>
  <c r="CS274" i="3"/>
  <c r="CT274" i="3"/>
  <c r="CV274" i="3"/>
  <c r="CW274" i="3"/>
  <c r="CX274" i="3"/>
  <c r="CZ274" i="3"/>
  <c r="DA274" i="3"/>
  <c r="DB274" i="3"/>
  <c r="DD274" i="3"/>
  <c r="DE274" i="3"/>
  <c r="DF274" i="3"/>
  <c r="DH274" i="3"/>
  <c r="DI274" i="3"/>
  <c r="DJ274" i="3"/>
  <c r="DL274" i="3"/>
  <c r="DM274" i="3"/>
  <c r="DN274" i="3"/>
  <c r="DP274" i="3"/>
  <c r="DQ274" i="3"/>
  <c r="DR274" i="3"/>
  <c r="B275" i="3"/>
  <c r="C275" i="3"/>
  <c r="E275" i="3"/>
  <c r="F275" i="3"/>
  <c r="G275" i="3"/>
  <c r="H275" i="3"/>
  <c r="I275" i="3"/>
  <c r="J275" i="3"/>
  <c r="K275" i="3"/>
  <c r="L275" i="3"/>
  <c r="M275" i="3"/>
  <c r="N275" i="3"/>
  <c r="O275" i="3"/>
  <c r="Q275" i="3"/>
  <c r="R275" i="3"/>
  <c r="S275" i="3"/>
  <c r="U275" i="3"/>
  <c r="V275" i="3"/>
  <c r="W275" i="3"/>
  <c r="Y275" i="3"/>
  <c r="Z275" i="3"/>
  <c r="AA275" i="3"/>
  <c r="AC275" i="3"/>
  <c r="AD275" i="3"/>
  <c r="AE275" i="3"/>
  <c r="AG275" i="3"/>
  <c r="AH275" i="3"/>
  <c r="AI275" i="3"/>
  <c r="AK275" i="3"/>
  <c r="AL275" i="3"/>
  <c r="AM275" i="3"/>
  <c r="AO275" i="3"/>
  <c r="AP275" i="3"/>
  <c r="AQ275" i="3"/>
  <c r="AS275" i="3"/>
  <c r="AT275" i="3"/>
  <c r="AU275" i="3"/>
  <c r="AW275" i="3"/>
  <c r="AX275" i="3"/>
  <c r="AY275" i="3"/>
  <c r="BA275" i="3"/>
  <c r="BB275" i="3"/>
  <c r="BC275" i="3"/>
  <c r="BE275" i="3"/>
  <c r="BF275" i="3"/>
  <c r="BG275" i="3"/>
  <c r="BI275" i="3"/>
  <c r="BJ275" i="3"/>
  <c r="BK275" i="3"/>
  <c r="BN275" i="3"/>
  <c r="BO275" i="3"/>
  <c r="BP275" i="3"/>
  <c r="BQ275" i="3"/>
  <c r="BR275" i="3"/>
  <c r="BS275" i="3"/>
  <c r="BT275" i="3"/>
  <c r="BU275" i="3"/>
  <c r="BV275" i="3"/>
  <c r="BW275" i="3"/>
  <c r="BX275" i="3"/>
  <c r="CA275" i="3"/>
  <c r="CB275" i="3"/>
  <c r="CC275" i="3"/>
  <c r="CD275" i="3"/>
  <c r="CF275" i="3"/>
  <c r="CG275" i="3"/>
  <c r="CH275" i="3"/>
  <c r="CJ275" i="3"/>
  <c r="CK275" i="3"/>
  <c r="CL275" i="3"/>
  <c r="CN275" i="3"/>
  <c r="CO275" i="3"/>
  <c r="CP275" i="3"/>
  <c r="CR275" i="3"/>
  <c r="CS275" i="3"/>
  <c r="CT275" i="3"/>
  <c r="CV275" i="3"/>
  <c r="CW275" i="3"/>
  <c r="CX275" i="3"/>
  <c r="CZ275" i="3"/>
  <c r="DA275" i="3"/>
  <c r="DB275" i="3"/>
  <c r="DD275" i="3"/>
  <c r="DE275" i="3"/>
  <c r="DF275" i="3"/>
  <c r="DH275" i="3"/>
  <c r="DI275" i="3"/>
  <c r="DJ275" i="3"/>
  <c r="DL275" i="3"/>
  <c r="DM275" i="3"/>
  <c r="DN275" i="3"/>
  <c r="DP275" i="3"/>
  <c r="DQ275" i="3"/>
  <c r="DR275" i="3"/>
  <c r="B276" i="3"/>
  <c r="C276" i="3"/>
  <c r="E276" i="3"/>
  <c r="F276" i="3"/>
  <c r="G276" i="3"/>
  <c r="H276" i="3"/>
  <c r="I276" i="3"/>
  <c r="J276" i="3"/>
  <c r="K276" i="3"/>
  <c r="L276" i="3"/>
  <c r="M276" i="3"/>
  <c r="N276" i="3"/>
  <c r="O276" i="3"/>
  <c r="Q276" i="3"/>
  <c r="R276" i="3"/>
  <c r="S276" i="3"/>
  <c r="U276" i="3"/>
  <c r="V276" i="3"/>
  <c r="W276" i="3"/>
  <c r="Y276" i="3"/>
  <c r="Z276" i="3"/>
  <c r="AA276" i="3"/>
  <c r="AC276" i="3"/>
  <c r="AD276" i="3"/>
  <c r="AE276" i="3"/>
  <c r="AG276" i="3"/>
  <c r="AH276" i="3"/>
  <c r="AI276" i="3"/>
  <c r="AK276" i="3"/>
  <c r="AL276" i="3"/>
  <c r="AM276" i="3"/>
  <c r="AO276" i="3"/>
  <c r="AP276" i="3"/>
  <c r="AQ276" i="3"/>
  <c r="AS276" i="3"/>
  <c r="AT276" i="3"/>
  <c r="AU276" i="3"/>
  <c r="AW276" i="3"/>
  <c r="AX276" i="3"/>
  <c r="AY276" i="3"/>
  <c r="BA276" i="3"/>
  <c r="BB276" i="3"/>
  <c r="BC276" i="3"/>
  <c r="BE276" i="3"/>
  <c r="BF276" i="3"/>
  <c r="BG276" i="3"/>
  <c r="BI276" i="3"/>
  <c r="BJ276" i="3"/>
  <c r="BK276" i="3"/>
  <c r="BN276" i="3"/>
  <c r="BO276" i="3"/>
  <c r="BP276" i="3"/>
  <c r="BQ276" i="3"/>
  <c r="BR276" i="3"/>
  <c r="BS276" i="3"/>
  <c r="BT276" i="3"/>
  <c r="BU276" i="3"/>
  <c r="BV276" i="3"/>
  <c r="BW276" i="3"/>
  <c r="BX276" i="3"/>
  <c r="CA276" i="3"/>
  <c r="CB276" i="3"/>
  <c r="CC276" i="3"/>
  <c r="CD276" i="3"/>
  <c r="CF276" i="3"/>
  <c r="CG276" i="3"/>
  <c r="CH276" i="3"/>
  <c r="CJ276" i="3"/>
  <c r="CK276" i="3"/>
  <c r="CL276" i="3"/>
  <c r="CN276" i="3"/>
  <c r="CO276" i="3"/>
  <c r="CP276" i="3"/>
  <c r="CR276" i="3"/>
  <c r="CS276" i="3"/>
  <c r="CT276" i="3"/>
  <c r="CV276" i="3"/>
  <c r="CW276" i="3"/>
  <c r="CX276" i="3"/>
  <c r="CZ276" i="3"/>
  <c r="DA276" i="3"/>
  <c r="DB276" i="3"/>
  <c r="DD276" i="3"/>
  <c r="DE276" i="3"/>
  <c r="DF276" i="3"/>
  <c r="DH276" i="3"/>
  <c r="DI276" i="3"/>
  <c r="DJ276" i="3"/>
  <c r="DL276" i="3"/>
  <c r="DM276" i="3"/>
  <c r="DN276" i="3"/>
  <c r="DP276" i="3"/>
  <c r="DQ276" i="3"/>
  <c r="DR276" i="3"/>
  <c r="B277" i="3"/>
  <c r="C277" i="3"/>
  <c r="E277" i="3"/>
  <c r="F277" i="3"/>
  <c r="G277" i="3"/>
  <c r="H277" i="3"/>
  <c r="I277" i="3"/>
  <c r="J277" i="3"/>
  <c r="K277" i="3"/>
  <c r="L277" i="3"/>
  <c r="M277" i="3"/>
  <c r="N277" i="3"/>
  <c r="O277" i="3"/>
  <c r="Q277" i="3"/>
  <c r="R277" i="3"/>
  <c r="S277" i="3"/>
  <c r="U277" i="3"/>
  <c r="V277" i="3"/>
  <c r="W277" i="3"/>
  <c r="Y277" i="3"/>
  <c r="Z277" i="3"/>
  <c r="AA277" i="3"/>
  <c r="AC277" i="3"/>
  <c r="AD277" i="3"/>
  <c r="AE277" i="3"/>
  <c r="AG277" i="3"/>
  <c r="AH277" i="3"/>
  <c r="AI277" i="3"/>
  <c r="AK277" i="3"/>
  <c r="AL277" i="3"/>
  <c r="AM277" i="3"/>
  <c r="AO277" i="3"/>
  <c r="AP277" i="3"/>
  <c r="AQ277" i="3"/>
  <c r="AS277" i="3"/>
  <c r="AT277" i="3"/>
  <c r="AU277" i="3"/>
  <c r="AW277" i="3"/>
  <c r="AX277" i="3"/>
  <c r="AY277" i="3"/>
  <c r="BA277" i="3"/>
  <c r="BB277" i="3"/>
  <c r="BC277" i="3"/>
  <c r="BE277" i="3"/>
  <c r="BF277" i="3"/>
  <c r="BG277" i="3"/>
  <c r="BI277" i="3"/>
  <c r="BJ277" i="3"/>
  <c r="BK277" i="3"/>
  <c r="BN277" i="3"/>
  <c r="BO277" i="3"/>
  <c r="BP277" i="3"/>
  <c r="BQ277" i="3"/>
  <c r="BR277" i="3"/>
  <c r="BS277" i="3"/>
  <c r="BT277" i="3"/>
  <c r="BU277" i="3"/>
  <c r="BV277" i="3"/>
  <c r="BW277" i="3"/>
  <c r="BX277" i="3"/>
  <c r="CA277" i="3"/>
  <c r="CB277" i="3"/>
  <c r="CC277" i="3"/>
  <c r="CD277" i="3"/>
  <c r="CF277" i="3"/>
  <c r="CG277" i="3"/>
  <c r="CH277" i="3"/>
  <c r="CJ277" i="3"/>
  <c r="CK277" i="3"/>
  <c r="CL277" i="3"/>
  <c r="CN277" i="3"/>
  <c r="CO277" i="3"/>
  <c r="CP277" i="3"/>
  <c r="CR277" i="3"/>
  <c r="CS277" i="3"/>
  <c r="CT277" i="3"/>
  <c r="CV277" i="3"/>
  <c r="CW277" i="3"/>
  <c r="CX277" i="3"/>
  <c r="CZ277" i="3"/>
  <c r="DA277" i="3"/>
  <c r="DB277" i="3"/>
  <c r="DD277" i="3"/>
  <c r="DE277" i="3"/>
  <c r="DF277" i="3"/>
  <c r="DH277" i="3"/>
  <c r="DI277" i="3"/>
  <c r="DJ277" i="3"/>
  <c r="DL277" i="3"/>
  <c r="DM277" i="3"/>
  <c r="DN277" i="3"/>
  <c r="DP277" i="3"/>
  <c r="DQ277" i="3"/>
  <c r="DR277" i="3"/>
  <c r="B278" i="3"/>
  <c r="C278" i="3"/>
  <c r="E278" i="3"/>
  <c r="F278" i="3"/>
  <c r="G278" i="3"/>
  <c r="H278" i="3"/>
  <c r="I278" i="3"/>
  <c r="J278" i="3"/>
  <c r="K278" i="3"/>
  <c r="L278" i="3"/>
  <c r="M278" i="3"/>
  <c r="N278" i="3"/>
  <c r="O278" i="3"/>
  <c r="Q278" i="3"/>
  <c r="R278" i="3"/>
  <c r="S278" i="3"/>
  <c r="U278" i="3"/>
  <c r="V278" i="3"/>
  <c r="W278" i="3"/>
  <c r="Y278" i="3"/>
  <c r="Z278" i="3"/>
  <c r="AA278" i="3"/>
  <c r="AC278" i="3"/>
  <c r="AD278" i="3"/>
  <c r="AE278" i="3"/>
  <c r="AG278" i="3"/>
  <c r="AH278" i="3"/>
  <c r="AI278" i="3"/>
  <c r="AK278" i="3"/>
  <c r="AL278" i="3"/>
  <c r="AM278" i="3"/>
  <c r="AO278" i="3"/>
  <c r="AP278" i="3"/>
  <c r="AQ278" i="3"/>
  <c r="AS278" i="3"/>
  <c r="AT278" i="3"/>
  <c r="AU278" i="3"/>
  <c r="AW278" i="3"/>
  <c r="AX278" i="3"/>
  <c r="AY278" i="3"/>
  <c r="BA278" i="3"/>
  <c r="BB278" i="3"/>
  <c r="BC278" i="3"/>
  <c r="BE278" i="3"/>
  <c r="BF278" i="3"/>
  <c r="BG278" i="3"/>
  <c r="BI278" i="3"/>
  <c r="BJ278" i="3"/>
  <c r="BK278" i="3"/>
  <c r="BN278" i="3"/>
  <c r="BO278" i="3"/>
  <c r="BP278" i="3"/>
  <c r="BQ278" i="3"/>
  <c r="BR278" i="3"/>
  <c r="BS278" i="3"/>
  <c r="BT278" i="3"/>
  <c r="BU278" i="3"/>
  <c r="BV278" i="3"/>
  <c r="BW278" i="3"/>
  <c r="BX278" i="3"/>
  <c r="CA278" i="3"/>
  <c r="CB278" i="3"/>
  <c r="CC278" i="3"/>
  <c r="CD278" i="3"/>
  <c r="CF278" i="3"/>
  <c r="CG278" i="3"/>
  <c r="CH278" i="3"/>
  <c r="CJ278" i="3"/>
  <c r="CK278" i="3"/>
  <c r="CL278" i="3"/>
  <c r="CN278" i="3"/>
  <c r="CO278" i="3"/>
  <c r="CP278" i="3"/>
  <c r="CR278" i="3"/>
  <c r="CS278" i="3"/>
  <c r="CT278" i="3"/>
  <c r="CV278" i="3"/>
  <c r="CW278" i="3"/>
  <c r="CX278" i="3"/>
  <c r="CZ278" i="3"/>
  <c r="DA278" i="3"/>
  <c r="DB278" i="3"/>
  <c r="DD278" i="3"/>
  <c r="DE278" i="3"/>
  <c r="DF278" i="3"/>
  <c r="DH278" i="3"/>
  <c r="DI278" i="3"/>
  <c r="DJ278" i="3"/>
  <c r="DL278" i="3"/>
  <c r="DM278" i="3"/>
  <c r="DN278" i="3"/>
  <c r="DP278" i="3"/>
  <c r="DQ278" i="3"/>
  <c r="DR278" i="3"/>
  <c r="B279" i="3"/>
  <c r="C279" i="3"/>
  <c r="E279" i="3"/>
  <c r="F279" i="3"/>
  <c r="G279" i="3"/>
  <c r="H279" i="3"/>
  <c r="I279" i="3"/>
  <c r="J279" i="3"/>
  <c r="K279" i="3"/>
  <c r="L279" i="3"/>
  <c r="M279" i="3"/>
  <c r="N279" i="3"/>
  <c r="O279" i="3"/>
  <c r="Q279" i="3"/>
  <c r="R279" i="3"/>
  <c r="S279" i="3"/>
  <c r="U279" i="3"/>
  <c r="V279" i="3"/>
  <c r="W279" i="3"/>
  <c r="Y279" i="3"/>
  <c r="Z279" i="3"/>
  <c r="AA279" i="3"/>
  <c r="AC279" i="3"/>
  <c r="AD279" i="3"/>
  <c r="AE279" i="3"/>
  <c r="AG279" i="3"/>
  <c r="AH279" i="3"/>
  <c r="AI279" i="3"/>
  <c r="AK279" i="3"/>
  <c r="AL279" i="3"/>
  <c r="AM279" i="3"/>
  <c r="AO279" i="3"/>
  <c r="AP279" i="3"/>
  <c r="AQ279" i="3"/>
  <c r="AS279" i="3"/>
  <c r="AT279" i="3"/>
  <c r="AU279" i="3"/>
  <c r="AW279" i="3"/>
  <c r="AX279" i="3"/>
  <c r="AY279" i="3"/>
  <c r="BA279" i="3"/>
  <c r="BB279" i="3"/>
  <c r="BC279" i="3"/>
  <c r="BE279" i="3"/>
  <c r="BF279" i="3"/>
  <c r="BG279" i="3"/>
  <c r="BI279" i="3"/>
  <c r="BJ279" i="3"/>
  <c r="BK279" i="3"/>
  <c r="BN279" i="3"/>
  <c r="BO279" i="3"/>
  <c r="BP279" i="3"/>
  <c r="BQ279" i="3"/>
  <c r="BR279" i="3"/>
  <c r="BS279" i="3"/>
  <c r="BT279" i="3"/>
  <c r="BU279" i="3"/>
  <c r="BV279" i="3"/>
  <c r="BW279" i="3"/>
  <c r="BX279" i="3"/>
  <c r="CA279" i="3"/>
  <c r="CB279" i="3"/>
  <c r="CC279" i="3"/>
  <c r="CD279" i="3"/>
  <c r="CF279" i="3"/>
  <c r="CG279" i="3"/>
  <c r="CH279" i="3"/>
  <c r="CJ279" i="3"/>
  <c r="CK279" i="3"/>
  <c r="CL279" i="3"/>
  <c r="CN279" i="3"/>
  <c r="CO279" i="3"/>
  <c r="CP279" i="3"/>
  <c r="CR279" i="3"/>
  <c r="CS279" i="3"/>
  <c r="CT279" i="3"/>
  <c r="CV279" i="3"/>
  <c r="CW279" i="3"/>
  <c r="CX279" i="3"/>
  <c r="CZ279" i="3"/>
  <c r="DA279" i="3"/>
  <c r="DB279" i="3"/>
  <c r="DD279" i="3"/>
  <c r="DE279" i="3"/>
  <c r="DF279" i="3"/>
  <c r="DH279" i="3"/>
  <c r="DI279" i="3"/>
  <c r="DJ279" i="3"/>
  <c r="DL279" i="3"/>
  <c r="DM279" i="3"/>
  <c r="DN279" i="3"/>
  <c r="DP279" i="3"/>
  <c r="DQ279" i="3"/>
  <c r="DR279" i="3"/>
  <c r="B280" i="3"/>
  <c r="C280" i="3"/>
  <c r="E280" i="3"/>
  <c r="F280" i="3"/>
  <c r="G280" i="3"/>
  <c r="H280" i="3"/>
  <c r="I280" i="3"/>
  <c r="J280" i="3"/>
  <c r="K280" i="3"/>
  <c r="L280" i="3"/>
  <c r="M280" i="3"/>
  <c r="N280" i="3"/>
  <c r="O280" i="3"/>
  <c r="Q280" i="3"/>
  <c r="R280" i="3"/>
  <c r="S280" i="3"/>
  <c r="U280" i="3"/>
  <c r="V280" i="3"/>
  <c r="W280" i="3"/>
  <c r="Y280" i="3"/>
  <c r="Z280" i="3"/>
  <c r="AA280" i="3"/>
  <c r="AC280" i="3"/>
  <c r="AD280" i="3"/>
  <c r="AE280" i="3"/>
  <c r="AG280" i="3"/>
  <c r="AH280" i="3"/>
  <c r="AI280" i="3"/>
  <c r="AK280" i="3"/>
  <c r="AL280" i="3"/>
  <c r="AM280" i="3"/>
  <c r="AO280" i="3"/>
  <c r="AP280" i="3"/>
  <c r="AQ280" i="3"/>
  <c r="AS280" i="3"/>
  <c r="AT280" i="3"/>
  <c r="AU280" i="3"/>
  <c r="AW280" i="3"/>
  <c r="AX280" i="3"/>
  <c r="AY280" i="3"/>
  <c r="BA280" i="3"/>
  <c r="BB280" i="3"/>
  <c r="BC280" i="3"/>
  <c r="BE280" i="3"/>
  <c r="BF280" i="3"/>
  <c r="BG280" i="3"/>
  <c r="BI280" i="3"/>
  <c r="BJ280" i="3"/>
  <c r="BK280" i="3"/>
  <c r="BN280" i="3"/>
  <c r="BO280" i="3"/>
  <c r="BP280" i="3"/>
  <c r="BQ280" i="3"/>
  <c r="BR280" i="3"/>
  <c r="BS280" i="3"/>
  <c r="BT280" i="3"/>
  <c r="BU280" i="3"/>
  <c r="BV280" i="3"/>
  <c r="BW280" i="3"/>
  <c r="BX280" i="3"/>
  <c r="CA280" i="3"/>
  <c r="CB280" i="3"/>
  <c r="CC280" i="3"/>
  <c r="CD280" i="3"/>
  <c r="CF280" i="3"/>
  <c r="CG280" i="3"/>
  <c r="CH280" i="3"/>
  <c r="CJ280" i="3"/>
  <c r="CK280" i="3"/>
  <c r="CL280" i="3"/>
  <c r="CN280" i="3"/>
  <c r="CO280" i="3"/>
  <c r="CP280" i="3"/>
  <c r="CR280" i="3"/>
  <c r="CS280" i="3"/>
  <c r="CT280" i="3"/>
  <c r="CV280" i="3"/>
  <c r="CW280" i="3"/>
  <c r="CX280" i="3"/>
  <c r="CZ280" i="3"/>
  <c r="DA280" i="3"/>
  <c r="DB280" i="3"/>
  <c r="DD280" i="3"/>
  <c r="DE280" i="3"/>
  <c r="DF280" i="3"/>
  <c r="DH280" i="3"/>
  <c r="DI280" i="3"/>
  <c r="DJ280" i="3"/>
  <c r="DL280" i="3"/>
  <c r="DM280" i="3"/>
  <c r="DN280" i="3"/>
  <c r="DP280" i="3"/>
  <c r="DQ280" i="3"/>
  <c r="DR280" i="3"/>
  <c r="B281" i="3"/>
  <c r="C281" i="3"/>
  <c r="E281" i="3"/>
  <c r="F281" i="3"/>
  <c r="G281" i="3"/>
  <c r="H281" i="3"/>
  <c r="I281" i="3"/>
  <c r="J281" i="3"/>
  <c r="K281" i="3"/>
  <c r="L281" i="3"/>
  <c r="M281" i="3"/>
  <c r="N281" i="3"/>
  <c r="O281" i="3"/>
  <c r="Q281" i="3"/>
  <c r="R281" i="3"/>
  <c r="S281" i="3"/>
  <c r="U281" i="3"/>
  <c r="V281" i="3"/>
  <c r="W281" i="3"/>
  <c r="Y281" i="3"/>
  <c r="Z281" i="3"/>
  <c r="AA281" i="3"/>
  <c r="AC281" i="3"/>
  <c r="AD281" i="3"/>
  <c r="AE281" i="3"/>
  <c r="AG281" i="3"/>
  <c r="AH281" i="3"/>
  <c r="AI281" i="3"/>
  <c r="AK281" i="3"/>
  <c r="AL281" i="3"/>
  <c r="AM281" i="3"/>
  <c r="AO281" i="3"/>
  <c r="AP281" i="3"/>
  <c r="AQ281" i="3"/>
  <c r="AS281" i="3"/>
  <c r="AT281" i="3"/>
  <c r="AU281" i="3"/>
  <c r="AW281" i="3"/>
  <c r="AX281" i="3"/>
  <c r="AY281" i="3"/>
  <c r="BA281" i="3"/>
  <c r="BB281" i="3"/>
  <c r="BC281" i="3"/>
  <c r="BE281" i="3"/>
  <c r="BF281" i="3"/>
  <c r="BG281" i="3"/>
  <c r="BI281" i="3"/>
  <c r="BJ281" i="3"/>
  <c r="BK281" i="3"/>
  <c r="BN281" i="3"/>
  <c r="BO281" i="3"/>
  <c r="BP281" i="3"/>
  <c r="BQ281" i="3"/>
  <c r="BR281" i="3"/>
  <c r="BS281" i="3"/>
  <c r="BT281" i="3"/>
  <c r="BU281" i="3"/>
  <c r="BV281" i="3"/>
  <c r="BW281" i="3"/>
  <c r="BX281" i="3"/>
  <c r="CA281" i="3"/>
  <c r="CB281" i="3"/>
  <c r="CC281" i="3"/>
  <c r="CD281" i="3"/>
  <c r="CF281" i="3"/>
  <c r="CG281" i="3"/>
  <c r="CH281" i="3"/>
  <c r="CJ281" i="3"/>
  <c r="CK281" i="3"/>
  <c r="CL281" i="3"/>
  <c r="CN281" i="3"/>
  <c r="CO281" i="3"/>
  <c r="CP281" i="3"/>
  <c r="CR281" i="3"/>
  <c r="CS281" i="3"/>
  <c r="CT281" i="3"/>
  <c r="CV281" i="3"/>
  <c r="CW281" i="3"/>
  <c r="CX281" i="3"/>
  <c r="CZ281" i="3"/>
  <c r="DA281" i="3"/>
  <c r="DB281" i="3"/>
  <c r="DD281" i="3"/>
  <c r="DE281" i="3"/>
  <c r="DF281" i="3"/>
  <c r="DH281" i="3"/>
  <c r="DI281" i="3"/>
  <c r="DJ281" i="3"/>
  <c r="DL281" i="3"/>
  <c r="DM281" i="3"/>
  <c r="DN281" i="3"/>
  <c r="DP281" i="3"/>
  <c r="DQ281" i="3"/>
  <c r="DR281" i="3"/>
  <c r="B282" i="3"/>
  <c r="C282" i="3"/>
  <c r="E282" i="3"/>
  <c r="F282" i="3"/>
  <c r="G282" i="3"/>
  <c r="H282" i="3"/>
  <c r="I282" i="3"/>
  <c r="J282" i="3"/>
  <c r="K282" i="3"/>
  <c r="L282" i="3"/>
  <c r="M282" i="3"/>
  <c r="N282" i="3"/>
  <c r="O282" i="3"/>
  <c r="Q282" i="3"/>
  <c r="R282" i="3"/>
  <c r="S282" i="3"/>
  <c r="U282" i="3"/>
  <c r="V282" i="3"/>
  <c r="W282" i="3"/>
  <c r="Y282" i="3"/>
  <c r="Z282" i="3"/>
  <c r="AA282" i="3"/>
  <c r="AC282" i="3"/>
  <c r="AD282" i="3"/>
  <c r="AE282" i="3"/>
  <c r="AG282" i="3"/>
  <c r="AH282" i="3"/>
  <c r="AI282" i="3"/>
  <c r="AK282" i="3"/>
  <c r="AL282" i="3"/>
  <c r="AM282" i="3"/>
  <c r="AO282" i="3"/>
  <c r="AP282" i="3"/>
  <c r="AQ282" i="3"/>
  <c r="AS282" i="3"/>
  <c r="AT282" i="3"/>
  <c r="AU282" i="3"/>
  <c r="AW282" i="3"/>
  <c r="AX282" i="3"/>
  <c r="AY282" i="3"/>
  <c r="BA282" i="3"/>
  <c r="BB282" i="3"/>
  <c r="BC282" i="3"/>
  <c r="BE282" i="3"/>
  <c r="BF282" i="3"/>
  <c r="BG282" i="3"/>
  <c r="BI282" i="3"/>
  <c r="BJ282" i="3"/>
  <c r="BK282" i="3"/>
  <c r="BN282" i="3"/>
  <c r="BO282" i="3"/>
  <c r="BP282" i="3"/>
  <c r="BQ282" i="3"/>
  <c r="BR282" i="3"/>
  <c r="BS282" i="3"/>
  <c r="BT282" i="3"/>
  <c r="BU282" i="3"/>
  <c r="BV282" i="3"/>
  <c r="BW282" i="3"/>
  <c r="BX282" i="3"/>
  <c r="CA282" i="3"/>
  <c r="CB282" i="3"/>
  <c r="CC282" i="3"/>
  <c r="CD282" i="3"/>
  <c r="CF282" i="3"/>
  <c r="CG282" i="3"/>
  <c r="CH282" i="3"/>
  <c r="CJ282" i="3"/>
  <c r="CK282" i="3"/>
  <c r="CL282" i="3"/>
  <c r="CN282" i="3"/>
  <c r="CO282" i="3"/>
  <c r="CP282" i="3"/>
  <c r="CR282" i="3"/>
  <c r="CS282" i="3"/>
  <c r="CT282" i="3"/>
  <c r="CV282" i="3"/>
  <c r="CW282" i="3"/>
  <c r="CX282" i="3"/>
  <c r="CZ282" i="3"/>
  <c r="DA282" i="3"/>
  <c r="DB282" i="3"/>
  <c r="DD282" i="3"/>
  <c r="DE282" i="3"/>
  <c r="DF282" i="3"/>
  <c r="DH282" i="3"/>
  <c r="DI282" i="3"/>
  <c r="DJ282" i="3"/>
  <c r="DL282" i="3"/>
  <c r="DM282" i="3"/>
  <c r="DN282" i="3"/>
  <c r="DP282" i="3"/>
  <c r="DQ282" i="3"/>
  <c r="DR282" i="3"/>
  <c r="B283" i="3"/>
  <c r="C283" i="3"/>
  <c r="E283" i="3"/>
  <c r="F283" i="3"/>
  <c r="G283" i="3"/>
  <c r="H283" i="3"/>
  <c r="I283" i="3"/>
  <c r="J283" i="3"/>
  <c r="K283" i="3"/>
  <c r="L283" i="3"/>
  <c r="M283" i="3"/>
  <c r="N283" i="3"/>
  <c r="O283" i="3"/>
  <c r="Q283" i="3"/>
  <c r="R283" i="3"/>
  <c r="S283" i="3"/>
  <c r="U283" i="3"/>
  <c r="V283" i="3"/>
  <c r="W283" i="3"/>
  <c r="Y283" i="3"/>
  <c r="Z283" i="3"/>
  <c r="AA283" i="3"/>
  <c r="AC283" i="3"/>
  <c r="AD283" i="3"/>
  <c r="AE283" i="3"/>
  <c r="AG283" i="3"/>
  <c r="AH283" i="3"/>
  <c r="AI283" i="3"/>
  <c r="AK283" i="3"/>
  <c r="AL283" i="3"/>
  <c r="AM283" i="3"/>
  <c r="AO283" i="3"/>
  <c r="AP283" i="3"/>
  <c r="AQ283" i="3"/>
  <c r="AS283" i="3"/>
  <c r="AT283" i="3"/>
  <c r="AU283" i="3"/>
  <c r="AW283" i="3"/>
  <c r="AX283" i="3"/>
  <c r="AY283" i="3"/>
  <c r="BA283" i="3"/>
  <c r="BB283" i="3"/>
  <c r="BC283" i="3"/>
  <c r="BE283" i="3"/>
  <c r="BF283" i="3"/>
  <c r="BG283" i="3"/>
  <c r="BI283" i="3"/>
  <c r="BJ283" i="3"/>
  <c r="BK283" i="3"/>
  <c r="BN283" i="3"/>
  <c r="BO283" i="3"/>
  <c r="BP283" i="3"/>
  <c r="BQ283" i="3"/>
  <c r="BR283" i="3"/>
  <c r="BS283" i="3"/>
  <c r="BT283" i="3"/>
  <c r="BU283" i="3"/>
  <c r="BV283" i="3"/>
  <c r="BW283" i="3"/>
  <c r="BX283" i="3"/>
  <c r="CA283" i="3"/>
  <c r="CB283" i="3"/>
  <c r="CC283" i="3"/>
  <c r="CD283" i="3"/>
  <c r="CF283" i="3"/>
  <c r="CG283" i="3"/>
  <c r="CH283" i="3"/>
  <c r="CJ283" i="3"/>
  <c r="CK283" i="3"/>
  <c r="CL283" i="3"/>
  <c r="CN283" i="3"/>
  <c r="CO283" i="3"/>
  <c r="CP283" i="3"/>
  <c r="CR283" i="3"/>
  <c r="CS283" i="3"/>
  <c r="CT283" i="3"/>
  <c r="CV283" i="3"/>
  <c r="CW283" i="3"/>
  <c r="CX283" i="3"/>
  <c r="CZ283" i="3"/>
  <c r="DA283" i="3"/>
  <c r="DB283" i="3"/>
  <c r="DD283" i="3"/>
  <c r="DE283" i="3"/>
  <c r="DF283" i="3"/>
  <c r="DH283" i="3"/>
  <c r="DI283" i="3"/>
  <c r="DJ283" i="3"/>
  <c r="DL283" i="3"/>
  <c r="DM283" i="3"/>
  <c r="DN283" i="3"/>
  <c r="DP283" i="3"/>
  <c r="DQ283" i="3"/>
  <c r="DR283" i="3"/>
  <c r="B284" i="3"/>
  <c r="C284" i="3"/>
  <c r="E284" i="3"/>
  <c r="F284" i="3"/>
  <c r="G284" i="3"/>
  <c r="H284" i="3"/>
  <c r="I284" i="3"/>
  <c r="J284" i="3"/>
  <c r="K284" i="3"/>
  <c r="L284" i="3"/>
  <c r="M284" i="3"/>
  <c r="N284" i="3"/>
  <c r="O284" i="3"/>
  <c r="Q284" i="3"/>
  <c r="R284" i="3"/>
  <c r="S284" i="3"/>
  <c r="U284" i="3"/>
  <c r="V284" i="3"/>
  <c r="W284" i="3"/>
  <c r="Y284" i="3"/>
  <c r="Z284" i="3"/>
  <c r="AA284" i="3"/>
  <c r="AC284" i="3"/>
  <c r="AD284" i="3"/>
  <c r="AE284" i="3"/>
  <c r="AG284" i="3"/>
  <c r="AH284" i="3"/>
  <c r="AI284" i="3"/>
  <c r="AK284" i="3"/>
  <c r="AL284" i="3"/>
  <c r="AM284" i="3"/>
  <c r="AO284" i="3"/>
  <c r="AP284" i="3"/>
  <c r="AQ284" i="3"/>
  <c r="AS284" i="3"/>
  <c r="AT284" i="3"/>
  <c r="AU284" i="3"/>
  <c r="AW284" i="3"/>
  <c r="AX284" i="3"/>
  <c r="AY284" i="3"/>
  <c r="BA284" i="3"/>
  <c r="BB284" i="3"/>
  <c r="BC284" i="3"/>
  <c r="BE284" i="3"/>
  <c r="BF284" i="3"/>
  <c r="BG284" i="3"/>
  <c r="BI284" i="3"/>
  <c r="BJ284" i="3"/>
  <c r="BK284" i="3"/>
  <c r="BN284" i="3"/>
  <c r="BO284" i="3"/>
  <c r="BP284" i="3"/>
  <c r="BQ284" i="3"/>
  <c r="BR284" i="3"/>
  <c r="BS284" i="3"/>
  <c r="BT284" i="3"/>
  <c r="BU284" i="3"/>
  <c r="BV284" i="3"/>
  <c r="BW284" i="3"/>
  <c r="BX284" i="3"/>
  <c r="CA284" i="3"/>
  <c r="CB284" i="3"/>
  <c r="CC284" i="3"/>
  <c r="CD284" i="3"/>
  <c r="CF284" i="3"/>
  <c r="CG284" i="3"/>
  <c r="CH284" i="3"/>
  <c r="CJ284" i="3"/>
  <c r="CK284" i="3"/>
  <c r="CL284" i="3"/>
  <c r="CN284" i="3"/>
  <c r="CO284" i="3"/>
  <c r="CP284" i="3"/>
  <c r="CR284" i="3"/>
  <c r="CS284" i="3"/>
  <c r="CT284" i="3"/>
  <c r="CV284" i="3"/>
  <c r="CW284" i="3"/>
  <c r="CX284" i="3"/>
  <c r="CZ284" i="3"/>
  <c r="DA284" i="3"/>
  <c r="DB284" i="3"/>
  <c r="DD284" i="3"/>
  <c r="DE284" i="3"/>
  <c r="DF284" i="3"/>
  <c r="DH284" i="3"/>
  <c r="DI284" i="3"/>
  <c r="DJ284" i="3"/>
  <c r="DL284" i="3"/>
  <c r="DM284" i="3"/>
  <c r="DN284" i="3"/>
  <c r="DP284" i="3"/>
  <c r="DQ284" i="3"/>
  <c r="DR284" i="3"/>
  <c r="B285" i="3"/>
  <c r="C285" i="3"/>
  <c r="E285" i="3"/>
  <c r="F285" i="3"/>
  <c r="G285" i="3"/>
  <c r="H285" i="3"/>
  <c r="I285" i="3"/>
  <c r="J285" i="3"/>
  <c r="K285" i="3"/>
  <c r="L285" i="3"/>
  <c r="M285" i="3"/>
  <c r="N285" i="3"/>
  <c r="O285" i="3"/>
  <c r="Q285" i="3"/>
  <c r="R285" i="3"/>
  <c r="S285" i="3"/>
  <c r="U285" i="3"/>
  <c r="V285" i="3"/>
  <c r="W285" i="3"/>
  <c r="Y285" i="3"/>
  <c r="Z285" i="3"/>
  <c r="AA285" i="3"/>
  <c r="AC285" i="3"/>
  <c r="AD285" i="3"/>
  <c r="AE285" i="3"/>
  <c r="AG285" i="3"/>
  <c r="AH285" i="3"/>
  <c r="AI285" i="3"/>
  <c r="AK285" i="3"/>
  <c r="AL285" i="3"/>
  <c r="AM285" i="3"/>
  <c r="AO285" i="3"/>
  <c r="AP285" i="3"/>
  <c r="AQ285" i="3"/>
  <c r="AS285" i="3"/>
  <c r="AT285" i="3"/>
  <c r="AU285" i="3"/>
  <c r="AW285" i="3"/>
  <c r="AX285" i="3"/>
  <c r="AY285" i="3"/>
  <c r="BA285" i="3"/>
  <c r="BB285" i="3"/>
  <c r="BC285" i="3"/>
  <c r="BE285" i="3"/>
  <c r="BF285" i="3"/>
  <c r="BG285" i="3"/>
  <c r="BI285" i="3"/>
  <c r="BJ285" i="3"/>
  <c r="BK285" i="3"/>
  <c r="BN285" i="3"/>
  <c r="BO285" i="3"/>
  <c r="BP285" i="3"/>
  <c r="BQ285" i="3"/>
  <c r="BR285" i="3"/>
  <c r="BS285" i="3"/>
  <c r="BT285" i="3"/>
  <c r="BU285" i="3"/>
  <c r="BV285" i="3"/>
  <c r="BW285" i="3"/>
  <c r="BX285" i="3"/>
  <c r="CA285" i="3"/>
  <c r="CB285" i="3"/>
  <c r="CC285" i="3"/>
  <c r="CD285" i="3"/>
  <c r="CF285" i="3"/>
  <c r="CG285" i="3"/>
  <c r="CH285" i="3"/>
  <c r="CJ285" i="3"/>
  <c r="CK285" i="3"/>
  <c r="CL285" i="3"/>
  <c r="CN285" i="3"/>
  <c r="CO285" i="3"/>
  <c r="CP285" i="3"/>
  <c r="CR285" i="3"/>
  <c r="CS285" i="3"/>
  <c r="CT285" i="3"/>
  <c r="CV285" i="3"/>
  <c r="CW285" i="3"/>
  <c r="CX285" i="3"/>
  <c r="CZ285" i="3"/>
  <c r="DA285" i="3"/>
  <c r="DB285" i="3"/>
  <c r="DD285" i="3"/>
  <c r="DE285" i="3"/>
  <c r="DF285" i="3"/>
  <c r="DH285" i="3"/>
  <c r="DI285" i="3"/>
  <c r="DJ285" i="3"/>
  <c r="DL285" i="3"/>
  <c r="DM285" i="3"/>
  <c r="DN285" i="3"/>
  <c r="DP285" i="3"/>
  <c r="DQ285" i="3"/>
  <c r="DR285" i="3"/>
  <c r="B286" i="3"/>
  <c r="C286" i="3"/>
  <c r="E286" i="3"/>
  <c r="F286" i="3"/>
  <c r="G286" i="3"/>
  <c r="H286" i="3"/>
  <c r="I286" i="3"/>
  <c r="J286" i="3"/>
  <c r="K286" i="3"/>
  <c r="L286" i="3"/>
  <c r="M286" i="3"/>
  <c r="N286" i="3"/>
  <c r="O286" i="3"/>
  <c r="Q286" i="3"/>
  <c r="R286" i="3"/>
  <c r="S286" i="3"/>
  <c r="U286" i="3"/>
  <c r="V286" i="3"/>
  <c r="W286" i="3"/>
  <c r="Y286" i="3"/>
  <c r="Z286" i="3"/>
  <c r="AA286" i="3"/>
  <c r="AC286" i="3"/>
  <c r="AD286" i="3"/>
  <c r="AE286" i="3"/>
  <c r="AG286" i="3"/>
  <c r="AH286" i="3"/>
  <c r="AI286" i="3"/>
  <c r="AK286" i="3"/>
  <c r="AL286" i="3"/>
  <c r="AM286" i="3"/>
  <c r="AO286" i="3"/>
  <c r="AP286" i="3"/>
  <c r="AQ286" i="3"/>
  <c r="AS286" i="3"/>
  <c r="AT286" i="3"/>
  <c r="AU286" i="3"/>
  <c r="AW286" i="3"/>
  <c r="AX286" i="3"/>
  <c r="AY286" i="3"/>
  <c r="BA286" i="3"/>
  <c r="BB286" i="3"/>
  <c r="BC286" i="3"/>
  <c r="BE286" i="3"/>
  <c r="BF286" i="3"/>
  <c r="BG286" i="3"/>
  <c r="BI286" i="3"/>
  <c r="BJ286" i="3"/>
  <c r="BK286" i="3"/>
  <c r="BN286" i="3"/>
  <c r="BO286" i="3"/>
  <c r="BP286" i="3"/>
  <c r="BQ286" i="3"/>
  <c r="BR286" i="3"/>
  <c r="BS286" i="3"/>
  <c r="BT286" i="3"/>
  <c r="BU286" i="3"/>
  <c r="BV286" i="3"/>
  <c r="BW286" i="3"/>
  <c r="BX286" i="3"/>
  <c r="CA286" i="3"/>
  <c r="CB286" i="3"/>
  <c r="CC286" i="3"/>
  <c r="CD286" i="3"/>
  <c r="CF286" i="3"/>
  <c r="CG286" i="3"/>
  <c r="CH286" i="3"/>
  <c r="CJ286" i="3"/>
  <c r="CK286" i="3"/>
  <c r="CL286" i="3"/>
  <c r="CN286" i="3"/>
  <c r="CO286" i="3"/>
  <c r="CP286" i="3"/>
  <c r="CR286" i="3"/>
  <c r="CS286" i="3"/>
  <c r="CT286" i="3"/>
  <c r="CV286" i="3"/>
  <c r="CW286" i="3"/>
  <c r="CX286" i="3"/>
  <c r="CZ286" i="3"/>
  <c r="DA286" i="3"/>
  <c r="DB286" i="3"/>
  <c r="DD286" i="3"/>
  <c r="DE286" i="3"/>
  <c r="DF286" i="3"/>
  <c r="DH286" i="3"/>
  <c r="DI286" i="3"/>
  <c r="DJ286" i="3"/>
  <c r="DL286" i="3"/>
  <c r="DM286" i="3"/>
  <c r="DN286" i="3"/>
  <c r="DP286" i="3"/>
  <c r="DQ286" i="3"/>
  <c r="DR286" i="3"/>
  <c r="B287" i="3"/>
  <c r="C287" i="3"/>
  <c r="E287" i="3"/>
  <c r="F287" i="3"/>
  <c r="G287" i="3"/>
  <c r="H287" i="3"/>
  <c r="I287" i="3"/>
  <c r="J287" i="3"/>
  <c r="K287" i="3"/>
  <c r="L287" i="3"/>
  <c r="M287" i="3"/>
  <c r="N287" i="3"/>
  <c r="O287" i="3"/>
  <c r="Q287" i="3"/>
  <c r="R287" i="3"/>
  <c r="S287" i="3"/>
  <c r="U287" i="3"/>
  <c r="V287" i="3"/>
  <c r="W287" i="3"/>
  <c r="Y287" i="3"/>
  <c r="Z287" i="3"/>
  <c r="AA287" i="3"/>
  <c r="AC287" i="3"/>
  <c r="AD287" i="3"/>
  <c r="AE287" i="3"/>
  <c r="AG287" i="3"/>
  <c r="AH287" i="3"/>
  <c r="AI287" i="3"/>
  <c r="AK287" i="3"/>
  <c r="AL287" i="3"/>
  <c r="AM287" i="3"/>
  <c r="AO287" i="3"/>
  <c r="AP287" i="3"/>
  <c r="AQ287" i="3"/>
  <c r="AS287" i="3"/>
  <c r="AT287" i="3"/>
  <c r="AU287" i="3"/>
  <c r="AW287" i="3"/>
  <c r="AX287" i="3"/>
  <c r="AY287" i="3"/>
  <c r="BA287" i="3"/>
  <c r="BB287" i="3"/>
  <c r="BC287" i="3"/>
  <c r="BE287" i="3"/>
  <c r="BF287" i="3"/>
  <c r="BG287" i="3"/>
  <c r="BI287" i="3"/>
  <c r="BJ287" i="3"/>
  <c r="BK287" i="3"/>
  <c r="BN287" i="3"/>
  <c r="BO287" i="3"/>
  <c r="BP287" i="3"/>
  <c r="BQ287" i="3"/>
  <c r="BR287" i="3"/>
  <c r="BS287" i="3"/>
  <c r="BT287" i="3"/>
  <c r="BU287" i="3"/>
  <c r="BV287" i="3"/>
  <c r="BW287" i="3"/>
  <c r="BX287" i="3"/>
  <c r="CA287" i="3"/>
  <c r="CB287" i="3"/>
  <c r="CC287" i="3"/>
  <c r="CD287" i="3"/>
  <c r="CF287" i="3"/>
  <c r="CG287" i="3"/>
  <c r="CH287" i="3"/>
  <c r="CJ287" i="3"/>
  <c r="CK287" i="3"/>
  <c r="CL287" i="3"/>
  <c r="CN287" i="3"/>
  <c r="CO287" i="3"/>
  <c r="CP287" i="3"/>
  <c r="CR287" i="3"/>
  <c r="CS287" i="3"/>
  <c r="CT287" i="3"/>
  <c r="CV287" i="3"/>
  <c r="CW287" i="3"/>
  <c r="CX287" i="3"/>
  <c r="CZ287" i="3"/>
  <c r="DA287" i="3"/>
  <c r="DB287" i="3"/>
  <c r="DD287" i="3"/>
  <c r="DE287" i="3"/>
  <c r="DF287" i="3"/>
  <c r="DH287" i="3"/>
  <c r="DI287" i="3"/>
  <c r="DJ287" i="3"/>
  <c r="DL287" i="3"/>
  <c r="DM287" i="3"/>
  <c r="DN287" i="3"/>
  <c r="DP287" i="3"/>
  <c r="DQ287" i="3"/>
  <c r="DR287" i="3"/>
  <c r="B288" i="3"/>
  <c r="C288" i="3"/>
  <c r="E288" i="3"/>
  <c r="F288" i="3"/>
  <c r="G288" i="3"/>
  <c r="H288" i="3"/>
  <c r="I288" i="3"/>
  <c r="J288" i="3"/>
  <c r="K288" i="3"/>
  <c r="L288" i="3"/>
  <c r="M288" i="3"/>
  <c r="N288" i="3"/>
  <c r="O288" i="3"/>
  <c r="Q288" i="3"/>
  <c r="R288" i="3"/>
  <c r="S288" i="3"/>
  <c r="U288" i="3"/>
  <c r="V288" i="3"/>
  <c r="W288" i="3"/>
  <c r="Y288" i="3"/>
  <c r="Z288" i="3"/>
  <c r="AA288" i="3"/>
  <c r="AC288" i="3"/>
  <c r="AD288" i="3"/>
  <c r="AE288" i="3"/>
  <c r="AG288" i="3"/>
  <c r="AH288" i="3"/>
  <c r="AI288" i="3"/>
  <c r="AK288" i="3"/>
  <c r="AL288" i="3"/>
  <c r="AM288" i="3"/>
  <c r="AO288" i="3"/>
  <c r="AP288" i="3"/>
  <c r="AQ288" i="3"/>
  <c r="AS288" i="3"/>
  <c r="AT288" i="3"/>
  <c r="AU288" i="3"/>
  <c r="AW288" i="3"/>
  <c r="AX288" i="3"/>
  <c r="AY288" i="3"/>
  <c r="BA288" i="3"/>
  <c r="BB288" i="3"/>
  <c r="BC288" i="3"/>
  <c r="BE288" i="3"/>
  <c r="BF288" i="3"/>
  <c r="BG288" i="3"/>
  <c r="BI288" i="3"/>
  <c r="BJ288" i="3"/>
  <c r="BK288" i="3"/>
  <c r="BN288" i="3"/>
  <c r="BO288" i="3"/>
  <c r="BP288" i="3"/>
  <c r="BQ288" i="3"/>
  <c r="BR288" i="3"/>
  <c r="BS288" i="3"/>
  <c r="BT288" i="3"/>
  <c r="BU288" i="3"/>
  <c r="BV288" i="3"/>
  <c r="BW288" i="3"/>
  <c r="BX288" i="3"/>
  <c r="CA288" i="3"/>
  <c r="CB288" i="3"/>
  <c r="CC288" i="3"/>
  <c r="CD288" i="3"/>
  <c r="CF288" i="3"/>
  <c r="CG288" i="3"/>
  <c r="CH288" i="3"/>
  <c r="CJ288" i="3"/>
  <c r="CK288" i="3"/>
  <c r="CL288" i="3"/>
  <c r="CN288" i="3"/>
  <c r="CO288" i="3"/>
  <c r="CP288" i="3"/>
  <c r="CR288" i="3"/>
  <c r="CS288" i="3"/>
  <c r="CT288" i="3"/>
  <c r="CV288" i="3"/>
  <c r="CW288" i="3"/>
  <c r="CX288" i="3"/>
  <c r="CZ288" i="3"/>
  <c r="DA288" i="3"/>
  <c r="DB288" i="3"/>
  <c r="DD288" i="3"/>
  <c r="DE288" i="3"/>
  <c r="DF288" i="3"/>
  <c r="DH288" i="3"/>
  <c r="DI288" i="3"/>
  <c r="DJ288" i="3"/>
  <c r="DL288" i="3"/>
  <c r="DM288" i="3"/>
  <c r="DN288" i="3"/>
  <c r="DP288" i="3"/>
  <c r="DQ288" i="3"/>
  <c r="DR288" i="3"/>
  <c r="B289" i="3"/>
  <c r="C289" i="3"/>
  <c r="E289" i="3"/>
  <c r="F289" i="3"/>
  <c r="G289" i="3"/>
  <c r="H289" i="3"/>
  <c r="I289" i="3"/>
  <c r="J289" i="3"/>
  <c r="K289" i="3"/>
  <c r="L289" i="3"/>
  <c r="M289" i="3"/>
  <c r="N289" i="3"/>
  <c r="O289" i="3"/>
  <c r="Q289" i="3"/>
  <c r="R289" i="3"/>
  <c r="S289" i="3"/>
  <c r="U289" i="3"/>
  <c r="V289" i="3"/>
  <c r="W289" i="3"/>
  <c r="Y289" i="3"/>
  <c r="Z289" i="3"/>
  <c r="AA289" i="3"/>
  <c r="AC289" i="3"/>
  <c r="AD289" i="3"/>
  <c r="AE289" i="3"/>
  <c r="AG289" i="3"/>
  <c r="AH289" i="3"/>
  <c r="AI289" i="3"/>
  <c r="AK289" i="3"/>
  <c r="AL289" i="3"/>
  <c r="AM289" i="3"/>
  <c r="AO289" i="3"/>
  <c r="AP289" i="3"/>
  <c r="AQ289" i="3"/>
  <c r="AS289" i="3"/>
  <c r="AT289" i="3"/>
  <c r="AU289" i="3"/>
  <c r="AW289" i="3"/>
  <c r="AX289" i="3"/>
  <c r="AY289" i="3"/>
  <c r="BA289" i="3"/>
  <c r="BB289" i="3"/>
  <c r="BC289" i="3"/>
  <c r="BE289" i="3"/>
  <c r="BF289" i="3"/>
  <c r="BG289" i="3"/>
  <c r="BI289" i="3"/>
  <c r="BJ289" i="3"/>
  <c r="BK289" i="3"/>
  <c r="BN289" i="3"/>
  <c r="BO289" i="3"/>
  <c r="BP289" i="3"/>
  <c r="BQ289" i="3"/>
  <c r="BR289" i="3"/>
  <c r="BS289" i="3"/>
  <c r="BT289" i="3"/>
  <c r="BU289" i="3"/>
  <c r="BV289" i="3"/>
  <c r="BW289" i="3"/>
  <c r="BX289" i="3"/>
  <c r="CA289" i="3"/>
  <c r="CB289" i="3"/>
  <c r="CC289" i="3"/>
  <c r="CD289" i="3"/>
  <c r="CF289" i="3"/>
  <c r="CG289" i="3"/>
  <c r="CH289" i="3"/>
  <c r="CJ289" i="3"/>
  <c r="CK289" i="3"/>
  <c r="CL289" i="3"/>
  <c r="CN289" i="3"/>
  <c r="CO289" i="3"/>
  <c r="CP289" i="3"/>
  <c r="CR289" i="3"/>
  <c r="CS289" i="3"/>
  <c r="CT289" i="3"/>
  <c r="CV289" i="3"/>
  <c r="CW289" i="3"/>
  <c r="CX289" i="3"/>
  <c r="CZ289" i="3"/>
  <c r="DA289" i="3"/>
  <c r="DB289" i="3"/>
  <c r="DD289" i="3"/>
  <c r="DE289" i="3"/>
  <c r="DF289" i="3"/>
  <c r="DH289" i="3"/>
  <c r="DI289" i="3"/>
  <c r="DJ289" i="3"/>
  <c r="DL289" i="3"/>
  <c r="DM289" i="3"/>
  <c r="DN289" i="3"/>
  <c r="DP289" i="3"/>
  <c r="DQ289" i="3"/>
  <c r="DR289" i="3"/>
  <c r="B290" i="3"/>
  <c r="C290" i="3"/>
  <c r="E290" i="3"/>
  <c r="F290" i="3"/>
  <c r="G290" i="3"/>
  <c r="H290" i="3"/>
  <c r="I290" i="3"/>
  <c r="J290" i="3"/>
  <c r="K290" i="3"/>
  <c r="L290" i="3"/>
  <c r="M290" i="3"/>
  <c r="N290" i="3"/>
  <c r="O290" i="3"/>
  <c r="Q290" i="3"/>
  <c r="R290" i="3"/>
  <c r="S290" i="3"/>
  <c r="U290" i="3"/>
  <c r="V290" i="3"/>
  <c r="W290" i="3"/>
  <c r="Y290" i="3"/>
  <c r="Z290" i="3"/>
  <c r="AA290" i="3"/>
  <c r="AC290" i="3"/>
  <c r="AD290" i="3"/>
  <c r="AE290" i="3"/>
  <c r="AG290" i="3"/>
  <c r="AH290" i="3"/>
  <c r="AI290" i="3"/>
  <c r="AK290" i="3"/>
  <c r="AL290" i="3"/>
  <c r="AM290" i="3"/>
  <c r="AO290" i="3"/>
  <c r="AP290" i="3"/>
  <c r="AQ290" i="3"/>
  <c r="AS290" i="3"/>
  <c r="AT290" i="3"/>
  <c r="AU290" i="3"/>
  <c r="AW290" i="3"/>
  <c r="AX290" i="3"/>
  <c r="AY290" i="3"/>
  <c r="BA290" i="3"/>
  <c r="BB290" i="3"/>
  <c r="BC290" i="3"/>
  <c r="BE290" i="3"/>
  <c r="BF290" i="3"/>
  <c r="BG290" i="3"/>
  <c r="BI290" i="3"/>
  <c r="BJ290" i="3"/>
  <c r="BK290" i="3"/>
  <c r="BN290" i="3"/>
  <c r="BO290" i="3"/>
  <c r="BP290" i="3"/>
  <c r="BQ290" i="3"/>
  <c r="BR290" i="3"/>
  <c r="BS290" i="3"/>
  <c r="BT290" i="3"/>
  <c r="BU290" i="3"/>
  <c r="BV290" i="3"/>
  <c r="BW290" i="3"/>
  <c r="BX290" i="3"/>
  <c r="CA290" i="3"/>
  <c r="CB290" i="3"/>
  <c r="CC290" i="3"/>
  <c r="CD290" i="3"/>
  <c r="CF290" i="3"/>
  <c r="CG290" i="3"/>
  <c r="CH290" i="3"/>
  <c r="CJ290" i="3"/>
  <c r="CK290" i="3"/>
  <c r="CL290" i="3"/>
  <c r="CN290" i="3"/>
  <c r="CO290" i="3"/>
  <c r="CP290" i="3"/>
  <c r="CR290" i="3"/>
  <c r="CS290" i="3"/>
  <c r="CT290" i="3"/>
  <c r="CV290" i="3"/>
  <c r="CW290" i="3"/>
  <c r="CX290" i="3"/>
  <c r="CZ290" i="3"/>
  <c r="DA290" i="3"/>
  <c r="DB290" i="3"/>
  <c r="DD290" i="3"/>
  <c r="DE290" i="3"/>
  <c r="DF290" i="3"/>
  <c r="DH290" i="3"/>
  <c r="DI290" i="3"/>
  <c r="DJ290" i="3"/>
  <c r="DL290" i="3"/>
  <c r="DM290" i="3"/>
  <c r="DN290" i="3"/>
  <c r="DP290" i="3"/>
  <c r="DQ290" i="3"/>
  <c r="DR290" i="3"/>
  <c r="B291" i="3"/>
  <c r="C291" i="3"/>
  <c r="E291" i="3"/>
  <c r="F291" i="3"/>
  <c r="G291" i="3"/>
  <c r="H291" i="3"/>
  <c r="I291" i="3"/>
  <c r="J291" i="3"/>
  <c r="K291" i="3"/>
  <c r="L291" i="3"/>
  <c r="M291" i="3"/>
  <c r="N291" i="3"/>
  <c r="O291" i="3"/>
  <c r="Q291" i="3"/>
  <c r="R291" i="3"/>
  <c r="S291" i="3"/>
  <c r="U291" i="3"/>
  <c r="V291" i="3"/>
  <c r="W291" i="3"/>
  <c r="Y291" i="3"/>
  <c r="Z291" i="3"/>
  <c r="AA291" i="3"/>
  <c r="AC291" i="3"/>
  <c r="AD291" i="3"/>
  <c r="AE291" i="3"/>
  <c r="AG291" i="3"/>
  <c r="AH291" i="3"/>
  <c r="AI291" i="3"/>
  <c r="AK291" i="3"/>
  <c r="AL291" i="3"/>
  <c r="AM291" i="3"/>
  <c r="AO291" i="3"/>
  <c r="AP291" i="3"/>
  <c r="AQ291" i="3"/>
  <c r="AS291" i="3"/>
  <c r="AT291" i="3"/>
  <c r="AU291" i="3"/>
  <c r="AW291" i="3"/>
  <c r="AX291" i="3"/>
  <c r="AY291" i="3"/>
  <c r="BA291" i="3"/>
  <c r="BB291" i="3"/>
  <c r="BC291" i="3"/>
  <c r="BE291" i="3"/>
  <c r="BF291" i="3"/>
  <c r="BG291" i="3"/>
  <c r="BI291" i="3"/>
  <c r="BJ291" i="3"/>
  <c r="BK291" i="3"/>
  <c r="BN291" i="3"/>
  <c r="BO291" i="3"/>
  <c r="BP291" i="3"/>
  <c r="BQ291" i="3"/>
  <c r="BR291" i="3"/>
  <c r="BS291" i="3"/>
  <c r="BT291" i="3"/>
  <c r="BU291" i="3"/>
  <c r="BV291" i="3"/>
  <c r="BW291" i="3"/>
  <c r="BX291" i="3"/>
  <c r="CA291" i="3"/>
  <c r="CB291" i="3"/>
  <c r="CC291" i="3"/>
  <c r="CD291" i="3"/>
  <c r="CF291" i="3"/>
  <c r="CG291" i="3"/>
  <c r="CH291" i="3"/>
  <c r="CJ291" i="3"/>
  <c r="CK291" i="3"/>
  <c r="CL291" i="3"/>
  <c r="CN291" i="3"/>
  <c r="CO291" i="3"/>
  <c r="CP291" i="3"/>
  <c r="CR291" i="3"/>
  <c r="CS291" i="3"/>
  <c r="CT291" i="3"/>
  <c r="CV291" i="3"/>
  <c r="CW291" i="3"/>
  <c r="CX291" i="3"/>
  <c r="CZ291" i="3"/>
  <c r="DA291" i="3"/>
  <c r="DB291" i="3"/>
  <c r="DD291" i="3"/>
  <c r="DE291" i="3"/>
  <c r="DF291" i="3"/>
  <c r="DH291" i="3"/>
  <c r="DI291" i="3"/>
  <c r="DJ291" i="3"/>
  <c r="DL291" i="3"/>
  <c r="DM291" i="3"/>
  <c r="DN291" i="3"/>
  <c r="DP291" i="3"/>
  <c r="DQ291" i="3"/>
  <c r="DR291" i="3"/>
  <c r="B292" i="3"/>
  <c r="C292" i="3"/>
  <c r="E292" i="3"/>
  <c r="F292" i="3"/>
  <c r="G292" i="3"/>
  <c r="H292" i="3"/>
  <c r="I292" i="3"/>
  <c r="J292" i="3"/>
  <c r="K292" i="3"/>
  <c r="L292" i="3"/>
  <c r="M292" i="3"/>
  <c r="N292" i="3"/>
  <c r="O292" i="3"/>
  <c r="Q292" i="3"/>
  <c r="R292" i="3"/>
  <c r="S292" i="3"/>
  <c r="U292" i="3"/>
  <c r="V292" i="3"/>
  <c r="W292" i="3"/>
  <c r="Y292" i="3"/>
  <c r="Z292" i="3"/>
  <c r="AA292" i="3"/>
  <c r="AC292" i="3"/>
  <c r="AD292" i="3"/>
  <c r="AE292" i="3"/>
  <c r="AG292" i="3"/>
  <c r="AH292" i="3"/>
  <c r="AI292" i="3"/>
  <c r="AK292" i="3"/>
  <c r="AL292" i="3"/>
  <c r="AM292" i="3"/>
  <c r="AO292" i="3"/>
  <c r="AP292" i="3"/>
  <c r="AQ292" i="3"/>
  <c r="AS292" i="3"/>
  <c r="AT292" i="3"/>
  <c r="AU292" i="3"/>
  <c r="AW292" i="3"/>
  <c r="AX292" i="3"/>
  <c r="AY292" i="3"/>
  <c r="BA292" i="3"/>
  <c r="BB292" i="3"/>
  <c r="BC292" i="3"/>
  <c r="BE292" i="3"/>
  <c r="BF292" i="3"/>
  <c r="BG292" i="3"/>
  <c r="BI292" i="3"/>
  <c r="BJ292" i="3"/>
  <c r="BK292" i="3"/>
  <c r="BN292" i="3"/>
  <c r="BO292" i="3"/>
  <c r="BP292" i="3"/>
  <c r="BQ292" i="3"/>
  <c r="BR292" i="3"/>
  <c r="BS292" i="3"/>
  <c r="BT292" i="3"/>
  <c r="BU292" i="3"/>
  <c r="BV292" i="3"/>
  <c r="BW292" i="3"/>
  <c r="BX292" i="3"/>
  <c r="CA292" i="3"/>
  <c r="CB292" i="3"/>
  <c r="CC292" i="3"/>
  <c r="CD292" i="3"/>
  <c r="CF292" i="3"/>
  <c r="CG292" i="3"/>
  <c r="CH292" i="3"/>
  <c r="CJ292" i="3"/>
  <c r="CK292" i="3"/>
  <c r="CL292" i="3"/>
  <c r="CN292" i="3"/>
  <c r="CO292" i="3"/>
  <c r="CP292" i="3"/>
  <c r="CR292" i="3"/>
  <c r="CS292" i="3"/>
  <c r="CT292" i="3"/>
  <c r="CV292" i="3"/>
  <c r="CW292" i="3"/>
  <c r="CX292" i="3"/>
  <c r="CZ292" i="3"/>
  <c r="DA292" i="3"/>
  <c r="DB292" i="3"/>
  <c r="DD292" i="3"/>
  <c r="DE292" i="3"/>
  <c r="DF292" i="3"/>
  <c r="DH292" i="3"/>
  <c r="DI292" i="3"/>
  <c r="DJ292" i="3"/>
  <c r="DL292" i="3"/>
  <c r="DM292" i="3"/>
  <c r="DN292" i="3"/>
  <c r="DP292" i="3"/>
  <c r="DQ292" i="3"/>
  <c r="DR292" i="3"/>
  <c r="B293" i="3"/>
  <c r="C293" i="3"/>
  <c r="E293" i="3"/>
  <c r="F293" i="3"/>
  <c r="G293" i="3"/>
  <c r="H293" i="3"/>
  <c r="I293" i="3"/>
  <c r="J293" i="3"/>
  <c r="K293" i="3"/>
  <c r="L293" i="3"/>
  <c r="M293" i="3"/>
  <c r="N293" i="3"/>
  <c r="O293" i="3"/>
  <c r="Q293" i="3"/>
  <c r="R293" i="3"/>
  <c r="S293" i="3"/>
  <c r="U293" i="3"/>
  <c r="V293" i="3"/>
  <c r="W293" i="3"/>
  <c r="Y293" i="3"/>
  <c r="Z293" i="3"/>
  <c r="AA293" i="3"/>
  <c r="AC293" i="3"/>
  <c r="AD293" i="3"/>
  <c r="AE293" i="3"/>
  <c r="AG293" i="3"/>
  <c r="AH293" i="3"/>
  <c r="AI293" i="3"/>
  <c r="AK293" i="3"/>
  <c r="AL293" i="3"/>
  <c r="AM293" i="3"/>
  <c r="AO293" i="3"/>
  <c r="AP293" i="3"/>
  <c r="AQ293" i="3"/>
  <c r="AS293" i="3"/>
  <c r="AT293" i="3"/>
  <c r="AU293" i="3"/>
  <c r="AW293" i="3"/>
  <c r="AX293" i="3"/>
  <c r="AY293" i="3"/>
  <c r="BA293" i="3"/>
  <c r="BB293" i="3"/>
  <c r="BC293" i="3"/>
  <c r="BE293" i="3"/>
  <c r="BF293" i="3"/>
  <c r="BG293" i="3"/>
  <c r="BI293" i="3"/>
  <c r="BJ293" i="3"/>
  <c r="BK293" i="3"/>
  <c r="BN293" i="3"/>
  <c r="BO293" i="3"/>
  <c r="BP293" i="3"/>
  <c r="BQ293" i="3"/>
  <c r="BR293" i="3"/>
  <c r="BS293" i="3"/>
  <c r="BT293" i="3"/>
  <c r="BU293" i="3"/>
  <c r="BV293" i="3"/>
  <c r="BW293" i="3"/>
  <c r="BX293" i="3"/>
  <c r="CA293" i="3"/>
  <c r="CB293" i="3"/>
  <c r="CC293" i="3"/>
  <c r="CD293" i="3"/>
  <c r="CF293" i="3"/>
  <c r="CG293" i="3"/>
  <c r="CH293" i="3"/>
  <c r="CJ293" i="3"/>
  <c r="CK293" i="3"/>
  <c r="CL293" i="3"/>
  <c r="CN293" i="3"/>
  <c r="CO293" i="3"/>
  <c r="CP293" i="3"/>
  <c r="CR293" i="3"/>
  <c r="CS293" i="3"/>
  <c r="CT293" i="3"/>
  <c r="CV293" i="3"/>
  <c r="CW293" i="3"/>
  <c r="CX293" i="3"/>
  <c r="CZ293" i="3"/>
  <c r="DA293" i="3"/>
  <c r="DB293" i="3"/>
  <c r="DD293" i="3"/>
  <c r="DE293" i="3"/>
  <c r="DF293" i="3"/>
  <c r="DH293" i="3"/>
  <c r="DI293" i="3"/>
  <c r="DJ293" i="3"/>
  <c r="DL293" i="3"/>
  <c r="DM293" i="3"/>
  <c r="DN293" i="3"/>
  <c r="DP293" i="3"/>
  <c r="DQ293" i="3"/>
  <c r="DR293" i="3"/>
  <c r="B294" i="3"/>
  <c r="C294" i="3"/>
  <c r="E294" i="3"/>
  <c r="F294" i="3"/>
  <c r="G294" i="3"/>
  <c r="H294" i="3"/>
  <c r="I294" i="3"/>
  <c r="J294" i="3"/>
  <c r="K294" i="3"/>
  <c r="L294" i="3"/>
  <c r="M294" i="3"/>
  <c r="N294" i="3"/>
  <c r="O294" i="3"/>
  <c r="Q294" i="3"/>
  <c r="R294" i="3"/>
  <c r="S294" i="3"/>
  <c r="U294" i="3"/>
  <c r="V294" i="3"/>
  <c r="W294" i="3"/>
  <c r="Y294" i="3"/>
  <c r="Z294" i="3"/>
  <c r="AA294" i="3"/>
  <c r="AC294" i="3"/>
  <c r="AD294" i="3"/>
  <c r="AE294" i="3"/>
  <c r="AG294" i="3"/>
  <c r="AH294" i="3"/>
  <c r="AI294" i="3"/>
  <c r="AK294" i="3"/>
  <c r="AL294" i="3"/>
  <c r="AM294" i="3"/>
  <c r="AO294" i="3"/>
  <c r="AP294" i="3"/>
  <c r="AQ294" i="3"/>
  <c r="AS294" i="3"/>
  <c r="AT294" i="3"/>
  <c r="AU294" i="3"/>
  <c r="AW294" i="3"/>
  <c r="AX294" i="3"/>
  <c r="AY294" i="3"/>
  <c r="BA294" i="3"/>
  <c r="BB294" i="3"/>
  <c r="BC294" i="3"/>
  <c r="BE294" i="3"/>
  <c r="BF294" i="3"/>
  <c r="BG294" i="3"/>
  <c r="BI294" i="3"/>
  <c r="BJ294" i="3"/>
  <c r="BK294" i="3"/>
  <c r="BN294" i="3"/>
  <c r="BO294" i="3"/>
  <c r="BP294" i="3"/>
  <c r="BQ294" i="3"/>
  <c r="BR294" i="3"/>
  <c r="BS294" i="3"/>
  <c r="BT294" i="3"/>
  <c r="BU294" i="3"/>
  <c r="BV294" i="3"/>
  <c r="BW294" i="3"/>
  <c r="BX294" i="3"/>
  <c r="CA294" i="3"/>
  <c r="CB294" i="3"/>
  <c r="CC294" i="3"/>
  <c r="CD294" i="3"/>
  <c r="CF294" i="3"/>
  <c r="CG294" i="3"/>
  <c r="CH294" i="3"/>
  <c r="CJ294" i="3"/>
  <c r="CK294" i="3"/>
  <c r="CL294" i="3"/>
  <c r="CN294" i="3"/>
  <c r="CO294" i="3"/>
  <c r="CP294" i="3"/>
  <c r="CR294" i="3"/>
  <c r="CS294" i="3"/>
  <c r="CT294" i="3"/>
  <c r="CV294" i="3"/>
  <c r="CW294" i="3"/>
  <c r="CX294" i="3"/>
  <c r="CZ294" i="3"/>
  <c r="DA294" i="3"/>
  <c r="DB294" i="3"/>
  <c r="DD294" i="3"/>
  <c r="DE294" i="3"/>
  <c r="DF294" i="3"/>
  <c r="DH294" i="3"/>
  <c r="DI294" i="3"/>
  <c r="DJ294" i="3"/>
  <c r="DL294" i="3"/>
  <c r="DM294" i="3"/>
  <c r="DN294" i="3"/>
  <c r="DP294" i="3"/>
  <c r="DQ294" i="3"/>
  <c r="DR294" i="3"/>
  <c r="B295" i="3"/>
  <c r="C295" i="3"/>
  <c r="E295" i="3"/>
  <c r="F295" i="3"/>
  <c r="G295" i="3"/>
  <c r="H295" i="3"/>
  <c r="I295" i="3"/>
  <c r="J295" i="3"/>
  <c r="K295" i="3"/>
  <c r="L295" i="3"/>
  <c r="M295" i="3"/>
  <c r="N295" i="3"/>
  <c r="O295" i="3"/>
  <c r="Q295" i="3"/>
  <c r="R295" i="3"/>
  <c r="S295" i="3"/>
  <c r="U295" i="3"/>
  <c r="V295" i="3"/>
  <c r="W295" i="3"/>
  <c r="Y295" i="3"/>
  <c r="Z295" i="3"/>
  <c r="AA295" i="3"/>
  <c r="AC295" i="3"/>
  <c r="AD295" i="3"/>
  <c r="AE295" i="3"/>
  <c r="AG295" i="3"/>
  <c r="AH295" i="3"/>
  <c r="AI295" i="3"/>
  <c r="AK295" i="3"/>
  <c r="AL295" i="3"/>
  <c r="AM295" i="3"/>
  <c r="AO295" i="3"/>
  <c r="AP295" i="3"/>
  <c r="AQ295" i="3"/>
  <c r="AS295" i="3"/>
  <c r="AT295" i="3"/>
  <c r="AU295" i="3"/>
  <c r="AW295" i="3"/>
  <c r="AX295" i="3"/>
  <c r="AY295" i="3"/>
  <c r="BA295" i="3"/>
  <c r="BB295" i="3"/>
  <c r="BC295" i="3"/>
  <c r="BE295" i="3"/>
  <c r="BF295" i="3"/>
  <c r="BG295" i="3"/>
  <c r="BI295" i="3"/>
  <c r="BJ295" i="3"/>
  <c r="BK295" i="3"/>
  <c r="BN295" i="3"/>
  <c r="BO295" i="3"/>
  <c r="BP295" i="3"/>
  <c r="BQ295" i="3"/>
  <c r="BR295" i="3"/>
  <c r="BS295" i="3"/>
  <c r="BT295" i="3"/>
  <c r="BU295" i="3"/>
  <c r="BV295" i="3"/>
  <c r="BW295" i="3"/>
  <c r="BX295" i="3"/>
  <c r="CA295" i="3"/>
  <c r="CB295" i="3"/>
  <c r="CC295" i="3"/>
  <c r="CD295" i="3"/>
  <c r="CF295" i="3"/>
  <c r="CG295" i="3"/>
  <c r="CH295" i="3"/>
  <c r="CJ295" i="3"/>
  <c r="CK295" i="3"/>
  <c r="CL295" i="3"/>
  <c r="CN295" i="3"/>
  <c r="CO295" i="3"/>
  <c r="CP295" i="3"/>
  <c r="CR295" i="3"/>
  <c r="CS295" i="3"/>
  <c r="CT295" i="3"/>
  <c r="CV295" i="3"/>
  <c r="CW295" i="3"/>
  <c r="CX295" i="3"/>
  <c r="CZ295" i="3"/>
  <c r="DA295" i="3"/>
  <c r="DB295" i="3"/>
  <c r="DD295" i="3"/>
  <c r="DE295" i="3"/>
  <c r="DF295" i="3"/>
  <c r="DH295" i="3"/>
  <c r="DI295" i="3"/>
  <c r="DJ295" i="3"/>
  <c r="DL295" i="3"/>
  <c r="DM295" i="3"/>
  <c r="DN295" i="3"/>
  <c r="DP295" i="3"/>
  <c r="DQ295" i="3"/>
  <c r="DR295" i="3"/>
  <c r="B296" i="3"/>
  <c r="C296" i="3"/>
  <c r="E296" i="3"/>
  <c r="F296" i="3"/>
  <c r="G296" i="3"/>
  <c r="H296" i="3"/>
  <c r="I296" i="3"/>
  <c r="J296" i="3"/>
  <c r="K296" i="3"/>
  <c r="L296" i="3"/>
  <c r="M296" i="3"/>
  <c r="N296" i="3"/>
  <c r="O296" i="3"/>
  <c r="Q296" i="3"/>
  <c r="R296" i="3"/>
  <c r="S296" i="3"/>
  <c r="U296" i="3"/>
  <c r="V296" i="3"/>
  <c r="W296" i="3"/>
  <c r="Y296" i="3"/>
  <c r="Z296" i="3"/>
  <c r="AA296" i="3"/>
  <c r="AC296" i="3"/>
  <c r="AD296" i="3"/>
  <c r="AE296" i="3"/>
  <c r="AG296" i="3"/>
  <c r="AH296" i="3"/>
  <c r="AI296" i="3"/>
  <c r="AK296" i="3"/>
  <c r="AL296" i="3"/>
  <c r="AM296" i="3"/>
  <c r="AO296" i="3"/>
  <c r="AP296" i="3"/>
  <c r="AQ296" i="3"/>
  <c r="AS296" i="3"/>
  <c r="AT296" i="3"/>
  <c r="AU296" i="3"/>
  <c r="AW296" i="3"/>
  <c r="AX296" i="3"/>
  <c r="AY296" i="3"/>
  <c r="BA296" i="3"/>
  <c r="BB296" i="3"/>
  <c r="BC296" i="3"/>
  <c r="BE296" i="3"/>
  <c r="BF296" i="3"/>
  <c r="BG296" i="3"/>
  <c r="BI296" i="3"/>
  <c r="BJ296" i="3"/>
  <c r="BK296" i="3"/>
  <c r="BN296" i="3"/>
  <c r="BO296" i="3"/>
  <c r="BP296" i="3"/>
  <c r="BQ296" i="3"/>
  <c r="BR296" i="3"/>
  <c r="BS296" i="3"/>
  <c r="BT296" i="3"/>
  <c r="BU296" i="3"/>
  <c r="BV296" i="3"/>
  <c r="BW296" i="3"/>
  <c r="BX296" i="3"/>
  <c r="CA296" i="3"/>
  <c r="CB296" i="3"/>
  <c r="CC296" i="3"/>
  <c r="CD296" i="3"/>
  <c r="CF296" i="3"/>
  <c r="CG296" i="3"/>
  <c r="CH296" i="3"/>
  <c r="CJ296" i="3"/>
  <c r="CK296" i="3"/>
  <c r="CL296" i="3"/>
  <c r="CN296" i="3"/>
  <c r="CO296" i="3"/>
  <c r="CP296" i="3"/>
  <c r="CR296" i="3"/>
  <c r="CS296" i="3"/>
  <c r="CT296" i="3"/>
  <c r="CV296" i="3"/>
  <c r="CW296" i="3"/>
  <c r="CX296" i="3"/>
  <c r="CZ296" i="3"/>
  <c r="DA296" i="3"/>
  <c r="DB296" i="3"/>
  <c r="DD296" i="3"/>
  <c r="DE296" i="3"/>
  <c r="DF296" i="3"/>
  <c r="DH296" i="3"/>
  <c r="DI296" i="3"/>
  <c r="DJ296" i="3"/>
  <c r="DL296" i="3"/>
  <c r="DM296" i="3"/>
  <c r="DN296" i="3"/>
  <c r="DP296" i="3"/>
  <c r="DQ296" i="3"/>
  <c r="DR296" i="3"/>
  <c r="B297" i="3"/>
  <c r="C297" i="3"/>
  <c r="E297" i="3"/>
  <c r="F297" i="3"/>
  <c r="G297" i="3"/>
  <c r="H297" i="3"/>
  <c r="I297" i="3"/>
  <c r="J297" i="3"/>
  <c r="K297" i="3"/>
  <c r="L297" i="3"/>
  <c r="M297" i="3"/>
  <c r="N297" i="3"/>
  <c r="O297" i="3"/>
  <c r="Q297" i="3"/>
  <c r="R297" i="3"/>
  <c r="S297" i="3"/>
  <c r="U297" i="3"/>
  <c r="V297" i="3"/>
  <c r="W297" i="3"/>
  <c r="Y297" i="3"/>
  <c r="Z297" i="3"/>
  <c r="AA297" i="3"/>
  <c r="AC297" i="3"/>
  <c r="AD297" i="3"/>
  <c r="AE297" i="3"/>
  <c r="AG297" i="3"/>
  <c r="AH297" i="3"/>
  <c r="AI297" i="3"/>
  <c r="AK297" i="3"/>
  <c r="AL297" i="3"/>
  <c r="AM297" i="3"/>
  <c r="AO297" i="3"/>
  <c r="AP297" i="3"/>
  <c r="AQ297" i="3"/>
  <c r="AS297" i="3"/>
  <c r="AT297" i="3"/>
  <c r="AU297" i="3"/>
  <c r="AW297" i="3"/>
  <c r="AX297" i="3"/>
  <c r="AY297" i="3"/>
  <c r="BA297" i="3"/>
  <c r="BB297" i="3"/>
  <c r="BC297" i="3"/>
  <c r="BE297" i="3"/>
  <c r="BF297" i="3"/>
  <c r="BG297" i="3"/>
  <c r="BI297" i="3"/>
  <c r="BJ297" i="3"/>
  <c r="BK297" i="3"/>
  <c r="BN297" i="3"/>
  <c r="BO297" i="3"/>
  <c r="BP297" i="3"/>
  <c r="BQ297" i="3"/>
  <c r="BR297" i="3"/>
  <c r="BS297" i="3"/>
  <c r="BT297" i="3"/>
  <c r="BU297" i="3"/>
  <c r="BV297" i="3"/>
  <c r="BW297" i="3"/>
  <c r="BX297" i="3"/>
  <c r="CA297" i="3"/>
  <c r="CB297" i="3"/>
  <c r="CC297" i="3"/>
  <c r="CD297" i="3"/>
  <c r="CF297" i="3"/>
  <c r="CG297" i="3"/>
  <c r="CH297" i="3"/>
  <c r="CJ297" i="3"/>
  <c r="CK297" i="3"/>
  <c r="CL297" i="3"/>
  <c r="CN297" i="3"/>
  <c r="CO297" i="3"/>
  <c r="CP297" i="3"/>
  <c r="CR297" i="3"/>
  <c r="CS297" i="3"/>
  <c r="CT297" i="3"/>
  <c r="CV297" i="3"/>
  <c r="CW297" i="3"/>
  <c r="CX297" i="3"/>
  <c r="CZ297" i="3"/>
  <c r="DA297" i="3"/>
  <c r="DB297" i="3"/>
  <c r="DD297" i="3"/>
  <c r="DE297" i="3"/>
  <c r="DF297" i="3"/>
  <c r="DH297" i="3"/>
  <c r="DI297" i="3"/>
  <c r="DJ297" i="3"/>
  <c r="DL297" i="3"/>
  <c r="DM297" i="3"/>
  <c r="DN297" i="3"/>
  <c r="DP297" i="3"/>
  <c r="DQ297" i="3"/>
  <c r="DR297" i="3"/>
  <c r="B298" i="3"/>
  <c r="C298" i="3"/>
  <c r="E298" i="3"/>
  <c r="F298" i="3"/>
  <c r="G298" i="3"/>
  <c r="H298" i="3"/>
  <c r="I298" i="3"/>
  <c r="J298" i="3"/>
  <c r="K298" i="3"/>
  <c r="L298" i="3"/>
  <c r="M298" i="3"/>
  <c r="N298" i="3"/>
  <c r="O298" i="3"/>
  <c r="Q298" i="3"/>
  <c r="R298" i="3"/>
  <c r="S298" i="3"/>
  <c r="U298" i="3"/>
  <c r="V298" i="3"/>
  <c r="W298" i="3"/>
  <c r="Y298" i="3"/>
  <c r="Z298" i="3"/>
  <c r="AA298" i="3"/>
  <c r="AC298" i="3"/>
  <c r="AD298" i="3"/>
  <c r="AE298" i="3"/>
  <c r="AG298" i="3"/>
  <c r="AH298" i="3"/>
  <c r="AI298" i="3"/>
  <c r="AK298" i="3"/>
  <c r="AL298" i="3"/>
  <c r="AM298" i="3"/>
  <c r="AO298" i="3"/>
  <c r="AP298" i="3"/>
  <c r="AQ298" i="3"/>
  <c r="AS298" i="3"/>
  <c r="AT298" i="3"/>
  <c r="AU298" i="3"/>
  <c r="AW298" i="3"/>
  <c r="AX298" i="3"/>
  <c r="AY298" i="3"/>
  <c r="BA298" i="3"/>
  <c r="BB298" i="3"/>
  <c r="BC298" i="3"/>
  <c r="BE298" i="3"/>
  <c r="BF298" i="3"/>
  <c r="BG298" i="3"/>
  <c r="BI298" i="3"/>
  <c r="BJ298" i="3"/>
  <c r="BK298" i="3"/>
  <c r="BN298" i="3"/>
  <c r="BO298" i="3"/>
  <c r="BP298" i="3"/>
  <c r="BQ298" i="3"/>
  <c r="BR298" i="3"/>
  <c r="BS298" i="3"/>
  <c r="BT298" i="3"/>
  <c r="BU298" i="3"/>
  <c r="BV298" i="3"/>
  <c r="BW298" i="3"/>
  <c r="BX298" i="3"/>
  <c r="CA298" i="3"/>
  <c r="CB298" i="3"/>
  <c r="CC298" i="3"/>
  <c r="CD298" i="3"/>
  <c r="CF298" i="3"/>
  <c r="CG298" i="3"/>
  <c r="CH298" i="3"/>
  <c r="CJ298" i="3"/>
  <c r="CK298" i="3"/>
  <c r="CL298" i="3"/>
  <c r="CN298" i="3"/>
  <c r="CO298" i="3"/>
  <c r="CP298" i="3"/>
  <c r="CR298" i="3"/>
  <c r="CS298" i="3"/>
  <c r="CT298" i="3"/>
  <c r="CV298" i="3"/>
  <c r="CW298" i="3"/>
  <c r="CX298" i="3"/>
  <c r="CZ298" i="3"/>
  <c r="DA298" i="3"/>
  <c r="DB298" i="3"/>
  <c r="DD298" i="3"/>
  <c r="DE298" i="3"/>
  <c r="DF298" i="3"/>
  <c r="DH298" i="3"/>
  <c r="DI298" i="3"/>
  <c r="DJ298" i="3"/>
  <c r="DL298" i="3"/>
  <c r="DM298" i="3"/>
  <c r="DN298" i="3"/>
  <c r="DP298" i="3"/>
  <c r="DQ298" i="3"/>
  <c r="DR298" i="3"/>
  <c r="B299" i="3"/>
  <c r="C299" i="3"/>
  <c r="E299" i="3"/>
  <c r="F299" i="3"/>
  <c r="G299" i="3"/>
  <c r="H299" i="3"/>
  <c r="I299" i="3"/>
  <c r="J299" i="3"/>
  <c r="K299" i="3"/>
  <c r="L299" i="3"/>
  <c r="M299" i="3"/>
  <c r="N299" i="3"/>
  <c r="O299" i="3"/>
  <c r="Q299" i="3"/>
  <c r="R299" i="3"/>
  <c r="S299" i="3"/>
  <c r="U299" i="3"/>
  <c r="V299" i="3"/>
  <c r="W299" i="3"/>
  <c r="Y299" i="3"/>
  <c r="Z299" i="3"/>
  <c r="AA299" i="3"/>
  <c r="AC299" i="3"/>
  <c r="AD299" i="3"/>
  <c r="AE299" i="3"/>
  <c r="AG299" i="3"/>
  <c r="AH299" i="3"/>
  <c r="AI299" i="3"/>
  <c r="AK299" i="3"/>
  <c r="AL299" i="3"/>
  <c r="AM299" i="3"/>
  <c r="AO299" i="3"/>
  <c r="AP299" i="3"/>
  <c r="AQ299" i="3"/>
  <c r="AS299" i="3"/>
  <c r="AT299" i="3"/>
  <c r="AU299" i="3"/>
  <c r="AW299" i="3"/>
  <c r="AX299" i="3"/>
  <c r="AY299" i="3"/>
  <c r="BA299" i="3"/>
  <c r="BB299" i="3"/>
  <c r="BC299" i="3"/>
  <c r="BE299" i="3"/>
  <c r="BF299" i="3"/>
  <c r="BG299" i="3"/>
  <c r="BI299" i="3"/>
  <c r="BJ299" i="3"/>
  <c r="BK299" i="3"/>
  <c r="BN299" i="3"/>
  <c r="BO299" i="3"/>
  <c r="BP299" i="3"/>
  <c r="BQ299" i="3"/>
  <c r="BR299" i="3"/>
  <c r="BS299" i="3"/>
  <c r="BT299" i="3"/>
  <c r="BU299" i="3"/>
  <c r="BV299" i="3"/>
  <c r="BW299" i="3"/>
  <c r="BX299" i="3"/>
  <c r="CA299" i="3"/>
  <c r="CB299" i="3"/>
  <c r="CC299" i="3"/>
  <c r="CD299" i="3"/>
  <c r="CF299" i="3"/>
  <c r="CG299" i="3"/>
  <c r="CH299" i="3"/>
  <c r="CJ299" i="3"/>
  <c r="CK299" i="3"/>
  <c r="CL299" i="3"/>
  <c r="CN299" i="3"/>
  <c r="CO299" i="3"/>
  <c r="CP299" i="3"/>
  <c r="CR299" i="3"/>
  <c r="CS299" i="3"/>
  <c r="CT299" i="3"/>
  <c r="CV299" i="3"/>
  <c r="CW299" i="3"/>
  <c r="CX299" i="3"/>
  <c r="CZ299" i="3"/>
  <c r="DA299" i="3"/>
  <c r="DB299" i="3"/>
  <c r="DD299" i="3"/>
  <c r="DE299" i="3"/>
  <c r="DF299" i="3"/>
  <c r="DH299" i="3"/>
  <c r="DI299" i="3"/>
  <c r="DJ299" i="3"/>
  <c r="DL299" i="3"/>
  <c r="DM299" i="3"/>
  <c r="DN299" i="3"/>
  <c r="DP299" i="3"/>
  <c r="DQ299" i="3"/>
  <c r="DR299" i="3"/>
  <c r="B300" i="3"/>
  <c r="C300" i="3"/>
  <c r="E300" i="3"/>
  <c r="F300" i="3"/>
  <c r="G300" i="3"/>
  <c r="H300" i="3"/>
  <c r="I300" i="3"/>
  <c r="J300" i="3"/>
  <c r="K300" i="3"/>
  <c r="L300" i="3"/>
  <c r="M300" i="3"/>
  <c r="N300" i="3"/>
  <c r="O300" i="3"/>
  <c r="Q300" i="3"/>
  <c r="R300" i="3"/>
  <c r="S300" i="3"/>
  <c r="U300" i="3"/>
  <c r="V300" i="3"/>
  <c r="W300" i="3"/>
  <c r="Y300" i="3"/>
  <c r="Z300" i="3"/>
  <c r="AA300" i="3"/>
  <c r="AC300" i="3"/>
  <c r="AD300" i="3"/>
  <c r="AE300" i="3"/>
  <c r="AG300" i="3"/>
  <c r="AH300" i="3"/>
  <c r="AI300" i="3"/>
  <c r="AK300" i="3"/>
  <c r="AL300" i="3"/>
  <c r="AM300" i="3"/>
  <c r="AO300" i="3"/>
  <c r="AP300" i="3"/>
  <c r="AQ300" i="3"/>
  <c r="AS300" i="3"/>
  <c r="AT300" i="3"/>
  <c r="AU300" i="3"/>
  <c r="AW300" i="3"/>
  <c r="AX300" i="3"/>
  <c r="AY300" i="3"/>
  <c r="BA300" i="3"/>
  <c r="BB300" i="3"/>
  <c r="BC300" i="3"/>
  <c r="BE300" i="3"/>
  <c r="BF300" i="3"/>
  <c r="BG300" i="3"/>
  <c r="BI300" i="3"/>
  <c r="BJ300" i="3"/>
  <c r="BK300" i="3"/>
  <c r="BN300" i="3"/>
  <c r="BO300" i="3"/>
  <c r="BP300" i="3"/>
  <c r="BQ300" i="3"/>
  <c r="BR300" i="3"/>
  <c r="BS300" i="3"/>
  <c r="BT300" i="3"/>
  <c r="BU300" i="3"/>
  <c r="BV300" i="3"/>
  <c r="BW300" i="3"/>
  <c r="BX300" i="3"/>
  <c r="CA300" i="3"/>
  <c r="CB300" i="3"/>
  <c r="CC300" i="3"/>
  <c r="CD300" i="3"/>
  <c r="CF300" i="3"/>
  <c r="CG300" i="3"/>
  <c r="CH300" i="3"/>
  <c r="CJ300" i="3"/>
  <c r="CK300" i="3"/>
  <c r="CL300" i="3"/>
  <c r="CN300" i="3"/>
  <c r="CO300" i="3"/>
  <c r="CP300" i="3"/>
  <c r="CR300" i="3"/>
  <c r="CS300" i="3"/>
  <c r="CT300" i="3"/>
  <c r="CV300" i="3"/>
  <c r="CW300" i="3"/>
  <c r="CX300" i="3"/>
  <c r="CZ300" i="3"/>
  <c r="DA300" i="3"/>
  <c r="DB300" i="3"/>
  <c r="DD300" i="3"/>
  <c r="DE300" i="3"/>
  <c r="DF300" i="3"/>
  <c r="DH300" i="3"/>
  <c r="DI300" i="3"/>
  <c r="DJ300" i="3"/>
  <c r="DL300" i="3"/>
  <c r="DM300" i="3"/>
  <c r="DN300" i="3"/>
  <c r="DP300" i="3"/>
  <c r="DQ300" i="3"/>
  <c r="DR300" i="3"/>
  <c r="B301" i="3"/>
  <c r="C301" i="3"/>
  <c r="E301" i="3"/>
  <c r="F301" i="3"/>
  <c r="G301" i="3"/>
  <c r="H301" i="3"/>
  <c r="I301" i="3"/>
  <c r="J301" i="3"/>
  <c r="K301" i="3"/>
  <c r="L301" i="3"/>
  <c r="M301" i="3"/>
  <c r="N301" i="3"/>
  <c r="O301" i="3"/>
  <c r="Q301" i="3"/>
  <c r="R301" i="3"/>
  <c r="S301" i="3"/>
  <c r="U301" i="3"/>
  <c r="V301" i="3"/>
  <c r="W301" i="3"/>
  <c r="Y301" i="3"/>
  <c r="Z301" i="3"/>
  <c r="AA301" i="3"/>
  <c r="AC301" i="3"/>
  <c r="AD301" i="3"/>
  <c r="AE301" i="3"/>
  <c r="AG301" i="3"/>
  <c r="AH301" i="3"/>
  <c r="AI301" i="3"/>
  <c r="AK301" i="3"/>
  <c r="AL301" i="3"/>
  <c r="AM301" i="3"/>
  <c r="AO301" i="3"/>
  <c r="AP301" i="3"/>
  <c r="AQ301" i="3"/>
  <c r="AS301" i="3"/>
  <c r="AT301" i="3"/>
  <c r="AU301" i="3"/>
  <c r="AW301" i="3"/>
  <c r="AX301" i="3"/>
  <c r="AY301" i="3"/>
  <c r="BA301" i="3"/>
  <c r="BB301" i="3"/>
  <c r="BC301" i="3"/>
  <c r="BE301" i="3"/>
  <c r="BF301" i="3"/>
  <c r="BG301" i="3"/>
  <c r="BI301" i="3"/>
  <c r="BJ301" i="3"/>
  <c r="BK301" i="3"/>
  <c r="BN301" i="3"/>
  <c r="BO301" i="3"/>
  <c r="BP301" i="3"/>
  <c r="BQ301" i="3"/>
  <c r="BR301" i="3"/>
  <c r="BS301" i="3"/>
  <c r="BT301" i="3"/>
  <c r="BU301" i="3"/>
  <c r="BV301" i="3"/>
  <c r="BW301" i="3"/>
  <c r="BX301" i="3"/>
  <c r="CA301" i="3"/>
  <c r="CB301" i="3"/>
  <c r="CC301" i="3"/>
  <c r="CD301" i="3"/>
  <c r="CF301" i="3"/>
  <c r="CG301" i="3"/>
  <c r="CH301" i="3"/>
  <c r="CJ301" i="3"/>
  <c r="CK301" i="3"/>
  <c r="CL301" i="3"/>
  <c r="CN301" i="3"/>
  <c r="CO301" i="3"/>
  <c r="CP301" i="3"/>
  <c r="CR301" i="3"/>
  <c r="CS301" i="3"/>
  <c r="CT301" i="3"/>
  <c r="CV301" i="3"/>
  <c r="CW301" i="3"/>
  <c r="CX301" i="3"/>
  <c r="CZ301" i="3"/>
  <c r="DA301" i="3"/>
  <c r="DB301" i="3"/>
  <c r="DD301" i="3"/>
  <c r="DE301" i="3"/>
  <c r="DF301" i="3"/>
  <c r="DH301" i="3"/>
  <c r="DI301" i="3"/>
  <c r="DJ301" i="3"/>
  <c r="DL301" i="3"/>
  <c r="DM301" i="3"/>
  <c r="DN301" i="3"/>
  <c r="DP301" i="3"/>
  <c r="DQ301" i="3"/>
  <c r="DR301" i="3"/>
  <c r="B302" i="3"/>
  <c r="C302" i="3"/>
  <c r="E302" i="3"/>
  <c r="F302" i="3"/>
  <c r="G302" i="3"/>
  <c r="H302" i="3"/>
  <c r="I302" i="3"/>
  <c r="J302" i="3"/>
  <c r="K302" i="3"/>
  <c r="L302" i="3"/>
  <c r="M302" i="3"/>
  <c r="N302" i="3"/>
  <c r="O302" i="3"/>
  <c r="Q302" i="3"/>
  <c r="R302" i="3"/>
  <c r="S302" i="3"/>
  <c r="U302" i="3"/>
  <c r="V302" i="3"/>
  <c r="W302" i="3"/>
  <c r="Y302" i="3"/>
  <c r="Z302" i="3"/>
  <c r="AA302" i="3"/>
  <c r="AC302" i="3"/>
  <c r="AD302" i="3"/>
  <c r="AE302" i="3"/>
  <c r="AG302" i="3"/>
  <c r="AH302" i="3"/>
  <c r="AI302" i="3"/>
  <c r="AK302" i="3"/>
  <c r="AL302" i="3"/>
  <c r="AM302" i="3"/>
  <c r="AO302" i="3"/>
  <c r="AP302" i="3"/>
  <c r="AQ302" i="3"/>
  <c r="AS302" i="3"/>
  <c r="AT302" i="3"/>
  <c r="AU302" i="3"/>
  <c r="AW302" i="3"/>
  <c r="AX302" i="3"/>
  <c r="AY302" i="3"/>
  <c r="BA302" i="3"/>
  <c r="BB302" i="3"/>
  <c r="BC302" i="3"/>
  <c r="BE302" i="3"/>
  <c r="BF302" i="3"/>
  <c r="BG302" i="3"/>
  <c r="BI302" i="3"/>
  <c r="BJ302" i="3"/>
  <c r="BK302" i="3"/>
  <c r="BN302" i="3"/>
  <c r="BO302" i="3"/>
  <c r="BP302" i="3"/>
  <c r="BQ302" i="3"/>
  <c r="BR302" i="3"/>
  <c r="BS302" i="3"/>
  <c r="BT302" i="3"/>
  <c r="BU302" i="3"/>
  <c r="BV302" i="3"/>
  <c r="BW302" i="3"/>
  <c r="BX302" i="3"/>
  <c r="CA302" i="3"/>
  <c r="CB302" i="3"/>
  <c r="CC302" i="3"/>
  <c r="CD302" i="3"/>
  <c r="CF302" i="3"/>
  <c r="CG302" i="3"/>
  <c r="CH302" i="3"/>
  <c r="CJ302" i="3"/>
  <c r="CK302" i="3"/>
  <c r="CL302" i="3"/>
  <c r="CN302" i="3"/>
  <c r="CO302" i="3"/>
  <c r="CP302" i="3"/>
  <c r="CR302" i="3"/>
  <c r="CS302" i="3"/>
  <c r="CT302" i="3"/>
  <c r="CV302" i="3"/>
  <c r="CW302" i="3"/>
  <c r="CX302" i="3"/>
  <c r="CZ302" i="3"/>
  <c r="DA302" i="3"/>
  <c r="DB302" i="3"/>
  <c r="DD302" i="3"/>
  <c r="DE302" i="3"/>
  <c r="DF302" i="3"/>
  <c r="DH302" i="3"/>
  <c r="DI302" i="3"/>
  <c r="DJ302" i="3"/>
  <c r="DL302" i="3"/>
  <c r="DM302" i="3"/>
  <c r="DN302" i="3"/>
  <c r="DP302" i="3"/>
  <c r="DQ302" i="3"/>
  <c r="DR302" i="3"/>
  <c r="B303" i="3"/>
  <c r="C303" i="3"/>
  <c r="E303" i="3"/>
  <c r="F303" i="3"/>
  <c r="G303" i="3"/>
  <c r="H303" i="3"/>
  <c r="I303" i="3"/>
  <c r="J303" i="3"/>
  <c r="K303" i="3"/>
  <c r="L303" i="3"/>
  <c r="M303" i="3"/>
  <c r="N303" i="3"/>
  <c r="O303" i="3"/>
  <c r="Q303" i="3"/>
  <c r="R303" i="3"/>
  <c r="S303" i="3"/>
  <c r="U303" i="3"/>
  <c r="V303" i="3"/>
  <c r="W303" i="3"/>
  <c r="Y303" i="3"/>
  <c r="Z303" i="3"/>
  <c r="AA303" i="3"/>
  <c r="AC303" i="3"/>
  <c r="AD303" i="3"/>
  <c r="AE303" i="3"/>
  <c r="AG303" i="3"/>
  <c r="AH303" i="3"/>
  <c r="AI303" i="3"/>
  <c r="AK303" i="3"/>
  <c r="AL303" i="3"/>
  <c r="AM303" i="3"/>
  <c r="AO303" i="3"/>
  <c r="AP303" i="3"/>
  <c r="AQ303" i="3"/>
  <c r="AS303" i="3"/>
  <c r="AT303" i="3"/>
  <c r="AU303" i="3"/>
  <c r="AW303" i="3"/>
  <c r="AX303" i="3"/>
  <c r="AY303" i="3"/>
  <c r="BA303" i="3"/>
  <c r="BB303" i="3"/>
  <c r="BC303" i="3"/>
  <c r="BE303" i="3"/>
  <c r="BF303" i="3"/>
  <c r="BG303" i="3"/>
  <c r="BI303" i="3"/>
  <c r="BJ303" i="3"/>
  <c r="BK303" i="3"/>
  <c r="BN303" i="3"/>
  <c r="BO303" i="3"/>
  <c r="BP303" i="3"/>
  <c r="BQ303" i="3"/>
  <c r="BR303" i="3"/>
  <c r="BS303" i="3"/>
  <c r="BT303" i="3"/>
  <c r="BU303" i="3"/>
  <c r="BV303" i="3"/>
  <c r="BW303" i="3"/>
  <c r="BX303" i="3"/>
  <c r="CA303" i="3"/>
  <c r="CB303" i="3"/>
  <c r="CC303" i="3"/>
  <c r="CD303" i="3"/>
  <c r="CF303" i="3"/>
  <c r="CG303" i="3"/>
  <c r="CH303" i="3"/>
  <c r="CJ303" i="3"/>
  <c r="CK303" i="3"/>
  <c r="CL303" i="3"/>
  <c r="CN303" i="3"/>
  <c r="CO303" i="3"/>
  <c r="CP303" i="3"/>
  <c r="CR303" i="3"/>
  <c r="CS303" i="3"/>
  <c r="CT303" i="3"/>
  <c r="CV303" i="3"/>
  <c r="CW303" i="3"/>
  <c r="CX303" i="3"/>
  <c r="CZ303" i="3"/>
  <c r="DA303" i="3"/>
  <c r="DB303" i="3"/>
  <c r="DD303" i="3"/>
  <c r="DE303" i="3"/>
  <c r="DF303" i="3"/>
  <c r="DH303" i="3"/>
  <c r="DI303" i="3"/>
  <c r="DJ303" i="3"/>
  <c r="DL303" i="3"/>
  <c r="DM303" i="3"/>
  <c r="DN303" i="3"/>
  <c r="DP303" i="3"/>
  <c r="DQ303" i="3"/>
  <c r="DR303" i="3"/>
  <c r="B304" i="3"/>
  <c r="C304" i="3"/>
  <c r="E304" i="3"/>
  <c r="F304" i="3"/>
  <c r="G304" i="3"/>
  <c r="H304" i="3"/>
  <c r="I304" i="3"/>
  <c r="J304" i="3"/>
  <c r="K304" i="3"/>
  <c r="L304" i="3"/>
  <c r="M304" i="3"/>
  <c r="N304" i="3"/>
  <c r="O304" i="3"/>
  <c r="Q304" i="3"/>
  <c r="R304" i="3"/>
  <c r="S304" i="3"/>
  <c r="U304" i="3"/>
  <c r="V304" i="3"/>
  <c r="W304" i="3"/>
  <c r="Y304" i="3"/>
  <c r="Z304" i="3"/>
  <c r="AA304" i="3"/>
  <c r="AC304" i="3"/>
  <c r="AD304" i="3"/>
  <c r="AE304" i="3"/>
  <c r="AG304" i="3"/>
  <c r="AH304" i="3"/>
  <c r="AI304" i="3"/>
  <c r="AK304" i="3"/>
  <c r="AL304" i="3"/>
  <c r="AM304" i="3"/>
  <c r="AO304" i="3"/>
  <c r="AP304" i="3"/>
  <c r="AQ304" i="3"/>
  <c r="AS304" i="3"/>
  <c r="AT304" i="3"/>
  <c r="AU304" i="3"/>
  <c r="AW304" i="3"/>
  <c r="AX304" i="3"/>
  <c r="AY304" i="3"/>
  <c r="BA304" i="3"/>
  <c r="BB304" i="3"/>
  <c r="BC304" i="3"/>
  <c r="BE304" i="3"/>
  <c r="BF304" i="3"/>
  <c r="BG304" i="3"/>
  <c r="BI304" i="3"/>
  <c r="BJ304" i="3"/>
  <c r="BK304" i="3"/>
  <c r="BN304" i="3"/>
  <c r="BO304" i="3"/>
  <c r="BP304" i="3"/>
  <c r="BQ304" i="3"/>
  <c r="BR304" i="3"/>
  <c r="BS304" i="3"/>
  <c r="BT304" i="3"/>
  <c r="BU304" i="3"/>
  <c r="BV304" i="3"/>
  <c r="BW304" i="3"/>
  <c r="BX304" i="3"/>
  <c r="CA304" i="3"/>
  <c r="CB304" i="3"/>
  <c r="CC304" i="3"/>
  <c r="CD304" i="3"/>
  <c r="CF304" i="3"/>
  <c r="CG304" i="3"/>
  <c r="CH304" i="3"/>
  <c r="CJ304" i="3"/>
  <c r="CK304" i="3"/>
  <c r="CL304" i="3"/>
  <c r="CN304" i="3"/>
  <c r="CO304" i="3"/>
  <c r="CP304" i="3"/>
  <c r="CR304" i="3"/>
  <c r="CS304" i="3"/>
  <c r="CT304" i="3"/>
  <c r="CV304" i="3"/>
  <c r="CW304" i="3"/>
  <c r="CX304" i="3"/>
  <c r="CZ304" i="3"/>
  <c r="DA304" i="3"/>
  <c r="DB304" i="3"/>
  <c r="DD304" i="3"/>
  <c r="DE304" i="3"/>
  <c r="DF304" i="3"/>
  <c r="DH304" i="3"/>
  <c r="DI304" i="3"/>
  <c r="DJ304" i="3"/>
  <c r="DL304" i="3"/>
  <c r="DM304" i="3"/>
  <c r="DN304" i="3"/>
  <c r="DP304" i="3"/>
  <c r="DQ304" i="3"/>
  <c r="DR304" i="3"/>
  <c r="B305" i="3"/>
  <c r="C305" i="3"/>
  <c r="E305" i="3"/>
  <c r="F305" i="3"/>
  <c r="G305" i="3"/>
  <c r="H305" i="3"/>
  <c r="I305" i="3"/>
  <c r="J305" i="3"/>
  <c r="K305" i="3"/>
  <c r="L305" i="3"/>
  <c r="M305" i="3"/>
  <c r="N305" i="3"/>
  <c r="O305" i="3"/>
  <c r="Q305" i="3"/>
  <c r="R305" i="3"/>
  <c r="S305" i="3"/>
  <c r="U305" i="3"/>
  <c r="V305" i="3"/>
  <c r="W305" i="3"/>
  <c r="Y305" i="3"/>
  <c r="Z305" i="3"/>
  <c r="AA305" i="3"/>
  <c r="AC305" i="3"/>
  <c r="AD305" i="3"/>
  <c r="AE305" i="3"/>
  <c r="AG305" i="3"/>
  <c r="AH305" i="3"/>
  <c r="AI305" i="3"/>
  <c r="AK305" i="3"/>
  <c r="AL305" i="3"/>
  <c r="AM305" i="3"/>
  <c r="AO305" i="3"/>
  <c r="AP305" i="3"/>
  <c r="AQ305" i="3"/>
  <c r="AS305" i="3"/>
  <c r="AT305" i="3"/>
  <c r="AU305" i="3"/>
  <c r="AW305" i="3"/>
  <c r="AX305" i="3"/>
  <c r="AY305" i="3"/>
  <c r="BA305" i="3"/>
  <c r="BB305" i="3"/>
  <c r="BC305" i="3"/>
  <c r="BE305" i="3"/>
  <c r="BF305" i="3"/>
  <c r="BG305" i="3"/>
  <c r="BI305" i="3"/>
  <c r="BJ305" i="3"/>
  <c r="BK305" i="3"/>
  <c r="BN305" i="3"/>
  <c r="BO305" i="3"/>
  <c r="BP305" i="3"/>
  <c r="BQ305" i="3"/>
  <c r="BR305" i="3"/>
  <c r="BS305" i="3"/>
  <c r="BT305" i="3"/>
  <c r="BU305" i="3"/>
  <c r="BV305" i="3"/>
  <c r="BW305" i="3"/>
  <c r="BX305" i="3"/>
  <c r="CA305" i="3"/>
  <c r="CB305" i="3"/>
  <c r="CC305" i="3"/>
  <c r="CD305" i="3"/>
  <c r="CF305" i="3"/>
  <c r="CG305" i="3"/>
  <c r="CH305" i="3"/>
  <c r="CJ305" i="3"/>
  <c r="CK305" i="3"/>
  <c r="CL305" i="3"/>
  <c r="CN305" i="3"/>
  <c r="CO305" i="3"/>
  <c r="CP305" i="3"/>
  <c r="CR305" i="3"/>
  <c r="CS305" i="3"/>
  <c r="CT305" i="3"/>
  <c r="CV305" i="3"/>
  <c r="CW305" i="3"/>
  <c r="CX305" i="3"/>
  <c r="CZ305" i="3"/>
  <c r="DA305" i="3"/>
  <c r="DB305" i="3"/>
  <c r="DD305" i="3"/>
  <c r="DE305" i="3"/>
  <c r="DF305" i="3"/>
  <c r="DH305" i="3"/>
  <c r="DI305" i="3"/>
  <c r="DJ305" i="3"/>
  <c r="DL305" i="3"/>
  <c r="DM305" i="3"/>
  <c r="DN305" i="3"/>
  <c r="DP305" i="3"/>
  <c r="DQ305" i="3"/>
  <c r="DR305" i="3"/>
  <c r="B306" i="3"/>
  <c r="C306" i="3"/>
  <c r="E306" i="3"/>
  <c r="F306" i="3"/>
  <c r="G306" i="3"/>
  <c r="H306" i="3"/>
  <c r="I306" i="3"/>
  <c r="J306" i="3"/>
  <c r="K306" i="3"/>
  <c r="L306" i="3"/>
  <c r="M306" i="3"/>
  <c r="N306" i="3"/>
  <c r="O306" i="3"/>
  <c r="Q306" i="3"/>
  <c r="R306" i="3"/>
  <c r="S306" i="3"/>
  <c r="U306" i="3"/>
  <c r="V306" i="3"/>
  <c r="W306" i="3"/>
  <c r="Y306" i="3"/>
  <c r="Z306" i="3"/>
  <c r="AA306" i="3"/>
  <c r="AC306" i="3"/>
  <c r="AD306" i="3"/>
  <c r="AE306" i="3"/>
  <c r="AG306" i="3"/>
  <c r="AH306" i="3"/>
  <c r="AI306" i="3"/>
  <c r="AK306" i="3"/>
  <c r="AL306" i="3"/>
  <c r="AM306" i="3"/>
  <c r="AO306" i="3"/>
  <c r="AP306" i="3"/>
  <c r="AQ306" i="3"/>
  <c r="AS306" i="3"/>
  <c r="AT306" i="3"/>
  <c r="AU306" i="3"/>
  <c r="AW306" i="3"/>
  <c r="AX306" i="3"/>
  <c r="AY306" i="3"/>
  <c r="BA306" i="3"/>
  <c r="BB306" i="3"/>
  <c r="BC306" i="3"/>
  <c r="BE306" i="3"/>
  <c r="BF306" i="3"/>
  <c r="BG306" i="3"/>
  <c r="BI306" i="3"/>
  <c r="BJ306" i="3"/>
  <c r="BK306" i="3"/>
  <c r="BN306" i="3"/>
  <c r="BO306" i="3"/>
  <c r="BP306" i="3"/>
  <c r="BQ306" i="3"/>
  <c r="BR306" i="3"/>
  <c r="BS306" i="3"/>
  <c r="BT306" i="3"/>
  <c r="BU306" i="3"/>
  <c r="BV306" i="3"/>
  <c r="BW306" i="3"/>
  <c r="BX306" i="3"/>
  <c r="CA306" i="3"/>
  <c r="CB306" i="3"/>
  <c r="CC306" i="3"/>
  <c r="CD306" i="3"/>
  <c r="CF306" i="3"/>
  <c r="CG306" i="3"/>
  <c r="CH306" i="3"/>
  <c r="CJ306" i="3"/>
  <c r="CK306" i="3"/>
  <c r="CL306" i="3"/>
  <c r="CN306" i="3"/>
  <c r="CO306" i="3"/>
  <c r="CP306" i="3"/>
  <c r="CR306" i="3"/>
  <c r="CS306" i="3"/>
  <c r="CT306" i="3"/>
  <c r="CV306" i="3"/>
  <c r="CW306" i="3"/>
  <c r="CX306" i="3"/>
  <c r="CZ306" i="3"/>
  <c r="DA306" i="3"/>
  <c r="DB306" i="3"/>
  <c r="DD306" i="3"/>
  <c r="DE306" i="3"/>
  <c r="DF306" i="3"/>
  <c r="DH306" i="3"/>
  <c r="DI306" i="3"/>
  <c r="DJ306" i="3"/>
  <c r="DL306" i="3"/>
  <c r="DM306" i="3"/>
  <c r="DN306" i="3"/>
  <c r="DP306" i="3"/>
  <c r="DQ306" i="3"/>
  <c r="DR306" i="3"/>
  <c r="B307" i="3"/>
  <c r="C307" i="3"/>
  <c r="E307" i="3"/>
  <c r="F307" i="3"/>
  <c r="G307" i="3"/>
  <c r="H307" i="3"/>
  <c r="I307" i="3"/>
  <c r="J307" i="3"/>
  <c r="K307" i="3"/>
  <c r="L307" i="3"/>
  <c r="M307" i="3"/>
  <c r="N307" i="3"/>
  <c r="O307" i="3"/>
  <c r="Q307" i="3"/>
  <c r="R307" i="3"/>
  <c r="S307" i="3"/>
  <c r="U307" i="3"/>
  <c r="V307" i="3"/>
  <c r="W307" i="3"/>
  <c r="Y307" i="3"/>
  <c r="Z307" i="3"/>
  <c r="AA307" i="3"/>
  <c r="AC307" i="3"/>
  <c r="AD307" i="3"/>
  <c r="AE307" i="3"/>
  <c r="AG307" i="3"/>
  <c r="AH307" i="3"/>
  <c r="AI307" i="3"/>
  <c r="AK307" i="3"/>
  <c r="AL307" i="3"/>
  <c r="AM307" i="3"/>
  <c r="AO307" i="3"/>
  <c r="AP307" i="3"/>
  <c r="AQ307" i="3"/>
  <c r="AS307" i="3"/>
  <c r="AT307" i="3"/>
  <c r="AU307" i="3"/>
  <c r="AW307" i="3"/>
  <c r="AX307" i="3"/>
  <c r="AY307" i="3"/>
  <c r="BA307" i="3"/>
  <c r="BB307" i="3"/>
  <c r="BC307" i="3"/>
  <c r="BE307" i="3"/>
  <c r="BF307" i="3"/>
  <c r="BG307" i="3"/>
  <c r="BI307" i="3"/>
  <c r="BJ307" i="3"/>
  <c r="BK307" i="3"/>
  <c r="BN307" i="3"/>
  <c r="BO307" i="3"/>
  <c r="BP307" i="3"/>
  <c r="BQ307" i="3"/>
  <c r="BR307" i="3"/>
  <c r="BS307" i="3"/>
  <c r="BT307" i="3"/>
  <c r="BU307" i="3"/>
  <c r="BV307" i="3"/>
  <c r="BW307" i="3"/>
  <c r="BX307" i="3"/>
  <c r="CA307" i="3"/>
  <c r="CB307" i="3"/>
  <c r="CC307" i="3"/>
  <c r="CD307" i="3"/>
  <c r="CF307" i="3"/>
  <c r="CG307" i="3"/>
  <c r="CH307" i="3"/>
  <c r="CJ307" i="3"/>
  <c r="CK307" i="3"/>
  <c r="CL307" i="3"/>
  <c r="CN307" i="3"/>
  <c r="CO307" i="3"/>
  <c r="CP307" i="3"/>
  <c r="CR307" i="3"/>
  <c r="CS307" i="3"/>
  <c r="CT307" i="3"/>
  <c r="CV307" i="3"/>
  <c r="CW307" i="3"/>
  <c r="CX307" i="3"/>
  <c r="CZ307" i="3"/>
  <c r="DA307" i="3"/>
  <c r="DB307" i="3"/>
  <c r="DD307" i="3"/>
  <c r="DE307" i="3"/>
  <c r="DF307" i="3"/>
  <c r="DH307" i="3"/>
  <c r="DI307" i="3"/>
  <c r="DJ307" i="3"/>
  <c r="DL307" i="3"/>
  <c r="DM307" i="3"/>
  <c r="DN307" i="3"/>
  <c r="DP307" i="3"/>
  <c r="DQ307" i="3"/>
  <c r="DR307" i="3"/>
  <c r="B308" i="3"/>
  <c r="C308" i="3"/>
  <c r="E308" i="3"/>
  <c r="F308" i="3"/>
  <c r="G308" i="3"/>
  <c r="H308" i="3"/>
  <c r="I308" i="3"/>
  <c r="J308" i="3"/>
  <c r="K308" i="3"/>
  <c r="L308" i="3"/>
  <c r="M308" i="3"/>
  <c r="N308" i="3"/>
  <c r="O308" i="3"/>
  <c r="Q308" i="3"/>
  <c r="R308" i="3"/>
  <c r="S308" i="3"/>
  <c r="U308" i="3"/>
  <c r="V308" i="3"/>
  <c r="W308" i="3"/>
  <c r="Y308" i="3"/>
  <c r="Z308" i="3"/>
  <c r="AA308" i="3"/>
  <c r="AC308" i="3"/>
  <c r="AD308" i="3"/>
  <c r="AE308" i="3"/>
  <c r="AG308" i="3"/>
  <c r="AH308" i="3"/>
  <c r="AI308" i="3"/>
  <c r="AK308" i="3"/>
  <c r="AL308" i="3"/>
  <c r="AM308" i="3"/>
  <c r="AO308" i="3"/>
  <c r="AP308" i="3"/>
  <c r="AQ308" i="3"/>
  <c r="AS308" i="3"/>
  <c r="AT308" i="3"/>
  <c r="AU308" i="3"/>
  <c r="AW308" i="3"/>
  <c r="AX308" i="3"/>
  <c r="AY308" i="3"/>
  <c r="BA308" i="3"/>
  <c r="BB308" i="3"/>
  <c r="BC308" i="3"/>
  <c r="BE308" i="3"/>
  <c r="BF308" i="3"/>
  <c r="BG308" i="3"/>
  <c r="BI308" i="3"/>
  <c r="BJ308" i="3"/>
  <c r="BK308" i="3"/>
  <c r="BN308" i="3"/>
  <c r="BO308" i="3"/>
  <c r="BP308" i="3"/>
  <c r="BQ308" i="3"/>
  <c r="BR308" i="3"/>
  <c r="BS308" i="3"/>
  <c r="BT308" i="3"/>
  <c r="BU308" i="3"/>
  <c r="BV308" i="3"/>
  <c r="BW308" i="3"/>
  <c r="BX308" i="3"/>
  <c r="CA308" i="3"/>
  <c r="CB308" i="3"/>
  <c r="CC308" i="3"/>
  <c r="CD308" i="3"/>
  <c r="CF308" i="3"/>
  <c r="CG308" i="3"/>
  <c r="CH308" i="3"/>
  <c r="CJ308" i="3"/>
  <c r="CK308" i="3"/>
  <c r="CL308" i="3"/>
  <c r="CN308" i="3"/>
  <c r="CO308" i="3"/>
  <c r="CP308" i="3"/>
  <c r="CR308" i="3"/>
  <c r="CS308" i="3"/>
  <c r="CT308" i="3"/>
  <c r="CV308" i="3"/>
  <c r="CW308" i="3"/>
  <c r="CX308" i="3"/>
  <c r="CZ308" i="3"/>
  <c r="DA308" i="3"/>
  <c r="DB308" i="3"/>
  <c r="DD308" i="3"/>
  <c r="DE308" i="3"/>
  <c r="DF308" i="3"/>
  <c r="DH308" i="3"/>
  <c r="DI308" i="3"/>
  <c r="DJ308" i="3"/>
  <c r="DL308" i="3"/>
  <c r="DM308" i="3"/>
  <c r="DN308" i="3"/>
  <c r="DP308" i="3"/>
  <c r="DQ308" i="3"/>
  <c r="DR308" i="3"/>
  <c r="B309" i="3"/>
  <c r="C309" i="3"/>
  <c r="E309" i="3"/>
  <c r="F309" i="3"/>
  <c r="G309" i="3"/>
  <c r="H309" i="3"/>
  <c r="I309" i="3"/>
  <c r="J309" i="3"/>
  <c r="K309" i="3"/>
  <c r="L309" i="3"/>
  <c r="M309" i="3"/>
  <c r="N309" i="3"/>
  <c r="O309" i="3"/>
  <c r="Q309" i="3"/>
  <c r="R309" i="3"/>
  <c r="S309" i="3"/>
  <c r="U309" i="3"/>
  <c r="V309" i="3"/>
  <c r="W309" i="3"/>
  <c r="Y309" i="3"/>
  <c r="Z309" i="3"/>
  <c r="AA309" i="3"/>
  <c r="AC309" i="3"/>
  <c r="AD309" i="3"/>
  <c r="AE309" i="3"/>
  <c r="AG309" i="3"/>
  <c r="AH309" i="3"/>
  <c r="AI309" i="3"/>
  <c r="AK309" i="3"/>
  <c r="AL309" i="3"/>
  <c r="AM309" i="3"/>
  <c r="AO309" i="3"/>
  <c r="AP309" i="3"/>
  <c r="AQ309" i="3"/>
  <c r="AS309" i="3"/>
  <c r="AT309" i="3"/>
  <c r="AU309" i="3"/>
  <c r="AW309" i="3"/>
  <c r="AX309" i="3"/>
  <c r="AY309" i="3"/>
  <c r="BA309" i="3"/>
  <c r="BB309" i="3"/>
  <c r="BC309" i="3"/>
  <c r="BE309" i="3"/>
  <c r="BF309" i="3"/>
  <c r="BG309" i="3"/>
  <c r="BI309" i="3"/>
  <c r="BJ309" i="3"/>
  <c r="BK309" i="3"/>
  <c r="BN309" i="3"/>
  <c r="BO309" i="3"/>
  <c r="BP309" i="3"/>
  <c r="BQ309" i="3"/>
  <c r="BR309" i="3"/>
  <c r="BS309" i="3"/>
  <c r="BT309" i="3"/>
  <c r="BU309" i="3"/>
  <c r="BV309" i="3"/>
  <c r="BW309" i="3"/>
  <c r="BX309" i="3"/>
  <c r="CA309" i="3"/>
  <c r="CB309" i="3"/>
  <c r="CC309" i="3"/>
  <c r="CD309" i="3"/>
  <c r="CF309" i="3"/>
  <c r="CG309" i="3"/>
  <c r="CH309" i="3"/>
  <c r="CJ309" i="3"/>
  <c r="CK309" i="3"/>
  <c r="CL309" i="3"/>
  <c r="CN309" i="3"/>
  <c r="CO309" i="3"/>
  <c r="CP309" i="3"/>
  <c r="CR309" i="3"/>
  <c r="CS309" i="3"/>
  <c r="CT309" i="3"/>
  <c r="CV309" i="3"/>
  <c r="CW309" i="3"/>
  <c r="CX309" i="3"/>
  <c r="CZ309" i="3"/>
  <c r="DA309" i="3"/>
  <c r="DB309" i="3"/>
  <c r="DD309" i="3"/>
  <c r="DE309" i="3"/>
  <c r="DF309" i="3"/>
  <c r="DH309" i="3"/>
  <c r="DI309" i="3"/>
  <c r="DJ309" i="3"/>
  <c r="DL309" i="3"/>
  <c r="DM309" i="3"/>
  <c r="DN309" i="3"/>
  <c r="DP309" i="3"/>
  <c r="DQ309" i="3"/>
  <c r="DR309" i="3"/>
  <c r="B310" i="3"/>
  <c r="C310" i="3"/>
  <c r="E310" i="3"/>
  <c r="F310" i="3"/>
  <c r="G310" i="3"/>
  <c r="H310" i="3"/>
  <c r="I310" i="3"/>
  <c r="J310" i="3"/>
  <c r="K310" i="3"/>
  <c r="L310" i="3"/>
  <c r="M310" i="3"/>
  <c r="N310" i="3"/>
  <c r="O310" i="3"/>
  <c r="Q310" i="3"/>
  <c r="R310" i="3"/>
  <c r="S310" i="3"/>
  <c r="U310" i="3"/>
  <c r="V310" i="3"/>
  <c r="W310" i="3"/>
  <c r="Y310" i="3"/>
  <c r="Z310" i="3"/>
  <c r="AA310" i="3"/>
  <c r="AC310" i="3"/>
  <c r="AD310" i="3"/>
  <c r="AE310" i="3"/>
  <c r="AG310" i="3"/>
  <c r="AH310" i="3"/>
  <c r="AI310" i="3"/>
  <c r="AK310" i="3"/>
  <c r="AL310" i="3"/>
  <c r="AM310" i="3"/>
  <c r="AO310" i="3"/>
  <c r="AP310" i="3"/>
  <c r="AQ310" i="3"/>
  <c r="AS310" i="3"/>
  <c r="AT310" i="3"/>
  <c r="AU310" i="3"/>
  <c r="AW310" i="3"/>
  <c r="AX310" i="3"/>
  <c r="AY310" i="3"/>
  <c r="BA310" i="3"/>
  <c r="BB310" i="3"/>
  <c r="BC310" i="3"/>
  <c r="BE310" i="3"/>
  <c r="BF310" i="3"/>
  <c r="BG310" i="3"/>
  <c r="BI310" i="3"/>
  <c r="BJ310" i="3"/>
  <c r="BK310" i="3"/>
  <c r="BN310" i="3"/>
  <c r="BO310" i="3"/>
  <c r="BP310" i="3"/>
  <c r="BQ310" i="3"/>
  <c r="BR310" i="3"/>
  <c r="BS310" i="3"/>
  <c r="BT310" i="3"/>
  <c r="BU310" i="3"/>
  <c r="BV310" i="3"/>
  <c r="BW310" i="3"/>
  <c r="BX310" i="3"/>
  <c r="CA310" i="3"/>
  <c r="CB310" i="3"/>
  <c r="CC310" i="3"/>
  <c r="CD310" i="3"/>
  <c r="CF310" i="3"/>
  <c r="CG310" i="3"/>
  <c r="CH310" i="3"/>
  <c r="CJ310" i="3"/>
  <c r="CK310" i="3"/>
  <c r="CL310" i="3"/>
  <c r="CN310" i="3"/>
  <c r="CO310" i="3"/>
  <c r="CP310" i="3"/>
  <c r="CR310" i="3"/>
  <c r="CS310" i="3"/>
  <c r="CT310" i="3"/>
  <c r="CV310" i="3"/>
  <c r="CW310" i="3"/>
  <c r="CX310" i="3"/>
  <c r="CZ310" i="3"/>
  <c r="DA310" i="3"/>
  <c r="DB310" i="3"/>
  <c r="DD310" i="3"/>
  <c r="DE310" i="3"/>
  <c r="DF310" i="3"/>
  <c r="DH310" i="3"/>
  <c r="DI310" i="3"/>
  <c r="DJ310" i="3"/>
  <c r="DL310" i="3"/>
  <c r="DM310" i="3"/>
  <c r="DN310" i="3"/>
  <c r="DP310" i="3"/>
  <c r="DQ310" i="3"/>
  <c r="DR310" i="3"/>
  <c r="B311" i="3"/>
  <c r="C311" i="3"/>
  <c r="E311" i="3"/>
  <c r="F311" i="3"/>
  <c r="G311" i="3"/>
  <c r="H311" i="3"/>
  <c r="I311" i="3"/>
  <c r="J311" i="3"/>
  <c r="K311" i="3"/>
  <c r="L311" i="3"/>
  <c r="M311" i="3"/>
  <c r="N311" i="3"/>
  <c r="O311" i="3"/>
  <c r="Q311" i="3"/>
  <c r="R311" i="3"/>
  <c r="S311" i="3"/>
  <c r="U311" i="3"/>
  <c r="V311" i="3"/>
  <c r="W311" i="3"/>
  <c r="Y311" i="3"/>
  <c r="Z311" i="3"/>
  <c r="AA311" i="3"/>
  <c r="AC311" i="3"/>
  <c r="AD311" i="3"/>
  <c r="AE311" i="3"/>
  <c r="AG311" i="3"/>
  <c r="AH311" i="3"/>
  <c r="AI311" i="3"/>
  <c r="AK311" i="3"/>
  <c r="AL311" i="3"/>
  <c r="AM311" i="3"/>
  <c r="AO311" i="3"/>
  <c r="AP311" i="3"/>
  <c r="AQ311" i="3"/>
  <c r="AS311" i="3"/>
  <c r="AT311" i="3"/>
  <c r="AU311" i="3"/>
  <c r="AW311" i="3"/>
  <c r="AX311" i="3"/>
  <c r="AY311" i="3"/>
  <c r="BA311" i="3"/>
  <c r="BB311" i="3"/>
  <c r="BC311" i="3"/>
  <c r="BE311" i="3"/>
  <c r="BF311" i="3"/>
  <c r="BG311" i="3"/>
  <c r="BI311" i="3"/>
  <c r="BJ311" i="3"/>
  <c r="BK311" i="3"/>
  <c r="BN311" i="3"/>
  <c r="BO311" i="3"/>
  <c r="BP311" i="3"/>
  <c r="BQ311" i="3"/>
  <c r="BR311" i="3"/>
  <c r="BS311" i="3"/>
  <c r="BT311" i="3"/>
  <c r="BU311" i="3"/>
  <c r="BV311" i="3"/>
  <c r="BW311" i="3"/>
  <c r="BX311" i="3"/>
  <c r="CA311" i="3"/>
  <c r="CB311" i="3"/>
  <c r="CC311" i="3"/>
  <c r="CD311" i="3"/>
  <c r="CF311" i="3"/>
  <c r="CG311" i="3"/>
  <c r="CH311" i="3"/>
  <c r="CJ311" i="3"/>
  <c r="CK311" i="3"/>
  <c r="CL311" i="3"/>
  <c r="CN311" i="3"/>
  <c r="CO311" i="3"/>
  <c r="CP311" i="3"/>
  <c r="CR311" i="3"/>
  <c r="CS311" i="3"/>
  <c r="CT311" i="3"/>
  <c r="CV311" i="3"/>
  <c r="CW311" i="3"/>
  <c r="CX311" i="3"/>
  <c r="CZ311" i="3"/>
  <c r="DA311" i="3"/>
  <c r="DB311" i="3"/>
  <c r="DD311" i="3"/>
  <c r="DE311" i="3"/>
  <c r="DF311" i="3"/>
  <c r="DH311" i="3"/>
  <c r="DI311" i="3"/>
  <c r="DJ311" i="3"/>
  <c r="DL311" i="3"/>
  <c r="DM311" i="3"/>
  <c r="DN311" i="3"/>
  <c r="DP311" i="3"/>
  <c r="DQ311" i="3"/>
  <c r="DR311" i="3"/>
  <c r="B312" i="3"/>
  <c r="C312" i="3"/>
  <c r="E312" i="3"/>
  <c r="F312" i="3"/>
  <c r="G312" i="3"/>
  <c r="H312" i="3"/>
  <c r="I312" i="3"/>
  <c r="J312" i="3"/>
  <c r="K312" i="3"/>
  <c r="L312" i="3"/>
  <c r="M312" i="3"/>
  <c r="N312" i="3"/>
  <c r="O312" i="3"/>
  <c r="Q312" i="3"/>
  <c r="R312" i="3"/>
  <c r="S312" i="3"/>
  <c r="U312" i="3"/>
  <c r="V312" i="3"/>
  <c r="W312" i="3"/>
  <c r="Y312" i="3"/>
  <c r="Z312" i="3"/>
  <c r="AA312" i="3"/>
  <c r="AC312" i="3"/>
  <c r="AD312" i="3"/>
  <c r="AE312" i="3"/>
  <c r="AG312" i="3"/>
  <c r="AH312" i="3"/>
  <c r="AI312" i="3"/>
  <c r="AK312" i="3"/>
  <c r="AL312" i="3"/>
  <c r="AM312" i="3"/>
  <c r="AO312" i="3"/>
  <c r="AP312" i="3"/>
  <c r="AQ312" i="3"/>
  <c r="AS312" i="3"/>
  <c r="AT312" i="3"/>
  <c r="AU312" i="3"/>
  <c r="AW312" i="3"/>
  <c r="AX312" i="3"/>
  <c r="AY312" i="3"/>
  <c r="BA312" i="3"/>
  <c r="BB312" i="3"/>
  <c r="BC312" i="3"/>
  <c r="BE312" i="3"/>
  <c r="BF312" i="3"/>
  <c r="BG312" i="3"/>
  <c r="BI312" i="3"/>
  <c r="BJ312" i="3"/>
  <c r="BK312" i="3"/>
  <c r="BN312" i="3"/>
  <c r="BO312" i="3"/>
  <c r="BP312" i="3"/>
  <c r="BQ312" i="3"/>
  <c r="BR312" i="3"/>
  <c r="BS312" i="3"/>
  <c r="BT312" i="3"/>
  <c r="BU312" i="3"/>
  <c r="BV312" i="3"/>
  <c r="BW312" i="3"/>
  <c r="BX312" i="3"/>
  <c r="CA312" i="3"/>
  <c r="CB312" i="3"/>
  <c r="CC312" i="3"/>
  <c r="CD312" i="3"/>
  <c r="CF312" i="3"/>
  <c r="CG312" i="3"/>
  <c r="CH312" i="3"/>
  <c r="CJ312" i="3"/>
  <c r="CK312" i="3"/>
  <c r="CL312" i="3"/>
  <c r="CN312" i="3"/>
  <c r="CO312" i="3"/>
  <c r="CP312" i="3"/>
  <c r="CR312" i="3"/>
  <c r="CS312" i="3"/>
  <c r="CT312" i="3"/>
  <c r="CV312" i="3"/>
  <c r="CW312" i="3"/>
  <c r="CX312" i="3"/>
  <c r="CZ312" i="3"/>
  <c r="DA312" i="3"/>
  <c r="DB312" i="3"/>
  <c r="DD312" i="3"/>
  <c r="DE312" i="3"/>
  <c r="DF312" i="3"/>
  <c r="DH312" i="3"/>
  <c r="DI312" i="3"/>
  <c r="DJ312" i="3"/>
  <c r="DL312" i="3"/>
  <c r="DM312" i="3"/>
  <c r="DN312" i="3"/>
  <c r="DP312" i="3"/>
  <c r="DQ312" i="3"/>
  <c r="DR312" i="3"/>
  <c r="B313" i="3"/>
  <c r="C313" i="3"/>
  <c r="E313" i="3"/>
  <c r="F313" i="3"/>
  <c r="G313" i="3"/>
  <c r="H313" i="3"/>
  <c r="I313" i="3"/>
  <c r="J313" i="3"/>
  <c r="K313" i="3"/>
  <c r="L313" i="3"/>
  <c r="M313" i="3"/>
  <c r="N313" i="3"/>
  <c r="O313" i="3"/>
  <c r="Q313" i="3"/>
  <c r="R313" i="3"/>
  <c r="S313" i="3"/>
  <c r="U313" i="3"/>
  <c r="V313" i="3"/>
  <c r="W313" i="3"/>
  <c r="Y313" i="3"/>
  <c r="Z313" i="3"/>
  <c r="AA313" i="3"/>
  <c r="AC313" i="3"/>
  <c r="AD313" i="3"/>
  <c r="AE313" i="3"/>
  <c r="AG313" i="3"/>
  <c r="AH313" i="3"/>
  <c r="AI313" i="3"/>
  <c r="AK313" i="3"/>
  <c r="AL313" i="3"/>
  <c r="AM313" i="3"/>
  <c r="AO313" i="3"/>
  <c r="AP313" i="3"/>
  <c r="AQ313" i="3"/>
  <c r="AS313" i="3"/>
  <c r="AT313" i="3"/>
  <c r="AU313" i="3"/>
  <c r="AW313" i="3"/>
  <c r="AX313" i="3"/>
  <c r="AY313" i="3"/>
  <c r="BA313" i="3"/>
  <c r="BB313" i="3"/>
  <c r="BC313" i="3"/>
  <c r="BE313" i="3"/>
  <c r="BF313" i="3"/>
  <c r="BG313" i="3"/>
  <c r="BI313" i="3"/>
  <c r="BJ313" i="3"/>
  <c r="BK313" i="3"/>
  <c r="BN313" i="3"/>
  <c r="BO313" i="3"/>
  <c r="BP313" i="3"/>
  <c r="BQ313" i="3"/>
  <c r="BR313" i="3"/>
  <c r="BS313" i="3"/>
  <c r="BT313" i="3"/>
  <c r="BU313" i="3"/>
  <c r="BV313" i="3"/>
  <c r="BW313" i="3"/>
  <c r="BX313" i="3"/>
  <c r="CA313" i="3"/>
  <c r="CB313" i="3"/>
  <c r="CC313" i="3"/>
  <c r="CD313" i="3"/>
  <c r="CF313" i="3"/>
  <c r="CG313" i="3"/>
  <c r="CH313" i="3"/>
  <c r="CJ313" i="3"/>
  <c r="CK313" i="3"/>
  <c r="CL313" i="3"/>
  <c r="CN313" i="3"/>
  <c r="CO313" i="3"/>
  <c r="CP313" i="3"/>
  <c r="CR313" i="3"/>
  <c r="CS313" i="3"/>
  <c r="CT313" i="3"/>
  <c r="CV313" i="3"/>
  <c r="CW313" i="3"/>
  <c r="CX313" i="3"/>
  <c r="CZ313" i="3"/>
  <c r="DA313" i="3"/>
  <c r="DB313" i="3"/>
  <c r="DD313" i="3"/>
  <c r="DE313" i="3"/>
  <c r="DF313" i="3"/>
  <c r="DH313" i="3"/>
  <c r="DI313" i="3"/>
  <c r="DJ313" i="3"/>
  <c r="DL313" i="3"/>
  <c r="DM313" i="3"/>
  <c r="DN313" i="3"/>
  <c r="DP313" i="3"/>
  <c r="DQ313" i="3"/>
  <c r="DR313" i="3"/>
  <c r="B314" i="3"/>
  <c r="C314" i="3"/>
  <c r="E314" i="3"/>
  <c r="F314" i="3"/>
  <c r="G314" i="3"/>
  <c r="H314" i="3"/>
  <c r="I314" i="3"/>
  <c r="J314" i="3"/>
  <c r="K314" i="3"/>
  <c r="L314" i="3"/>
  <c r="M314" i="3"/>
  <c r="N314" i="3"/>
  <c r="O314" i="3"/>
  <c r="Q314" i="3"/>
  <c r="R314" i="3"/>
  <c r="S314" i="3"/>
  <c r="U314" i="3"/>
  <c r="V314" i="3"/>
  <c r="W314" i="3"/>
  <c r="Y314" i="3"/>
  <c r="Z314" i="3"/>
  <c r="AA314" i="3"/>
  <c r="AC314" i="3"/>
  <c r="AD314" i="3"/>
  <c r="AE314" i="3"/>
  <c r="AG314" i="3"/>
  <c r="AH314" i="3"/>
  <c r="AI314" i="3"/>
  <c r="AK314" i="3"/>
  <c r="AL314" i="3"/>
  <c r="AM314" i="3"/>
  <c r="AO314" i="3"/>
  <c r="AP314" i="3"/>
  <c r="AQ314" i="3"/>
  <c r="AS314" i="3"/>
  <c r="AT314" i="3"/>
  <c r="AU314" i="3"/>
  <c r="AW314" i="3"/>
  <c r="AX314" i="3"/>
  <c r="AY314" i="3"/>
  <c r="BA314" i="3"/>
  <c r="BB314" i="3"/>
  <c r="BC314" i="3"/>
  <c r="BE314" i="3"/>
  <c r="BF314" i="3"/>
  <c r="BG314" i="3"/>
  <c r="BI314" i="3"/>
  <c r="BJ314" i="3"/>
  <c r="BK314" i="3"/>
  <c r="BN314" i="3"/>
  <c r="BO314" i="3"/>
  <c r="BP314" i="3"/>
  <c r="BQ314" i="3"/>
  <c r="BR314" i="3"/>
  <c r="BS314" i="3"/>
  <c r="BT314" i="3"/>
  <c r="BU314" i="3"/>
  <c r="BV314" i="3"/>
  <c r="BW314" i="3"/>
  <c r="BX314" i="3"/>
  <c r="CA314" i="3"/>
  <c r="CB314" i="3"/>
  <c r="CC314" i="3"/>
  <c r="CD314" i="3"/>
  <c r="CF314" i="3"/>
  <c r="CG314" i="3"/>
  <c r="CH314" i="3"/>
  <c r="CJ314" i="3"/>
  <c r="CK314" i="3"/>
  <c r="CL314" i="3"/>
  <c r="CN314" i="3"/>
  <c r="CO314" i="3"/>
  <c r="CP314" i="3"/>
  <c r="CR314" i="3"/>
  <c r="CS314" i="3"/>
  <c r="CT314" i="3"/>
  <c r="CV314" i="3"/>
  <c r="CW314" i="3"/>
  <c r="CX314" i="3"/>
  <c r="CZ314" i="3"/>
  <c r="DA314" i="3"/>
  <c r="DB314" i="3"/>
  <c r="DD314" i="3"/>
  <c r="DE314" i="3"/>
  <c r="DF314" i="3"/>
  <c r="DH314" i="3"/>
  <c r="DI314" i="3"/>
  <c r="DJ314" i="3"/>
  <c r="DL314" i="3"/>
  <c r="DM314" i="3"/>
  <c r="DN314" i="3"/>
  <c r="DP314" i="3"/>
  <c r="DQ314" i="3"/>
  <c r="DR314" i="3"/>
  <c r="B315" i="3"/>
  <c r="C315" i="3"/>
  <c r="E315" i="3"/>
  <c r="F315" i="3"/>
  <c r="G315" i="3"/>
  <c r="H315" i="3"/>
  <c r="I315" i="3"/>
  <c r="J315" i="3"/>
  <c r="K315" i="3"/>
  <c r="L315" i="3"/>
  <c r="M315" i="3"/>
  <c r="N315" i="3"/>
  <c r="O315" i="3"/>
  <c r="Q315" i="3"/>
  <c r="R315" i="3"/>
  <c r="S315" i="3"/>
  <c r="U315" i="3"/>
  <c r="V315" i="3"/>
  <c r="W315" i="3"/>
  <c r="Y315" i="3"/>
  <c r="Z315" i="3"/>
  <c r="AA315" i="3"/>
  <c r="AC315" i="3"/>
  <c r="AD315" i="3"/>
  <c r="AE315" i="3"/>
  <c r="AG315" i="3"/>
  <c r="AH315" i="3"/>
  <c r="AI315" i="3"/>
  <c r="AK315" i="3"/>
  <c r="AL315" i="3"/>
  <c r="AM315" i="3"/>
  <c r="AO315" i="3"/>
  <c r="AP315" i="3"/>
  <c r="AQ315" i="3"/>
  <c r="AS315" i="3"/>
  <c r="AT315" i="3"/>
  <c r="AU315" i="3"/>
  <c r="AW315" i="3"/>
  <c r="AX315" i="3"/>
  <c r="AY315" i="3"/>
  <c r="BA315" i="3"/>
  <c r="BB315" i="3"/>
  <c r="BC315" i="3"/>
  <c r="BE315" i="3"/>
  <c r="BF315" i="3"/>
  <c r="BG315" i="3"/>
  <c r="BI315" i="3"/>
  <c r="BJ315" i="3"/>
  <c r="BK315" i="3"/>
  <c r="BN315" i="3"/>
  <c r="BO315" i="3"/>
  <c r="BP315" i="3"/>
  <c r="BQ315" i="3"/>
  <c r="BR315" i="3"/>
  <c r="BS315" i="3"/>
  <c r="BT315" i="3"/>
  <c r="BU315" i="3"/>
  <c r="BV315" i="3"/>
  <c r="BW315" i="3"/>
  <c r="BX315" i="3"/>
  <c r="CA315" i="3"/>
  <c r="CB315" i="3"/>
  <c r="CC315" i="3"/>
  <c r="CD315" i="3"/>
  <c r="CF315" i="3"/>
  <c r="CG315" i="3"/>
  <c r="CH315" i="3"/>
  <c r="CJ315" i="3"/>
  <c r="CK315" i="3"/>
  <c r="CL315" i="3"/>
  <c r="CN315" i="3"/>
  <c r="CO315" i="3"/>
  <c r="CP315" i="3"/>
  <c r="CR315" i="3"/>
  <c r="CS315" i="3"/>
  <c r="CT315" i="3"/>
  <c r="CV315" i="3"/>
  <c r="CW315" i="3"/>
  <c r="CX315" i="3"/>
  <c r="CZ315" i="3"/>
  <c r="DA315" i="3"/>
  <c r="DB315" i="3"/>
  <c r="DD315" i="3"/>
  <c r="DE315" i="3"/>
  <c r="DF315" i="3"/>
  <c r="DH315" i="3"/>
  <c r="DI315" i="3"/>
  <c r="DJ315" i="3"/>
  <c r="DL315" i="3"/>
  <c r="DM315" i="3"/>
  <c r="DN315" i="3"/>
  <c r="DP315" i="3"/>
  <c r="DQ315" i="3"/>
  <c r="DR315" i="3"/>
  <c r="B316" i="3"/>
  <c r="C316" i="3"/>
  <c r="E316" i="3"/>
  <c r="F316" i="3"/>
  <c r="G316" i="3"/>
  <c r="H316" i="3"/>
  <c r="I316" i="3"/>
  <c r="J316" i="3"/>
  <c r="K316" i="3"/>
  <c r="L316" i="3"/>
  <c r="M316" i="3"/>
  <c r="N316" i="3"/>
  <c r="O316" i="3"/>
  <c r="Q316" i="3"/>
  <c r="R316" i="3"/>
  <c r="S316" i="3"/>
  <c r="U316" i="3"/>
  <c r="V316" i="3"/>
  <c r="W316" i="3"/>
  <c r="Y316" i="3"/>
  <c r="Z316" i="3"/>
  <c r="AA316" i="3"/>
  <c r="AC316" i="3"/>
  <c r="AD316" i="3"/>
  <c r="AE316" i="3"/>
  <c r="AG316" i="3"/>
  <c r="AH316" i="3"/>
  <c r="AI316" i="3"/>
  <c r="AK316" i="3"/>
  <c r="AL316" i="3"/>
  <c r="AM316" i="3"/>
  <c r="AO316" i="3"/>
  <c r="AP316" i="3"/>
  <c r="AQ316" i="3"/>
  <c r="AS316" i="3"/>
  <c r="AT316" i="3"/>
  <c r="AU316" i="3"/>
  <c r="AW316" i="3"/>
  <c r="AX316" i="3"/>
  <c r="AY316" i="3"/>
  <c r="BA316" i="3"/>
  <c r="BB316" i="3"/>
  <c r="BC316" i="3"/>
  <c r="BE316" i="3"/>
  <c r="BF316" i="3"/>
  <c r="BG316" i="3"/>
  <c r="BI316" i="3"/>
  <c r="BJ316" i="3"/>
  <c r="BK316" i="3"/>
  <c r="BN316" i="3"/>
  <c r="BO316" i="3"/>
  <c r="BP316" i="3"/>
  <c r="BQ316" i="3"/>
  <c r="BR316" i="3"/>
  <c r="BS316" i="3"/>
  <c r="BT316" i="3"/>
  <c r="BU316" i="3"/>
  <c r="BV316" i="3"/>
  <c r="BW316" i="3"/>
  <c r="BX316" i="3"/>
  <c r="CA316" i="3"/>
  <c r="CB316" i="3"/>
  <c r="CC316" i="3"/>
  <c r="CD316" i="3"/>
  <c r="CF316" i="3"/>
  <c r="CG316" i="3"/>
  <c r="CH316" i="3"/>
  <c r="CJ316" i="3"/>
  <c r="CK316" i="3"/>
  <c r="CL316" i="3"/>
  <c r="CN316" i="3"/>
  <c r="CO316" i="3"/>
  <c r="CP316" i="3"/>
  <c r="CR316" i="3"/>
  <c r="CS316" i="3"/>
  <c r="CT316" i="3"/>
  <c r="CV316" i="3"/>
  <c r="CW316" i="3"/>
  <c r="CX316" i="3"/>
  <c r="CZ316" i="3"/>
  <c r="DA316" i="3"/>
  <c r="DB316" i="3"/>
  <c r="DD316" i="3"/>
  <c r="DE316" i="3"/>
  <c r="DF316" i="3"/>
  <c r="DH316" i="3"/>
  <c r="DI316" i="3"/>
  <c r="DJ316" i="3"/>
  <c r="DL316" i="3"/>
  <c r="DM316" i="3"/>
  <c r="DN316" i="3"/>
  <c r="DP316" i="3"/>
  <c r="DQ316" i="3"/>
  <c r="DR316" i="3"/>
  <c r="B317" i="3"/>
  <c r="C317" i="3"/>
  <c r="E317" i="3"/>
  <c r="F317" i="3"/>
  <c r="G317" i="3"/>
  <c r="H317" i="3"/>
  <c r="I317" i="3"/>
  <c r="J317" i="3"/>
  <c r="K317" i="3"/>
  <c r="L317" i="3"/>
  <c r="M317" i="3"/>
  <c r="N317" i="3"/>
  <c r="O317" i="3"/>
  <c r="Q317" i="3"/>
  <c r="R317" i="3"/>
  <c r="S317" i="3"/>
  <c r="U317" i="3"/>
  <c r="V317" i="3"/>
  <c r="W317" i="3"/>
  <c r="Y317" i="3"/>
  <c r="Z317" i="3"/>
  <c r="AA317" i="3"/>
  <c r="AC317" i="3"/>
  <c r="AD317" i="3"/>
  <c r="AE317" i="3"/>
  <c r="AG317" i="3"/>
  <c r="AH317" i="3"/>
  <c r="AI317" i="3"/>
  <c r="AK317" i="3"/>
  <c r="AL317" i="3"/>
  <c r="AM317" i="3"/>
  <c r="AO317" i="3"/>
  <c r="AP317" i="3"/>
  <c r="AQ317" i="3"/>
  <c r="AS317" i="3"/>
  <c r="AT317" i="3"/>
  <c r="AU317" i="3"/>
  <c r="AW317" i="3"/>
  <c r="AX317" i="3"/>
  <c r="AY317" i="3"/>
  <c r="BA317" i="3"/>
  <c r="BB317" i="3"/>
  <c r="BC317" i="3"/>
  <c r="BE317" i="3"/>
  <c r="BF317" i="3"/>
  <c r="BG317" i="3"/>
  <c r="BI317" i="3"/>
  <c r="BJ317" i="3"/>
  <c r="BK317" i="3"/>
  <c r="BN317" i="3"/>
  <c r="BO317" i="3"/>
  <c r="BP317" i="3"/>
  <c r="BQ317" i="3"/>
  <c r="BR317" i="3"/>
  <c r="BS317" i="3"/>
  <c r="BT317" i="3"/>
  <c r="BU317" i="3"/>
  <c r="BV317" i="3"/>
  <c r="BW317" i="3"/>
  <c r="BX317" i="3"/>
  <c r="CA317" i="3"/>
  <c r="CB317" i="3"/>
  <c r="CC317" i="3"/>
  <c r="CD317" i="3"/>
  <c r="CF317" i="3"/>
  <c r="CG317" i="3"/>
  <c r="CH317" i="3"/>
  <c r="CJ317" i="3"/>
  <c r="CK317" i="3"/>
  <c r="CL317" i="3"/>
  <c r="CN317" i="3"/>
  <c r="CO317" i="3"/>
  <c r="CP317" i="3"/>
  <c r="CR317" i="3"/>
  <c r="CS317" i="3"/>
  <c r="CT317" i="3"/>
  <c r="CV317" i="3"/>
  <c r="CW317" i="3"/>
  <c r="CX317" i="3"/>
  <c r="CZ317" i="3"/>
  <c r="DA317" i="3"/>
  <c r="DB317" i="3"/>
  <c r="DD317" i="3"/>
  <c r="DE317" i="3"/>
  <c r="DF317" i="3"/>
  <c r="DH317" i="3"/>
  <c r="DI317" i="3"/>
  <c r="DJ317" i="3"/>
  <c r="DL317" i="3"/>
  <c r="DM317" i="3"/>
  <c r="DN317" i="3"/>
  <c r="DP317" i="3"/>
  <c r="DQ317" i="3"/>
  <c r="DR317" i="3"/>
  <c r="B318" i="3"/>
  <c r="C318" i="3"/>
  <c r="E318" i="3"/>
  <c r="F318" i="3"/>
  <c r="G318" i="3"/>
  <c r="H318" i="3"/>
  <c r="I318" i="3"/>
  <c r="J318" i="3"/>
  <c r="K318" i="3"/>
  <c r="L318" i="3"/>
  <c r="M318" i="3"/>
  <c r="N318" i="3"/>
  <c r="O318" i="3"/>
  <c r="Q318" i="3"/>
  <c r="R318" i="3"/>
  <c r="S318" i="3"/>
  <c r="U318" i="3"/>
  <c r="V318" i="3"/>
  <c r="W318" i="3"/>
  <c r="Y318" i="3"/>
  <c r="Z318" i="3"/>
  <c r="AA318" i="3"/>
  <c r="AC318" i="3"/>
  <c r="AD318" i="3"/>
  <c r="AE318" i="3"/>
  <c r="AG318" i="3"/>
  <c r="AH318" i="3"/>
  <c r="AI318" i="3"/>
  <c r="AK318" i="3"/>
  <c r="AL318" i="3"/>
  <c r="AM318" i="3"/>
  <c r="AO318" i="3"/>
  <c r="AP318" i="3"/>
  <c r="AQ318" i="3"/>
  <c r="AS318" i="3"/>
  <c r="AT318" i="3"/>
  <c r="AU318" i="3"/>
  <c r="AW318" i="3"/>
  <c r="AX318" i="3"/>
  <c r="AY318" i="3"/>
  <c r="BA318" i="3"/>
  <c r="BB318" i="3"/>
  <c r="BC318" i="3"/>
  <c r="BE318" i="3"/>
  <c r="BF318" i="3"/>
  <c r="BG318" i="3"/>
  <c r="BI318" i="3"/>
  <c r="BJ318" i="3"/>
  <c r="BK318" i="3"/>
  <c r="BN318" i="3"/>
  <c r="BO318" i="3"/>
  <c r="BP318" i="3"/>
  <c r="BQ318" i="3"/>
  <c r="BR318" i="3"/>
  <c r="BS318" i="3"/>
  <c r="BT318" i="3"/>
  <c r="BU318" i="3"/>
  <c r="BV318" i="3"/>
  <c r="BW318" i="3"/>
  <c r="BX318" i="3"/>
  <c r="CA318" i="3"/>
  <c r="CB318" i="3"/>
  <c r="CC318" i="3"/>
  <c r="CD318" i="3"/>
  <c r="CF318" i="3"/>
  <c r="CG318" i="3"/>
  <c r="CH318" i="3"/>
  <c r="CJ318" i="3"/>
  <c r="CK318" i="3"/>
  <c r="CL318" i="3"/>
  <c r="CN318" i="3"/>
  <c r="CO318" i="3"/>
  <c r="CP318" i="3"/>
  <c r="CR318" i="3"/>
  <c r="CS318" i="3"/>
  <c r="CT318" i="3"/>
  <c r="CV318" i="3"/>
  <c r="CW318" i="3"/>
  <c r="CX318" i="3"/>
  <c r="CZ318" i="3"/>
  <c r="DA318" i="3"/>
  <c r="DB318" i="3"/>
  <c r="DD318" i="3"/>
  <c r="DE318" i="3"/>
  <c r="DF318" i="3"/>
  <c r="DH318" i="3"/>
  <c r="DI318" i="3"/>
  <c r="DJ318" i="3"/>
  <c r="DL318" i="3"/>
  <c r="DM318" i="3"/>
  <c r="DN318" i="3"/>
  <c r="DP318" i="3"/>
  <c r="DQ318" i="3"/>
  <c r="DR318" i="3"/>
  <c r="B319" i="3"/>
  <c r="C319" i="3"/>
  <c r="E319" i="3"/>
  <c r="F319" i="3"/>
  <c r="G319" i="3"/>
  <c r="H319" i="3"/>
  <c r="I319" i="3"/>
  <c r="J319" i="3"/>
  <c r="K319" i="3"/>
  <c r="L319" i="3"/>
  <c r="M319" i="3"/>
  <c r="N319" i="3"/>
  <c r="O319" i="3"/>
  <c r="Q319" i="3"/>
  <c r="R319" i="3"/>
  <c r="S319" i="3"/>
  <c r="U319" i="3"/>
  <c r="V319" i="3"/>
  <c r="W319" i="3"/>
  <c r="Y319" i="3"/>
  <c r="Z319" i="3"/>
  <c r="AA319" i="3"/>
  <c r="AC319" i="3"/>
  <c r="AD319" i="3"/>
  <c r="AE319" i="3"/>
  <c r="AG319" i="3"/>
  <c r="AH319" i="3"/>
  <c r="AI319" i="3"/>
  <c r="AK319" i="3"/>
  <c r="AL319" i="3"/>
  <c r="AM319" i="3"/>
  <c r="AO319" i="3"/>
  <c r="AP319" i="3"/>
  <c r="AQ319" i="3"/>
  <c r="AS319" i="3"/>
  <c r="AT319" i="3"/>
  <c r="AU319" i="3"/>
  <c r="AW319" i="3"/>
  <c r="AX319" i="3"/>
  <c r="AY319" i="3"/>
  <c r="BA319" i="3"/>
  <c r="BB319" i="3"/>
  <c r="BC319" i="3"/>
  <c r="BE319" i="3"/>
  <c r="BF319" i="3"/>
  <c r="BG319" i="3"/>
  <c r="BI319" i="3"/>
  <c r="BJ319" i="3"/>
  <c r="BK319" i="3"/>
  <c r="BN319" i="3"/>
  <c r="BO319" i="3"/>
  <c r="BP319" i="3"/>
  <c r="BQ319" i="3"/>
  <c r="BR319" i="3"/>
  <c r="BS319" i="3"/>
  <c r="BT319" i="3"/>
  <c r="BU319" i="3"/>
  <c r="BV319" i="3"/>
  <c r="BW319" i="3"/>
  <c r="BX319" i="3"/>
  <c r="CA319" i="3"/>
  <c r="CB319" i="3"/>
  <c r="CC319" i="3"/>
  <c r="CD319" i="3"/>
  <c r="CF319" i="3"/>
  <c r="CG319" i="3"/>
  <c r="CH319" i="3"/>
  <c r="CJ319" i="3"/>
  <c r="CK319" i="3"/>
  <c r="CL319" i="3"/>
  <c r="CN319" i="3"/>
  <c r="CO319" i="3"/>
  <c r="CP319" i="3"/>
  <c r="CR319" i="3"/>
  <c r="CS319" i="3"/>
  <c r="CT319" i="3"/>
  <c r="CV319" i="3"/>
  <c r="CW319" i="3"/>
  <c r="CX319" i="3"/>
  <c r="CZ319" i="3"/>
  <c r="DA319" i="3"/>
  <c r="DB319" i="3"/>
  <c r="DD319" i="3"/>
  <c r="DE319" i="3"/>
  <c r="DF319" i="3"/>
  <c r="DH319" i="3"/>
  <c r="DI319" i="3"/>
  <c r="DJ319" i="3"/>
  <c r="DL319" i="3"/>
  <c r="DM319" i="3"/>
  <c r="DN319" i="3"/>
  <c r="DP319" i="3"/>
  <c r="DQ319" i="3"/>
  <c r="DR319" i="3"/>
  <c r="B320" i="3"/>
  <c r="C320" i="3"/>
  <c r="E320" i="3"/>
  <c r="F320" i="3"/>
  <c r="G320" i="3"/>
  <c r="H320" i="3"/>
  <c r="I320" i="3"/>
  <c r="J320" i="3"/>
  <c r="K320" i="3"/>
  <c r="L320" i="3"/>
  <c r="M320" i="3"/>
  <c r="N320" i="3"/>
  <c r="O320" i="3"/>
  <c r="Q320" i="3"/>
  <c r="R320" i="3"/>
  <c r="S320" i="3"/>
  <c r="U320" i="3"/>
  <c r="V320" i="3"/>
  <c r="W320" i="3"/>
  <c r="Y320" i="3"/>
  <c r="Z320" i="3"/>
  <c r="AA320" i="3"/>
  <c r="AC320" i="3"/>
  <c r="AD320" i="3"/>
  <c r="AE320" i="3"/>
  <c r="AG320" i="3"/>
  <c r="AH320" i="3"/>
  <c r="AI320" i="3"/>
  <c r="AK320" i="3"/>
  <c r="AL320" i="3"/>
  <c r="AM320" i="3"/>
  <c r="AO320" i="3"/>
  <c r="AP320" i="3"/>
  <c r="AQ320" i="3"/>
  <c r="AS320" i="3"/>
  <c r="AT320" i="3"/>
  <c r="AU320" i="3"/>
  <c r="AW320" i="3"/>
  <c r="AX320" i="3"/>
  <c r="AY320" i="3"/>
  <c r="BA320" i="3"/>
  <c r="BB320" i="3"/>
  <c r="BC320" i="3"/>
  <c r="BE320" i="3"/>
  <c r="BF320" i="3"/>
  <c r="BG320" i="3"/>
  <c r="BI320" i="3"/>
  <c r="BJ320" i="3"/>
  <c r="BK320" i="3"/>
  <c r="BN320" i="3"/>
  <c r="BO320" i="3"/>
  <c r="BP320" i="3"/>
  <c r="BQ320" i="3"/>
  <c r="BR320" i="3"/>
  <c r="BS320" i="3"/>
  <c r="BT320" i="3"/>
  <c r="BU320" i="3"/>
  <c r="BV320" i="3"/>
  <c r="BW320" i="3"/>
  <c r="BX320" i="3"/>
  <c r="CA320" i="3"/>
  <c r="CB320" i="3"/>
  <c r="CC320" i="3"/>
  <c r="CD320" i="3"/>
  <c r="CF320" i="3"/>
  <c r="CG320" i="3"/>
  <c r="CH320" i="3"/>
  <c r="CJ320" i="3"/>
  <c r="CK320" i="3"/>
  <c r="CL320" i="3"/>
  <c r="CN320" i="3"/>
  <c r="CO320" i="3"/>
  <c r="CP320" i="3"/>
  <c r="CR320" i="3"/>
  <c r="CS320" i="3"/>
  <c r="CT320" i="3"/>
  <c r="CV320" i="3"/>
  <c r="CW320" i="3"/>
  <c r="CX320" i="3"/>
  <c r="CZ320" i="3"/>
  <c r="DA320" i="3"/>
  <c r="DB320" i="3"/>
  <c r="DD320" i="3"/>
  <c r="DE320" i="3"/>
  <c r="DF320" i="3"/>
  <c r="DH320" i="3"/>
  <c r="DI320" i="3"/>
  <c r="DJ320" i="3"/>
  <c r="DL320" i="3"/>
  <c r="DM320" i="3"/>
  <c r="DN320" i="3"/>
  <c r="DP320" i="3"/>
  <c r="DQ320" i="3"/>
  <c r="DR320" i="3"/>
  <c r="B321" i="3"/>
  <c r="C321" i="3"/>
  <c r="E321" i="3"/>
  <c r="F321" i="3"/>
  <c r="G321" i="3"/>
  <c r="H321" i="3"/>
  <c r="I321" i="3"/>
  <c r="J321" i="3"/>
  <c r="K321" i="3"/>
  <c r="L321" i="3"/>
  <c r="M321" i="3"/>
  <c r="N321" i="3"/>
  <c r="O321" i="3"/>
  <c r="Q321" i="3"/>
  <c r="R321" i="3"/>
  <c r="S321" i="3"/>
  <c r="U321" i="3"/>
  <c r="V321" i="3"/>
  <c r="W321" i="3"/>
  <c r="Y321" i="3"/>
  <c r="Z321" i="3"/>
  <c r="AA321" i="3"/>
  <c r="AC321" i="3"/>
  <c r="AD321" i="3"/>
  <c r="AE321" i="3"/>
  <c r="AG321" i="3"/>
  <c r="AH321" i="3"/>
  <c r="AI321" i="3"/>
  <c r="AK321" i="3"/>
  <c r="AL321" i="3"/>
  <c r="AM321" i="3"/>
  <c r="AO321" i="3"/>
  <c r="AP321" i="3"/>
  <c r="AQ321" i="3"/>
  <c r="AS321" i="3"/>
  <c r="AT321" i="3"/>
  <c r="AU321" i="3"/>
  <c r="AW321" i="3"/>
  <c r="AX321" i="3"/>
  <c r="AY321" i="3"/>
  <c r="BA321" i="3"/>
  <c r="BB321" i="3"/>
  <c r="BC321" i="3"/>
  <c r="BE321" i="3"/>
  <c r="BF321" i="3"/>
  <c r="BG321" i="3"/>
  <c r="BI321" i="3"/>
  <c r="BJ321" i="3"/>
  <c r="BK321" i="3"/>
  <c r="BN321" i="3"/>
  <c r="BO321" i="3"/>
  <c r="BP321" i="3"/>
  <c r="BQ321" i="3"/>
  <c r="BR321" i="3"/>
  <c r="BS321" i="3"/>
  <c r="BT321" i="3"/>
  <c r="BU321" i="3"/>
  <c r="BV321" i="3"/>
  <c r="BW321" i="3"/>
  <c r="BX321" i="3"/>
  <c r="CA321" i="3"/>
  <c r="CB321" i="3"/>
  <c r="CC321" i="3"/>
  <c r="CD321" i="3"/>
  <c r="CF321" i="3"/>
  <c r="CG321" i="3"/>
  <c r="CH321" i="3"/>
  <c r="CJ321" i="3"/>
  <c r="CK321" i="3"/>
  <c r="CL321" i="3"/>
  <c r="CN321" i="3"/>
  <c r="CO321" i="3"/>
  <c r="CP321" i="3"/>
  <c r="CR321" i="3"/>
  <c r="CS321" i="3"/>
  <c r="CT321" i="3"/>
  <c r="CV321" i="3"/>
  <c r="CW321" i="3"/>
  <c r="CX321" i="3"/>
  <c r="CZ321" i="3"/>
  <c r="DA321" i="3"/>
  <c r="DB321" i="3"/>
  <c r="DD321" i="3"/>
  <c r="DE321" i="3"/>
  <c r="DF321" i="3"/>
  <c r="DH321" i="3"/>
  <c r="DI321" i="3"/>
  <c r="DJ321" i="3"/>
  <c r="DL321" i="3"/>
  <c r="DM321" i="3"/>
  <c r="DN321" i="3"/>
  <c r="DP321" i="3"/>
  <c r="DQ321" i="3"/>
  <c r="DR321" i="3"/>
  <c r="B322" i="3"/>
  <c r="C322" i="3"/>
  <c r="E322" i="3"/>
  <c r="F322" i="3"/>
  <c r="G322" i="3"/>
  <c r="H322" i="3"/>
  <c r="I322" i="3"/>
  <c r="J322" i="3"/>
  <c r="K322" i="3"/>
  <c r="L322" i="3"/>
  <c r="M322" i="3"/>
  <c r="N322" i="3"/>
  <c r="O322" i="3"/>
  <c r="Q322" i="3"/>
  <c r="R322" i="3"/>
  <c r="S322" i="3"/>
  <c r="U322" i="3"/>
  <c r="V322" i="3"/>
  <c r="W322" i="3"/>
  <c r="Y322" i="3"/>
  <c r="Z322" i="3"/>
  <c r="AA322" i="3"/>
  <c r="AC322" i="3"/>
  <c r="AD322" i="3"/>
  <c r="AE322" i="3"/>
  <c r="AG322" i="3"/>
  <c r="AH322" i="3"/>
  <c r="AI322" i="3"/>
  <c r="AK322" i="3"/>
  <c r="AL322" i="3"/>
  <c r="AM322" i="3"/>
  <c r="AO322" i="3"/>
  <c r="AP322" i="3"/>
  <c r="AQ322" i="3"/>
  <c r="AS322" i="3"/>
  <c r="AT322" i="3"/>
  <c r="AU322" i="3"/>
  <c r="AW322" i="3"/>
  <c r="AX322" i="3"/>
  <c r="AY322" i="3"/>
  <c r="BA322" i="3"/>
  <c r="BB322" i="3"/>
  <c r="BC322" i="3"/>
  <c r="BE322" i="3"/>
  <c r="BF322" i="3"/>
  <c r="BG322" i="3"/>
  <c r="BI322" i="3"/>
  <c r="BJ322" i="3"/>
  <c r="BK322" i="3"/>
  <c r="BN322" i="3"/>
  <c r="BO322" i="3"/>
  <c r="BP322" i="3"/>
  <c r="BQ322" i="3"/>
  <c r="BR322" i="3"/>
  <c r="BS322" i="3"/>
  <c r="BT322" i="3"/>
  <c r="BU322" i="3"/>
  <c r="BV322" i="3"/>
  <c r="BW322" i="3"/>
  <c r="BX322" i="3"/>
  <c r="CA322" i="3"/>
  <c r="CB322" i="3"/>
  <c r="CC322" i="3"/>
  <c r="CD322" i="3"/>
  <c r="CF322" i="3"/>
  <c r="CG322" i="3"/>
  <c r="CH322" i="3"/>
  <c r="CJ322" i="3"/>
  <c r="CK322" i="3"/>
  <c r="CL322" i="3"/>
  <c r="CN322" i="3"/>
  <c r="CO322" i="3"/>
  <c r="CP322" i="3"/>
  <c r="CR322" i="3"/>
  <c r="CS322" i="3"/>
  <c r="CT322" i="3"/>
  <c r="CV322" i="3"/>
  <c r="CW322" i="3"/>
  <c r="CX322" i="3"/>
  <c r="CZ322" i="3"/>
  <c r="DA322" i="3"/>
  <c r="DB322" i="3"/>
  <c r="DD322" i="3"/>
  <c r="DE322" i="3"/>
  <c r="DF322" i="3"/>
  <c r="DH322" i="3"/>
  <c r="DI322" i="3"/>
  <c r="DJ322" i="3"/>
  <c r="DL322" i="3"/>
  <c r="DM322" i="3"/>
  <c r="DN322" i="3"/>
  <c r="DP322" i="3"/>
  <c r="DQ322" i="3"/>
  <c r="DR322" i="3"/>
  <c r="B323" i="3"/>
  <c r="C323" i="3"/>
  <c r="E323" i="3"/>
  <c r="F323" i="3"/>
  <c r="G323" i="3"/>
  <c r="H323" i="3"/>
  <c r="I323" i="3"/>
  <c r="J323" i="3"/>
  <c r="K323" i="3"/>
  <c r="L323" i="3"/>
  <c r="M323" i="3"/>
  <c r="N323" i="3"/>
  <c r="O323" i="3"/>
  <c r="Q323" i="3"/>
  <c r="R323" i="3"/>
  <c r="S323" i="3"/>
  <c r="U323" i="3"/>
  <c r="V323" i="3"/>
  <c r="W323" i="3"/>
  <c r="Y323" i="3"/>
  <c r="Z323" i="3"/>
  <c r="AA323" i="3"/>
  <c r="AC323" i="3"/>
  <c r="AD323" i="3"/>
  <c r="AE323" i="3"/>
  <c r="AG323" i="3"/>
  <c r="AH323" i="3"/>
  <c r="AI323" i="3"/>
  <c r="AK323" i="3"/>
  <c r="AL323" i="3"/>
  <c r="AM323" i="3"/>
  <c r="AO323" i="3"/>
  <c r="AP323" i="3"/>
  <c r="AQ323" i="3"/>
  <c r="AS323" i="3"/>
  <c r="AT323" i="3"/>
  <c r="AU323" i="3"/>
  <c r="AW323" i="3"/>
  <c r="AX323" i="3"/>
  <c r="AY323" i="3"/>
  <c r="BA323" i="3"/>
  <c r="BB323" i="3"/>
  <c r="BC323" i="3"/>
  <c r="BE323" i="3"/>
  <c r="BF323" i="3"/>
  <c r="BG323" i="3"/>
  <c r="BI323" i="3"/>
  <c r="BJ323" i="3"/>
  <c r="BK323" i="3"/>
  <c r="BN323" i="3"/>
  <c r="BO323" i="3"/>
  <c r="BP323" i="3"/>
  <c r="BQ323" i="3"/>
  <c r="BR323" i="3"/>
  <c r="BS323" i="3"/>
  <c r="BT323" i="3"/>
  <c r="BU323" i="3"/>
  <c r="BV323" i="3"/>
  <c r="BW323" i="3"/>
  <c r="BX323" i="3"/>
  <c r="CA323" i="3"/>
  <c r="CB323" i="3"/>
  <c r="CC323" i="3"/>
  <c r="CD323" i="3"/>
  <c r="CF323" i="3"/>
  <c r="CG323" i="3"/>
  <c r="CH323" i="3"/>
  <c r="CJ323" i="3"/>
  <c r="CK323" i="3"/>
  <c r="CL323" i="3"/>
  <c r="CN323" i="3"/>
  <c r="CO323" i="3"/>
  <c r="CP323" i="3"/>
  <c r="CR323" i="3"/>
  <c r="CS323" i="3"/>
  <c r="CT323" i="3"/>
  <c r="CV323" i="3"/>
  <c r="CW323" i="3"/>
  <c r="CX323" i="3"/>
  <c r="CZ323" i="3"/>
  <c r="DA323" i="3"/>
  <c r="DB323" i="3"/>
  <c r="DD323" i="3"/>
  <c r="DE323" i="3"/>
  <c r="DF323" i="3"/>
  <c r="DH323" i="3"/>
  <c r="DI323" i="3"/>
  <c r="DJ323" i="3"/>
  <c r="DL323" i="3"/>
  <c r="DM323" i="3"/>
  <c r="DN323" i="3"/>
  <c r="DP323" i="3"/>
  <c r="DQ323" i="3"/>
  <c r="DR323" i="3"/>
  <c r="B324" i="3"/>
  <c r="C324" i="3"/>
  <c r="E324" i="3"/>
  <c r="F324" i="3"/>
  <c r="G324" i="3"/>
  <c r="H324" i="3"/>
  <c r="I324" i="3"/>
  <c r="J324" i="3"/>
  <c r="K324" i="3"/>
  <c r="L324" i="3"/>
  <c r="M324" i="3"/>
  <c r="N324" i="3"/>
  <c r="O324" i="3"/>
  <c r="Q324" i="3"/>
  <c r="R324" i="3"/>
  <c r="S324" i="3"/>
  <c r="U324" i="3"/>
  <c r="V324" i="3"/>
  <c r="W324" i="3"/>
  <c r="Y324" i="3"/>
  <c r="Z324" i="3"/>
  <c r="AA324" i="3"/>
  <c r="AC324" i="3"/>
  <c r="AD324" i="3"/>
  <c r="AE324" i="3"/>
  <c r="AG324" i="3"/>
  <c r="AH324" i="3"/>
  <c r="AI324" i="3"/>
  <c r="AK324" i="3"/>
  <c r="AL324" i="3"/>
  <c r="AM324" i="3"/>
  <c r="AO324" i="3"/>
  <c r="AP324" i="3"/>
  <c r="AQ324" i="3"/>
  <c r="AS324" i="3"/>
  <c r="AT324" i="3"/>
  <c r="AU324" i="3"/>
  <c r="AW324" i="3"/>
  <c r="AX324" i="3"/>
  <c r="AY324" i="3"/>
  <c r="BA324" i="3"/>
  <c r="BB324" i="3"/>
  <c r="BC324" i="3"/>
  <c r="BE324" i="3"/>
  <c r="BF324" i="3"/>
  <c r="BG324" i="3"/>
  <c r="BI324" i="3"/>
  <c r="BJ324" i="3"/>
  <c r="BK324" i="3"/>
  <c r="BN324" i="3"/>
  <c r="BO324" i="3"/>
  <c r="BP324" i="3"/>
  <c r="BQ324" i="3"/>
  <c r="BR324" i="3"/>
  <c r="BS324" i="3"/>
  <c r="BT324" i="3"/>
  <c r="BU324" i="3"/>
  <c r="BV324" i="3"/>
  <c r="BW324" i="3"/>
  <c r="BX324" i="3"/>
  <c r="CA324" i="3"/>
  <c r="CB324" i="3"/>
  <c r="CC324" i="3"/>
  <c r="CD324" i="3"/>
  <c r="CF324" i="3"/>
  <c r="CG324" i="3"/>
  <c r="CH324" i="3"/>
  <c r="CJ324" i="3"/>
  <c r="CK324" i="3"/>
  <c r="CL324" i="3"/>
  <c r="CN324" i="3"/>
  <c r="CO324" i="3"/>
  <c r="CP324" i="3"/>
  <c r="CR324" i="3"/>
  <c r="CS324" i="3"/>
  <c r="CT324" i="3"/>
  <c r="CV324" i="3"/>
  <c r="CW324" i="3"/>
  <c r="CX324" i="3"/>
  <c r="CZ324" i="3"/>
  <c r="DA324" i="3"/>
  <c r="DB324" i="3"/>
  <c r="DD324" i="3"/>
  <c r="DE324" i="3"/>
  <c r="DF324" i="3"/>
  <c r="DH324" i="3"/>
  <c r="DI324" i="3"/>
  <c r="DJ324" i="3"/>
  <c r="DL324" i="3"/>
  <c r="DM324" i="3"/>
  <c r="DN324" i="3"/>
  <c r="DP324" i="3"/>
  <c r="DQ324" i="3"/>
  <c r="DR324" i="3"/>
  <c r="B325" i="3"/>
  <c r="C325" i="3"/>
  <c r="E325" i="3"/>
  <c r="F325" i="3"/>
  <c r="G325" i="3"/>
  <c r="H325" i="3"/>
  <c r="I325" i="3"/>
  <c r="J325" i="3"/>
  <c r="K325" i="3"/>
  <c r="L325" i="3"/>
  <c r="M325" i="3"/>
  <c r="N325" i="3"/>
  <c r="O325" i="3"/>
  <c r="Q325" i="3"/>
  <c r="R325" i="3"/>
  <c r="S325" i="3"/>
  <c r="U325" i="3"/>
  <c r="V325" i="3"/>
  <c r="W325" i="3"/>
  <c r="Y325" i="3"/>
  <c r="Z325" i="3"/>
  <c r="AA325" i="3"/>
  <c r="AC325" i="3"/>
  <c r="AD325" i="3"/>
  <c r="AE325" i="3"/>
  <c r="AG325" i="3"/>
  <c r="AH325" i="3"/>
  <c r="AI325" i="3"/>
  <c r="AK325" i="3"/>
  <c r="AL325" i="3"/>
  <c r="AM325" i="3"/>
  <c r="AO325" i="3"/>
  <c r="AP325" i="3"/>
  <c r="AQ325" i="3"/>
  <c r="AS325" i="3"/>
  <c r="AT325" i="3"/>
  <c r="AU325" i="3"/>
  <c r="AW325" i="3"/>
  <c r="AX325" i="3"/>
  <c r="AY325" i="3"/>
  <c r="BA325" i="3"/>
  <c r="BB325" i="3"/>
  <c r="BC325" i="3"/>
  <c r="BE325" i="3"/>
  <c r="BF325" i="3"/>
  <c r="BG325" i="3"/>
  <c r="BI325" i="3"/>
  <c r="BJ325" i="3"/>
  <c r="BK325" i="3"/>
  <c r="BN325" i="3"/>
  <c r="BO325" i="3"/>
  <c r="BP325" i="3"/>
  <c r="BQ325" i="3"/>
  <c r="BR325" i="3"/>
  <c r="BS325" i="3"/>
  <c r="BT325" i="3"/>
  <c r="BU325" i="3"/>
  <c r="BV325" i="3"/>
  <c r="BW325" i="3"/>
  <c r="BX325" i="3"/>
  <c r="CA325" i="3"/>
  <c r="CB325" i="3"/>
  <c r="CC325" i="3"/>
  <c r="CD325" i="3"/>
  <c r="CF325" i="3"/>
  <c r="CG325" i="3"/>
  <c r="CH325" i="3"/>
  <c r="CJ325" i="3"/>
  <c r="CK325" i="3"/>
  <c r="CL325" i="3"/>
  <c r="CN325" i="3"/>
  <c r="CO325" i="3"/>
  <c r="CP325" i="3"/>
  <c r="CR325" i="3"/>
  <c r="CS325" i="3"/>
  <c r="CT325" i="3"/>
  <c r="CV325" i="3"/>
  <c r="CW325" i="3"/>
  <c r="CX325" i="3"/>
  <c r="CZ325" i="3"/>
  <c r="DA325" i="3"/>
  <c r="DB325" i="3"/>
  <c r="DD325" i="3"/>
  <c r="DE325" i="3"/>
  <c r="DF325" i="3"/>
  <c r="DH325" i="3"/>
  <c r="DI325" i="3"/>
  <c r="DJ325" i="3"/>
  <c r="DL325" i="3"/>
  <c r="DM325" i="3"/>
  <c r="DN325" i="3"/>
  <c r="DP325" i="3"/>
  <c r="DQ325" i="3"/>
  <c r="DR325" i="3"/>
  <c r="B326" i="3"/>
  <c r="C326" i="3"/>
  <c r="E326" i="3"/>
  <c r="F326" i="3"/>
  <c r="G326" i="3"/>
  <c r="H326" i="3"/>
  <c r="I326" i="3"/>
  <c r="J326" i="3"/>
  <c r="K326" i="3"/>
  <c r="L326" i="3"/>
  <c r="M326" i="3"/>
  <c r="N326" i="3"/>
  <c r="O326" i="3"/>
  <c r="Q326" i="3"/>
  <c r="R326" i="3"/>
  <c r="S326" i="3"/>
  <c r="U326" i="3"/>
  <c r="V326" i="3"/>
  <c r="W326" i="3"/>
  <c r="Y326" i="3"/>
  <c r="Z326" i="3"/>
  <c r="AA326" i="3"/>
  <c r="AC326" i="3"/>
  <c r="AD326" i="3"/>
  <c r="AE326" i="3"/>
  <c r="AG326" i="3"/>
  <c r="AH326" i="3"/>
  <c r="AI326" i="3"/>
  <c r="AK326" i="3"/>
  <c r="AL326" i="3"/>
  <c r="AM326" i="3"/>
  <c r="AO326" i="3"/>
  <c r="AP326" i="3"/>
  <c r="AQ326" i="3"/>
  <c r="AS326" i="3"/>
  <c r="AT326" i="3"/>
  <c r="AU326" i="3"/>
  <c r="AW326" i="3"/>
  <c r="AX326" i="3"/>
  <c r="AY326" i="3"/>
  <c r="BA326" i="3"/>
  <c r="BB326" i="3"/>
  <c r="BC326" i="3"/>
  <c r="BE326" i="3"/>
  <c r="BF326" i="3"/>
  <c r="BG326" i="3"/>
  <c r="BI326" i="3"/>
  <c r="BJ326" i="3"/>
  <c r="BK326" i="3"/>
  <c r="BN326" i="3"/>
  <c r="BO326" i="3"/>
  <c r="BP326" i="3"/>
  <c r="BQ326" i="3"/>
  <c r="BR326" i="3"/>
  <c r="BS326" i="3"/>
  <c r="BT326" i="3"/>
  <c r="BU326" i="3"/>
  <c r="BV326" i="3"/>
  <c r="BW326" i="3"/>
  <c r="BX326" i="3"/>
  <c r="CA326" i="3"/>
  <c r="CB326" i="3"/>
  <c r="CC326" i="3"/>
  <c r="CD326" i="3"/>
  <c r="CF326" i="3"/>
  <c r="CG326" i="3"/>
  <c r="CH326" i="3"/>
  <c r="CJ326" i="3"/>
  <c r="CK326" i="3"/>
  <c r="CL326" i="3"/>
  <c r="CN326" i="3"/>
  <c r="CO326" i="3"/>
  <c r="CP326" i="3"/>
  <c r="CR326" i="3"/>
  <c r="CS326" i="3"/>
  <c r="CT326" i="3"/>
  <c r="CV326" i="3"/>
  <c r="CW326" i="3"/>
  <c r="CX326" i="3"/>
  <c r="CZ326" i="3"/>
  <c r="DA326" i="3"/>
  <c r="DB326" i="3"/>
  <c r="DD326" i="3"/>
  <c r="DE326" i="3"/>
  <c r="DF326" i="3"/>
  <c r="DH326" i="3"/>
  <c r="DI326" i="3"/>
  <c r="DJ326" i="3"/>
  <c r="DL326" i="3"/>
  <c r="DM326" i="3"/>
  <c r="DN326" i="3"/>
  <c r="DP326" i="3"/>
  <c r="DQ326" i="3"/>
  <c r="DR326" i="3"/>
  <c r="B327" i="3"/>
  <c r="C327" i="3"/>
  <c r="E327" i="3"/>
  <c r="F327" i="3"/>
  <c r="G327" i="3"/>
  <c r="H327" i="3"/>
  <c r="I327" i="3"/>
  <c r="J327" i="3"/>
  <c r="K327" i="3"/>
  <c r="L327" i="3"/>
  <c r="M327" i="3"/>
  <c r="N327" i="3"/>
  <c r="O327" i="3"/>
  <c r="Q327" i="3"/>
  <c r="R327" i="3"/>
  <c r="S327" i="3"/>
  <c r="U327" i="3"/>
  <c r="V327" i="3"/>
  <c r="W327" i="3"/>
  <c r="Y327" i="3"/>
  <c r="Z327" i="3"/>
  <c r="AA327" i="3"/>
  <c r="AC327" i="3"/>
  <c r="AD327" i="3"/>
  <c r="AE327" i="3"/>
  <c r="AG327" i="3"/>
  <c r="AH327" i="3"/>
  <c r="AI327" i="3"/>
  <c r="AK327" i="3"/>
  <c r="AL327" i="3"/>
  <c r="AM327" i="3"/>
  <c r="AO327" i="3"/>
  <c r="AP327" i="3"/>
  <c r="AQ327" i="3"/>
  <c r="AS327" i="3"/>
  <c r="AT327" i="3"/>
  <c r="AU327" i="3"/>
  <c r="AW327" i="3"/>
  <c r="AX327" i="3"/>
  <c r="AY327" i="3"/>
  <c r="BA327" i="3"/>
  <c r="BB327" i="3"/>
  <c r="BC327" i="3"/>
  <c r="BE327" i="3"/>
  <c r="BF327" i="3"/>
  <c r="BG327" i="3"/>
  <c r="BI327" i="3"/>
  <c r="BJ327" i="3"/>
  <c r="BK327" i="3"/>
  <c r="BN327" i="3"/>
  <c r="BO327" i="3"/>
  <c r="BP327" i="3"/>
  <c r="BQ327" i="3"/>
  <c r="BR327" i="3"/>
  <c r="BS327" i="3"/>
  <c r="BT327" i="3"/>
  <c r="BU327" i="3"/>
  <c r="BV327" i="3"/>
  <c r="BW327" i="3"/>
  <c r="BX327" i="3"/>
  <c r="CA327" i="3"/>
  <c r="CB327" i="3"/>
  <c r="CC327" i="3"/>
  <c r="CD327" i="3"/>
  <c r="CF327" i="3"/>
  <c r="CG327" i="3"/>
  <c r="CH327" i="3"/>
  <c r="CJ327" i="3"/>
  <c r="CK327" i="3"/>
  <c r="CL327" i="3"/>
  <c r="CN327" i="3"/>
  <c r="CO327" i="3"/>
  <c r="CP327" i="3"/>
  <c r="CR327" i="3"/>
  <c r="CS327" i="3"/>
  <c r="CT327" i="3"/>
  <c r="CV327" i="3"/>
  <c r="CW327" i="3"/>
  <c r="CX327" i="3"/>
  <c r="CZ327" i="3"/>
  <c r="DA327" i="3"/>
  <c r="DB327" i="3"/>
  <c r="DD327" i="3"/>
  <c r="DE327" i="3"/>
  <c r="DF327" i="3"/>
  <c r="DH327" i="3"/>
  <c r="DI327" i="3"/>
  <c r="DJ327" i="3"/>
  <c r="DL327" i="3"/>
  <c r="DM327" i="3"/>
  <c r="DN327" i="3"/>
  <c r="DP327" i="3"/>
  <c r="DQ327" i="3"/>
  <c r="DR327" i="3"/>
  <c r="B328" i="3"/>
  <c r="C328" i="3"/>
  <c r="E328" i="3"/>
  <c r="F328" i="3"/>
  <c r="G328" i="3"/>
  <c r="H328" i="3"/>
  <c r="I328" i="3"/>
  <c r="J328" i="3"/>
  <c r="K328" i="3"/>
  <c r="L328" i="3"/>
  <c r="M328" i="3"/>
  <c r="N328" i="3"/>
  <c r="O328" i="3"/>
  <c r="Q328" i="3"/>
  <c r="R328" i="3"/>
  <c r="S328" i="3"/>
  <c r="U328" i="3"/>
  <c r="V328" i="3"/>
  <c r="W328" i="3"/>
  <c r="Y328" i="3"/>
  <c r="Z328" i="3"/>
  <c r="AA328" i="3"/>
  <c r="AC328" i="3"/>
  <c r="AD328" i="3"/>
  <c r="AE328" i="3"/>
  <c r="AG328" i="3"/>
  <c r="AH328" i="3"/>
  <c r="AI328" i="3"/>
  <c r="AK328" i="3"/>
  <c r="AL328" i="3"/>
  <c r="AM328" i="3"/>
  <c r="AO328" i="3"/>
  <c r="AP328" i="3"/>
  <c r="AQ328" i="3"/>
  <c r="AS328" i="3"/>
  <c r="AT328" i="3"/>
  <c r="AU328" i="3"/>
  <c r="AW328" i="3"/>
  <c r="AX328" i="3"/>
  <c r="AY328" i="3"/>
  <c r="BA328" i="3"/>
  <c r="BB328" i="3"/>
  <c r="BC328" i="3"/>
  <c r="BE328" i="3"/>
  <c r="BF328" i="3"/>
  <c r="BG328" i="3"/>
  <c r="BI328" i="3"/>
  <c r="BJ328" i="3"/>
  <c r="BK328" i="3"/>
  <c r="BN328" i="3"/>
  <c r="BO328" i="3"/>
  <c r="BP328" i="3"/>
  <c r="BQ328" i="3"/>
  <c r="BR328" i="3"/>
  <c r="BS328" i="3"/>
  <c r="BT328" i="3"/>
  <c r="BU328" i="3"/>
  <c r="BV328" i="3"/>
  <c r="BW328" i="3"/>
  <c r="BX328" i="3"/>
  <c r="CA328" i="3"/>
  <c r="CB328" i="3"/>
  <c r="CC328" i="3"/>
  <c r="CD328" i="3"/>
  <c r="CF328" i="3"/>
  <c r="CG328" i="3"/>
  <c r="CH328" i="3"/>
  <c r="CJ328" i="3"/>
  <c r="CK328" i="3"/>
  <c r="CL328" i="3"/>
  <c r="CN328" i="3"/>
  <c r="CO328" i="3"/>
  <c r="CP328" i="3"/>
  <c r="CR328" i="3"/>
  <c r="CS328" i="3"/>
  <c r="CT328" i="3"/>
  <c r="CV328" i="3"/>
  <c r="CW328" i="3"/>
  <c r="CX328" i="3"/>
  <c r="CZ328" i="3"/>
  <c r="DA328" i="3"/>
  <c r="DB328" i="3"/>
  <c r="DD328" i="3"/>
  <c r="DE328" i="3"/>
  <c r="DF328" i="3"/>
  <c r="DH328" i="3"/>
  <c r="DI328" i="3"/>
  <c r="DJ328" i="3"/>
  <c r="DL328" i="3"/>
  <c r="DM328" i="3"/>
  <c r="DN328" i="3"/>
  <c r="DP328" i="3"/>
  <c r="DQ328" i="3"/>
  <c r="DR328" i="3"/>
  <c r="B329" i="3"/>
  <c r="C329" i="3"/>
  <c r="E329" i="3"/>
  <c r="F329" i="3"/>
  <c r="G329" i="3"/>
  <c r="H329" i="3"/>
  <c r="I329" i="3"/>
  <c r="J329" i="3"/>
  <c r="K329" i="3"/>
  <c r="L329" i="3"/>
  <c r="M329" i="3"/>
  <c r="N329" i="3"/>
  <c r="O329" i="3"/>
  <c r="Q329" i="3"/>
  <c r="R329" i="3"/>
  <c r="S329" i="3"/>
  <c r="U329" i="3"/>
  <c r="V329" i="3"/>
  <c r="W329" i="3"/>
  <c r="Y329" i="3"/>
  <c r="Z329" i="3"/>
  <c r="AA329" i="3"/>
  <c r="AC329" i="3"/>
  <c r="AD329" i="3"/>
  <c r="AE329" i="3"/>
  <c r="AG329" i="3"/>
  <c r="AH329" i="3"/>
  <c r="AI329" i="3"/>
  <c r="AK329" i="3"/>
  <c r="AL329" i="3"/>
  <c r="AM329" i="3"/>
  <c r="AO329" i="3"/>
  <c r="AP329" i="3"/>
  <c r="AQ329" i="3"/>
  <c r="AS329" i="3"/>
  <c r="AT329" i="3"/>
  <c r="AU329" i="3"/>
  <c r="AW329" i="3"/>
  <c r="AX329" i="3"/>
  <c r="AY329" i="3"/>
  <c r="BA329" i="3"/>
  <c r="BB329" i="3"/>
  <c r="BC329" i="3"/>
  <c r="BE329" i="3"/>
  <c r="BF329" i="3"/>
  <c r="BG329" i="3"/>
  <c r="BI329" i="3"/>
  <c r="BJ329" i="3"/>
  <c r="BK329" i="3"/>
  <c r="BN329" i="3"/>
  <c r="BO329" i="3"/>
  <c r="BP329" i="3"/>
  <c r="BQ329" i="3"/>
  <c r="BR329" i="3"/>
  <c r="BS329" i="3"/>
  <c r="BT329" i="3"/>
  <c r="BU329" i="3"/>
  <c r="BV329" i="3"/>
  <c r="BW329" i="3"/>
  <c r="BX329" i="3"/>
  <c r="CA329" i="3"/>
  <c r="CB329" i="3"/>
  <c r="CC329" i="3"/>
  <c r="CD329" i="3"/>
  <c r="CF329" i="3"/>
  <c r="CG329" i="3"/>
  <c r="CH329" i="3"/>
  <c r="CJ329" i="3"/>
  <c r="CK329" i="3"/>
  <c r="CL329" i="3"/>
  <c r="CN329" i="3"/>
  <c r="CO329" i="3"/>
  <c r="CP329" i="3"/>
  <c r="CR329" i="3"/>
  <c r="CS329" i="3"/>
  <c r="CT329" i="3"/>
  <c r="CV329" i="3"/>
  <c r="CW329" i="3"/>
  <c r="CX329" i="3"/>
  <c r="CZ329" i="3"/>
  <c r="DA329" i="3"/>
  <c r="DB329" i="3"/>
  <c r="DD329" i="3"/>
  <c r="DE329" i="3"/>
  <c r="DF329" i="3"/>
  <c r="DH329" i="3"/>
  <c r="DI329" i="3"/>
  <c r="DJ329" i="3"/>
  <c r="DL329" i="3"/>
  <c r="DM329" i="3"/>
  <c r="DN329" i="3"/>
  <c r="DP329" i="3"/>
  <c r="DQ329" i="3"/>
  <c r="DR329" i="3"/>
  <c r="B330" i="3"/>
  <c r="C330" i="3"/>
  <c r="E330" i="3"/>
  <c r="F330" i="3"/>
  <c r="G330" i="3"/>
  <c r="H330" i="3"/>
  <c r="I330" i="3"/>
  <c r="J330" i="3"/>
  <c r="K330" i="3"/>
  <c r="L330" i="3"/>
  <c r="M330" i="3"/>
  <c r="N330" i="3"/>
  <c r="O330" i="3"/>
  <c r="Q330" i="3"/>
  <c r="R330" i="3"/>
  <c r="S330" i="3"/>
  <c r="U330" i="3"/>
  <c r="V330" i="3"/>
  <c r="W330" i="3"/>
  <c r="Y330" i="3"/>
  <c r="Z330" i="3"/>
  <c r="AA330" i="3"/>
  <c r="AC330" i="3"/>
  <c r="AD330" i="3"/>
  <c r="AE330" i="3"/>
  <c r="AG330" i="3"/>
  <c r="AH330" i="3"/>
  <c r="AI330" i="3"/>
  <c r="AK330" i="3"/>
  <c r="AL330" i="3"/>
  <c r="AM330" i="3"/>
  <c r="AO330" i="3"/>
  <c r="AP330" i="3"/>
  <c r="AQ330" i="3"/>
  <c r="AS330" i="3"/>
  <c r="AT330" i="3"/>
  <c r="AU330" i="3"/>
  <c r="AW330" i="3"/>
  <c r="AX330" i="3"/>
  <c r="AY330" i="3"/>
  <c r="BA330" i="3"/>
  <c r="BB330" i="3"/>
  <c r="BC330" i="3"/>
  <c r="BE330" i="3"/>
  <c r="BF330" i="3"/>
  <c r="BG330" i="3"/>
  <c r="BI330" i="3"/>
  <c r="BJ330" i="3"/>
  <c r="BK330" i="3"/>
  <c r="BN330" i="3"/>
  <c r="BO330" i="3"/>
  <c r="BP330" i="3"/>
  <c r="BQ330" i="3"/>
  <c r="BR330" i="3"/>
  <c r="BS330" i="3"/>
  <c r="BT330" i="3"/>
  <c r="BU330" i="3"/>
  <c r="BV330" i="3"/>
  <c r="BW330" i="3"/>
  <c r="BX330" i="3"/>
  <c r="CA330" i="3"/>
  <c r="CB330" i="3"/>
  <c r="CC330" i="3"/>
  <c r="CD330" i="3"/>
  <c r="CF330" i="3"/>
  <c r="CG330" i="3"/>
  <c r="CH330" i="3"/>
  <c r="CJ330" i="3"/>
  <c r="CK330" i="3"/>
  <c r="CL330" i="3"/>
  <c r="CN330" i="3"/>
  <c r="CO330" i="3"/>
  <c r="CP330" i="3"/>
  <c r="CR330" i="3"/>
  <c r="CS330" i="3"/>
  <c r="CT330" i="3"/>
  <c r="CV330" i="3"/>
  <c r="CW330" i="3"/>
  <c r="CX330" i="3"/>
  <c r="CZ330" i="3"/>
  <c r="DA330" i="3"/>
  <c r="DB330" i="3"/>
  <c r="DD330" i="3"/>
  <c r="DE330" i="3"/>
  <c r="DF330" i="3"/>
  <c r="DH330" i="3"/>
  <c r="DI330" i="3"/>
  <c r="DJ330" i="3"/>
  <c r="DL330" i="3"/>
  <c r="DM330" i="3"/>
  <c r="DN330" i="3"/>
  <c r="DP330" i="3"/>
  <c r="DQ330" i="3"/>
  <c r="DR330" i="3"/>
  <c r="B331" i="3"/>
  <c r="C331" i="3"/>
  <c r="E331" i="3"/>
  <c r="F331" i="3"/>
  <c r="G331" i="3"/>
  <c r="H331" i="3"/>
  <c r="I331" i="3"/>
  <c r="J331" i="3"/>
  <c r="K331" i="3"/>
  <c r="L331" i="3"/>
  <c r="M331" i="3"/>
  <c r="N331" i="3"/>
  <c r="O331" i="3"/>
  <c r="Q331" i="3"/>
  <c r="R331" i="3"/>
  <c r="S331" i="3"/>
  <c r="U331" i="3"/>
  <c r="V331" i="3"/>
  <c r="W331" i="3"/>
  <c r="Y331" i="3"/>
  <c r="Z331" i="3"/>
  <c r="AA331" i="3"/>
  <c r="AC331" i="3"/>
  <c r="AD331" i="3"/>
  <c r="AE331" i="3"/>
  <c r="AG331" i="3"/>
  <c r="AH331" i="3"/>
  <c r="AI331" i="3"/>
  <c r="AK331" i="3"/>
  <c r="AL331" i="3"/>
  <c r="AM331" i="3"/>
  <c r="AO331" i="3"/>
  <c r="AP331" i="3"/>
  <c r="AQ331" i="3"/>
  <c r="AS331" i="3"/>
  <c r="AT331" i="3"/>
  <c r="AU331" i="3"/>
  <c r="AW331" i="3"/>
  <c r="AX331" i="3"/>
  <c r="AY331" i="3"/>
  <c r="BA331" i="3"/>
  <c r="BB331" i="3"/>
  <c r="BC331" i="3"/>
  <c r="BE331" i="3"/>
  <c r="BF331" i="3"/>
  <c r="BG331" i="3"/>
  <c r="BI331" i="3"/>
  <c r="BJ331" i="3"/>
  <c r="BK331" i="3"/>
  <c r="BN331" i="3"/>
  <c r="BO331" i="3"/>
  <c r="BP331" i="3"/>
  <c r="BQ331" i="3"/>
  <c r="BR331" i="3"/>
  <c r="BS331" i="3"/>
  <c r="BT331" i="3"/>
  <c r="BU331" i="3"/>
  <c r="BV331" i="3"/>
  <c r="BW331" i="3"/>
  <c r="BX331" i="3"/>
  <c r="CA331" i="3"/>
  <c r="CB331" i="3"/>
  <c r="CC331" i="3"/>
  <c r="CD331" i="3"/>
  <c r="CF331" i="3"/>
  <c r="CG331" i="3"/>
  <c r="CH331" i="3"/>
  <c r="CJ331" i="3"/>
  <c r="CK331" i="3"/>
  <c r="CL331" i="3"/>
  <c r="CN331" i="3"/>
  <c r="CO331" i="3"/>
  <c r="CP331" i="3"/>
  <c r="CR331" i="3"/>
  <c r="CS331" i="3"/>
  <c r="CT331" i="3"/>
  <c r="CV331" i="3"/>
  <c r="CW331" i="3"/>
  <c r="CX331" i="3"/>
  <c r="CZ331" i="3"/>
  <c r="DA331" i="3"/>
  <c r="DB331" i="3"/>
  <c r="DD331" i="3"/>
  <c r="DE331" i="3"/>
  <c r="DF331" i="3"/>
  <c r="DH331" i="3"/>
  <c r="DI331" i="3"/>
  <c r="DJ331" i="3"/>
  <c r="DL331" i="3"/>
  <c r="DM331" i="3"/>
  <c r="DN331" i="3"/>
  <c r="DP331" i="3"/>
  <c r="DQ331" i="3"/>
  <c r="DR331" i="3"/>
  <c r="B332" i="3"/>
  <c r="C332" i="3"/>
  <c r="E332" i="3"/>
  <c r="F332" i="3"/>
  <c r="G332" i="3"/>
  <c r="H332" i="3"/>
  <c r="I332" i="3"/>
  <c r="J332" i="3"/>
  <c r="K332" i="3"/>
  <c r="L332" i="3"/>
  <c r="M332" i="3"/>
  <c r="N332" i="3"/>
  <c r="O332" i="3"/>
  <c r="Q332" i="3"/>
  <c r="R332" i="3"/>
  <c r="S332" i="3"/>
  <c r="U332" i="3"/>
  <c r="V332" i="3"/>
  <c r="W332" i="3"/>
  <c r="Y332" i="3"/>
  <c r="Z332" i="3"/>
  <c r="AA332" i="3"/>
  <c r="AC332" i="3"/>
  <c r="AD332" i="3"/>
  <c r="AE332" i="3"/>
  <c r="AG332" i="3"/>
  <c r="AH332" i="3"/>
  <c r="AI332" i="3"/>
  <c r="AK332" i="3"/>
  <c r="AL332" i="3"/>
  <c r="AM332" i="3"/>
  <c r="AO332" i="3"/>
  <c r="AP332" i="3"/>
  <c r="AQ332" i="3"/>
  <c r="AS332" i="3"/>
  <c r="AT332" i="3"/>
  <c r="AU332" i="3"/>
  <c r="AW332" i="3"/>
  <c r="AX332" i="3"/>
  <c r="AY332" i="3"/>
  <c r="BA332" i="3"/>
  <c r="BB332" i="3"/>
  <c r="BC332" i="3"/>
  <c r="BE332" i="3"/>
  <c r="BF332" i="3"/>
  <c r="BG332" i="3"/>
  <c r="BI332" i="3"/>
  <c r="BJ332" i="3"/>
  <c r="BK332" i="3"/>
  <c r="BN332" i="3"/>
  <c r="BO332" i="3"/>
  <c r="BP332" i="3"/>
  <c r="BQ332" i="3"/>
  <c r="BR332" i="3"/>
  <c r="BS332" i="3"/>
  <c r="BT332" i="3"/>
  <c r="BU332" i="3"/>
  <c r="BV332" i="3"/>
  <c r="BW332" i="3"/>
  <c r="BX332" i="3"/>
  <c r="CA332" i="3"/>
  <c r="CB332" i="3"/>
  <c r="CC332" i="3"/>
  <c r="CD332" i="3"/>
  <c r="CF332" i="3"/>
  <c r="CG332" i="3"/>
  <c r="CH332" i="3"/>
  <c r="CJ332" i="3"/>
  <c r="CK332" i="3"/>
  <c r="CL332" i="3"/>
  <c r="CN332" i="3"/>
  <c r="CO332" i="3"/>
  <c r="CP332" i="3"/>
  <c r="CR332" i="3"/>
  <c r="CS332" i="3"/>
  <c r="CT332" i="3"/>
  <c r="CV332" i="3"/>
  <c r="CW332" i="3"/>
  <c r="CX332" i="3"/>
  <c r="CZ332" i="3"/>
  <c r="DA332" i="3"/>
  <c r="DB332" i="3"/>
  <c r="DD332" i="3"/>
  <c r="DE332" i="3"/>
  <c r="DF332" i="3"/>
  <c r="DH332" i="3"/>
  <c r="DI332" i="3"/>
  <c r="DJ332" i="3"/>
  <c r="DL332" i="3"/>
  <c r="DM332" i="3"/>
  <c r="DN332" i="3"/>
  <c r="DP332" i="3"/>
  <c r="DQ332" i="3"/>
  <c r="DR332" i="3"/>
  <c r="B333" i="3"/>
  <c r="C333" i="3"/>
  <c r="E333" i="3"/>
  <c r="F333" i="3"/>
  <c r="G333" i="3"/>
  <c r="H333" i="3"/>
  <c r="I333" i="3"/>
  <c r="J333" i="3"/>
  <c r="K333" i="3"/>
  <c r="L333" i="3"/>
  <c r="M333" i="3"/>
  <c r="N333" i="3"/>
  <c r="O333" i="3"/>
  <c r="Q333" i="3"/>
  <c r="R333" i="3"/>
  <c r="S333" i="3"/>
  <c r="U333" i="3"/>
  <c r="V333" i="3"/>
  <c r="W333" i="3"/>
  <c r="Y333" i="3"/>
  <c r="Z333" i="3"/>
  <c r="AA333" i="3"/>
  <c r="AC333" i="3"/>
  <c r="AD333" i="3"/>
  <c r="AE333" i="3"/>
  <c r="AG333" i="3"/>
  <c r="AH333" i="3"/>
  <c r="AI333" i="3"/>
  <c r="AK333" i="3"/>
  <c r="AL333" i="3"/>
  <c r="AM333" i="3"/>
  <c r="AO333" i="3"/>
  <c r="AP333" i="3"/>
  <c r="AQ333" i="3"/>
  <c r="AS333" i="3"/>
  <c r="AT333" i="3"/>
  <c r="AU333" i="3"/>
  <c r="AW333" i="3"/>
  <c r="AX333" i="3"/>
  <c r="AY333" i="3"/>
  <c r="BA333" i="3"/>
  <c r="BB333" i="3"/>
  <c r="BC333" i="3"/>
  <c r="BE333" i="3"/>
  <c r="BF333" i="3"/>
  <c r="BG333" i="3"/>
  <c r="BI333" i="3"/>
  <c r="BJ333" i="3"/>
  <c r="BK333" i="3"/>
  <c r="BN333" i="3"/>
  <c r="BO333" i="3"/>
  <c r="BP333" i="3"/>
  <c r="BQ333" i="3"/>
  <c r="BR333" i="3"/>
  <c r="BS333" i="3"/>
  <c r="BT333" i="3"/>
  <c r="BU333" i="3"/>
  <c r="BV333" i="3"/>
  <c r="BW333" i="3"/>
  <c r="BX333" i="3"/>
  <c r="CA333" i="3"/>
  <c r="CB333" i="3"/>
  <c r="CC333" i="3"/>
  <c r="CD333" i="3"/>
  <c r="CF333" i="3"/>
  <c r="CG333" i="3"/>
  <c r="CH333" i="3"/>
  <c r="CJ333" i="3"/>
  <c r="CK333" i="3"/>
  <c r="CL333" i="3"/>
  <c r="CN333" i="3"/>
  <c r="CO333" i="3"/>
  <c r="CP333" i="3"/>
  <c r="CR333" i="3"/>
  <c r="CS333" i="3"/>
  <c r="CT333" i="3"/>
  <c r="CV333" i="3"/>
  <c r="CW333" i="3"/>
  <c r="CX333" i="3"/>
  <c r="CZ333" i="3"/>
  <c r="DA333" i="3"/>
  <c r="DB333" i="3"/>
  <c r="DD333" i="3"/>
  <c r="DE333" i="3"/>
  <c r="DF333" i="3"/>
  <c r="DH333" i="3"/>
  <c r="DI333" i="3"/>
  <c r="DJ333" i="3"/>
  <c r="DL333" i="3"/>
  <c r="DM333" i="3"/>
  <c r="DN333" i="3"/>
  <c r="DP333" i="3"/>
  <c r="DQ333" i="3"/>
  <c r="DR333" i="3"/>
  <c r="B334" i="3"/>
  <c r="C334" i="3"/>
  <c r="E334" i="3"/>
  <c r="F334" i="3"/>
  <c r="G334" i="3"/>
  <c r="H334" i="3"/>
  <c r="I334" i="3"/>
  <c r="J334" i="3"/>
  <c r="K334" i="3"/>
  <c r="L334" i="3"/>
  <c r="M334" i="3"/>
  <c r="N334" i="3"/>
  <c r="O334" i="3"/>
  <c r="Q334" i="3"/>
  <c r="R334" i="3"/>
  <c r="U334" i="3"/>
  <c r="V334" i="3"/>
  <c r="W334" i="3"/>
  <c r="Y334" i="3"/>
  <c r="Z334" i="3"/>
  <c r="AA334" i="3"/>
  <c r="AC334" i="3"/>
  <c r="AD334" i="3"/>
  <c r="AE334" i="3"/>
  <c r="AG334" i="3"/>
  <c r="AH334" i="3"/>
  <c r="AI334" i="3"/>
  <c r="AK334" i="3"/>
  <c r="AL334" i="3"/>
  <c r="AM334" i="3"/>
  <c r="AO334" i="3"/>
  <c r="AP334" i="3"/>
  <c r="AQ334" i="3"/>
  <c r="AS334" i="3"/>
  <c r="AT334" i="3"/>
  <c r="AU334" i="3"/>
  <c r="AW334" i="3"/>
  <c r="AX334" i="3"/>
  <c r="AY334" i="3"/>
  <c r="BA334" i="3"/>
  <c r="BB334" i="3"/>
  <c r="BC334" i="3"/>
  <c r="BE334" i="3"/>
  <c r="BF334" i="3"/>
  <c r="BG334" i="3"/>
  <c r="BI334" i="3"/>
  <c r="BJ334" i="3"/>
  <c r="BK334" i="3"/>
  <c r="BN334" i="3"/>
  <c r="BO334" i="3"/>
  <c r="BP334" i="3"/>
  <c r="BQ334" i="3"/>
  <c r="BR334" i="3"/>
  <c r="BS334" i="3"/>
  <c r="BT334" i="3"/>
  <c r="BU334" i="3"/>
  <c r="BV334" i="3"/>
  <c r="BW334" i="3"/>
  <c r="BX334" i="3"/>
  <c r="CA334" i="3"/>
  <c r="CB334" i="3"/>
  <c r="CC334" i="3"/>
  <c r="CD334" i="3"/>
  <c r="CF334" i="3"/>
  <c r="CG334" i="3"/>
  <c r="CH334" i="3"/>
  <c r="CJ334" i="3"/>
  <c r="CK334" i="3"/>
  <c r="CL334" i="3"/>
  <c r="CN334" i="3"/>
  <c r="CO334" i="3"/>
  <c r="CP334" i="3"/>
  <c r="CR334" i="3"/>
  <c r="CS334" i="3"/>
  <c r="CT334" i="3"/>
  <c r="CV334" i="3"/>
  <c r="CW334" i="3"/>
  <c r="CX334" i="3"/>
  <c r="CZ334" i="3"/>
  <c r="DA334" i="3"/>
  <c r="DB334" i="3"/>
  <c r="DD334" i="3"/>
  <c r="DE334" i="3"/>
  <c r="DF334" i="3"/>
  <c r="DH334" i="3"/>
  <c r="DI334" i="3"/>
  <c r="DJ334" i="3"/>
  <c r="DL334" i="3"/>
  <c r="DM334" i="3"/>
  <c r="DN334" i="3"/>
  <c r="DP334" i="3"/>
  <c r="DQ334" i="3"/>
  <c r="DR334" i="3"/>
  <c r="B335" i="3"/>
  <c r="C335" i="3"/>
  <c r="E335" i="3"/>
  <c r="F335" i="3"/>
  <c r="G335" i="3"/>
  <c r="H335" i="3"/>
  <c r="I335" i="3"/>
  <c r="J335" i="3"/>
  <c r="K335" i="3"/>
  <c r="L335" i="3"/>
  <c r="M335" i="3"/>
  <c r="N335" i="3"/>
  <c r="O335" i="3"/>
  <c r="Q335" i="3"/>
  <c r="R335" i="3"/>
  <c r="S335" i="3"/>
  <c r="U335" i="3"/>
  <c r="V335" i="3"/>
  <c r="W335" i="3"/>
  <c r="Y335" i="3"/>
  <c r="Z335" i="3"/>
  <c r="AA335" i="3"/>
  <c r="AC335" i="3"/>
  <c r="AD335" i="3"/>
  <c r="AE335" i="3"/>
  <c r="AG335" i="3"/>
  <c r="AH335" i="3"/>
  <c r="AI335" i="3"/>
  <c r="AK335" i="3"/>
  <c r="AL335" i="3"/>
  <c r="AM335" i="3"/>
  <c r="AO335" i="3"/>
  <c r="AP335" i="3"/>
  <c r="AQ335" i="3"/>
  <c r="AS335" i="3"/>
  <c r="AT335" i="3"/>
  <c r="AU335" i="3"/>
  <c r="AW335" i="3"/>
  <c r="AX335" i="3"/>
  <c r="AY335" i="3"/>
  <c r="BA335" i="3"/>
  <c r="BB335" i="3"/>
  <c r="BC335" i="3"/>
  <c r="BE335" i="3"/>
  <c r="BF335" i="3"/>
  <c r="BG335" i="3"/>
  <c r="BI335" i="3"/>
  <c r="BJ335" i="3"/>
  <c r="BK335" i="3"/>
  <c r="BN335" i="3"/>
  <c r="BO335" i="3"/>
  <c r="BP335" i="3"/>
  <c r="BQ335" i="3"/>
  <c r="BR335" i="3"/>
  <c r="BS335" i="3"/>
  <c r="BT335" i="3"/>
  <c r="BU335" i="3"/>
  <c r="BV335" i="3"/>
  <c r="BW335" i="3"/>
  <c r="BX335" i="3"/>
  <c r="CA335" i="3"/>
  <c r="CB335" i="3"/>
  <c r="CC335" i="3"/>
  <c r="CD335" i="3"/>
  <c r="CF335" i="3"/>
  <c r="CG335" i="3"/>
  <c r="CH335" i="3"/>
  <c r="CJ335" i="3"/>
  <c r="CK335" i="3"/>
  <c r="CL335" i="3"/>
  <c r="CN335" i="3"/>
  <c r="CO335" i="3"/>
  <c r="CP335" i="3"/>
  <c r="CR335" i="3"/>
  <c r="CS335" i="3"/>
  <c r="CT335" i="3"/>
  <c r="CV335" i="3"/>
  <c r="CW335" i="3"/>
  <c r="CX335" i="3"/>
  <c r="CZ335" i="3"/>
  <c r="DA335" i="3"/>
  <c r="DB335" i="3"/>
  <c r="DD335" i="3"/>
  <c r="DE335" i="3"/>
  <c r="DF335" i="3"/>
  <c r="DH335" i="3"/>
  <c r="DI335" i="3"/>
  <c r="DJ335" i="3"/>
  <c r="DL335" i="3"/>
  <c r="DM335" i="3"/>
  <c r="DN335" i="3"/>
  <c r="DP335" i="3"/>
  <c r="DQ335" i="3"/>
  <c r="DR335" i="3"/>
  <c r="B336" i="3"/>
  <c r="C336" i="3"/>
  <c r="E336" i="3"/>
  <c r="F336" i="3"/>
  <c r="G336" i="3"/>
  <c r="H336" i="3"/>
  <c r="I336" i="3"/>
  <c r="J336" i="3"/>
  <c r="K336" i="3"/>
  <c r="L336" i="3"/>
  <c r="M336" i="3"/>
  <c r="N336" i="3"/>
  <c r="O336" i="3"/>
  <c r="Q336" i="3"/>
  <c r="R336" i="3"/>
  <c r="S336" i="3"/>
  <c r="U336" i="3"/>
  <c r="V336" i="3"/>
  <c r="W336" i="3"/>
  <c r="Y336" i="3"/>
  <c r="Z336" i="3"/>
  <c r="AA336" i="3"/>
  <c r="AC336" i="3"/>
  <c r="AD336" i="3"/>
  <c r="AE336" i="3"/>
  <c r="AG336" i="3"/>
  <c r="AH336" i="3"/>
  <c r="AI336" i="3"/>
  <c r="AK336" i="3"/>
  <c r="AL336" i="3"/>
  <c r="AM336" i="3"/>
  <c r="AO336" i="3"/>
  <c r="AP336" i="3"/>
  <c r="AQ336" i="3"/>
  <c r="AS336" i="3"/>
  <c r="AT336" i="3"/>
  <c r="AU336" i="3"/>
  <c r="AW336" i="3"/>
  <c r="AX336" i="3"/>
  <c r="AY336" i="3"/>
  <c r="BA336" i="3"/>
  <c r="BB336" i="3"/>
  <c r="BC336" i="3"/>
  <c r="BE336" i="3"/>
  <c r="BF336" i="3"/>
  <c r="BG336" i="3"/>
  <c r="BI336" i="3"/>
  <c r="BJ336" i="3"/>
  <c r="BK336" i="3"/>
  <c r="BN336" i="3"/>
  <c r="BO336" i="3"/>
  <c r="BP336" i="3"/>
  <c r="BQ336" i="3"/>
  <c r="BR336" i="3"/>
  <c r="BS336" i="3"/>
  <c r="BT336" i="3"/>
  <c r="BU336" i="3"/>
  <c r="BV336" i="3"/>
  <c r="BW336" i="3"/>
  <c r="BX336" i="3"/>
  <c r="CA336" i="3"/>
  <c r="CB336" i="3"/>
  <c r="CC336" i="3"/>
  <c r="CD336" i="3"/>
  <c r="CF336" i="3"/>
  <c r="CG336" i="3"/>
  <c r="CH336" i="3"/>
  <c r="CJ336" i="3"/>
  <c r="CK336" i="3"/>
  <c r="CL336" i="3"/>
  <c r="CN336" i="3"/>
  <c r="CO336" i="3"/>
  <c r="CP336" i="3"/>
  <c r="CR336" i="3"/>
  <c r="CS336" i="3"/>
  <c r="CT336" i="3"/>
  <c r="CV336" i="3"/>
  <c r="CW336" i="3"/>
  <c r="CX336" i="3"/>
  <c r="CZ336" i="3"/>
  <c r="DA336" i="3"/>
  <c r="DB336" i="3"/>
  <c r="DD336" i="3"/>
  <c r="DE336" i="3"/>
  <c r="DF336" i="3"/>
  <c r="DH336" i="3"/>
  <c r="DI336" i="3"/>
  <c r="DJ336" i="3"/>
  <c r="DL336" i="3"/>
  <c r="DM336" i="3"/>
  <c r="DN336" i="3"/>
  <c r="DP336" i="3"/>
  <c r="DQ336" i="3"/>
  <c r="DR336" i="3"/>
  <c r="B337" i="3"/>
  <c r="C337" i="3"/>
  <c r="E337" i="3"/>
  <c r="F337" i="3"/>
  <c r="G337" i="3"/>
  <c r="H337" i="3"/>
  <c r="I337" i="3"/>
  <c r="J337" i="3"/>
  <c r="K337" i="3"/>
  <c r="L337" i="3"/>
  <c r="M337" i="3"/>
  <c r="N337" i="3"/>
  <c r="O337" i="3"/>
  <c r="Q337" i="3"/>
  <c r="R337" i="3"/>
  <c r="S337" i="3"/>
  <c r="U337" i="3"/>
  <c r="V337" i="3"/>
  <c r="W337" i="3"/>
  <c r="Y337" i="3"/>
  <c r="Z337" i="3"/>
  <c r="AA337" i="3"/>
  <c r="AC337" i="3"/>
  <c r="AD337" i="3"/>
  <c r="AE337" i="3"/>
  <c r="AG337" i="3"/>
  <c r="AH337" i="3"/>
  <c r="AI337" i="3"/>
  <c r="AK337" i="3"/>
  <c r="AL337" i="3"/>
  <c r="AM337" i="3"/>
  <c r="AO337" i="3"/>
  <c r="AP337" i="3"/>
  <c r="AQ337" i="3"/>
  <c r="AS337" i="3"/>
  <c r="AT337" i="3"/>
  <c r="AU337" i="3"/>
  <c r="AW337" i="3"/>
  <c r="AX337" i="3"/>
  <c r="AY337" i="3"/>
  <c r="BA337" i="3"/>
  <c r="BB337" i="3"/>
  <c r="BC337" i="3"/>
  <c r="BE337" i="3"/>
  <c r="BF337" i="3"/>
  <c r="BG337" i="3"/>
  <c r="BI337" i="3"/>
  <c r="BJ337" i="3"/>
  <c r="BK337" i="3"/>
  <c r="BN337" i="3"/>
  <c r="BO337" i="3"/>
  <c r="BP337" i="3"/>
  <c r="BQ337" i="3"/>
  <c r="BR337" i="3"/>
  <c r="BS337" i="3"/>
  <c r="BT337" i="3"/>
  <c r="BU337" i="3"/>
  <c r="BV337" i="3"/>
  <c r="BW337" i="3"/>
  <c r="BX337" i="3"/>
  <c r="CA337" i="3"/>
  <c r="CB337" i="3"/>
  <c r="CC337" i="3"/>
  <c r="CD337" i="3"/>
  <c r="CF337" i="3"/>
  <c r="CG337" i="3"/>
  <c r="CH337" i="3"/>
  <c r="CJ337" i="3"/>
  <c r="CK337" i="3"/>
  <c r="CL337" i="3"/>
  <c r="CN337" i="3"/>
  <c r="CO337" i="3"/>
  <c r="CP337" i="3"/>
  <c r="CR337" i="3"/>
  <c r="CS337" i="3"/>
  <c r="CT337" i="3"/>
  <c r="CV337" i="3"/>
  <c r="CW337" i="3"/>
  <c r="CX337" i="3"/>
  <c r="CZ337" i="3"/>
  <c r="DA337" i="3"/>
  <c r="DB337" i="3"/>
  <c r="DD337" i="3"/>
  <c r="DE337" i="3"/>
  <c r="DF337" i="3"/>
  <c r="DH337" i="3"/>
  <c r="DI337" i="3"/>
  <c r="DJ337" i="3"/>
  <c r="DL337" i="3"/>
  <c r="DM337" i="3"/>
  <c r="DN337" i="3"/>
  <c r="DP337" i="3"/>
  <c r="DQ337" i="3"/>
  <c r="DR337" i="3"/>
  <c r="B338" i="3"/>
  <c r="C338" i="3"/>
  <c r="E338" i="3"/>
  <c r="F338" i="3"/>
  <c r="G338" i="3"/>
  <c r="H338" i="3"/>
  <c r="I338" i="3"/>
  <c r="J338" i="3"/>
  <c r="K338" i="3"/>
  <c r="L338" i="3"/>
  <c r="M338" i="3"/>
  <c r="N338" i="3"/>
  <c r="O338" i="3"/>
  <c r="Q338" i="3"/>
  <c r="R338" i="3"/>
  <c r="S338" i="3"/>
  <c r="U338" i="3"/>
  <c r="V338" i="3"/>
  <c r="W338" i="3"/>
  <c r="Y338" i="3"/>
  <c r="Z338" i="3"/>
  <c r="AA338" i="3"/>
  <c r="AC338" i="3"/>
  <c r="AD338" i="3"/>
  <c r="AE338" i="3"/>
  <c r="AG338" i="3"/>
  <c r="AH338" i="3"/>
  <c r="AI338" i="3"/>
  <c r="AK338" i="3"/>
  <c r="AL338" i="3"/>
  <c r="AM338" i="3"/>
  <c r="AO338" i="3"/>
  <c r="AP338" i="3"/>
  <c r="AQ338" i="3"/>
  <c r="AS338" i="3"/>
  <c r="AT338" i="3"/>
  <c r="AU338" i="3"/>
  <c r="AW338" i="3"/>
  <c r="AX338" i="3"/>
  <c r="AY338" i="3"/>
  <c r="BA338" i="3"/>
  <c r="BB338" i="3"/>
  <c r="BC338" i="3"/>
  <c r="BE338" i="3"/>
  <c r="BF338" i="3"/>
  <c r="BG338" i="3"/>
  <c r="BI338" i="3"/>
  <c r="BJ338" i="3"/>
  <c r="BK338" i="3"/>
  <c r="BN338" i="3"/>
  <c r="BO338" i="3"/>
  <c r="BP338" i="3"/>
  <c r="BQ338" i="3"/>
  <c r="BR338" i="3"/>
  <c r="BS338" i="3"/>
  <c r="BT338" i="3"/>
  <c r="BU338" i="3"/>
  <c r="BV338" i="3"/>
  <c r="BW338" i="3"/>
  <c r="BX338" i="3"/>
  <c r="CA338" i="3"/>
  <c r="CB338" i="3"/>
  <c r="CC338" i="3"/>
  <c r="CD338" i="3"/>
  <c r="CF338" i="3"/>
  <c r="CG338" i="3"/>
  <c r="CH338" i="3"/>
  <c r="CJ338" i="3"/>
  <c r="CK338" i="3"/>
  <c r="CL338" i="3"/>
  <c r="CN338" i="3"/>
  <c r="CO338" i="3"/>
  <c r="CP338" i="3"/>
  <c r="CR338" i="3"/>
  <c r="CS338" i="3"/>
  <c r="CT338" i="3"/>
  <c r="CV338" i="3"/>
  <c r="CW338" i="3"/>
  <c r="CX338" i="3"/>
  <c r="CZ338" i="3"/>
  <c r="DA338" i="3"/>
  <c r="DB338" i="3"/>
  <c r="DD338" i="3"/>
  <c r="DE338" i="3"/>
  <c r="DF338" i="3"/>
  <c r="DH338" i="3"/>
  <c r="DI338" i="3"/>
  <c r="DJ338" i="3"/>
  <c r="DL338" i="3"/>
  <c r="DM338" i="3"/>
  <c r="DN338" i="3"/>
  <c r="DP338" i="3"/>
  <c r="DQ338" i="3"/>
  <c r="DR338" i="3"/>
  <c r="B339" i="3"/>
  <c r="C339" i="3"/>
  <c r="E339" i="3"/>
  <c r="F339" i="3"/>
  <c r="G339" i="3"/>
  <c r="H339" i="3"/>
  <c r="I339" i="3"/>
  <c r="J339" i="3"/>
  <c r="K339" i="3"/>
  <c r="L339" i="3"/>
  <c r="M339" i="3"/>
  <c r="N339" i="3"/>
  <c r="O339" i="3"/>
  <c r="Q339" i="3"/>
  <c r="R339" i="3"/>
  <c r="S339" i="3"/>
  <c r="U339" i="3"/>
  <c r="V339" i="3"/>
  <c r="W339" i="3"/>
  <c r="Y339" i="3"/>
  <c r="Z339" i="3"/>
  <c r="AA339" i="3"/>
  <c r="AC339" i="3"/>
  <c r="AD339" i="3"/>
  <c r="AE339" i="3"/>
  <c r="AG339" i="3"/>
  <c r="AH339" i="3"/>
  <c r="AI339" i="3"/>
  <c r="AK339" i="3"/>
  <c r="AL339" i="3"/>
  <c r="AM339" i="3"/>
  <c r="AO339" i="3"/>
  <c r="AP339" i="3"/>
  <c r="AQ339" i="3"/>
  <c r="AS339" i="3"/>
  <c r="AT339" i="3"/>
  <c r="AU339" i="3"/>
  <c r="AW339" i="3"/>
  <c r="AX339" i="3"/>
  <c r="AY339" i="3"/>
  <c r="BA339" i="3"/>
  <c r="BB339" i="3"/>
  <c r="BC339" i="3"/>
  <c r="BE339" i="3"/>
  <c r="BF339" i="3"/>
  <c r="BG339" i="3"/>
  <c r="BI339" i="3"/>
  <c r="BJ339" i="3"/>
  <c r="BK339" i="3"/>
  <c r="BN339" i="3"/>
  <c r="BO339" i="3"/>
  <c r="BP339" i="3"/>
  <c r="BQ339" i="3"/>
  <c r="BR339" i="3"/>
  <c r="BS339" i="3"/>
  <c r="BT339" i="3"/>
  <c r="BU339" i="3"/>
  <c r="BV339" i="3"/>
  <c r="BW339" i="3"/>
  <c r="BX339" i="3"/>
  <c r="CA339" i="3"/>
  <c r="CB339" i="3"/>
  <c r="CC339" i="3"/>
  <c r="CD339" i="3"/>
  <c r="CF339" i="3"/>
  <c r="CG339" i="3"/>
  <c r="CH339" i="3"/>
  <c r="CJ339" i="3"/>
  <c r="CK339" i="3"/>
  <c r="CL339" i="3"/>
  <c r="CN339" i="3"/>
  <c r="CO339" i="3"/>
  <c r="CP339" i="3"/>
  <c r="CR339" i="3"/>
  <c r="CS339" i="3"/>
  <c r="CT339" i="3"/>
  <c r="CV339" i="3"/>
  <c r="CW339" i="3"/>
  <c r="CX339" i="3"/>
  <c r="CZ339" i="3"/>
  <c r="DA339" i="3"/>
  <c r="DB339" i="3"/>
  <c r="DD339" i="3"/>
  <c r="DE339" i="3"/>
  <c r="DF339" i="3"/>
  <c r="DH339" i="3"/>
  <c r="DI339" i="3"/>
  <c r="DJ339" i="3"/>
  <c r="DL339" i="3"/>
  <c r="DM339" i="3"/>
  <c r="DN339" i="3"/>
  <c r="DP339" i="3"/>
  <c r="DQ339" i="3"/>
  <c r="DR339" i="3"/>
  <c r="B340" i="3"/>
  <c r="C340" i="3"/>
  <c r="E340" i="3"/>
  <c r="F340" i="3"/>
  <c r="G340" i="3"/>
  <c r="H340" i="3"/>
  <c r="I340" i="3"/>
  <c r="J340" i="3"/>
  <c r="K340" i="3"/>
  <c r="L340" i="3"/>
  <c r="M340" i="3"/>
  <c r="N340" i="3"/>
  <c r="O340" i="3"/>
  <c r="Q340" i="3"/>
  <c r="R340" i="3"/>
  <c r="S340" i="3"/>
  <c r="U340" i="3"/>
  <c r="V340" i="3"/>
  <c r="W340" i="3"/>
  <c r="Y340" i="3"/>
  <c r="Z340" i="3"/>
  <c r="AA340" i="3"/>
  <c r="AC340" i="3"/>
  <c r="AD340" i="3"/>
  <c r="AE340" i="3"/>
  <c r="AG340" i="3"/>
  <c r="AH340" i="3"/>
  <c r="AI340" i="3"/>
  <c r="AK340" i="3"/>
  <c r="AL340" i="3"/>
  <c r="AM340" i="3"/>
  <c r="AO340" i="3"/>
  <c r="AP340" i="3"/>
  <c r="AQ340" i="3"/>
  <c r="AS340" i="3"/>
  <c r="AT340" i="3"/>
  <c r="AU340" i="3"/>
  <c r="AW340" i="3"/>
  <c r="AX340" i="3"/>
  <c r="AY340" i="3"/>
  <c r="BA340" i="3"/>
  <c r="BB340" i="3"/>
  <c r="BC340" i="3"/>
  <c r="BE340" i="3"/>
  <c r="BF340" i="3"/>
  <c r="BG340" i="3"/>
  <c r="BI340" i="3"/>
  <c r="BJ340" i="3"/>
  <c r="BK340" i="3"/>
  <c r="BN340" i="3"/>
  <c r="BO340" i="3"/>
  <c r="BP340" i="3"/>
  <c r="BQ340" i="3"/>
  <c r="BR340" i="3"/>
  <c r="BS340" i="3"/>
  <c r="BT340" i="3"/>
  <c r="BU340" i="3"/>
  <c r="BV340" i="3"/>
  <c r="BW340" i="3"/>
  <c r="BX340" i="3"/>
  <c r="CA340" i="3"/>
  <c r="CB340" i="3"/>
  <c r="CC340" i="3"/>
  <c r="CD340" i="3"/>
  <c r="CF340" i="3"/>
  <c r="CG340" i="3"/>
  <c r="CH340" i="3"/>
  <c r="CJ340" i="3"/>
  <c r="CK340" i="3"/>
  <c r="CL340" i="3"/>
  <c r="CN340" i="3"/>
  <c r="CO340" i="3"/>
  <c r="CP340" i="3"/>
  <c r="CR340" i="3"/>
  <c r="CS340" i="3"/>
  <c r="CT340" i="3"/>
  <c r="CV340" i="3"/>
  <c r="CW340" i="3"/>
  <c r="CX340" i="3"/>
  <c r="CZ340" i="3"/>
  <c r="DA340" i="3"/>
  <c r="DB340" i="3"/>
  <c r="DD340" i="3"/>
  <c r="DE340" i="3"/>
  <c r="DF340" i="3"/>
  <c r="DH340" i="3"/>
  <c r="DI340" i="3"/>
  <c r="DJ340" i="3"/>
  <c r="DL340" i="3"/>
  <c r="DM340" i="3"/>
  <c r="DN340" i="3"/>
  <c r="DP340" i="3"/>
  <c r="DQ340" i="3"/>
  <c r="DR340" i="3"/>
  <c r="B341" i="3"/>
  <c r="C341" i="3"/>
  <c r="E341" i="3"/>
  <c r="F341" i="3"/>
  <c r="G341" i="3"/>
  <c r="H341" i="3"/>
  <c r="I341" i="3"/>
  <c r="J341" i="3"/>
  <c r="K341" i="3"/>
  <c r="L341" i="3"/>
  <c r="M341" i="3"/>
  <c r="N341" i="3"/>
  <c r="O341" i="3"/>
  <c r="Q341" i="3"/>
  <c r="R341" i="3"/>
  <c r="S341" i="3"/>
  <c r="U341" i="3"/>
  <c r="V341" i="3"/>
  <c r="W341" i="3"/>
  <c r="Y341" i="3"/>
  <c r="Z341" i="3"/>
  <c r="AA341" i="3"/>
  <c r="AC341" i="3"/>
  <c r="AD341" i="3"/>
  <c r="AE341" i="3"/>
  <c r="AG341" i="3"/>
  <c r="AH341" i="3"/>
  <c r="AI341" i="3"/>
  <c r="AK341" i="3"/>
  <c r="AL341" i="3"/>
  <c r="AM341" i="3"/>
  <c r="AO341" i="3"/>
  <c r="AP341" i="3"/>
  <c r="AQ341" i="3"/>
  <c r="AS341" i="3"/>
  <c r="AT341" i="3"/>
  <c r="AU341" i="3"/>
  <c r="AW341" i="3"/>
  <c r="AX341" i="3"/>
  <c r="AY341" i="3"/>
  <c r="BA341" i="3"/>
  <c r="BB341" i="3"/>
  <c r="BC341" i="3"/>
  <c r="BE341" i="3"/>
  <c r="BF341" i="3"/>
  <c r="BG341" i="3"/>
  <c r="BI341" i="3"/>
  <c r="BJ341" i="3"/>
  <c r="BK341" i="3"/>
  <c r="BN341" i="3"/>
  <c r="BO341" i="3"/>
  <c r="BP341" i="3"/>
  <c r="BQ341" i="3"/>
  <c r="BR341" i="3"/>
  <c r="BS341" i="3"/>
  <c r="BT341" i="3"/>
  <c r="BU341" i="3"/>
  <c r="BV341" i="3"/>
  <c r="BW341" i="3"/>
  <c r="BX341" i="3"/>
  <c r="CA341" i="3"/>
  <c r="CB341" i="3"/>
  <c r="CC341" i="3"/>
  <c r="CD341" i="3"/>
  <c r="CF341" i="3"/>
  <c r="CG341" i="3"/>
  <c r="CH341" i="3"/>
  <c r="CJ341" i="3"/>
  <c r="CK341" i="3"/>
  <c r="CL341" i="3"/>
  <c r="CN341" i="3"/>
  <c r="CO341" i="3"/>
  <c r="CP341" i="3"/>
  <c r="CR341" i="3"/>
  <c r="CS341" i="3"/>
  <c r="CT341" i="3"/>
  <c r="CV341" i="3"/>
  <c r="CW341" i="3"/>
  <c r="CX341" i="3"/>
  <c r="CZ341" i="3"/>
  <c r="DA341" i="3"/>
  <c r="DB341" i="3"/>
  <c r="DD341" i="3"/>
  <c r="DE341" i="3"/>
  <c r="DF341" i="3"/>
  <c r="DH341" i="3"/>
  <c r="DI341" i="3"/>
  <c r="DJ341" i="3"/>
  <c r="DL341" i="3"/>
  <c r="DM341" i="3"/>
  <c r="DN341" i="3"/>
  <c r="DP341" i="3"/>
  <c r="DQ341" i="3"/>
  <c r="DR341" i="3"/>
  <c r="B342" i="3"/>
  <c r="C342" i="3"/>
  <c r="E342" i="3"/>
  <c r="F342" i="3"/>
  <c r="G342" i="3"/>
  <c r="H342" i="3"/>
  <c r="I342" i="3"/>
  <c r="J342" i="3"/>
  <c r="K342" i="3"/>
  <c r="L342" i="3"/>
  <c r="M342" i="3"/>
  <c r="N342" i="3"/>
  <c r="O342" i="3"/>
  <c r="Q342" i="3"/>
  <c r="R342" i="3"/>
  <c r="S342" i="3"/>
  <c r="U342" i="3"/>
  <c r="V342" i="3"/>
  <c r="W342" i="3"/>
  <c r="Y342" i="3"/>
  <c r="Z342" i="3"/>
  <c r="AA342" i="3"/>
  <c r="AC342" i="3"/>
  <c r="AD342" i="3"/>
  <c r="AE342" i="3"/>
  <c r="AG342" i="3"/>
  <c r="AH342" i="3"/>
  <c r="AI342" i="3"/>
  <c r="AK342" i="3"/>
  <c r="AL342" i="3"/>
  <c r="AM342" i="3"/>
  <c r="AO342" i="3"/>
  <c r="AP342" i="3"/>
  <c r="AQ342" i="3"/>
  <c r="AS342" i="3"/>
  <c r="AT342" i="3"/>
  <c r="AU342" i="3"/>
  <c r="AW342" i="3"/>
  <c r="AX342" i="3"/>
  <c r="AY342" i="3"/>
  <c r="BA342" i="3"/>
  <c r="BB342" i="3"/>
  <c r="BC342" i="3"/>
  <c r="BE342" i="3"/>
  <c r="BF342" i="3"/>
  <c r="BG342" i="3"/>
  <c r="BI342" i="3"/>
  <c r="BJ342" i="3"/>
  <c r="BK342" i="3"/>
  <c r="BN342" i="3"/>
  <c r="BO342" i="3"/>
  <c r="BP342" i="3"/>
  <c r="BQ342" i="3"/>
  <c r="BR342" i="3"/>
  <c r="BS342" i="3"/>
  <c r="BT342" i="3"/>
  <c r="BU342" i="3"/>
  <c r="BV342" i="3"/>
  <c r="BW342" i="3"/>
  <c r="BX342" i="3"/>
  <c r="CA342" i="3"/>
  <c r="CB342" i="3"/>
  <c r="CC342" i="3"/>
  <c r="CD342" i="3"/>
  <c r="CF342" i="3"/>
  <c r="CG342" i="3"/>
  <c r="CH342" i="3"/>
  <c r="CJ342" i="3"/>
  <c r="CK342" i="3"/>
  <c r="CL342" i="3"/>
  <c r="CN342" i="3"/>
  <c r="CO342" i="3"/>
  <c r="CP342" i="3"/>
  <c r="CR342" i="3"/>
  <c r="CS342" i="3"/>
  <c r="CT342" i="3"/>
  <c r="CV342" i="3"/>
  <c r="CW342" i="3"/>
  <c r="CX342" i="3"/>
  <c r="CZ342" i="3"/>
  <c r="DA342" i="3"/>
  <c r="DB342" i="3"/>
  <c r="DD342" i="3"/>
  <c r="DE342" i="3"/>
  <c r="DF342" i="3"/>
  <c r="DH342" i="3"/>
  <c r="DI342" i="3"/>
  <c r="DJ342" i="3"/>
  <c r="DL342" i="3"/>
  <c r="DM342" i="3"/>
  <c r="DN342" i="3"/>
  <c r="DP342" i="3"/>
  <c r="DQ342" i="3"/>
  <c r="DR342" i="3"/>
  <c r="B343" i="3"/>
  <c r="C343" i="3"/>
  <c r="E343" i="3"/>
  <c r="F343" i="3"/>
  <c r="G343" i="3"/>
  <c r="H343" i="3"/>
  <c r="I343" i="3"/>
  <c r="J343" i="3"/>
  <c r="K343" i="3"/>
  <c r="L343" i="3"/>
  <c r="M343" i="3"/>
  <c r="N343" i="3"/>
  <c r="O343" i="3"/>
  <c r="Q343" i="3"/>
  <c r="R343" i="3"/>
  <c r="S343" i="3"/>
  <c r="U343" i="3"/>
  <c r="V343" i="3"/>
  <c r="W343" i="3"/>
  <c r="Y343" i="3"/>
  <c r="Z343" i="3"/>
  <c r="AA343" i="3"/>
  <c r="AC343" i="3"/>
  <c r="AD343" i="3"/>
  <c r="AE343" i="3"/>
  <c r="AG343" i="3"/>
  <c r="AH343" i="3"/>
  <c r="AI343" i="3"/>
  <c r="AK343" i="3"/>
  <c r="AL343" i="3"/>
  <c r="AM343" i="3"/>
  <c r="AO343" i="3"/>
  <c r="AP343" i="3"/>
  <c r="AQ343" i="3"/>
  <c r="AS343" i="3"/>
  <c r="AT343" i="3"/>
  <c r="AU343" i="3"/>
  <c r="AW343" i="3"/>
  <c r="AX343" i="3"/>
  <c r="AY343" i="3"/>
  <c r="BA343" i="3"/>
  <c r="BB343" i="3"/>
  <c r="BC343" i="3"/>
  <c r="BE343" i="3"/>
  <c r="BF343" i="3"/>
  <c r="BG343" i="3"/>
  <c r="BI343" i="3"/>
  <c r="BJ343" i="3"/>
  <c r="BK343" i="3"/>
  <c r="BN343" i="3"/>
  <c r="BO343" i="3"/>
  <c r="BP343" i="3"/>
  <c r="BQ343" i="3"/>
  <c r="BR343" i="3"/>
  <c r="BS343" i="3"/>
  <c r="BT343" i="3"/>
  <c r="BU343" i="3"/>
  <c r="BV343" i="3"/>
  <c r="BW343" i="3"/>
  <c r="BX343" i="3"/>
  <c r="CA343" i="3"/>
  <c r="CB343" i="3"/>
  <c r="CC343" i="3"/>
  <c r="CD343" i="3"/>
  <c r="CF343" i="3"/>
  <c r="CG343" i="3"/>
  <c r="CH343" i="3"/>
  <c r="CJ343" i="3"/>
  <c r="CK343" i="3"/>
  <c r="CL343" i="3"/>
  <c r="CN343" i="3"/>
  <c r="CO343" i="3"/>
  <c r="CP343" i="3"/>
  <c r="CR343" i="3"/>
  <c r="CS343" i="3"/>
  <c r="CT343" i="3"/>
  <c r="CV343" i="3"/>
  <c r="CW343" i="3"/>
  <c r="CX343" i="3"/>
  <c r="CZ343" i="3"/>
  <c r="DA343" i="3"/>
  <c r="DB343" i="3"/>
  <c r="DD343" i="3"/>
  <c r="DE343" i="3"/>
  <c r="DF343" i="3"/>
  <c r="DH343" i="3"/>
  <c r="DI343" i="3"/>
  <c r="DJ343" i="3"/>
  <c r="DL343" i="3"/>
  <c r="DM343" i="3"/>
  <c r="DN343" i="3"/>
  <c r="DP343" i="3"/>
  <c r="DQ343" i="3"/>
  <c r="DR343" i="3"/>
  <c r="B344" i="3"/>
  <c r="C344" i="3"/>
  <c r="E344" i="3"/>
  <c r="F344" i="3"/>
  <c r="G344" i="3"/>
  <c r="H344" i="3"/>
  <c r="I344" i="3"/>
  <c r="J344" i="3"/>
  <c r="K344" i="3"/>
  <c r="L344" i="3"/>
  <c r="M344" i="3"/>
  <c r="N344" i="3"/>
  <c r="O344" i="3"/>
  <c r="Q344" i="3"/>
  <c r="R344" i="3"/>
  <c r="S344" i="3"/>
  <c r="U344" i="3"/>
  <c r="V344" i="3"/>
  <c r="W344" i="3"/>
  <c r="Y344" i="3"/>
  <c r="Z344" i="3"/>
  <c r="AA344" i="3"/>
  <c r="AC344" i="3"/>
  <c r="AD344" i="3"/>
  <c r="AE344" i="3"/>
  <c r="AG344" i="3"/>
  <c r="AH344" i="3"/>
  <c r="AI344" i="3"/>
  <c r="AK344" i="3"/>
  <c r="AL344" i="3"/>
  <c r="AM344" i="3"/>
  <c r="AO344" i="3"/>
  <c r="AP344" i="3"/>
  <c r="AQ344" i="3"/>
  <c r="AS344" i="3"/>
  <c r="AT344" i="3"/>
  <c r="AU344" i="3"/>
  <c r="AW344" i="3"/>
  <c r="AX344" i="3"/>
  <c r="AY344" i="3"/>
  <c r="BA344" i="3"/>
  <c r="BB344" i="3"/>
  <c r="BC344" i="3"/>
  <c r="BE344" i="3"/>
  <c r="BF344" i="3"/>
  <c r="BG344" i="3"/>
  <c r="BI344" i="3"/>
  <c r="BJ344" i="3"/>
  <c r="BK344" i="3"/>
  <c r="BN344" i="3"/>
  <c r="BO344" i="3"/>
  <c r="BP344" i="3"/>
  <c r="BQ344" i="3"/>
  <c r="BR344" i="3"/>
  <c r="BS344" i="3"/>
  <c r="BT344" i="3"/>
  <c r="BU344" i="3"/>
  <c r="BV344" i="3"/>
  <c r="BW344" i="3"/>
  <c r="BX344" i="3"/>
  <c r="CA344" i="3"/>
  <c r="CB344" i="3"/>
  <c r="CC344" i="3"/>
  <c r="CD344" i="3"/>
  <c r="CF344" i="3"/>
  <c r="CG344" i="3"/>
  <c r="CH344" i="3"/>
  <c r="CJ344" i="3"/>
  <c r="CK344" i="3"/>
  <c r="CL344" i="3"/>
  <c r="CN344" i="3"/>
  <c r="CO344" i="3"/>
  <c r="CP344" i="3"/>
  <c r="CR344" i="3"/>
  <c r="CS344" i="3"/>
  <c r="CT344" i="3"/>
  <c r="CV344" i="3"/>
  <c r="CW344" i="3"/>
  <c r="CX344" i="3"/>
  <c r="CZ344" i="3"/>
  <c r="DA344" i="3"/>
  <c r="DB344" i="3"/>
  <c r="DD344" i="3"/>
  <c r="DE344" i="3"/>
  <c r="DF344" i="3"/>
  <c r="DH344" i="3"/>
  <c r="DI344" i="3"/>
  <c r="DJ344" i="3"/>
  <c r="DL344" i="3"/>
  <c r="DM344" i="3"/>
  <c r="DN344" i="3"/>
  <c r="DP344" i="3"/>
  <c r="DQ344" i="3"/>
  <c r="DR344" i="3"/>
  <c r="B345" i="3"/>
  <c r="C345" i="3"/>
  <c r="E345" i="3"/>
  <c r="F345" i="3"/>
  <c r="G345" i="3"/>
  <c r="H345" i="3"/>
  <c r="I345" i="3"/>
  <c r="J345" i="3"/>
  <c r="K345" i="3"/>
  <c r="L345" i="3"/>
  <c r="M345" i="3"/>
  <c r="N345" i="3"/>
  <c r="O345" i="3"/>
  <c r="Q345" i="3"/>
  <c r="R345" i="3"/>
  <c r="S345" i="3"/>
  <c r="U345" i="3"/>
  <c r="V345" i="3"/>
  <c r="W345" i="3"/>
  <c r="Y345" i="3"/>
  <c r="Z345" i="3"/>
  <c r="AA345" i="3"/>
  <c r="AC345" i="3"/>
  <c r="AD345" i="3"/>
  <c r="AE345" i="3"/>
  <c r="AG345" i="3"/>
  <c r="AH345" i="3"/>
  <c r="AI345" i="3"/>
  <c r="AK345" i="3"/>
  <c r="AL345" i="3"/>
  <c r="AM345" i="3"/>
  <c r="AO345" i="3"/>
  <c r="AP345" i="3"/>
  <c r="AQ345" i="3"/>
  <c r="AS345" i="3"/>
  <c r="AT345" i="3"/>
  <c r="AU345" i="3"/>
  <c r="AW345" i="3"/>
  <c r="AX345" i="3"/>
  <c r="AY345" i="3"/>
  <c r="BA345" i="3"/>
  <c r="BB345" i="3"/>
  <c r="BC345" i="3"/>
  <c r="BE345" i="3"/>
  <c r="BF345" i="3"/>
  <c r="BG345" i="3"/>
  <c r="BI345" i="3"/>
  <c r="BJ345" i="3"/>
  <c r="BK345" i="3"/>
  <c r="BN345" i="3"/>
  <c r="BO345" i="3"/>
  <c r="BP345" i="3"/>
  <c r="BQ345" i="3"/>
  <c r="BR345" i="3"/>
  <c r="BS345" i="3"/>
  <c r="BT345" i="3"/>
  <c r="BU345" i="3"/>
  <c r="BV345" i="3"/>
  <c r="BW345" i="3"/>
  <c r="BX345" i="3"/>
  <c r="CA345" i="3"/>
  <c r="CB345" i="3"/>
  <c r="CC345" i="3"/>
  <c r="CD345" i="3"/>
  <c r="CF345" i="3"/>
  <c r="CG345" i="3"/>
  <c r="CH345" i="3"/>
  <c r="CJ345" i="3"/>
  <c r="CK345" i="3"/>
  <c r="CL345" i="3"/>
  <c r="CN345" i="3"/>
  <c r="CO345" i="3"/>
  <c r="CP345" i="3"/>
  <c r="CR345" i="3"/>
  <c r="CS345" i="3"/>
  <c r="CT345" i="3"/>
  <c r="CV345" i="3"/>
  <c r="CW345" i="3"/>
  <c r="CX345" i="3"/>
  <c r="CZ345" i="3"/>
  <c r="DA345" i="3"/>
  <c r="DB345" i="3"/>
  <c r="DD345" i="3"/>
  <c r="DE345" i="3"/>
  <c r="DF345" i="3"/>
  <c r="DH345" i="3"/>
  <c r="DI345" i="3"/>
  <c r="DJ345" i="3"/>
  <c r="DL345" i="3"/>
  <c r="DM345" i="3"/>
  <c r="DN345" i="3"/>
  <c r="DP345" i="3"/>
  <c r="DQ345" i="3"/>
  <c r="DR345" i="3"/>
  <c r="B346" i="3"/>
  <c r="C346" i="3"/>
  <c r="E346" i="3"/>
  <c r="F346" i="3"/>
  <c r="G346" i="3"/>
  <c r="H346" i="3"/>
  <c r="I346" i="3"/>
  <c r="J346" i="3"/>
  <c r="K346" i="3"/>
  <c r="L346" i="3"/>
  <c r="M346" i="3"/>
  <c r="N346" i="3"/>
  <c r="O346" i="3"/>
  <c r="Q346" i="3"/>
  <c r="R346" i="3"/>
  <c r="S346" i="3"/>
  <c r="U346" i="3"/>
  <c r="V346" i="3"/>
  <c r="W346" i="3"/>
  <c r="Y346" i="3"/>
  <c r="Z346" i="3"/>
  <c r="AA346" i="3"/>
  <c r="AC346" i="3"/>
  <c r="AD346" i="3"/>
  <c r="AE346" i="3"/>
  <c r="AG346" i="3"/>
  <c r="AH346" i="3"/>
  <c r="AI346" i="3"/>
  <c r="AK346" i="3"/>
  <c r="AL346" i="3"/>
  <c r="AM346" i="3"/>
  <c r="AO346" i="3"/>
  <c r="AP346" i="3"/>
  <c r="AQ346" i="3"/>
  <c r="AS346" i="3"/>
  <c r="AT346" i="3"/>
  <c r="AU346" i="3"/>
  <c r="AW346" i="3"/>
  <c r="AX346" i="3"/>
  <c r="AY346" i="3"/>
  <c r="BA346" i="3"/>
  <c r="BB346" i="3"/>
  <c r="BC346" i="3"/>
  <c r="BE346" i="3"/>
  <c r="BF346" i="3"/>
  <c r="BG346" i="3"/>
  <c r="BI346" i="3"/>
  <c r="BJ346" i="3"/>
  <c r="BK346" i="3"/>
  <c r="BN346" i="3"/>
  <c r="BO346" i="3"/>
  <c r="BP346" i="3"/>
  <c r="BQ346" i="3"/>
  <c r="BR346" i="3"/>
  <c r="BS346" i="3"/>
  <c r="BT346" i="3"/>
  <c r="BU346" i="3"/>
  <c r="BV346" i="3"/>
  <c r="BW346" i="3"/>
  <c r="BX346" i="3"/>
  <c r="CA346" i="3"/>
  <c r="CB346" i="3"/>
  <c r="CC346" i="3"/>
  <c r="CD346" i="3"/>
  <c r="CF346" i="3"/>
  <c r="CG346" i="3"/>
  <c r="CH346" i="3"/>
  <c r="CJ346" i="3"/>
  <c r="CK346" i="3"/>
  <c r="CL346" i="3"/>
  <c r="CN346" i="3"/>
  <c r="CO346" i="3"/>
  <c r="CP346" i="3"/>
  <c r="CR346" i="3"/>
  <c r="CS346" i="3"/>
  <c r="CT346" i="3"/>
  <c r="CV346" i="3"/>
  <c r="CW346" i="3"/>
  <c r="CX346" i="3"/>
  <c r="CZ346" i="3"/>
  <c r="DA346" i="3"/>
  <c r="DB346" i="3"/>
  <c r="DD346" i="3"/>
  <c r="DE346" i="3"/>
  <c r="DF346" i="3"/>
  <c r="DH346" i="3"/>
  <c r="DI346" i="3"/>
  <c r="DJ346" i="3"/>
  <c r="DL346" i="3"/>
  <c r="DM346" i="3"/>
  <c r="DN346" i="3"/>
  <c r="DP346" i="3"/>
  <c r="DQ346" i="3"/>
  <c r="DR346" i="3"/>
  <c r="B347" i="3"/>
  <c r="C347" i="3"/>
  <c r="E347" i="3"/>
  <c r="F347" i="3"/>
  <c r="G347" i="3"/>
  <c r="H347" i="3"/>
  <c r="I347" i="3"/>
  <c r="J347" i="3"/>
  <c r="K347" i="3"/>
  <c r="L347" i="3"/>
  <c r="M347" i="3"/>
  <c r="N347" i="3"/>
  <c r="O347" i="3"/>
  <c r="Q347" i="3"/>
  <c r="R347" i="3"/>
  <c r="S347" i="3"/>
  <c r="U347" i="3"/>
  <c r="V347" i="3"/>
  <c r="W347" i="3"/>
  <c r="Y347" i="3"/>
  <c r="Z347" i="3"/>
  <c r="AA347" i="3"/>
  <c r="AC347" i="3"/>
  <c r="AD347" i="3"/>
  <c r="AE347" i="3"/>
  <c r="AG347" i="3"/>
  <c r="AH347" i="3"/>
  <c r="AI347" i="3"/>
  <c r="AK347" i="3"/>
  <c r="AL347" i="3"/>
  <c r="AM347" i="3"/>
  <c r="AO347" i="3"/>
  <c r="AP347" i="3"/>
  <c r="AQ347" i="3"/>
  <c r="AS347" i="3"/>
  <c r="AT347" i="3"/>
  <c r="AU347" i="3"/>
  <c r="AW347" i="3"/>
  <c r="AX347" i="3"/>
  <c r="AY347" i="3"/>
  <c r="BA347" i="3"/>
  <c r="BB347" i="3"/>
  <c r="BC347" i="3"/>
  <c r="BE347" i="3"/>
  <c r="BF347" i="3"/>
  <c r="BG347" i="3"/>
  <c r="BI347" i="3"/>
  <c r="BJ347" i="3"/>
  <c r="BK347" i="3"/>
  <c r="BN347" i="3"/>
  <c r="BO347" i="3"/>
  <c r="BP347" i="3"/>
  <c r="BQ347" i="3"/>
  <c r="BR347" i="3"/>
  <c r="BS347" i="3"/>
  <c r="BT347" i="3"/>
  <c r="BU347" i="3"/>
  <c r="BV347" i="3"/>
  <c r="BW347" i="3"/>
  <c r="BX347" i="3"/>
  <c r="CA347" i="3"/>
  <c r="CB347" i="3"/>
  <c r="CC347" i="3"/>
  <c r="CD347" i="3"/>
  <c r="CF347" i="3"/>
  <c r="CG347" i="3"/>
  <c r="CH347" i="3"/>
  <c r="CJ347" i="3"/>
  <c r="CK347" i="3"/>
  <c r="CL347" i="3"/>
  <c r="CN347" i="3"/>
  <c r="CO347" i="3"/>
  <c r="CP347" i="3"/>
  <c r="CR347" i="3"/>
  <c r="CS347" i="3"/>
  <c r="CT347" i="3"/>
  <c r="CV347" i="3"/>
  <c r="CW347" i="3"/>
  <c r="CX347" i="3"/>
  <c r="CZ347" i="3"/>
  <c r="DA347" i="3"/>
  <c r="DB347" i="3"/>
  <c r="DD347" i="3"/>
  <c r="DE347" i="3"/>
  <c r="DF347" i="3"/>
  <c r="DH347" i="3"/>
  <c r="DI347" i="3"/>
  <c r="DJ347" i="3"/>
  <c r="DL347" i="3"/>
  <c r="DM347" i="3"/>
  <c r="DN347" i="3"/>
  <c r="DP347" i="3"/>
  <c r="DQ347" i="3"/>
  <c r="DR347" i="3"/>
  <c r="B348" i="3"/>
  <c r="C348" i="3"/>
  <c r="E348" i="3"/>
  <c r="F348" i="3"/>
  <c r="G348" i="3"/>
  <c r="H348" i="3"/>
  <c r="I348" i="3"/>
  <c r="J348" i="3"/>
  <c r="K348" i="3"/>
  <c r="L348" i="3"/>
  <c r="M348" i="3"/>
  <c r="N348" i="3"/>
  <c r="O348" i="3"/>
  <c r="Q348" i="3"/>
  <c r="R348" i="3"/>
  <c r="S348" i="3"/>
  <c r="U348" i="3"/>
  <c r="V348" i="3"/>
  <c r="W348" i="3"/>
  <c r="Y348" i="3"/>
  <c r="Z348" i="3"/>
  <c r="AA348" i="3"/>
  <c r="AC348" i="3"/>
  <c r="AD348" i="3"/>
  <c r="AE348" i="3"/>
  <c r="AG348" i="3"/>
  <c r="AH348" i="3"/>
  <c r="AI348" i="3"/>
  <c r="AK348" i="3"/>
  <c r="AL348" i="3"/>
  <c r="AM348" i="3"/>
  <c r="AO348" i="3"/>
  <c r="AP348" i="3"/>
  <c r="AQ348" i="3"/>
  <c r="AS348" i="3"/>
  <c r="AT348" i="3"/>
  <c r="AU348" i="3"/>
  <c r="AW348" i="3"/>
  <c r="AX348" i="3"/>
  <c r="AY348" i="3"/>
  <c r="BA348" i="3"/>
  <c r="BB348" i="3"/>
  <c r="BC348" i="3"/>
  <c r="BE348" i="3"/>
  <c r="BF348" i="3"/>
  <c r="BG348" i="3"/>
  <c r="BI348" i="3"/>
  <c r="BJ348" i="3"/>
  <c r="BK348" i="3"/>
  <c r="BN348" i="3"/>
  <c r="BO348" i="3"/>
  <c r="BP348" i="3"/>
  <c r="BQ348" i="3"/>
  <c r="BR348" i="3"/>
  <c r="BS348" i="3"/>
  <c r="BT348" i="3"/>
  <c r="BU348" i="3"/>
  <c r="BV348" i="3"/>
  <c r="BW348" i="3"/>
  <c r="BX348" i="3"/>
  <c r="CA348" i="3"/>
  <c r="CB348" i="3"/>
  <c r="CC348" i="3"/>
  <c r="CD348" i="3"/>
  <c r="CF348" i="3"/>
  <c r="CG348" i="3"/>
  <c r="CH348" i="3"/>
  <c r="CJ348" i="3"/>
  <c r="CK348" i="3"/>
  <c r="CL348" i="3"/>
  <c r="CN348" i="3"/>
  <c r="CO348" i="3"/>
  <c r="CP348" i="3"/>
  <c r="CR348" i="3"/>
  <c r="CS348" i="3"/>
  <c r="CT348" i="3"/>
  <c r="CV348" i="3"/>
  <c r="CW348" i="3"/>
  <c r="CX348" i="3"/>
  <c r="CZ348" i="3"/>
  <c r="DA348" i="3"/>
  <c r="DB348" i="3"/>
  <c r="DD348" i="3"/>
  <c r="DE348" i="3"/>
  <c r="DF348" i="3"/>
  <c r="DH348" i="3"/>
  <c r="DI348" i="3"/>
  <c r="DJ348" i="3"/>
  <c r="DL348" i="3"/>
  <c r="DM348" i="3"/>
  <c r="DN348" i="3"/>
  <c r="DP348" i="3"/>
  <c r="DQ348" i="3"/>
  <c r="DR348" i="3"/>
  <c r="B349" i="3"/>
  <c r="C349" i="3"/>
  <c r="E349" i="3"/>
  <c r="F349" i="3"/>
  <c r="G349" i="3"/>
  <c r="H349" i="3"/>
  <c r="I349" i="3"/>
  <c r="J349" i="3"/>
  <c r="K349" i="3"/>
  <c r="L349" i="3"/>
  <c r="M349" i="3"/>
  <c r="N349" i="3"/>
  <c r="O349" i="3"/>
  <c r="Q349" i="3"/>
  <c r="R349" i="3"/>
  <c r="S349" i="3"/>
  <c r="U349" i="3"/>
  <c r="V349" i="3"/>
  <c r="W349" i="3"/>
  <c r="Y349" i="3"/>
  <c r="Z349" i="3"/>
  <c r="AA349" i="3"/>
  <c r="AC349" i="3"/>
  <c r="AD349" i="3"/>
  <c r="AE349" i="3"/>
  <c r="AG349" i="3"/>
  <c r="AH349" i="3"/>
  <c r="AI349" i="3"/>
  <c r="AK349" i="3"/>
  <c r="AL349" i="3"/>
  <c r="AM349" i="3"/>
  <c r="AO349" i="3"/>
  <c r="AP349" i="3"/>
  <c r="AQ349" i="3"/>
  <c r="AS349" i="3"/>
  <c r="AT349" i="3"/>
  <c r="AU349" i="3"/>
  <c r="AW349" i="3"/>
  <c r="AX349" i="3"/>
  <c r="AY349" i="3"/>
  <c r="BA349" i="3"/>
  <c r="BB349" i="3"/>
  <c r="BC349" i="3"/>
  <c r="BE349" i="3"/>
  <c r="BF349" i="3"/>
  <c r="BG349" i="3"/>
  <c r="BI349" i="3"/>
  <c r="BJ349" i="3"/>
  <c r="BK349" i="3"/>
  <c r="BN349" i="3"/>
  <c r="BO349" i="3"/>
  <c r="BP349" i="3"/>
  <c r="BQ349" i="3"/>
  <c r="BR349" i="3"/>
  <c r="BS349" i="3"/>
  <c r="BT349" i="3"/>
  <c r="BU349" i="3"/>
  <c r="BV349" i="3"/>
  <c r="BW349" i="3"/>
  <c r="BX349" i="3"/>
  <c r="CA349" i="3"/>
  <c r="CB349" i="3"/>
  <c r="CC349" i="3"/>
  <c r="CD349" i="3"/>
  <c r="CF349" i="3"/>
  <c r="CG349" i="3"/>
  <c r="CH349" i="3"/>
  <c r="CJ349" i="3"/>
  <c r="CK349" i="3"/>
  <c r="CL349" i="3"/>
  <c r="CN349" i="3"/>
  <c r="CO349" i="3"/>
  <c r="CP349" i="3"/>
  <c r="CR349" i="3"/>
  <c r="CS349" i="3"/>
  <c r="CT349" i="3"/>
  <c r="CV349" i="3"/>
  <c r="CW349" i="3"/>
  <c r="CX349" i="3"/>
  <c r="CZ349" i="3"/>
  <c r="DA349" i="3"/>
  <c r="DB349" i="3"/>
  <c r="DD349" i="3"/>
  <c r="DE349" i="3"/>
  <c r="DF349" i="3"/>
  <c r="DH349" i="3"/>
  <c r="DI349" i="3"/>
  <c r="DJ349" i="3"/>
  <c r="DL349" i="3"/>
  <c r="DM349" i="3"/>
  <c r="DN349" i="3"/>
  <c r="DP349" i="3"/>
  <c r="DQ349" i="3"/>
  <c r="DR349" i="3"/>
  <c r="B350" i="3"/>
  <c r="C350" i="3"/>
  <c r="E350" i="3"/>
  <c r="F350" i="3"/>
  <c r="G350" i="3"/>
  <c r="H350" i="3"/>
  <c r="I350" i="3"/>
  <c r="J350" i="3"/>
  <c r="K350" i="3"/>
  <c r="L350" i="3"/>
  <c r="M350" i="3"/>
  <c r="N350" i="3"/>
  <c r="O350" i="3"/>
  <c r="Q350" i="3"/>
  <c r="R350" i="3"/>
  <c r="S350" i="3"/>
  <c r="U350" i="3"/>
  <c r="V350" i="3"/>
  <c r="W350" i="3"/>
  <c r="Y350" i="3"/>
  <c r="Z350" i="3"/>
  <c r="AA350" i="3"/>
  <c r="AC350" i="3"/>
  <c r="AD350" i="3"/>
  <c r="AE350" i="3"/>
  <c r="AG350" i="3"/>
  <c r="AH350" i="3"/>
  <c r="AI350" i="3"/>
  <c r="AK350" i="3"/>
  <c r="AL350" i="3"/>
  <c r="AM350" i="3"/>
  <c r="AO350" i="3"/>
  <c r="AP350" i="3"/>
  <c r="AQ350" i="3"/>
  <c r="AS350" i="3"/>
  <c r="AT350" i="3"/>
  <c r="AU350" i="3"/>
  <c r="AW350" i="3"/>
  <c r="AX350" i="3"/>
  <c r="AY350" i="3"/>
  <c r="BA350" i="3"/>
  <c r="BB350" i="3"/>
  <c r="BC350" i="3"/>
  <c r="BE350" i="3"/>
  <c r="BF350" i="3"/>
  <c r="BG350" i="3"/>
  <c r="BI350" i="3"/>
  <c r="BJ350" i="3"/>
  <c r="BK350" i="3"/>
  <c r="BN350" i="3"/>
  <c r="BO350" i="3"/>
  <c r="BP350" i="3"/>
  <c r="BQ350" i="3"/>
  <c r="BR350" i="3"/>
  <c r="BS350" i="3"/>
  <c r="BT350" i="3"/>
  <c r="BU350" i="3"/>
  <c r="BV350" i="3"/>
  <c r="BW350" i="3"/>
  <c r="BX350" i="3"/>
  <c r="CA350" i="3"/>
  <c r="CB350" i="3"/>
  <c r="CC350" i="3"/>
  <c r="CD350" i="3"/>
  <c r="CF350" i="3"/>
  <c r="CG350" i="3"/>
  <c r="CH350" i="3"/>
  <c r="CJ350" i="3"/>
  <c r="CK350" i="3"/>
  <c r="CL350" i="3"/>
  <c r="CN350" i="3"/>
  <c r="CO350" i="3"/>
  <c r="CP350" i="3"/>
  <c r="CR350" i="3"/>
  <c r="CS350" i="3"/>
  <c r="CT350" i="3"/>
  <c r="CV350" i="3"/>
  <c r="CW350" i="3"/>
  <c r="CX350" i="3"/>
  <c r="CZ350" i="3"/>
  <c r="DA350" i="3"/>
  <c r="DB350" i="3"/>
  <c r="DD350" i="3"/>
  <c r="DE350" i="3"/>
  <c r="DF350" i="3"/>
  <c r="DH350" i="3"/>
  <c r="DI350" i="3"/>
  <c r="DJ350" i="3"/>
  <c r="DL350" i="3"/>
  <c r="DM350" i="3"/>
  <c r="DN350" i="3"/>
  <c r="DP350" i="3"/>
  <c r="DQ350" i="3"/>
  <c r="DR350" i="3"/>
  <c r="B351" i="3"/>
  <c r="C351" i="3"/>
  <c r="E351" i="3"/>
  <c r="F351" i="3"/>
  <c r="G351" i="3"/>
  <c r="H351" i="3"/>
  <c r="I351" i="3"/>
  <c r="J351" i="3"/>
  <c r="K351" i="3"/>
  <c r="L351" i="3"/>
  <c r="M351" i="3"/>
  <c r="N351" i="3"/>
  <c r="O351" i="3"/>
  <c r="Q351" i="3"/>
  <c r="R351" i="3"/>
  <c r="S351" i="3"/>
  <c r="U351" i="3"/>
  <c r="V351" i="3"/>
  <c r="W351" i="3"/>
  <c r="Y351" i="3"/>
  <c r="Z351" i="3"/>
  <c r="AA351" i="3"/>
  <c r="AC351" i="3"/>
  <c r="AD351" i="3"/>
  <c r="AE351" i="3"/>
  <c r="AG351" i="3"/>
  <c r="AH351" i="3"/>
  <c r="AI351" i="3"/>
  <c r="AK351" i="3"/>
  <c r="AL351" i="3"/>
  <c r="AM351" i="3"/>
  <c r="AO351" i="3"/>
  <c r="AP351" i="3"/>
  <c r="AQ351" i="3"/>
  <c r="AS351" i="3"/>
  <c r="AT351" i="3"/>
  <c r="AU351" i="3"/>
  <c r="AW351" i="3"/>
  <c r="AX351" i="3"/>
  <c r="AY351" i="3"/>
  <c r="BA351" i="3"/>
  <c r="BB351" i="3"/>
  <c r="BC351" i="3"/>
  <c r="BE351" i="3"/>
  <c r="BF351" i="3"/>
  <c r="BG351" i="3"/>
  <c r="BI351" i="3"/>
  <c r="BJ351" i="3"/>
  <c r="BK351" i="3"/>
  <c r="BN351" i="3"/>
  <c r="BO351" i="3"/>
  <c r="BP351" i="3"/>
  <c r="BQ351" i="3"/>
  <c r="BR351" i="3"/>
  <c r="BS351" i="3"/>
  <c r="BT351" i="3"/>
  <c r="BU351" i="3"/>
  <c r="BV351" i="3"/>
  <c r="BW351" i="3"/>
  <c r="BX351" i="3"/>
  <c r="CA351" i="3"/>
  <c r="CB351" i="3"/>
  <c r="CC351" i="3"/>
  <c r="CD351" i="3"/>
  <c r="CF351" i="3"/>
  <c r="CG351" i="3"/>
  <c r="CH351" i="3"/>
  <c r="CJ351" i="3"/>
  <c r="CK351" i="3"/>
  <c r="CL351" i="3"/>
  <c r="CN351" i="3"/>
  <c r="CO351" i="3"/>
  <c r="CP351" i="3"/>
  <c r="CR351" i="3"/>
  <c r="CS351" i="3"/>
  <c r="CT351" i="3"/>
  <c r="CV351" i="3"/>
  <c r="CW351" i="3"/>
  <c r="CX351" i="3"/>
  <c r="CZ351" i="3"/>
  <c r="DA351" i="3"/>
  <c r="DB351" i="3"/>
  <c r="DD351" i="3"/>
  <c r="DE351" i="3"/>
  <c r="DF351" i="3"/>
  <c r="DH351" i="3"/>
  <c r="DI351" i="3"/>
  <c r="DJ351" i="3"/>
  <c r="DL351" i="3"/>
  <c r="DM351" i="3"/>
  <c r="DN351" i="3"/>
  <c r="DP351" i="3"/>
  <c r="DQ351" i="3"/>
  <c r="DR351" i="3"/>
  <c r="B352" i="3"/>
  <c r="C352" i="3"/>
  <c r="E352" i="3"/>
  <c r="F352" i="3"/>
  <c r="G352" i="3"/>
  <c r="H352" i="3"/>
  <c r="I352" i="3"/>
  <c r="J352" i="3"/>
  <c r="K352" i="3"/>
  <c r="L352" i="3"/>
  <c r="M352" i="3"/>
  <c r="N352" i="3"/>
  <c r="O352" i="3"/>
  <c r="Q352" i="3"/>
  <c r="R352" i="3"/>
  <c r="S352" i="3"/>
  <c r="U352" i="3"/>
  <c r="V352" i="3"/>
  <c r="W352" i="3"/>
  <c r="Y352" i="3"/>
  <c r="Z352" i="3"/>
  <c r="AA352" i="3"/>
  <c r="AC352" i="3"/>
  <c r="AD352" i="3"/>
  <c r="AE352" i="3"/>
  <c r="AG352" i="3"/>
  <c r="AH352" i="3"/>
  <c r="AI352" i="3"/>
  <c r="AK352" i="3"/>
  <c r="AL352" i="3"/>
  <c r="AM352" i="3"/>
  <c r="AO352" i="3"/>
  <c r="AP352" i="3"/>
  <c r="AQ352" i="3"/>
  <c r="AS352" i="3"/>
  <c r="AT352" i="3"/>
  <c r="AU352" i="3"/>
  <c r="AW352" i="3"/>
  <c r="AX352" i="3"/>
  <c r="AY352" i="3"/>
  <c r="BA352" i="3"/>
  <c r="BB352" i="3"/>
  <c r="BC352" i="3"/>
  <c r="BE352" i="3"/>
  <c r="BF352" i="3"/>
  <c r="BG352" i="3"/>
  <c r="BI352" i="3"/>
  <c r="BJ352" i="3"/>
  <c r="BK352" i="3"/>
  <c r="BN352" i="3"/>
  <c r="BO352" i="3"/>
  <c r="BP352" i="3"/>
  <c r="BQ352" i="3"/>
  <c r="BR352" i="3"/>
  <c r="BS352" i="3"/>
  <c r="BT352" i="3"/>
  <c r="BU352" i="3"/>
  <c r="BV352" i="3"/>
  <c r="BW352" i="3"/>
  <c r="BX352" i="3"/>
  <c r="CA352" i="3"/>
  <c r="CB352" i="3"/>
  <c r="CC352" i="3"/>
  <c r="CD352" i="3"/>
  <c r="CF352" i="3"/>
  <c r="CG352" i="3"/>
  <c r="CH352" i="3"/>
  <c r="CJ352" i="3"/>
  <c r="CK352" i="3"/>
  <c r="CL352" i="3"/>
  <c r="CN352" i="3"/>
  <c r="CO352" i="3"/>
  <c r="CP352" i="3"/>
  <c r="CR352" i="3"/>
  <c r="CS352" i="3"/>
  <c r="CT352" i="3"/>
  <c r="CV352" i="3"/>
  <c r="CW352" i="3"/>
  <c r="CX352" i="3"/>
  <c r="CZ352" i="3"/>
  <c r="DA352" i="3"/>
  <c r="DB352" i="3"/>
  <c r="DD352" i="3"/>
  <c r="DE352" i="3"/>
  <c r="DF352" i="3"/>
  <c r="DH352" i="3"/>
  <c r="DI352" i="3"/>
  <c r="DJ352" i="3"/>
  <c r="DL352" i="3"/>
  <c r="DM352" i="3"/>
  <c r="DN352" i="3"/>
  <c r="DP352" i="3"/>
  <c r="DQ352" i="3"/>
  <c r="DR352" i="3"/>
  <c r="B353" i="3"/>
  <c r="C353" i="3"/>
  <c r="E353" i="3"/>
  <c r="F353" i="3"/>
  <c r="G353" i="3"/>
  <c r="H353" i="3"/>
  <c r="I353" i="3"/>
  <c r="J353" i="3"/>
  <c r="K353" i="3"/>
  <c r="L353" i="3"/>
  <c r="M353" i="3"/>
  <c r="N353" i="3"/>
  <c r="O353" i="3"/>
  <c r="Q353" i="3"/>
  <c r="R353" i="3"/>
  <c r="S353" i="3"/>
  <c r="U353" i="3"/>
  <c r="V353" i="3"/>
  <c r="W353" i="3"/>
  <c r="Y353" i="3"/>
  <c r="Z353" i="3"/>
  <c r="AA353" i="3"/>
  <c r="AC353" i="3"/>
  <c r="AD353" i="3"/>
  <c r="AE353" i="3"/>
  <c r="AG353" i="3"/>
  <c r="AH353" i="3"/>
  <c r="AI353" i="3"/>
  <c r="AK353" i="3"/>
  <c r="AL353" i="3"/>
  <c r="AM353" i="3"/>
  <c r="AO353" i="3"/>
  <c r="AP353" i="3"/>
  <c r="AQ353" i="3"/>
  <c r="AS353" i="3"/>
  <c r="AT353" i="3"/>
  <c r="AU353" i="3"/>
  <c r="AW353" i="3"/>
  <c r="AX353" i="3"/>
  <c r="AY353" i="3"/>
  <c r="BA353" i="3"/>
  <c r="BB353" i="3"/>
  <c r="BC353" i="3"/>
  <c r="BE353" i="3"/>
  <c r="BF353" i="3"/>
  <c r="BG353" i="3"/>
  <c r="BI353" i="3"/>
  <c r="BJ353" i="3"/>
  <c r="BK353" i="3"/>
  <c r="BN353" i="3"/>
  <c r="BO353" i="3"/>
  <c r="BP353" i="3"/>
  <c r="BQ353" i="3"/>
  <c r="BR353" i="3"/>
  <c r="BS353" i="3"/>
  <c r="BT353" i="3"/>
  <c r="BU353" i="3"/>
  <c r="BV353" i="3"/>
  <c r="BW353" i="3"/>
  <c r="BX353" i="3"/>
  <c r="CA353" i="3"/>
  <c r="CB353" i="3"/>
  <c r="CC353" i="3"/>
  <c r="CD353" i="3"/>
  <c r="CF353" i="3"/>
  <c r="CG353" i="3"/>
  <c r="CH353" i="3"/>
  <c r="CJ353" i="3"/>
  <c r="CK353" i="3"/>
  <c r="CL353" i="3"/>
  <c r="CN353" i="3"/>
  <c r="CO353" i="3"/>
  <c r="CP353" i="3"/>
  <c r="CR353" i="3"/>
  <c r="CS353" i="3"/>
  <c r="CT353" i="3"/>
  <c r="CV353" i="3"/>
  <c r="CW353" i="3"/>
  <c r="CX353" i="3"/>
  <c r="CZ353" i="3"/>
  <c r="DA353" i="3"/>
  <c r="DB353" i="3"/>
  <c r="DD353" i="3"/>
  <c r="DE353" i="3"/>
  <c r="DF353" i="3"/>
  <c r="DH353" i="3"/>
  <c r="DI353" i="3"/>
  <c r="DJ353" i="3"/>
  <c r="DL353" i="3"/>
  <c r="DM353" i="3"/>
  <c r="DN353" i="3"/>
  <c r="DP353" i="3"/>
  <c r="DQ353" i="3"/>
  <c r="DR353" i="3"/>
  <c r="B354" i="3"/>
  <c r="C354" i="3"/>
  <c r="E354" i="3"/>
  <c r="F354" i="3"/>
  <c r="G354" i="3"/>
  <c r="H354" i="3"/>
  <c r="I354" i="3"/>
  <c r="J354" i="3"/>
  <c r="K354" i="3"/>
  <c r="L354" i="3"/>
  <c r="M354" i="3"/>
  <c r="N354" i="3"/>
  <c r="O354" i="3"/>
  <c r="Q354" i="3"/>
  <c r="R354" i="3"/>
  <c r="S354" i="3"/>
  <c r="U354" i="3"/>
  <c r="V354" i="3"/>
  <c r="W354" i="3"/>
  <c r="Y354" i="3"/>
  <c r="Z354" i="3"/>
  <c r="AA354" i="3"/>
  <c r="AC354" i="3"/>
  <c r="AD354" i="3"/>
  <c r="AE354" i="3"/>
  <c r="AG354" i="3"/>
  <c r="AH354" i="3"/>
  <c r="AI354" i="3"/>
  <c r="AK354" i="3"/>
  <c r="AL354" i="3"/>
  <c r="AM354" i="3"/>
  <c r="AO354" i="3"/>
  <c r="AP354" i="3"/>
  <c r="AQ354" i="3"/>
  <c r="AS354" i="3"/>
  <c r="AT354" i="3"/>
  <c r="AU354" i="3"/>
  <c r="AW354" i="3"/>
  <c r="AX354" i="3"/>
  <c r="AY354" i="3"/>
  <c r="BA354" i="3"/>
  <c r="BB354" i="3"/>
  <c r="BC354" i="3"/>
  <c r="BE354" i="3"/>
  <c r="BF354" i="3"/>
  <c r="BG354" i="3"/>
  <c r="BI354" i="3"/>
  <c r="BJ354" i="3"/>
  <c r="BK354" i="3"/>
  <c r="BN354" i="3"/>
  <c r="BO354" i="3"/>
  <c r="BP354" i="3"/>
  <c r="BQ354" i="3"/>
  <c r="BR354" i="3"/>
  <c r="BS354" i="3"/>
  <c r="BT354" i="3"/>
  <c r="BU354" i="3"/>
  <c r="BV354" i="3"/>
  <c r="BW354" i="3"/>
  <c r="BX354" i="3"/>
  <c r="CA354" i="3"/>
  <c r="CB354" i="3"/>
  <c r="CC354" i="3"/>
  <c r="CD354" i="3"/>
  <c r="CF354" i="3"/>
  <c r="CG354" i="3"/>
  <c r="CH354" i="3"/>
  <c r="CJ354" i="3"/>
  <c r="CK354" i="3"/>
  <c r="CL354" i="3"/>
  <c r="CN354" i="3"/>
  <c r="CO354" i="3"/>
  <c r="CP354" i="3"/>
  <c r="CR354" i="3"/>
  <c r="CS354" i="3"/>
  <c r="CT354" i="3"/>
  <c r="CV354" i="3"/>
  <c r="CW354" i="3"/>
  <c r="CX354" i="3"/>
  <c r="CZ354" i="3"/>
  <c r="DA354" i="3"/>
  <c r="DB354" i="3"/>
  <c r="DD354" i="3"/>
  <c r="DE354" i="3"/>
  <c r="DF354" i="3"/>
  <c r="DH354" i="3"/>
  <c r="DI354" i="3"/>
  <c r="DJ354" i="3"/>
  <c r="DL354" i="3"/>
  <c r="DM354" i="3"/>
  <c r="DN354" i="3"/>
  <c r="DP354" i="3"/>
  <c r="DQ354" i="3"/>
  <c r="DR354" i="3"/>
  <c r="B355" i="3"/>
  <c r="C355" i="3"/>
  <c r="E355" i="3"/>
  <c r="F355" i="3"/>
  <c r="G355" i="3"/>
  <c r="H355" i="3"/>
  <c r="I355" i="3"/>
  <c r="J355" i="3"/>
  <c r="K355" i="3"/>
  <c r="L355" i="3"/>
  <c r="M355" i="3"/>
  <c r="N355" i="3"/>
  <c r="O355" i="3"/>
  <c r="Q355" i="3"/>
  <c r="R355" i="3"/>
  <c r="S355" i="3"/>
  <c r="U355" i="3"/>
  <c r="V355" i="3"/>
  <c r="W355" i="3"/>
  <c r="Y355" i="3"/>
  <c r="Z355" i="3"/>
  <c r="AA355" i="3"/>
  <c r="AC355" i="3"/>
  <c r="AD355" i="3"/>
  <c r="AE355" i="3"/>
  <c r="AG355" i="3"/>
  <c r="AH355" i="3"/>
  <c r="AI355" i="3"/>
  <c r="AK355" i="3"/>
  <c r="AL355" i="3"/>
  <c r="AM355" i="3"/>
  <c r="AO355" i="3"/>
  <c r="AP355" i="3"/>
  <c r="AQ355" i="3"/>
  <c r="AS355" i="3"/>
  <c r="AT355" i="3"/>
  <c r="AU355" i="3"/>
  <c r="AW355" i="3"/>
  <c r="AX355" i="3"/>
  <c r="AY355" i="3"/>
  <c r="BA355" i="3"/>
  <c r="BB355" i="3"/>
  <c r="BC355" i="3"/>
  <c r="BE355" i="3"/>
  <c r="BF355" i="3"/>
  <c r="BG355" i="3"/>
  <c r="BI355" i="3"/>
  <c r="BJ355" i="3"/>
  <c r="BK355" i="3"/>
  <c r="BN355" i="3"/>
  <c r="BO355" i="3"/>
  <c r="BP355" i="3"/>
  <c r="BQ355" i="3"/>
  <c r="BR355" i="3"/>
  <c r="BS355" i="3"/>
  <c r="BT355" i="3"/>
  <c r="BU355" i="3"/>
  <c r="BV355" i="3"/>
  <c r="BW355" i="3"/>
  <c r="BX355" i="3"/>
  <c r="CA355" i="3"/>
  <c r="CB355" i="3"/>
  <c r="CC355" i="3"/>
  <c r="CD355" i="3"/>
  <c r="CF355" i="3"/>
  <c r="CG355" i="3"/>
  <c r="CH355" i="3"/>
  <c r="CJ355" i="3"/>
  <c r="CK355" i="3"/>
  <c r="CL355" i="3"/>
  <c r="CN355" i="3"/>
  <c r="CO355" i="3"/>
  <c r="CP355" i="3"/>
  <c r="CR355" i="3"/>
  <c r="CS355" i="3"/>
  <c r="CT355" i="3"/>
  <c r="CV355" i="3"/>
  <c r="CW355" i="3"/>
  <c r="CX355" i="3"/>
  <c r="CZ355" i="3"/>
  <c r="DA355" i="3"/>
  <c r="DB355" i="3"/>
  <c r="DD355" i="3"/>
  <c r="DE355" i="3"/>
  <c r="DF355" i="3"/>
  <c r="DH355" i="3"/>
  <c r="DI355" i="3"/>
  <c r="DJ355" i="3"/>
  <c r="DL355" i="3"/>
  <c r="DM355" i="3"/>
  <c r="DN355" i="3"/>
  <c r="DP355" i="3"/>
  <c r="DQ355" i="3"/>
  <c r="DR355" i="3"/>
  <c r="B356" i="3"/>
  <c r="C356" i="3"/>
  <c r="E356" i="3"/>
  <c r="F356" i="3"/>
  <c r="G356" i="3"/>
  <c r="H356" i="3"/>
  <c r="I356" i="3"/>
  <c r="J356" i="3"/>
  <c r="K356" i="3"/>
  <c r="L356" i="3"/>
  <c r="M356" i="3"/>
  <c r="N356" i="3"/>
  <c r="O356" i="3"/>
  <c r="Q356" i="3"/>
  <c r="R356" i="3"/>
  <c r="S356" i="3"/>
  <c r="U356" i="3"/>
  <c r="V356" i="3"/>
  <c r="W356" i="3"/>
  <c r="Y356" i="3"/>
  <c r="Z356" i="3"/>
  <c r="AA356" i="3"/>
  <c r="AC356" i="3"/>
  <c r="AD356" i="3"/>
  <c r="AE356" i="3"/>
  <c r="AG356" i="3"/>
  <c r="AH356" i="3"/>
  <c r="AI356" i="3"/>
  <c r="AK356" i="3"/>
  <c r="AL356" i="3"/>
  <c r="AM356" i="3"/>
  <c r="AO356" i="3"/>
  <c r="AP356" i="3"/>
  <c r="AQ356" i="3"/>
  <c r="AS356" i="3"/>
  <c r="AT356" i="3"/>
  <c r="AU356" i="3"/>
  <c r="AW356" i="3"/>
  <c r="AX356" i="3"/>
  <c r="AY356" i="3"/>
  <c r="BA356" i="3"/>
  <c r="BB356" i="3"/>
  <c r="BC356" i="3"/>
  <c r="BE356" i="3"/>
  <c r="BF356" i="3"/>
  <c r="BG356" i="3"/>
  <c r="BI356" i="3"/>
  <c r="BJ356" i="3"/>
  <c r="BK356" i="3"/>
  <c r="BN356" i="3"/>
  <c r="BO356" i="3"/>
  <c r="BP356" i="3"/>
  <c r="BQ356" i="3"/>
  <c r="BR356" i="3"/>
  <c r="BS356" i="3"/>
  <c r="BT356" i="3"/>
  <c r="BU356" i="3"/>
  <c r="BV356" i="3"/>
  <c r="BW356" i="3"/>
  <c r="BX356" i="3"/>
  <c r="CA356" i="3"/>
  <c r="CB356" i="3"/>
  <c r="CC356" i="3"/>
  <c r="CD356" i="3"/>
  <c r="CF356" i="3"/>
  <c r="CG356" i="3"/>
  <c r="CH356" i="3"/>
  <c r="CJ356" i="3"/>
  <c r="CK356" i="3"/>
  <c r="CL356" i="3"/>
  <c r="CN356" i="3"/>
  <c r="CO356" i="3"/>
  <c r="CP356" i="3"/>
  <c r="CR356" i="3"/>
  <c r="CS356" i="3"/>
  <c r="CT356" i="3"/>
  <c r="CV356" i="3"/>
  <c r="CW356" i="3"/>
  <c r="CX356" i="3"/>
  <c r="CZ356" i="3"/>
  <c r="DA356" i="3"/>
  <c r="DB356" i="3"/>
  <c r="DD356" i="3"/>
  <c r="DE356" i="3"/>
  <c r="DF356" i="3"/>
  <c r="DH356" i="3"/>
  <c r="DI356" i="3"/>
  <c r="DJ356" i="3"/>
  <c r="DL356" i="3"/>
  <c r="DM356" i="3"/>
  <c r="DN356" i="3"/>
  <c r="DP356" i="3"/>
  <c r="DQ356" i="3"/>
  <c r="DR356" i="3"/>
  <c r="B357" i="3"/>
  <c r="C357" i="3"/>
  <c r="E357" i="3"/>
  <c r="F357" i="3"/>
  <c r="G357" i="3"/>
  <c r="H357" i="3"/>
  <c r="I357" i="3"/>
  <c r="J357" i="3"/>
  <c r="K357" i="3"/>
  <c r="L357" i="3"/>
  <c r="M357" i="3"/>
  <c r="N357" i="3"/>
  <c r="O357" i="3"/>
  <c r="Q357" i="3"/>
  <c r="R357" i="3"/>
  <c r="S357" i="3"/>
  <c r="U357" i="3"/>
  <c r="V357" i="3"/>
  <c r="W357" i="3"/>
  <c r="Y357" i="3"/>
  <c r="Z357" i="3"/>
  <c r="AA357" i="3"/>
  <c r="AC357" i="3"/>
  <c r="AD357" i="3"/>
  <c r="AE357" i="3"/>
  <c r="AG357" i="3"/>
  <c r="AH357" i="3"/>
  <c r="AI357" i="3"/>
  <c r="AK357" i="3"/>
  <c r="AL357" i="3"/>
  <c r="AM357" i="3"/>
  <c r="AO357" i="3"/>
  <c r="AP357" i="3"/>
  <c r="AQ357" i="3"/>
  <c r="AS357" i="3"/>
  <c r="AT357" i="3"/>
  <c r="AU357" i="3"/>
  <c r="AW357" i="3"/>
  <c r="AX357" i="3"/>
  <c r="AY357" i="3"/>
  <c r="BA357" i="3"/>
  <c r="BB357" i="3"/>
  <c r="BC357" i="3"/>
  <c r="BE357" i="3"/>
  <c r="BF357" i="3"/>
  <c r="BG357" i="3"/>
  <c r="BI357" i="3"/>
  <c r="BJ357" i="3"/>
  <c r="BK357" i="3"/>
  <c r="BN357" i="3"/>
  <c r="BO357" i="3"/>
  <c r="BP357" i="3"/>
  <c r="BQ357" i="3"/>
  <c r="BR357" i="3"/>
  <c r="BS357" i="3"/>
  <c r="BT357" i="3"/>
  <c r="BU357" i="3"/>
  <c r="BV357" i="3"/>
  <c r="BW357" i="3"/>
  <c r="BX357" i="3"/>
  <c r="CA357" i="3"/>
  <c r="CB357" i="3"/>
  <c r="CC357" i="3"/>
  <c r="CD357" i="3"/>
  <c r="CF357" i="3"/>
  <c r="CG357" i="3"/>
  <c r="CH357" i="3"/>
  <c r="CJ357" i="3"/>
  <c r="CK357" i="3"/>
  <c r="CL357" i="3"/>
  <c r="CN357" i="3"/>
  <c r="CO357" i="3"/>
  <c r="CP357" i="3"/>
  <c r="CR357" i="3"/>
  <c r="CS357" i="3"/>
  <c r="CT357" i="3"/>
  <c r="CV357" i="3"/>
  <c r="CW357" i="3"/>
  <c r="CX357" i="3"/>
  <c r="CZ357" i="3"/>
  <c r="DA357" i="3"/>
  <c r="DB357" i="3"/>
  <c r="DD357" i="3"/>
  <c r="DE357" i="3"/>
  <c r="DF357" i="3"/>
  <c r="DH357" i="3"/>
  <c r="DI357" i="3"/>
  <c r="DJ357" i="3"/>
  <c r="DL357" i="3"/>
  <c r="DM357" i="3"/>
  <c r="DN357" i="3"/>
  <c r="DP357" i="3"/>
  <c r="DQ357" i="3"/>
  <c r="DR357" i="3"/>
  <c r="B358" i="3"/>
  <c r="C358" i="3"/>
  <c r="E358" i="3"/>
  <c r="F358" i="3"/>
  <c r="G358" i="3"/>
  <c r="H358" i="3"/>
  <c r="I358" i="3"/>
  <c r="J358" i="3"/>
  <c r="K358" i="3"/>
  <c r="L358" i="3"/>
  <c r="M358" i="3"/>
  <c r="N358" i="3"/>
  <c r="O358" i="3"/>
  <c r="Q358" i="3"/>
  <c r="R358" i="3"/>
  <c r="S358" i="3"/>
  <c r="U358" i="3"/>
  <c r="V358" i="3"/>
  <c r="W358" i="3"/>
  <c r="Y358" i="3"/>
  <c r="Z358" i="3"/>
  <c r="AA358" i="3"/>
  <c r="AC358" i="3"/>
  <c r="AD358" i="3"/>
  <c r="AE358" i="3"/>
  <c r="AG358" i="3"/>
  <c r="AH358" i="3"/>
  <c r="AI358" i="3"/>
  <c r="AK358" i="3"/>
  <c r="AL358" i="3"/>
  <c r="AM358" i="3"/>
  <c r="AO358" i="3"/>
  <c r="AP358" i="3"/>
  <c r="AQ358" i="3"/>
  <c r="AS358" i="3"/>
  <c r="AT358" i="3"/>
  <c r="AU358" i="3"/>
  <c r="AW358" i="3"/>
  <c r="AX358" i="3"/>
  <c r="AY358" i="3"/>
  <c r="BA358" i="3"/>
  <c r="BB358" i="3"/>
  <c r="BC358" i="3"/>
  <c r="BE358" i="3"/>
  <c r="BF358" i="3"/>
  <c r="BG358" i="3"/>
  <c r="BI358" i="3"/>
  <c r="BJ358" i="3"/>
  <c r="BK358" i="3"/>
  <c r="BN358" i="3"/>
  <c r="BO358" i="3"/>
  <c r="BP358" i="3"/>
  <c r="BQ358" i="3"/>
  <c r="BR358" i="3"/>
  <c r="BS358" i="3"/>
  <c r="BT358" i="3"/>
  <c r="BU358" i="3"/>
  <c r="BV358" i="3"/>
  <c r="BW358" i="3"/>
  <c r="BX358" i="3"/>
  <c r="CA358" i="3"/>
  <c r="CB358" i="3"/>
  <c r="CC358" i="3"/>
  <c r="CD358" i="3"/>
  <c r="CF358" i="3"/>
  <c r="CG358" i="3"/>
  <c r="CH358" i="3"/>
  <c r="CJ358" i="3"/>
  <c r="CK358" i="3"/>
  <c r="CL358" i="3"/>
  <c r="CN358" i="3"/>
  <c r="CO358" i="3"/>
  <c r="CP358" i="3"/>
  <c r="CR358" i="3"/>
  <c r="CS358" i="3"/>
  <c r="CT358" i="3"/>
  <c r="CV358" i="3"/>
  <c r="CW358" i="3"/>
  <c r="CX358" i="3"/>
  <c r="CZ358" i="3"/>
  <c r="DA358" i="3"/>
  <c r="DB358" i="3"/>
  <c r="DD358" i="3"/>
  <c r="DE358" i="3"/>
  <c r="DF358" i="3"/>
  <c r="DH358" i="3"/>
  <c r="DI358" i="3"/>
  <c r="DJ358" i="3"/>
  <c r="DL358" i="3"/>
  <c r="DM358" i="3"/>
  <c r="DN358" i="3"/>
  <c r="DP358" i="3"/>
  <c r="DQ358" i="3"/>
  <c r="DR358" i="3"/>
  <c r="B359" i="3"/>
  <c r="C359" i="3"/>
  <c r="E359" i="3"/>
  <c r="F359" i="3"/>
  <c r="G359" i="3"/>
  <c r="H359" i="3"/>
  <c r="I359" i="3"/>
  <c r="J359" i="3"/>
  <c r="K359" i="3"/>
  <c r="L359" i="3"/>
  <c r="M359" i="3"/>
  <c r="N359" i="3"/>
  <c r="O359" i="3"/>
  <c r="Q359" i="3"/>
  <c r="R359" i="3"/>
  <c r="S359" i="3"/>
  <c r="U359" i="3"/>
  <c r="V359" i="3"/>
  <c r="W359" i="3"/>
  <c r="Y359" i="3"/>
  <c r="Z359" i="3"/>
  <c r="AA359" i="3"/>
  <c r="AC359" i="3"/>
  <c r="AD359" i="3"/>
  <c r="AE359" i="3"/>
  <c r="AG359" i="3"/>
  <c r="AH359" i="3"/>
  <c r="AI359" i="3"/>
  <c r="AK359" i="3"/>
  <c r="AL359" i="3"/>
  <c r="AM359" i="3"/>
  <c r="AO359" i="3"/>
  <c r="AP359" i="3"/>
  <c r="AQ359" i="3"/>
  <c r="AS359" i="3"/>
  <c r="AT359" i="3"/>
  <c r="AU359" i="3"/>
  <c r="AW359" i="3"/>
  <c r="AX359" i="3"/>
  <c r="AY359" i="3"/>
  <c r="BA359" i="3"/>
  <c r="BB359" i="3"/>
  <c r="BC359" i="3"/>
  <c r="BE359" i="3"/>
  <c r="BF359" i="3"/>
  <c r="BG359" i="3"/>
  <c r="BI359" i="3"/>
  <c r="BJ359" i="3"/>
  <c r="BK359" i="3"/>
  <c r="BN359" i="3"/>
  <c r="BO359" i="3"/>
  <c r="BP359" i="3"/>
  <c r="BQ359" i="3"/>
  <c r="BR359" i="3"/>
  <c r="BS359" i="3"/>
  <c r="BT359" i="3"/>
  <c r="BU359" i="3"/>
  <c r="BV359" i="3"/>
  <c r="BW359" i="3"/>
  <c r="BX359" i="3"/>
  <c r="CA359" i="3"/>
  <c r="CB359" i="3"/>
  <c r="CC359" i="3"/>
  <c r="CD359" i="3"/>
  <c r="CF359" i="3"/>
  <c r="CG359" i="3"/>
  <c r="CH359" i="3"/>
  <c r="CJ359" i="3"/>
  <c r="CK359" i="3"/>
  <c r="CL359" i="3"/>
  <c r="CN359" i="3"/>
  <c r="CO359" i="3"/>
  <c r="CP359" i="3"/>
  <c r="CR359" i="3"/>
  <c r="CS359" i="3"/>
  <c r="CT359" i="3"/>
  <c r="CV359" i="3"/>
  <c r="CW359" i="3"/>
  <c r="CX359" i="3"/>
  <c r="CZ359" i="3"/>
  <c r="DA359" i="3"/>
  <c r="DB359" i="3"/>
  <c r="DD359" i="3"/>
  <c r="DE359" i="3"/>
  <c r="DF359" i="3"/>
  <c r="DH359" i="3"/>
  <c r="DI359" i="3"/>
  <c r="DJ359" i="3"/>
  <c r="DL359" i="3"/>
  <c r="DM359" i="3"/>
  <c r="DN359" i="3"/>
  <c r="DP359" i="3"/>
  <c r="DQ359" i="3"/>
  <c r="DR359" i="3"/>
  <c r="B360" i="3"/>
  <c r="C360" i="3"/>
  <c r="E360" i="3"/>
  <c r="F360" i="3"/>
  <c r="G360" i="3"/>
  <c r="H360" i="3"/>
  <c r="I360" i="3"/>
  <c r="J360" i="3"/>
  <c r="K360" i="3"/>
  <c r="L360" i="3"/>
  <c r="M360" i="3"/>
  <c r="N360" i="3"/>
  <c r="O360" i="3"/>
  <c r="Q360" i="3"/>
  <c r="R360" i="3"/>
  <c r="S360" i="3"/>
  <c r="U360" i="3"/>
  <c r="V360" i="3"/>
  <c r="W360" i="3"/>
  <c r="Y360" i="3"/>
  <c r="Z360" i="3"/>
  <c r="AA360" i="3"/>
  <c r="AC360" i="3"/>
  <c r="AD360" i="3"/>
  <c r="AE360" i="3"/>
  <c r="AG360" i="3"/>
  <c r="AH360" i="3"/>
  <c r="AI360" i="3"/>
  <c r="AK360" i="3"/>
  <c r="AL360" i="3"/>
  <c r="AM360" i="3"/>
  <c r="AO360" i="3"/>
  <c r="AP360" i="3"/>
  <c r="AQ360" i="3"/>
  <c r="AS360" i="3"/>
  <c r="AT360" i="3"/>
  <c r="AU360" i="3"/>
  <c r="AW360" i="3"/>
  <c r="AX360" i="3"/>
  <c r="AY360" i="3"/>
  <c r="BA360" i="3"/>
  <c r="BB360" i="3"/>
  <c r="BC360" i="3"/>
  <c r="BE360" i="3"/>
  <c r="BF360" i="3"/>
  <c r="BG360" i="3"/>
  <c r="BI360" i="3"/>
  <c r="BJ360" i="3"/>
  <c r="BK360" i="3"/>
  <c r="BN360" i="3"/>
  <c r="BO360" i="3"/>
  <c r="BP360" i="3"/>
  <c r="BQ360" i="3"/>
  <c r="BR360" i="3"/>
  <c r="BS360" i="3"/>
  <c r="BT360" i="3"/>
  <c r="BU360" i="3"/>
  <c r="BV360" i="3"/>
  <c r="BW360" i="3"/>
  <c r="BX360" i="3"/>
  <c r="CA360" i="3"/>
  <c r="CB360" i="3"/>
  <c r="CC360" i="3"/>
  <c r="CD360" i="3"/>
  <c r="CF360" i="3"/>
  <c r="CG360" i="3"/>
  <c r="CH360" i="3"/>
  <c r="CJ360" i="3"/>
  <c r="CK360" i="3"/>
  <c r="CL360" i="3"/>
  <c r="CN360" i="3"/>
  <c r="CO360" i="3"/>
  <c r="CP360" i="3"/>
  <c r="CR360" i="3"/>
  <c r="CS360" i="3"/>
  <c r="CT360" i="3"/>
  <c r="CV360" i="3"/>
  <c r="CW360" i="3"/>
  <c r="CX360" i="3"/>
  <c r="CZ360" i="3"/>
  <c r="DA360" i="3"/>
  <c r="DB360" i="3"/>
  <c r="DD360" i="3"/>
  <c r="DE360" i="3"/>
  <c r="DF360" i="3"/>
  <c r="DH360" i="3"/>
  <c r="DI360" i="3"/>
  <c r="DJ360" i="3"/>
  <c r="DL360" i="3"/>
  <c r="DM360" i="3"/>
  <c r="DN360" i="3"/>
  <c r="DP360" i="3"/>
  <c r="DQ360" i="3"/>
  <c r="DR360" i="3"/>
  <c r="B361" i="3"/>
  <c r="C361" i="3"/>
  <c r="E361" i="3"/>
  <c r="F361" i="3"/>
  <c r="G361" i="3"/>
  <c r="H361" i="3"/>
  <c r="I361" i="3"/>
  <c r="J361" i="3"/>
  <c r="K361" i="3"/>
  <c r="L361" i="3"/>
  <c r="M361" i="3"/>
  <c r="N361" i="3"/>
  <c r="O361" i="3"/>
  <c r="Q361" i="3"/>
  <c r="R361" i="3"/>
  <c r="S361" i="3"/>
  <c r="U361" i="3"/>
  <c r="V361" i="3"/>
  <c r="W361" i="3"/>
  <c r="Y361" i="3"/>
  <c r="Z361" i="3"/>
  <c r="AA361" i="3"/>
  <c r="AC361" i="3"/>
  <c r="AD361" i="3"/>
  <c r="AE361" i="3"/>
  <c r="AG361" i="3"/>
  <c r="AH361" i="3"/>
  <c r="AI361" i="3"/>
  <c r="AK361" i="3"/>
  <c r="AL361" i="3"/>
  <c r="AM361" i="3"/>
  <c r="AO361" i="3"/>
  <c r="AP361" i="3"/>
  <c r="AQ361" i="3"/>
  <c r="AS361" i="3"/>
  <c r="AT361" i="3"/>
  <c r="AU361" i="3"/>
  <c r="AW361" i="3"/>
  <c r="AX361" i="3"/>
  <c r="AY361" i="3"/>
  <c r="BA361" i="3"/>
  <c r="BB361" i="3"/>
  <c r="BC361" i="3"/>
  <c r="BE361" i="3"/>
  <c r="BF361" i="3"/>
  <c r="BG361" i="3"/>
  <c r="BI361" i="3"/>
  <c r="BJ361" i="3"/>
  <c r="BK361" i="3"/>
  <c r="BN361" i="3"/>
  <c r="BO361" i="3"/>
  <c r="BP361" i="3"/>
  <c r="BQ361" i="3"/>
  <c r="BR361" i="3"/>
  <c r="BS361" i="3"/>
  <c r="BT361" i="3"/>
  <c r="BU361" i="3"/>
  <c r="BV361" i="3"/>
  <c r="BW361" i="3"/>
  <c r="BX361" i="3"/>
  <c r="CA361" i="3"/>
  <c r="CB361" i="3"/>
  <c r="CC361" i="3"/>
  <c r="CD361" i="3"/>
  <c r="CF361" i="3"/>
  <c r="CG361" i="3"/>
  <c r="CH361" i="3"/>
  <c r="CJ361" i="3"/>
  <c r="CK361" i="3"/>
  <c r="CL361" i="3"/>
  <c r="CN361" i="3"/>
  <c r="CO361" i="3"/>
  <c r="CP361" i="3"/>
  <c r="CR361" i="3"/>
  <c r="CS361" i="3"/>
  <c r="CT361" i="3"/>
  <c r="CV361" i="3"/>
  <c r="CW361" i="3"/>
  <c r="CX361" i="3"/>
  <c r="CZ361" i="3"/>
  <c r="DA361" i="3"/>
  <c r="DB361" i="3"/>
  <c r="DD361" i="3"/>
  <c r="DE361" i="3"/>
  <c r="DF361" i="3"/>
  <c r="DH361" i="3"/>
  <c r="DI361" i="3"/>
  <c r="DJ361" i="3"/>
  <c r="DL361" i="3"/>
  <c r="DM361" i="3"/>
  <c r="DN361" i="3"/>
  <c r="DP361" i="3"/>
  <c r="DQ361" i="3"/>
  <c r="DR361" i="3"/>
  <c r="B362" i="3"/>
  <c r="C362" i="3"/>
  <c r="E362" i="3"/>
  <c r="F362" i="3"/>
  <c r="G362" i="3"/>
  <c r="H362" i="3"/>
  <c r="I362" i="3"/>
  <c r="J362" i="3"/>
  <c r="K362" i="3"/>
  <c r="L362" i="3"/>
  <c r="M362" i="3"/>
  <c r="N362" i="3"/>
  <c r="O362" i="3"/>
  <c r="Q362" i="3"/>
  <c r="R362" i="3"/>
  <c r="S362" i="3"/>
  <c r="U362" i="3"/>
  <c r="V362" i="3"/>
  <c r="W362" i="3"/>
  <c r="Y362" i="3"/>
  <c r="Z362" i="3"/>
  <c r="AA362" i="3"/>
  <c r="AC362" i="3"/>
  <c r="AD362" i="3"/>
  <c r="AE362" i="3"/>
  <c r="AG362" i="3"/>
  <c r="AH362" i="3"/>
  <c r="AI362" i="3"/>
  <c r="AK362" i="3"/>
  <c r="AL362" i="3"/>
  <c r="AM362" i="3"/>
  <c r="AO362" i="3"/>
  <c r="AP362" i="3"/>
  <c r="AQ362" i="3"/>
  <c r="AS362" i="3"/>
  <c r="AT362" i="3"/>
  <c r="AU362" i="3"/>
  <c r="AW362" i="3"/>
  <c r="AX362" i="3"/>
  <c r="AY362" i="3"/>
  <c r="BA362" i="3"/>
  <c r="BB362" i="3"/>
  <c r="BC362" i="3"/>
  <c r="BE362" i="3"/>
  <c r="BF362" i="3"/>
  <c r="BG362" i="3"/>
  <c r="BI362" i="3"/>
  <c r="BJ362" i="3"/>
  <c r="BK362" i="3"/>
  <c r="BN362" i="3"/>
  <c r="BO362" i="3"/>
  <c r="BP362" i="3"/>
  <c r="BQ362" i="3"/>
  <c r="BR362" i="3"/>
  <c r="BS362" i="3"/>
  <c r="BT362" i="3"/>
  <c r="BU362" i="3"/>
  <c r="BV362" i="3"/>
  <c r="BW362" i="3"/>
  <c r="BX362" i="3"/>
  <c r="CA362" i="3"/>
  <c r="CB362" i="3"/>
  <c r="CC362" i="3"/>
  <c r="CD362" i="3"/>
  <c r="CF362" i="3"/>
  <c r="CG362" i="3"/>
  <c r="CH362" i="3"/>
  <c r="CJ362" i="3"/>
  <c r="CK362" i="3"/>
  <c r="CL362" i="3"/>
  <c r="CN362" i="3"/>
  <c r="CO362" i="3"/>
  <c r="CP362" i="3"/>
  <c r="CR362" i="3"/>
  <c r="CS362" i="3"/>
  <c r="CT362" i="3"/>
  <c r="CV362" i="3"/>
  <c r="CW362" i="3"/>
  <c r="CX362" i="3"/>
  <c r="CZ362" i="3"/>
  <c r="DA362" i="3"/>
  <c r="DB362" i="3"/>
  <c r="DD362" i="3"/>
  <c r="DE362" i="3"/>
  <c r="DF362" i="3"/>
  <c r="DH362" i="3"/>
  <c r="DI362" i="3"/>
  <c r="DJ362" i="3"/>
  <c r="DL362" i="3"/>
  <c r="DM362" i="3"/>
  <c r="DN362" i="3"/>
  <c r="DP362" i="3"/>
  <c r="DQ362" i="3"/>
  <c r="DR362" i="3"/>
  <c r="B363" i="3"/>
  <c r="C363" i="3"/>
  <c r="E363" i="3"/>
  <c r="F363" i="3"/>
  <c r="G363" i="3"/>
  <c r="H363" i="3"/>
  <c r="I363" i="3"/>
  <c r="J363" i="3"/>
  <c r="K363" i="3"/>
  <c r="L363" i="3"/>
  <c r="M363" i="3"/>
  <c r="N363" i="3"/>
  <c r="O363" i="3"/>
  <c r="Q363" i="3"/>
  <c r="R363" i="3"/>
  <c r="S363" i="3"/>
  <c r="U363" i="3"/>
  <c r="V363" i="3"/>
  <c r="W363" i="3"/>
  <c r="Y363" i="3"/>
  <c r="Z363" i="3"/>
  <c r="AA363" i="3"/>
  <c r="AC363" i="3"/>
  <c r="AD363" i="3"/>
  <c r="AE363" i="3"/>
  <c r="AG363" i="3"/>
  <c r="AH363" i="3"/>
  <c r="AI363" i="3"/>
  <c r="AK363" i="3"/>
  <c r="AL363" i="3"/>
  <c r="AM363" i="3"/>
  <c r="AO363" i="3"/>
  <c r="AP363" i="3"/>
  <c r="AQ363" i="3"/>
  <c r="AS363" i="3"/>
  <c r="AT363" i="3"/>
  <c r="AU363" i="3"/>
  <c r="AW363" i="3"/>
  <c r="AX363" i="3"/>
  <c r="AY363" i="3"/>
  <c r="BA363" i="3"/>
  <c r="BB363" i="3"/>
  <c r="BC363" i="3"/>
  <c r="BE363" i="3"/>
  <c r="BF363" i="3"/>
  <c r="BG363" i="3"/>
  <c r="BI363" i="3"/>
  <c r="BJ363" i="3"/>
  <c r="BK363" i="3"/>
  <c r="BN363" i="3"/>
  <c r="BO363" i="3"/>
  <c r="BP363" i="3"/>
  <c r="BQ363" i="3"/>
  <c r="BR363" i="3"/>
  <c r="BS363" i="3"/>
  <c r="BT363" i="3"/>
  <c r="BU363" i="3"/>
  <c r="BV363" i="3"/>
  <c r="BW363" i="3"/>
  <c r="BX363" i="3"/>
  <c r="CA363" i="3"/>
  <c r="CB363" i="3"/>
  <c r="CC363" i="3"/>
  <c r="CD363" i="3"/>
  <c r="CF363" i="3"/>
  <c r="CG363" i="3"/>
  <c r="CH363" i="3"/>
  <c r="CJ363" i="3"/>
  <c r="CK363" i="3"/>
  <c r="CL363" i="3"/>
  <c r="CN363" i="3"/>
  <c r="CO363" i="3"/>
  <c r="CP363" i="3"/>
  <c r="CR363" i="3"/>
  <c r="CS363" i="3"/>
  <c r="CT363" i="3"/>
  <c r="CV363" i="3"/>
  <c r="CW363" i="3"/>
  <c r="CX363" i="3"/>
  <c r="CZ363" i="3"/>
  <c r="DA363" i="3"/>
  <c r="DB363" i="3"/>
  <c r="DD363" i="3"/>
  <c r="DE363" i="3"/>
  <c r="DF363" i="3"/>
  <c r="DH363" i="3"/>
  <c r="DI363" i="3"/>
  <c r="DJ363" i="3"/>
  <c r="DL363" i="3"/>
  <c r="DM363" i="3"/>
  <c r="DN363" i="3"/>
  <c r="DP363" i="3"/>
  <c r="DQ363" i="3"/>
  <c r="DR363" i="3"/>
  <c r="B364" i="3"/>
  <c r="C364" i="3"/>
  <c r="E364" i="3"/>
  <c r="F364" i="3"/>
  <c r="G364" i="3"/>
  <c r="H364" i="3"/>
  <c r="I364" i="3"/>
  <c r="J364" i="3"/>
  <c r="K364" i="3"/>
  <c r="L364" i="3"/>
  <c r="M364" i="3"/>
  <c r="N364" i="3"/>
  <c r="O364" i="3"/>
  <c r="Q364" i="3"/>
  <c r="R364" i="3"/>
  <c r="S364" i="3"/>
  <c r="U364" i="3"/>
  <c r="V364" i="3"/>
  <c r="W364" i="3"/>
  <c r="Y364" i="3"/>
  <c r="Z364" i="3"/>
  <c r="AA364" i="3"/>
  <c r="AC364" i="3"/>
  <c r="AD364" i="3"/>
  <c r="AE364" i="3"/>
  <c r="AG364" i="3"/>
  <c r="AH364" i="3"/>
  <c r="AI364" i="3"/>
  <c r="AK364" i="3"/>
  <c r="AL364" i="3"/>
  <c r="AM364" i="3"/>
  <c r="AO364" i="3"/>
  <c r="AP364" i="3"/>
  <c r="AQ364" i="3"/>
  <c r="AS364" i="3"/>
  <c r="AT364" i="3"/>
  <c r="AU364" i="3"/>
  <c r="AW364" i="3"/>
  <c r="AX364" i="3"/>
  <c r="AY364" i="3"/>
  <c r="BA364" i="3"/>
  <c r="BB364" i="3"/>
  <c r="BC364" i="3"/>
  <c r="BE364" i="3"/>
  <c r="BF364" i="3"/>
  <c r="BG364" i="3"/>
  <c r="BI364" i="3"/>
  <c r="BJ364" i="3"/>
  <c r="BK364" i="3"/>
  <c r="BN364" i="3"/>
  <c r="BO364" i="3"/>
  <c r="BP364" i="3"/>
  <c r="BQ364" i="3"/>
  <c r="BR364" i="3"/>
  <c r="BS364" i="3"/>
  <c r="BT364" i="3"/>
  <c r="BU364" i="3"/>
  <c r="BV364" i="3"/>
  <c r="BW364" i="3"/>
  <c r="BX364" i="3"/>
  <c r="CA364" i="3"/>
  <c r="CB364" i="3"/>
  <c r="CC364" i="3"/>
  <c r="CD364" i="3"/>
  <c r="CF364" i="3"/>
  <c r="CG364" i="3"/>
  <c r="CH364" i="3"/>
  <c r="CJ364" i="3"/>
  <c r="CK364" i="3"/>
  <c r="CL364" i="3"/>
  <c r="CN364" i="3"/>
  <c r="CO364" i="3"/>
  <c r="CP364" i="3"/>
  <c r="CR364" i="3"/>
  <c r="CS364" i="3"/>
  <c r="CT364" i="3"/>
  <c r="CV364" i="3"/>
  <c r="CW364" i="3"/>
  <c r="CX364" i="3"/>
  <c r="CZ364" i="3"/>
  <c r="DA364" i="3"/>
  <c r="DB364" i="3"/>
  <c r="DD364" i="3"/>
  <c r="DE364" i="3"/>
  <c r="DF364" i="3"/>
  <c r="DH364" i="3"/>
  <c r="DI364" i="3"/>
  <c r="DJ364" i="3"/>
  <c r="DL364" i="3"/>
  <c r="DM364" i="3"/>
  <c r="DN364" i="3"/>
  <c r="DP364" i="3"/>
  <c r="DQ364" i="3"/>
  <c r="DR364" i="3"/>
  <c r="B365" i="3"/>
  <c r="C365" i="3"/>
  <c r="E365" i="3"/>
  <c r="F365" i="3"/>
  <c r="G365" i="3"/>
  <c r="H365" i="3"/>
  <c r="I365" i="3"/>
  <c r="J365" i="3"/>
  <c r="K365" i="3"/>
  <c r="L365" i="3"/>
  <c r="M365" i="3"/>
  <c r="N365" i="3"/>
  <c r="O365" i="3"/>
  <c r="Q365" i="3"/>
  <c r="R365" i="3"/>
  <c r="S365" i="3"/>
  <c r="U365" i="3"/>
  <c r="V365" i="3"/>
  <c r="W365" i="3"/>
  <c r="Y365" i="3"/>
  <c r="Z365" i="3"/>
  <c r="AA365" i="3"/>
  <c r="AC365" i="3"/>
  <c r="AD365" i="3"/>
  <c r="AE365" i="3"/>
  <c r="AG365" i="3"/>
  <c r="AH365" i="3"/>
  <c r="AI365" i="3"/>
  <c r="AK365" i="3"/>
  <c r="AL365" i="3"/>
  <c r="AM365" i="3"/>
  <c r="AO365" i="3"/>
  <c r="AP365" i="3"/>
  <c r="AQ365" i="3"/>
  <c r="AS365" i="3"/>
  <c r="AT365" i="3"/>
  <c r="AU365" i="3"/>
  <c r="AW365" i="3"/>
  <c r="AX365" i="3"/>
  <c r="AY365" i="3"/>
  <c r="BA365" i="3"/>
  <c r="BB365" i="3"/>
  <c r="BC365" i="3"/>
  <c r="BE365" i="3"/>
  <c r="BF365" i="3"/>
  <c r="BG365" i="3"/>
  <c r="BI365" i="3"/>
  <c r="BJ365" i="3"/>
  <c r="BK365" i="3"/>
  <c r="BN365" i="3"/>
  <c r="BO365" i="3"/>
  <c r="BP365" i="3"/>
  <c r="BQ365" i="3"/>
  <c r="BR365" i="3"/>
  <c r="BS365" i="3"/>
  <c r="BT365" i="3"/>
  <c r="BU365" i="3"/>
  <c r="BV365" i="3"/>
  <c r="BW365" i="3"/>
  <c r="BX365" i="3"/>
  <c r="CA365" i="3"/>
  <c r="CB365" i="3"/>
  <c r="CC365" i="3"/>
  <c r="CD365" i="3"/>
  <c r="CF365" i="3"/>
  <c r="CG365" i="3"/>
  <c r="CH365" i="3"/>
  <c r="CJ365" i="3"/>
  <c r="CK365" i="3"/>
  <c r="CL365" i="3"/>
  <c r="CN365" i="3"/>
  <c r="CO365" i="3"/>
  <c r="CP365" i="3"/>
  <c r="CR365" i="3"/>
  <c r="CS365" i="3"/>
  <c r="CT365" i="3"/>
  <c r="CV365" i="3"/>
  <c r="CW365" i="3"/>
  <c r="CX365" i="3"/>
  <c r="CZ365" i="3"/>
  <c r="DA365" i="3"/>
  <c r="DB365" i="3"/>
  <c r="DD365" i="3"/>
  <c r="DE365" i="3"/>
  <c r="DF365" i="3"/>
  <c r="DH365" i="3"/>
  <c r="DI365" i="3"/>
  <c r="DJ365" i="3"/>
  <c r="DL365" i="3"/>
  <c r="DM365" i="3"/>
  <c r="DN365" i="3"/>
  <c r="DP365" i="3"/>
  <c r="DQ365" i="3"/>
  <c r="DR365" i="3"/>
  <c r="B366" i="3"/>
  <c r="C366" i="3"/>
  <c r="E366" i="3"/>
  <c r="F366" i="3"/>
  <c r="G366" i="3"/>
  <c r="H366" i="3"/>
  <c r="I366" i="3"/>
  <c r="J366" i="3"/>
  <c r="K366" i="3"/>
  <c r="L366" i="3"/>
  <c r="M366" i="3"/>
  <c r="N366" i="3"/>
  <c r="O366" i="3"/>
  <c r="Q366" i="3"/>
  <c r="R366" i="3"/>
  <c r="S366" i="3"/>
  <c r="U366" i="3"/>
  <c r="V366" i="3"/>
  <c r="W366" i="3"/>
  <c r="Y366" i="3"/>
  <c r="Z366" i="3"/>
  <c r="AA366" i="3"/>
  <c r="AC366" i="3"/>
  <c r="AD366" i="3"/>
  <c r="AE366" i="3"/>
  <c r="AG366" i="3"/>
  <c r="AH366" i="3"/>
  <c r="AI366" i="3"/>
  <c r="AK366" i="3"/>
  <c r="AL366" i="3"/>
  <c r="AM366" i="3"/>
  <c r="AO366" i="3"/>
  <c r="AP366" i="3"/>
  <c r="AQ366" i="3"/>
  <c r="AS366" i="3"/>
  <c r="AT366" i="3"/>
  <c r="AU366" i="3"/>
  <c r="AW366" i="3"/>
  <c r="AX366" i="3"/>
  <c r="AY366" i="3"/>
  <c r="BA366" i="3"/>
  <c r="BB366" i="3"/>
  <c r="BC366" i="3"/>
  <c r="BE366" i="3"/>
  <c r="BF366" i="3"/>
  <c r="BG366" i="3"/>
  <c r="BI366" i="3"/>
  <c r="BJ366" i="3"/>
  <c r="BK366" i="3"/>
  <c r="BN366" i="3"/>
  <c r="BO366" i="3"/>
  <c r="BP366" i="3"/>
  <c r="BQ366" i="3"/>
  <c r="BR366" i="3"/>
  <c r="BS366" i="3"/>
  <c r="BT366" i="3"/>
  <c r="BU366" i="3"/>
  <c r="BV366" i="3"/>
  <c r="BW366" i="3"/>
  <c r="BX366" i="3"/>
  <c r="CA366" i="3"/>
  <c r="CB366" i="3"/>
  <c r="CC366" i="3"/>
  <c r="CD366" i="3"/>
  <c r="CF366" i="3"/>
  <c r="CG366" i="3"/>
  <c r="CH366" i="3"/>
  <c r="CJ366" i="3"/>
  <c r="CK366" i="3"/>
  <c r="CL366" i="3"/>
  <c r="CN366" i="3"/>
  <c r="CO366" i="3"/>
  <c r="CP366" i="3"/>
  <c r="CR366" i="3"/>
  <c r="CS366" i="3"/>
  <c r="CT366" i="3"/>
  <c r="CV366" i="3"/>
  <c r="CW366" i="3"/>
  <c r="CX366" i="3"/>
  <c r="CZ366" i="3"/>
  <c r="DA366" i="3"/>
  <c r="DB366" i="3"/>
  <c r="DD366" i="3"/>
  <c r="DE366" i="3"/>
  <c r="DF366" i="3"/>
  <c r="DH366" i="3"/>
  <c r="DI366" i="3"/>
  <c r="DJ366" i="3"/>
  <c r="DL366" i="3"/>
  <c r="DM366" i="3"/>
  <c r="DN366" i="3"/>
  <c r="DP366" i="3"/>
  <c r="DQ366" i="3"/>
  <c r="DR366" i="3"/>
  <c r="B367" i="3"/>
  <c r="C367" i="3"/>
  <c r="E367" i="3"/>
  <c r="F367" i="3"/>
  <c r="G367" i="3"/>
  <c r="H367" i="3"/>
  <c r="I367" i="3"/>
  <c r="J367" i="3"/>
  <c r="K367" i="3"/>
  <c r="L367" i="3"/>
  <c r="M367" i="3"/>
  <c r="N367" i="3"/>
  <c r="O367" i="3"/>
  <c r="Q367" i="3"/>
  <c r="R367" i="3"/>
  <c r="S367" i="3"/>
  <c r="U367" i="3"/>
  <c r="V367" i="3"/>
  <c r="W367" i="3"/>
  <c r="Y367" i="3"/>
  <c r="Z367" i="3"/>
  <c r="AA367" i="3"/>
  <c r="AC367" i="3"/>
  <c r="AD367" i="3"/>
  <c r="AE367" i="3"/>
  <c r="AG367" i="3"/>
  <c r="AH367" i="3"/>
  <c r="AI367" i="3"/>
  <c r="AK367" i="3"/>
  <c r="AL367" i="3"/>
  <c r="AM367" i="3"/>
  <c r="AO367" i="3"/>
  <c r="AP367" i="3"/>
  <c r="AQ367" i="3"/>
  <c r="AS367" i="3"/>
  <c r="AT367" i="3"/>
  <c r="AU367" i="3"/>
  <c r="AW367" i="3"/>
  <c r="AX367" i="3"/>
  <c r="AY367" i="3"/>
  <c r="BA367" i="3"/>
  <c r="BB367" i="3"/>
  <c r="BC367" i="3"/>
  <c r="BE367" i="3"/>
  <c r="BF367" i="3"/>
  <c r="BG367" i="3"/>
  <c r="BI367" i="3"/>
  <c r="BJ367" i="3"/>
  <c r="BK367" i="3"/>
  <c r="BN367" i="3"/>
  <c r="BO367" i="3"/>
  <c r="BP367" i="3"/>
  <c r="BQ367" i="3"/>
  <c r="BR367" i="3"/>
  <c r="BS367" i="3"/>
  <c r="BT367" i="3"/>
  <c r="BU367" i="3"/>
  <c r="BV367" i="3"/>
  <c r="BW367" i="3"/>
  <c r="BX367" i="3"/>
  <c r="CA367" i="3"/>
  <c r="CB367" i="3"/>
  <c r="CC367" i="3"/>
  <c r="CD367" i="3"/>
  <c r="CF367" i="3"/>
  <c r="CG367" i="3"/>
  <c r="CH367" i="3"/>
  <c r="CJ367" i="3"/>
  <c r="CK367" i="3"/>
  <c r="CL367" i="3"/>
  <c r="CN367" i="3"/>
  <c r="CO367" i="3"/>
  <c r="CP367" i="3"/>
  <c r="CR367" i="3"/>
  <c r="CS367" i="3"/>
  <c r="CT367" i="3"/>
  <c r="CV367" i="3"/>
  <c r="CW367" i="3"/>
  <c r="CX367" i="3"/>
  <c r="CZ367" i="3"/>
  <c r="DA367" i="3"/>
  <c r="DB367" i="3"/>
  <c r="DD367" i="3"/>
  <c r="DE367" i="3"/>
  <c r="DF367" i="3"/>
  <c r="DH367" i="3"/>
  <c r="DI367" i="3"/>
  <c r="DJ367" i="3"/>
  <c r="DL367" i="3"/>
  <c r="DM367" i="3"/>
  <c r="DN367" i="3"/>
  <c r="DP367" i="3"/>
  <c r="DQ367" i="3"/>
  <c r="DR367" i="3"/>
  <c r="B368" i="3"/>
  <c r="C368" i="3"/>
  <c r="E368" i="3"/>
  <c r="F368" i="3"/>
  <c r="G368" i="3"/>
  <c r="H368" i="3"/>
  <c r="I368" i="3"/>
  <c r="J368" i="3"/>
  <c r="K368" i="3"/>
  <c r="L368" i="3"/>
  <c r="M368" i="3"/>
  <c r="N368" i="3"/>
  <c r="O368" i="3"/>
  <c r="Q368" i="3"/>
  <c r="R368" i="3"/>
  <c r="S368" i="3"/>
  <c r="U368" i="3"/>
  <c r="V368" i="3"/>
  <c r="W368" i="3"/>
  <c r="Y368" i="3"/>
  <c r="Z368" i="3"/>
  <c r="AA368" i="3"/>
  <c r="AC368" i="3"/>
  <c r="AD368" i="3"/>
  <c r="AE368" i="3"/>
  <c r="AG368" i="3"/>
  <c r="AH368" i="3"/>
  <c r="AI368" i="3"/>
  <c r="AK368" i="3"/>
  <c r="AL368" i="3"/>
  <c r="AM368" i="3"/>
  <c r="AO368" i="3"/>
  <c r="AP368" i="3"/>
  <c r="AQ368" i="3"/>
  <c r="AS368" i="3"/>
  <c r="AT368" i="3"/>
  <c r="AU368" i="3"/>
  <c r="AW368" i="3"/>
  <c r="AX368" i="3"/>
  <c r="AY368" i="3"/>
  <c r="BA368" i="3"/>
  <c r="BB368" i="3"/>
  <c r="BC368" i="3"/>
  <c r="BE368" i="3"/>
  <c r="BF368" i="3"/>
  <c r="BG368" i="3"/>
  <c r="BI368" i="3"/>
  <c r="BJ368" i="3"/>
  <c r="BK368" i="3"/>
  <c r="BN368" i="3"/>
  <c r="BO368" i="3"/>
  <c r="BP368" i="3"/>
  <c r="BQ368" i="3"/>
  <c r="BR368" i="3"/>
  <c r="BS368" i="3"/>
  <c r="BT368" i="3"/>
  <c r="BU368" i="3"/>
  <c r="BV368" i="3"/>
  <c r="BW368" i="3"/>
  <c r="BX368" i="3"/>
  <c r="CA368" i="3"/>
  <c r="CB368" i="3"/>
  <c r="CC368" i="3"/>
  <c r="CD368" i="3"/>
  <c r="CF368" i="3"/>
  <c r="CG368" i="3"/>
  <c r="CH368" i="3"/>
  <c r="CJ368" i="3"/>
  <c r="CK368" i="3"/>
  <c r="CL368" i="3"/>
  <c r="CN368" i="3"/>
  <c r="CO368" i="3"/>
  <c r="CP368" i="3"/>
  <c r="CR368" i="3"/>
  <c r="CS368" i="3"/>
  <c r="CT368" i="3"/>
  <c r="CV368" i="3"/>
  <c r="CW368" i="3"/>
  <c r="CX368" i="3"/>
  <c r="CZ368" i="3"/>
  <c r="DA368" i="3"/>
  <c r="DB368" i="3"/>
  <c r="DD368" i="3"/>
  <c r="DE368" i="3"/>
  <c r="DF368" i="3"/>
  <c r="DH368" i="3"/>
  <c r="DI368" i="3"/>
  <c r="DJ368" i="3"/>
  <c r="DL368" i="3"/>
  <c r="DM368" i="3"/>
  <c r="DN368" i="3"/>
  <c r="DP368" i="3"/>
  <c r="DQ368" i="3"/>
  <c r="DR368" i="3"/>
  <c r="B369" i="3"/>
  <c r="C369" i="3"/>
  <c r="E369" i="3"/>
  <c r="F369" i="3"/>
  <c r="G369" i="3"/>
  <c r="H369" i="3"/>
  <c r="I369" i="3"/>
  <c r="J369" i="3"/>
  <c r="K369" i="3"/>
  <c r="L369" i="3"/>
  <c r="M369" i="3"/>
  <c r="N369" i="3"/>
  <c r="O369" i="3"/>
  <c r="Q369" i="3"/>
  <c r="R369" i="3"/>
  <c r="S369" i="3"/>
  <c r="U369" i="3"/>
  <c r="V369" i="3"/>
  <c r="W369" i="3"/>
  <c r="Y369" i="3"/>
  <c r="Z369" i="3"/>
  <c r="AA369" i="3"/>
  <c r="AC369" i="3"/>
  <c r="AD369" i="3"/>
  <c r="AE369" i="3"/>
  <c r="AG369" i="3"/>
  <c r="AH369" i="3"/>
  <c r="AI369" i="3"/>
  <c r="AK369" i="3"/>
  <c r="AL369" i="3"/>
  <c r="AM369" i="3"/>
  <c r="AO369" i="3"/>
  <c r="AP369" i="3"/>
  <c r="AQ369" i="3"/>
  <c r="AS369" i="3"/>
  <c r="AT369" i="3"/>
  <c r="AU369" i="3"/>
  <c r="AW369" i="3"/>
  <c r="AX369" i="3"/>
  <c r="AY369" i="3"/>
  <c r="BA369" i="3"/>
  <c r="BB369" i="3"/>
  <c r="BC369" i="3"/>
  <c r="BE369" i="3"/>
  <c r="BF369" i="3"/>
  <c r="BG369" i="3"/>
  <c r="BI369" i="3"/>
  <c r="BJ369" i="3"/>
  <c r="BK369" i="3"/>
  <c r="BN369" i="3"/>
  <c r="BO369" i="3"/>
  <c r="BP369" i="3"/>
  <c r="BQ369" i="3"/>
  <c r="BR369" i="3"/>
  <c r="BS369" i="3"/>
  <c r="BT369" i="3"/>
  <c r="BU369" i="3"/>
  <c r="BV369" i="3"/>
  <c r="BW369" i="3"/>
  <c r="BX369" i="3"/>
  <c r="CA369" i="3"/>
  <c r="CB369" i="3"/>
  <c r="CC369" i="3"/>
  <c r="CD369" i="3"/>
  <c r="CF369" i="3"/>
  <c r="CG369" i="3"/>
  <c r="CH369" i="3"/>
  <c r="CJ369" i="3"/>
  <c r="CK369" i="3"/>
  <c r="CL369" i="3"/>
  <c r="CN369" i="3"/>
  <c r="CO369" i="3"/>
  <c r="CP369" i="3"/>
  <c r="CR369" i="3"/>
  <c r="CS369" i="3"/>
  <c r="CT369" i="3"/>
  <c r="CV369" i="3"/>
  <c r="CW369" i="3"/>
  <c r="CX369" i="3"/>
  <c r="CZ369" i="3"/>
  <c r="DA369" i="3"/>
  <c r="DB369" i="3"/>
  <c r="DD369" i="3"/>
  <c r="DE369" i="3"/>
  <c r="DF369" i="3"/>
  <c r="DH369" i="3"/>
  <c r="DI369" i="3"/>
  <c r="DJ369" i="3"/>
  <c r="DL369" i="3"/>
  <c r="DM369" i="3"/>
  <c r="DN369" i="3"/>
  <c r="DP369" i="3"/>
  <c r="DQ369" i="3"/>
  <c r="DR369" i="3"/>
  <c r="B370" i="3"/>
  <c r="C370" i="3"/>
  <c r="E370" i="3"/>
  <c r="F370" i="3"/>
  <c r="G370" i="3"/>
  <c r="H370" i="3"/>
  <c r="I370" i="3"/>
  <c r="J370" i="3"/>
  <c r="K370" i="3"/>
  <c r="L370" i="3"/>
  <c r="M370" i="3"/>
  <c r="N370" i="3"/>
  <c r="O370" i="3"/>
  <c r="Q370" i="3"/>
  <c r="R370" i="3"/>
  <c r="S370" i="3"/>
  <c r="U370" i="3"/>
  <c r="V370" i="3"/>
  <c r="W370" i="3"/>
  <c r="Y370" i="3"/>
  <c r="Z370" i="3"/>
  <c r="AA370" i="3"/>
  <c r="AC370" i="3"/>
  <c r="AD370" i="3"/>
  <c r="AE370" i="3"/>
  <c r="AG370" i="3"/>
  <c r="AH370" i="3"/>
  <c r="AI370" i="3"/>
  <c r="AK370" i="3"/>
  <c r="AL370" i="3"/>
  <c r="AM370" i="3"/>
  <c r="AO370" i="3"/>
  <c r="AP370" i="3"/>
  <c r="AQ370" i="3"/>
  <c r="AS370" i="3"/>
  <c r="AT370" i="3"/>
  <c r="AU370" i="3"/>
  <c r="AW370" i="3"/>
  <c r="AX370" i="3"/>
  <c r="AY370" i="3"/>
  <c r="BA370" i="3"/>
  <c r="BB370" i="3"/>
  <c r="BC370" i="3"/>
  <c r="BE370" i="3"/>
  <c r="BF370" i="3"/>
  <c r="BG370" i="3"/>
  <c r="BI370" i="3"/>
  <c r="BJ370" i="3"/>
  <c r="BK370" i="3"/>
  <c r="BN370" i="3"/>
  <c r="BO370" i="3"/>
  <c r="BP370" i="3"/>
  <c r="BQ370" i="3"/>
  <c r="BR370" i="3"/>
  <c r="BS370" i="3"/>
  <c r="BT370" i="3"/>
  <c r="BU370" i="3"/>
  <c r="BV370" i="3"/>
  <c r="BW370" i="3"/>
  <c r="BX370" i="3"/>
  <c r="CA370" i="3"/>
  <c r="CB370" i="3"/>
  <c r="CC370" i="3"/>
  <c r="CD370" i="3"/>
  <c r="CF370" i="3"/>
  <c r="CG370" i="3"/>
  <c r="CH370" i="3"/>
  <c r="CJ370" i="3"/>
  <c r="CK370" i="3"/>
  <c r="CL370" i="3"/>
  <c r="CN370" i="3"/>
  <c r="CO370" i="3"/>
  <c r="CP370" i="3"/>
  <c r="CR370" i="3"/>
  <c r="CS370" i="3"/>
  <c r="CT370" i="3"/>
  <c r="CV370" i="3"/>
  <c r="CW370" i="3"/>
  <c r="CX370" i="3"/>
  <c r="CZ370" i="3"/>
  <c r="DA370" i="3"/>
  <c r="DB370" i="3"/>
  <c r="DD370" i="3"/>
  <c r="DE370" i="3"/>
  <c r="DF370" i="3"/>
  <c r="DH370" i="3"/>
  <c r="DI370" i="3"/>
  <c r="DJ370" i="3"/>
  <c r="DL370" i="3"/>
  <c r="DM370" i="3"/>
  <c r="DN370" i="3"/>
  <c r="DP370" i="3"/>
  <c r="DQ370" i="3"/>
  <c r="DR370" i="3"/>
  <c r="B371" i="3"/>
  <c r="C371" i="3"/>
  <c r="E371" i="3"/>
  <c r="F371" i="3"/>
  <c r="G371" i="3"/>
  <c r="H371" i="3"/>
  <c r="I371" i="3"/>
  <c r="J371" i="3"/>
  <c r="K371" i="3"/>
  <c r="L371" i="3"/>
  <c r="M371" i="3"/>
  <c r="N371" i="3"/>
  <c r="O371" i="3"/>
  <c r="Q371" i="3"/>
  <c r="R371" i="3"/>
  <c r="S371" i="3"/>
  <c r="U371" i="3"/>
  <c r="V371" i="3"/>
  <c r="W371" i="3"/>
  <c r="Y371" i="3"/>
  <c r="Z371" i="3"/>
  <c r="AA371" i="3"/>
  <c r="AC371" i="3"/>
  <c r="AD371" i="3"/>
  <c r="AE371" i="3"/>
  <c r="AG371" i="3"/>
  <c r="AH371" i="3"/>
  <c r="AI371" i="3"/>
  <c r="AK371" i="3"/>
  <c r="AL371" i="3"/>
  <c r="AM371" i="3"/>
  <c r="AO371" i="3"/>
  <c r="AP371" i="3"/>
  <c r="AQ371" i="3"/>
  <c r="AS371" i="3"/>
  <c r="AT371" i="3"/>
  <c r="AU371" i="3"/>
  <c r="AW371" i="3"/>
  <c r="AX371" i="3"/>
  <c r="AY371" i="3"/>
  <c r="BA371" i="3"/>
  <c r="BB371" i="3"/>
  <c r="BC371" i="3"/>
  <c r="BE371" i="3"/>
  <c r="BF371" i="3"/>
  <c r="BG371" i="3"/>
  <c r="BI371" i="3"/>
  <c r="BJ371" i="3"/>
  <c r="BK371" i="3"/>
  <c r="BN371" i="3"/>
  <c r="BO371" i="3"/>
  <c r="BP371" i="3"/>
  <c r="BQ371" i="3"/>
  <c r="BR371" i="3"/>
  <c r="BS371" i="3"/>
  <c r="BT371" i="3"/>
  <c r="BU371" i="3"/>
  <c r="BV371" i="3"/>
  <c r="BW371" i="3"/>
  <c r="BX371" i="3"/>
  <c r="CA371" i="3"/>
  <c r="CB371" i="3"/>
  <c r="CC371" i="3"/>
  <c r="CD371" i="3"/>
  <c r="CF371" i="3"/>
  <c r="CG371" i="3"/>
  <c r="CH371" i="3"/>
  <c r="CJ371" i="3"/>
  <c r="CK371" i="3"/>
  <c r="CL371" i="3"/>
  <c r="CN371" i="3"/>
  <c r="CO371" i="3"/>
  <c r="CP371" i="3"/>
  <c r="CR371" i="3"/>
  <c r="CS371" i="3"/>
  <c r="CT371" i="3"/>
  <c r="CV371" i="3"/>
  <c r="CW371" i="3"/>
  <c r="CX371" i="3"/>
  <c r="CZ371" i="3"/>
  <c r="DA371" i="3"/>
  <c r="DB371" i="3"/>
  <c r="DD371" i="3"/>
  <c r="DE371" i="3"/>
  <c r="DF371" i="3"/>
  <c r="DH371" i="3"/>
  <c r="DI371" i="3"/>
  <c r="DJ371" i="3"/>
  <c r="DL371" i="3"/>
  <c r="DM371" i="3"/>
  <c r="DN371" i="3"/>
  <c r="DP371" i="3"/>
  <c r="DQ371" i="3"/>
  <c r="DR371" i="3"/>
  <c r="B372" i="3"/>
  <c r="C372" i="3"/>
  <c r="E372" i="3"/>
  <c r="F372" i="3"/>
  <c r="G372" i="3"/>
  <c r="H372" i="3"/>
  <c r="I372" i="3"/>
  <c r="J372" i="3"/>
  <c r="K372" i="3"/>
  <c r="L372" i="3"/>
  <c r="M372" i="3"/>
  <c r="N372" i="3"/>
  <c r="O372" i="3"/>
  <c r="Q372" i="3"/>
  <c r="R372" i="3"/>
  <c r="S372" i="3"/>
  <c r="U372" i="3"/>
  <c r="V372" i="3"/>
  <c r="W372" i="3"/>
  <c r="Y372" i="3"/>
  <c r="Z372" i="3"/>
  <c r="AA372" i="3"/>
  <c r="AC372" i="3"/>
  <c r="AD372" i="3"/>
  <c r="AE372" i="3"/>
  <c r="AG372" i="3"/>
  <c r="AH372" i="3"/>
  <c r="AI372" i="3"/>
  <c r="AK372" i="3"/>
  <c r="AL372" i="3"/>
  <c r="AM372" i="3"/>
  <c r="AO372" i="3"/>
  <c r="AP372" i="3"/>
  <c r="AQ372" i="3"/>
  <c r="AS372" i="3"/>
  <c r="AT372" i="3"/>
  <c r="AU372" i="3"/>
  <c r="AW372" i="3"/>
  <c r="AX372" i="3"/>
  <c r="AY372" i="3"/>
  <c r="BA372" i="3"/>
  <c r="BB372" i="3"/>
  <c r="BC372" i="3"/>
  <c r="BE372" i="3"/>
  <c r="BF372" i="3"/>
  <c r="BG372" i="3"/>
  <c r="BI372" i="3"/>
  <c r="BJ372" i="3"/>
  <c r="BK372" i="3"/>
  <c r="BN372" i="3"/>
  <c r="BO372" i="3"/>
  <c r="BP372" i="3"/>
  <c r="BQ372" i="3"/>
  <c r="BR372" i="3"/>
  <c r="BS372" i="3"/>
  <c r="BT372" i="3"/>
  <c r="BU372" i="3"/>
  <c r="BV372" i="3"/>
  <c r="BW372" i="3"/>
  <c r="BX372" i="3"/>
  <c r="CA372" i="3"/>
  <c r="CB372" i="3"/>
  <c r="CC372" i="3"/>
  <c r="CD372" i="3"/>
  <c r="CF372" i="3"/>
  <c r="CG372" i="3"/>
  <c r="CH372" i="3"/>
  <c r="CJ372" i="3"/>
  <c r="CK372" i="3"/>
  <c r="CL372" i="3"/>
  <c r="CN372" i="3"/>
  <c r="CO372" i="3"/>
  <c r="CP372" i="3"/>
  <c r="CR372" i="3"/>
  <c r="CS372" i="3"/>
  <c r="CT372" i="3"/>
  <c r="CV372" i="3"/>
  <c r="CW372" i="3"/>
  <c r="CX372" i="3"/>
  <c r="CZ372" i="3"/>
  <c r="DA372" i="3"/>
  <c r="DB372" i="3"/>
  <c r="DD372" i="3"/>
  <c r="DE372" i="3"/>
  <c r="DF372" i="3"/>
  <c r="DH372" i="3"/>
  <c r="DI372" i="3"/>
  <c r="DJ372" i="3"/>
  <c r="DL372" i="3"/>
  <c r="DM372" i="3"/>
  <c r="DN372" i="3"/>
  <c r="DP372" i="3"/>
  <c r="DQ372" i="3"/>
  <c r="DR372" i="3"/>
  <c r="B373" i="3"/>
  <c r="C373" i="3"/>
  <c r="E373" i="3"/>
  <c r="F373" i="3"/>
  <c r="G373" i="3"/>
  <c r="H373" i="3"/>
  <c r="I373" i="3"/>
  <c r="J373" i="3"/>
  <c r="K373" i="3"/>
  <c r="L373" i="3"/>
  <c r="M373" i="3"/>
  <c r="N373" i="3"/>
  <c r="O373" i="3"/>
  <c r="Q373" i="3"/>
  <c r="R373" i="3"/>
  <c r="S373" i="3"/>
  <c r="U373" i="3"/>
  <c r="V373" i="3"/>
  <c r="W373" i="3"/>
  <c r="Y373" i="3"/>
  <c r="Z373" i="3"/>
  <c r="AA373" i="3"/>
  <c r="AC373" i="3"/>
  <c r="AD373" i="3"/>
  <c r="AE373" i="3"/>
  <c r="AG373" i="3"/>
  <c r="AH373" i="3"/>
  <c r="AI373" i="3"/>
  <c r="AK373" i="3"/>
  <c r="AL373" i="3"/>
  <c r="AM373" i="3"/>
  <c r="AO373" i="3"/>
  <c r="AP373" i="3"/>
  <c r="AQ373" i="3"/>
  <c r="AS373" i="3"/>
  <c r="AT373" i="3"/>
  <c r="AU373" i="3"/>
  <c r="AW373" i="3"/>
  <c r="AX373" i="3"/>
  <c r="AY373" i="3"/>
  <c r="BA373" i="3"/>
  <c r="BB373" i="3"/>
  <c r="BC373" i="3"/>
  <c r="BE373" i="3"/>
  <c r="BF373" i="3"/>
  <c r="BG373" i="3"/>
  <c r="BI373" i="3"/>
  <c r="BJ373" i="3"/>
  <c r="BK373" i="3"/>
  <c r="BN373" i="3"/>
  <c r="BO373" i="3"/>
  <c r="BP373" i="3"/>
  <c r="BQ373" i="3"/>
  <c r="BR373" i="3"/>
  <c r="BS373" i="3"/>
  <c r="BT373" i="3"/>
  <c r="BU373" i="3"/>
  <c r="BV373" i="3"/>
  <c r="BW373" i="3"/>
  <c r="BX373" i="3"/>
  <c r="CA373" i="3"/>
  <c r="CB373" i="3"/>
  <c r="CC373" i="3"/>
  <c r="CD373" i="3"/>
  <c r="CF373" i="3"/>
  <c r="CG373" i="3"/>
  <c r="CH373" i="3"/>
  <c r="CJ373" i="3"/>
  <c r="CK373" i="3"/>
  <c r="CL373" i="3"/>
  <c r="CN373" i="3"/>
  <c r="CO373" i="3"/>
  <c r="CP373" i="3"/>
  <c r="CR373" i="3"/>
  <c r="CS373" i="3"/>
  <c r="CT373" i="3"/>
  <c r="CV373" i="3"/>
  <c r="CW373" i="3"/>
  <c r="CX373" i="3"/>
  <c r="CZ373" i="3"/>
  <c r="DA373" i="3"/>
  <c r="DB373" i="3"/>
  <c r="DD373" i="3"/>
  <c r="DE373" i="3"/>
  <c r="DF373" i="3"/>
  <c r="DH373" i="3"/>
  <c r="DI373" i="3"/>
  <c r="DJ373" i="3"/>
  <c r="DL373" i="3"/>
  <c r="DM373" i="3"/>
  <c r="DN373" i="3"/>
  <c r="DP373" i="3"/>
  <c r="DQ373" i="3"/>
  <c r="DR373" i="3"/>
  <c r="B374" i="3"/>
  <c r="C374" i="3"/>
  <c r="E374" i="3"/>
  <c r="F374" i="3"/>
  <c r="G374" i="3"/>
  <c r="H374" i="3"/>
  <c r="I374" i="3"/>
  <c r="J374" i="3"/>
  <c r="K374" i="3"/>
  <c r="L374" i="3"/>
  <c r="M374" i="3"/>
  <c r="N374" i="3"/>
  <c r="O374" i="3"/>
  <c r="Q374" i="3"/>
  <c r="R374" i="3"/>
  <c r="S374" i="3"/>
  <c r="U374" i="3"/>
  <c r="V374" i="3"/>
  <c r="W374" i="3"/>
  <c r="Y374" i="3"/>
  <c r="Z374" i="3"/>
  <c r="AA374" i="3"/>
  <c r="AC374" i="3"/>
  <c r="AD374" i="3"/>
  <c r="AE374" i="3"/>
  <c r="AG374" i="3"/>
  <c r="AH374" i="3"/>
  <c r="AI374" i="3"/>
  <c r="AK374" i="3"/>
  <c r="AL374" i="3"/>
  <c r="AM374" i="3"/>
  <c r="AO374" i="3"/>
  <c r="AP374" i="3"/>
  <c r="AQ374" i="3"/>
  <c r="AS374" i="3"/>
  <c r="AT374" i="3"/>
  <c r="AU374" i="3"/>
  <c r="AW374" i="3"/>
  <c r="AX374" i="3"/>
  <c r="AY374" i="3"/>
  <c r="BA374" i="3"/>
  <c r="BB374" i="3"/>
  <c r="BC374" i="3"/>
  <c r="BE374" i="3"/>
  <c r="BF374" i="3"/>
  <c r="BG374" i="3"/>
  <c r="BI374" i="3"/>
  <c r="BJ374" i="3"/>
  <c r="BK374" i="3"/>
  <c r="BN374" i="3"/>
  <c r="BO374" i="3"/>
  <c r="BP374" i="3"/>
  <c r="BQ374" i="3"/>
  <c r="BR374" i="3"/>
  <c r="BS374" i="3"/>
  <c r="BT374" i="3"/>
  <c r="BU374" i="3"/>
  <c r="BV374" i="3"/>
  <c r="BW374" i="3"/>
  <c r="BX374" i="3"/>
  <c r="CA374" i="3"/>
  <c r="CB374" i="3"/>
  <c r="CC374" i="3"/>
  <c r="CD374" i="3"/>
  <c r="CF374" i="3"/>
  <c r="CG374" i="3"/>
  <c r="CH374" i="3"/>
  <c r="CJ374" i="3"/>
  <c r="CK374" i="3"/>
  <c r="CL374" i="3"/>
  <c r="CN374" i="3"/>
  <c r="CO374" i="3"/>
  <c r="CP374" i="3"/>
  <c r="CR374" i="3"/>
  <c r="CS374" i="3"/>
  <c r="CT374" i="3"/>
  <c r="CV374" i="3"/>
  <c r="CW374" i="3"/>
  <c r="CX374" i="3"/>
  <c r="CZ374" i="3"/>
  <c r="DA374" i="3"/>
  <c r="DB374" i="3"/>
  <c r="DD374" i="3"/>
  <c r="DE374" i="3"/>
  <c r="DF374" i="3"/>
  <c r="DH374" i="3"/>
  <c r="DI374" i="3"/>
  <c r="DJ374" i="3"/>
  <c r="DL374" i="3"/>
  <c r="DM374" i="3"/>
  <c r="DN374" i="3"/>
  <c r="DP374" i="3"/>
  <c r="DQ374" i="3"/>
  <c r="DR374" i="3"/>
  <c r="B375" i="3"/>
  <c r="C375" i="3"/>
  <c r="E375" i="3"/>
  <c r="F375" i="3"/>
  <c r="G375" i="3"/>
  <c r="H375" i="3"/>
  <c r="I375" i="3"/>
  <c r="J375" i="3"/>
  <c r="K375" i="3"/>
  <c r="L375" i="3"/>
  <c r="M375" i="3"/>
  <c r="N375" i="3"/>
  <c r="O375" i="3"/>
  <c r="Q375" i="3"/>
  <c r="R375" i="3"/>
  <c r="S375" i="3"/>
  <c r="U375" i="3"/>
  <c r="V375" i="3"/>
  <c r="W375" i="3"/>
  <c r="Y375" i="3"/>
  <c r="Z375" i="3"/>
  <c r="AA375" i="3"/>
  <c r="AC375" i="3"/>
  <c r="AD375" i="3"/>
  <c r="AE375" i="3"/>
  <c r="AG375" i="3"/>
  <c r="AH375" i="3"/>
  <c r="AI375" i="3"/>
  <c r="AK375" i="3"/>
  <c r="AL375" i="3"/>
  <c r="AM375" i="3"/>
  <c r="AO375" i="3"/>
  <c r="AP375" i="3"/>
  <c r="AQ375" i="3"/>
  <c r="AS375" i="3"/>
  <c r="AT375" i="3"/>
  <c r="AU375" i="3"/>
  <c r="AW375" i="3"/>
  <c r="AX375" i="3"/>
  <c r="AY375" i="3"/>
  <c r="BA375" i="3"/>
  <c r="BB375" i="3"/>
  <c r="BC375" i="3"/>
  <c r="BE375" i="3"/>
  <c r="BF375" i="3"/>
  <c r="BG375" i="3"/>
  <c r="BI375" i="3"/>
  <c r="BJ375" i="3"/>
  <c r="BK375" i="3"/>
  <c r="BN375" i="3"/>
  <c r="BO375" i="3"/>
  <c r="BP375" i="3"/>
  <c r="BQ375" i="3"/>
  <c r="BR375" i="3"/>
  <c r="BS375" i="3"/>
  <c r="BT375" i="3"/>
  <c r="BU375" i="3"/>
  <c r="BV375" i="3"/>
  <c r="BW375" i="3"/>
  <c r="BX375" i="3"/>
  <c r="CA375" i="3"/>
  <c r="CB375" i="3"/>
  <c r="CC375" i="3"/>
  <c r="CD375" i="3"/>
  <c r="CF375" i="3"/>
  <c r="CG375" i="3"/>
  <c r="CH375" i="3"/>
  <c r="CJ375" i="3"/>
  <c r="CK375" i="3"/>
  <c r="CL375" i="3"/>
  <c r="CN375" i="3"/>
  <c r="CO375" i="3"/>
  <c r="CP375" i="3"/>
  <c r="CR375" i="3"/>
  <c r="CS375" i="3"/>
  <c r="CT375" i="3"/>
  <c r="CV375" i="3"/>
  <c r="CW375" i="3"/>
  <c r="CX375" i="3"/>
  <c r="CZ375" i="3"/>
  <c r="DA375" i="3"/>
  <c r="DB375" i="3"/>
  <c r="DD375" i="3"/>
  <c r="DE375" i="3"/>
  <c r="DF375" i="3"/>
  <c r="DH375" i="3"/>
  <c r="DI375" i="3"/>
  <c r="DJ375" i="3"/>
  <c r="DL375" i="3"/>
  <c r="DM375" i="3"/>
  <c r="DN375" i="3"/>
  <c r="DP375" i="3"/>
  <c r="DQ375" i="3"/>
  <c r="DR375" i="3"/>
  <c r="B376" i="3"/>
  <c r="C376" i="3"/>
  <c r="E376" i="3"/>
  <c r="F376" i="3"/>
  <c r="G376" i="3"/>
  <c r="H376" i="3"/>
  <c r="I376" i="3"/>
  <c r="J376" i="3"/>
  <c r="K376" i="3"/>
  <c r="L376" i="3"/>
  <c r="M376" i="3"/>
  <c r="N376" i="3"/>
  <c r="O376" i="3"/>
  <c r="Q376" i="3"/>
  <c r="R376" i="3"/>
  <c r="S376" i="3"/>
  <c r="U376" i="3"/>
  <c r="V376" i="3"/>
  <c r="W376" i="3"/>
  <c r="Y376" i="3"/>
  <c r="Z376" i="3"/>
  <c r="AA376" i="3"/>
  <c r="AC376" i="3"/>
  <c r="AD376" i="3"/>
  <c r="AE376" i="3"/>
  <c r="AG376" i="3"/>
  <c r="AH376" i="3"/>
  <c r="AI376" i="3"/>
  <c r="AK376" i="3"/>
  <c r="AL376" i="3"/>
  <c r="AM376" i="3"/>
  <c r="AO376" i="3"/>
  <c r="AP376" i="3"/>
  <c r="AQ376" i="3"/>
  <c r="AS376" i="3"/>
  <c r="AT376" i="3"/>
  <c r="AU376" i="3"/>
  <c r="AW376" i="3"/>
  <c r="AX376" i="3"/>
  <c r="AY376" i="3"/>
  <c r="BA376" i="3"/>
  <c r="BB376" i="3"/>
  <c r="BC376" i="3"/>
  <c r="BE376" i="3"/>
  <c r="BF376" i="3"/>
  <c r="BG376" i="3"/>
  <c r="BI376" i="3"/>
  <c r="BJ376" i="3"/>
  <c r="BK376" i="3"/>
  <c r="BN376" i="3"/>
  <c r="BO376" i="3"/>
  <c r="BP376" i="3"/>
  <c r="BQ376" i="3"/>
  <c r="BR376" i="3"/>
  <c r="BS376" i="3"/>
  <c r="BT376" i="3"/>
  <c r="BU376" i="3"/>
  <c r="BV376" i="3"/>
  <c r="BW376" i="3"/>
  <c r="BX376" i="3"/>
  <c r="CA376" i="3"/>
  <c r="CB376" i="3"/>
  <c r="CC376" i="3"/>
  <c r="CD376" i="3"/>
  <c r="CF376" i="3"/>
  <c r="CG376" i="3"/>
  <c r="CH376" i="3"/>
  <c r="CJ376" i="3"/>
  <c r="CK376" i="3"/>
  <c r="CL376" i="3"/>
  <c r="CN376" i="3"/>
  <c r="CO376" i="3"/>
  <c r="CP376" i="3"/>
  <c r="CR376" i="3"/>
  <c r="CS376" i="3"/>
  <c r="CT376" i="3"/>
  <c r="CV376" i="3"/>
  <c r="CW376" i="3"/>
  <c r="CX376" i="3"/>
  <c r="CZ376" i="3"/>
  <c r="DA376" i="3"/>
  <c r="DB376" i="3"/>
  <c r="DD376" i="3"/>
  <c r="DE376" i="3"/>
  <c r="DF376" i="3"/>
  <c r="DH376" i="3"/>
  <c r="DI376" i="3"/>
  <c r="DJ376" i="3"/>
  <c r="DL376" i="3"/>
  <c r="DM376" i="3"/>
  <c r="DN376" i="3"/>
  <c r="DP376" i="3"/>
  <c r="DQ376" i="3"/>
  <c r="DR376" i="3"/>
  <c r="B377" i="3"/>
  <c r="C377" i="3"/>
  <c r="E377" i="3"/>
  <c r="F377" i="3"/>
  <c r="G377" i="3"/>
  <c r="H377" i="3"/>
  <c r="I377" i="3"/>
  <c r="J377" i="3"/>
  <c r="K377" i="3"/>
  <c r="L377" i="3"/>
  <c r="M377" i="3"/>
  <c r="N377" i="3"/>
  <c r="O377" i="3"/>
  <c r="Q377" i="3"/>
  <c r="R377" i="3"/>
  <c r="S377" i="3"/>
  <c r="U377" i="3"/>
  <c r="V377" i="3"/>
  <c r="W377" i="3"/>
  <c r="Y377" i="3"/>
  <c r="Z377" i="3"/>
  <c r="AA377" i="3"/>
  <c r="AC377" i="3"/>
  <c r="AD377" i="3"/>
  <c r="AE377" i="3"/>
  <c r="AG377" i="3"/>
  <c r="AH377" i="3"/>
  <c r="AI377" i="3"/>
  <c r="AK377" i="3"/>
  <c r="AL377" i="3"/>
  <c r="AM377" i="3"/>
  <c r="AO377" i="3"/>
  <c r="AP377" i="3"/>
  <c r="AQ377" i="3"/>
  <c r="AS377" i="3"/>
  <c r="AT377" i="3"/>
  <c r="AU377" i="3"/>
  <c r="AW377" i="3"/>
  <c r="AX377" i="3"/>
  <c r="AY377" i="3"/>
  <c r="BA377" i="3"/>
  <c r="BB377" i="3"/>
  <c r="BC377" i="3"/>
  <c r="BE377" i="3"/>
  <c r="BF377" i="3"/>
  <c r="BG377" i="3"/>
  <c r="BI377" i="3"/>
  <c r="BJ377" i="3"/>
  <c r="BK377" i="3"/>
  <c r="BN377" i="3"/>
  <c r="BO377" i="3"/>
  <c r="BP377" i="3"/>
  <c r="BQ377" i="3"/>
  <c r="BR377" i="3"/>
  <c r="BS377" i="3"/>
  <c r="BT377" i="3"/>
  <c r="BU377" i="3"/>
  <c r="BV377" i="3"/>
  <c r="BW377" i="3"/>
  <c r="BX377" i="3"/>
  <c r="CA377" i="3"/>
  <c r="CB377" i="3"/>
  <c r="CC377" i="3"/>
  <c r="CD377" i="3"/>
  <c r="CF377" i="3"/>
  <c r="CG377" i="3"/>
  <c r="CH377" i="3"/>
  <c r="CJ377" i="3"/>
  <c r="CK377" i="3"/>
  <c r="CL377" i="3"/>
  <c r="CN377" i="3"/>
  <c r="CO377" i="3"/>
  <c r="CP377" i="3"/>
  <c r="CR377" i="3"/>
  <c r="CS377" i="3"/>
  <c r="CT377" i="3"/>
  <c r="CV377" i="3"/>
  <c r="CW377" i="3"/>
  <c r="CX377" i="3"/>
  <c r="CZ377" i="3"/>
  <c r="DA377" i="3"/>
  <c r="DB377" i="3"/>
  <c r="DD377" i="3"/>
  <c r="DE377" i="3"/>
  <c r="DF377" i="3"/>
  <c r="DH377" i="3"/>
  <c r="DI377" i="3"/>
  <c r="DJ377" i="3"/>
  <c r="DL377" i="3"/>
  <c r="DM377" i="3"/>
  <c r="DN377" i="3"/>
  <c r="DP377" i="3"/>
  <c r="DQ377" i="3"/>
  <c r="DR377" i="3"/>
  <c r="B378" i="3"/>
  <c r="C378" i="3"/>
  <c r="E378" i="3"/>
  <c r="F378" i="3"/>
  <c r="G378" i="3"/>
  <c r="H378" i="3"/>
  <c r="I378" i="3"/>
  <c r="J378" i="3"/>
  <c r="K378" i="3"/>
  <c r="L378" i="3"/>
  <c r="M378" i="3"/>
  <c r="N378" i="3"/>
  <c r="O378" i="3"/>
  <c r="Q378" i="3"/>
  <c r="R378" i="3"/>
  <c r="S378" i="3"/>
  <c r="U378" i="3"/>
  <c r="V378" i="3"/>
  <c r="W378" i="3"/>
  <c r="Y378" i="3"/>
  <c r="Z378" i="3"/>
  <c r="AA378" i="3"/>
  <c r="AC378" i="3"/>
  <c r="AD378" i="3"/>
  <c r="AE378" i="3"/>
  <c r="AG378" i="3"/>
  <c r="AH378" i="3"/>
  <c r="AI378" i="3"/>
  <c r="AK378" i="3"/>
  <c r="AL378" i="3"/>
  <c r="AM378" i="3"/>
  <c r="AO378" i="3"/>
  <c r="AP378" i="3"/>
  <c r="AQ378" i="3"/>
  <c r="AS378" i="3"/>
  <c r="AT378" i="3"/>
  <c r="AU378" i="3"/>
  <c r="AW378" i="3"/>
  <c r="AX378" i="3"/>
  <c r="AY378" i="3"/>
  <c r="BA378" i="3"/>
  <c r="BB378" i="3"/>
  <c r="BC378" i="3"/>
  <c r="BE378" i="3"/>
  <c r="BF378" i="3"/>
  <c r="BG378" i="3"/>
  <c r="BI378" i="3"/>
  <c r="BJ378" i="3"/>
  <c r="BK378" i="3"/>
  <c r="BN378" i="3"/>
  <c r="BO378" i="3"/>
  <c r="BP378" i="3"/>
  <c r="BQ378" i="3"/>
  <c r="BR378" i="3"/>
  <c r="BS378" i="3"/>
  <c r="BT378" i="3"/>
  <c r="BU378" i="3"/>
  <c r="BV378" i="3"/>
  <c r="BW378" i="3"/>
  <c r="BX378" i="3"/>
  <c r="CA378" i="3"/>
  <c r="CB378" i="3"/>
  <c r="CC378" i="3"/>
  <c r="CD378" i="3"/>
  <c r="CF378" i="3"/>
  <c r="CG378" i="3"/>
  <c r="CH378" i="3"/>
  <c r="CJ378" i="3"/>
  <c r="CK378" i="3"/>
  <c r="CL378" i="3"/>
  <c r="CN378" i="3"/>
  <c r="CO378" i="3"/>
  <c r="CP378" i="3"/>
  <c r="CR378" i="3"/>
  <c r="CS378" i="3"/>
  <c r="CT378" i="3"/>
  <c r="CV378" i="3"/>
  <c r="CW378" i="3"/>
  <c r="CX378" i="3"/>
  <c r="CZ378" i="3"/>
  <c r="DA378" i="3"/>
  <c r="DB378" i="3"/>
  <c r="DD378" i="3"/>
  <c r="DE378" i="3"/>
  <c r="DF378" i="3"/>
  <c r="DH378" i="3"/>
  <c r="DI378" i="3"/>
  <c r="DJ378" i="3"/>
  <c r="DL378" i="3"/>
  <c r="DM378" i="3"/>
  <c r="DN378" i="3"/>
  <c r="DP378" i="3"/>
  <c r="DQ378" i="3"/>
  <c r="DR378" i="3"/>
  <c r="B379" i="3"/>
  <c r="C379" i="3"/>
  <c r="E379" i="3"/>
  <c r="F379" i="3"/>
  <c r="G379" i="3"/>
  <c r="H379" i="3"/>
  <c r="I379" i="3"/>
  <c r="J379" i="3"/>
  <c r="K379" i="3"/>
  <c r="L379" i="3"/>
  <c r="M379" i="3"/>
  <c r="N379" i="3"/>
  <c r="O379" i="3"/>
  <c r="Q379" i="3"/>
  <c r="R379" i="3"/>
  <c r="S379" i="3"/>
  <c r="U379" i="3"/>
  <c r="V379" i="3"/>
  <c r="W379" i="3"/>
  <c r="Y379" i="3"/>
  <c r="Z379" i="3"/>
  <c r="AA379" i="3"/>
  <c r="AC379" i="3"/>
  <c r="AD379" i="3"/>
  <c r="AE379" i="3"/>
  <c r="AG379" i="3"/>
  <c r="AH379" i="3"/>
  <c r="AI379" i="3"/>
  <c r="AK379" i="3"/>
  <c r="AL379" i="3"/>
  <c r="AM379" i="3"/>
  <c r="AO379" i="3"/>
  <c r="AP379" i="3"/>
  <c r="AQ379" i="3"/>
  <c r="AS379" i="3"/>
  <c r="AT379" i="3"/>
  <c r="AU379" i="3"/>
  <c r="AW379" i="3"/>
  <c r="AX379" i="3"/>
  <c r="AY379" i="3"/>
  <c r="BA379" i="3"/>
  <c r="BB379" i="3"/>
  <c r="BC379" i="3"/>
  <c r="BE379" i="3"/>
  <c r="BF379" i="3"/>
  <c r="BG379" i="3"/>
  <c r="BI379" i="3"/>
  <c r="BJ379" i="3"/>
  <c r="BK379" i="3"/>
  <c r="BN379" i="3"/>
  <c r="BO379" i="3"/>
  <c r="BP379" i="3"/>
  <c r="BQ379" i="3"/>
  <c r="BR379" i="3"/>
  <c r="BS379" i="3"/>
  <c r="BT379" i="3"/>
  <c r="BU379" i="3"/>
  <c r="BV379" i="3"/>
  <c r="BW379" i="3"/>
  <c r="BX379" i="3"/>
  <c r="CA379" i="3"/>
  <c r="CB379" i="3"/>
  <c r="CC379" i="3"/>
  <c r="CD379" i="3"/>
  <c r="CF379" i="3"/>
  <c r="CG379" i="3"/>
  <c r="CH379" i="3"/>
  <c r="CJ379" i="3"/>
  <c r="CK379" i="3"/>
  <c r="CL379" i="3"/>
  <c r="CN379" i="3"/>
  <c r="CO379" i="3"/>
  <c r="CP379" i="3"/>
  <c r="CR379" i="3"/>
  <c r="CS379" i="3"/>
  <c r="CT379" i="3"/>
  <c r="CV379" i="3"/>
  <c r="CW379" i="3"/>
  <c r="CX379" i="3"/>
  <c r="CZ379" i="3"/>
  <c r="DA379" i="3"/>
  <c r="DB379" i="3"/>
  <c r="DD379" i="3"/>
  <c r="DE379" i="3"/>
  <c r="DF379" i="3"/>
  <c r="DH379" i="3"/>
  <c r="DI379" i="3"/>
  <c r="DJ379" i="3"/>
  <c r="DL379" i="3"/>
  <c r="DM379" i="3"/>
  <c r="DN379" i="3"/>
  <c r="DP379" i="3"/>
  <c r="DQ379" i="3"/>
  <c r="DR379" i="3"/>
  <c r="B380" i="3"/>
  <c r="C380" i="3"/>
  <c r="E380" i="3"/>
  <c r="F380" i="3"/>
  <c r="G380" i="3"/>
  <c r="H380" i="3"/>
  <c r="I380" i="3"/>
  <c r="J380" i="3"/>
  <c r="K380" i="3"/>
  <c r="L380" i="3"/>
  <c r="M380" i="3"/>
  <c r="N380" i="3"/>
  <c r="O380" i="3"/>
  <c r="Q380" i="3"/>
  <c r="R380" i="3"/>
  <c r="S380" i="3"/>
  <c r="U380" i="3"/>
  <c r="V380" i="3"/>
  <c r="W380" i="3"/>
  <c r="Y380" i="3"/>
  <c r="Z380" i="3"/>
  <c r="AA380" i="3"/>
  <c r="AC380" i="3"/>
  <c r="AD380" i="3"/>
  <c r="AE380" i="3"/>
  <c r="AG380" i="3"/>
  <c r="AH380" i="3"/>
  <c r="AI380" i="3"/>
  <c r="AK380" i="3"/>
  <c r="AL380" i="3"/>
  <c r="AM380" i="3"/>
  <c r="AO380" i="3"/>
  <c r="AP380" i="3"/>
  <c r="AQ380" i="3"/>
  <c r="AS380" i="3"/>
  <c r="AT380" i="3"/>
  <c r="AU380" i="3"/>
  <c r="AW380" i="3"/>
  <c r="AX380" i="3"/>
  <c r="AY380" i="3"/>
  <c r="BA380" i="3"/>
  <c r="BB380" i="3"/>
  <c r="BC380" i="3"/>
  <c r="BE380" i="3"/>
  <c r="BF380" i="3"/>
  <c r="BG380" i="3"/>
  <c r="BI380" i="3"/>
  <c r="BJ380" i="3"/>
  <c r="BK380" i="3"/>
  <c r="BN380" i="3"/>
  <c r="BO380" i="3"/>
  <c r="BP380" i="3"/>
  <c r="BQ380" i="3"/>
  <c r="BR380" i="3"/>
  <c r="BS380" i="3"/>
  <c r="BT380" i="3"/>
  <c r="BU380" i="3"/>
  <c r="BV380" i="3"/>
  <c r="BW380" i="3"/>
  <c r="BX380" i="3"/>
  <c r="CA380" i="3"/>
  <c r="CB380" i="3"/>
  <c r="CC380" i="3"/>
  <c r="CD380" i="3"/>
  <c r="CF380" i="3"/>
  <c r="CG380" i="3"/>
  <c r="CH380" i="3"/>
  <c r="CJ380" i="3"/>
  <c r="CK380" i="3"/>
  <c r="CL380" i="3"/>
  <c r="CN380" i="3"/>
  <c r="CO380" i="3"/>
  <c r="CP380" i="3"/>
  <c r="CR380" i="3"/>
  <c r="CS380" i="3"/>
  <c r="CT380" i="3"/>
  <c r="CV380" i="3"/>
  <c r="CW380" i="3"/>
  <c r="CX380" i="3"/>
  <c r="CZ380" i="3"/>
  <c r="DA380" i="3"/>
  <c r="DB380" i="3"/>
  <c r="DD380" i="3"/>
  <c r="DE380" i="3"/>
  <c r="DF380" i="3"/>
  <c r="DH380" i="3"/>
  <c r="DI380" i="3"/>
  <c r="DJ380" i="3"/>
  <c r="DL380" i="3"/>
  <c r="DM380" i="3"/>
  <c r="DN380" i="3"/>
  <c r="DP380" i="3"/>
  <c r="DQ380" i="3"/>
  <c r="DR380" i="3"/>
  <c r="B381" i="3"/>
  <c r="C381" i="3"/>
  <c r="E381" i="3"/>
  <c r="F381" i="3"/>
  <c r="G381" i="3"/>
  <c r="H381" i="3"/>
  <c r="I381" i="3"/>
  <c r="J381" i="3"/>
  <c r="K381" i="3"/>
  <c r="L381" i="3"/>
  <c r="M381" i="3"/>
  <c r="N381" i="3"/>
  <c r="O381" i="3"/>
  <c r="Q381" i="3"/>
  <c r="R381" i="3"/>
  <c r="S381" i="3"/>
  <c r="U381" i="3"/>
  <c r="V381" i="3"/>
  <c r="W381" i="3"/>
  <c r="Y381" i="3"/>
  <c r="Z381" i="3"/>
  <c r="AA381" i="3"/>
  <c r="AC381" i="3"/>
  <c r="AD381" i="3"/>
  <c r="AE381" i="3"/>
  <c r="AG381" i="3"/>
  <c r="AH381" i="3"/>
  <c r="AI381" i="3"/>
  <c r="AK381" i="3"/>
  <c r="AL381" i="3"/>
  <c r="AM381" i="3"/>
  <c r="AO381" i="3"/>
  <c r="AP381" i="3"/>
  <c r="AQ381" i="3"/>
  <c r="AS381" i="3"/>
  <c r="AT381" i="3"/>
  <c r="AU381" i="3"/>
  <c r="AW381" i="3"/>
  <c r="AX381" i="3"/>
  <c r="AY381" i="3"/>
  <c r="BA381" i="3"/>
  <c r="BB381" i="3"/>
  <c r="BC381" i="3"/>
  <c r="BE381" i="3"/>
  <c r="BF381" i="3"/>
  <c r="BG381" i="3"/>
  <c r="BI381" i="3"/>
  <c r="BJ381" i="3"/>
  <c r="BK381" i="3"/>
  <c r="BN381" i="3"/>
  <c r="BO381" i="3"/>
  <c r="BP381" i="3"/>
  <c r="BQ381" i="3"/>
  <c r="BR381" i="3"/>
  <c r="BS381" i="3"/>
  <c r="BT381" i="3"/>
  <c r="BU381" i="3"/>
  <c r="BV381" i="3"/>
  <c r="BW381" i="3"/>
  <c r="BX381" i="3"/>
  <c r="CA381" i="3"/>
  <c r="CB381" i="3"/>
  <c r="CC381" i="3"/>
  <c r="CD381" i="3"/>
  <c r="CF381" i="3"/>
  <c r="CG381" i="3"/>
  <c r="CH381" i="3"/>
  <c r="CJ381" i="3"/>
  <c r="CK381" i="3"/>
  <c r="CL381" i="3"/>
  <c r="CN381" i="3"/>
  <c r="CO381" i="3"/>
  <c r="CP381" i="3"/>
  <c r="CR381" i="3"/>
  <c r="CS381" i="3"/>
  <c r="CT381" i="3"/>
  <c r="CV381" i="3"/>
  <c r="CW381" i="3"/>
  <c r="CX381" i="3"/>
  <c r="CZ381" i="3"/>
  <c r="DA381" i="3"/>
  <c r="DB381" i="3"/>
  <c r="DD381" i="3"/>
  <c r="DE381" i="3"/>
  <c r="DF381" i="3"/>
  <c r="DH381" i="3"/>
  <c r="DI381" i="3"/>
  <c r="DJ381" i="3"/>
  <c r="DL381" i="3"/>
  <c r="DM381" i="3"/>
  <c r="DN381" i="3"/>
  <c r="DP381" i="3"/>
  <c r="DQ381" i="3"/>
  <c r="DR381" i="3"/>
  <c r="B382" i="3"/>
  <c r="C382" i="3"/>
  <c r="E382" i="3"/>
  <c r="F382" i="3"/>
  <c r="G382" i="3"/>
  <c r="H382" i="3"/>
  <c r="I382" i="3"/>
  <c r="J382" i="3"/>
  <c r="K382" i="3"/>
  <c r="L382" i="3"/>
  <c r="M382" i="3"/>
  <c r="N382" i="3"/>
  <c r="O382" i="3"/>
  <c r="Q382" i="3"/>
  <c r="R382" i="3"/>
  <c r="S382" i="3"/>
  <c r="U382" i="3"/>
  <c r="V382" i="3"/>
  <c r="W382" i="3"/>
  <c r="Y382" i="3"/>
  <c r="Z382" i="3"/>
  <c r="AA382" i="3"/>
  <c r="AC382" i="3"/>
  <c r="AD382" i="3"/>
  <c r="AE382" i="3"/>
  <c r="AG382" i="3"/>
  <c r="AH382" i="3"/>
  <c r="AI382" i="3"/>
  <c r="AK382" i="3"/>
  <c r="AL382" i="3"/>
  <c r="AM382" i="3"/>
  <c r="AO382" i="3"/>
  <c r="AP382" i="3"/>
  <c r="AQ382" i="3"/>
  <c r="AS382" i="3"/>
  <c r="AT382" i="3"/>
  <c r="AU382" i="3"/>
  <c r="AW382" i="3"/>
  <c r="AX382" i="3"/>
  <c r="AY382" i="3"/>
  <c r="BA382" i="3"/>
  <c r="BB382" i="3"/>
  <c r="BC382" i="3"/>
  <c r="BE382" i="3"/>
  <c r="BF382" i="3"/>
  <c r="BG382" i="3"/>
  <c r="BI382" i="3"/>
  <c r="BJ382" i="3"/>
  <c r="BK382" i="3"/>
  <c r="BN382" i="3"/>
  <c r="BO382" i="3"/>
  <c r="BP382" i="3"/>
  <c r="BQ382" i="3"/>
  <c r="BR382" i="3"/>
  <c r="BS382" i="3"/>
  <c r="BT382" i="3"/>
  <c r="BU382" i="3"/>
  <c r="BV382" i="3"/>
  <c r="BW382" i="3"/>
  <c r="BX382" i="3"/>
  <c r="CA382" i="3"/>
  <c r="CB382" i="3"/>
  <c r="CC382" i="3"/>
  <c r="CD382" i="3"/>
  <c r="CF382" i="3"/>
  <c r="CG382" i="3"/>
  <c r="CH382" i="3"/>
  <c r="CJ382" i="3"/>
  <c r="CK382" i="3"/>
  <c r="CL382" i="3"/>
  <c r="CN382" i="3"/>
  <c r="CO382" i="3"/>
  <c r="CP382" i="3"/>
  <c r="CR382" i="3"/>
  <c r="CS382" i="3"/>
  <c r="CT382" i="3"/>
  <c r="CV382" i="3"/>
  <c r="CW382" i="3"/>
  <c r="CX382" i="3"/>
  <c r="CZ382" i="3"/>
  <c r="DA382" i="3"/>
  <c r="DB382" i="3"/>
  <c r="DD382" i="3"/>
  <c r="DE382" i="3"/>
  <c r="DF382" i="3"/>
  <c r="DH382" i="3"/>
  <c r="DI382" i="3"/>
  <c r="DJ382" i="3"/>
  <c r="DL382" i="3"/>
  <c r="DM382" i="3"/>
  <c r="DN382" i="3"/>
  <c r="DP382" i="3"/>
  <c r="DQ382" i="3"/>
  <c r="DR382" i="3"/>
  <c r="B383" i="3"/>
  <c r="C383" i="3"/>
  <c r="E383" i="3"/>
  <c r="F383" i="3"/>
  <c r="G383" i="3"/>
  <c r="H383" i="3"/>
  <c r="I383" i="3"/>
  <c r="J383" i="3"/>
  <c r="K383" i="3"/>
  <c r="L383" i="3"/>
  <c r="M383" i="3"/>
  <c r="N383" i="3"/>
  <c r="O383" i="3"/>
  <c r="Q383" i="3"/>
  <c r="R383" i="3"/>
  <c r="S383" i="3"/>
  <c r="U383" i="3"/>
  <c r="V383" i="3"/>
  <c r="W383" i="3"/>
  <c r="Y383" i="3"/>
  <c r="Z383" i="3"/>
  <c r="AA383" i="3"/>
  <c r="AC383" i="3"/>
  <c r="AD383" i="3"/>
  <c r="AE383" i="3"/>
  <c r="AG383" i="3"/>
  <c r="AH383" i="3"/>
  <c r="AI383" i="3"/>
  <c r="AK383" i="3"/>
  <c r="AL383" i="3"/>
  <c r="AM383" i="3"/>
  <c r="AO383" i="3"/>
  <c r="AP383" i="3"/>
  <c r="AQ383" i="3"/>
  <c r="AS383" i="3"/>
  <c r="AT383" i="3"/>
  <c r="AU383" i="3"/>
  <c r="AW383" i="3"/>
  <c r="AX383" i="3"/>
  <c r="AY383" i="3"/>
  <c r="BA383" i="3"/>
  <c r="BB383" i="3"/>
  <c r="BC383" i="3"/>
  <c r="BE383" i="3"/>
  <c r="BF383" i="3"/>
  <c r="BG383" i="3"/>
  <c r="BI383" i="3"/>
  <c r="BJ383" i="3"/>
  <c r="BK383" i="3"/>
  <c r="BN383" i="3"/>
  <c r="BO383" i="3"/>
  <c r="BP383" i="3"/>
  <c r="BQ383" i="3"/>
  <c r="BR383" i="3"/>
  <c r="BS383" i="3"/>
  <c r="BT383" i="3"/>
  <c r="BU383" i="3"/>
  <c r="BV383" i="3"/>
  <c r="BW383" i="3"/>
  <c r="BX383" i="3"/>
  <c r="CA383" i="3"/>
  <c r="CB383" i="3"/>
  <c r="CC383" i="3"/>
  <c r="CD383" i="3"/>
  <c r="CF383" i="3"/>
  <c r="CG383" i="3"/>
  <c r="CH383" i="3"/>
  <c r="CJ383" i="3"/>
  <c r="CK383" i="3"/>
  <c r="CL383" i="3"/>
  <c r="CN383" i="3"/>
  <c r="CO383" i="3"/>
  <c r="CP383" i="3"/>
  <c r="CR383" i="3"/>
  <c r="CS383" i="3"/>
  <c r="CT383" i="3"/>
  <c r="CV383" i="3"/>
  <c r="CW383" i="3"/>
  <c r="CX383" i="3"/>
  <c r="CZ383" i="3"/>
  <c r="DA383" i="3"/>
  <c r="DB383" i="3"/>
  <c r="DD383" i="3"/>
  <c r="DE383" i="3"/>
  <c r="DF383" i="3"/>
  <c r="DH383" i="3"/>
  <c r="DI383" i="3"/>
  <c r="DJ383" i="3"/>
  <c r="DL383" i="3"/>
  <c r="DM383" i="3"/>
  <c r="DN383" i="3"/>
  <c r="DP383" i="3"/>
  <c r="DQ383" i="3"/>
  <c r="DR383" i="3"/>
  <c r="B384" i="3"/>
  <c r="C384" i="3"/>
  <c r="E384" i="3"/>
  <c r="F384" i="3"/>
  <c r="G384" i="3"/>
  <c r="H384" i="3"/>
  <c r="I384" i="3"/>
  <c r="J384" i="3"/>
  <c r="K384" i="3"/>
  <c r="L384" i="3"/>
  <c r="M384" i="3"/>
  <c r="N384" i="3"/>
  <c r="O384" i="3"/>
  <c r="Q384" i="3"/>
  <c r="R384" i="3"/>
  <c r="S384" i="3"/>
  <c r="U384" i="3"/>
  <c r="V384" i="3"/>
  <c r="W384" i="3"/>
  <c r="Y384" i="3"/>
  <c r="Z384" i="3"/>
  <c r="AA384" i="3"/>
  <c r="AC384" i="3"/>
  <c r="AD384" i="3"/>
  <c r="AE384" i="3"/>
  <c r="AG384" i="3"/>
  <c r="AH384" i="3"/>
  <c r="AI384" i="3"/>
  <c r="AK384" i="3"/>
  <c r="AL384" i="3"/>
  <c r="AM384" i="3"/>
  <c r="AO384" i="3"/>
  <c r="AP384" i="3"/>
  <c r="AQ384" i="3"/>
  <c r="AS384" i="3"/>
  <c r="AT384" i="3"/>
  <c r="AU384" i="3"/>
  <c r="AW384" i="3"/>
  <c r="AX384" i="3"/>
  <c r="AY384" i="3"/>
  <c r="BA384" i="3"/>
  <c r="BB384" i="3"/>
  <c r="BC384" i="3"/>
  <c r="BE384" i="3"/>
  <c r="BF384" i="3"/>
  <c r="BG384" i="3"/>
  <c r="BI384" i="3"/>
  <c r="BJ384" i="3"/>
  <c r="BK384" i="3"/>
  <c r="BN384" i="3"/>
  <c r="BO384" i="3"/>
  <c r="BP384" i="3"/>
  <c r="BQ384" i="3"/>
  <c r="BR384" i="3"/>
  <c r="BS384" i="3"/>
  <c r="BT384" i="3"/>
  <c r="BU384" i="3"/>
  <c r="BV384" i="3"/>
  <c r="BW384" i="3"/>
  <c r="BX384" i="3"/>
  <c r="CA384" i="3"/>
  <c r="CB384" i="3"/>
  <c r="CC384" i="3"/>
  <c r="CD384" i="3"/>
  <c r="CF384" i="3"/>
  <c r="CG384" i="3"/>
  <c r="CH384" i="3"/>
  <c r="CJ384" i="3"/>
  <c r="CK384" i="3"/>
  <c r="CL384" i="3"/>
  <c r="CN384" i="3"/>
  <c r="CO384" i="3"/>
  <c r="CP384" i="3"/>
  <c r="CR384" i="3"/>
  <c r="CS384" i="3"/>
  <c r="CT384" i="3"/>
  <c r="CV384" i="3"/>
  <c r="CW384" i="3"/>
  <c r="CX384" i="3"/>
  <c r="CZ384" i="3"/>
  <c r="DA384" i="3"/>
  <c r="DB384" i="3"/>
  <c r="DD384" i="3"/>
  <c r="DE384" i="3"/>
  <c r="DF384" i="3"/>
  <c r="DH384" i="3"/>
  <c r="DI384" i="3"/>
  <c r="DJ384" i="3"/>
  <c r="DL384" i="3"/>
  <c r="DM384" i="3"/>
  <c r="DN384" i="3"/>
  <c r="DP384" i="3"/>
  <c r="DQ384" i="3"/>
  <c r="DR384" i="3"/>
  <c r="B385" i="3"/>
  <c r="C385" i="3"/>
  <c r="E385" i="3"/>
  <c r="F385" i="3"/>
  <c r="G385" i="3"/>
  <c r="H385" i="3"/>
  <c r="I385" i="3"/>
  <c r="J385" i="3"/>
  <c r="K385" i="3"/>
  <c r="L385" i="3"/>
  <c r="M385" i="3"/>
  <c r="N385" i="3"/>
  <c r="O385" i="3"/>
  <c r="Q385" i="3"/>
  <c r="R385" i="3"/>
  <c r="S385" i="3"/>
  <c r="U385" i="3"/>
  <c r="V385" i="3"/>
  <c r="W385" i="3"/>
  <c r="Y385" i="3"/>
  <c r="Z385" i="3"/>
  <c r="AA385" i="3"/>
  <c r="AC385" i="3"/>
  <c r="AD385" i="3"/>
  <c r="AE385" i="3"/>
  <c r="AG385" i="3"/>
  <c r="AH385" i="3"/>
  <c r="AI385" i="3"/>
  <c r="AK385" i="3"/>
  <c r="AL385" i="3"/>
  <c r="AM385" i="3"/>
  <c r="AO385" i="3"/>
  <c r="AP385" i="3"/>
  <c r="AQ385" i="3"/>
  <c r="AS385" i="3"/>
  <c r="AT385" i="3"/>
  <c r="AU385" i="3"/>
  <c r="AW385" i="3"/>
  <c r="AX385" i="3"/>
  <c r="AY385" i="3"/>
  <c r="BA385" i="3"/>
  <c r="BB385" i="3"/>
  <c r="BC385" i="3"/>
  <c r="BE385" i="3"/>
  <c r="BF385" i="3"/>
  <c r="BG385" i="3"/>
  <c r="BI385" i="3"/>
  <c r="BJ385" i="3"/>
  <c r="BK385" i="3"/>
  <c r="BN385" i="3"/>
  <c r="BO385" i="3"/>
  <c r="BP385" i="3"/>
  <c r="BQ385" i="3"/>
  <c r="BR385" i="3"/>
  <c r="BS385" i="3"/>
  <c r="BT385" i="3"/>
  <c r="BU385" i="3"/>
  <c r="BV385" i="3"/>
  <c r="BW385" i="3"/>
  <c r="BX385" i="3"/>
  <c r="CA385" i="3"/>
  <c r="CB385" i="3"/>
  <c r="CC385" i="3"/>
  <c r="CD385" i="3"/>
  <c r="CF385" i="3"/>
  <c r="CG385" i="3"/>
  <c r="CH385" i="3"/>
  <c r="CJ385" i="3"/>
  <c r="CK385" i="3"/>
  <c r="CL385" i="3"/>
  <c r="CN385" i="3"/>
  <c r="CO385" i="3"/>
  <c r="CP385" i="3"/>
  <c r="CR385" i="3"/>
  <c r="CS385" i="3"/>
  <c r="CT385" i="3"/>
  <c r="CV385" i="3"/>
  <c r="CW385" i="3"/>
  <c r="CX385" i="3"/>
  <c r="CZ385" i="3"/>
  <c r="DA385" i="3"/>
  <c r="DB385" i="3"/>
  <c r="DD385" i="3"/>
  <c r="DE385" i="3"/>
  <c r="DF385" i="3"/>
  <c r="DH385" i="3"/>
  <c r="DI385" i="3"/>
  <c r="DJ385" i="3"/>
  <c r="DL385" i="3"/>
  <c r="DM385" i="3"/>
  <c r="DN385" i="3"/>
  <c r="DP385" i="3"/>
  <c r="DQ385" i="3"/>
  <c r="DR385" i="3"/>
  <c r="B386" i="3"/>
  <c r="C386" i="3"/>
  <c r="E386" i="3"/>
  <c r="F386" i="3"/>
  <c r="G386" i="3"/>
  <c r="H386" i="3"/>
  <c r="I386" i="3"/>
  <c r="J386" i="3"/>
  <c r="K386" i="3"/>
  <c r="L386" i="3"/>
  <c r="M386" i="3"/>
  <c r="N386" i="3"/>
  <c r="O386" i="3"/>
  <c r="Q386" i="3"/>
  <c r="R386" i="3"/>
  <c r="S386" i="3"/>
  <c r="U386" i="3"/>
  <c r="V386" i="3"/>
  <c r="W386" i="3"/>
  <c r="Y386" i="3"/>
  <c r="Z386" i="3"/>
  <c r="AA386" i="3"/>
  <c r="AC386" i="3"/>
  <c r="AD386" i="3"/>
  <c r="AE386" i="3"/>
  <c r="AG386" i="3"/>
  <c r="AH386" i="3"/>
  <c r="AI386" i="3"/>
  <c r="AK386" i="3"/>
  <c r="AL386" i="3"/>
  <c r="AM386" i="3"/>
  <c r="AO386" i="3"/>
  <c r="AP386" i="3"/>
  <c r="AQ386" i="3"/>
  <c r="AS386" i="3"/>
  <c r="AT386" i="3"/>
  <c r="AU386" i="3"/>
  <c r="AW386" i="3"/>
  <c r="AX386" i="3"/>
  <c r="AY386" i="3"/>
  <c r="BA386" i="3"/>
  <c r="BB386" i="3"/>
  <c r="BC386" i="3"/>
  <c r="BE386" i="3"/>
  <c r="BF386" i="3"/>
  <c r="BG386" i="3"/>
  <c r="BI386" i="3"/>
  <c r="BJ386" i="3"/>
  <c r="BK386" i="3"/>
  <c r="BN386" i="3"/>
  <c r="BO386" i="3"/>
  <c r="BP386" i="3"/>
  <c r="BQ386" i="3"/>
  <c r="BR386" i="3"/>
  <c r="BS386" i="3"/>
  <c r="BT386" i="3"/>
  <c r="BU386" i="3"/>
  <c r="BV386" i="3"/>
  <c r="BW386" i="3"/>
  <c r="BX386" i="3"/>
  <c r="CA386" i="3"/>
  <c r="CB386" i="3"/>
  <c r="CC386" i="3"/>
  <c r="CD386" i="3"/>
  <c r="CF386" i="3"/>
  <c r="CG386" i="3"/>
  <c r="CH386" i="3"/>
  <c r="CJ386" i="3"/>
  <c r="CK386" i="3"/>
  <c r="CL386" i="3"/>
  <c r="CN386" i="3"/>
  <c r="CO386" i="3"/>
  <c r="CP386" i="3"/>
  <c r="CR386" i="3"/>
  <c r="CS386" i="3"/>
  <c r="CT386" i="3"/>
  <c r="CV386" i="3"/>
  <c r="CW386" i="3"/>
  <c r="CX386" i="3"/>
  <c r="CZ386" i="3"/>
  <c r="DA386" i="3"/>
  <c r="DB386" i="3"/>
  <c r="DD386" i="3"/>
  <c r="DE386" i="3"/>
  <c r="DF386" i="3"/>
  <c r="DH386" i="3"/>
  <c r="DI386" i="3"/>
  <c r="DJ386" i="3"/>
  <c r="DL386" i="3"/>
  <c r="DM386" i="3"/>
  <c r="DN386" i="3"/>
  <c r="DP386" i="3"/>
  <c r="DQ386" i="3"/>
  <c r="DR386" i="3"/>
  <c r="B387" i="3"/>
  <c r="C387" i="3"/>
  <c r="E387" i="3"/>
  <c r="F387" i="3"/>
  <c r="G387" i="3"/>
  <c r="H387" i="3"/>
  <c r="I387" i="3"/>
  <c r="J387" i="3"/>
  <c r="K387" i="3"/>
  <c r="L387" i="3"/>
  <c r="M387" i="3"/>
  <c r="N387" i="3"/>
  <c r="O387" i="3"/>
  <c r="Q387" i="3"/>
  <c r="R387" i="3"/>
  <c r="S387" i="3"/>
  <c r="U387" i="3"/>
  <c r="V387" i="3"/>
  <c r="W387" i="3"/>
  <c r="Y387" i="3"/>
  <c r="Z387" i="3"/>
  <c r="AA387" i="3"/>
  <c r="AC387" i="3"/>
  <c r="AD387" i="3"/>
  <c r="AE387" i="3"/>
  <c r="AG387" i="3"/>
  <c r="AH387" i="3"/>
  <c r="AI387" i="3"/>
  <c r="AK387" i="3"/>
  <c r="AL387" i="3"/>
  <c r="AM387" i="3"/>
  <c r="AO387" i="3"/>
  <c r="AP387" i="3"/>
  <c r="AQ387" i="3"/>
  <c r="AS387" i="3"/>
  <c r="AT387" i="3"/>
  <c r="AU387" i="3"/>
  <c r="AW387" i="3"/>
  <c r="AX387" i="3"/>
  <c r="AY387" i="3"/>
  <c r="BA387" i="3"/>
  <c r="BB387" i="3"/>
  <c r="BC387" i="3"/>
  <c r="BE387" i="3"/>
  <c r="BF387" i="3"/>
  <c r="BG387" i="3"/>
  <c r="BI387" i="3"/>
  <c r="BJ387" i="3"/>
  <c r="BK387" i="3"/>
  <c r="BN387" i="3"/>
  <c r="BO387" i="3"/>
  <c r="BP387" i="3"/>
  <c r="BQ387" i="3"/>
  <c r="BR387" i="3"/>
  <c r="BS387" i="3"/>
  <c r="BT387" i="3"/>
  <c r="BU387" i="3"/>
  <c r="BV387" i="3"/>
  <c r="BW387" i="3"/>
  <c r="BX387" i="3"/>
  <c r="CA387" i="3"/>
  <c r="CB387" i="3"/>
  <c r="CC387" i="3"/>
  <c r="CD387" i="3"/>
  <c r="CF387" i="3"/>
  <c r="CG387" i="3"/>
  <c r="CH387" i="3"/>
  <c r="CJ387" i="3"/>
  <c r="CK387" i="3"/>
  <c r="CL387" i="3"/>
  <c r="CN387" i="3"/>
  <c r="CO387" i="3"/>
  <c r="CP387" i="3"/>
  <c r="CR387" i="3"/>
  <c r="CS387" i="3"/>
  <c r="CT387" i="3"/>
  <c r="CV387" i="3"/>
  <c r="CW387" i="3"/>
  <c r="CX387" i="3"/>
  <c r="CZ387" i="3"/>
  <c r="DA387" i="3"/>
  <c r="DB387" i="3"/>
  <c r="DD387" i="3"/>
  <c r="DE387" i="3"/>
  <c r="DF387" i="3"/>
  <c r="DH387" i="3"/>
  <c r="DI387" i="3"/>
  <c r="DJ387" i="3"/>
  <c r="DL387" i="3"/>
  <c r="DM387" i="3"/>
  <c r="DN387" i="3"/>
  <c r="DP387" i="3"/>
  <c r="DQ387" i="3"/>
  <c r="DR387" i="3"/>
  <c r="B388" i="3"/>
  <c r="C388" i="3"/>
  <c r="E388" i="3"/>
  <c r="F388" i="3"/>
  <c r="G388" i="3"/>
  <c r="H388" i="3"/>
  <c r="I388" i="3"/>
  <c r="J388" i="3"/>
  <c r="K388" i="3"/>
  <c r="L388" i="3"/>
  <c r="M388" i="3"/>
  <c r="N388" i="3"/>
  <c r="O388" i="3"/>
  <c r="Q388" i="3"/>
  <c r="R388" i="3"/>
  <c r="S388" i="3"/>
  <c r="U388" i="3"/>
  <c r="V388" i="3"/>
  <c r="W388" i="3"/>
  <c r="Y388" i="3"/>
  <c r="Z388" i="3"/>
  <c r="AA388" i="3"/>
  <c r="AC388" i="3"/>
  <c r="AD388" i="3"/>
  <c r="AE388" i="3"/>
  <c r="AG388" i="3"/>
  <c r="AH388" i="3"/>
  <c r="AI388" i="3"/>
  <c r="AK388" i="3"/>
  <c r="AL388" i="3"/>
  <c r="AM388" i="3"/>
  <c r="AO388" i="3"/>
  <c r="AP388" i="3"/>
  <c r="AQ388" i="3"/>
  <c r="AS388" i="3"/>
  <c r="AT388" i="3"/>
  <c r="AU388" i="3"/>
  <c r="AW388" i="3"/>
  <c r="AX388" i="3"/>
  <c r="AY388" i="3"/>
  <c r="BA388" i="3"/>
  <c r="BB388" i="3"/>
  <c r="BC388" i="3"/>
  <c r="BE388" i="3"/>
  <c r="BF388" i="3"/>
  <c r="BG388" i="3"/>
  <c r="BI388" i="3"/>
  <c r="BJ388" i="3"/>
  <c r="BK388" i="3"/>
  <c r="BN388" i="3"/>
  <c r="BO388" i="3"/>
  <c r="BP388" i="3"/>
  <c r="BQ388" i="3"/>
  <c r="BR388" i="3"/>
  <c r="BS388" i="3"/>
  <c r="BT388" i="3"/>
  <c r="BU388" i="3"/>
  <c r="BV388" i="3"/>
  <c r="BW388" i="3"/>
  <c r="BX388" i="3"/>
  <c r="CA388" i="3"/>
  <c r="CB388" i="3"/>
  <c r="CC388" i="3"/>
  <c r="CD388" i="3"/>
  <c r="CF388" i="3"/>
  <c r="CG388" i="3"/>
  <c r="CH388" i="3"/>
  <c r="CJ388" i="3"/>
  <c r="CK388" i="3"/>
  <c r="CL388" i="3"/>
  <c r="CN388" i="3"/>
  <c r="CO388" i="3"/>
  <c r="CP388" i="3"/>
  <c r="CR388" i="3"/>
  <c r="CS388" i="3"/>
  <c r="CT388" i="3"/>
  <c r="CV388" i="3"/>
  <c r="CW388" i="3"/>
  <c r="CX388" i="3"/>
  <c r="CZ388" i="3"/>
  <c r="DA388" i="3"/>
  <c r="DB388" i="3"/>
  <c r="DD388" i="3"/>
  <c r="DE388" i="3"/>
  <c r="DF388" i="3"/>
  <c r="DH388" i="3"/>
  <c r="DI388" i="3"/>
  <c r="DJ388" i="3"/>
  <c r="DL388" i="3"/>
  <c r="DM388" i="3"/>
  <c r="DN388" i="3"/>
  <c r="DP388" i="3"/>
  <c r="DQ388" i="3"/>
  <c r="DR388" i="3"/>
  <c r="B389" i="3"/>
  <c r="C389" i="3"/>
  <c r="E389" i="3"/>
  <c r="F389" i="3"/>
  <c r="G389" i="3"/>
  <c r="H389" i="3"/>
  <c r="I389" i="3"/>
  <c r="J389" i="3"/>
  <c r="K389" i="3"/>
  <c r="L389" i="3"/>
  <c r="M389" i="3"/>
  <c r="N389" i="3"/>
  <c r="O389" i="3"/>
  <c r="Q389" i="3"/>
  <c r="R389" i="3"/>
  <c r="S389" i="3"/>
  <c r="U389" i="3"/>
  <c r="V389" i="3"/>
  <c r="W389" i="3"/>
  <c r="Y389" i="3"/>
  <c r="Z389" i="3"/>
  <c r="AA389" i="3"/>
  <c r="AC389" i="3"/>
  <c r="AD389" i="3"/>
  <c r="AE389" i="3"/>
  <c r="AG389" i="3"/>
  <c r="AH389" i="3"/>
  <c r="AI389" i="3"/>
  <c r="AK389" i="3"/>
  <c r="AL389" i="3"/>
  <c r="AM389" i="3"/>
  <c r="AO389" i="3"/>
  <c r="AP389" i="3"/>
  <c r="AQ389" i="3"/>
  <c r="AS389" i="3"/>
  <c r="AT389" i="3"/>
  <c r="AU389" i="3"/>
  <c r="AW389" i="3"/>
  <c r="AX389" i="3"/>
  <c r="AY389" i="3"/>
  <c r="BA389" i="3"/>
  <c r="BB389" i="3"/>
  <c r="BC389" i="3"/>
  <c r="BE389" i="3"/>
  <c r="BF389" i="3"/>
  <c r="BG389" i="3"/>
  <c r="BI389" i="3"/>
  <c r="BJ389" i="3"/>
  <c r="BK389" i="3"/>
  <c r="BN389" i="3"/>
  <c r="BO389" i="3"/>
  <c r="BP389" i="3"/>
  <c r="BQ389" i="3"/>
  <c r="BR389" i="3"/>
  <c r="BS389" i="3"/>
  <c r="BT389" i="3"/>
  <c r="BU389" i="3"/>
  <c r="BV389" i="3"/>
  <c r="BW389" i="3"/>
  <c r="BX389" i="3"/>
  <c r="CA389" i="3"/>
  <c r="CB389" i="3"/>
  <c r="CC389" i="3"/>
  <c r="CD389" i="3"/>
  <c r="CF389" i="3"/>
  <c r="CG389" i="3"/>
  <c r="CH389" i="3"/>
  <c r="CJ389" i="3"/>
  <c r="CK389" i="3"/>
  <c r="CL389" i="3"/>
  <c r="CN389" i="3"/>
  <c r="CO389" i="3"/>
  <c r="CP389" i="3"/>
  <c r="CR389" i="3"/>
  <c r="CS389" i="3"/>
  <c r="CT389" i="3"/>
  <c r="CV389" i="3"/>
  <c r="CW389" i="3"/>
  <c r="CX389" i="3"/>
  <c r="CZ389" i="3"/>
  <c r="DA389" i="3"/>
  <c r="DB389" i="3"/>
  <c r="DD389" i="3"/>
  <c r="DE389" i="3"/>
  <c r="DF389" i="3"/>
  <c r="DH389" i="3"/>
  <c r="DI389" i="3"/>
  <c r="DJ389" i="3"/>
  <c r="DL389" i="3"/>
  <c r="DM389" i="3"/>
  <c r="DN389" i="3"/>
  <c r="DP389" i="3"/>
  <c r="DQ389" i="3"/>
  <c r="DR389" i="3"/>
  <c r="B390" i="3"/>
  <c r="C390" i="3"/>
  <c r="E390" i="3"/>
  <c r="F390" i="3"/>
  <c r="G390" i="3"/>
  <c r="H390" i="3"/>
  <c r="I390" i="3"/>
  <c r="J390" i="3"/>
  <c r="K390" i="3"/>
  <c r="L390" i="3"/>
  <c r="M390" i="3"/>
  <c r="N390" i="3"/>
  <c r="O390" i="3"/>
  <c r="Q390" i="3"/>
  <c r="R390" i="3"/>
  <c r="S390" i="3"/>
  <c r="U390" i="3"/>
  <c r="V390" i="3"/>
  <c r="W390" i="3"/>
  <c r="Y390" i="3"/>
  <c r="Z390" i="3"/>
  <c r="AA390" i="3"/>
  <c r="AC390" i="3"/>
  <c r="AD390" i="3"/>
  <c r="AE390" i="3"/>
  <c r="AG390" i="3"/>
  <c r="AH390" i="3"/>
  <c r="AI390" i="3"/>
  <c r="AK390" i="3"/>
  <c r="AL390" i="3"/>
  <c r="AM390" i="3"/>
  <c r="AO390" i="3"/>
  <c r="AP390" i="3"/>
  <c r="AQ390" i="3"/>
  <c r="AS390" i="3"/>
  <c r="AT390" i="3"/>
  <c r="AU390" i="3"/>
  <c r="AW390" i="3"/>
  <c r="AX390" i="3"/>
  <c r="AY390" i="3"/>
  <c r="BA390" i="3"/>
  <c r="BB390" i="3"/>
  <c r="BC390" i="3"/>
  <c r="BE390" i="3"/>
  <c r="BF390" i="3"/>
  <c r="BG390" i="3"/>
  <c r="BI390" i="3"/>
  <c r="BJ390" i="3"/>
  <c r="BK390" i="3"/>
  <c r="BN390" i="3"/>
  <c r="BO390" i="3"/>
  <c r="BP390" i="3"/>
  <c r="BQ390" i="3"/>
  <c r="BR390" i="3"/>
  <c r="BS390" i="3"/>
  <c r="BT390" i="3"/>
  <c r="BU390" i="3"/>
  <c r="BV390" i="3"/>
  <c r="BW390" i="3"/>
  <c r="BX390" i="3"/>
  <c r="CA390" i="3"/>
  <c r="CB390" i="3"/>
  <c r="CC390" i="3"/>
  <c r="CD390" i="3"/>
  <c r="CF390" i="3"/>
  <c r="CG390" i="3"/>
  <c r="CH390" i="3"/>
  <c r="CJ390" i="3"/>
  <c r="CK390" i="3"/>
  <c r="CL390" i="3"/>
  <c r="CN390" i="3"/>
  <c r="CO390" i="3"/>
  <c r="CP390" i="3"/>
  <c r="CR390" i="3"/>
  <c r="CS390" i="3"/>
  <c r="CT390" i="3"/>
  <c r="CV390" i="3"/>
  <c r="CW390" i="3"/>
  <c r="CX390" i="3"/>
  <c r="CZ390" i="3"/>
  <c r="DA390" i="3"/>
  <c r="DB390" i="3"/>
  <c r="DD390" i="3"/>
  <c r="DE390" i="3"/>
  <c r="DF390" i="3"/>
  <c r="DH390" i="3"/>
  <c r="DI390" i="3"/>
  <c r="DJ390" i="3"/>
  <c r="DL390" i="3"/>
  <c r="DM390" i="3"/>
  <c r="DN390" i="3"/>
  <c r="DP390" i="3"/>
  <c r="DQ390" i="3"/>
  <c r="DR390" i="3"/>
  <c r="B391" i="3"/>
  <c r="C391" i="3"/>
  <c r="E391" i="3"/>
  <c r="F391" i="3"/>
  <c r="G391" i="3"/>
  <c r="H391" i="3"/>
  <c r="I391" i="3"/>
  <c r="J391" i="3"/>
  <c r="K391" i="3"/>
  <c r="L391" i="3"/>
  <c r="M391" i="3"/>
  <c r="N391" i="3"/>
  <c r="O391" i="3"/>
  <c r="Q391" i="3"/>
  <c r="R391" i="3"/>
  <c r="S391" i="3"/>
  <c r="U391" i="3"/>
  <c r="V391" i="3"/>
  <c r="W391" i="3"/>
  <c r="Y391" i="3"/>
  <c r="Z391" i="3"/>
  <c r="AA391" i="3"/>
  <c r="AC391" i="3"/>
  <c r="AD391" i="3"/>
  <c r="AE391" i="3"/>
  <c r="AG391" i="3"/>
  <c r="AH391" i="3"/>
  <c r="AI391" i="3"/>
  <c r="AK391" i="3"/>
  <c r="AL391" i="3"/>
  <c r="AM391" i="3"/>
  <c r="AO391" i="3"/>
  <c r="AP391" i="3"/>
  <c r="AQ391" i="3"/>
  <c r="AS391" i="3"/>
  <c r="AT391" i="3"/>
  <c r="AU391" i="3"/>
  <c r="AW391" i="3"/>
  <c r="AX391" i="3"/>
  <c r="AY391" i="3"/>
  <c r="BA391" i="3"/>
  <c r="BB391" i="3"/>
  <c r="BC391" i="3"/>
  <c r="BE391" i="3"/>
  <c r="BF391" i="3"/>
  <c r="BG391" i="3"/>
  <c r="BI391" i="3"/>
  <c r="BJ391" i="3"/>
  <c r="BK391" i="3"/>
  <c r="BN391" i="3"/>
  <c r="BO391" i="3"/>
  <c r="BP391" i="3"/>
  <c r="BQ391" i="3"/>
  <c r="BR391" i="3"/>
  <c r="BS391" i="3"/>
  <c r="BT391" i="3"/>
  <c r="BU391" i="3"/>
  <c r="BV391" i="3"/>
  <c r="BW391" i="3"/>
  <c r="BX391" i="3"/>
  <c r="CA391" i="3"/>
  <c r="CB391" i="3"/>
  <c r="CC391" i="3"/>
  <c r="CD391" i="3"/>
  <c r="CF391" i="3"/>
  <c r="CG391" i="3"/>
  <c r="CH391" i="3"/>
  <c r="CJ391" i="3"/>
  <c r="CK391" i="3"/>
  <c r="CL391" i="3"/>
  <c r="CN391" i="3"/>
  <c r="CO391" i="3"/>
  <c r="CP391" i="3"/>
  <c r="CR391" i="3"/>
  <c r="CS391" i="3"/>
  <c r="CT391" i="3"/>
  <c r="CV391" i="3"/>
  <c r="CW391" i="3"/>
  <c r="CX391" i="3"/>
  <c r="CZ391" i="3"/>
  <c r="DA391" i="3"/>
  <c r="DB391" i="3"/>
  <c r="DD391" i="3"/>
  <c r="DE391" i="3"/>
  <c r="DF391" i="3"/>
  <c r="DH391" i="3"/>
  <c r="DI391" i="3"/>
  <c r="DJ391" i="3"/>
  <c r="DL391" i="3"/>
  <c r="DM391" i="3"/>
  <c r="DN391" i="3"/>
  <c r="DP391" i="3"/>
  <c r="DQ391" i="3"/>
  <c r="DR391" i="3"/>
  <c r="B392" i="3"/>
  <c r="C392" i="3"/>
  <c r="E392" i="3"/>
  <c r="F392" i="3"/>
  <c r="G392" i="3"/>
  <c r="H392" i="3"/>
  <c r="I392" i="3"/>
  <c r="J392" i="3"/>
  <c r="K392" i="3"/>
  <c r="L392" i="3"/>
  <c r="M392" i="3"/>
  <c r="N392" i="3"/>
  <c r="O392" i="3"/>
  <c r="Q392" i="3"/>
  <c r="R392" i="3"/>
  <c r="S392" i="3"/>
  <c r="U392" i="3"/>
  <c r="V392" i="3"/>
  <c r="W392" i="3"/>
  <c r="Y392" i="3"/>
  <c r="Z392" i="3"/>
  <c r="AA392" i="3"/>
  <c r="AC392" i="3"/>
  <c r="AD392" i="3"/>
  <c r="AE392" i="3"/>
  <c r="AG392" i="3"/>
  <c r="AH392" i="3"/>
  <c r="AI392" i="3"/>
  <c r="AK392" i="3"/>
  <c r="AL392" i="3"/>
  <c r="AM392" i="3"/>
  <c r="AO392" i="3"/>
  <c r="AP392" i="3"/>
  <c r="AQ392" i="3"/>
  <c r="AS392" i="3"/>
  <c r="AT392" i="3"/>
  <c r="AU392" i="3"/>
  <c r="AW392" i="3"/>
  <c r="AX392" i="3"/>
  <c r="AY392" i="3"/>
  <c r="BA392" i="3"/>
  <c r="BB392" i="3"/>
  <c r="BC392" i="3"/>
  <c r="BE392" i="3"/>
  <c r="BF392" i="3"/>
  <c r="BG392" i="3"/>
  <c r="BI392" i="3"/>
  <c r="BJ392" i="3"/>
  <c r="BK392" i="3"/>
  <c r="BN392" i="3"/>
  <c r="BO392" i="3"/>
  <c r="BP392" i="3"/>
  <c r="BQ392" i="3"/>
  <c r="BR392" i="3"/>
  <c r="BS392" i="3"/>
  <c r="BT392" i="3"/>
  <c r="BU392" i="3"/>
  <c r="BV392" i="3"/>
  <c r="BW392" i="3"/>
  <c r="BX392" i="3"/>
  <c r="CA392" i="3"/>
  <c r="CB392" i="3"/>
  <c r="CC392" i="3"/>
  <c r="CD392" i="3"/>
  <c r="CF392" i="3"/>
  <c r="CG392" i="3"/>
  <c r="CH392" i="3"/>
  <c r="CJ392" i="3"/>
  <c r="CK392" i="3"/>
  <c r="CL392" i="3"/>
  <c r="CN392" i="3"/>
  <c r="CO392" i="3"/>
  <c r="CP392" i="3"/>
  <c r="CR392" i="3"/>
  <c r="CS392" i="3"/>
  <c r="CT392" i="3"/>
  <c r="CV392" i="3"/>
  <c r="CW392" i="3"/>
  <c r="CX392" i="3"/>
  <c r="CZ392" i="3"/>
  <c r="DA392" i="3"/>
  <c r="DB392" i="3"/>
  <c r="DD392" i="3"/>
  <c r="DE392" i="3"/>
  <c r="DF392" i="3"/>
  <c r="DH392" i="3"/>
  <c r="DI392" i="3"/>
  <c r="DJ392" i="3"/>
  <c r="DL392" i="3"/>
  <c r="DM392" i="3"/>
  <c r="DN392" i="3"/>
  <c r="DP392" i="3"/>
  <c r="DQ392" i="3"/>
  <c r="DR392" i="3"/>
  <c r="B393" i="3"/>
  <c r="C393" i="3"/>
  <c r="E393" i="3"/>
  <c r="F393" i="3"/>
  <c r="G393" i="3"/>
  <c r="H393" i="3"/>
  <c r="I393" i="3"/>
  <c r="J393" i="3"/>
  <c r="K393" i="3"/>
  <c r="L393" i="3"/>
  <c r="M393" i="3"/>
  <c r="N393" i="3"/>
  <c r="O393" i="3"/>
  <c r="Q393" i="3"/>
  <c r="R393" i="3"/>
  <c r="S393" i="3"/>
  <c r="U393" i="3"/>
  <c r="V393" i="3"/>
  <c r="W393" i="3"/>
  <c r="Y393" i="3"/>
  <c r="Z393" i="3"/>
  <c r="AA393" i="3"/>
  <c r="AC393" i="3"/>
  <c r="AD393" i="3"/>
  <c r="AE393" i="3"/>
  <c r="AG393" i="3"/>
  <c r="AH393" i="3"/>
  <c r="AI393" i="3"/>
  <c r="AK393" i="3"/>
  <c r="AL393" i="3"/>
  <c r="AM393" i="3"/>
  <c r="AO393" i="3"/>
  <c r="AP393" i="3"/>
  <c r="AQ393" i="3"/>
  <c r="AS393" i="3"/>
  <c r="AT393" i="3"/>
  <c r="AU393" i="3"/>
  <c r="AW393" i="3"/>
  <c r="AX393" i="3"/>
  <c r="AY393" i="3"/>
  <c r="BA393" i="3"/>
  <c r="BB393" i="3"/>
  <c r="BC393" i="3"/>
  <c r="BE393" i="3"/>
  <c r="BF393" i="3"/>
  <c r="BG393" i="3"/>
  <c r="BI393" i="3"/>
  <c r="BJ393" i="3"/>
  <c r="BK393" i="3"/>
  <c r="BN393" i="3"/>
  <c r="BO393" i="3"/>
  <c r="BP393" i="3"/>
  <c r="BQ393" i="3"/>
  <c r="BR393" i="3"/>
  <c r="BS393" i="3"/>
  <c r="BT393" i="3"/>
  <c r="BU393" i="3"/>
  <c r="BV393" i="3"/>
  <c r="BW393" i="3"/>
  <c r="BX393" i="3"/>
  <c r="CA393" i="3"/>
  <c r="CB393" i="3"/>
  <c r="CC393" i="3"/>
  <c r="CD393" i="3"/>
  <c r="CF393" i="3"/>
  <c r="CG393" i="3"/>
  <c r="CH393" i="3"/>
  <c r="CJ393" i="3"/>
  <c r="CK393" i="3"/>
  <c r="CL393" i="3"/>
  <c r="CN393" i="3"/>
  <c r="CO393" i="3"/>
  <c r="CP393" i="3"/>
  <c r="CR393" i="3"/>
  <c r="CS393" i="3"/>
  <c r="CT393" i="3"/>
  <c r="CV393" i="3"/>
  <c r="CW393" i="3"/>
  <c r="CX393" i="3"/>
  <c r="CZ393" i="3"/>
  <c r="DA393" i="3"/>
  <c r="DB393" i="3"/>
  <c r="DD393" i="3"/>
  <c r="DE393" i="3"/>
  <c r="DF393" i="3"/>
  <c r="DH393" i="3"/>
  <c r="DI393" i="3"/>
  <c r="DJ393" i="3"/>
  <c r="DL393" i="3"/>
  <c r="DM393" i="3"/>
  <c r="DN393" i="3"/>
  <c r="DP393" i="3"/>
  <c r="DQ393" i="3"/>
  <c r="DR393" i="3"/>
  <c r="B394" i="3"/>
  <c r="C394" i="3"/>
  <c r="E394" i="3"/>
  <c r="F394" i="3"/>
  <c r="G394" i="3"/>
  <c r="H394" i="3"/>
  <c r="I394" i="3"/>
  <c r="J394" i="3"/>
  <c r="K394" i="3"/>
  <c r="L394" i="3"/>
  <c r="M394" i="3"/>
  <c r="N394" i="3"/>
  <c r="O394" i="3"/>
  <c r="Q394" i="3"/>
  <c r="R394" i="3"/>
  <c r="S394" i="3"/>
  <c r="U394" i="3"/>
  <c r="V394" i="3"/>
  <c r="W394" i="3"/>
  <c r="Y394" i="3"/>
  <c r="Z394" i="3"/>
  <c r="AA394" i="3"/>
  <c r="AC394" i="3"/>
  <c r="AD394" i="3"/>
  <c r="AE394" i="3"/>
  <c r="AG394" i="3"/>
  <c r="AH394" i="3"/>
  <c r="AI394" i="3"/>
  <c r="AK394" i="3"/>
  <c r="AL394" i="3"/>
  <c r="AM394" i="3"/>
  <c r="AO394" i="3"/>
  <c r="AP394" i="3"/>
  <c r="AQ394" i="3"/>
  <c r="AS394" i="3"/>
  <c r="AT394" i="3"/>
  <c r="AU394" i="3"/>
  <c r="AW394" i="3"/>
  <c r="AX394" i="3"/>
  <c r="AY394" i="3"/>
  <c r="BA394" i="3"/>
  <c r="BB394" i="3"/>
  <c r="BC394" i="3"/>
  <c r="BE394" i="3"/>
  <c r="BF394" i="3"/>
  <c r="BG394" i="3"/>
  <c r="BI394" i="3"/>
  <c r="BJ394" i="3"/>
  <c r="BK394" i="3"/>
  <c r="BN394" i="3"/>
  <c r="BO394" i="3"/>
  <c r="BP394" i="3"/>
  <c r="BQ394" i="3"/>
  <c r="BR394" i="3"/>
  <c r="BS394" i="3"/>
  <c r="BT394" i="3"/>
  <c r="BU394" i="3"/>
  <c r="BV394" i="3"/>
  <c r="BW394" i="3"/>
  <c r="BX394" i="3"/>
  <c r="CA394" i="3"/>
  <c r="CB394" i="3"/>
  <c r="CC394" i="3"/>
  <c r="CD394" i="3"/>
  <c r="CF394" i="3"/>
  <c r="CG394" i="3"/>
  <c r="CH394" i="3"/>
  <c r="CJ394" i="3"/>
  <c r="CK394" i="3"/>
  <c r="CL394" i="3"/>
  <c r="CN394" i="3"/>
  <c r="CO394" i="3"/>
  <c r="CP394" i="3"/>
  <c r="CR394" i="3"/>
  <c r="CS394" i="3"/>
  <c r="CT394" i="3"/>
  <c r="CV394" i="3"/>
  <c r="CW394" i="3"/>
  <c r="CX394" i="3"/>
  <c r="CZ394" i="3"/>
  <c r="DA394" i="3"/>
  <c r="DB394" i="3"/>
  <c r="DD394" i="3"/>
  <c r="DE394" i="3"/>
  <c r="DF394" i="3"/>
  <c r="DH394" i="3"/>
  <c r="DI394" i="3"/>
  <c r="DJ394" i="3"/>
  <c r="DL394" i="3"/>
  <c r="DM394" i="3"/>
  <c r="DN394" i="3"/>
  <c r="DP394" i="3"/>
  <c r="DQ394" i="3"/>
  <c r="DR394" i="3"/>
  <c r="B395" i="3"/>
  <c r="C395" i="3"/>
  <c r="E395" i="3"/>
  <c r="F395" i="3"/>
  <c r="G395" i="3"/>
  <c r="H395" i="3"/>
  <c r="I395" i="3"/>
  <c r="J395" i="3"/>
  <c r="K395" i="3"/>
  <c r="L395" i="3"/>
  <c r="M395" i="3"/>
  <c r="N395" i="3"/>
  <c r="O395" i="3"/>
  <c r="Q395" i="3"/>
  <c r="R395" i="3"/>
  <c r="S395" i="3"/>
  <c r="U395" i="3"/>
  <c r="V395" i="3"/>
  <c r="W395" i="3"/>
  <c r="Y395" i="3"/>
  <c r="Z395" i="3"/>
  <c r="AA395" i="3"/>
  <c r="AC395" i="3"/>
  <c r="AD395" i="3"/>
  <c r="AE395" i="3"/>
  <c r="AG395" i="3"/>
  <c r="AH395" i="3"/>
  <c r="AI395" i="3"/>
  <c r="AK395" i="3"/>
  <c r="AL395" i="3"/>
  <c r="AM395" i="3"/>
  <c r="AO395" i="3"/>
  <c r="AP395" i="3"/>
  <c r="AQ395" i="3"/>
  <c r="AS395" i="3"/>
  <c r="AT395" i="3"/>
  <c r="AU395" i="3"/>
  <c r="AW395" i="3"/>
  <c r="AX395" i="3"/>
  <c r="AY395" i="3"/>
  <c r="BA395" i="3"/>
  <c r="BB395" i="3"/>
  <c r="BC395" i="3"/>
  <c r="BE395" i="3"/>
  <c r="BF395" i="3"/>
  <c r="BG395" i="3"/>
  <c r="BI395" i="3"/>
  <c r="BJ395" i="3"/>
  <c r="BK395" i="3"/>
  <c r="BN395" i="3"/>
  <c r="BO395" i="3"/>
  <c r="BP395" i="3"/>
  <c r="BQ395" i="3"/>
  <c r="BR395" i="3"/>
  <c r="BS395" i="3"/>
  <c r="BT395" i="3"/>
  <c r="BU395" i="3"/>
  <c r="BV395" i="3"/>
  <c r="BW395" i="3"/>
  <c r="BX395" i="3"/>
  <c r="CA395" i="3"/>
  <c r="CB395" i="3"/>
  <c r="CC395" i="3"/>
  <c r="CD395" i="3"/>
  <c r="CF395" i="3"/>
  <c r="CG395" i="3"/>
  <c r="CH395" i="3"/>
  <c r="CJ395" i="3"/>
  <c r="CK395" i="3"/>
  <c r="CL395" i="3"/>
  <c r="CN395" i="3"/>
  <c r="CO395" i="3"/>
  <c r="CP395" i="3"/>
  <c r="CR395" i="3"/>
  <c r="CS395" i="3"/>
  <c r="CT395" i="3"/>
  <c r="CV395" i="3"/>
  <c r="CW395" i="3"/>
  <c r="CX395" i="3"/>
  <c r="CZ395" i="3"/>
  <c r="DA395" i="3"/>
  <c r="DB395" i="3"/>
  <c r="DD395" i="3"/>
  <c r="DE395" i="3"/>
  <c r="DF395" i="3"/>
  <c r="DH395" i="3"/>
  <c r="DI395" i="3"/>
  <c r="DJ395" i="3"/>
  <c r="DL395" i="3"/>
  <c r="DM395" i="3"/>
  <c r="DN395" i="3"/>
  <c r="DP395" i="3"/>
  <c r="DQ395" i="3"/>
  <c r="DR395" i="3"/>
  <c r="B396" i="3"/>
  <c r="C396" i="3"/>
  <c r="E396" i="3"/>
  <c r="F396" i="3"/>
  <c r="G396" i="3"/>
  <c r="H396" i="3"/>
  <c r="I396" i="3"/>
  <c r="J396" i="3"/>
  <c r="K396" i="3"/>
  <c r="L396" i="3"/>
  <c r="M396" i="3"/>
  <c r="N396" i="3"/>
  <c r="O396" i="3"/>
  <c r="Q396" i="3"/>
  <c r="R396" i="3"/>
  <c r="S396" i="3"/>
  <c r="U396" i="3"/>
  <c r="V396" i="3"/>
  <c r="W396" i="3"/>
  <c r="Y396" i="3"/>
  <c r="Z396" i="3"/>
  <c r="AA396" i="3"/>
  <c r="AC396" i="3"/>
  <c r="AD396" i="3"/>
  <c r="AE396" i="3"/>
  <c r="AG396" i="3"/>
  <c r="AH396" i="3"/>
  <c r="AI396" i="3"/>
  <c r="AK396" i="3"/>
  <c r="AL396" i="3"/>
  <c r="AM396" i="3"/>
  <c r="AO396" i="3"/>
  <c r="AP396" i="3"/>
  <c r="AQ396" i="3"/>
  <c r="AS396" i="3"/>
  <c r="AT396" i="3"/>
  <c r="AU396" i="3"/>
  <c r="AW396" i="3"/>
  <c r="AX396" i="3"/>
  <c r="AY396" i="3"/>
  <c r="BA396" i="3"/>
  <c r="BB396" i="3"/>
  <c r="BC396" i="3"/>
  <c r="BE396" i="3"/>
  <c r="BF396" i="3"/>
  <c r="BG396" i="3"/>
  <c r="BI396" i="3"/>
  <c r="BJ396" i="3"/>
  <c r="BK396" i="3"/>
  <c r="BN396" i="3"/>
  <c r="BO396" i="3"/>
  <c r="BP396" i="3"/>
  <c r="BQ396" i="3"/>
  <c r="BR396" i="3"/>
  <c r="BS396" i="3"/>
  <c r="BT396" i="3"/>
  <c r="BU396" i="3"/>
  <c r="BV396" i="3"/>
  <c r="BW396" i="3"/>
  <c r="BX396" i="3"/>
  <c r="CA396" i="3"/>
  <c r="CB396" i="3"/>
  <c r="CC396" i="3"/>
  <c r="CD396" i="3"/>
  <c r="CF396" i="3"/>
  <c r="CG396" i="3"/>
  <c r="CH396" i="3"/>
  <c r="CJ396" i="3"/>
  <c r="CK396" i="3"/>
  <c r="CL396" i="3"/>
  <c r="CN396" i="3"/>
  <c r="CO396" i="3"/>
  <c r="CP396" i="3"/>
  <c r="CR396" i="3"/>
  <c r="CS396" i="3"/>
  <c r="CT396" i="3"/>
  <c r="CV396" i="3"/>
  <c r="CW396" i="3"/>
  <c r="CX396" i="3"/>
  <c r="CZ396" i="3"/>
  <c r="DA396" i="3"/>
  <c r="DB396" i="3"/>
  <c r="DD396" i="3"/>
  <c r="DE396" i="3"/>
  <c r="DF396" i="3"/>
  <c r="DH396" i="3"/>
  <c r="DI396" i="3"/>
  <c r="DJ396" i="3"/>
  <c r="DL396" i="3"/>
  <c r="DM396" i="3"/>
  <c r="DN396" i="3"/>
  <c r="DP396" i="3"/>
  <c r="DQ396" i="3"/>
  <c r="DR396" i="3"/>
  <c r="B397" i="3"/>
  <c r="C397" i="3"/>
  <c r="E397" i="3"/>
  <c r="F397" i="3"/>
  <c r="G397" i="3"/>
  <c r="H397" i="3"/>
  <c r="I397" i="3"/>
  <c r="J397" i="3"/>
  <c r="K397" i="3"/>
  <c r="L397" i="3"/>
  <c r="M397" i="3"/>
  <c r="N397" i="3"/>
  <c r="O397" i="3"/>
  <c r="Q397" i="3"/>
  <c r="R397" i="3"/>
  <c r="S397" i="3"/>
  <c r="U397" i="3"/>
  <c r="V397" i="3"/>
  <c r="W397" i="3"/>
  <c r="Y397" i="3"/>
  <c r="Z397" i="3"/>
  <c r="AA397" i="3"/>
  <c r="AC397" i="3"/>
  <c r="AD397" i="3"/>
  <c r="AE397" i="3"/>
  <c r="AG397" i="3"/>
  <c r="AH397" i="3"/>
  <c r="AI397" i="3"/>
  <c r="AK397" i="3"/>
  <c r="AL397" i="3"/>
  <c r="AM397" i="3"/>
  <c r="AO397" i="3"/>
  <c r="AP397" i="3"/>
  <c r="AQ397" i="3"/>
  <c r="AS397" i="3"/>
  <c r="AT397" i="3"/>
  <c r="AU397" i="3"/>
  <c r="AW397" i="3"/>
  <c r="AX397" i="3"/>
  <c r="AY397" i="3"/>
  <c r="BA397" i="3"/>
  <c r="BB397" i="3"/>
  <c r="BC397" i="3"/>
  <c r="BE397" i="3"/>
  <c r="BF397" i="3"/>
  <c r="BG397" i="3"/>
  <c r="BI397" i="3"/>
  <c r="BJ397" i="3"/>
  <c r="BK397" i="3"/>
  <c r="BN397" i="3"/>
  <c r="BO397" i="3"/>
  <c r="BP397" i="3"/>
  <c r="BQ397" i="3"/>
  <c r="BR397" i="3"/>
  <c r="BS397" i="3"/>
  <c r="BT397" i="3"/>
  <c r="BU397" i="3"/>
  <c r="BV397" i="3"/>
  <c r="BW397" i="3"/>
  <c r="BX397" i="3"/>
  <c r="CA397" i="3"/>
  <c r="CB397" i="3"/>
  <c r="CC397" i="3"/>
  <c r="CD397" i="3"/>
  <c r="CF397" i="3"/>
  <c r="CG397" i="3"/>
  <c r="CH397" i="3"/>
  <c r="CJ397" i="3"/>
  <c r="CK397" i="3"/>
  <c r="CL397" i="3"/>
  <c r="CN397" i="3"/>
  <c r="CO397" i="3"/>
  <c r="CP397" i="3"/>
  <c r="CR397" i="3"/>
  <c r="CS397" i="3"/>
  <c r="CT397" i="3"/>
  <c r="CV397" i="3"/>
  <c r="CW397" i="3"/>
  <c r="CX397" i="3"/>
  <c r="CZ397" i="3"/>
  <c r="DA397" i="3"/>
  <c r="DB397" i="3"/>
  <c r="DD397" i="3"/>
  <c r="DE397" i="3"/>
  <c r="DF397" i="3"/>
  <c r="DH397" i="3"/>
  <c r="DI397" i="3"/>
  <c r="DJ397" i="3"/>
  <c r="DL397" i="3"/>
  <c r="DM397" i="3"/>
  <c r="DN397" i="3"/>
  <c r="DP397" i="3"/>
  <c r="DQ397" i="3"/>
  <c r="DR397" i="3"/>
  <c r="B398" i="3"/>
  <c r="C398" i="3"/>
  <c r="E398" i="3"/>
  <c r="F398" i="3"/>
  <c r="G398" i="3"/>
  <c r="H398" i="3"/>
  <c r="I398" i="3"/>
  <c r="J398" i="3"/>
  <c r="K398" i="3"/>
  <c r="L398" i="3"/>
  <c r="M398" i="3"/>
  <c r="N398" i="3"/>
  <c r="O398" i="3"/>
  <c r="Q398" i="3"/>
  <c r="R398" i="3"/>
  <c r="S398" i="3"/>
  <c r="U398" i="3"/>
  <c r="V398" i="3"/>
  <c r="W398" i="3"/>
  <c r="Y398" i="3"/>
  <c r="Z398" i="3"/>
  <c r="AA398" i="3"/>
  <c r="AC398" i="3"/>
  <c r="AD398" i="3"/>
  <c r="AE398" i="3"/>
  <c r="AG398" i="3"/>
  <c r="AH398" i="3"/>
  <c r="AI398" i="3"/>
  <c r="AK398" i="3"/>
  <c r="AL398" i="3"/>
  <c r="AM398" i="3"/>
  <c r="AO398" i="3"/>
  <c r="AP398" i="3"/>
  <c r="AQ398" i="3"/>
  <c r="AS398" i="3"/>
  <c r="AT398" i="3"/>
  <c r="AU398" i="3"/>
  <c r="AW398" i="3"/>
  <c r="AX398" i="3"/>
  <c r="AY398" i="3"/>
  <c r="BA398" i="3"/>
  <c r="BB398" i="3"/>
  <c r="BC398" i="3"/>
  <c r="BE398" i="3"/>
  <c r="BF398" i="3"/>
  <c r="BG398" i="3"/>
  <c r="BI398" i="3"/>
  <c r="BJ398" i="3"/>
  <c r="BK398" i="3"/>
  <c r="BN398" i="3"/>
  <c r="BO398" i="3"/>
  <c r="BP398" i="3"/>
  <c r="BQ398" i="3"/>
  <c r="BR398" i="3"/>
  <c r="BS398" i="3"/>
  <c r="BT398" i="3"/>
  <c r="BU398" i="3"/>
  <c r="BV398" i="3"/>
  <c r="BW398" i="3"/>
  <c r="BX398" i="3"/>
  <c r="CA398" i="3"/>
  <c r="CB398" i="3"/>
  <c r="CC398" i="3"/>
  <c r="CD398" i="3"/>
  <c r="CF398" i="3"/>
  <c r="CG398" i="3"/>
  <c r="CH398" i="3"/>
  <c r="CJ398" i="3"/>
  <c r="CK398" i="3"/>
  <c r="CL398" i="3"/>
  <c r="CN398" i="3"/>
  <c r="CO398" i="3"/>
  <c r="CP398" i="3"/>
  <c r="CR398" i="3"/>
  <c r="CS398" i="3"/>
  <c r="CT398" i="3"/>
  <c r="CV398" i="3"/>
  <c r="CW398" i="3"/>
  <c r="CX398" i="3"/>
  <c r="CZ398" i="3"/>
  <c r="DA398" i="3"/>
  <c r="DB398" i="3"/>
  <c r="DD398" i="3"/>
  <c r="DE398" i="3"/>
  <c r="DF398" i="3"/>
  <c r="DH398" i="3"/>
  <c r="DI398" i="3"/>
  <c r="DJ398" i="3"/>
  <c r="DL398" i="3"/>
  <c r="DM398" i="3"/>
  <c r="DN398" i="3"/>
  <c r="DP398" i="3"/>
  <c r="DQ398" i="3"/>
  <c r="DR398" i="3"/>
  <c r="B399" i="3"/>
  <c r="C399" i="3"/>
  <c r="E399" i="3"/>
  <c r="F399" i="3"/>
  <c r="G399" i="3"/>
  <c r="H399" i="3"/>
  <c r="I399" i="3"/>
  <c r="J399" i="3"/>
  <c r="K399" i="3"/>
  <c r="L399" i="3"/>
  <c r="M399" i="3"/>
  <c r="N399" i="3"/>
  <c r="O399" i="3"/>
  <c r="Q399" i="3"/>
  <c r="R399" i="3"/>
  <c r="S399" i="3"/>
  <c r="U399" i="3"/>
  <c r="V399" i="3"/>
  <c r="W399" i="3"/>
  <c r="Y399" i="3"/>
  <c r="Z399" i="3"/>
  <c r="AA399" i="3"/>
  <c r="AC399" i="3"/>
  <c r="AD399" i="3"/>
  <c r="AE399" i="3"/>
  <c r="AG399" i="3"/>
  <c r="AH399" i="3"/>
  <c r="AI399" i="3"/>
  <c r="AK399" i="3"/>
  <c r="AL399" i="3"/>
  <c r="AM399" i="3"/>
  <c r="AO399" i="3"/>
  <c r="AP399" i="3"/>
  <c r="AQ399" i="3"/>
  <c r="AS399" i="3"/>
  <c r="AT399" i="3"/>
  <c r="AU399" i="3"/>
  <c r="AW399" i="3"/>
  <c r="AX399" i="3"/>
  <c r="AY399" i="3"/>
  <c r="BA399" i="3"/>
  <c r="BB399" i="3"/>
  <c r="BC399" i="3"/>
  <c r="BE399" i="3"/>
  <c r="BF399" i="3"/>
  <c r="BG399" i="3"/>
  <c r="BI399" i="3"/>
  <c r="BJ399" i="3"/>
  <c r="BK399" i="3"/>
  <c r="BN399" i="3"/>
  <c r="BO399" i="3"/>
  <c r="BP399" i="3"/>
  <c r="BQ399" i="3"/>
  <c r="BR399" i="3"/>
  <c r="BS399" i="3"/>
  <c r="BT399" i="3"/>
  <c r="BU399" i="3"/>
  <c r="BV399" i="3"/>
  <c r="BW399" i="3"/>
  <c r="BX399" i="3"/>
  <c r="CA399" i="3"/>
  <c r="CB399" i="3"/>
  <c r="CC399" i="3"/>
  <c r="CD399" i="3"/>
  <c r="CF399" i="3"/>
  <c r="CG399" i="3"/>
  <c r="CH399" i="3"/>
  <c r="CJ399" i="3"/>
  <c r="CK399" i="3"/>
  <c r="CL399" i="3"/>
  <c r="CN399" i="3"/>
  <c r="CO399" i="3"/>
  <c r="CP399" i="3"/>
  <c r="CR399" i="3"/>
  <c r="CS399" i="3"/>
  <c r="CT399" i="3"/>
  <c r="CV399" i="3"/>
  <c r="CW399" i="3"/>
  <c r="CX399" i="3"/>
  <c r="CZ399" i="3"/>
  <c r="DA399" i="3"/>
  <c r="DB399" i="3"/>
  <c r="DD399" i="3"/>
  <c r="DE399" i="3"/>
  <c r="DF399" i="3"/>
  <c r="DH399" i="3"/>
  <c r="DI399" i="3"/>
  <c r="DJ399" i="3"/>
  <c r="DL399" i="3"/>
  <c r="DM399" i="3"/>
  <c r="DN399" i="3"/>
  <c r="DP399" i="3"/>
  <c r="DQ399" i="3"/>
  <c r="DR399" i="3"/>
  <c r="B400" i="3"/>
  <c r="C400" i="3"/>
  <c r="E400" i="3"/>
  <c r="F400" i="3"/>
  <c r="G400" i="3"/>
  <c r="H400" i="3"/>
  <c r="I400" i="3"/>
  <c r="J400" i="3"/>
  <c r="K400" i="3"/>
  <c r="L400" i="3"/>
  <c r="M400" i="3"/>
  <c r="N400" i="3"/>
  <c r="O400" i="3"/>
  <c r="Q400" i="3"/>
  <c r="R400" i="3"/>
  <c r="S400" i="3"/>
  <c r="U400" i="3"/>
  <c r="V400" i="3"/>
  <c r="W400" i="3"/>
  <c r="Y400" i="3"/>
  <c r="Z400" i="3"/>
  <c r="AA400" i="3"/>
  <c r="AC400" i="3"/>
  <c r="AD400" i="3"/>
  <c r="AE400" i="3"/>
  <c r="AG400" i="3"/>
  <c r="AH400" i="3"/>
  <c r="AI400" i="3"/>
  <c r="AK400" i="3"/>
  <c r="AL400" i="3"/>
  <c r="AM400" i="3"/>
  <c r="AO400" i="3"/>
  <c r="AP400" i="3"/>
  <c r="AQ400" i="3"/>
  <c r="AS400" i="3"/>
  <c r="AT400" i="3"/>
  <c r="AU400" i="3"/>
  <c r="AW400" i="3"/>
  <c r="AX400" i="3"/>
  <c r="AY400" i="3"/>
  <c r="BA400" i="3"/>
  <c r="BB400" i="3"/>
  <c r="BC400" i="3"/>
  <c r="BE400" i="3"/>
  <c r="BF400" i="3"/>
  <c r="BG400" i="3"/>
  <c r="BI400" i="3"/>
  <c r="BJ400" i="3"/>
  <c r="BK400" i="3"/>
  <c r="BN400" i="3"/>
  <c r="BO400" i="3"/>
  <c r="BP400" i="3"/>
  <c r="BQ400" i="3"/>
  <c r="BR400" i="3"/>
  <c r="BS400" i="3"/>
  <c r="BT400" i="3"/>
  <c r="BU400" i="3"/>
  <c r="BV400" i="3"/>
  <c r="BW400" i="3"/>
  <c r="BX400" i="3"/>
  <c r="CA400" i="3"/>
  <c r="CB400" i="3"/>
  <c r="CC400" i="3"/>
  <c r="CD400" i="3"/>
  <c r="CF400" i="3"/>
  <c r="CG400" i="3"/>
  <c r="CH400" i="3"/>
  <c r="CJ400" i="3"/>
  <c r="CK400" i="3"/>
  <c r="CL400" i="3"/>
  <c r="CN400" i="3"/>
  <c r="CO400" i="3"/>
  <c r="CP400" i="3"/>
  <c r="CR400" i="3"/>
  <c r="CS400" i="3"/>
  <c r="CT400" i="3"/>
  <c r="CV400" i="3"/>
  <c r="CW400" i="3"/>
  <c r="CX400" i="3"/>
  <c r="CZ400" i="3"/>
  <c r="DA400" i="3"/>
  <c r="DB400" i="3"/>
  <c r="DD400" i="3"/>
  <c r="DE400" i="3"/>
  <c r="DF400" i="3"/>
  <c r="DH400" i="3"/>
  <c r="DI400" i="3"/>
  <c r="DJ400" i="3"/>
  <c r="DL400" i="3"/>
  <c r="DM400" i="3"/>
  <c r="DN400" i="3"/>
  <c r="DP400" i="3"/>
  <c r="DQ400" i="3"/>
  <c r="DR400" i="3"/>
  <c r="B401" i="3"/>
  <c r="C401" i="3"/>
  <c r="E401" i="3"/>
  <c r="F401" i="3"/>
  <c r="G401" i="3"/>
  <c r="H401" i="3"/>
  <c r="I401" i="3"/>
  <c r="J401" i="3"/>
  <c r="K401" i="3"/>
  <c r="L401" i="3"/>
  <c r="M401" i="3"/>
  <c r="N401" i="3"/>
  <c r="O401" i="3"/>
  <c r="Q401" i="3"/>
  <c r="R401" i="3"/>
  <c r="S401" i="3"/>
  <c r="U401" i="3"/>
  <c r="V401" i="3"/>
  <c r="W401" i="3"/>
  <c r="Y401" i="3"/>
  <c r="Z401" i="3"/>
  <c r="AA401" i="3"/>
  <c r="AC401" i="3"/>
  <c r="AD401" i="3"/>
  <c r="AE401" i="3"/>
  <c r="AG401" i="3"/>
  <c r="AH401" i="3"/>
  <c r="AI401" i="3"/>
  <c r="AK401" i="3"/>
  <c r="AL401" i="3"/>
  <c r="AM401" i="3"/>
  <c r="AO401" i="3"/>
  <c r="AP401" i="3"/>
  <c r="AQ401" i="3"/>
  <c r="AS401" i="3"/>
  <c r="AT401" i="3"/>
  <c r="AU401" i="3"/>
  <c r="AW401" i="3"/>
  <c r="AX401" i="3"/>
  <c r="AY401" i="3"/>
  <c r="BA401" i="3"/>
  <c r="BB401" i="3"/>
  <c r="BC401" i="3"/>
  <c r="BE401" i="3"/>
  <c r="BF401" i="3"/>
  <c r="BG401" i="3"/>
  <c r="BI401" i="3"/>
  <c r="BJ401" i="3"/>
  <c r="BK401" i="3"/>
  <c r="BN401" i="3"/>
  <c r="BO401" i="3"/>
  <c r="BP401" i="3"/>
  <c r="BQ401" i="3"/>
  <c r="BR401" i="3"/>
  <c r="BS401" i="3"/>
  <c r="BT401" i="3"/>
  <c r="BU401" i="3"/>
  <c r="BV401" i="3"/>
  <c r="BW401" i="3"/>
  <c r="BX401" i="3"/>
  <c r="CA401" i="3"/>
  <c r="CB401" i="3"/>
  <c r="CC401" i="3"/>
  <c r="CD401" i="3"/>
  <c r="CF401" i="3"/>
  <c r="CG401" i="3"/>
  <c r="CH401" i="3"/>
  <c r="CJ401" i="3"/>
  <c r="CK401" i="3"/>
  <c r="CL401" i="3"/>
  <c r="CN401" i="3"/>
  <c r="CO401" i="3"/>
  <c r="CP401" i="3"/>
  <c r="CR401" i="3"/>
  <c r="CS401" i="3"/>
  <c r="CT401" i="3"/>
  <c r="CV401" i="3"/>
  <c r="CW401" i="3"/>
  <c r="CX401" i="3"/>
  <c r="CZ401" i="3"/>
  <c r="DA401" i="3"/>
  <c r="DB401" i="3"/>
  <c r="DD401" i="3"/>
  <c r="DE401" i="3"/>
  <c r="DF401" i="3"/>
  <c r="DH401" i="3"/>
  <c r="DI401" i="3"/>
  <c r="DJ401" i="3"/>
  <c r="DL401" i="3"/>
  <c r="DM401" i="3"/>
  <c r="DN401" i="3"/>
  <c r="DP401" i="3"/>
  <c r="DQ401" i="3"/>
  <c r="DR401" i="3"/>
  <c r="B402" i="3"/>
  <c r="C402" i="3"/>
  <c r="E402" i="3"/>
  <c r="F402" i="3"/>
  <c r="G402" i="3"/>
  <c r="H402" i="3"/>
  <c r="I402" i="3"/>
  <c r="J402" i="3"/>
  <c r="K402" i="3"/>
  <c r="L402" i="3"/>
  <c r="M402" i="3"/>
  <c r="N402" i="3"/>
  <c r="O402" i="3"/>
  <c r="Q402" i="3"/>
  <c r="R402" i="3"/>
  <c r="S402" i="3"/>
  <c r="U402" i="3"/>
  <c r="V402" i="3"/>
  <c r="W402" i="3"/>
  <c r="Y402" i="3"/>
  <c r="Z402" i="3"/>
  <c r="AA402" i="3"/>
  <c r="AC402" i="3"/>
  <c r="AD402" i="3"/>
  <c r="AE402" i="3"/>
  <c r="AG402" i="3"/>
  <c r="AH402" i="3"/>
  <c r="AI402" i="3"/>
  <c r="AK402" i="3"/>
  <c r="AL402" i="3"/>
  <c r="AM402" i="3"/>
  <c r="AO402" i="3"/>
  <c r="AP402" i="3"/>
  <c r="AQ402" i="3"/>
  <c r="AS402" i="3"/>
  <c r="AT402" i="3"/>
  <c r="AU402" i="3"/>
  <c r="AW402" i="3"/>
  <c r="AX402" i="3"/>
  <c r="AY402" i="3"/>
  <c r="BA402" i="3"/>
  <c r="BB402" i="3"/>
  <c r="BC402" i="3"/>
  <c r="BE402" i="3"/>
  <c r="BF402" i="3"/>
  <c r="BG402" i="3"/>
  <c r="BI402" i="3"/>
  <c r="BJ402" i="3"/>
  <c r="BK402" i="3"/>
  <c r="BN402" i="3"/>
  <c r="BO402" i="3"/>
  <c r="BP402" i="3"/>
  <c r="BQ402" i="3"/>
  <c r="BR402" i="3"/>
  <c r="BS402" i="3"/>
  <c r="BT402" i="3"/>
  <c r="BU402" i="3"/>
  <c r="BV402" i="3"/>
  <c r="BW402" i="3"/>
  <c r="BX402" i="3"/>
  <c r="CA402" i="3"/>
  <c r="CB402" i="3"/>
  <c r="CC402" i="3"/>
  <c r="CD402" i="3"/>
  <c r="CF402" i="3"/>
  <c r="CG402" i="3"/>
  <c r="CH402" i="3"/>
  <c r="CJ402" i="3"/>
  <c r="CK402" i="3"/>
  <c r="CL402" i="3"/>
  <c r="CN402" i="3"/>
  <c r="CO402" i="3"/>
  <c r="CP402" i="3"/>
  <c r="CR402" i="3"/>
  <c r="CS402" i="3"/>
  <c r="CT402" i="3"/>
  <c r="CV402" i="3"/>
  <c r="CW402" i="3"/>
  <c r="CX402" i="3"/>
  <c r="CZ402" i="3"/>
  <c r="DA402" i="3"/>
  <c r="DB402" i="3"/>
  <c r="DD402" i="3"/>
  <c r="DE402" i="3"/>
  <c r="DF402" i="3"/>
  <c r="DH402" i="3"/>
  <c r="DI402" i="3"/>
  <c r="DJ402" i="3"/>
  <c r="DL402" i="3"/>
  <c r="DM402" i="3"/>
  <c r="DN402" i="3"/>
  <c r="DP402" i="3"/>
  <c r="DQ402" i="3"/>
  <c r="DR402" i="3"/>
  <c r="B403" i="3"/>
  <c r="C403" i="3"/>
  <c r="E403" i="3"/>
  <c r="F403" i="3"/>
  <c r="G403" i="3"/>
  <c r="H403" i="3"/>
  <c r="I403" i="3"/>
  <c r="J403" i="3"/>
  <c r="K403" i="3"/>
  <c r="L403" i="3"/>
  <c r="M403" i="3"/>
  <c r="N403" i="3"/>
  <c r="O403" i="3"/>
  <c r="Q403" i="3"/>
  <c r="R403" i="3"/>
  <c r="S403" i="3"/>
  <c r="U403" i="3"/>
  <c r="V403" i="3"/>
  <c r="W403" i="3"/>
  <c r="Y403" i="3"/>
  <c r="Z403" i="3"/>
  <c r="AA403" i="3"/>
  <c r="AC403" i="3"/>
  <c r="AD403" i="3"/>
  <c r="AE403" i="3"/>
  <c r="AG403" i="3"/>
  <c r="AH403" i="3"/>
  <c r="AI403" i="3"/>
  <c r="AK403" i="3"/>
  <c r="AL403" i="3"/>
  <c r="AM403" i="3"/>
  <c r="AO403" i="3"/>
  <c r="AP403" i="3"/>
  <c r="AQ403" i="3"/>
  <c r="AS403" i="3"/>
  <c r="AT403" i="3"/>
  <c r="AU403" i="3"/>
  <c r="AW403" i="3"/>
  <c r="AX403" i="3"/>
  <c r="AY403" i="3"/>
  <c r="BA403" i="3"/>
  <c r="BB403" i="3"/>
  <c r="BC403" i="3"/>
  <c r="BE403" i="3"/>
  <c r="BF403" i="3"/>
  <c r="BG403" i="3"/>
  <c r="BI403" i="3"/>
  <c r="BJ403" i="3"/>
  <c r="BK403" i="3"/>
  <c r="BN403" i="3"/>
  <c r="BO403" i="3"/>
  <c r="BP403" i="3"/>
  <c r="BQ403" i="3"/>
  <c r="BR403" i="3"/>
  <c r="BS403" i="3"/>
  <c r="BT403" i="3"/>
  <c r="BU403" i="3"/>
  <c r="BV403" i="3"/>
  <c r="BW403" i="3"/>
  <c r="BX403" i="3"/>
  <c r="CA403" i="3"/>
  <c r="CB403" i="3"/>
  <c r="CC403" i="3"/>
  <c r="CD403" i="3"/>
  <c r="CF403" i="3"/>
  <c r="CG403" i="3"/>
  <c r="CH403" i="3"/>
  <c r="CJ403" i="3"/>
  <c r="CK403" i="3"/>
  <c r="CL403" i="3"/>
  <c r="CN403" i="3"/>
  <c r="CO403" i="3"/>
  <c r="CP403" i="3"/>
  <c r="CR403" i="3"/>
  <c r="CS403" i="3"/>
  <c r="CT403" i="3"/>
  <c r="CV403" i="3"/>
  <c r="CW403" i="3"/>
  <c r="CX403" i="3"/>
  <c r="CZ403" i="3"/>
  <c r="DA403" i="3"/>
  <c r="DB403" i="3"/>
  <c r="DD403" i="3"/>
  <c r="DE403" i="3"/>
  <c r="DF403" i="3"/>
  <c r="DH403" i="3"/>
  <c r="DI403" i="3"/>
  <c r="DJ403" i="3"/>
  <c r="DL403" i="3"/>
  <c r="DM403" i="3"/>
  <c r="DN403" i="3"/>
  <c r="DP403" i="3"/>
  <c r="DQ403" i="3"/>
  <c r="DR403" i="3"/>
  <c r="B404" i="3"/>
  <c r="C404" i="3"/>
  <c r="E404" i="3"/>
  <c r="F404" i="3"/>
  <c r="G404" i="3"/>
  <c r="H404" i="3"/>
  <c r="I404" i="3"/>
  <c r="J404" i="3"/>
  <c r="K404" i="3"/>
  <c r="L404" i="3"/>
  <c r="M404" i="3"/>
  <c r="N404" i="3"/>
  <c r="O404" i="3"/>
  <c r="Q404" i="3"/>
  <c r="R404" i="3"/>
  <c r="S404" i="3"/>
  <c r="U404" i="3"/>
  <c r="V404" i="3"/>
  <c r="W404" i="3"/>
  <c r="Y404" i="3"/>
  <c r="Z404" i="3"/>
  <c r="AA404" i="3"/>
  <c r="AC404" i="3"/>
  <c r="AD404" i="3"/>
  <c r="AE404" i="3"/>
  <c r="AG404" i="3"/>
  <c r="AH404" i="3"/>
  <c r="AI404" i="3"/>
  <c r="AK404" i="3"/>
  <c r="AL404" i="3"/>
  <c r="AM404" i="3"/>
  <c r="AO404" i="3"/>
  <c r="AP404" i="3"/>
  <c r="AQ404" i="3"/>
  <c r="AS404" i="3"/>
  <c r="AT404" i="3"/>
  <c r="AU404" i="3"/>
  <c r="AW404" i="3"/>
  <c r="AX404" i="3"/>
  <c r="AY404" i="3"/>
  <c r="BA404" i="3"/>
  <c r="BB404" i="3"/>
  <c r="BC404" i="3"/>
  <c r="BE404" i="3"/>
  <c r="BF404" i="3"/>
  <c r="BG404" i="3"/>
  <c r="BI404" i="3"/>
  <c r="BJ404" i="3"/>
  <c r="BK404" i="3"/>
  <c r="BN404" i="3"/>
  <c r="BO404" i="3"/>
  <c r="BP404" i="3"/>
  <c r="BQ404" i="3"/>
  <c r="BR404" i="3"/>
  <c r="BS404" i="3"/>
  <c r="BT404" i="3"/>
  <c r="BU404" i="3"/>
  <c r="BV404" i="3"/>
  <c r="BW404" i="3"/>
  <c r="BX404" i="3"/>
  <c r="CA404" i="3"/>
  <c r="CB404" i="3"/>
  <c r="CC404" i="3"/>
  <c r="CD404" i="3"/>
  <c r="CF404" i="3"/>
  <c r="CG404" i="3"/>
  <c r="CH404" i="3"/>
  <c r="CJ404" i="3"/>
  <c r="CK404" i="3"/>
  <c r="CL404" i="3"/>
  <c r="CN404" i="3"/>
  <c r="CO404" i="3"/>
  <c r="CP404" i="3"/>
  <c r="CR404" i="3"/>
  <c r="CS404" i="3"/>
  <c r="CT404" i="3"/>
  <c r="CV404" i="3"/>
  <c r="CW404" i="3"/>
  <c r="CX404" i="3"/>
  <c r="CZ404" i="3"/>
  <c r="DA404" i="3"/>
  <c r="DB404" i="3"/>
  <c r="DD404" i="3"/>
  <c r="DE404" i="3"/>
  <c r="DF404" i="3"/>
  <c r="DH404" i="3"/>
  <c r="DI404" i="3"/>
  <c r="DJ404" i="3"/>
  <c r="DL404" i="3"/>
  <c r="DM404" i="3"/>
  <c r="DN404" i="3"/>
  <c r="DP404" i="3"/>
  <c r="DQ404" i="3"/>
  <c r="DR404" i="3"/>
  <c r="B405" i="3"/>
  <c r="C405" i="3"/>
  <c r="E405" i="3"/>
  <c r="F405" i="3"/>
  <c r="G405" i="3"/>
  <c r="H405" i="3"/>
  <c r="I405" i="3"/>
  <c r="J405" i="3"/>
  <c r="K405" i="3"/>
  <c r="L405" i="3"/>
  <c r="M405" i="3"/>
  <c r="N405" i="3"/>
  <c r="O405" i="3"/>
  <c r="Q405" i="3"/>
  <c r="R405" i="3"/>
  <c r="S405" i="3"/>
  <c r="U405" i="3"/>
  <c r="V405" i="3"/>
  <c r="W405" i="3"/>
  <c r="Y405" i="3"/>
  <c r="Z405" i="3"/>
  <c r="AA405" i="3"/>
  <c r="AC405" i="3"/>
  <c r="AD405" i="3"/>
  <c r="AE405" i="3"/>
  <c r="AG405" i="3"/>
  <c r="AH405" i="3"/>
  <c r="AI405" i="3"/>
  <c r="AK405" i="3"/>
  <c r="AL405" i="3"/>
  <c r="AM405" i="3"/>
  <c r="AO405" i="3"/>
  <c r="AP405" i="3"/>
  <c r="AQ405" i="3"/>
  <c r="AS405" i="3"/>
  <c r="AT405" i="3"/>
  <c r="AU405" i="3"/>
  <c r="AW405" i="3"/>
  <c r="AX405" i="3"/>
  <c r="AY405" i="3"/>
  <c r="BA405" i="3"/>
  <c r="BB405" i="3"/>
  <c r="BC405" i="3"/>
  <c r="BE405" i="3"/>
  <c r="BF405" i="3"/>
  <c r="BG405" i="3"/>
  <c r="BI405" i="3"/>
  <c r="BJ405" i="3"/>
  <c r="BK405" i="3"/>
  <c r="BN405" i="3"/>
  <c r="BO405" i="3"/>
  <c r="BP405" i="3"/>
  <c r="BQ405" i="3"/>
  <c r="BR405" i="3"/>
  <c r="BS405" i="3"/>
  <c r="BT405" i="3"/>
  <c r="BU405" i="3"/>
  <c r="BV405" i="3"/>
  <c r="BW405" i="3"/>
  <c r="BX405" i="3"/>
  <c r="CA405" i="3"/>
  <c r="CB405" i="3"/>
  <c r="CC405" i="3"/>
  <c r="CD405" i="3"/>
  <c r="CF405" i="3"/>
  <c r="CG405" i="3"/>
  <c r="CH405" i="3"/>
  <c r="CJ405" i="3"/>
  <c r="CK405" i="3"/>
  <c r="CL405" i="3"/>
  <c r="CN405" i="3"/>
  <c r="CO405" i="3"/>
  <c r="CP405" i="3"/>
  <c r="CR405" i="3"/>
  <c r="CS405" i="3"/>
  <c r="CT405" i="3"/>
  <c r="CV405" i="3"/>
  <c r="CW405" i="3"/>
  <c r="CX405" i="3"/>
  <c r="CZ405" i="3"/>
  <c r="DA405" i="3"/>
  <c r="DB405" i="3"/>
  <c r="DD405" i="3"/>
  <c r="DE405" i="3"/>
  <c r="DF405" i="3"/>
  <c r="DH405" i="3"/>
  <c r="DI405" i="3"/>
  <c r="DJ405" i="3"/>
  <c r="DL405" i="3"/>
  <c r="DM405" i="3"/>
  <c r="DN405" i="3"/>
  <c r="DP405" i="3"/>
  <c r="DQ405" i="3"/>
  <c r="DR405" i="3"/>
  <c r="B406" i="3"/>
  <c r="C406" i="3"/>
  <c r="E406" i="3"/>
  <c r="F406" i="3"/>
  <c r="G406" i="3"/>
  <c r="H406" i="3"/>
  <c r="I406" i="3"/>
  <c r="J406" i="3"/>
  <c r="K406" i="3"/>
  <c r="L406" i="3"/>
  <c r="M406" i="3"/>
  <c r="N406" i="3"/>
  <c r="O406" i="3"/>
  <c r="Q406" i="3"/>
  <c r="R406" i="3"/>
  <c r="S406" i="3"/>
  <c r="U406" i="3"/>
  <c r="V406" i="3"/>
  <c r="W406" i="3"/>
  <c r="Y406" i="3"/>
  <c r="Z406" i="3"/>
  <c r="AA406" i="3"/>
  <c r="AC406" i="3"/>
  <c r="AD406" i="3"/>
  <c r="AE406" i="3"/>
  <c r="AG406" i="3"/>
  <c r="AH406" i="3"/>
  <c r="AI406" i="3"/>
  <c r="AK406" i="3"/>
  <c r="AL406" i="3"/>
  <c r="AM406" i="3"/>
  <c r="AO406" i="3"/>
  <c r="AP406" i="3"/>
  <c r="AQ406" i="3"/>
  <c r="AS406" i="3"/>
  <c r="AT406" i="3"/>
  <c r="AU406" i="3"/>
  <c r="AW406" i="3"/>
  <c r="AX406" i="3"/>
  <c r="AY406" i="3"/>
  <c r="BA406" i="3"/>
  <c r="BB406" i="3"/>
  <c r="BC406" i="3"/>
  <c r="BE406" i="3"/>
  <c r="BF406" i="3"/>
  <c r="BG406" i="3"/>
  <c r="BI406" i="3"/>
  <c r="BJ406" i="3"/>
  <c r="BK406" i="3"/>
  <c r="BN406" i="3"/>
  <c r="BO406" i="3"/>
  <c r="BP406" i="3"/>
  <c r="BQ406" i="3"/>
  <c r="BR406" i="3"/>
  <c r="BS406" i="3"/>
  <c r="BT406" i="3"/>
  <c r="BU406" i="3"/>
  <c r="BV406" i="3"/>
  <c r="BW406" i="3"/>
  <c r="BX406" i="3"/>
  <c r="CA406" i="3"/>
  <c r="CB406" i="3"/>
  <c r="CC406" i="3"/>
  <c r="CD406" i="3"/>
  <c r="CF406" i="3"/>
  <c r="CG406" i="3"/>
  <c r="CH406" i="3"/>
  <c r="CJ406" i="3"/>
  <c r="CK406" i="3"/>
  <c r="CL406" i="3"/>
  <c r="CN406" i="3"/>
  <c r="CO406" i="3"/>
  <c r="CP406" i="3"/>
  <c r="CR406" i="3"/>
  <c r="CS406" i="3"/>
  <c r="CT406" i="3"/>
  <c r="CV406" i="3"/>
  <c r="CW406" i="3"/>
  <c r="CX406" i="3"/>
  <c r="CZ406" i="3"/>
  <c r="DA406" i="3"/>
  <c r="DB406" i="3"/>
  <c r="DD406" i="3"/>
  <c r="DE406" i="3"/>
  <c r="DF406" i="3"/>
  <c r="DH406" i="3"/>
  <c r="DI406" i="3"/>
  <c r="DJ406" i="3"/>
  <c r="DL406" i="3"/>
  <c r="DM406" i="3"/>
  <c r="DN406" i="3"/>
  <c r="DP406" i="3"/>
  <c r="DQ406" i="3"/>
  <c r="DR406" i="3"/>
  <c r="B407" i="3"/>
  <c r="C407" i="3"/>
  <c r="E407" i="3"/>
  <c r="F407" i="3"/>
  <c r="G407" i="3"/>
  <c r="H407" i="3"/>
  <c r="I407" i="3"/>
  <c r="J407" i="3"/>
  <c r="K407" i="3"/>
  <c r="L407" i="3"/>
  <c r="M407" i="3"/>
  <c r="N407" i="3"/>
  <c r="O407" i="3"/>
  <c r="Q407" i="3"/>
  <c r="R407" i="3"/>
  <c r="S407" i="3"/>
  <c r="U407" i="3"/>
  <c r="V407" i="3"/>
  <c r="W407" i="3"/>
  <c r="Y407" i="3"/>
  <c r="Z407" i="3"/>
  <c r="AA407" i="3"/>
  <c r="AC407" i="3"/>
  <c r="AD407" i="3"/>
  <c r="AE407" i="3"/>
  <c r="AG407" i="3"/>
  <c r="AH407" i="3"/>
  <c r="AI407" i="3"/>
  <c r="AK407" i="3"/>
  <c r="AL407" i="3"/>
  <c r="AM407" i="3"/>
  <c r="AO407" i="3"/>
  <c r="AP407" i="3"/>
  <c r="AQ407" i="3"/>
  <c r="AS407" i="3"/>
  <c r="AT407" i="3"/>
  <c r="AU407" i="3"/>
  <c r="AW407" i="3"/>
  <c r="AX407" i="3"/>
  <c r="AY407" i="3"/>
  <c r="BA407" i="3"/>
  <c r="BB407" i="3"/>
  <c r="BC407" i="3"/>
  <c r="BE407" i="3"/>
  <c r="BF407" i="3"/>
  <c r="BG407" i="3"/>
  <c r="BI407" i="3"/>
  <c r="BJ407" i="3"/>
  <c r="BK407" i="3"/>
  <c r="BN407" i="3"/>
  <c r="BO407" i="3"/>
  <c r="BP407" i="3"/>
  <c r="BQ407" i="3"/>
  <c r="BR407" i="3"/>
  <c r="BS407" i="3"/>
  <c r="BT407" i="3"/>
  <c r="BU407" i="3"/>
  <c r="BV407" i="3"/>
  <c r="BW407" i="3"/>
  <c r="BX407" i="3"/>
  <c r="CA407" i="3"/>
  <c r="CB407" i="3"/>
  <c r="CC407" i="3"/>
  <c r="CD407" i="3"/>
  <c r="CF407" i="3"/>
  <c r="CG407" i="3"/>
  <c r="CH407" i="3"/>
  <c r="CJ407" i="3"/>
  <c r="CK407" i="3"/>
  <c r="CL407" i="3"/>
  <c r="CN407" i="3"/>
  <c r="CO407" i="3"/>
  <c r="CP407" i="3"/>
  <c r="CR407" i="3"/>
  <c r="CS407" i="3"/>
  <c r="CT407" i="3"/>
  <c r="CV407" i="3"/>
  <c r="CW407" i="3"/>
  <c r="CX407" i="3"/>
  <c r="CZ407" i="3"/>
  <c r="DA407" i="3"/>
  <c r="DB407" i="3"/>
  <c r="DD407" i="3"/>
  <c r="DE407" i="3"/>
  <c r="DF407" i="3"/>
  <c r="DH407" i="3"/>
  <c r="DI407" i="3"/>
  <c r="DJ407" i="3"/>
  <c r="DL407" i="3"/>
  <c r="DM407" i="3"/>
  <c r="DN407" i="3"/>
  <c r="DP407" i="3"/>
  <c r="DQ407" i="3"/>
  <c r="DR407" i="3"/>
  <c r="B408" i="3"/>
  <c r="C408" i="3"/>
  <c r="E408" i="3"/>
  <c r="F408" i="3"/>
  <c r="G408" i="3"/>
  <c r="H408" i="3"/>
  <c r="I408" i="3"/>
  <c r="J408" i="3"/>
  <c r="K408" i="3"/>
  <c r="L408" i="3"/>
  <c r="M408" i="3"/>
  <c r="N408" i="3"/>
  <c r="O408" i="3"/>
  <c r="Q408" i="3"/>
  <c r="R408" i="3"/>
  <c r="S408" i="3"/>
  <c r="U408" i="3"/>
  <c r="V408" i="3"/>
  <c r="W408" i="3"/>
  <c r="Y408" i="3"/>
  <c r="Z408" i="3"/>
  <c r="AA408" i="3"/>
  <c r="AC408" i="3"/>
  <c r="AD408" i="3"/>
  <c r="AE408" i="3"/>
  <c r="AG408" i="3"/>
  <c r="AH408" i="3"/>
  <c r="AI408" i="3"/>
  <c r="AK408" i="3"/>
  <c r="AL408" i="3"/>
  <c r="AM408" i="3"/>
  <c r="AO408" i="3"/>
  <c r="AP408" i="3"/>
  <c r="AQ408" i="3"/>
  <c r="AS408" i="3"/>
  <c r="AT408" i="3"/>
  <c r="AU408" i="3"/>
  <c r="AW408" i="3"/>
  <c r="AX408" i="3"/>
  <c r="AY408" i="3"/>
  <c r="BA408" i="3"/>
  <c r="BB408" i="3"/>
  <c r="BC408" i="3"/>
  <c r="BE408" i="3"/>
  <c r="BF408" i="3"/>
  <c r="BG408" i="3"/>
  <c r="BI408" i="3"/>
  <c r="BJ408" i="3"/>
  <c r="BK408" i="3"/>
  <c r="BN408" i="3"/>
  <c r="BO408" i="3"/>
  <c r="BP408" i="3"/>
  <c r="BQ408" i="3"/>
  <c r="BR408" i="3"/>
  <c r="BS408" i="3"/>
  <c r="BT408" i="3"/>
  <c r="BU408" i="3"/>
  <c r="BV408" i="3"/>
  <c r="BW408" i="3"/>
  <c r="BX408" i="3"/>
  <c r="CA408" i="3"/>
  <c r="CB408" i="3"/>
  <c r="CC408" i="3"/>
  <c r="CD408" i="3"/>
  <c r="CF408" i="3"/>
  <c r="CG408" i="3"/>
  <c r="CH408" i="3"/>
  <c r="CJ408" i="3"/>
  <c r="CK408" i="3"/>
  <c r="CL408" i="3"/>
  <c r="CN408" i="3"/>
  <c r="CO408" i="3"/>
  <c r="CP408" i="3"/>
  <c r="CR408" i="3"/>
  <c r="CS408" i="3"/>
  <c r="CT408" i="3"/>
  <c r="CV408" i="3"/>
  <c r="CW408" i="3"/>
  <c r="CX408" i="3"/>
  <c r="CZ408" i="3"/>
  <c r="DA408" i="3"/>
  <c r="DB408" i="3"/>
  <c r="DD408" i="3"/>
  <c r="DE408" i="3"/>
  <c r="DF408" i="3"/>
  <c r="DH408" i="3"/>
  <c r="DI408" i="3"/>
  <c r="DJ408" i="3"/>
  <c r="DL408" i="3"/>
  <c r="DM408" i="3"/>
  <c r="DN408" i="3"/>
  <c r="DP408" i="3"/>
  <c r="DQ408" i="3"/>
  <c r="DR408" i="3"/>
  <c r="B409" i="3"/>
  <c r="C409" i="3"/>
  <c r="E409" i="3"/>
  <c r="F409" i="3"/>
  <c r="G409" i="3"/>
  <c r="H409" i="3"/>
  <c r="I409" i="3"/>
  <c r="J409" i="3"/>
  <c r="K409" i="3"/>
  <c r="L409" i="3"/>
  <c r="M409" i="3"/>
  <c r="N409" i="3"/>
  <c r="O409" i="3"/>
  <c r="Q409" i="3"/>
  <c r="R409" i="3"/>
  <c r="S409" i="3"/>
  <c r="U409" i="3"/>
  <c r="V409" i="3"/>
  <c r="W409" i="3"/>
  <c r="Y409" i="3"/>
  <c r="Z409" i="3"/>
  <c r="AA409" i="3"/>
  <c r="AC409" i="3"/>
  <c r="AD409" i="3"/>
  <c r="AE409" i="3"/>
  <c r="AG409" i="3"/>
  <c r="AH409" i="3"/>
  <c r="AI409" i="3"/>
  <c r="AK409" i="3"/>
  <c r="AL409" i="3"/>
  <c r="AM409" i="3"/>
  <c r="AO409" i="3"/>
  <c r="AP409" i="3"/>
  <c r="AQ409" i="3"/>
  <c r="AS409" i="3"/>
  <c r="AT409" i="3"/>
  <c r="AU409" i="3"/>
  <c r="AW409" i="3"/>
  <c r="AX409" i="3"/>
  <c r="AY409" i="3"/>
  <c r="BA409" i="3"/>
  <c r="BB409" i="3"/>
  <c r="BC409" i="3"/>
  <c r="BE409" i="3"/>
  <c r="BF409" i="3"/>
  <c r="BG409" i="3"/>
  <c r="BI409" i="3"/>
  <c r="BJ409" i="3"/>
  <c r="BK409" i="3"/>
  <c r="BN409" i="3"/>
  <c r="BO409" i="3"/>
  <c r="BP409" i="3"/>
  <c r="BQ409" i="3"/>
  <c r="BR409" i="3"/>
  <c r="BS409" i="3"/>
  <c r="BT409" i="3"/>
  <c r="BU409" i="3"/>
  <c r="BV409" i="3"/>
  <c r="BW409" i="3"/>
  <c r="BX409" i="3"/>
  <c r="CA409" i="3"/>
  <c r="CB409" i="3"/>
  <c r="CC409" i="3"/>
  <c r="CD409" i="3"/>
  <c r="CF409" i="3"/>
  <c r="CG409" i="3"/>
  <c r="CH409" i="3"/>
  <c r="CJ409" i="3"/>
  <c r="CK409" i="3"/>
  <c r="CL409" i="3"/>
  <c r="CN409" i="3"/>
  <c r="CO409" i="3"/>
  <c r="CP409" i="3"/>
  <c r="CR409" i="3"/>
  <c r="CS409" i="3"/>
  <c r="CT409" i="3"/>
  <c r="CV409" i="3"/>
  <c r="CW409" i="3"/>
  <c r="CX409" i="3"/>
  <c r="CZ409" i="3"/>
  <c r="DA409" i="3"/>
  <c r="DB409" i="3"/>
  <c r="DD409" i="3"/>
  <c r="DE409" i="3"/>
  <c r="DF409" i="3"/>
  <c r="DH409" i="3"/>
  <c r="DI409" i="3"/>
  <c r="DJ409" i="3"/>
  <c r="DL409" i="3"/>
  <c r="DM409" i="3"/>
  <c r="DN409" i="3"/>
  <c r="DP409" i="3"/>
  <c r="DQ409" i="3"/>
  <c r="DR409" i="3"/>
  <c r="B410" i="3"/>
  <c r="C410" i="3"/>
  <c r="E410" i="3"/>
  <c r="F410" i="3"/>
  <c r="G410" i="3"/>
  <c r="H410" i="3"/>
  <c r="I410" i="3"/>
  <c r="J410" i="3"/>
  <c r="K410" i="3"/>
  <c r="L410" i="3"/>
  <c r="M410" i="3"/>
  <c r="N410" i="3"/>
  <c r="O410" i="3"/>
  <c r="Q410" i="3"/>
  <c r="R410" i="3"/>
  <c r="S410" i="3"/>
  <c r="U410" i="3"/>
  <c r="V410" i="3"/>
  <c r="W410" i="3"/>
  <c r="Y410" i="3"/>
  <c r="Z410" i="3"/>
  <c r="AA410" i="3"/>
  <c r="AC410" i="3"/>
  <c r="AD410" i="3"/>
  <c r="AE410" i="3"/>
  <c r="AG410" i="3"/>
  <c r="AH410" i="3"/>
  <c r="AI410" i="3"/>
  <c r="AK410" i="3"/>
  <c r="AL410" i="3"/>
  <c r="AM410" i="3"/>
  <c r="AO410" i="3"/>
  <c r="AP410" i="3"/>
  <c r="AQ410" i="3"/>
  <c r="AS410" i="3"/>
  <c r="AT410" i="3"/>
  <c r="AU410" i="3"/>
  <c r="AW410" i="3"/>
  <c r="AX410" i="3"/>
  <c r="AY410" i="3"/>
  <c r="BA410" i="3"/>
  <c r="BB410" i="3"/>
  <c r="BC410" i="3"/>
  <c r="BE410" i="3"/>
  <c r="BF410" i="3"/>
  <c r="BG410" i="3"/>
  <c r="BI410" i="3"/>
  <c r="BJ410" i="3"/>
  <c r="BK410" i="3"/>
  <c r="BN410" i="3"/>
  <c r="BO410" i="3"/>
  <c r="BP410" i="3"/>
  <c r="BQ410" i="3"/>
  <c r="BR410" i="3"/>
  <c r="BS410" i="3"/>
  <c r="BT410" i="3"/>
  <c r="BU410" i="3"/>
  <c r="BV410" i="3"/>
  <c r="BW410" i="3"/>
  <c r="BX410" i="3"/>
  <c r="CA410" i="3"/>
  <c r="CB410" i="3"/>
  <c r="CC410" i="3"/>
  <c r="CD410" i="3"/>
  <c r="CF410" i="3"/>
  <c r="CG410" i="3"/>
  <c r="CH410" i="3"/>
  <c r="CJ410" i="3"/>
  <c r="CK410" i="3"/>
  <c r="CL410" i="3"/>
  <c r="CN410" i="3"/>
  <c r="CO410" i="3"/>
  <c r="CP410" i="3"/>
  <c r="CR410" i="3"/>
  <c r="CS410" i="3"/>
  <c r="CT410" i="3"/>
  <c r="CV410" i="3"/>
  <c r="CW410" i="3"/>
  <c r="CX410" i="3"/>
  <c r="CZ410" i="3"/>
  <c r="DA410" i="3"/>
  <c r="DB410" i="3"/>
  <c r="DD410" i="3"/>
  <c r="DE410" i="3"/>
  <c r="DF410" i="3"/>
  <c r="DH410" i="3"/>
  <c r="DI410" i="3"/>
  <c r="DJ410" i="3"/>
  <c r="DL410" i="3"/>
  <c r="DM410" i="3"/>
  <c r="DN410" i="3"/>
  <c r="DP410" i="3"/>
  <c r="DQ410" i="3"/>
  <c r="DR410" i="3"/>
  <c r="B411" i="3"/>
  <c r="C411" i="3"/>
  <c r="E411" i="3"/>
  <c r="F411" i="3"/>
  <c r="G411" i="3"/>
  <c r="H411" i="3"/>
  <c r="I411" i="3"/>
  <c r="J411" i="3"/>
  <c r="K411" i="3"/>
  <c r="L411" i="3"/>
  <c r="M411" i="3"/>
  <c r="N411" i="3"/>
  <c r="O411" i="3"/>
  <c r="Q411" i="3"/>
  <c r="R411" i="3"/>
  <c r="S411" i="3"/>
  <c r="U411" i="3"/>
  <c r="V411" i="3"/>
  <c r="W411" i="3"/>
  <c r="Y411" i="3"/>
  <c r="Z411" i="3"/>
  <c r="AA411" i="3"/>
  <c r="AC411" i="3"/>
  <c r="AD411" i="3"/>
  <c r="AE411" i="3"/>
  <c r="AG411" i="3"/>
  <c r="AH411" i="3"/>
  <c r="AI411" i="3"/>
  <c r="AK411" i="3"/>
  <c r="AL411" i="3"/>
  <c r="AM411" i="3"/>
  <c r="AO411" i="3"/>
  <c r="AP411" i="3"/>
  <c r="AQ411" i="3"/>
  <c r="AS411" i="3"/>
  <c r="AT411" i="3"/>
  <c r="AU411" i="3"/>
  <c r="AW411" i="3"/>
  <c r="AX411" i="3"/>
  <c r="AY411" i="3"/>
  <c r="BA411" i="3"/>
  <c r="BB411" i="3"/>
  <c r="BC411" i="3"/>
  <c r="BE411" i="3"/>
  <c r="BF411" i="3"/>
  <c r="BG411" i="3"/>
  <c r="BI411" i="3"/>
  <c r="BJ411" i="3"/>
  <c r="BK411" i="3"/>
  <c r="BN411" i="3"/>
  <c r="BO411" i="3"/>
  <c r="BP411" i="3"/>
  <c r="BQ411" i="3"/>
  <c r="BR411" i="3"/>
  <c r="BS411" i="3"/>
  <c r="BT411" i="3"/>
  <c r="BU411" i="3"/>
  <c r="BV411" i="3"/>
  <c r="BW411" i="3"/>
  <c r="BX411" i="3"/>
  <c r="CA411" i="3"/>
  <c r="CB411" i="3"/>
  <c r="CC411" i="3"/>
  <c r="CD411" i="3"/>
  <c r="CF411" i="3"/>
  <c r="CG411" i="3"/>
  <c r="CH411" i="3"/>
  <c r="CJ411" i="3"/>
  <c r="CK411" i="3"/>
  <c r="CL411" i="3"/>
  <c r="CN411" i="3"/>
  <c r="CO411" i="3"/>
  <c r="CP411" i="3"/>
  <c r="CR411" i="3"/>
  <c r="CS411" i="3"/>
  <c r="CT411" i="3"/>
  <c r="CV411" i="3"/>
  <c r="CW411" i="3"/>
  <c r="CX411" i="3"/>
  <c r="CZ411" i="3"/>
  <c r="DA411" i="3"/>
  <c r="DB411" i="3"/>
  <c r="DD411" i="3"/>
  <c r="DE411" i="3"/>
  <c r="DF411" i="3"/>
  <c r="DH411" i="3"/>
  <c r="DI411" i="3"/>
  <c r="DJ411" i="3"/>
  <c r="DL411" i="3"/>
  <c r="DM411" i="3"/>
  <c r="DN411" i="3"/>
  <c r="DP411" i="3"/>
  <c r="DQ411" i="3"/>
  <c r="DR411" i="3"/>
  <c r="B412" i="3"/>
  <c r="C412" i="3"/>
  <c r="E412" i="3"/>
  <c r="F412" i="3"/>
  <c r="G412" i="3"/>
  <c r="H412" i="3"/>
  <c r="I412" i="3"/>
  <c r="J412" i="3"/>
  <c r="K412" i="3"/>
  <c r="L412" i="3"/>
  <c r="M412" i="3"/>
  <c r="N412" i="3"/>
  <c r="O412" i="3"/>
  <c r="Q412" i="3"/>
  <c r="R412" i="3"/>
  <c r="S412" i="3"/>
  <c r="U412" i="3"/>
  <c r="V412" i="3"/>
  <c r="W412" i="3"/>
  <c r="Y412" i="3"/>
  <c r="Z412" i="3"/>
  <c r="AA412" i="3"/>
  <c r="AC412" i="3"/>
  <c r="AD412" i="3"/>
  <c r="AE412" i="3"/>
  <c r="AG412" i="3"/>
  <c r="AH412" i="3"/>
  <c r="AI412" i="3"/>
  <c r="AK412" i="3"/>
  <c r="AL412" i="3"/>
  <c r="AM412" i="3"/>
  <c r="AO412" i="3"/>
  <c r="AP412" i="3"/>
  <c r="AQ412" i="3"/>
  <c r="AS412" i="3"/>
  <c r="AT412" i="3"/>
  <c r="AU412" i="3"/>
  <c r="AW412" i="3"/>
  <c r="AX412" i="3"/>
  <c r="AY412" i="3"/>
  <c r="BA412" i="3"/>
  <c r="BB412" i="3"/>
  <c r="BC412" i="3"/>
  <c r="BE412" i="3"/>
  <c r="BF412" i="3"/>
  <c r="BG412" i="3"/>
  <c r="BI412" i="3"/>
  <c r="BJ412" i="3"/>
  <c r="BK412" i="3"/>
  <c r="BN412" i="3"/>
  <c r="BO412" i="3"/>
  <c r="BP412" i="3"/>
  <c r="BQ412" i="3"/>
  <c r="BR412" i="3"/>
  <c r="BS412" i="3"/>
  <c r="BT412" i="3"/>
  <c r="BU412" i="3"/>
  <c r="BV412" i="3"/>
  <c r="BW412" i="3"/>
  <c r="BX412" i="3"/>
  <c r="CA412" i="3"/>
  <c r="CB412" i="3"/>
  <c r="CC412" i="3"/>
  <c r="CD412" i="3"/>
  <c r="CF412" i="3"/>
  <c r="CG412" i="3"/>
  <c r="CH412" i="3"/>
  <c r="CJ412" i="3"/>
  <c r="CK412" i="3"/>
  <c r="CL412" i="3"/>
  <c r="CN412" i="3"/>
  <c r="CO412" i="3"/>
  <c r="CP412" i="3"/>
  <c r="CR412" i="3"/>
  <c r="CS412" i="3"/>
  <c r="CT412" i="3"/>
  <c r="CV412" i="3"/>
  <c r="CW412" i="3"/>
  <c r="CX412" i="3"/>
  <c r="CZ412" i="3"/>
  <c r="DA412" i="3"/>
  <c r="DB412" i="3"/>
  <c r="DD412" i="3"/>
  <c r="DE412" i="3"/>
  <c r="DF412" i="3"/>
  <c r="DH412" i="3"/>
  <c r="DI412" i="3"/>
  <c r="DJ412" i="3"/>
  <c r="DL412" i="3"/>
  <c r="DM412" i="3"/>
  <c r="DN412" i="3"/>
  <c r="DP412" i="3"/>
  <c r="DQ412" i="3"/>
  <c r="DR412" i="3"/>
  <c r="B413" i="3"/>
  <c r="C413" i="3"/>
  <c r="E413" i="3"/>
  <c r="F413" i="3"/>
  <c r="G413" i="3"/>
  <c r="H413" i="3"/>
  <c r="I413" i="3"/>
  <c r="J413" i="3"/>
  <c r="K413" i="3"/>
  <c r="L413" i="3"/>
  <c r="M413" i="3"/>
  <c r="N413" i="3"/>
  <c r="O413" i="3"/>
  <c r="Q413" i="3"/>
  <c r="R413" i="3"/>
  <c r="S413" i="3"/>
  <c r="U413" i="3"/>
  <c r="V413" i="3"/>
  <c r="W413" i="3"/>
  <c r="Y413" i="3"/>
  <c r="Z413" i="3"/>
  <c r="AA413" i="3"/>
  <c r="AC413" i="3"/>
  <c r="AD413" i="3"/>
  <c r="AE413" i="3"/>
  <c r="AG413" i="3"/>
  <c r="AH413" i="3"/>
  <c r="AI413" i="3"/>
  <c r="AK413" i="3"/>
  <c r="AL413" i="3"/>
  <c r="AM413" i="3"/>
  <c r="AO413" i="3"/>
  <c r="AP413" i="3"/>
  <c r="AQ413" i="3"/>
  <c r="AS413" i="3"/>
  <c r="AT413" i="3"/>
  <c r="AU413" i="3"/>
  <c r="AW413" i="3"/>
  <c r="AX413" i="3"/>
  <c r="AY413" i="3"/>
  <c r="BA413" i="3"/>
  <c r="BB413" i="3"/>
  <c r="BC413" i="3"/>
  <c r="BE413" i="3"/>
  <c r="BF413" i="3"/>
  <c r="BG413" i="3"/>
  <c r="BI413" i="3"/>
  <c r="BJ413" i="3"/>
  <c r="BK413" i="3"/>
  <c r="BN413" i="3"/>
  <c r="BO413" i="3"/>
  <c r="BP413" i="3"/>
  <c r="BQ413" i="3"/>
  <c r="BR413" i="3"/>
  <c r="BS413" i="3"/>
  <c r="BT413" i="3"/>
  <c r="BU413" i="3"/>
  <c r="BV413" i="3"/>
  <c r="BW413" i="3"/>
  <c r="BX413" i="3"/>
  <c r="CA413" i="3"/>
  <c r="CB413" i="3"/>
  <c r="CC413" i="3"/>
  <c r="CD413" i="3"/>
  <c r="CF413" i="3"/>
  <c r="CG413" i="3"/>
  <c r="CH413" i="3"/>
  <c r="CJ413" i="3"/>
  <c r="CK413" i="3"/>
  <c r="CL413" i="3"/>
  <c r="CN413" i="3"/>
  <c r="CO413" i="3"/>
  <c r="CP413" i="3"/>
  <c r="CR413" i="3"/>
  <c r="CS413" i="3"/>
  <c r="CT413" i="3"/>
  <c r="CV413" i="3"/>
  <c r="CW413" i="3"/>
  <c r="CX413" i="3"/>
  <c r="CZ413" i="3"/>
  <c r="DA413" i="3"/>
  <c r="DB413" i="3"/>
  <c r="DD413" i="3"/>
  <c r="DE413" i="3"/>
  <c r="DF413" i="3"/>
  <c r="DH413" i="3"/>
  <c r="DI413" i="3"/>
  <c r="DJ413" i="3"/>
  <c r="DL413" i="3"/>
  <c r="DM413" i="3"/>
  <c r="DN413" i="3"/>
  <c r="DP413" i="3"/>
  <c r="DQ413" i="3"/>
  <c r="DR413" i="3"/>
  <c r="B414" i="3"/>
  <c r="C414" i="3"/>
  <c r="E414" i="3"/>
  <c r="F414" i="3"/>
  <c r="G414" i="3"/>
  <c r="H414" i="3"/>
  <c r="I414" i="3"/>
  <c r="J414" i="3"/>
  <c r="K414" i="3"/>
  <c r="L414" i="3"/>
  <c r="M414" i="3"/>
  <c r="N414" i="3"/>
  <c r="O414" i="3"/>
  <c r="Q414" i="3"/>
  <c r="R414" i="3"/>
  <c r="S414" i="3"/>
  <c r="U414" i="3"/>
  <c r="V414" i="3"/>
  <c r="W414" i="3"/>
  <c r="Y414" i="3"/>
  <c r="Z414" i="3"/>
  <c r="AA414" i="3"/>
  <c r="AC414" i="3"/>
  <c r="AD414" i="3"/>
  <c r="AE414" i="3"/>
  <c r="AG414" i="3"/>
  <c r="AH414" i="3"/>
  <c r="AI414" i="3"/>
  <c r="AK414" i="3"/>
  <c r="AL414" i="3"/>
  <c r="AM414" i="3"/>
  <c r="AO414" i="3"/>
  <c r="AP414" i="3"/>
  <c r="AQ414" i="3"/>
  <c r="AS414" i="3"/>
  <c r="AT414" i="3"/>
  <c r="AU414" i="3"/>
  <c r="AW414" i="3"/>
  <c r="AX414" i="3"/>
  <c r="AY414" i="3"/>
  <c r="BA414" i="3"/>
  <c r="BB414" i="3"/>
  <c r="BC414" i="3"/>
  <c r="BE414" i="3"/>
  <c r="BF414" i="3"/>
  <c r="BG414" i="3"/>
  <c r="BI414" i="3"/>
  <c r="BJ414" i="3"/>
  <c r="BK414" i="3"/>
  <c r="BN414" i="3"/>
  <c r="BO414" i="3"/>
  <c r="BP414" i="3"/>
  <c r="BQ414" i="3"/>
  <c r="BR414" i="3"/>
  <c r="BS414" i="3"/>
  <c r="BT414" i="3"/>
  <c r="BU414" i="3"/>
  <c r="BV414" i="3"/>
  <c r="BW414" i="3"/>
  <c r="BX414" i="3"/>
  <c r="CA414" i="3"/>
  <c r="CB414" i="3"/>
  <c r="CC414" i="3"/>
  <c r="CD414" i="3"/>
  <c r="CF414" i="3"/>
  <c r="CG414" i="3"/>
  <c r="CH414" i="3"/>
  <c r="CJ414" i="3"/>
  <c r="CK414" i="3"/>
  <c r="CL414" i="3"/>
  <c r="CN414" i="3"/>
  <c r="CO414" i="3"/>
  <c r="CP414" i="3"/>
  <c r="CR414" i="3"/>
  <c r="CS414" i="3"/>
  <c r="CT414" i="3"/>
  <c r="CV414" i="3"/>
  <c r="CW414" i="3"/>
  <c r="CX414" i="3"/>
  <c r="CZ414" i="3"/>
  <c r="DA414" i="3"/>
  <c r="DB414" i="3"/>
  <c r="DD414" i="3"/>
  <c r="DE414" i="3"/>
  <c r="DF414" i="3"/>
  <c r="DH414" i="3"/>
  <c r="DI414" i="3"/>
  <c r="DJ414" i="3"/>
  <c r="DL414" i="3"/>
  <c r="DM414" i="3"/>
  <c r="DN414" i="3"/>
  <c r="DP414" i="3"/>
  <c r="DQ414" i="3"/>
  <c r="DR414" i="3"/>
  <c r="B415" i="3"/>
  <c r="C415" i="3"/>
  <c r="E415" i="3"/>
  <c r="F415" i="3"/>
  <c r="G415" i="3"/>
  <c r="H415" i="3"/>
  <c r="I415" i="3"/>
  <c r="J415" i="3"/>
  <c r="K415" i="3"/>
  <c r="L415" i="3"/>
  <c r="M415" i="3"/>
  <c r="N415" i="3"/>
  <c r="O415" i="3"/>
  <c r="Q415" i="3"/>
  <c r="R415" i="3"/>
  <c r="S415" i="3"/>
  <c r="U415" i="3"/>
  <c r="V415" i="3"/>
  <c r="W415" i="3"/>
  <c r="Y415" i="3"/>
  <c r="Z415" i="3"/>
  <c r="AA415" i="3"/>
  <c r="AC415" i="3"/>
  <c r="AD415" i="3"/>
  <c r="AE415" i="3"/>
  <c r="AG415" i="3"/>
  <c r="AH415" i="3"/>
  <c r="AI415" i="3"/>
  <c r="AK415" i="3"/>
  <c r="AL415" i="3"/>
  <c r="AM415" i="3"/>
  <c r="AO415" i="3"/>
  <c r="AP415" i="3"/>
  <c r="AQ415" i="3"/>
  <c r="AS415" i="3"/>
  <c r="AT415" i="3"/>
  <c r="AU415" i="3"/>
  <c r="AW415" i="3"/>
  <c r="AX415" i="3"/>
  <c r="AY415" i="3"/>
  <c r="BA415" i="3"/>
  <c r="BB415" i="3"/>
  <c r="BC415" i="3"/>
  <c r="BE415" i="3"/>
  <c r="BF415" i="3"/>
  <c r="BG415" i="3"/>
  <c r="BI415" i="3"/>
  <c r="BJ415" i="3"/>
  <c r="BK415" i="3"/>
  <c r="BN415" i="3"/>
  <c r="BO415" i="3"/>
  <c r="BP415" i="3"/>
  <c r="BQ415" i="3"/>
  <c r="BR415" i="3"/>
  <c r="BS415" i="3"/>
  <c r="BT415" i="3"/>
  <c r="BU415" i="3"/>
  <c r="BV415" i="3"/>
  <c r="BW415" i="3"/>
  <c r="BX415" i="3"/>
  <c r="CA415" i="3"/>
  <c r="CB415" i="3"/>
  <c r="CC415" i="3"/>
  <c r="CD415" i="3"/>
  <c r="CF415" i="3"/>
  <c r="CG415" i="3"/>
  <c r="CH415" i="3"/>
  <c r="CJ415" i="3"/>
  <c r="CK415" i="3"/>
  <c r="CL415" i="3"/>
  <c r="CN415" i="3"/>
  <c r="CO415" i="3"/>
  <c r="CP415" i="3"/>
  <c r="CR415" i="3"/>
  <c r="CS415" i="3"/>
  <c r="CT415" i="3"/>
  <c r="CV415" i="3"/>
  <c r="CW415" i="3"/>
  <c r="CX415" i="3"/>
  <c r="CZ415" i="3"/>
  <c r="DA415" i="3"/>
  <c r="DB415" i="3"/>
  <c r="DD415" i="3"/>
  <c r="DE415" i="3"/>
  <c r="DF415" i="3"/>
  <c r="DH415" i="3"/>
  <c r="DI415" i="3"/>
  <c r="DJ415" i="3"/>
  <c r="DL415" i="3"/>
  <c r="DM415" i="3"/>
  <c r="DN415" i="3"/>
  <c r="DP415" i="3"/>
  <c r="DQ415" i="3"/>
  <c r="DR415" i="3"/>
  <c r="B416" i="3"/>
  <c r="C416" i="3"/>
  <c r="E416" i="3"/>
  <c r="F416" i="3"/>
  <c r="G416" i="3"/>
  <c r="H416" i="3"/>
  <c r="I416" i="3"/>
  <c r="J416" i="3"/>
  <c r="K416" i="3"/>
  <c r="L416" i="3"/>
  <c r="M416" i="3"/>
  <c r="N416" i="3"/>
  <c r="O416" i="3"/>
  <c r="Q416" i="3"/>
  <c r="R416" i="3"/>
  <c r="S416" i="3"/>
  <c r="U416" i="3"/>
  <c r="V416" i="3"/>
  <c r="W416" i="3"/>
  <c r="Y416" i="3"/>
  <c r="Z416" i="3"/>
  <c r="AA416" i="3"/>
  <c r="AC416" i="3"/>
  <c r="AD416" i="3"/>
  <c r="AE416" i="3"/>
  <c r="AG416" i="3"/>
  <c r="AH416" i="3"/>
  <c r="AI416" i="3"/>
  <c r="AK416" i="3"/>
  <c r="AL416" i="3"/>
  <c r="AM416" i="3"/>
  <c r="AO416" i="3"/>
  <c r="AP416" i="3"/>
  <c r="AQ416" i="3"/>
  <c r="AS416" i="3"/>
  <c r="AT416" i="3"/>
  <c r="AU416" i="3"/>
  <c r="AW416" i="3"/>
  <c r="AX416" i="3"/>
  <c r="AY416" i="3"/>
  <c r="BA416" i="3"/>
  <c r="BB416" i="3"/>
  <c r="BC416" i="3"/>
  <c r="BE416" i="3"/>
  <c r="BF416" i="3"/>
  <c r="BG416" i="3"/>
  <c r="BI416" i="3"/>
  <c r="BJ416" i="3"/>
  <c r="BK416" i="3"/>
  <c r="BN416" i="3"/>
  <c r="BO416" i="3"/>
  <c r="BP416" i="3"/>
  <c r="BQ416" i="3"/>
  <c r="BR416" i="3"/>
  <c r="BS416" i="3"/>
  <c r="BT416" i="3"/>
  <c r="BU416" i="3"/>
  <c r="BV416" i="3"/>
  <c r="BW416" i="3"/>
  <c r="BX416" i="3"/>
  <c r="CA416" i="3"/>
  <c r="CB416" i="3"/>
  <c r="CC416" i="3"/>
  <c r="CD416" i="3"/>
  <c r="CF416" i="3"/>
  <c r="CG416" i="3"/>
  <c r="CH416" i="3"/>
  <c r="CJ416" i="3"/>
  <c r="CK416" i="3"/>
  <c r="CL416" i="3"/>
  <c r="CN416" i="3"/>
  <c r="CO416" i="3"/>
  <c r="CP416" i="3"/>
  <c r="CR416" i="3"/>
  <c r="CS416" i="3"/>
  <c r="CT416" i="3"/>
  <c r="CV416" i="3"/>
  <c r="CW416" i="3"/>
  <c r="CX416" i="3"/>
  <c r="CZ416" i="3"/>
  <c r="DA416" i="3"/>
  <c r="DB416" i="3"/>
  <c r="DD416" i="3"/>
  <c r="DE416" i="3"/>
  <c r="DF416" i="3"/>
  <c r="DH416" i="3"/>
  <c r="DI416" i="3"/>
  <c r="DJ416" i="3"/>
  <c r="DL416" i="3"/>
  <c r="DM416" i="3"/>
  <c r="DN416" i="3"/>
  <c r="DP416" i="3"/>
  <c r="DQ416" i="3"/>
  <c r="DR416" i="3"/>
  <c r="B417" i="3"/>
  <c r="C417" i="3"/>
  <c r="E417" i="3"/>
  <c r="F417" i="3"/>
  <c r="G417" i="3"/>
  <c r="H417" i="3"/>
  <c r="I417" i="3"/>
  <c r="J417" i="3"/>
  <c r="K417" i="3"/>
  <c r="L417" i="3"/>
  <c r="M417" i="3"/>
  <c r="N417" i="3"/>
  <c r="O417" i="3"/>
  <c r="Q417" i="3"/>
  <c r="R417" i="3"/>
  <c r="S417" i="3"/>
  <c r="U417" i="3"/>
  <c r="V417" i="3"/>
  <c r="W417" i="3"/>
  <c r="Y417" i="3"/>
  <c r="Z417" i="3"/>
  <c r="AA417" i="3"/>
  <c r="AC417" i="3"/>
  <c r="AD417" i="3"/>
  <c r="AE417" i="3"/>
  <c r="AG417" i="3"/>
  <c r="AH417" i="3"/>
  <c r="AI417" i="3"/>
  <c r="AK417" i="3"/>
  <c r="AL417" i="3"/>
  <c r="AM417" i="3"/>
  <c r="AO417" i="3"/>
  <c r="AP417" i="3"/>
  <c r="AQ417" i="3"/>
  <c r="AS417" i="3"/>
  <c r="AT417" i="3"/>
  <c r="AU417" i="3"/>
  <c r="AW417" i="3"/>
  <c r="AX417" i="3"/>
  <c r="AY417" i="3"/>
  <c r="BA417" i="3"/>
  <c r="BB417" i="3"/>
  <c r="BC417" i="3"/>
  <c r="BE417" i="3"/>
  <c r="BF417" i="3"/>
  <c r="BG417" i="3"/>
  <c r="BI417" i="3"/>
  <c r="BJ417" i="3"/>
  <c r="BK417" i="3"/>
  <c r="BN417" i="3"/>
  <c r="BO417" i="3"/>
  <c r="BP417" i="3"/>
  <c r="BQ417" i="3"/>
  <c r="BR417" i="3"/>
  <c r="BS417" i="3"/>
  <c r="BT417" i="3"/>
  <c r="BU417" i="3"/>
  <c r="BV417" i="3"/>
  <c r="BW417" i="3"/>
  <c r="BX417" i="3"/>
  <c r="CA417" i="3"/>
  <c r="CB417" i="3"/>
  <c r="CC417" i="3"/>
  <c r="CD417" i="3"/>
  <c r="CF417" i="3"/>
  <c r="CG417" i="3"/>
  <c r="CH417" i="3"/>
  <c r="CJ417" i="3"/>
  <c r="CK417" i="3"/>
  <c r="CL417" i="3"/>
  <c r="CN417" i="3"/>
  <c r="CO417" i="3"/>
  <c r="CP417" i="3"/>
  <c r="CR417" i="3"/>
  <c r="CS417" i="3"/>
  <c r="CT417" i="3"/>
  <c r="CV417" i="3"/>
  <c r="CW417" i="3"/>
  <c r="CX417" i="3"/>
  <c r="CZ417" i="3"/>
  <c r="DA417" i="3"/>
  <c r="DB417" i="3"/>
  <c r="DD417" i="3"/>
  <c r="DE417" i="3"/>
  <c r="DF417" i="3"/>
  <c r="DH417" i="3"/>
  <c r="DI417" i="3"/>
  <c r="DJ417" i="3"/>
  <c r="DL417" i="3"/>
  <c r="DM417" i="3"/>
  <c r="DN417" i="3"/>
  <c r="DP417" i="3"/>
  <c r="DQ417" i="3"/>
  <c r="DR417" i="3"/>
  <c r="B418" i="3"/>
  <c r="C418" i="3"/>
  <c r="E418" i="3"/>
  <c r="F418" i="3"/>
  <c r="G418" i="3"/>
  <c r="H418" i="3"/>
  <c r="I418" i="3"/>
  <c r="J418" i="3"/>
  <c r="K418" i="3"/>
  <c r="L418" i="3"/>
  <c r="M418" i="3"/>
  <c r="N418" i="3"/>
  <c r="O418" i="3"/>
  <c r="Q418" i="3"/>
  <c r="R418" i="3"/>
  <c r="S418" i="3"/>
  <c r="U418" i="3"/>
  <c r="V418" i="3"/>
  <c r="W418" i="3"/>
  <c r="Y418" i="3"/>
  <c r="Z418" i="3"/>
  <c r="AA418" i="3"/>
  <c r="AC418" i="3"/>
  <c r="AD418" i="3"/>
  <c r="AE418" i="3"/>
  <c r="AG418" i="3"/>
  <c r="AH418" i="3"/>
  <c r="AI418" i="3"/>
  <c r="AK418" i="3"/>
  <c r="AL418" i="3"/>
  <c r="AM418" i="3"/>
  <c r="AO418" i="3"/>
  <c r="AP418" i="3"/>
  <c r="AQ418" i="3"/>
  <c r="AS418" i="3"/>
  <c r="AT418" i="3"/>
  <c r="AU418" i="3"/>
  <c r="AW418" i="3"/>
  <c r="AX418" i="3"/>
  <c r="AY418" i="3"/>
  <c r="BA418" i="3"/>
  <c r="BB418" i="3"/>
  <c r="BC418" i="3"/>
  <c r="BE418" i="3"/>
  <c r="BF418" i="3"/>
  <c r="BG418" i="3"/>
  <c r="BI418" i="3"/>
  <c r="BJ418" i="3"/>
  <c r="BK418" i="3"/>
  <c r="BN418" i="3"/>
  <c r="BO418" i="3"/>
  <c r="BP418" i="3"/>
  <c r="BQ418" i="3"/>
  <c r="BR418" i="3"/>
  <c r="BS418" i="3"/>
  <c r="BT418" i="3"/>
  <c r="BU418" i="3"/>
  <c r="BV418" i="3"/>
  <c r="BW418" i="3"/>
  <c r="BX418" i="3"/>
  <c r="CA418" i="3"/>
  <c r="CB418" i="3"/>
  <c r="CC418" i="3"/>
  <c r="CD418" i="3"/>
  <c r="CF418" i="3"/>
  <c r="CG418" i="3"/>
  <c r="CH418" i="3"/>
  <c r="CJ418" i="3"/>
  <c r="CK418" i="3"/>
  <c r="CL418" i="3"/>
  <c r="CN418" i="3"/>
  <c r="CO418" i="3"/>
  <c r="CP418" i="3"/>
  <c r="CR418" i="3"/>
  <c r="CS418" i="3"/>
  <c r="CT418" i="3"/>
  <c r="CV418" i="3"/>
  <c r="CW418" i="3"/>
  <c r="CX418" i="3"/>
  <c r="CZ418" i="3"/>
  <c r="DA418" i="3"/>
  <c r="DB418" i="3"/>
  <c r="DD418" i="3"/>
  <c r="DE418" i="3"/>
  <c r="DF418" i="3"/>
  <c r="DH418" i="3"/>
  <c r="DI418" i="3"/>
  <c r="DJ418" i="3"/>
  <c r="DL418" i="3"/>
  <c r="DM418" i="3"/>
  <c r="DN418" i="3"/>
  <c r="DP418" i="3"/>
  <c r="DQ418" i="3"/>
  <c r="DR418" i="3"/>
  <c r="B419" i="3"/>
  <c r="C419" i="3"/>
  <c r="E419" i="3"/>
  <c r="F419" i="3"/>
  <c r="G419" i="3"/>
  <c r="H419" i="3"/>
  <c r="I419" i="3"/>
  <c r="J419" i="3"/>
  <c r="K419" i="3"/>
  <c r="L419" i="3"/>
  <c r="M419" i="3"/>
  <c r="N419" i="3"/>
  <c r="O419" i="3"/>
  <c r="Q419" i="3"/>
  <c r="R419" i="3"/>
  <c r="S419" i="3"/>
  <c r="U419" i="3"/>
  <c r="V419" i="3"/>
  <c r="W419" i="3"/>
  <c r="Y419" i="3"/>
  <c r="Z419" i="3"/>
  <c r="AA419" i="3"/>
  <c r="AC419" i="3"/>
  <c r="AD419" i="3"/>
  <c r="AE419" i="3"/>
  <c r="AG419" i="3"/>
  <c r="AH419" i="3"/>
  <c r="AI419" i="3"/>
  <c r="AK419" i="3"/>
  <c r="AL419" i="3"/>
  <c r="AM419" i="3"/>
  <c r="AO419" i="3"/>
  <c r="AP419" i="3"/>
  <c r="AQ419" i="3"/>
  <c r="AS419" i="3"/>
  <c r="AT419" i="3"/>
  <c r="AU419" i="3"/>
  <c r="AW419" i="3"/>
  <c r="AX419" i="3"/>
  <c r="AY419" i="3"/>
  <c r="BA419" i="3"/>
  <c r="BB419" i="3"/>
  <c r="BC419" i="3"/>
  <c r="BE419" i="3"/>
  <c r="BF419" i="3"/>
  <c r="BG419" i="3"/>
  <c r="BI419" i="3"/>
  <c r="BJ419" i="3"/>
  <c r="BK419" i="3"/>
  <c r="BN419" i="3"/>
  <c r="BO419" i="3"/>
  <c r="BP419" i="3"/>
  <c r="BQ419" i="3"/>
  <c r="BR419" i="3"/>
  <c r="BS419" i="3"/>
  <c r="BT419" i="3"/>
  <c r="BU419" i="3"/>
  <c r="BV419" i="3"/>
  <c r="BW419" i="3"/>
  <c r="BX419" i="3"/>
  <c r="CA419" i="3"/>
  <c r="CB419" i="3"/>
  <c r="CC419" i="3"/>
  <c r="CD419" i="3"/>
  <c r="CF419" i="3"/>
  <c r="CG419" i="3"/>
  <c r="CH419" i="3"/>
  <c r="CJ419" i="3"/>
  <c r="CK419" i="3"/>
  <c r="CL419" i="3"/>
  <c r="CN419" i="3"/>
  <c r="CO419" i="3"/>
  <c r="CP419" i="3"/>
  <c r="CR419" i="3"/>
  <c r="CS419" i="3"/>
  <c r="CT419" i="3"/>
  <c r="CV419" i="3"/>
  <c r="CW419" i="3"/>
  <c r="CX419" i="3"/>
  <c r="CZ419" i="3"/>
  <c r="DA419" i="3"/>
  <c r="DB419" i="3"/>
  <c r="DD419" i="3"/>
  <c r="DE419" i="3"/>
  <c r="DF419" i="3"/>
  <c r="DH419" i="3"/>
  <c r="DI419" i="3"/>
  <c r="DJ419" i="3"/>
  <c r="DL419" i="3"/>
  <c r="DM419" i="3"/>
  <c r="DN419" i="3"/>
  <c r="DP419" i="3"/>
  <c r="DQ419" i="3"/>
  <c r="DR419" i="3"/>
  <c r="B420" i="3"/>
  <c r="C420" i="3"/>
  <c r="E420" i="3"/>
  <c r="F420" i="3"/>
  <c r="G420" i="3"/>
  <c r="H420" i="3"/>
  <c r="I420" i="3"/>
  <c r="J420" i="3"/>
  <c r="K420" i="3"/>
  <c r="L420" i="3"/>
  <c r="M420" i="3"/>
  <c r="N420" i="3"/>
  <c r="O420" i="3"/>
  <c r="Q420" i="3"/>
  <c r="R420" i="3"/>
  <c r="S420" i="3"/>
  <c r="U420" i="3"/>
  <c r="V420" i="3"/>
  <c r="W420" i="3"/>
  <c r="Y420" i="3"/>
  <c r="Z420" i="3"/>
  <c r="AA420" i="3"/>
  <c r="AC420" i="3"/>
  <c r="AD420" i="3"/>
  <c r="AE420" i="3"/>
  <c r="AG420" i="3"/>
  <c r="AH420" i="3"/>
  <c r="AI420" i="3"/>
  <c r="AK420" i="3"/>
  <c r="AL420" i="3"/>
  <c r="AM420" i="3"/>
  <c r="AO420" i="3"/>
  <c r="AP420" i="3"/>
  <c r="AQ420" i="3"/>
  <c r="AS420" i="3"/>
  <c r="AT420" i="3"/>
  <c r="AU420" i="3"/>
  <c r="AW420" i="3"/>
  <c r="AX420" i="3"/>
  <c r="AY420" i="3"/>
  <c r="BA420" i="3"/>
  <c r="BB420" i="3"/>
  <c r="BC420" i="3"/>
  <c r="BE420" i="3"/>
  <c r="BF420" i="3"/>
  <c r="BG420" i="3"/>
  <c r="BI420" i="3"/>
  <c r="BJ420" i="3"/>
  <c r="BK420" i="3"/>
  <c r="BN420" i="3"/>
  <c r="BO420" i="3"/>
  <c r="BP420" i="3"/>
  <c r="BQ420" i="3"/>
  <c r="BR420" i="3"/>
  <c r="BS420" i="3"/>
  <c r="BT420" i="3"/>
  <c r="BU420" i="3"/>
  <c r="BV420" i="3"/>
  <c r="BW420" i="3"/>
  <c r="BX420" i="3"/>
  <c r="CA420" i="3"/>
  <c r="CB420" i="3"/>
  <c r="CC420" i="3"/>
  <c r="CD420" i="3"/>
  <c r="CF420" i="3"/>
  <c r="CG420" i="3"/>
  <c r="CH420" i="3"/>
  <c r="CJ420" i="3"/>
  <c r="CK420" i="3"/>
  <c r="CL420" i="3"/>
  <c r="CN420" i="3"/>
  <c r="CO420" i="3"/>
  <c r="CP420" i="3"/>
  <c r="CR420" i="3"/>
  <c r="CS420" i="3"/>
  <c r="CT420" i="3"/>
  <c r="CV420" i="3"/>
  <c r="CW420" i="3"/>
  <c r="CX420" i="3"/>
  <c r="CZ420" i="3"/>
  <c r="DA420" i="3"/>
  <c r="DB420" i="3"/>
  <c r="DD420" i="3"/>
  <c r="DE420" i="3"/>
  <c r="DF420" i="3"/>
  <c r="DH420" i="3"/>
  <c r="DI420" i="3"/>
  <c r="DJ420" i="3"/>
  <c r="DL420" i="3"/>
  <c r="DM420" i="3"/>
  <c r="DN420" i="3"/>
  <c r="DP420" i="3"/>
  <c r="DQ420" i="3"/>
  <c r="DR420" i="3"/>
  <c r="B421" i="3"/>
  <c r="C421" i="3"/>
  <c r="E421" i="3"/>
  <c r="F421" i="3"/>
  <c r="G421" i="3"/>
  <c r="H421" i="3"/>
  <c r="I421" i="3"/>
  <c r="J421" i="3"/>
  <c r="K421" i="3"/>
  <c r="L421" i="3"/>
  <c r="M421" i="3"/>
  <c r="N421" i="3"/>
  <c r="O421" i="3"/>
  <c r="Q421" i="3"/>
  <c r="R421" i="3"/>
  <c r="S421" i="3"/>
  <c r="U421" i="3"/>
  <c r="V421" i="3"/>
  <c r="W421" i="3"/>
  <c r="Y421" i="3"/>
  <c r="Z421" i="3"/>
  <c r="AA421" i="3"/>
  <c r="AC421" i="3"/>
  <c r="AD421" i="3"/>
  <c r="AE421" i="3"/>
  <c r="AG421" i="3"/>
  <c r="AH421" i="3"/>
  <c r="AI421" i="3"/>
  <c r="AK421" i="3"/>
  <c r="AL421" i="3"/>
  <c r="AM421" i="3"/>
  <c r="AO421" i="3"/>
  <c r="AP421" i="3"/>
  <c r="AQ421" i="3"/>
  <c r="AS421" i="3"/>
  <c r="AT421" i="3"/>
  <c r="AU421" i="3"/>
  <c r="AW421" i="3"/>
  <c r="AX421" i="3"/>
  <c r="AY421" i="3"/>
  <c r="BA421" i="3"/>
  <c r="BB421" i="3"/>
  <c r="BC421" i="3"/>
  <c r="BE421" i="3"/>
  <c r="BF421" i="3"/>
  <c r="BG421" i="3"/>
  <c r="BI421" i="3"/>
  <c r="BJ421" i="3"/>
  <c r="BK421" i="3"/>
  <c r="BN421" i="3"/>
  <c r="BO421" i="3"/>
  <c r="BP421" i="3"/>
  <c r="BQ421" i="3"/>
  <c r="BR421" i="3"/>
  <c r="BS421" i="3"/>
  <c r="BT421" i="3"/>
  <c r="BU421" i="3"/>
  <c r="BV421" i="3"/>
  <c r="BW421" i="3"/>
  <c r="BX421" i="3"/>
  <c r="CA421" i="3"/>
  <c r="CB421" i="3"/>
  <c r="CC421" i="3"/>
  <c r="CD421" i="3"/>
  <c r="CF421" i="3"/>
  <c r="CG421" i="3"/>
  <c r="CH421" i="3"/>
  <c r="CJ421" i="3"/>
  <c r="CK421" i="3"/>
  <c r="CL421" i="3"/>
  <c r="CN421" i="3"/>
  <c r="CO421" i="3"/>
  <c r="CP421" i="3"/>
  <c r="CR421" i="3"/>
  <c r="CS421" i="3"/>
  <c r="CT421" i="3"/>
  <c r="CV421" i="3"/>
  <c r="CW421" i="3"/>
  <c r="CX421" i="3"/>
  <c r="CZ421" i="3"/>
  <c r="DA421" i="3"/>
  <c r="DB421" i="3"/>
  <c r="DD421" i="3"/>
  <c r="DE421" i="3"/>
  <c r="DF421" i="3"/>
  <c r="DH421" i="3"/>
  <c r="DI421" i="3"/>
  <c r="DJ421" i="3"/>
  <c r="DL421" i="3"/>
  <c r="DM421" i="3"/>
  <c r="DN421" i="3"/>
  <c r="DP421" i="3"/>
  <c r="DQ421" i="3"/>
  <c r="DR421" i="3"/>
  <c r="B422" i="3"/>
  <c r="C422" i="3"/>
  <c r="E422" i="3"/>
  <c r="F422" i="3"/>
  <c r="G422" i="3"/>
  <c r="H422" i="3"/>
  <c r="I422" i="3"/>
  <c r="J422" i="3"/>
  <c r="K422" i="3"/>
  <c r="L422" i="3"/>
  <c r="M422" i="3"/>
  <c r="N422" i="3"/>
  <c r="O422" i="3"/>
  <c r="Q422" i="3"/>
  <c r="R422" i="3"/>
  <c r="S422" i="3"/>
  <c r="U422" i="3"/>
  <c r="V422" i="3"/>
  <c r="W422" i="3"/>
  <c r="Y422" i="3"/>
  <c r="Z422" i="3"/>
  <c r="AA422" i="3"/>
  <c r="AC422" i="3"/>
  <c r="AD422" i="3"/>
  <c r="AE422" i="3"/>
  <c r="AG422" i="3"/>
  <c r="AH422" i="3"/>
  <c r="AI422" i="3"/>
  <c r="AK422" i="3"/>
  <c r="AL422" i="3"/>
  <c r="AM422" i="3"/>
  <c r="AO422" i="3"/>
  <c r="AP422" i="3"/>
  <c r="AQ422" i="3"/>
  <c r="AS422" i="3"/>
  <c r="AT422" i="3"/>
  <c r="AU422" i="3"/>
  <c r="AW422" i="3"/>
  <c r="AX422" i="3"/>
  <c r="AY422" i="3"/>
  <c r="BA422" i="3"/>
  <c r="BB422" i="3"/>
  <c r="BC422" i="3"/>
  <c r="BE422" i="3"/>
  <c r="BF422" i="3"/>
  <c r="BG422" i="3"/>
  <c r="BI422" i="3"/>
  <c r="BJ422" i="3"/>
  <c r="BK422" i="3"/>
  <c r="BN422" i="3"/>
  <c r="BO422" i="3"/>
  <c r="BP422" i="3"/>
  <c r="BQ422" i="3"/>
  <c r="BR422" i="3"/>
  <c r="BS422" i="3"/>
  <c r="BT422" i="3"/>
  <c r="BU422" i="3"/>
  <c r="BV422" i="3"/>
  <c r="BW422" i="3"/>
  <c r="BX422" i="3"/>
  <c r="CA422" i="3"/>
  <c r="CB422" i="3"/>
  <c r="CC422" i="3"/>
  <c r="CD422" i="3"/>
  <c r="CF422" i="3"/>
  <c r="CG422" i="3"/>
  <c r="CH422" i="3"/>
  <c r="CJ422" i="3"/>
  <c r="CK422" i="3"/>
  <c r="CL422" i="3"/>
  <c r="CN422" i="3"/>
  <c r="CO422" i="3"/>
  <c r="CP422" i="3"/>
  <c r="CR422" i="3"/>
  <c r="CS422" i="3"/>
  <c r="CT422" i="3"/>
  <c r="CV422" i="3"/>
  <c r="CW422" i="3"/>
  <c r="CX422" i="3"/>
  <c r="CZ422" i="3"/>
  <c r="DA422" i="3"/>
  <c r="DB422" i="3"/>
  <c r="DD422" i="3"/>
  <c r="DE422" i="3"/>
  <c r="DF422" i="3"/>
  <c r="DH422" i="3"/>
  <c r="DI422" i="3"/>
  <c r="DJ422" i="3"/>
  <c r="DL422" i="3"/>
  <c r="DM422" i="3"/>
  <c r="DN422" i="3"/>
  <c r="DP422" i="3"/>
  <c r="DQ422" i="3"/>
  <c r="DR422" i="3"/>
  <c r="B423" i="3"/>
  <c r="C423" i="3"/>
  <c r="E423" i="3"/>
  <c r="F423" i="3"/>
  <c r="G423" i="3"/>
  <c r="H423" i="3"/>
  <c r="I423" i="3"/>
  <c r="J423" i="3"/>
  <c r="K423" i="3"/>
  <c r="L423" i="3"/>
  <c r="M423" i="3"/>
  <c r="N423" i="3"/>
  <c r="O423" i="3"/>
  <c r="Q423" i="3"/>
  <c r="R423" i="3"/>
  <c r="S423" i="3"/>
  <c r="U423" i="3"/>
  <c r="V423" i="3"/>
  <c r="W423" i="3"/>
  <c r="Y423" i="3"/>
  <c r="Z423" i="3"/>
  <c r="AA423" i="3"/>
  <c r="AC423" i="3"/>
  <c r="AD423" i="3"/>
  <c r="AE423" i="3"/>
  <c r="AG423" i="3"/>
  <c r="AH423" i="3"/>
  <c r="AI423" i="3"/>
  <c r="AK423" i="3"/>
  <c r="AL423" i="3"/>
  <c r="AM423" i="3"/>
  <c r="AO423" i="3"/>
  <c r="AP423" i="3"/>
  <c r="AQ423" i="3"/>
  <c r="AS423" i="3"/>
  <c r="AT423" i="3"/>
  <c r="AU423" i="3"/>
  <c r="AW423" i="3"/>
  <c r="AX423" i="3"/>
  <c r="AY423" i="3"/>
  <c r="BA423" i="3"/>
  <c r="BB423" i="3"/>
  <c r="BC423" i="3"/>
  <c r="BE423" i="3"/>
  <c r="BF423" i="3"/>
  <c r="BG423" i="3"/>
  <c r="BI423" i="3"/>
  <c r="BJ423" i="3"/>
  <c r="BK423" i="3"/>
  <c r="BN423" i="3"/>
  <c r="BO423" i="3"/>
  <c r="BP423" i="3"/>
  <c r="BQ423" i="3"/>
  <c r="BR423" i="3"/>
  <c r="BS423" i="3"/>
  <c r="BT423" i="3"/>
  <c r="BU423" i="3"/>
  <c r="BV423" i="3"/>
  <c r="BW423" i="3"/>
  <c r="BX423" i="3"/>
  <c r="CA423" i="3"/>
  <c r="CB423" i="3"/>
  <c r="CC423" i="3"/>
  <c r="CD423" i="3"/>
  <c r="CF423" i="3"/>
  <c r="CG423" i="3"/>
  <c r="CH423" i="3"/>
  <c r="CJ423" i="3"/>
  <c r="CK423" i="3"/>
  <c r="CL423" i="3"/>
  <c r="CN423" i="3"/>
  <c r="CO423" i="3"/>
  <c r="CP423" i="3"/>
  <c r="CR423" i="3"/>
  <c r="CS423" i="3"/>
  <c r="CT423" i="3"/>
  <c r="CV423" i="3"/>
  <c r="CW423" i="3"/>
  <c r="CX423" i="3"/>
  <c r="CZ423" i="3"/>
  <c r="DA423" i="3"/>
  <c r="DB423" i="3"/>
  <c r="DD423" i="3"/>
  <c r="DE423" i="3"/>
  <c r="DF423" i="3"/>
  <c r="DH423" i="3"/>
  <c r="DI423" i="3"/>
  <c r="DJ423" i="3"/>
  <c r="DL423" i="3"/>
  <c r="DM423" i="3"/>
  <c r="DN423" i="3"/>
  <c r="DP423" i="3"/>
  <c r="DQ423" i="3"/>
  <c r="DR423" i="3"/>
  <c r="B424" i="3"/>
  <c r="C424" i="3"/>
  <c r="E424" i="3"/>
  <c r="F424" i="3"/>
  <c r="G424" i="3"/>
  <c r="H424" i="3"/>
  <c r="I424" i="3"/>
  <c r="J424" i="3"/>
  <c r="K424" i="3"/>
  <c r="L424" i="3"/>
  <c r="M424" i="3"/>
  <c r="N424" i="3"/>
  <c r="O424" i="3"/>
  <c r="Q424" i="3"/>
  <c r="R424" i="3"/>
  <c r="S424" i="3"/>
  <c r="U424" i="3"/>
  <c r="V424" i="3"/>
  <c r="W424" i="3"/>
  <c r="Y424" i="3"/>
  <c r="Z424" i="3"/>
  <c r="AA424" i="3"/>
  <c r="AC424" i="3"/>
  <c r="AD424" i="3"/>
  <c r="AE424" i="3"/>
  <c r="AG424" i="3"/>
  <c r="AH424" i="3"/>
  <c r="AI424" i="3"/>
  <c r="AK424" i="3"/>
  <c r="AL424" i="3"/>
  <c r="AM424" i="3"/>
  <c r="AO424" i="3"/>
  <c r="AP424" i="3"/>
  <c r="AQ424" i="3"/>
  <c r="AS424" i="3"/>
  <c r="AT424" i="3"/>
  <c r="AU424" i="3"/>
  <c r="AW424" i="3"/>
  <c r="AX424" i="3"/>
  <c r="AY424" i="3"/>
  <c r="BA424" i="3"/>
  <c r="BB424" i="3"/>
  <c r="BC424" i="3"/>
  <c r="BE424" i="3"/>
  <c r="BF424" i="3"/>
  <c r="BG424" i="3"/>
  <c r="BI424" i="3"/>
  <c r="BJ424" i="3"/>
  <c r="BK424" i="3"/>
  <c r="BN424" i="3"/>
  <c r="BO424" i="3"/>
  <c r="BP424" i="3"/>
  <c r="BQ424" i="3"/>
  <c r="BR424" i="3"/>
  <c r="BS424" i="3"/>
  <c r="BT424" i="3"/>
  <c r="BU424" i="3"/>
  <c r="BV424" i="3"/>
  <c r="BW424" i="3"/>
  <c r="BX424" i="3"/>
  <c r="CA424" i="3"/>
  <c r="CB424" i="3"/>
  <c r="CC424" i="3"/>
  <c r="CD424" i="3"/>
  <c r="CF424" i="3"/>
  <c r="CG424" i="3"/>
  <c r="CH424" i="3"/>
  <c r="CJ424" i="3"/>
  <c r="CK424" i="3"/>
  <c r="CL424" i="3"/>
  <c r="CN424" i="3"/>
  <c r="CO424" i="3"/>
  <c r="CP424" i="3"/>
  <c r="CR424" i="3"/>
  <c r="CS424" i="3"/>
  <c r="CT424" i="3"/>
  <c r="CV424" i="3"/>
  <c r="CW424" i="3"/>
  <c r="CX424" i="3"/>
  <c r="CZ424" i="3"/>
  <c r="DA424" i="3"/>
  <c r="DB424" i="3"/>
  <c r="DD424" i="3"/>
  <c r="DE424" i="3"/>
  <c r="DF424" i="3"/>
  <c r="DH424" i="3"/>
  <c r="DI424" i="3"/>
  <c r="DJ424" i="3"/>
  <c r="DL424" i="3"/>
  <c r="DM424" i="3"/>
  <c r="DN424" i="3"/>
  <c r="DP424" i="3"/>
  <c r="DQ424" i="3"/>
  <c r="DR424" i="3"/>
  <c r="B425" i="3"/>
  <c r="C425" i="3"/>
  <c r="E425" i="3"/>
  <c r="F425" i="3"/>
  <c r="G425" i="3"/>
  <c r="H425" i="3"/>
  <c r="I425" i="3"/>
  <c r="J425" i="3"/>
  <c r="K425" i="3"/>
  <c r="L425" i="3"/>
  <c r="M425" i="3"/>
  <c r="N425" i="3"/>
  <c r="O425" i="3"/>
  <c r="Q425" i="3"/>
  <c r="R425" i="3"/>
  <c r="S425" i="3"/>
  <c r="U425" i="3"/>
  <c r="V425" i="3"/>
  <c r="W425" i="3"/>
  <c r="Y425" i="3"/>
  <c r="Z425" i="3"/>
  <c r="AA425" i="3"/>
  <c r="AC425" i="3"/>
  <c r="AD425" i="3"/>
  <c r="AE425" i="3"/>
  <c r="AG425" i="3"/>
  <c r="AH425" i="3"/>
  <c r="AI425" i="3"/>
  <c r="AK425" i="3"/>
  <c r="AL425" i="3"/>
  <c r="AM425" i="3"/>
  <c r="AO425" i="3"/>
  <c r="AP425" i="3"/>
  <c r="AQ425" i="3"/>
  <c r="AS425" i="3"/>
  <c r="AT425" i="3"/>
  <c r="AU425" i="3"/>
  <c r="AW425" i="3"/>
  <c r="AX425" i="3"/>
  <c r="AY425" i="3"/>
  <c r="BA425" i="3"/>
  <c r="BB425" i="3"/>
  <c r="BC425" i="3"/>
  <c r="BE425" i="3"/>
  <c r="BF425" i="3"/>
  <c r="BG425" i="3"/>
  <c r="BI425" i="3"/>
  <c r="BJ425" i="3"/>
  <c r="BK425" i="3"/>
  <c r="BN425" i="3"/>
  <c r="BO425" i="3"/>
  <c r="BP425" i="3"/>
  <c r="BQ425" i="3"/>
  <c r="BR425" i="3"/>
  <c r="BS425" i="3"/>
  <c r="BT425" i="3"/>
  <c r="BU425" i="3"/>
  <c r="BV425" i="3"/>
  <c r="BW425" i="3"/>
  <c r="BX425" i="3"/>
  <c r="CA425" i="3"/>
  <c r="CB425" i="3"/>
  <c r="CC425" i="3"/>
  <c r="CD425" i="3"/>
  <c r="CF425" i="3"/>
  <c r="CG425" i="3"/>
  <c r="CH425" i="3"/>
  <c r="CJ425" i="3"/>
  <c r="CK425" i="3"/>
  <c r="CL425" i="3"/>
  <c r="CN425" i="3"/>
  <c r="CO425" i="3"/>
  <c r="CP425" i="3"/>
  <c r="CR425" i="3"/>
  <c r="CS425" i="3"/>
  <c r="CT425" i="3"/>
  <c r="CV425" i="3"/>
  <c r="CW425" i="3"/>
  <c r="CX425" i="3"/>
  <c r="CZ425" i="3"/>
  <c r="DA425" i="3"/>
  <c r="DB425" i="3"/>
  <c r="DD425" i="3"/>
  <c r="DE425" i="3"/>
  <c r="DF425" i="3"/>
  <c r="DH425" i="3"/>
  <c r="DI425" i="3"/>
  <c r="DJ425" i="3"/>
  <c r="DL425" i="3"/>
  <c r="DM425" i="3"/>
  <c r="DN425" i="3"/>
  <c r="DP425" i="3"/>
  <c r="DQ425" i="3"/>
  <c r="DR425" i="3"/>
  <c r="B426" i="3"/>
  <c r="C426" i="3"/>
  <c r="E426" i="3"/>
  <c r="F426" i="3"/>
  <c r="G426" i="3"/>
  <c r="H426" i="3"/>
  <c r="I426" i="3"/>
  <c r="J426" i="3"/>
  <c r="K426" i="3"/>
  <c r="L426" i="3"/>
  <c r="M426" i="3"/>
  <c r="N426" i="3"/>
  <c r="O426" i="3"/>
  <c r="Q426" i="3"/>
  <c r="R426" i="3"/>
  <c r="S426" i="3"/>
  <c r="U426" i="3"/>
  <c r="V426" i="3"/>
  <c r="W426" i="3"/>
  <c r="Y426" i="3"/>
  <c r="Z426" i="3"/>
  <c r="AA426" i="3"/>
  <c r="AC426" i="3"/>
  <c r="AD426" i="3"/>
  <c r="AE426" i="3"/>
  <c r="AG426" i="3"/>
  <c r="AH426" i="3"/>
  <c r="AI426" i="3"/>
  <c r="AK426" i="3"/>
  <c r="AL426" i="3"/>
  <c r="AM426" i="3"/>
  <c r="AO426" i="3"/>
  <c r="AP426" i="3"/>
  <c r="AQ426" i="3"/>
  <c r="AS426" i="3"/>
  <c r="AT426" i="3"/>
  <c r="AU426" i="3"/>
  <c r="AW426" i="3"/>
  <c r="AX426" i="3"/>
  <c r="AY426" i="3"/>
  <c r="BA426" i="3"/>
  <c r="BB426" i="3"/>
  <c r="BC426" i="3"/>
  <c r="BE426" i="3"/>
  <c r="BF426" i="3"/>
  <c r="BG426" i="3"/>
  <c r="BI426" i="3"/>
  <c r="BJ426" i="3"/>
  <c r="BK426" i="3"/>
  <c r="BN426" i="3"/>
  <c r="BO426" i="3"/>
  <c r="BP426" i="3"/>
  <c r="BQ426" i="3"/>
  <c r="BR426" i="3"/>
  <c r="BS426" i="3"/>
  <c r="BT426" i="3"/>
  <c r="BU426" i="3"/>
  <c r="BV426" i="3"/>
  <c r="BW426" i="3"/>
  <c r="BX426" i="3"/>
  <c r="CA426" i="3"/>
  <c r="CB426" i="3"/>
  <c r="CC426" i="3"/>
  <c r="CD426" i="3"/>
  <c r="CF426" i="3"/>
  <c r="CG426" i="3"/>
  <c r="CH426" i="3"/>
  <c r="CJ426" i="3"/>
  <c r="CK426" i="3"/>
  <c r="CL426" i="3"/>
  <c r="CN426" i="3"/>
  <c r="CO426" i="3"/>
  <c r="CP426" i="3"/>
  <c r="CR426" i="3"/>
  <c r="CS426" i="3"/>
  <c r="CT426" i="3"/>
  <c r="CV426" i="3"/>
  <c r="CW426" i="3"/>
  <c r="CX426" i="3"/>
  <c r="CZ426" i="3"/>
  <c r="DA426" i="3"/>
  <c r="DB426" i="3"/>
  <c r="DD426" i="3"/>
  <c r="DE426" i="3"/>
  <c r="DF426" i="3"/>
  <c r="DH426" i="3"/>
  <c r="DI426" i="3"/>
  <c r="DJ426" i="3"/>
  <c r="DL426" i="3"/>
  <c r="DM426" i="3"/>
  <c r="DN426" i="3"/>
  <c r="DP426" i="3"/>
  <c r="DQ426" i="3"/>
  <c r="DR426" i="3"/>
  <c r="B427" i="3"/>
  <c r="C427" i="3"/>
  <c r="E427" i="3"/>
  <c r="F427" i="3"/>
  <c r="G427" i="3"/>
  <c r="H427" i="3"/>
  <c r="I427" i="3"/>
  <c r="J427" i="3"/>
  <c r="K427" i="3"/>
  <c r="L427" i="3"/>
  <c r="M427" i="3"/>
  <c r="N427" i="3"/>
  <c r="O427" i="3"/>
  <c r="Q427" i="3"/>
  <c r="R427" i="3"/>
  <c r="S427" i="3"/>
  <c r="U427" i="3"/>
  <c r="V427" i="3"/>
  <c r="W427" i="3"/>
  <c r="Y427" i="3"/>
  <c r="Z427" i="3"/>
  <c r="AA427" i="3"/>
  <c r="AC427" i="3"/>
  <c r="AD427" i="3"/>
  <c r="AE427" i="3"/>
  <c r="AG427" i="3"/>
  <c r="AH427" i="3"/>
  <c r="AI427" i="3"/>
  <c r="AK427" i="3"/>
  <c r="AL427" i="3"/>
  <c r="AM427" i="3"/>
  <c r="AO427" i="3"/>
  <c r="AP427" i="3"/>
  <c r="AQ427" i="3"/>
  <c r="AS427" i="3"/>
  <c r="AT427" i="3"/>
  <c r="AU427" i="3"/>
  <c r="AW427" i="3"/>
  <c r="AX427" i="3"/>
  <c r="AY427" i="3"/>
  <c r="BA427" i="3"/>
  <c r="BB427" i="3"/>
  <c r="BC427" i="3"/>
  <c r="BE427" i="3"/>
  <c r="BF427" i="3"/>
  <c r="BG427" i="3"/>
  <c r="BI427" i="3"/>
  <c r="BJ427" i="3"/>
  <c r="BK427" i="3"/>
  <c r="BN427" i="3"/>
  <c r="BO427" i="3"/>
  <c r="BP427" i="3"/>
  <c r="BQ427" i="3"/>
  <c r="BR427" i="3"/>
  <c r="BS427" i="3"/>
  <c r="BT427" i="3"/>
  <c r="BU427" i="3"/>
  <c r="BV427" i="3"/>
  <c r="BW427" i="3"/>
  <c r="BX427" i="3"/>
  <c r="CA427" i="3"/>
  <c r="CB427" i="3"/>
  <c r="CC427" i="3"/>
  <c r="CD427" i="3"/>
  <c r="CF427" i="3"/>
  <c r="CG427" i="3"/>
  <c r="CH427" i="3"/>
  <c r="CJ427" i="3"/>
  <c r="CK427" i="3"/>
  <c r="CL427" i="3"/>
  <c r="CN427" i="3"/>
  <c r="CO427" i="3"/>
  <c r="CP427" i="3"/>
  <c r="CR427" i="3"/>
  <c r="CS427" i="3"/>
  <c r="CT427" i="3"/>
  <c r="CV427" i="3"/>
  <c r="CW427" i="3"/>
  <c r="CX427" i="3"/>
  <c r="CZ427" i="3"/>
  <c r="DA427" i="3"/>
  <c r="DB427" i="3"/>
  <c r="DD427" i="3"/>
  <c r="DE427" i="3"/>
  <c r="DF427" i="3"/>
  <c r="DH427" i="3"/>
  <c r="DI427" i="3"/>
  <c r="DJ427" i="3"/>
  <c r="DL427" i="3"/>
  <c r="DM427" i="3"/>
  <c r="DN427" i="3"/>
  <c r="DP427" i="3"/>
  <c r="DQ427" i="3"/>
  <c r="DR427" i="3"/>
  <c r="B428" i="3"/>
  <c r="C428" i="3"/>
  <c r="E428" i="3"/>
  <c r="F428" i="3"/>
  <c r="G428" i="3"/>
  <c r="H428" i="3"/>
  <c r="I428" i="3"/>
  <c r="J428" i="3"/>
  <c r="K428" i="3"/>
  <c r="L428" i="3"/>
  <c r="M428" i="3"/>
  <c r="N428" i="3"/>
  <c r="O428" i="3"/>
  <c r="Q428" i="3"/>
  <c r="R428" i="3"/>
  <c r="S428" i="3"/>
  <c r="U428" i="3"/>
  <c r="V428" i="3"/>
  <c r="W428" i="3"/>
  <c r="Y428" i="3"/>
  <c r="Z428" i="3"/>
  <c r="AA428" i="3"/>
  <c r="AC428" i="3"/>
  <c r="AD428" i="3"/>
  <c r="AE428" i="3"/>
  <c r="AG428" i="3"/>
  <c r="AH428" i="3"/>
  <c r="AI428" i="3"/>
  <c r="AK428" i="3"/>
  <c r="AL428" i="3"/>
  <c r="AM428" i="3"/>
  <c r="AO428" i="3"/>
  <c r="AP428" i="3"/>
  <c r="AQ428" i="3"/>
  <c r="AS428" i="3"/>
  <c r="AT428" i="3"/>
  <c r="AU428" i="3"/>
  <c r="AW428" i="3"/>
  <c r="AX428" i="3"/>
  <c r="AY428" i="3"/>
  <c r="BA428" i="3"/>
  <c r="BB428" i="3"/>
  <c r="BC428" i="3"/>
  <c r="BE428" i="3"/>
  <c r="BF428" i="3"/>
  <c r="BG428" i="3"/>
  <c r="BI428" i="3"/>
  <c r="BJ428" i="3"/>
  <c r="BK428" i="3"/>
  <c r="BN428" i="3"/>
  <c r="BO428" i="3"/>
  <c r="BP428" i="3"/>
  <c r="BQ428" i="3"/>
  <c r="BR428" i="3"/>
  <c r="BS428" i="3"/>
  <c r="BT428" i="3"/>
  <c r="BU428" i="3"/>
  <c r="BV428" i="3"/>
  <c r="BW428" i="3"/>
  <c r="BX428" i="3"/>
  <c r="CA428" i="3"/>
  <c r="CB428" i="3"/>
  <c r="CC428" i="3"/>
  <c r="CD428" i="3"/>
  <c r="CF428" i="3"/>
  <c r="CG428" i="3"/>
  <c r="CH428" i="3"/>
  <c r="CJ428" i="3"/>
  <c r="CK428" i="3"/>
  <c r="CL428" i="3"/>
  <c r="CN428" i="3"/>
  <c r="CO428" i="3"/>
  <c r="CP428" i="3"/>
  <c r="CR428" i="3"/>
  <c r="CS428" i="3"/>
  <c r="CT428" i="3"/>
  <c r="CV428" i="3"/>
  <c r="CW428" i="3"/>
  <c r="CX428" i="3"/>
  <c r="CZ428" i="3"/>
  <c r="DA428" i="3"/>
  <c r="DB428" i="3"/>
  <c r="DD428" i="3"/>
  <c r="DE428" i="3"/>
  <c r="DF428" i="3"/>
  <c r="DH428" i="3"/>
  <c r="DI428" i="3"/>
  <c r="DJ428" i="3"/>
  <c r="DL428" i="3"/>
  <c r="DM428" i="3"/>
  <c r="DN428" i="3"/>
  <c r="DP428" i="3"/>
  <c r="DQ428" i="3"/>
  <c r="DR428" i="3"/>
  <c r="B429" i="3"/>
  <c r="C429" i="3"/>
  <c r="E429" i="3"/>
  <c r="F429" i="3"/>
  <c r="G429" i="3"/>
  <c r="H429" i="3"/>
  <c r="I429" i="3"/>
  <c r="J429" i="3"/>
  <c r="K429" i="3"/>
  <c r="L429" i="3"/>
  <c r="M429" i="3"/>
  <c r="N429" i="3"/>
  <c r="O429" i="3"/>
  <c r="Q429" i="3"/>
  <c r="R429" i="3"/>
  <c r="S429" i="3"/>
  <c r="U429" i="3"/>
  <c r="V429" i="3"/>
  <c r="W429" i="3"/>
  <c r="Y429" i="3"/>
  <c r="Z429" i="3"/>
  <c r="AA429" i="3"/>
  <c r="AC429" i="3"/>
  <c r="AD429" i="3"/>
  <c r="AE429" i="3"/>
  <c r="AG429" i="3"/>
  <c r="AH429" i="3"/>
  <c r="AI429" i="3"/>
  <c r="AK429" i="3"/>
  <c r="AL429" i="3"/>
  <c r="AM429" i="3"/>
  <c r="AO429" i="3"/>
  <c r="AP429" i="3"/>
  <c r="AQ429" i="3"/>
  <c r="AS429" i="3"/>
  <c r="AT429" i="3"/>
  <c r="AU429" i="3"/>
  <c r="AW429" i="3"/>
  <c r="AX429" i="3"/>
  <c r="AY429" i="3"/>
  <c r="BA429" i="3"/>
  <c r="BB429" i="3"/>
  <c r="BC429" i="3"/>
  <c r="BE429" i="3"/>
  <c r="BF429" i="3"/>
  <c r="BG429" i="3"/>
  <c r="BI429" i="3"/>
  <c r="BJ429" i="3"/>
  <c r="BK429" i="3"/>
  <c r="BN429" i="3"/>
  <c r="BO429" i="3"/>
  <c r="BP429" i="3"/>
  <c r="BQ429" i="3"/>
  <c r="BR429" i="3"/>
  <c r="BS429" i="3"/>
  <c r="BT429" i="3"/>
  <c r="BU429" i="3"/>
  <c r="BV429" i="3"/>
  <c r="BW429" i="3"/>
  <c r="BX429" i="3"/>
  <c r="CA429" i="3"/>
  <c r="CB429" i="3"/>
  <c r="CC429" i="3"/>
  <c r="CD429" i="3"/>
  <c r="CF429" i="3"/>
  <c r="CG429" i="3"/>
  <c r="CH429" i="3"/>
  <c r="CJ429" i="3"/>
  <c r="CK429" i="3"/>
  <c r="CL429" i="3"/>
  <c r="CN429" i="3"/>
  <c r="CO429" i="3"/>
  <c r="CP429" i="3"/>
  <c r="CR429" i="3"/>
  <c r="CS429" i="3"/>
  <c r="CT429" i="3"/>
  <c r="CV429" i="3"/>
  <c r="CW429" i="3"/>
  <c r="CX429" i="3"/>
  <c r="CZ429" i="3"/>
  <c r="DA429" i="3"/>
  <c r="DB429" i="3"/>
  <c r="DD429" i="3"/>
  <c r="DE429" i="3"/>
  <c r="DF429" i="3"/>
  <c r="DH429" i="3"/>
  <c r="DI429" i="3"/>
  <c r="DJ429" i="3"/>
  <c r="DL429" i="3"/>
  <c r="DM429" i="3"/>
  <c r="DN429" i="3"/>
  <c r="DP429" i="3"/>
  <c r="DQ429" i="3"/>
  <c r="DR429" i="3"/>
  <c r="B430" i="3"/>
  <c r="C430" i="3"/>
  <c r="E430" i="3"/>
  <c r="F430" i="3"/>
  <c r="G430" i="3"/>
  <c r="H430" i="3"/>
  <c r="I430" i="3"/>
  <c r="J430" i="3"/>
  <c r="K430" i="3"/>
  <c r="L430" i="3"/>
  <c r="M430" i="3"/>
  <c r="N430" i="3"/>
  <c r="O430" i="3"/>
  <c r="Q430" i="3"/>
  <c r="R430" i="3"/>
  <c r="S430" i="3"/>
  <c r="U430" i="3"/>
  <c r="V430" i="3"/>
  <c r="W430" i="3"/>
  <c r="Y430" i="3"/>
  <c r="Z430" i="3"/>
  <c r="AA430" i="3"/>
  <c r="AC430" i="3"/>
  <c r="AD430" i="3"/>
  <c r="AE430" i="3"/>
  <c r="AG430" i="3"/>
  <c r="AH430" i="3"/>
  <c r="AI430" i="3"/>
  <c r="AK430" i="3"/>
  <c r="AL430" i="3"/>
  <c r="AM430" i="3"/>
  <c r="AO430" i="3"/>
  <c r="AP430" i="3"/>
  <c r="AQ430" i="3"/>
  <c r="AS430" i="3"/>
  <c r="AT430" i="3"/>
  <c r="AU430" i="3"/>
  <c r="AW430" i="3"/>
  <c r="AX430" i="3"/>
  <c r="AY430" i="3"/>
  <c r="BA430" i="3"/>
  <c r="BB430" i="3"/>
  <c r="BC430" i="3"/>
  <c r="BE430" i="3"/>
  <c r="BF430" i="3"/>
  <c r="BG430" i="3"/>
  <c r="BI430" i="3"/>
  <c r="BJ430" i="3"/>
  <c r="BK430" i="3"/>
  <c r="BN430" i="3"/>
  <c r="BO430" i="3"/>
  <c r="BP430" i="3"/>
  <c r="BQ430" i="3"/>
  <c r="BR430" i="3"/>
  <c r="BS430" i="3"/>
  <c r="BT430" i="3"/>
  <c r="BU430" i="3"/>
  <c r="BV430" i="3"/>
  <c r="BW430" i="3"/>
  <c r="BX430" i="3"/>
  <c r="CA430" i="3"/>
  <c r="CB430" i="3"/>
  <c r="CC430" i="3"/>
  <c r="CD430" i="3"/>
  <c r="CF430" i="3"/>
  <c r="CG430" i="3"/>
  <c r="CH430" i="3"/>
  <c r="CJ430" i="3"/>
  <c r="CK430" i="3"/>
  <c r="CL430" i="3"/>
  <c r="CN430" i="3"/>
  <c r="CO430" i="3"/>
  <c r="CP430" i="3"/>
  <c r="CR430" i="3"/>
  <c r="CS430" i="3"/>
  <c r="CT430" i="3"/>
  <c r="CV430" i="3"/>
  <c r="CW430" i="3"/>
  <c r="CX430" i="3"/>
  <c r="CZ430" i="3"/>
  <c r="DA430" i="3"/>
  <c r="DB430" i="3"/>
  <c r="DD430" i="3"/>
  <c r="DE430" i="3"/>
  <c r="DF430" i="3"/>
  <c r="DH430" i="3"/>
  <c r="DI430" i="3"/>
  <c r="DJ430" i="3"/>
  <c r="DL430" i="3"/>
  <c r="DM430" i="3"/>
  <c r="DN430" i="3"/>
  <c r="DP430" i="3"/>
  <c r="DQ430" i="3"/>
  <c r="DR430" i="3"/>
  <c r="B431" i="3"/>
  <c r="C431" i="3"/>
  <c r="E431" i="3"/>
  <c r="F431" i="3"/>
  <c r="G431" i="3"/>
  <c r="H431" i="3"/>
  <c r="I431" i="3"/>
  <c r="J431" i="3"/>
  <c r="K431" i="3"/>
  <c r="L431" i="3"/>
  <c r="M431" i="3"/>
  <c r="N431" i="3"/>
  <c r="O431" i="3"/>
  <c r="Q431" i="3"/>
  <c r="R431" i="3"/>
  <c r="S431" i="3"/>
  <c r="U431" i="3"/>
  <c r="V431" i="3"/>
  <c r="W431" i="3"/>
  <c r="Y431" i="3"/>
  <c r="Z431" i="3"/>
  <c r="AA431" i="3"/>
  <c r="AC431" i="3"/>
  <c r="AD431" i="3"/>
  <c r="AE431" i="3"/>
  <c r="AG431" i="3"/>
  <c r="AH431" i="3"/>
  <c r="AI431" i="3"/>
  <c r="AK431" i="3"/>
  <c r="AL431" i="3"/>
  <c r="AM431" i="3"/>
  <c r="AO431" i="3"/>
  <c r="AP431" i="3"/>
  <c r="AQ431" i="3"/>
  <c r="AS431" i="3"/>
  <c r="AT431" i="3"/>
  <c r="AU431" i="3"/>
  <c r="AW431" i="3"/>
  <c r="AX431" i="3"/>
  <c r="AY431" i="3"/>
  <c r="BA431" i="3"/>
  <c r="BB431" i="3"/>
  <c r="BC431" i="3"/>
  <c r="BE431" i="3"/>
  <c r="BF431" i="3"/>
  <c r="BG431" i="3"/>
  <c r="BI431" i="3"/>
  <c r="BJ431" i="3"/>
  <c r="BK431" i="3"/>
  <c r="BN431" i="3"/>
  <c r="BO431" i="3"/>
  <c r="BP431" i="3"/>
  <c r="BQ431" i="3"/>
  <c r="BR431" i="3"/>
  <c r="BS431" i="3"/>
  <c r="BT431" i="3"/>
  <c r="BU431" i="3"/>
  <c r="BV431" i="3"/>
  <c r="BW431" i="3"/>
  <c r="BX431" i="3"/>
  <c r="CA431" i="3"/>
  <c r="CB431" i="3"/>
  <c r="CC431" i="3"/>
  <c r="CD431" i="3"/>
  <c r="CF431" i="3"/>
  <c r="CG431" i="3"/>
  <c r="CH431" i="3"/>
  <c r="CJ431" i="3"/>
  <c r="CK431" i="3"/>
  <c r="CL431" i="3"/>
  <c r="CN431" i="3"/>
  <c r="CO431" i="3"/>
  <c r="CP431" i="3"/>
  <c r="CR431" i="3"/>
  <c r="CS431" i="3"/>
  <c r="CT431" i="3"/>
  <c r="CV431" i="3"/>
  <c r="CW431" i="3"/>
  <c r="CX431" i="3"/>
  <c r="CZ431" i="3"/>
  <c r="DA431" i="3"/>
  <c r="DB431" i="3"/>
  <c r="DD431" i="3"/>
  <c r="DE431" i="3"/>
  <c r="DF431" i="3"/>
  <c r="DH431" i="3"/>
  <c r="DI431" i="3"/>
  <c r="DJ431" i="3"/>
  <c r="DL431" i="3"/>
  <c r="DM431" i="3"/>
  <c r="DN431" i="3"/>
  <c r="DP431" i="3"/>
  <c r="DQ431" i="3"/>
  <c r="DR431" i="3"/>
  <c r="B432" i="3"/>
  <c r="C432" i="3"/>
  <c r="E432" i="3"/>
  <c r="F432" i="3"/>
  <c r="G432" i="3"/>
  <c r="H432" i="3"/>
  <c r="I432" i="3"/>
  <c r="J432" i="3"/>
  <c r="K432" i="3"/>
  <c r="L432" i="3"/>
  <c r="M432" i="3"/>
  <c r="N432" i="3"/>
  <c r="O432" i="3"/>
  <c r="Q432" i="3"/>
  <c r="R432" i="3"/>
  <c r="S432" i="3"/>
  <c r="U432" i="3"/>
  <c r="V432" i="3"/>
  <c r="W432" i="3"/>
  <c r="Y432" i="3"/>
  <c r="Z432" i="3"/>
  <c r="AA432" i="3"/>
  <c r="AC432" i="3"/>
  <c r="AD432" i="3"/>
  <c r="AE432" i="3"/>
  <c r="AG432" i="3"/>
  <c r="AH432" i="3"/>
  <c r="AI432" i="3"/>
  <c r="AK432" i="3"/>
  <c r="AL432" i="3"/>
  <c r="AM432" i="3"/>
  <c r="AO432" i="3"/>
  <c r="AP432" i="3"/>
  <c r="AQ432" i="3"/>
  <c r="AS432" i="3"/>
  <c r="AT432" i="3"/>
  <c r="AU432" i="3"/>
  <c r="AW432" i="3"/>
  <c r="AX432" i="3"/>
  <c r="AY432" i="3"/>
  <c r="BA432" i="3"/>
  <c r="BB432" i="3"/>
  <c r="BC432" i="3"/>
  <c r="BE432" i="3"/>
  <c r="BF432" i="3"/>
  <c r="BG432" i="3"/>
  <c r="BI432" i="3"/>
  <c r="BJ432" i="3"/>
  <c r="BK432" i="3"/>
  <c r="BN432" i="3"/>
  <c r="BO432" i="3"/>
  <c r="BP432" i="3"/>
  <c r="BQ432" i="3"/>
  <c r="BR432" i="3"/>
  <c r="BS432" i="3"/>
  <c r="BT432" i="3"/>
  <c r="BU432" i="3"/>
  <c r="BV432" i="3"/>
  <c r="BW432" i="3"/>
  <c r="BX432" i="3"/>
  <c r="CA432" i="3"/>
  <c r="CB432" i="3"/>
  <c r="CC432" i="3"/>
  <c r="CD432" i="3"/>
  <c r="CF432" i="3"/>
  <c r="CG432" i="3"/>
  <c r="CH432" i="3"/>
  <c r="CJ432" i="3"/>
  <c r="CK432" i="3"/>
  <c r="CL432" i="3"/>
  <c r="CN432" i="3"/>
  <c r="CO432" i="3"/>
  <c r="CP432" i="3"/>
  <c r="CR432" i="3"/>
  <c r="CS432" i="3"/>
  <c r="CT432" i="3"/>
  <c r="CV432" i="3"/>
  <c r="CW432" i="3"/>
  <c r="CX432" i="3"/>
  <c r="CZ432" i="3"/>
  <c r="DA432" i="3"/>
  <c r="DB432" i="3"/>
  <c r="DD432" i="3"/>
  <c r="DE432" i="3"/>
  <c r="DF432" i="3"/>
  <c r="DH432" i="3"/>
  <c r="DI432" i="3"/>
  <c r="DJ432" i="3"/>
  <c r="DL432" i="3"/>
  <c r="DM432" i="3"/>
  <c r="DN432" i="3"/>
  <c r="DP432" i="3"/>
  <c r="DQ432" i="3"/>
  <c r="DR432" i="3"/>
  <c r="B433" i="3"/>
  <c r="C433" i="3"/>
  <c r="E433" i="3"/>
  <c r="F433" i="3"/>
  <c r="G433" i="3"/>
  <c r="H433" i="3"/>
  <c r="I433" i="3"/>
  <c r="J433" i="3"/>
  <c r="K433" i="3"/>
  <c r="L433" i="3"/>
  <c r="M433" i="3"/>
  <c r="N433" i="3"/>
  <c r="O433" i="3"/>
  <c r="Q433" i="3"/>
  <c r="R433" i="3"/>
  <c r="S433" i="3"/>
  <c r="U433" i="3"/>
  <c r="V433" i="3"/>
  <c r="W433" i="3"/>
  <c r="Y433" i="3"/>
  <c r="Z433" i="3"/>
  <c r="AA433" i="3"/>
  <c r="AC433" i="3"/>
  <c r="AD433" i="3"/>
  <c r="AE433" i="3"/>
  <c r="AG433" i="3"/>
  <c r="AH433" i="3"/>
  <c r="AI433" i="3"/>
  <c r="AK433" i="3"/>
  <c r="AL433" i="3"/>
  <c r="AM433" i="3"/>
  <c r="AO433" i="3"/>
  <c r="AP433" i="3"/>
  <c r="AQ433" i="3"/>
  <c r="AS433" i="3"/>
  <c r="AT433" i="3"/>
  <c r="AU433" i="3"/>
  <c r="AW433" i="3"/>
  <c r="AX433" i="3"/>
  <c r="AY433" i="3"/>
  <c r="BA433" i="3"/>
  <c r="BB433" i="3"/>
  <c r="BC433" i="3"/>
  <c r="BE433" i="3"/>
  <c r="BF433" i="3"/>
  <c r="BG433" i="3"/>
  <c r="BI433" i="3"/>
  <c r="BJ433" i="3"/>
  <c r="BK433" i="3"/>
  <c r="BN433" i="3"/>
  <c r="BO433" i="3"/>
  <c r="BP433" i="3"/>
  <c r="BQ433" i="3"/>
  <c r="BR433" i="3"/>
  <c r="BS433" i="3"/>
  <c r="BT433" i="3"/>
  <c r="BU433" i="3"/>
  <c r="BV433" i="3"/>
  <c r="BW433" i="3"/>
  <c r="BX433" i="3"/>
  <c r="CA433" i="3"/>
  <c r="CB433" i="3"/>
  <c r="CC433" i="3"/>
  <c r="CD433" i="3"/>
  <c r="CF433" i="3"/>
  <c r="CG433" i="3"/>
  <c r="CH433" i="3"/>
  <c r="CJ433" i="3"/>
  <c r="CK433" i="3"/>
  <c r="CL433" i="3"/>
  <c r="CN433" i="3"/>
  <c r="CO433" i="3"/>
  <c r="CP433" i="3"/>
  <c r="CR433" i="3"/>
  <c r="CS433" i="3"/>
  <c r="CT433" i="3"/>
  <c r="CV433" i="3"/>
  <c r="CW433" i="3"/>
  <c r="CX433" i="3"/>
  <c r="CZ433" i="3"/>
  <c r="DA433" i="3"/>
  <c r="DB433" i="3"/>
  <c r="DD433" i="3"/>
  <c r="DE433" i="3"/>
  <c r="DF433" i="3"/>
  <c r="DH433" i="3"/>
  <c r="DI433" i="3"/>
  <c r="DJ433" i="3"/>
  <c r="DL433" i="3"/>
  <c r="DM433" i="3"/>
  <c r="DN433" i="3"/>
  <c r="DP433" i="3"/>
  <c r="DQ433" i="3"/>
  <c r="DR433" i="3"/>
  <c r="B434" i="3"/>
  <c r="C434" i="3"/>
  <c r="E434" i="3"/>
  <c r="F434" i="3"/>
  <c r="G434" i="3"/>
  <c r="H434" i="3"/>
  <c r="I434" i="3"/>
  <c r="J434" i="3"/>
  <c r="K434" i="3"/>
  <c r="L434" i="3"/>
  <c r="M434" i="3"/>
  <c r="N434" i="3"/>
  <c r="O434" i="3"/>
  <c r="Q434" i="3"/>
  <c r="R434" i="3"/>
  <c r="S434" i="3"/>
  <c r="U434" i="3"/>
  <c r="V434" i="3"/>
  <c r="W434" i="3"/>
  <c r="Y434" i="3"/>
  <c r="Z434" i="3"/>
  <c r="AA434" i="3"/>
  <c r="AC434" i="3"/>
  <c r="AD434" i="3"/>
  <c r="AE434" i="3"/>
  <c r="AG434" i="3"/>
  <c r="AH434" i="3"/>
  <c r="AI434" i="3"/>
  <c r="AK434" i="3"/>
  <c r="AL434" i="3"/>
  <c r="AM434" i="3"/>
  <c r="AO434" i="3"/>
  <c r="AP434" i="3"/>
  <c r="AQ434" i="3"/>
  <c r="AS434" i="3"/>
  <c r="AT434" i="3"/>
  <c r="AU434" i="3"/>
  <c r="AW434" i="3"/>
  <c r="AX434" i="3"/>
  <c r="AY434" i="3"/>
  <c r="BA434" i="3"/>
  <c r="BB434" i="3"/>
  <c r="BC434" i="3"/>
  <c r="BE434" i="3"/>
  <c r="BF434" i="3"/>
  <c r="BG434" i="3"/>
  <c r="BI434" i="3"/>
  <c r="BJ434" i="3"/>
  <c r="BK434" i="3"/>
  <c r="BN434" i="3"/>
  <c r="BO434" i="3"/>
  <c r="BP434" i="3"/>
  <c r="BQ434" i="3"/>
  <c r="BR434" i="3"/>
  <c r="BS434" i="3"/>
  <c r="BT434" i="3"/>
  <c r="BU434" i="3"/>
  <c r="BV434" i="3"/>
  <c r="BW434" i="3"/>
  <c r="BX434" i="3"/>
  <c r="CA434" i="3"/>
  <c r="CB434" i="3"/>
  <c r="CC434" i="3"/>
  <c r="CD434" i="3"/>
  <c r="CF434" i="3"/>
  <c r="CG434" i="3"/>
  <c r="CH434" i="3"/>
  <c r="CJ434" i="3"/>
  <c r="CK434" i="3"/>
  <c r="CL434" i="3"/>
  <c r="CN434" i="3"/>
  <c r="CO434" i="3"/>
  <c r="CP434" i="3"/>
  <c r="CR434" i="3"/>
  <c r="CS434" i="3"/>
  <c r="CT434" i="3"/>
  <c r="CV434" i="3"/>
  <c r="CW434" i="3"/>
  <c r="CX434" i="3"/>
  <c r="CZ434" i="3"/>
  <c r="DA434" i="3"/>
  <c r="DB434" i="3"/>
  <c r="DD434" i="3"/>
  <c r="DE434" i="3"/>
  <c r="DF434" i="3"/>
  <c r="DH434" i="3"/>
  <c r="DI434" i="3"/>
  <c r="DJ434" i="3"/>
  <c r="DL434" i="3"/>
  <c r="DM434" i="3"/>
  <c r="DN434" i="3"/>
  <c r="DP434" i="3"/>
  <c r="DQ434" i="3"/>
  <c r="DR434" i="3"/>
  <c r="B435" i="3"/>
  <c r="C435" i="3"/>
  <c r="E435" i="3"/>
  <c r="F435" i="3"/>
  <c r="G435" i="3"/>
  <c r="H435" i="3"/>
  <c r="I435" i="3"/>
  <c r="J435" i="3"/>
  <c r="K435" i="3"/>
  <c r="L435" i="3"/>
  <c r="M435" i="3"/>
  <c r="N435" i="3"/>
  <c r="O435" i="3"/>
  <c r="Q435" i="3"/>
  <c r="R435" i="3"/>
  <c r="S435" i="3"/>
  <c r="U435" i="3"/>
  <c r="V435" i="3"/>
  <c r="W435" i="3"/>
  <c r="Y435" i="3"/>
  <c r="Z435" i="3"/>
  <c r="AA435" i="3"/>
  <c r="AC435" i="3"/>
  <c r="AD435" i="3"/>
  <c r="AE435" i="3"/>
  <c r="AG435" i="3"/>
  <c r="AH435" i="3"/>
  <c r="AI435" i="3"/>
  <c r="AK435" i="3"/>
  <c r="AL435" i="3"/>
  <c r="AM435" i="3"/>
  <c r="AO435" i="3"/>
  <c r="AP435" i="3"/>
  <c r="AQ435" i="3"/>
  <c r="AS435" i="3"/>
  <c r="AT435" i="3"/>
  <c r="AU435" i="3"/>
  <c r="AW435" i="3"/>
  <c r="AX435" i="3"/>
  <c r="AY435" i="3"/>
  <c r="BA435" i="3"/>
  <c r="BB435" i="3"/>
  <c r="BC435" i="3"/>
  <c r="BE435" i="3"/>
  <c r="BF435" i="3"/>
  <c r="BG435" i="3"/>
  <c r="BI435" i="3"/>
  <c r="BJ435" i="3"/>
  <c r="BK435" i="3"/>
  <c r="BN435" i="3"/>
  <c r="BO435" i="3"/>
  <c r="BP435" i="3"/>
  <c r="BQ435" i="3"/>
  <c r="BR435" i="3"/>
  <c r="BS435" i="3"/>
  <c r="BT435" i="3"/>
  <c r="BU435" i="3"/>
  <c r="BV435" i="3"/>
  <c r="BW435" i="3"/>
  <c r="BX435" i="3"/>
  <c r="CA435" i="3"/>
  <c r="CB435" i="3"/>
  <c r="CC435" i="3"/>
  <c r="CD435" i="3"/>
  <c r="CF435" i="3"/>
  <c r="CG435" i="3"/>
  <c r="CH435" i="3"/>
  <c r="CJ435" i="3"/>
  <c r="CK435" i="3"/>
  <c r="CL435" i="3"/>
  <c r="CN435" i="3"/>
  <c r="CO435" i="3"/>
  <c r="CP435" i="3"/>
  <c r="CR435" i="3"/>
  <c r="CS435" i="3"/>
  <c r="CT435" i="3"/>
  <c r="CV435" i="3"/>
  <c r="CW435" i="3"/>
  <c r="CX435" i="3"/>
  <c r="CZ435" i="3"/>
  <c r="DA435" i="3"/>
  <c r="DB435" i="3"/>
  <c r="DD435" i="3"/>
  <c r="DE435" i="3"/>
  <c r="DF435" i="3"/>
  <c r="DH435" i="3"/>
  <c r="DI435" i="3"/>
  <c r="DJ435" i="3"/>
  <c r="DL435" i="3"/>
  <c r="DM435" i="3"/>
  <c r="DN435" i="3"/>
  <c r="DP435" i="3"/>
  <c r="DQ435" i="3"/>
  <c r="DR435" i="3"/>
  <c r="B436" i="3"/>
  <c r="C436" i="3"/>
  <c r="E436" i="3"/>
  <c r="F436" i="3"/>
  <c r="G436" i="3"/>
  <c r="H436" i="3"/>
  <c r="I436" i="3"/>
  <c r="J436" i="3"/>
  <c r="K436" i="3"/>
  <c r="L436" i="3"/>
  <c r="M436" i="3"/>
  <c r="N436" i="3"/>
  <c r="O436" i="3"/>
  <c r="Q436" i="3"/>
  <c r="R436" i="3"/>
  <c r="S436" i="3"/>
  <c r="U436" i="3"/>
  <c r="V436" i="3"/>
  <c r="W436" i="3"/>
  <c r="Y436" i="3"/>
  <c r="Z436" i="3"/>
  <c r="AA436" i="3"/>
  <c r="AC436" i="3"/>
  <c r="AD436" i="3"/>
  <c r="AE436" i="3"/>
  <c r="AG436" i="3"/>
  <c r="AH436" i="3"/>
  <c r="AI436" i="3"/>
  <c r="AK436" i="3"/>
  <c r="AL436" i="3"/>
  <c r="AM436" i="3"/>
  <c r="AO436" i="3"/>
  <c r="AP436" i="3"/>
  <c r="AQ436" i="3"/>
  <c r="AS436" i="3"/>
  <c r="AT436" i="3"/>
  <c r="AU436" i="3"/>
  <c r="AW436" i="3"/>
  <c r="AX436" i="3"/>
  <c r="AY436" i="3"/>
  <c r="BA436" i="3"/>
  <c r="BB436" i="3"/>
  <c r="BC436" i="3"/>
  <c r="BE436" i="3"/>
  <c r="BF436" i="3"/>
  <c r="BG436" i="3"/>
  <c r="BI436" i="3"/>
  <c r="BJ436" i="3"/>
  <c r="BK436" i="3"/>
  <c r="BN436" i="3"/>
  <c r="BO436" i="3"/>
  <c r="BP436" i="3"/>
  <c r="BQ436" i="3"/>
  <c r="BR436" i="3"/>
  <c r="BS436" i="3"/>
  <c r="BT436" i="3"/>
  <c r="BU436" i="3"/>
  <c r="BV436" i="3"/>
  <c r="BW436" i="3"/>
  <c r="BX436" i="3"/>
  <c r="CA436" i="3"/>
  <c r="CB436" i="3"/>
  <c r="CC436" i="3"/>
  <c r="CD436" i="3"/>
  <c r="CF436" i="3"/>
  <c r="CG436" i="3"/>
  <c r="CH436" i="3"/>
  <c r="CJ436" i="3"/>
  <c r="CK436" i="3"/>
  <c r="CL436" i="3"/>
  <c r="CN436" i="3"/>
  <c r="CO436" i="3"/>
  <c r="CP436" i="3"/>
  <c r="CR436" i="3"/>
  <c r="CS436" i="3"/>
  <c r="CT436" i="3"/>
  <c r="CV436" i="3"/>
  <c r="CW436" i="3"/>
  <c r="CX436" i="3"/>
  <c r="CZ436" i="3"/>
  <c r="DA436" i="3"/>
  <c r="DB436" i="3"/>
  <c r="DD436" i="3"/>
  <c r="DE436" i="3"/>
  <c r="DF436" i="3"/>
  <c r="DH436" i="3"/>
  <c r="DI436" i="3"/>
  <c r="DJ436" i="3"/>
  <c r="DL436" i="3"/>
  <c r="DM436" i="3"/>
  <c r="DN436" i="3"/>
  <c r="DP436" i="3"/>
  <c r="DQ436" i="3"/>
  <c r="DR436" i="3"/>
  <c r="B437" i="3"/>
  <c r="C437" i="3"/>
  <c r="E437" i="3"/>
  <c r="F437" i="3"/>
  <c r="G437" i="3"/>
  <c r="H437" i="3"/>
  <c r="I437" i="3"/>
  <c r="J437" i="3"/>
  <c r="K437" i="3"/>
  <c r="L437" i="3"/>
  <c r="M437" i="3"/>
  <c r="N437" i="3"/>
  <c r="O437" i="3"/>
  <c r="Q437" i="3"/>
  <c r="R437" i="3"/>
  <c r="S437" i="3"/>
  <c r="U437" i="3"/>
  <c r="V437" i="3"/>
  <c r="W437" i="3"/>
  <c r="Y437" i="3"/>
  <c r="Z437" i="3"/>
  <c r="AA437" i="3"/>
  <c r="AC437" i="3"/>
  <c r="AD437" i="3"/>
  <c r="AE437" i="3"/>
  <c r="AG437" i="3"/>
  <c r="AH437" i="3"/>
  <c r="AI437" i="3"/>
  <c r="AK437" i="3"/>
  <c r="AL437" i="3"/>
  <c r="AM437" i="3"/>
  <c r="AO437" i="3"/>
  <c r="AP437" i="3"/>
  <c r="AQ437" i="3"/>
  <c r="AS437" i="3"/>
  <c r="AT437" i="3"/>
  <c r="AU437" i="3"/>
  <c r="AW437" i="3"/>
  <c r="AX437" i="3"/>
  <c r="AY437" i="3"/>
  <c r="BA437" i="3"/>
  <c r="BB437" i="3"/>
  <c r="BC437" i="3"/>
  <c r="BE437" i="3"/>
  <c r="BF437" i="3"/>
  <c r="BG437" i="3"/>
  <c r="BI437" i="3"/>
  <c r="BJ437" i="3"/>
  <c r="BK437" i="3"/>
  <c r="BN437" i="3"/>
  <c r="BO437" i="3"/>
  <c r="BP437" i="3"/>
  <c r="BQ437" i="3"/>
  <c r="BR437" i="3"/>
  <c r="BS437" i="3"/>
  <c r="BT437" i="3"/>
  <c r="BU437" i="3"/>
  <c r="BV437" i="3"/>
  <c r="BW437" i="3"/>
  <c r="BX437" i="3"/>
  <c r="CA437" i="3"/>
  <c r="CB437" i="3"/>
  <c r="CC437" i="3"/>
  <c r="CD437" i="3"/>
  <c r="CF437" i="3"/>
  <c r="CG437" i="3"/>
  <c r="CH437" i="3"/>
  <c r="CJ437" i="3"/>
  <c r="CK437" i="3"/>
  <c r="CL437" i="3"/>
  <c r="CN437" i="3"/>
  <c r="CO437" i="3"/>
  <c r="CP437" i="3"/>
  <c r="CR437" i="3"/>
  <c r="CS437" i="3"/>
  <c r="CT437" i="3"/>
  <c r="CV437" i="3"/>
  <c r="CW437" i="3"/>
  <c r="CX437" i="3"/>
  <c r="CZ437" i="3"/>
  <c r="DA437" i="3"/>
  <c r="DB437" i="3"/>
  <c r="DD437" i="3"/>
  <c r="DE437" i="3"/>
  <c r="DF437" i="3"/>
  <c r="DH437" i="3"/>
  <c r="DI437" i="3"/>
  <c r="DJ437" i="3"/>
  <c r="DL437" i="3"/>
  <c r="DM437" i="3"/>
  <c r="DN437" i="3"/>
  <c r="DP437" i="3"/>
  <c r="DQ437" i="3"/>
  <c r="DR437" i="3"/>
  <c r="B438" i="3"/>
  <c r="C438" i="3"/>
  <c r="E438" i="3"/>
  <c r="F438" i="3"/>
  <c r="G438" i="3"/>
  <c r="H438" i="3"/>
  <c r="I438" i="3"/>
  <c r="J438" i="3"/>
  <c r="K438" i="3"/>
  <c r="L438" i="3"/>
  <c r="M438" i="3"/>
  <c r="N438" i="3"/>
  <c r="O438" i="3"/>
  <c r="Q438" i="3"/>
  <c r="R438" i="3"/>
  <c r="S438" i="3"/>
  <c r="U438" i="3"/>
  <c r="V438" i="3"/>
  <c r="W438" i="3"/>
  <c r="Y438" i="3"/>
  <c r="Z438" i="3"/>
  <c r="AA438" i="3"/>
  <c r="AC438" i="3"/>
  <c r="AD438" i="3"/>
  <c r="AE438" i="3"/>
  <c r="AG438" i="3"/>
  <c r="AH438" i="3"/>
  <c r="AI438" i="3"/>
  <c r="AK438" i="3"/>
  <c r="AL438" i="3"/>
  <c r="AM438" i="3"/>
  <c r="AO438" i="3"/>
  <c r="AP438" i="3"/>
  <c r="AQ438" i="3"/>
  <c r="AS438" i="3"/>
  <c r="AT438" i="3"/>
  <c r="AU438" i="3"/>
  <c r="AW438" i="3"/>
  <c r="AX438" i="3"/>
  <c r="AY438" i="3"/>
  <c r="BA438" i="3"/>
  <c r="BB438" i="3"/>
  <c r="BC438" i="3"/>
  <c r="BE438" i="3"/>
  <c r="BF438" i="3"/>
  <c r="BG438" i="3"/>
  <c r="BI438" i="3"/>
  <c r="BJ438" i="3"/>
  <c r="BK438" i="3"/>
  <c r="BN438" i="3"/>
  <c r="BO438" i="3"/>
  <c r="BP438" i="3"/>
  <c r="BQ438" i="3"/>
  <c r="BR438" i="3"/>
  <c r="BS438" i="3"/>
  <c r="BT438" i="3"/>
  <c r="BU438" i="3"/>
  <c r="BV438" i="3"/>
  <c r="BW438" i="3"/>
  <c r="BX438" i="3"/>
  <c r="CA438" i="3"/>
  <c r="CB438" i="3"/>
  <c r="CC438" i="3"/>
  <c r="CD438" i="3"/>
  <c r="CF438" i="3"/>
  <c r="CG438" i="3"/>
  <c r="CH438" i="3"/>
  <c r="CJ438" i="3"/>
  <c r="CK438" i="3"/>
  <c r="CL438" i="3"/>
  <c r="CN438" i="3"/>
  <c r="CO438" i="3"/>
  <c r="CP438" i="3"/>
  <c r="CR438" i="3"/>
  <c r="CS438" i="3"/>
  <c r="CT438" i="3"/>
  <c r="CV438" i="3"/>
  <c r="CW438" i="3"/>
  <c r="CX438" i="3"/>
  <c r="CZ438" i="3"/>
  <c r="DA438" i="3"/>
  <c r="DB438" i="3"/>
  <c r="DD438" i="3"/>
  <c r="DE438" i="3"/>
  <c r="DF438" i="3"/>
  <c r="DH438" i="3"/>
  <c r="DI438" i="3"/>
  <c r="DJ438" i="3"/>
  <c r="DL438" i="3"/>
  <c r="DM438" i="3"/>
  <c r="DN438" i="3"/>
  <c r="DP438" i="3"/>
  <c r="DQ438" i="3"/>
  <c r="DR438" i="3"/>
  <c r="B439" i="3"/>
  <c r="C439" i="3"/>
  <c r="E439" i="3"/>
  <c r="F439" i="3"/>
  <c r="G439" i="3"/>
  <c r="H439" i="3"/>
  <c r="I439" i="3"/>
  <c r="J439" i="3"/>
  <c r="K439" i="3"/>
  <c r="L439" i="3"/>
  <c r="M439" i="3"/>
  <c r="N439" i="3"/>
  <c r="O439" i="3"/>
  <c r="Q439" i="3"/>
  <c r="R439" i="3"/>
  <c r="S439" i="3"/>
  <c r="U439" i="3"/>
  <c r="V439" i="3"/>
  <c r="W439" i="3"/>
  <c r="Y439" i="3"/>
  <c r="Z439" i="3"/>
  <c r="AA439" i="3"/>
  <c r="AC439" i="3"/>
  <c r="AD439" i="3"/>
  <c r="AE439" i="3"/>
  <c r="AG439" i="3"/>
  <c r="AH439" i="3"/>
  <c r="AI439" i="3"/>
  <c r="AK439" i="3"/>
  <c r="AL439" i="3"/>
  <c r="AM439" i="3"/>
  <c r="AO439" i="3"/>
  <c r="AP439" i="3"/>
  <c r="AQ439" i="3"/>
  <c r="AS439" i="3"/>
  <c r="AT439" i="3"/>
  <c r="AU439" i="3"/>
  <c r="AW439" i="3"/>
  <c r="AX439" i="3"/>
  <c r="AY439" i="3"/>
  <c r="BA439" i="3"/>
  <c r="BB439" i="3"/>
  <c r="BC439" i="3"/>
  <c r="BE439" i="3"/>
  <c r="BF439" i="3"/>
  <c r="BG439" i="3"/>
  <c r="BI439" i="3"/>
  <c r="BJ439" i="3"/>
  <c r="BK439" i="3"/>
  <c r="BN439" i="3"/>
  <c r="BO439" i="3"/>
  <c r="BP439" i="3"/>
  <c r="BQ439" i="3"/>
  <c r="BR439" i="3"/>
  <c r="BS439" i="3"/>
  <c r="BT439" i="3"/>
  <c r="BU439" i="3"/>
  <c r="BV439" i="3"/>
  <c r="BW439" i="3"/>
  <c r="BX439" i="3"/>
  <c r="CA439" i="3"/>
  <c r="CB439" i="3"/>
  <c r="CC439" i="3"/>
  <c r="CD439" i="3"/>
  <c r="CF439" i="3"/>
  <c r="CG439" i="3"/>
  <c r="CH439" i="3"/>
  <c r="CJ439" i="3"/>
  <c r="CK439" i="3"/>
  <c r="CL439" i="3"/>
  <c r="CN439" i="3"/>
  <c r="CO439" i="3"/>
  <c r="CP439" i="3"/>
  <c r="CR439" i="3"/>
  <c r="CS439" i="3"/>
  <c r="CT439" i="3"/>
  <c r="CV439" i="3"/>
  <c r="CW439" i="3"/>
  <c r="CX439" i="3"/>
  <c r="CZ439" i="3"/>
  <c r="DA439" i="3"/>
  <c r="DB439" i="3"/>
  <c r="DD439" i="3"/>
  <c r="DE439" i="3"/>
  <c r="DF439" i="3"/>
  <c r="DH439" i="3"/>
  <c r="DI439" i="3"/>
  <c r="DJ439" i="3"/>
  <c r="DL439" i="3"/>
  <c r="DM439" i="3"/>
  <c r="DN439" i="3"/>
  <c r="DP439" i="3"/>
  <c r="DQ439" i="3"/>
  <c r="DR439" i="3"/>
  <c r="B440" i="3"/>
  <c r="C440" i="3"/>
  <c r="E440" i="3"/>
  <c r="F440" i="3"/>
  <c r="G440" i="3"/>
  <c r="H440" i="3"/>
  <c r="I440" i="3"/>
  <c r="J440" i="3"/>
  <c r="K440" i="3"/>
  <c r="L440" i="3"/>
  <c r="M440" i="3"/>
  <c r="N440" i="3"/>
  <c r="O440" i="3"/>
  <c r="Q440" i="3"/>
  <c r="R440" i="3"/>
  <c r="S440" i="3"/>
  <c r="U440" i="3"/>
  <c r="V440" i="3"/>
  <c r="W440" i="3"/>
  <c r="Y440" i="3"/>
  <c r="Z440" i="3"/>
  <c r="AA440" i="3"/>
  <c r="AC440" i="3"/>
  <c r="AD440" i="3"/>
  <c r="AE440" i="3"/>
  <c r="AG440" i="3"/>
  <c r="AH440" i="3"/>
  <c r="AI440" i="3"/>
  <c r="AK440" i="3"/>
  <c r="AL440" i="3"/>
  <c r="AM440" i="3"/>
  <c r="AO440" i="3"/>
  <c r="AP440" i="3"/>
  <c r="AQ440" i="3"/>
  <c r="AS440" i="3"/>
  <c r="AT440" i="3"/>
  <c r="AU440" i="3"/>
  <c r="AW440" i="3"/>
  <c r="AX440" i="3"/>
  <c r="AY440" i="3"/>
  <c r="BA440" i="3"/>
  <c r="BB440" i="3"/>
  <c r="BC440" i="3"/>
  <c r="BE440" i="3"/>
  <c r="BF440" i="3"/>
  <c r="BG440" i="3"/>
  <c r="BI440" i="3"/>
  <c r="BJ440" i="3"/>
  <c r="BK440" i="3"/>
  <c r="BN440" i="3"/>
  <c r="BO440" i="3"/>
  <c r="BP440" i="3"/>
  <c r="BQ440" i="3"/>
  <c r="BR440" i="3"/>
  <c r="BS440" i="3"/>
  <c r="BT440" i="3"/>
  <c r="BU440" i="3"/>
  <c r="BV440" i="3"/>
  <c r="BW440" i="3"/>
  <c r="BX440" i="3"/>
  <c r="CA440" i="3"/>
  <c r="CB440" i="3"/>
  <c r="CC440" i="3"/>
  <c r="CD440" i="3"/>
  <c r="CF440" i="3"/>
  <c r="CG440" i="3"/>
  <c r="CH440" i="3"/>
  <c r="CJ440" i="3"/>
  <c r="CK440" i="3"/>
  <c r="CL440" i="3"/>
  <c r="CN440" i="3"/>
  <c r="CO440" i="3"/>
  <c r="CP440" i="3"/>
  <c r="CR440" i="3"/>
  <c r="CS440" i="3"/>
  <c r="CT440" i="3"/>
  <c r="CV440" i="3"/>
  <c r="CW440" i="3"/>
  <c r="CX440" i="3"/>
  <c r="CZ440" i="3"/>
  <c r="DA440" i="3"/>
  <c r="DB440" i="3"/>
  <c r="DD440" i="3"/>
  <c r="DE440" i="3"/>
  <c r="DF440" i="3"/>
  <c r="DH440" i="3"/>
  <c r="DI440" i="3"/>
  <c r="DJ440" i="3"/>
  <c r="DL440" i="3"/>
  <c r="DM440" i="3"/>
  <c r="DN440" i="3"/>
  <c r="DP440" i="3"/>
  <c r="DQ440" i="3"/>
  <c r="DR440" i="3"/>
  <c r="B441" i="3"/>
  <c r="C441" i="3"/>
  <c r="E441" i="3"/>
  <c r="F441" i="3"/>
  <c r="G441" i="3"/>
  <c r="H441" i="3"/>
  <c r="I441" i="3"/>
  <c r="J441" i="3"/>
  <c r="K441" i="3"/>
  <c r="L441" i="3"/>
  <c r="M441" i="3"/>
  <c r="N441" i="3"/>
  <c r="O441" i="3"/>
  <c r="Q441" i="3"/>
  <c r="R441" i="3"/>
  <c r="S441" i="3"/>
  <c r="U441" i="3"/>
  <c r="V441" i="3"/>
  <c r="W441" i="3"/>
  <c r="Y441" i="3"/>
  <c r="Z441" i="3"/>
  <c r="AA441" i="3"/>
  <c r="AC441" i="3"/>
  <c r="AD441" i="3"/>
  <c r="AE441" i="3"/>
  <c r="AG441" i="3"/>
  <c r="AH441" i="3"/>
  <c r="AI441" i="3"/>
  <c r="AK441" i="3"/>
  <c r="AL441" i="3"/>
  <c r="AM441" i="3"/>
  <c r="AO441" i="3"/>
  <c r="AP441" i="3"/>
  <c r="AQ441" i="3"/>
  <c r="AS441" i="3"/>
  <c r="AT441" i="3"/>
  <c r="AU441" i="3"/>
  <c r="AW441" i="3"/>
  <c r="AX441" i="3"/>
  <c r="AY441" i="3"/>
  <c r="BA441" i="3"/>
  <c r="BB441" i="3"/>
  <c r="BC441" i="3"/>
  <c r="BE441" i="3"/>
  <c r="BF441" i="3"/>
  <c r="BG441" i="3"/>
  <c r="BI441" i="3"/>
  <c r="BJ441" i="3"/>
  <c r="BK441" i="3"/>
  <c r="BN441" i="3"/>
  <c r="BO441" i="3"/>
  <c r="BP441" i="3"/>
  <c r="BQ441" i="3"/>
  <c r="BR441" i="3"/>
  <c r="BS441" i="3"/>
  <c r="BT441" i="3"/>
  <c r="BU441" i="3"/>
  <c r="BV441" i="3"/>
  <c r="BW441" i="3"/>
  <c r="BX441" i="3"/>
  <c r="CA441" i="3"/>
  <c r="CB441" i="3"/>
  <c r="CC441" i="3"/>
  <c r="CD441" i="3"/>
  <c r="CF441" i="3"/>
  <c r="CG441" i="3"/>
  <c r="CH441" i="3"/>
  <c r="CJ441" i="3"/>
  <c r="CK441" i="3"/>
  <c r="CL441" i="3"/>
  <c r="CN441" i="3"/>
  <c r="CO441" i="3"/>
  <c r="CP441" i="3"/>
  <c r="CR441" i="3"/>
  <c r="CS441" i="3"/>
  <c r="CT441" i="3"/>
  <c r="CV441" i="3"/>
  <c r="CW441" i="3"/>
  <c r="CX441" i="3"/>
  <c r="CZ441" i="3"/>
  <c r="DA441" i="3"/>
  <c r="DB441" i="3"/>
  <c r="DD441" i="3"/>
  <c r="DE441" i="3"/>
  <c r="DF441" i="3"/>
  <c r="DH441" i="3"/>
  <c r="DI441" i="3"/>
  <c r="DJ441" i="3"/>
  <c r="DL441" i="3"/>
  <c r="DM441" i="3"/>
  <c r="DN441" i="3"/>
  <c r="DP441" i="3"/>
  <c r="DQ441" i="3"/>
  <c r="DR441" i="3"/>
  <c r="B442" i="3"/>
  <c r="C442" i="3"/>
  <c r="E442" i="3"/>
  <c r="F442" i="3"/>
  <c r="G442" i="3"/>
  <c r="H442" i="3"/>
  <c r="I442" i="3"/>
  <c r="J442" i="3"/>
  <c r="K442" i="3"/>
  <c r="L442" i="3"/>
  <c r="M442" i="3"/>
  <c r="N442" i="3"/>
  <c r="O442" i="3"/>
  <c r="Q442" i="3"/>
  <c r="R442" i="3"/>
  <c r="S442" i="3"/>
  <c r="U442" i="3"/>
  <c r="V442" i="3"/>
  <c r="W442" i="3"/>
  <c r="Y442" i="3"/>
  <c r="Z442" i="3"/>
  <c r="AA442" i="3"/>
  <c r="AC442" i="3"/>
  <c r="AD442" i="3"/>
  <c r="AE442" i="3"/>
  <c r="AG442" i="3"/>
  <c r="AH442" i="3"/>
  <c r="AI442" i="3"/>
  <c r="AK442" i="3"/>
  <c r="AL442" i="3"/>
  <c r="AM442" i="3"/>
  <c r="AO442" i="3"/>
  <c r="AP442" i="3"/>
  <c r="AQ442" i="3"/>
  <c r="AS442" i="3"/>
  <c r="AT442" i="3"/>
  <c r="AU442" i="3"/>
  <c r="AW442" i="3"/>
  <c r="AX442" i="3"/>
  <c r="AY442" i="3"/>
  <c r="BA442" i="3"/>
  <c r="BB442" i="3"/>
  <c r="BC442" i="3"/>
  <c r="BE442" i="3"/>
  <c r="BF442" i="3"/>
  <c r="BG442" i="3"/>
  <c r="BI442" i="3"/>
  <c r="BJ442" i="3"/>
  <c r="BK442" i="3"/>
  <c r="BN442" i="3"/>
  <c r="BO442" i="3"/>
  <c r="BP442" i="3"/>
  <c r="BQ442" i="3"/>
  <c r="BR442" i="3"/>
  <c r="BS442" i="3"/>
  <c r="BT442" i="3"/>
  <c r="BU442" i="3"/>
  <c r="BV442" i="3"/>
  <c r="BW442" i="3"/>
  <c r="BX442" i="3"/>
  <c r="CA442" i="3"/>
  <c r="CB442" i="3"/>
  <c r="CC442" i="3"/>
  <c r="CD442" i="3"/>
  <c r="CF442" i="3"/>
  <c r="CG442" i="3"/>
  <c r="CH442" i="3"/>
  <c r="CJ442" i="3"/>
  <c r="CK442" i="3"/>
  <c r="CL442" i="3"/>
  <c r="CN442" i="3"/>
  <c r="CO442" i="3"/>
  <c r="CP442" i="3"/>
  <c r="CR442" i="3"/>
  <c r="CS442" i="3"/>
  <c r="CT442" i="3"/>
  <c r="CV442" i="3"/>
  <c r="CW442" i="3"/>
  <c r="CX442" i="3"/>
  <c r="CZ442" i="3"/>
  <c r="DA442" i="3"/>
  <c r="DB442" i="3"/>
  <c r="DD442" i="3"/>
  <c r="DE442" i="3"/>
  <c r="DF442" i="3"/>
  <c r="DH442" i="3"/>
  <c r="DI442" i="3"/>
  <c r="DJ442" i="3"/>
  <c r="DL442" i="3"/>
  <c r="DM442" i="3"/>
  <c r="DN442" i="3"/>
  <c r="DP442" i="3"/>
  <c r="DQ442" i="3"/>
  <c r="DR442" i="3"/>
  <c r="B443" i="3"/>
  <c r="C443" i="3"/>
  <c r="E443" i="3"/>
  <c r="F443" i="3"/>
  <c r="G443" i="3"/>
  <c r="H443" i="3"/>
  <c r="I443" i="3"/>
  <c r="J443" i="3"/>
  <c r="K443" i="3"/>
  <c r="L443" i="3"/>
  <c r="M443" i="3"/>
  <c r="N443" i="3"/>
  <c r="O443" i="3"/>
  <c r="Q443" i="3"/>
  <c r="R443" i="3"/>
  <c r="S443" i="3"/>
  <c r="U443" i="3"/>
  <c r="V443" i="3"/>
  <c r="W443" i="3"/>
  <c r="Y443" i="3"/>
  <c r="Z443" i="3"/>
  <c r="AA443" i="3"/>
  <c r="AC443" i="3"/>
  <c r="AD443" i="3"/>
  <c r="AE443" i="3"/>
  <c r="AG443" i="3"/>
  <c r="AH443" i="3"/>
  <c r="AI443" i="3"/>
  <c r="AK443" i="3"/>
  <c r="AL443" i="3"/>
  <c r="AM443" i="3"/>
  <c r="AO443" i="3"/>
  <c r="AP443" i="3"/>
  <c r="AQ443" i="3"/>
  <c r="AS443" i="3"/>
  <c r="AT443" i="3"/>
  <c r="AU443" i="3"/>
  <c r="AW443" i="3"/>
  <c r="AX443" i="3"/>
  <c r="AY443" i="3"/>
  <c r="BA443" i="3"/>
  <c r="BB443" i="3"/>
  <c r="BC443" i="3"/>
  <c r="BE443" i="3"/>
  <c r="BF443" i="3"/>
  <c r="BG443" i="3"/>
  <c r="BI443" i="3"/>
  <c r="BJ443" i="3"/>
  <c r="BK443" i="3"/>
  <c r="BN443" i="3"/>
  <c r="BO443" i="3"/>
  <c r="BP443" i="3"/>
  <c r="BQ443" i="3"/>
  <c r="BR443" i="3"/>
  <c r="BS443" i="3"/>
  <c r="BT443" i="3"/>
  <c r="BU443" i="3"/>
  <c r="BV443" i="3"/>
  <c r="BW443" i="3"/>
  <c r="BX443" i="3"/>
  <c r="CA443" i="3"/>
  <c r="CB443" i="3"/>
  <c r="CC443" i="3"/>
  <c r="CD443" i="3"/>
  <c r="CF443" i="3"/>
  <c r="CG443" i="3"/>
  <c r="CH443" i="3"/>
  <c r="CJ443" i="3"/>
  <c r="CK443" i="3"/>
  <c r="CL443" i="3"/>
  <c r="CN443" i="3"/>
  <c r="CO443" i="3"/>
  <c r="CP443" i="3"/>
  <c r="CR443" i="3"/>
  <c r="CS443" i="3"/>
  <c r="CT443" i="3"/>
  <c r="CV443" i="3"/>
  <c r="CW443" i="3"/>
  <c r="CX443" i="3"/>
  <c r="CZ443" i="3"/>
  <c r="DA443" i="3"/>
  <c r="DB443" i="3"/>
  <c r="DD443" i="3"/>
  <c r="DE443" i="3"/>
  <c r="DF443" i="3"/>
  <c r="DH443" i="3"/>
  <c r="DI443" i="3"/>
  <c r="DJ443" i="3"/>
  <c r="DL443" i="3"/>
  <c r="DM443" i="3"/>
  <c r="DN443" i="3"/>
  <c r="DP443" i="3"/>
  <c r="DQ443" i="3"/>
  <c r="DR443" i="3"/>
  <c r="B444" i="3"/>
  <c r="C444" i="3"/>
  <c r="E444" i="3"/>
  <c r="F444" i="3"/>
  <c r="G444" i="3"/>
  <c r="H444" i="3"/>
  <c r="I444" i="3"/>
  <c r="J444" i="3"/>
  <c r="K444" i="3"/>
  <c r="L444" i="3"/>
  <c r="M444" i="3"/>
  <c r="N444" i="3"/>
  <c r="O444" i="3"/>
  <c r="Q444" i="3"/>
  <c r="R444" i="3"/>
  <c r="S444" i="3"/>
  <c r="U444" i="3"/>
  <c r="V444" i="3"/>
  <c r="W444" i="3"/>
  <c r="Y444" i="3"/>
  <c r="Z444" i="3"/>
  <c r="AA444" i="3"/>
  <c r="AC444" i="3"/>
  <c r="AD444" i="3"/>
  <c r="AE444" i="3"/>
  <c r="AG444" i="3"/>
  <c r="AH444" i="3"/>
  <c r="AI444" i="3"/>
  <c r="AK444" i="3"/>
  <c r="AL444" i="3"/>
  <c r="AM444" i="3"/>
  <c r="AO444" i="3"/>
  <c r="AP444" i="3"/>
  <c r="AQ444" i="3"/>
  <c r="AS444" i="3"/>
  <c r="AT444" i="3"/>
  <c r="AU444" i="3"/>
  <c r="AW444" i="3"/>
  <c r="AX444" i="3"/>
  <c r="AY444" i="3"/>
  <c r="BA444" i="3"/>
  <c r="BB444" i="3"/>
  <c r="BC444" i="3"/>
  <c r="BE444" i="3"/>
  <c r="BF444" i="3"/>
  <c r="BG444" i="3"/>
  <c r="BI444" i="3"/>
  <c r="BJ444" i="3"/>
  <c r="BK444" i="3"/>
  <c r="BN444" i="3"/>
  <c r="BO444" i="3"/>
  <c r="BP444" i="3"/>
  <c r="BQ444" i="3"/>
  <c r="BR444" i="3"/>
  <c r="BS444" i="3"/>
  <c r="BT444" i="3"/>
  <c r="BU444" i="3"/>
  <c r="BV444" i="3"/>
  <c r="BW444" i="3"/>
  <c r="BX444" i="3"/>
  <c r="CA444" i="3"/>
  <c r="CB444" i="3"/>
  <c r="CC444" i="3"/>
  <c r="CD444" i="3"/>
  <c r="CF444" i="3"/>
  <c r="CG444" i="3"/>
  <c r="CH444" i="3"/>
  <c r="CJ444" i="3"/>
  <c r="CK444" i="3"/>
  <c r="CL444" i="3"/>
  <c r="CN444" i="3"/>
  <c r="CO444" i="3"/>
  <c r="CP444" i="3"/>
  <c r="CR444" i="3"/>
  <c r="CS444" i="3"/>
  <c r="CT444" i="3"/>
  <c r="CV444" i="3"/>
  <c r="CW444" i="3"/>
  <c r="CX444" i="3"/>
  <c r="CZ444" i="3"/>
  <c r="DA444" i="3"/>
  <c r="DB444" i="3"/>
  <c r="DD444" i="3"/>
  <c r="DE444" i="3"/>
  <c r="DF444" i="3"/>
  <c r="DH444" i="3"/>
  <c r="DI444" i="3"/>
  <c r="DJ444" i="3"/>
  <c r="DL444" i="3"/>
  <c r="DM444" i="3"/>
  <c r="DN444" i="3"/>
  <c r="DP444" i="3"/>
  <c r="DQ444" i="3"/>
  <c r="DR444" i="3"/>
  <c r="B445" i="3"/>
  <c r="C445" i="3"/>
  <c r="E445" i="3"/>
  <c r="F445" i="3"/>
  <c r="G445" i="3"/>
  <c r="H445" i="3"/>
  <c r="I445" i="3"/>
  <c r="J445" i="3"/>
  <c r="K445" i="3"/>
  <c r="L445" i="3"/>
  <c r="M445" i="3"/>
  <c r="N445" i="3"/>
  <c r="O445" i="3"/>
  <c r="Q445" i="3"/>
  <c r="R445" i="3"/>
  <c r="S445" i="3"/>
  <c r="U445" i="3"/>
  <c r="V445" i="3"/>
  <c r="W445" i="3"/>
  <c r="Y445" i="3"/>
  <c r="Z445" i="3"/>
  <c r="AA445" i="3"/>
  <c r="AC445" i="3"/>
  <c r="AD445" i="3"/>
  <c r="AE445" i="3"/>
  <c r="AG445" i="3"/>
  <c r="AH445" i="3"/>
  <c r="AI445" i="3"/>
  <c r="AK445" i="3"/>
  <c r="AL445" i="3"/>
  <c r="AM445" i="3"/>
  <c r="AO445" i="3"/>
  <c r="AP445" i="3"/>
  <c r="AQ445" i="3"/>
  <c r="AS445" i="3"/>
  <c r="AT445" i="3"/>
  <c r="AU445" i="3"/>
  <c r="AW445" i="3"/>
  <c r="AX445" i="3"/>
  <c r="AY445" i="3"/>
  <c r="BA445" i="3"/>
  <c r="BB445" i="3"/>
  <c r="BC445" i="3"/>
  <c r="BE445" i="3"/>
  <c r="BF445" i="3"/>
  <c r="BG445" i="3"/>
  <c r="BI445" i="3"/>
  <c r="BJ445" i="3"/>
  <c r="BK445" i="3"/>
  <c r="BN445" i="3"/>
  <c r="BO445" i="3"/>
  <c r="BP445" i="3"/>
  <c r="BQ445" i="3"/>
  <c r="BR445" i="3"/>
  <c r="BS445" i="3"/>
  <c r="BT445" i="3"/>
  <c r="BU445" i="3"/>
  <c r="BV445" i="3"/>
  <c r="BW445" i="3"/>
  <c r="BX445" i="3"/>
  <c r="CA445" i="3"/>
  <c r="CB445" i="3"/>
  <c r="CC445" i="3"/>
  <c r="CD445" i="3"/>
  <c r="CF445" i="3"/>
  <c r="CG445" i="3"/>
  <c r="CH445" i="3"/>
  <c r="CJ445" i="3"/>
  <c r="CK445" i="3"/>
  <c r="CL445" i="3"/>
  <c r="CN445" i="3"/>
  <c r="CO445" i="3"/>
  <c r="CP445" i="3"/>
  <c r="CR445" i="3"/>
  <c r="CS445" i="3"/>
  <c r="CT445" i="3"/>
  <c r="CV445" i="3"/>
  <c r="CW445" i="3"/>
  <c r="CX445" i="3"/>
  <c r="CZ445" i="3"/>
  <c r="DA445" i="3"/>
  <c r="DB445" i="3"/>
  <c r="DD445" i="3"/>
  <c r="DE445" i="3"/>
  <c r="DF445" i="3"/>
  <c r="DH445" i="3"/>
  <c r="DI445" i="3"/>
  <c r="DJ445" i="3"/>
  <c r="DL445" i="3"/>
  <c r="DM445" i="3"/>
  <c r="DN445" i="3"/>
  <c r="DP445" i="3"/>
  <c r="DQ445" i="3"/>
  <c r="DR445" i="3"/>
  <c r="B446" i="3"/>
  <c r="C446" i="3"/>
  <c r="E446" i="3"/>
  <c r="F446" i="3"/>
  <c r="G446" i="3"/>
  <c r="H446" i="3"/>
  <c r="I446" i="3"/>
  <c r="J446" i="3"/>
  <c r="K446" i="3"/>
  <c r="L446" i="3"/>
  <c r="M446" i="3"/>
  <c r="N446" i="3"/>
  <c r="O446" i="3"/>
  <c r="Q446" i="3"/>
  <c r="R446" i="3"/>
  <c r="S446" i="3"/>
  <c r="U446" i="3"/>
  <c r="V446" i="3"/>
  <c r="W446" i="3"/>
  <c r="Y446" i="3"/>
  <c r="Z446" i="3"/>
  <c r="AA446" i="3"/>
  <c r="AC446" i="3"/>
  <c r="AD446" i="3"/>
  <c r="AE446" i="3"/>
  <c r="AG446" i="3"/>
  <c r="AH446" i="3"/>
  <c r="AI446" i="3"/>
  <c r="AK446" i="3"/>
  <c r="AL446" i="3"/>
  <c r="AM446" i="3"/>
  <c r="AO446" i="3"/>
  <c r="AP446" i="3"/>
  <c r="AQ446" i="3"/>
  <c r="AS446" i="3"/>
  <c r="AT446" i="3"/>
  <c r="AU446" i="3"/>
  <c r="AW446" i="3"/>
  <c r="AX446" i="3"/>
  <c r="AY446" i="3"/>
  <c r="BA446" i="3"/>
  <c r="BB446" i="3"/>
  <c r="BC446" i="3"/>
  <c r="BE446" i="3"/>
  <c r="BF446" i="3"/>
  <c r="BG446" i="3"/>
  <c r="BI446" i="3"/>
  <c r="BJ446" i="3"/>
  <c r="BK446" i="3"/>
  <c r="BN446" i="3"/>
  <c r="BO446" i="3"/>
  <c r="BP446" i="3"/>
  <c r="BQ446" i="3"/>
  <c r="BR446" i="3"/>
  <c r="BS446" i="3"/>
  <c r="BT446" i="3"/>
  <c r="BU446" i="3"/>
  <c r="BV446" i="3"/>
  <c r="BW446" i="3"/>
  <c r="BX446" i="3"/>
  <c r="CA446" i="3"/>
  <c r="CB446" i="3"/>
  <c r="CC446" i="3"/>
  <c r="CD446" i="3"/>
  <c r="CF446" i="3"/>
  <c r="CG446" i="3"/>
  <c r="CH446" i="3"/>
  <c r="CJ446" i="3"/>
  <c r="CK446" i="3"/>
  <c r="CL446" i="3"/>
  <c r="CN446" i="3"/>
  <c r="CO446" i="3"/>
  <c r="CP446" i="3"/>
  <c r="CR446" i="3"/>
  <c r="CS446" i="3"/>
  <c r="CT446" i="3"/>
  <c r="CV446" i="3"/>
  <c r="CW446" i="3"/>
  <c r="CX446" i="3"/>
  <c r="CZ446" i="3"/>
  <c r="DA446" i="3"/>
  <c r="DB446" i="3"/>
  <c r="DD446" i="3"/>
  <c r="DE446" i="3"/>
  <c r="DF446" i="3"/>
  <c r="DH446" i="3"/>
  <c r="DI446" i="3"/>
  <c r="DJ446" i="3"/>
  <c r="DL446" i="3"/>
  <c r="DM446" i="3"/>
  <c r="DN446" i="3"/>
  <c r="DP446" i="3"/>
  <c r="DQ446" i="3"/>
  <c r="DR446" i="3"/>
  <c r="B447" i="3"/>
  <c r="C447" i="3"/>
  <c r="E447" i="3"/>
  <c r="F447" i="3"/>
  <c r="G447" i="3"/>
  <c r="H447" i="3"/>
  <c r="I447" i="3"/>
  <c r="J447" i="3"/>
  <c r="K447" i="3"/>
  <c r="L447" i="3"/>
  <c r="M447" i="3"/>
  <c r="N447" i="3"/>
  <c r="O447" i="3"/>
  <c r="Q447" i="3"/>
  <c r="R447" i="3"/>
  <c r="S447" i="3"/>
  <c r="U447" i="3"/>
  <c r="V447" i="3"/>
  <c r="W447" i="3"/>
  <c r="Y447" i="3"/>
  <c r="Z447" i="3"/>
  <c r="AA447" i="3"/>
  <c r="AC447" i="3"/>
  <c r="AD447" i="3"/>
  <c r="AE447" i="3"/>
  <c r="AG447" i="3"/>
  <c r="AH447" i="3"/>
  <c r="AI447" i="3"/>
  <c r="AK447" i="3"/>
  <c r="AL447" i="3"/>
  <c r="AM447" i="3"/>
  <c r="AO447" i="3"/>
  <c r="AP447" i="3"/>
  <c r="AQ447" i="3"/>
  <c r="AS447" i="3"/>
  <c r="AT447" i="3"/>
  <c r="AU447" i="3"/>
  <c r="AW447" i="3"/>
  <c r="AX447" i="3"/>
  <c r="AY447" i="3"/>
  <c r="BA447" i="3"/>
  <c r="BB447" i="3"/>
  <c r="BC447" i="3"/>
  <c r="BE447" i="3"/>
  <c r="BF447" i="3"/>
  <c r="BG447" i="3"/>
  <c r="BI447" i="3"/>
  <c r="BJ447" i="3"/>
  <c r="BK447" i="3"/>
  <c r="BN447" i="3"/>
  <c r="BO447" i="3"/>
  <c r="BP447" i="3"/>
  <c r="BQ447" i="3"/>
  <c r="BR447" i="3"/>
  <c r="BS447" i="3"/>
  <c r="BT447" i="3"/>
  <c r="BU447" i="3"/>
  <c r="BV447" i="3"/>
  <c r="BW447" i="3"/>
  <c r="BX447" i="3"/>
  <c r="CA447" i="3"/>
  <c r="CB447" i="3"/>
  <c r="CC447" i="3"/>
  <c r="CD447" i="3"/>
  <c r="CF447" i="3"/>
  <c r="CG447" i="3"/>
  <c r="CH447" i="3"/>
  <c r="CJ447" i="3"/>
  <c r="CK447" i="3"/>
  <c r="CL447" i="3"/>
  <c r="CN447" i="3"/>
  <c r="CO447" i="3"/>
  <c r="CP447" i="3"/>
  <c r="CR447" i="3"/>
  <c r="CS447" i="3"/>
  <c r="CT447" i="3"/>
  <c r="CV447" i="3"/>
  <c r="CW447" i="3"/>
  <c r="CX447" i="3"/>
  <c r="CZ447" i="3"/>
  <c r="DA447" i="3"/>
  <c r="DB447" i="3"/>
  <c r="DD447" i="3"/>
  <c r="DE447" i="3"/>
  <c r="DF447" i="3"/>
  <c r="DH447" i="3"/>
  <c r="DI447" i="3"/>
  <c r="DJ447" i="3"/>
  <c r="DL447" i="3"/>
  <c r="DM447" i="3"/>
  <c r="DN447" i="3"/>
  <c r="DP447" i="3"/>
  <c r="DQ447" i="3"/>
  <c r="DR447" i="3"/>
  <c r="B448" i="3"/>
  <c r="C448" i="3"/>
  <c r="E448" i="3"/>
  <c r="F448" i="3"/>
  <c r="G448" i="3"/>
  <c r="H448" i="3"/>
  <c r="I448" i="3"/>
  <c r="J448" i="3"/>
  <c r="K448" i="3"/>
  <c r="L448" i="3"/>
  <c r="M448" i="3"/>
  <c r="N448" i="3"/>
  <c r="O448" i="3"/>
  <c r="Q448" i="3"/>
  <c r="R448" i="3"/>
  <c r="S448" i="3"/>
  <c r="U448" i="3"/>
  <c r="V448" i="3"/>
  <c r="W448" i="3"/>
  <c r="Y448" i="3"/>
  <c r="Z448" i="3"/>
  <c r="AA448" i="3"/>
  <c r="AC448" i="3"/>
  <c r="AD448" i="3"/>
  <c r="AE448" i="3"/>
  <c r="AG448" i="3"/>
  <c r="AH448" i="3"/>
  <c r="AI448" i="3"/>
  <c r="AK448" i="3"/>
  <c r="AL448" i="3"/>
  <c r="AM448" i="3"/>
  <c r="AO448" i="3"/>
  <c r="AP448" i="3"/>
  <c r="AQ448" i="3"/>
  <c r="AS448" i="3"/>
  <c r="AT448" i="3"/>
  <c r="AU448" i="3"/>
  <c r="AW448" i="3"/>
  <c r="AX448" i="3"/>
  <c r="AY448" i="3"/>
  <c r="BA448" i="3"/>
  <c r="BB448" i="3"/>
  <c r="BC448" i="3"/>
  <c r="BE448" i="3"/>
  <c r="BF448" i="3"/>
  <c r="BG448" i="3"/>
  <c r="BI448" i="3"/>
  <c r="BJ448" i="3"/>
  <c r="BK448" i="3"/>
  <c r="BN448" i="3"/>
  <c r="BO448" i="3"/>
  <c r="BP448" i="3"/>
  <c r="BQ448" i="3"/>
  <c r="BR448" i="3"/>
  <c r="BS448" i="3"/>
  <c r="BT448" i="3"/>
  <c r="BU448" i="3"/>
  <c r="BV448" i="3"/>
  <c r="BW448" i="3"/>
  <c r="BX448" i="3"/>
  <c r="CA448" i="3"/>
  <c r="CB448" i="3"/>
  <c r="CC448" i="3"/>
  <c r="CD448" i="3"/>
  <c r="CF448" i="3"/>
  <c r="CG448" i="3"/>
  <c r="CH448" i="3"/>
  <c r="CJ448" i="3"/>
  <c r="CK448" i="3"/>
  <c r="CL448" i="3"/>
  <c r="CN448" i="3"/>
  <c r="CO448" i="3"/>
  <c r="CP448" i="3"/>
  <c r="CR448" i="3"/>
  <c r="CS448" i="3"/>
  <c r="CT448" i="3"/>
  <c r="CV448" i="3"/>
  <c r="CW448" i="3"/>
  <c r="CX448" i="3"/>
  <c r="CZ448" i="3"/>
  <c r="DA448" i="3"/>
  <c r="DB448" i="3"/>
  <c r="DD448" i="3"/>
  <c r="DE448" i="3"/>
  <c r="DF448" i="3"/>
  <c r="DH448" i="3"/>
  <c r="DI448" i="3"/>
  <c r="DJ448" i="3"/>
  <c r="DL448" i="3"/>
  <c r="DM448" i="3"/>
  <c r="DN448" i="3"/>
  <c r="DP448" i="3"/>
  <c r="DQ448" i="3"/>
  <c r="DR448" i="3"/>
  <c r="B449" i="3"/>
  <c r="C449" i="3"/>
  <c r="E449" i="3"/>
  <c r="F449" i="3"/>
  <c r="G449" i="3"/>
  <c r="H449" i="3"/>
  <c r="I449" i="3"/>
  <c r="J449" i="3"/>
  <c r="K449" i="3"/>
  <c r="L449" i="3"/>
  <c r="M449" i="3"/>
  <c r="N449" i="3"/>
  <c r="O449" i="3"/>
  <c r="Q449" i="3"/>
  <c r="R449" i="3"/>
  <c r="S449" i="3"/>
  <c r="U449" i="3"/>
  <c r="V449" i="3"/>
  <c r="W449" i="3"/>
  <c r="Y449" i="3"/>
  <c r="Z449" i="3"/>
  <c r="AA449" i="3"/>
  <c r="AC449" i="3"/>
  <c r="AD449" i="3"/>
  <c r="AE449" i="3"/>
  <c r="AG449" i="3"/>
  <c r="AH449" i="3"/>
  <c r="AI449" i="3"/>
  <c r="AK449" i="3"/>
  <c r="AL449" i="3"/>
  <c r="AM449" i="3"/>
  <c r="AO449" i="3"/>
  <c r="AP449" i="3"/>
  <c r="AQ449" i="3"/>
  <c r="AS449" i="3"/>
  <c r="AT449" i="3"/>
  <c r="AU449" i="3"/>
  <c r="AW449" i="3"/>
  <c r="AX449" i="3"/>
  <c r="AY449" i="3"/>
  <c r="BA449" i="3"/>
  <c r="BB449" i="3"/>
  <c r="BC449" i="3"/>
  <c r="BE449" i="3"/>
  <c r="BF449" i="3"/>
  <c r="BG449" i="3"/>
  <c r="BI449" i="3"/>
  <c r="BJ449" i="3"/>
  <c r="BK449" i="3"/>
  <c r="BN449" i="3"/>
  <c r="BO449" i="3"/>
  <c r="BP449" i="3"/>
  <c r="BQ449" i="3"/>
  <c r="BR449" i="3"/>
  <c r="BS449" i="3"/>
  <c r="BT449" i="3"/>
  <c r="BU449" i="3"/>
  <c r="BV449" i="3"/>
  <c r="BW449" i="3"/>
  <c r="BX449" i="3"/>
  <c r="CA449" i="3"/>
  <c r="CB449" i="3"/>
  <c r="CC449" i="3"/>
  <c r="CD449" i="3"/>
  <c r="CF449" i="3"/>
  <c r="CG449" i="3"/>
  <c r="CH449" i="3"/>
  <c r="CJ449" i="3"/>
  <c r="CK449" i="3"/>
  <c r="CL449" i="3"/>
  <c r="CN449" i="3"/>
  <c r="CO449" i="3"/>
  <c r="CP449" i="3"/>
  <c r="CR449" i="3"/>
  <c r="CS449" i="3"/>
  <c r="CT449" i="3"/>
  <c r="CV449" i="3"/>
  <c r="CW449" i="3"/>
  <c r="CX449" i="3"/>
  <c r="CZ449" i="3"/>
  <c r="DA449" i="3"/>
  <c r="DB449" i="3"/>
  <c r="DD449" i="3"/>
  <c r="DE449" i="3"/>
  <c r="DF449" i="3"/>
  <c r="DH449" i="3"/>
  <c r="DI449" i="3"/>
  <c r="DJ449" i="3"/>
  <c r="DL449" i="3"/>
  <c r="DM449" i="3"/>
  <c r="DN449" i="3"/>
  <c r="DP449" i="3"/>
  <c r="DQ449" i="3"/>
  <c r="DR449" i="3"/>
  <c r="B450" i="3"/>
  <c r="C450" i="3"/>
  <c r="E450" i="3"/>
  <c r="F450" i="3"/>
  <c r="G450" i="3"/>
  <c r="H450" i="3"/>
  <c r="I450" i="3"/>
  <c r="J450" i="3"/>
  <c r="K450" i="3"/>
  <c r="L450" i="3"/>
  <c r="M450" i="3"/>
  <c r="N450" i="3"/>
  <c r="O450" i="3"/>
  <c r="Q450" i="3"/>
  <c r="R450" i="3"/>
  <c r="S450" i="3"/>
  <c r="U450" i="3"/>
  <c r="V450" i="3"/>
  <c r="W450" i="3"/>
  <c r="Y450" i="3"/>
  <c r="Z450" i="3"/>
  <c r="AA450" i="3"/>
  <c r="AC450" i="3"/>
  <c r="AD450" i="3"/>
  <c r="AE450" i="3"/>
  <c r="AG450" i="3"/>
  <c r="AH450" i="3"/>
  <c r="AI450" i="3"/>
  <c r="AK450" i="3"/>
  <c r="AL450" i="3"/>
  <c r="AM450" i="3"/>
  <c r="AO450" i="3"/>
  <c r="AP450" i="3"/>
  <c r="AQ450" i="3"/>
  <c r="AS450" i="3"/>
  <c r="AT450" i="3"/>
  <c r="AU450" i="3"/>
  <c r="AW450" i="3"/>
  <c r="AX450" i="3"/>
  <c r="AY450" i="3"/>
  <c r="BA450" i="3"/>
  <c r="BB450" i="3"/>
  <c r="BC450" i="3"/>
  <c r="BE450" i="3"/>
  <c r="BF450" i="3"/>
  <c r="BG450" i="3"/>
  <c r="BI450" i="3"/>
  <c r="BJ450" i="3"/>
  <c r="BK450" i="3"/>
  <c r="BN450" i="3"/>
  <c r="BO450" i="3"/>
  <c r="BP450" i="3"/>
  <c r="BQ450" i="3"/>
  <c r="BR450" i="3"/>
  <c r="BS450" i="3"/>
  <c r="BT450" i="3"/>
  <c r="BU450" i="3"/>
  <c r="BV450" i="3"/>
  <c r="BW450" i="3"/>
  <c r="BX450" i="3"/>
  <c r="CA450" i="3"/>
  <c r="CB450" i="3"/>
  <c r="CC450" i="3"/>
  <c r="CD450" i="3"/>
  <c r="CF450" i="3"/>
  <c r="CG450" i="3"/>
  <c r="CH450" i="3"/>
  <c r="CJ450" i="3"/>
  <c r="CK450" i="3"/>
  <c r="CL450" i="3"/>
  <c r="CN450" i="3"/>
  <c r="CO450" i="3"/>
  <c r="CP450" i="3"/>
  <c r="CR450" i="3"/>
  <c r="CS450" i="3"/>
  <c r="CT450" i="3"/>
  <c r="CV450" i="3"/>
  <c r="CW450" i="3"/>
  <c r="CX450" i="3"/>
  <c r="CZ450" i="3"/>
  <c r="DA450" i="3"/>
  <c r="DB450" i="3"/>
  <c r="DD450" i="3"/>
  <c r="DE450" i="3"/>
  <c r="DF450" i="3"/>
  <c r="DH450" i="3"/>
  <c r="DI450" i="3"/>
  <c r="DJ450" i="3"/>
  <c r="DL450" i="3"/>
  <c r="DM450" i="3"/>
  <c r="DN450" i="3"/>
  <c r="DP450" i="3"/>
  <c r="DQ450" i="3"/>
  <c r="DR450" i="3"/>
  <c r="B451" i="3"/>
  <c r="C451" i="3"/>
  <c r="E451" i="3"/>
  <c r="F451" i="3"/>
  <c r="G451" i="3"/>
  <c r="H451" i="3"/>
  <c r="I451" i="3"/>
  <c r="J451" i="3"/>
  <c r="K451" i="3"/>
  <c r="L451" i="3"/>
  <c r="M451" i="3"/>
  <c r="N451" i="3"/>
  <c r="O451" i="3"/>
  <c r="Q451" i="3"/>
  <c r="R451" i="3"/>
  <c r="S451" i="3"/>
  <c r="U451" i="3"/>
  <c r="V451" i="3"/>
  <c r="W451" i="3"/>
  <c r="Y451" i="3"/>
  <c r="Z451" i="3"/>
  <c r="AA451" i="3"/>
  <c r="AC451" i="3"/>
  <c r="AD451" i="3"/>
  <c r="AE451" i="3"/>
  <c r="AG451" i="3"/>
  <c r="AH451" i="3"/>
  <c r="AI451" i="3"/>
  <c r="AK451" i="3"/>
  <c r="AL451" i="3"/>
  <c r="AM451" i="3"/>
  <c r="AO451" i="3"/>
  <c r="AP451" i="3"/>
  <c r="AQ451" i="3"/>
  <c r="AS451" i="3"/>
  <c r="AT451" i="3"/>
  <c r="AU451" i="3"/>
  <c r="AW451" i="3"/>
  <c r="AX451" i="3"/>
  <c r="AY451" i="3"/>
  <c r="BA451" i="3"/>
  <c r="BB451" i="3"/>
  <c r="BC451" i="3"/>
  <c r="BE451" i="3"/>
  <c r="BF451" i="3"/>
  <c r="BG451" i="3"/>
  <c r="BI451" i="3"/>
  <c r="BJ451" i="3"/>
  <c r="BK451" i="3"/>
  <c r="BN451" i="3"/>
  <c r="BO451" i="3"/>
  <c r="BP451" i="3"/>
  <c r="BQ451" i="3"/>
  <c r="BR451" i="3"/>
  <c r="BS451" i="3"/>
  <c r="BT451" i="3"/>
  <c r="BU451" i="3"/>
  <c r="BV451" i="3"/>
  <c r="BW451" i="3"/>
  <c r="BX451" i="3"/>
  <c r="CA451" i="3"/>
  <c r="CB451" i="3"/>
  <c r="CC451" i="3"/>
  <c r="CD451" i="3"/>
  <c r="CF451" i="3"/>
  <c r="CG451" i="3"/>
  <c r="CH451" i="3"/>
  <c r="CJ451" i="3"/>
  <c r="CK451" i="3"/>
  <c r="CL451" i="3"/>
  <c r="CN451" i="3"/>
  <c r="CO451" i="3"/>
  <c r="CP451" i="3"/>
  <c r="CR451" i="3"/>
  <c r="CS451" i="3"/>
  <c r="CT451" i="3"/>
  <c r="CV451" i="3"/>
  <c r="CW451" i="3"/>
  <c r="CX451" i="3"/>
  <c r="CZ451" i="3"/>
  <c r="DA451" i="3"/>
  <c r="DB451" i="3"/>
  <c r="DD451" i="3"/>
  <c r="DE451" i="3"/>
  <c r="DF451" i="3"/>
  <c r="DH451" i="3"/>
  <c r="DI451" i="3"/>
  <c r="DJ451" i="3"/>
  <c r="DL451" i="3"/>
  <c r="DM451" i="3"/>
  <c r="DN451" i="3"/>
  <c r="DP451" i="3"/>
  <c r="DQ451" i="3"/>
  <c r="DR451" i="3"/>
  <c r="B452" i="3"/>
  <c r="C452" i="3"/>
  <c r="E452" i="3"/>
  <c r="F452" i="3"/>
  <c r="G452" i="3"/>
  <c r="H452" i="3"/>
  <c r="I452" i="3"/>
  <c r="J452" i="3"/>
  <c r="K452" i="3"/>
  <c r="L452" i="3"/>
  <c r="M452" i="3"/>
  <c r="N452" i="3"/>
  <c r="O452" i="3"/>
  <c r="Q452" i="3"/>
  <c r="R452" i="3"/>
  <c r="S452" i="3"/>
  <c r="U452" i="3"/>
  <c r="V452" i="3"/>
  <c r="W452" i="3"/>
  <c r="Y452" i="3"/>
  <c r="Z452" i="3"/>
  <c r="AA452" i="3"/>
  <c r="AC452" i="3"/>
  <c r="AD452" i="3"/>
  <c r="AE452" i="3"/>
  <c r="AG452" i="3"/>
  <c r="AH452" i="3"/>
  <c r="AI452" i="3"/>
  <c r="AK452" i="3"/>
  <c r="AL452" i="3"/>
  <c r="AM452" i="3"/>
  <c r="AO452" i="3"/>
  <c r="AP452" i="3"/>
  <c r="AQ452" i="3"/>
  <c r="AS452" i="3"/>
  <c r="AT452" i="3"/>
  <c r="AU452" i="3"/>
  <c r="AW452" i="3"/>
  <c r="AX452" i="3"/>
  <c r="AY452" i="3"/>
  <c r="BA452" i="3"/>
  <c r="BB452" i="3"/>
  <c r="BC452" i="3"/>
  <c r="BE452" i="3"/>
  <c r="BF452" i="3"/>
  <c r="BG452" i="3"/>
  <c r="BI452" i="3"/>
  <c r="BJ452" i="3"/>
  <c r="BK452" i="3"/>
  <c r="BN452" i="3"/>
  <c r="BO452" i="3"/>
  <c r="BP452" i="3"/>
  <c r="BQ452" i="3"/>
  <c r="BR452" i="3"/>
  <c r="BS452" i="3"/>
  <c r="BT452" i="3"/>
  <c r="BU452" i="3"/>
  <c r="BV452" i="3"/>
  <c r="BW452" i="3"/>
  <c r="BX452" i="3"/>
  <c r="CA452" i="3"/>
  <c r="CB452" i="3"/>
  <c r="CC452" i="3"/>
  <c r="CD452" i="3"/>
  <c r="CF452" i="3"/>
  <c r="CG452" i="3"/>
  <c r="CH452" i="3"/>
  <c r="CJ452" i="3"/>
  <c r="CK452" i="3"/>
  <c r="CL452" i="3"/>
  <c r="CN452" i="3"/>
  <c r="CO452" i="3"/>
  <c r="CP452" i="3"/>
  <c r="CR452" i="3"/>
  <c r="CS452" i="3"/>
  <c r="CT452" i="3"/>
  <c r="CV452" i="3"/>
  <c r="CW452" i="3"/>
  <c r="CX452" i="3"/>
  <c r="CZ452" i="3"/>
  <c r="DA452" i="3"/>
  <c r="DB452" i="3"/>
  <c r="DD452" i="3"/>
  <c r="DE452" i="3"/>
  <c r="DF452" i="3"/>
  <c r="DH452" i="3"/>
  <c r="DI452" i="3"/>
  <c r="DJ452" i="3"/>
  <c r="DL452" i="3"/>
  <c r="DM452" i="3"/>
  <c r="DN452" i="3"/>
  <c r="DP452" i="3"/>
  <c r="DQ452" i="3"/>
  <c r="DR452" i="3"/>
  <c r="B453" i="3"/>
  <c r="C453" i="3"/>
  <c r="E453" i="3"/>
  <c r="F453" i="3"/>
  <c r="G453" i="3"/>
  <c r="H453" i="3"/>
  <c r="I453" i="3"/>
  <c r="J453" i="3"/>
  <c r="K453" i="3"/>
  <c r="L453" i="3"/>
  <c r="M453" i="3"/>
  <c r="N453" i="3"/>
  <c r="O453" i="3"/>
  <c r="Q453" i="3"/>
  <c r="R453" i="3"/>
  <c r="S453" i="3"/>
  <c r="U453" i="3"/>
  <c r="V453" i="3"/>
  <c r="W453" i="3"/>
  <c r="Y453" i="3"/>
  <c r="Z453" i="3"/>
  <c r="AA453" i="3"/>
  <c r="AC453" i="3"/>
  <c r="AD453" i="3"/>
  <c r="AE453" i="3"/>
  <c r="AG453" i="3"/>
  <c r="AH453" i="3"/>
  <c r="AI453" i="3"/>
  <c r="AK453" i="3"/>
  <c r="AL453" i="3"/>
  <c r="AM453" i="3"/>
  <c r="AO453" i="3"/>
  <c r="AP453" i="3"/>
  <c r="AQ453" i="3"/>
  <c r="AS453" i="3"/>
  <c r="AT453" i="3"/>
  <c r="AU453" i="3"/>
  <c r="AW453" i="3"/>
  <c r="AX453" i="3"/>
  <c r="AY453" i="3"/>
  <c r="BA453" i="3"/>
  <c r="BB453" i="3"/>
  <c r="BC453" i="3"/>
  <c r="BE453" i="3"/>
  <c r="BF453" i="3"/>
  <c r="BG453" i="3"/>
  <c r="BI453" i="3"/>
  <c r="BJ453" i="3"/>
  <c r="BK453" i="3"/>
  <c r="BN453" i="3"/>
  <c r="BO453" i="3"/>
  <c r="BP453" i="3"/>
  <c r="BQ453" i="3"/>
  <c r="BR453" i="3"/>
  <c r="BS453" i="3"/>
  <c r="BT453" i="3"/>
  <c r="BU453" i="3"/>
  <c r="BV453" i="3"/>
  <c r="BW453" i="3"/>
  <c r="BX453" i="3"/>
  <c r="CA453" i="3"/>
  <c r="CB453" i="3"/>
  <c r="CC453" i="3"/>
  <c r="CD453" i="3"/>
  <c r="CF453" i="3"/>
  <c r="CG453" i="3"/>
  <c r="CH453" i="3"/>
  <c r="CJ453" i="3"/>
  <c r="CK453" i="3"/>
  <c r="CL453" i="3"/>
  <c r="CN453" i="3"/>
  <c r="CO453" i="3"/>
  <c r="CP453" i="3"/>
  <c r="CR453" i="3"/>
  <c r="CS453" i="3"/>
  <c r="CT453" i="3"/>
  <c r="CV453" i="3"/>
  <c r="CW453" i="3"/>
  <c r="CX453" i="3"/>
  <c r="CZ453" i="3"/>
  <c r="DA453" i="3"/>
  <c r="DB453" i="3"/>
  <c r="DD453" i="3"/>
  <c r="DE453" i="3"/>
  <c r="DF453" i="3"/>
  <c r="DH453" i="3"/>
  <c r="DI453" i="3"/>
  <c r="DJ453" i="3"/>
  <c r="DL453" i="3"/>
  <c r="DM453" i="3"/>
  <c r="DN453" i="3"/>
  <c r="DP453" i="3"/>
  <c r="DQ453" i="3"/>
  <c r="DR453" i="3"/>
  <c r="B454" i="3"/>
  <c r="C454" i="3"/>
  <c r="E454" i="3"/>
  <c r="F454" i="3"/>
  <c r="G454" i="3"/>
  <c r="H454" i="3"/>
  <c r="I454" i="3"/>
  <c r="J454" i="3"/>
  <c r="K454" i="3"/>
  <c r="L454" i="3"/>
  <c r="M454" i="3"/>
  <c r="N454" i="3"/>
  <c r="O454" i="3"/>
  <c r="Q454" i="3"/>
  <c r="R454" i="3"/>
  <c r="S454" i="3"/>
  <c r="U454" i="3"/>
  <c r="V454" i="3"/>
  <c r="W454" i="3"/>
  <c r="Y454" i="3"/>
  <c r="Z454" i="3"/>
  <c r="AA454" i="3"/>
  <c r="AC454" i="3"/>
  <c r="AD454" i="3"/>
  <c r="AE454" i="3"/>
  <c r="AG454" i="3"/>
  <c r="AH454" i="3"/>
  <c r="AI454" i="3"/>
  <c r="AK454" i="3"/>
  <c r="AL454" i="3"/>
  <c r="AM454" i="3"/>
  <c r="AO454" i="3"/>
  <c r="AP454" i="3"/>
  <c r="AQ454" i="3"/>
  <c r="AS454" i="3"/>
  <c r="AT454" i="3"/>
  <c r="AU454" i="3"/>
  <c r="AW454" i="3"/>
  <c r="AX454" i="3"/>
  <c r="AY454" i="3"/>
  <c r="BA454" i="3"/>
  <c r="BB454" i="3"/>
  <c r="BC454" i="3"/>
  <c r="BE454" i="3"/>
  <c r="BF454" i="3"/>
  <c r="BG454" i="3"/>
  <c r="BI454" i="3"/>
  <c r="BJ454" i="3"/>
  <c r="BK454" i="3"/>
  <c r="BN454" i="3"/>
  <c r="BO454" i="3"/>
  <c r="BP454" i="3"/>
  <c r="BQ454" i="3"/>
  <c r="BR454" i="3"/>
  <c r="BS454" i="3"/>
  <c r="BT454" i="3"/>
  <c r="BU454" i="3"/>
  <c r="BV454" i="3"/>
  <c r="BW454" i="3"/>
  <c r="BX454" i="3"/>
  <c r="CA454" i="3"/>
  <c r="CB454" i="3"/>
  <c r="CC454" i="3"/>
  <c r="CD454" i="3"/>
  <c r="CF454" i="3"/>
  <c r="CG454" i="3"/>
  <c r="CH454" i="3"/>
  <c r="CJ454" i="3"/>
  <c r="CK454" i="3"/>
  <c r="CL454" i="3"/>
  <c r="CN454" i="3"/>
  <c r="CO454" i="3"/>
  <c r="CP454" i="3"/>
  <c r="CR454" i="3"/>
  <c r="CS454" i="3"/>
  <c r="CT454" i="3"/>
  <c r="CV454" i="3"/>
  <c r="CW454" i="3"/>
  <c r="CX454" i="3"/>
  <c r="CZ454" i="3"/>
  <c r="DA454" i="3"/>
  <c r="DB454" i="3"/>
  <c r="DD454" i="3"/>
  <c r="DE454" i="3"/>
  <c r="DF454" i="3"/>
  <c r="DH454" i="3"/>
  <c r="DI454" i="3"/>
  <c r="DJ454" i="3"/>
  <c r="DL454" i="3"/>
  <c r="DM454" i="3"/>
  <c r="DN454" i="3"/>
  <c r="DP454" i="3"/>
  <c r="DQ454" i="3"/>
  <c r="DR454" i="3"/>
  <c r="B455" i="3"/>
  <c r="C455" i="3"/>
  <c r="E455" i="3"/>
  <c r="F455" i="3"/>
  <c r="G455" i="3"/>
  <c r="H455" i="3"/>
  <c r="I455" i="3"/>
  <c r="J455" i="3"/>
  <c r="K455" i="3"/>
  <c r="L455" i="3"/>
  <c r="M455" i="3"/>
  <c r="N455" i="3"/>
  <c r="O455" i="3"/>
  <c r="Q455" i="3"/>
  <c r="R455" i="3"/>
  <c r="S455" i="3"/>
  <c r="U455" i="3"/>
  <c r="V455" i="3"/>
  <c r="W455" i="3"/>
  <c r="Y455" i="3"/>
  <c r="Z455" i="3"/>
  <c r="AA455" i="3"/>
  <c r="AC455" i="3"/>
  <c r="AD455" i="3"/>
  <c r="AE455" i="3"/>
  <c r="AG455" i="3"/>
  <c r="AH455" i="3"/>
  <c r="AI455" i="3"/>
  <c r="AK455" i="3"/>
  <c r="AL455" i="3"/>
  <c r="AM455" i="3"/>
  <c r="AO455" i="3"/>
  <c r="AP455" i="3"/>
  <c r="AQ455" i="3"/>
  <c r="AS455" i="3"/>
  <c r="AT455" i="3"/>
  <c r="AU455" i="3"/>
  <c r="AW455" i="3"/>
  <c r="AX455" i="3"/>
  <c r="AY455" i="3"/>
  <c r="BA455" i="3"/>
  <c r="BB455" i="3"/>
  <c r="BC455" i="3"/>
  <c r="BE455" i="3"/>
  <c r="BF455" i="3"/>
  <c r="BG455" i="3"/>
  <c r="BI455" i="3"/>
  <c r="BJ455" i="3"/>
  <c r="BK455" i="3"/>
  <c r="BN455" i="3"/>
  <c r="BO455" i="3"/>
  <c r="BP455" i="3"/>
  <c r="BQ455" i="3"/>
  <c r="BR455" i="3"/>
  <c r="BS455" i="3"/>
  <c r="BT455" i="3"/>
  <c r="BU455" i="3"/>
  <c r="BV455" i="3"/>
  <c r="BW455" i="3"/>
  <c r="BX455" i="3"/>
  <c r="CA455" i="3"/>
  <c r="CB455" i="3"/>
  <c r="CC455" i="3"/>
  <c r="CD455" i="3"/>
  <c r="CF455" i="3"/>
  <c r="CG455" i="3"/>
  <c r="CH455" i="3"/>
  <c r="CJ455" i="3"/>
  <c r="CK455" i="3"/>
  <c r="CL455" i="3"/>
  <c r="CN455" i="3"/>
  <c r="CO455" i="3"/>
  <c r="CP455" i="3"/>
  <c r="CR455" i="3"/>
  <c r="CS455" i="3"/>
  <c r="CT455" i="3"/>
  <c r="CV455" i="3"/>
  <c r="CW455" i="3"/>
  <c r="CX455" i="3"/>
  <c r="CZ455" i="3"/>
  <c r="DA455" i="3"/>
  <c r="DB455" i="3"/>
  <c r="DD455" i="3"/>
  <c r="DE455" i="3"/>
  <c r="DF455" i="3"/>
  <c r="DH455" i="3"/>
  <c r="DI455" i="3"/>
  <c r="DJ455" i="3"/>
  <c r="DL455" i="3"/>
  <c r="DM455" i="3"/>
  <c r="DN455" i="3"/>
  <c r="DP455" i="3"/>
  <c r="DQ455" i="3"/>
  <c r="DR455" i="3"/>
  <c r="B456" i="3"/>
  <c r="C456" i="3"/>
  <c r="E456" i="3"/>
  <c r="F456" i="3"/>
  <c r="G456" i="3"/>
  <c r="H456" i="3"/>
  <c r="I456" i="3"/>
  <c r="J456" i="3"/>
  <c r="K456" i="3"/>
  <c r="L456" i="3"/>
  <c r="M456" i="3"/>
  <c r="N456" i="3"/>
  <c r="O456" i="3"/>
  <c r="Q456" i="3"/>
  <c r="R456" i="3"/>
  <c r="S456" i="3"/>
  <c r="U456" i="3"/>
  <c r="V456" i="3"/>
  <c r="W456" i="3"/>
  <c r="Y456" i="3"/>
  <c r="Z456" i="3"/>
  <c r="AA456" i="3"/>
  <c r="AC456" i="3"/>
  <c r="AD456" i="3"/>
  <c r="AE456" i="3"/>
  <c r="AG456" i="3"/>
  <c r="AH456" i="3"/>
  <c r="AI456" i="3"/>
  <c r="AK456" i="3"/>
  <c r="AL456" i="3"/>
  <c r="AM456" i="3"/>
  <c r="AO456" i="3"/>
  <c r="AP456" i="3"/>
  <c r="AQ456" i="3"/>
  <c r="AS456" i="3"/>
  <c r="AT456" i="3"/>
  <c r="AU456" i="3"/>
  <c r="AW456" i="3"/>
  <c r="AX456" i="3"/>
  <c r="AY456" i="3"/>
  <c r="BA456" i="3"/>
  <c r="BB456" i="3"/>
  <c r="BC456" i="3"/>
  <c r="BE456" i="3"/>
  <c r="BF456" i="3"/>
  <c r="BG456" i="3"/>
  <c r="BI456" i="3"/>
  <c r="BJ456" i="3"/>
  <c r="BK456" i="3"/>
  <c r="BN456" i="3"/>
  <c r="BO456" i="3"/>
  <c r="BP456" i="3"/>
  <c r="BQ456" i="3"/>
  <c r="BR456" i="3"/>
  <c r="BS456" i="3"/>
  <c r="BT456" i="3"/>
  <c r="BU456" i="3"/>
  <c r="BV456" i="3"/>
  <c r="BW456" i="3"/>
  <c r="BX456" i="3"/>
  <c r="CA456" i="3"/>
  <c r="CB456" i="3"/>
  <c r="CC456" i="3"/>
  <c r="CD456" i="3"/>
  <c r="CF456" i="3"/>
  <c r="CG456" i="3"/>
  <c r="CH456" i="3"/>
  <c r="CJ456" i="3"/>
  <c r="CK456" i="3"/>
  <c r="CL456" i="3"/>
  <c r="CN456" i="3"/>
  <c r="CO456" i="3"/>
  <c r="CP456" i="3"/>
  <c r="CR456" i="3"/>
  <c r="CS456" i="3"/>
  <c r="CT456" i="3"/>
  <c r="CV456" i="3"/>
  <c r="CW456" i="3"/>
  <c r="CX456" i="3"/>
  <c r="CZ456" i="3"/>
  <c r="DA456" i="3"/>
  <c r="DB456" i="3"/>
  <c r="DD456" i="3"/>
  <c r="DE456" i="3"/>
  <c r="DF456" i="3"/>
  <c r="DH456" i="3"/>
  <c r="DI456" i="3"/>
  <c r="DJ456" i="3"/>
  <c r="DL456" i="3"/>
  <c r="DM456" i="3"/>
  <c r="DN456" i="3"/>
  <c r="DP456" i="3"/>
  <c r="DQ456" i="3"/>
  <c r="DR456" i="3"/>
  <c r="B457" i="3"/>
  <c r="C457" i="3"/>
  <c r="E457" i="3"/>
  <c r="F457" i="3"/>
  <c r="G457" i="3"/>
  <c r="H457" i="3"/>
  <c r="I457" i="3"/>
  <c r="J457" i="3"/>
  <c r="K457" i="3"/>
  <c r="L457" i="3"/>
  <c r="M457" i="3"/>
  <c r="N457" i="3"/>
  <c r="O457" i="3"/>
  <c r="Q457" i="3"/>
  <c r="R457" i="3"/>
  <c r="S457" i="3"/>
  <c r="U457" i="3"/>
  <c r="V457" i="3"/>
  <c r="W457" i="3"/>
  <c r="Y457" i="3"/>
  <c r="Z457" i="3"/>
  <c r="AA457" i="3"/>
  <c r="AC457" i="3"/>
  <c r="AD457" i="3"/>
  <c r="AE457" i="3"/>
  <c r="AG457" i="3"/>
  <c r="AH457" i="3"/>
  <c r="AI457" i="3"/>
  <c r="AK457" i="3"/>
  <c r="AL457" i="3"/>
  <c r="AM457" i="3"/>
  <c r="AO457" i="3"/>
  <c r="AP457" i="3"/>
  <c r="AQ457" i="3"/>
  <c r="AS457" i="3"/>
  <c r="AT457" i="3"/>
  <c r="AU457" i="3"/>
  <c r="AW457" i="3"/>
  <c r="AX457" i="3"/>
  <c r="AY457" i="3"/>
  <c r="BA457" i="3"/>
  <c r="BB457" i="3"/>
  <c r="BC457" i="3"/>
  <c r="BE457" i="3"/>
  <c r="BF457" i="3"/>
  <c r="BG457" i="3"/>
  <c r="BI457" i="3"/>
  <c r="BJ457" i="3"/>
  <c r="BK457" i="3"/>
  <c r="BN457" i="3"/>
  <c r="BO457" i="3"/>
  <c r="BP457" i="3"/>
  <c r="BQ457" i="3"/>
  <c r="BR457" i="3"/>
  <c r="BS457" i="3"/>
  <c r="BT457" i="3"/>
  <c r="BU457" i="3"/>
  <c r="BV457" i="3"/>
  <c r="BW457" i="3"/>
  <c r="BX457" i="3"/>
  <c r="CA457" i="3"/>
  <c r="CB457" i="3"/>
  <c r="CC457" i="3"/>
  <c r="CD457" i="3"/>
  <c r="CF457" i="3"/>
  <c r="CG457" i="3"/>
  <c r="CH457" i="3"/>
  <c r="CJ457" i="3"/>
  <c r="CK457" i="3"/>
  <c r="CL457" i="3"/>
  <c r="CN457" i="3"/>
  <c r="CO457" i="3"/>
  <c r="CP457" i="3"/>
  <c r="CR457" i="3"/>
  <c r="CS457" i="3"/>
  <c r="CT457" i="3"/>
  <c r="CV457" i="3"/>
  <c r="CW457" i="3"/>
  <c r="CX457" i="3"/>
  <c r="CZ457" i="3"/>
  <c r="DA457" i="3"/>
  <c r="DB457" i="3"/>
  <c r="DD457" i="3"/>
  <c r="DE457" i="3"/>
  <c r="DF457" i="3"/>
  <c r="DH457" i="3"/>
  <c r="DI457" i="3"/>
  <c r="DJ457" i="3"/>
  <c r="DL457" i="3"/>
  <c r="DM457" i="3"/>
  <c r="DN457" i="3"/>
  <c r="DP457" i="3"/>
  <c r="DQ457" i="3"/>
  <c r="DR457" i="3"/>
  <c r="B458" i="3"/>
  <c r="C458" i="3"/>
  <c r="E458" i="3"/>
  <c r="F458" i="3"/>
  <c r="G458" i="3"/>
  <c r="H458" i="3"/>
  <c r="I458" i="3"/>
  <c r="J458" i="3"/>
  <c r="K458" i="3"/>
  <c r="L458" i="3"/>
  <c r="M458" i="3"/>
  <c r="N458" i="3"/>
  <c r="O458" i="3"/>
  <c r="Q458" i="3"/>
  <c r="R458" i="3"/>
  <c r="S458" i="3"/>
  <c r="U458" i="3"/>
  <c r="V458" i="3"/>
  <c r="W458" i="3"/>
  <c r="Y458" i="3"/>
  <c r="Z458" i="3"/>
  <c r="AA458" i="3"/>
  <c r="AC458" i="3"/>
  <c r="AD458" i="3"/>
  <c r="AE458" i="3"/>
  <c r="AG458" i="3"/>
  <c r="AH458" i="3"/>
  <c r="AI458" i="3"/>
  <c r="AK458" i="3"/>
  <c r="AL458" i="3"/>
  <c r="AM458" i="3"/>
  <c r="AO458" i="3"/>
  <c r="AP458" i="3"/>
  <c r="AQ458" i="3"/>
  <c r="AS458" i="3"/>
  <c r="AT458" i="3"/>
  <c r="AU458" i="3"/>
  <c r="AW458" i="3"/>
  <c r="AX458" i="3"/>
  <c r="AY458" i="3"/>
  <c r="BA458" i="3"/>
  <c r="BB458" i="3"/>
  <c r="BC458" i="3"/>
  <c r="BE458" i="3"/>
  <c r="BF458" i="3"/>
  <c r="BG458" i="3"/>
  <c r="BI458" i="3"/>
  <c r="BJ458" i="3"/>
  <c r="BK458" i="3"/>
  <c r="BN458" i="3"/>
  <c r="BO458" i="3"/>
  <c r="BP458" i="3"/>
  <c r="BQ458" i="3"/>
  <c r="BR458" i="3"/>
  <c r="BS458" i="3"/>
  <c r="BT458" i="3"/>
  <c r="BU458" i="3"/>
  <c r="BV458" i="3"/>
  <c r="BW458" i="3"/>
  <c r="BX458" i="3"/>
  <c r="CA458" i="3"/>
  <c r="CB458" i="3"/>
  <c r="CC458" i="3"/>
  <c r="CD458" i="3"/>
  <c r="CF458" i="3"/>
  <c r="CG458" i="3"/>
  <c r="CH458" i="3"/>
  <c r="CJ458" i="3"/>
  <c r="CK458" i="3"/>
  <c r="CL458" i="3"/>
  <c r="CN458" i="3"/>
  <c r="CO458" i="3"/>
  <c r="CP458" i="3"/>
  <c r="CR458" i="3"/>
  <c r="CS458" i="3"/>
  <c r="CT458" i="3"/>
  <c r="CV458" i="3"/>
  <c r="CW458" i="3"/>
  <c r="CX458" i="3"/>
  <c r="CZ458" i="3"/>
  <c r="DA458" i="3"/>
  <c r="DB458" i="3"/>
  <c r="DD458" i="3"/>
  <c r="DE458" i="3"/>
  <c r="DF458" i="3"/>
  <c r="DH458" i="3"/>
  <c r="DI458" i="3"/>
  <c r="DJ458" i="3"/>
  <c r="DL458" i="3"/>
  <c r="DM458" i="3"/>
  <c r="DN458" i="3"/>
  <c r="DP458" i="3"/>
  <c r="DQ458" i="3"/>
  <c r="DR458" i="3"/>
  <c r="B459" i="3"/>
  <c r="C459" i="3"/>
  <c r="E459" i="3"/>
  <c r="F459" i="3"/>
  <c r="G459" i="3"/>
  <c r="H459" i="3"/>
  <c r="I459" i="3"/>
  <c r="J459" i="3"/>
  <c r="K459" i="3"/>
  <c r="L459" i="3"/>
  <c r="M459" i="3"/>
  <c r="N459" i="3"/>
  <c r="O459" i="3"/>
  <c r="Q459" i="3"/>
  <c r="R459" i="3"/>
  <c r="S459" i="3"/>
  <c r="U459" i="3"/>
  <c r="V459" i="3"/>
  <c r="W459" i="3"/>
  <c r="Y459" i="3"/>
  <c r="Z459" i="3"/>
  <c r="AA459" i="3"/>
  <c r="AC459" i="3"/>
  <c r="AD459" i="3"/>
  <c r="AE459" i="3"/>
  <c r="AG459" i="3"/>
  <c r="AH459" i="3"/>
  <c r="AI459" i="3"/>
  <c r="AK459" i="3"/>
  <c r="AL459" i="3"/>
  <c r="AM459" i="3"/>
  <c r="AO459" i="3"/>
  <c r="AP459" i="3"/>
  <c r="AQ459" i="3"/>
  <c r="AS459" i="3"/>
  <c r="AT459" i="3"/>
  <c r="AU459" i="3"/>
  <c r="AW459" i="3"/>
  <c r="AX459" i="3"/>
  <c r="AY459" i="3"/>
  <c r="BA459" i="3"/>
  <c r="BB459" i="3"/>
  <c r="BC459" i="3"/>
  <c r="BE459" i="3"/>
  <c r="BF459" i="3"/>
  <c r="BG459" i="3"/>
  <c r="BI459" i="3"/>
  <c r="BJ459" i="3"/>
  <c r="BK459" i="3"/>
  <c r="BN459" i="3"/>
  <c r="BO459" i="3"/>
  <c r="BP459" i="3"/>
  <c r="BQ459" i="3"/>
  <c r="BR459" i="3"/>
  <c r="BS459" i="3"/>
  <c r="BT459" i="3"/>
  <c r="BU459" i="3"/>
  <c r="BV459" i="3"/>
  <c r="BW459" i="3"/>
  <c r="BX459" i="3"/>
  <c r="CA459" i="3"/>
  <c r="CB459" i="3"/>
  <c r="CC459" i="3"/>
  <c r="CD459" i="3"/>
  <c r="CF459" i="3"/>
  <c r="CG459" i="3"/>
  <c r="CH459" i="3"/>
  <c r="CJ459" i="3"/>
  <c r="CK459" i="3"/>
  <c r="CL459" i="3"/>
  <c r="CN459" i="3"/>
  <c r="CO459" i="3"/>
  <c r="CP459" i="3"/>
  <c r="CR459" i="3"/>
  <c r="CS459" i="3"/>
  <c r="CT459" i="3"/>
  <c r="CV459" i="3"/>
  <c r="CW459" i="3"/>
  <c r="CX459" i="3"/>
  <c r="CZ459" i="3"/>
  <c r="DA459" i="3"/>
  <c r="DB459" i="3"/>
  <c r="DD459" i="3"/>
  <c r="DE459" i="3"/>
  <c r="DF459" i="3"/>
  <c r="DH459" i="3"/>
  <c r="DI459" i="3"/>
  <c r="DJ459" i="3"/>
  <c r="DL459" i="3"/>
  <c r="DM459" i="3"/>
  <c r="DN459" i="3"/>
  <c r="DP459" i="3"/>
  <c r="DQ459" i="3"/>
  <c r="DR459" i="3"/>
  <c r="B460" i="3"/>
  <c r="C460" i="3"/>
  <c r="E460" i="3"/>
  <c r="F460" i="3"/>
  <c r="G460" i="3"/>
  <c r="H460" i="3"/>
  <c r="I460" i="3"/>
  <c r="J460" i="3"/>
  <c r="K460" i="3"/>
  <c r="L460" i="3"/>
  <c r="M460" i="3"/>
  <c r="N460" i="3"/>
  <c r="O460" i="3"/>
  <c r="Q460" i="3"/>
  <c r="R460" i="3"/>
  <c r="S460" i="3"/>
  <c r="U460" i="3"/>
  <c r="V460" i="3"/>
  <c r="W460" i="3"/>
  <c r="Y460" i="3"/>
  <c r="Z460" i="3"/>
  <c r="AA460" i="3"/>
  <c r="AC460" i="3"/>
  <c r="AD460" i="3"/>
  <c r="AE460" i="3"/>
  <c r="AG460" i="3"/>
  <c r="AH460" i="3"/>
  <c r="AI460" i="3"/>
  <c r="AK460" i="3"/>
  <c r="AL460" i="3"/>
  <c r="AM460" i="3"/>
  <c r="AO460" i="3"/>
  <c r="AP460" i="3"/>
  <c r="AQ460" i="3"/>
  <c r="AS460" i="3"/>
  <c r="AT460" i="3"/>
  <c r="AU460" i="3"/>
  <c r="AW460" i="3"/>
  <c r="AX460" i="3"/>
  <c r="AY460" i="3"/>
  <c r="BA460" i="3"/>
  <c r="BB460" i="3"/>
  <c r="BC460" i="3"/>
  <c r="BE460" i="3"/>
  <c r="BF460" i="3"/>
  <c r="BG460" i="3"/>
  <c r="BI460" i="3"/>
  <c r="BJ460" i="3"/>
  <c r="BK460" i="3"/>
  <c r="BN460" i="3"/>
  <c r="BO460" i="3"/>
  <c r="BP460" i="3"/>
  <c r="BQ460" i="3"/>
  <c r="BR460" i="3"/>
  <c r="BS460" i="3"/>
  <c r="BT460" i="3"/>
  <c r="BU460" i="3"/>
  <c r="BV460" i="3"/>
  <c r="BW460" i="3"/>
  <c r="BX460" i="3"/>
  <c r="CA460" i="3"/>
  <c r="CB460" i="3"/>
  <c r="CC460" i="3"/>
  <c r="CD460" i="3"/>
  <c r="CF460" i="3"/>
  <c r="CG460" i="3"/>
  <c r="CH460" i="3"/>
  <c r="CJ460" i="3"/>
  <c r="CK460" i="3"/>
  <c r="CL460" i="3"/>
  <c r="CN460" i="3"/>
  <c r="CO460" i="3"/>
  <c r="CP460" i="3"/>
  <c r="CR460" i="3"/>
  <c r="CS460" i="3"/>
  <c r="CT460" i="3"/>
  <c r="CV460" i="3"/>
  <c r="CW460" i="3"/>
  <c r="CX460" i="3"/>
  <c r="CZ460" i="3"/>
  <c r="DA460" i="3"/>
  <c r="DB460" i="3"/>
  <c r="DD460" i="3"/>
  <c r="DE460" i="3"/>
  <c r="DF460" i="3"/>
  <c r="DH460" i="3"/>
  <c r="DI460" i="3"/>
  <c r="DJ460" i="3"/>
  <c r="DL460" i="3"/>
  <c r="DM460" i="3"/>
  <c r="DN460" i="3"/>
  <c r="DP460" i="3"/>
  <c r="DQ460" i="3"/>
  <c r="DR460" i="3"/>
  <c r="B461" i="3"/>
  <c r="C461" i="3"/>
  <c r="E461" i="3"/>
  <c r="F461" i="3"/>
  <c r="G461" i="3"/>
  <c r="H461" i="3"/>
  <c r="I461" i="3"/>
  <c r="J461" i="3"/>
  <c r="K461" i="3"/>
  <c r="L461" i="3"/>
  <c r="M461" i="3"/>
  <c r="N461" i="3"/>
  <c r="O461" i="3"/>
  <c r="Q461" i="3"/>
  <c r="R461" i="3"/>
  <c r="S461" i="3"/>
  <c r="U461" i="3"/>
  <c r="V461" i="3"/>
  <c r="W461" i="3"/>
  <c r="Y461" i="3"/>
  <c r="Z461" i="3"/>
  <c r="AA461" i="3"/>
  <c r="AC461" i="3"/>
  <c r="AD461" i="3"/>
  <c r="AE461" i="3"/>
  <c r="AG461" i="3"/>
  <c r="AH461" i="3"/>
  <c r="AI461" i="3"/>
  <c r="AK461" i="3"/>
  <c r="AL461" i="3"/>
  <c r="AM461" i="3"/>
  <c r="AO461" i="3"/>
  <c r="AP461" i="3"/>
  <c r="AQ461" i="3"/>
  <c r="AS461" i="3"/>
  <c r="AT461" i="3"/>
  <c r="AU461" i="3"/>
  <c r="AW461" i="3"/>
  <c r="AX461" i="3"/>
  <c r="AY461" i="3"/>
  <c r="BA461" i="3"/>
  <c r="BB461" i="3"/>
  <c r="BC461" i="3"/>
  <c r="BE461" i="3"/>
  <c r="BF461" i="3"/>
  <c r="BG461" i="3"/>
  <c r="BI461" i="3"/>
  <c r="BJ461" i="3"/>
  <c r="BK461" i="3"/>
  <c r="BN461" i="3"/>
  <c r="BO461" i="3"/>
  <c r="BP461" i="3"/>
  <c r="BQ461" i="3"/>
  <c r="BR461" i="3"/>
  <c r="BS461" i="3"/>
  <c r="BT461" i="3"/>
  <c r="BU461" i="3"/>
  <c r="BV461" i="3"/>
  <c r="BW461" i="3"/>
  <c r="BX461" i="3"/>
  <c r="CA461" i="3"/>
  <c r="CB461" i="3"/>
  <c r="CC461" i="3"/>
  <c r="CD461" i="3"/>
  <c r="CF461" i="3"/>
  <c r="CG461" i="3"/>
  <c r="CH461" i="3"/>
  <c r="CJ461" i="3"/>
  <c r="CK461" i="3"/>
  <c r="CL461" i="3"/>
  <c r="CN461" i="3"/>
  <c r="CO461" i="3"/>
  <c r="CP461" i="3"/>
  <c r="CR461" i="3"/>
  <c r="CS461" i="3"/>
  <c r="CT461" i="3"/>
  <c r="CV461" i="3"/>
  <c r="CW461" i="3"/>
  <c r="CX461" i="3"/>
  <c r="CZ461" i="3"/>
  <c r="DA461" i="3"/>
  <c r="DB461" i="3"/>
  <c r="DD461" i="3"/>
  <c r="DE461" i="3"/>
  <c r="DF461" i="3"/>
  <c r="DH461" i="3"/>
  <c r="DI461" i="3"/>
  <c r="DJ461" i="3"/>
  <c r="DL461" i="3"/>
  <c r="DM461" i="3"/>
  <c r="DN461" i="3"/>
  <c r="DP461" i="3"/>
  <c r="DQ461" i="3"/>
  <c r="DR461" i="3"/>
  <c r="B462" i="3"/>
  <c r="C462" i="3"/>
  <c r="E462" i="3"/>
  <c r="F462" i="3"/>
  <c r="G462" i="3"/>
  <c r="H462" i="3"/>
  <c r="I462" i="3"/>
  <c r="J462" i="3"/>
  <c r="K462" i="3"/>
  <c r="L462" i="3"/>
  <c r="M462" i="3"/>
  <c r="N462" i="3"/>
  <c r="O462" i="3"/>
  <c r="Q462" i="3"/>
  <c r="R462" i="3"/>
  <c r="S462" i="3"/>
  <c r="U462" i="3"/>
  <c r="V462" i="3"/>
  <c r="W462" i="3"/>
  <c r="Y462" i="3"/>
  <c r="Z462" i="3"/>
  <c r="AA462" i="3"/>
  <c r="AC462" i="3"/>
  <c r="AD462" i="3"/>
  <c r="AE462" i="3"/>
  <c r="AG462" i="3"/>
  <c r="AH462" i="3"/>
  <c r="AI462" i="3"/>
  <c r="AK462" i="3"/>
  <c r="AL462" i="3"/>
  <c r="AM462" i="3"/>
  <c r="AO462" i="3"/>
  <c r="AP462" i="3"/>
  <c r="AQ462" i="3"/>
  <c r="AS462" i="3"/>
  <c r="AT462" i="3"/>
  <c r="AU462" i="3"/>
  <c r="AW462" i="3"/>
  <c r="AX462" i="3"/>
  <c r="AY462" i="3"/>
  <c r="BA462" i="3"/>
  <c r="BB462" i="3"/>
  <c r="BC462" i="3"/>
  <c r="BE462" i="3"/>
  <c r="BF462" i="3"/>
  <c r="BG462" i="3"/>
  <c r="BI462" i="3"/>
  <c r="BJ462" i="3"/>
  <c r="BK462" i="3"/>
  <c r="BN462" i="3"/>
  <c r="BO462" i="3"/>
  <c r="BP462" i="3"/>
  <c r="BQ462" i="3"/>
  <c r="BR462" i="3"/>
  <c r="BS462" i="3"/>
  <c r="BT462" i="3"/>
  <c r="BU462" i="3"/>
  <c r="BV462" i="3"/>
  <c r="BW462" i="3"/>
  <c r="BX462" i="3"/>
  <c r="CA462" i="3"/>
  <c r="CB462" i="3"/>
  <c r="CC462" i="3"/>
  <c r="CD462" i="3"/>
  <c r="CF462" i="3"/>
  <c r="CG462" i="3"/>
  <c r="CH462" i="3"/>
  <c r="CJ462" i="3"/>
  <c r="CK462" i="3"/>
  <c r="CL462" i="3"/>
  <c r="CN462" i="3"/>
  <c r="CO462" i="3"/>
  <c r="CP462" i="3"/>
  <c r="CR462" i="3"/>
  <c r="CS462" i="3"/>
  <c r="CT462" i="3"/>
  <c r="CV462" i="3"/>
  <c r="CW462" i="3"/>
  <c r="CX462" i="3"/>
  <c r="CZ462" i="3"/>
  <c r="DA462" i="3"/>
  <c r="DB462" i="3"/>
  <c r="DD462" i="3"/>
  <c r="DE462" i="3"/>
  <c r="DF462" i="3"/>
  <c r="DH462" i="3"/>
  <c r="DI462" i="3"/>
  <c r="DJ462" i="3"/>
  <c r="DL462" i="3"/>
  <c r="DM462" i="3"/>
  <c r="DN462" i="3"/>
  <c r="DP462" i="3"/>
  <c r="DQ462" i="3"/>
  <c r="DR462" i="3"/>
  <c r="B463" i="3"/>
  <c r="C463" i="3"/>
  <c r="E463" i="3"/>
  <c r="F463" i="3"/>
  <c r="G463" i="3"/>
  <c r="H463" i="3"/>
  <c r="I463" i="3"/>
  <c r="J463" i="3"/>
  <c r="K463" i="3"/>
  <c r="L463" i="3"/>
  <c r="M463" i="3"/>
  <c r="N463" i="3"/>
  <c r="O463" i="3"/>
  <c r="Q463" i="3"/>
  <c r="R463" i="3"/>
  <c r="S463" i="3"/>
  <c r="U463" i="3"/>
  <c r="V463" i="3"/>
  <c r="W463" i="3"/>
  <c r="Y463" i="3"/>
  <c r="Z463" i="3"/>
  <c r="AA463" i="3"/>
  <c r="AC463" i="3"/>
  <c r="AD463" i="3"/>
  <c r="AE463" i="3"/>
  <c r="AG463" i="3"/>
  <c r="AH463" i="3"/>
  <c r="AI463" i="3"/>
  <c r="AK463" i="3"/>
  <c r="AL463" i="3"/>
  <c r="AM463" i="3"/>
  <c r="AO463" i="3"/>
  <c r="AP463" i="3"/>
  <c r="AQ463" i="3"/>
  <c r="AS463" i="3"/>
  <c r="AT463" i="3"/>
  <c r="AU463" i="3"/>
  <c r="AW463" i="3"/>
  <c r="AX463" i="3"/>
  <c r="AY463" i="3"/>
  <c r="BA463" i="3"/>
  <c r="BB463" i="3"/>
  <c r="BC463" i="3"/>
  <c r="BE463" i="3"/>
  <c r="BF463" i="3"/>
  <c r="BG463" i="3"/>
  <c r="BI463" i="3"/>
  <c r="BJ463" i="3"/>
  <c r="BK463" i="3"/>
  <c r="BN463" i="3"/>
  <c r="BO463" i="3"/>
  <c r="BP463" i="3"/>
  <c r="BQ463" i="3"/>
  <c r="BR463" i="3"/>
  <c r="BS463" i="3"/>
  <c r="BT463" i="3"/>
  <c r="BU463" i="3"/>
  <c r="BV463" i="3"/>
  <c r="BW463" i="3"/>
  <c r="BX463" i="3"/>
  <c r="CA463" i="3"/>
  <c r="CB463" i="3"/>
  <c r="CC463" i="3"/>
  <c r="CD463" i="3"/>
  <c r="CF463" i="3"/>
  <c r="CG463" i="3"/>
  <c r="CH463" i="3"/>
  <c r="CJ463" i="3"/>
  <c r="CK463" i="3"/>
  <c r="CL463" i="3"/>
  <c r="CN463" i="3"/>
  <c r="CO463" i="3"/>
  <c r="CP463" i="3"/>
  <c r="CR463" i="3"/>
  <c r="CS463" i="3"/>
  <c r="CT463" i="3"/>
  <c r="CV463" i="3"/>
  <c r="CW463" i="3"/>
  <c r="CX463" i="3"/>
  <c r="CZ463" i="3"/>
  <c r="DA463" i="3"/>
  <c r="DB463" i="3"/>
  <c r="DD463" i="3"/>
  <c r="DE463" i="3"/>
  <c r="DF463" i="3"/>
  <c r="DH463" i="3"/>
  <c r="DI463" i="3"/>
  <c r="DJ463" i="3"/>
  <c r="DL463" i="3"/>
  <c r="DM463" i="3"/>
  <c r="DN463" i="3"/>
  <c r="DP463" i="3"/>
  <c r="DQ463" i="3"/>
  <c r="DR463" i="3"/>
  <c r="B464" i="3"/>
  <c r="C464" i="3"/>
  <c r="E464" i="3"/>
  <c r="F464" i="3"/>
  <c r="G464" i="3"/>
  <c r="H464" i="3"/>
  <c r="I464" i="3"/>
  <c r="J464" i="3"/>
  <c r="K464" i="3"/>
  <c r="L464" i="3"/>
  <c r="M464" i="3"/>
  <c r="N464" i="3"/>
  <c r="O464" i="3"/>
  <c r="Q464" i="3"/>
  <c r="R464" i="3"/>
  <c r="S464" i="3"/>
  <c r="U464" i="3"/>
  <c r="V464" i="3"/>
  <c r="W464" i="3"/>
  <c r="Y464" i="3"/>
  <c r="Z464" i="3"/>
  <c r="AA464" i="3"/>
  <c r="AC464" i="3"/>
  <c r="AD464" i="3"/>
  <c r="AE464" i="3"/>
  <c r="AG464" i="3"/>
  <c r="AH464" i="3"/>
  <c r="AI464" i="3"/>
  <c r="AK464" i="3"/>
  <c r="AL464" i="3"/>
  <c r="AM464" i="3"/>
  <c r="AO464" i="3"/>
  <c r="AP464" i="3"/>
  <c r="AQ464" i="3"/>
  <c r="AS464" i="3"/>
  <c r="AT464" i="3"/>
  <c r="AU464" i="3"/>
  <c r="AW464" i="3"/>
  <c r="AX464" i="3"/>
  <c r="AY464" i="3"/>
  <c r="BA464" i="3"/>
  <c r="BB464" i="3"/>
  <c r="BC464" i="3"/>
  <c r="BE464" i="3"/>
  <c r="BF464" i="3"/>
  <c r="BG464" i="3"/>
  <c r="BI464" i="3"/>
  <c r="BJ464" i="3"/>
  <c r="BK464" i="3"/>
  <c r="BN464" i="3"/>
  <c r="BO464" i="3"/>
  <c r="BP464" i="3"/>
  <c r="BQ464" i="3"/>
  <c r="BR464" i="3"/>
  <c r="BS464" i="3"/>
  <c r="BT464" i="3"/>
  <c r="BU464" i="3"/>
  <c r="BV464" i="3"/>
  <c r="BW464" i="3"/>
  <c r="BX464" i="3"/>
  <c r="CA464" i="3"/>
  <c r="CB464" i="3"/>
  <c r="CC464" i="3"/>
  <c r="CD464" i="3"/>
  <c r="CF464" i="3"/>
  <c r="CG464" i="3"/>
  <c r="CH464" i="3"/>
  <c r="CJ464" i="3"/>
  <c r="CK464" i="3"/>
  <c r="CL464" i="3"/>
  <c r="CN464" i="3"/>
  <c r="CO464" i="3"/>
  <c r="CP464" i="3"/>
  <c r="CR464" i="3"/>
  <c r="CS464" i="3"/>
  <c r="CT464" i="3"/>
  <c r="CV464" i="3"/>
  <c r="CW464" i="3"/>
  <c r="CX464" i="3"/>
  <c r="CZ464" i="3"/>
  <c r="DA464" i="3"/>
  <c r="DB464" i="3"/>
  <c r="DD464" i="3"/>
  <c r="DE464" i="3"/>
  <c r="DF464" i="3"/>
  <c r="DH464" i="3"/>
  <c r="DI464" i="3"/>
  <c r="DJ464" i="3"/>
  <c r="DL464" i="3"/>
  <c r="DM464" i="3"/>
  <c r="DN464" i="3"/>
  <c r="DP464" i="3"/>
  <c r="DQ464" i="3"/>
  <c r="DR464" i="3"/>
  <c r="B465" i="3"/>
  <c r="C465" i="3"/>
  <c r="E465" i="3"/>
  <c r="F465" i="3"/>
  <c r="G465" i="3"/>
  <c r="H465" i="3"/>
  <c r="I465" i="3"/>
  <c r="J465" i="3"/>
  <c r="K465" i="3"/>
  <c r="L465" i="3"/>
  <c r="M465" i="3"/>
  <c r="N465" i="3"/>
  <c r="O465" i="3"/>
  <c r="Q465" i="3"/>
  <c r="R465" i="3"/>
  <c r="S465" i="3"/>
  <c r="U465" i="3"/>
  <c r="V465" i="3"/>
  <c r="W465" i="3"/>
  <c r="Y465" i="3"/>
  <c r="Z465" i="3"/>
  <c r="AA465" i="3"/>
  <c r="AC465" i="3"/>
  <c r="AD465" i="3"/>
  <c r="AE465" i="3"/>
  <c r="AG465" i="3"/>
  <c r="AH465" i="3"/>
  <c r="AI465" i="3"/>
  <c r="AK465" i="3"/>
  <c r="AL465" i="3"/>
  <c r="AM465" i="3"/>
  <c r="AO465" i="3"/>
  <c r="AP465" i="3"/>
  <c r="AQ465" i="3"/>
  <c r="AS465" i="3"/>
  <c r="AT465" i="3"/>
  <c r="AU465" i="3"/>
  <c r="AW465" i="3"/>
  <c r="AX465" i="3"/>
  <c r="AY465" i="3"/>
  <c r="BA465" i="3"/>
  <c r="BB465" i="3"/>
  <c r="BC465" i="3"/>
  <c r="BE465" i="3"/>
  <c r="BF465" i="3"/>
  <c r="BG465" i="3"/>
  <c r="BI465" i="3"/>
  <c r="BJ465" i="3"/>
  <c r="BK465" i="3"/>
  <c r="BN465" i="3"/>
  <c r="BO465" i="3"/>
  <c r="BP465" i="3"/>
  <c r="BQ465" i="3"/>
  <c r="BR465" i="3"/>
  <c r="BS465" i="3"/>
  <c r="BT465" i="3"/>
  <c r="BU465" i="3"/>
  <c r="BV465" i="3"/>
  <c r="BW465" i="3"/>
  <c r="BX465" i="3"/>
  <c r="CA465" i="3"/>
  <c r="CB465" i="3"/>
  <c r="CC465" i="3"/>
  <c r="CD465" i="3"/>
  <c r="CF465" i="3"/>
  <c r="CG465" i="3"/>
  <c r="CH465" i="3"/>
  <c r="CJ465" i="3"/>
  <c r="CK465" i="3"/>
  <c r="CL465" i="3"/>
  <c r="CN465" i="3"/>
  <c r="CO465" i="3"/>
  <c r="CP465" i="3"/>
  <c r="CR465" i="3"/>
  <c r="CS465" i="3"/>
  <c r="CT465" i="3"/>
  <c r="CV465" i="3"/>
  <c r="CW465" i="3"/>
  <c r="CX465" i="3"/>
  <c r="CZ465" i="3"/>
  <c r="DA465" i="3"/>
  <c r="DB465" i="3"/>
  <c r="DD465" i="3"/>
  <c r="DE465" i="3"/>
  <c r="DF465" i="3"/>
  <c r="DH465" i="3"/>
  <c r="DI465" i="3"/>
  <c r="DJ465" i="3"/>
  <c r="DL465" i="3"/>
  <c r="DM465" i="3"/>
  <c r="DN465" i="3"/>
  <c r="DP465" i="3"/>
  <c r="DQ465" i="3"/>
  <c r="DR465" i="3"/>
  <c r="B466" i="3"/>
  <c r="C466" i="3"/>
  <c r="E466" i="3"/>
  <c r="F466" i="3"/>
  <c r="G466" i="3"/>
  <c r="H466" i="3"/>
  <c r="I466" i="3"/>
  <c r="J466" i="3"/>
  <c r="K466" i="3"/>
  <c r="L466" i="3"/>
  <c r="M466" i="3"/>
  <c r="N466" i="3"/>
  <c r="O466" i="3"/>
  <c r="Q466" i="3"/>
  <c r="R466" i="3"/>
  <c r="S466" i="3"/>
  <c r="U466" i="3"/>
  <c r="V466" i="3"/>
  <c r="W466" i="3"/>
  <c r="Y466" i="3"/>
  <c r="Z466" i="3"/>
  <c r="AA466" i="3"/>
  <c r="AC466" i="3"/>
  <c r="AD466" i="3"/>
  <c r="AE466" i="3"/>
  <c r="AG466" i="3"/>
  <c r="AH466" i="3"/>
  <c r="AI466" i="3"/>
  <c r="AK466" i="3"/>
  <c r="AL466" i="3"/>
  <c r="AM466" i="3"/>
  <c r="AO466" i="3"/>
  <c r="AP466" i="3"/>
  <c r="AQ466" i="3"/>
  <c r="AS466" i="3"/>
  <c r="AT466" i="3"/>
  <c r="AU466" i="3"/>
  <c r="AW466" i="3"/>
  <c r="AX466" i="3"/>
  <c r="AY466" i="3"/>
  <c r="BA466" i="3"/>
  <c r="BB466" i="3"/>
  <c r="BC466" i="3"/>
  <c r="BE466" i="3"/>
  <c r="BF466" i="3"/>
  <c r="BG466" i="3"/>
  <c r="BI466" i="3"/>
  <c r="BJ466" i="3"/>
  <c r="BK466" i="3"/>
  <c r="BN466" i="3"/>
  <c r="BO466" i="3"/>
  <c r="BP466" i="3"/>
  <c r="BQ466" i="3"/>
  <c r="BR466" i="3"/>
  <c r="BS466" i="3"/>
  <c r="BT466" i="3"/>
  <c r="BU466" i="3"/>
  <c r="BV466" i="3"/>
  <c r="BW466" i="3"/>
  <c r="BX466" i="3"/>
  <c r="CA466" i="3"/>
  <c r="CB466" i="3"/>
  <c r="CC466" i="3"/>
  <c r="CD466" i="3"/>
  <c r="CF466" i="3"/>
  <c r="CG466" i="3"/>
  <c r="CH466" i="3"/>
  <c r="CJ466" i="3"/>
  <c r="CK466" i="3"/>
  <c r="CL466" i="3"/>
  <c r="CN466" i="3"/>
  <c r="CO466" i="3"/>
  <c r="CP466" i="3"/>
  <c r="CR466" i="3"/>
  <c r="CS466" i="3"/>
  <c r="CT466" i="3"/>
  <c r="CV466" i="3"/>
  <c r="CW466" i="3"/>
  <c r="CX466" i="3"/>
  <c r="CZ466" i="3"/>
  <c r="DA466" i="3"/>
  <c r="DB466" i="3"/>
  <c r="DD466" i="3"/>
  <c r="DE466" i="3"/>
  <c r="DF466" i="3"/>
  <c r="DH466" i="3"/>
  <c r="DI466" i="3"/>
  <c r="DJ466" i="3"/>
  <c r="DL466" i="3"/>
  <c r="DM466" i="3"/>
  <c r="DN466" i="3"/>
  <c r="DP466" i="3"/>
  <c r="DQ466" i="3"/>
  <c r="DR466" i="3"/>
  <c r="B467" i="3"/>
  <c r="C467" i="3"/>
  <c r="E467" i="3"/>
  <c r="F467" i="3"/>
  <c r="G467" i="3"/>
  <c r="H467" i="3"/>
  <c r="I467" i="3"/>
  <c r="J467" i="3"/>
  <c r="K467" i="3"/>
  <c r="L467" i="3"/>
  <c r="M467" i="3"/>
  <c r="N467" i="3"/>
  <c r="O467" i="3"/>
  <c r="Q467" i="3"/>
  <c r="R467" i="3"/>
  <c r="S467" i="3"/>
  <c r="U467" i="3"/>
  <c r="V467" i="3"/>
  <c r="W467" i="3"/>
  <c r="Y467" i="3"/>
  <c r="Z467" i="3"/>
  <c r="AA467" i="3"/>
  <c r="AC467" i="3"/>
  <c r="AD467" i="3"/>
  <c r="AE467" i="3"/>
  <c r="AG467" i="3"/>
  <c r="AH467" i="3"/>
  <c r="AI467" i="3"/>
  <c r="AK467" i="3"/>
  <c r="AL467" i="3"/>
  <c r="AM467" i="3"/>
  <c r="AO467" i="3"/>
  <c r="AP467" i="3"/>
  <c r="AQ467" i="3"/>
  <c r="AS467" i="3"/>
  <c r="AT467" i="3"/>
  <c r="AU467" i="3"/>
  <c r="AW467" i="3"/>
  <c r="AX467" i="3"/>
  <c r="AY467" i="3"/>
  <c r="BA467" i="3"/>
  <c r="BB467" i="3"/>
  <c r="BC467" i="3"/>
  <c r="BE467" i="3"/>
  <c r="BF467" i="3"/>
  <c r="BG467" i="3"/>
  <c r="BI467" i="3"/>
  <c r="BJ467" i="3"/>
  <c r="BK467" i="3"/>
  <c r="BN467" i="3"/>
  <c r="BO467" i="3"/>
  <c r="BP467" i="3"/>
  <c r="BQ467" i="3"/>
  <c r="BR467" i="3"/>
  <c r="BS467" i="3"/>
  <c r="BT467" i="3"/>
  <c r="BU467" i="3"/>
  <c r="BV467" i="3"/>
  <c r="BW467" i="3"/>
  <c r="BX467" i="3"/>
  <c r="CA467" i="3"/>
  <c r="CB467" i="3"/>
  <c r="CC467" i="3"/>
  <c r="CD467" i="3"/>
  <c r="CF467" i="3"/>
  <c r="CG467" i="3"/>
  <c r="CH467" i="3"/>
  <c r="CJ467" i="3"/>
  <c r="CK467" i="3"/>
  <c r="CL467" i="3"/>
  <c r="CN467" i="3"/>
  <c r="CO467" i="3"/>
  <c r="CP467" i="3"/>
  <c r="CR467" i="3"/>
  <c r="CS467" i="3"/>
  <c r="CT467" i="3"/>
  <c r="CV467" i="3"/>
  <c r="CW467" i="3"/>
  <c r="CX467" i="3"/>
  <c r="CZ467" i="3"/>
  <c r="DA467" i="3"/>
  <c r="DB467" i="3"/>
  <c r="DD467" i="3"/>
  <c r="DE467" i="3"/>
  <c r="DF467" i="3"/>
  <c r="DH467" i="3"/>
  <c r="DI467" i="3"/>
  <c r="DJ467" i="3"/>
  <c r="DL467" i="3"/>
  <c r="DM467" i="3"/>
  <c r="DN467" i="3"/>
  <c r="DP467" i="3"/>
  <c r="DQ467" i="3"/>
  <c r="DR467" i="3"/>
  <c r="B468" i="3"/>
  <c r="C468" i="3"/>
  <c r="E468" i="3"/>
  <c r="F468" i="3"/>
  <c r="G468" i="3"/>
  <c r="H468" i="3"/>
  <c r="I468" i="3"/>
  <c r="J468" i="3"/>
  <c r="K468" i="3"/>
  <c r="L468" i="3"/>
  <c r="M468" i="3"/>
  <c r="N468" i="3"/>
  <c r="O468" i="3"/>
  <c r="Q468" i="3"/>
  <c r="R468" i="3"/>
  <c r="S468" i="3"/>
  <c r="U468" i="3"/>
  <c r="V468" i="3"/>
  <c r="W468" i="3"/>
  <c r="Y468" i="3"/>
  <c r="Z468" i="3"/>
  <c r="AA468" i="3"/>
  <c r="AC468" i="3"/>
  <c r="AD468" i="3"/>
  <c r="AE468" i="3"/>
  <c r="AG468" i="3"/>
  <c r="AH468" i="3"/>
  <c r="AI468" i="3"/>
  <c r="AK468" i="3"/>
  <c r="AL468" i="3"/>
  <c r="AM468" i="3"/>
  <c r="AO468" i="3"/>
  <c r="AP468" i="3"/>
  <c r="AQ468" i="3"/>
  <c r="AS468" i="3"/>
  <c r="AT468" i="3"/>
  <c r="AU468" i="3"/>
  <c r="AW468" i="3"/>
  <c r="AX468" i="3"/>
  <c r="AY468" i="3"/>
  <c r="BA468" i="3"/>
  <c r="BB468" i="3"/>
  <c r="BC468" i="3"/>
  <c r="BE468" i="3"/>
  <c r="BF468" i="3"/>
  <c r="BG468" i="3"/>
  <c r="BI468" i="3"/>
  <c r="BJ468" i="3"/>
  <c r="BK468" i="3"/>
  <c r="BN468" i="3"/>
  <c r="BO468" i="3"/>
  <c r="BP468" i="3"/>
  <c r="BQ468" i="3"/>
  <c r="BR468" i="3"/>
  <c r="BS468" i="3"/>
  <c r="BT468" i="3"/>
  <c r="BU468" i="3"/>
  <c r="BV468" i="3"/>
  <c r="BW468" i="3"/>
  <c r="BX468" i="3"/>
  <c r="CA468" i="3"/>
  <c r="CB468" i="3"/>
  <c r="CC468" i="3"/>
  <c r="CD468" i="3"/>
  <c r="CF468" i="3"/>
  <c r="CG468" i="3"/>
  <c r="CH468" i="3"/>
  <c r="CJ468" i="3"/>
  <c r="CK468" i="3"/>
  <c r="CL468" i="3"/>
  <c r="CN468" i="3"/>
  <c r="CO468" i="3"/>
  <c r="CP468" i="3"/>
  <c r="CR468" i="3"/>
  <c r="CS468" i="3"/>
  <c r="CT468" i="3"/>
  <c r="CV468" i="3"/>
  <c r="CW468" i="3"/>
  <c r="CX468" i="3"/>
  <c r="CZ468" i="3"/>
  <c r="DA468" i="3"/>
  <c r="DB468" i="3"/>
  <c r="DD468" i="3"/>
  <c r="DE468" i="3"/>
  <c r="DF468" i="3"/>
  <c r="DH468" i="3"/>
  <c r="DI468" i="3"/>
  <c r="DJ468" i="3"/>
  <c r="DL468" i="3"/>
  <c r="DM468" i="3"/>
  <c r="DN468" i="3"/>
  <c r="DP468" i="3"/>
  <c r="DQ468" i="3"/>
  <c r="DR468" i="3"/>
  <c r="B469" i="3"/>
  <c r="C469" i="3"/>
  <c r="E469" i="3"/>
  <c r="F469" i="3"/>
  <c r="G469" i="3"/>
  <c r="H469" i="3"/>
  <c r="I469" i="3"/>
  <c r="J469" i="3"/>
  <c r="K469" i="3"/>
  <c r="L469" i="3"/>
  <c r="M469" i="3"/>
  <c r="N469" i="3"/>
  <c r="O469" i="3"/>
  <c r="Q469" i="3"/>
  <c r="R469" i="3"/>
  <c r="S469" i="3"/>
  <c r="U469" i="3"/>
  <c r="V469" i="3"/>
  <c r="W469" i="3"/>
  <c r="Y469" i="3"/>
  <c r="Z469" i="3"/>
  <c r="AA469" i="3"/>
  <c r="AC469" i="3"/>
  <c r="AD469" i="3"/>
  <c r="AE469" i="3"/>
  <c r="AG469" i="3"/>
  <c r="AH469" i="3"/>
  <c r="AI469" i="3"/>
  <c r="AK469" i="3"/>
  <c r="AL469" i="3"/>
  <c r="AM469" i="3"/>
  <c r="AO469" i="3"/>
  <c r="AP469" i="3"/>
  <c r="AQ469" i="3"/>
  <c r="AS469" i="3"/>
  <c r="AT469" i="3"/>
  <c r="AU469" i="3"/>
  <c r="AW469" i="3"/>
  <c r="AX469" i="3"/>
  <c r="AY469" i="3"/>
  <c r="BA469" i="3"/>
  <c r="BB469" i="3"/>
  <c r="BC469" i="3"/>
  <c r="BE469" i="3"/>
  <c r="BF469" i="3"/>
  <c r="BG469" i="3"/>
  <c r="BI469" i="3"/>
  <c r="BJ469" i="3"/>
  <c r="BK469" i="3"/>
  <c r="BN469" i="3"/>
  <c r="BO469" i="3"/>
  <c r="BP469" i="3"/>
  <c r="BQ469" i="3"/>
  <c r="BR469" i="3"/>
  <c r="BS469" i="3"/>
  <c r="BT469" i="3"/>
  <c r="BU469" i="3"/>
  <c r="BV469" i="3"/>
  <c r="BW469" i="3"/>
  <c r="BX469" i="3"/>
  <c r="CA469" i="3"/>
  <c r="CB469" i="3"/>
  <c r="CC469" i="3"/>
  <c r="CD469" i="3"/>
  <c r="CF469" i="3"/>
  <c r="CG469" i="3"/>
  <c r="CH469" i="3"/>
  <c r="CJ469" i="3"/>
  <c r="CK469" i="3"/>
  <c r="CL469" i="3"/>
  <c r="CN469" i="3"/>
  <c r="CO469" i="3"/>
  <c r="CP469" i="3"/>
  <c r="CR469" i="3"/>
  <c r="CS469" i="3"/>
  <c r="CT469" i="3"/>
  <c r="CV469" i="3"/>
  <c r="CW469" i="3"/>
  <c r="CX469" i="3"/>
  <c r="CZ469" i="3"/>
  <c r="DA469" i="3"/>
  <c r="DB469" i="3"/>
  <c r="DD469" i="3"/>
  <c r="DE469" i="3"/>
  <c r="DF469" i="3"/>
  <c r="DH469" i="3"/>
  <c r="DI469" i="3"/>
  <c r="DJ469" i="3"/>
  <c r="DL469" i="3"/>
  <c r="DM469" i="3"/>
  <c r="DN469" i="3"/>
  <c r="DP469" i="3"/>
  <c r="DQ469" i="3"/>
  <c r="DR469" i="3"/>
  <c r="B470" i="3"/>
  <c r="C470" i="3"/>
  <c r="E470" i="3"/>
  <c r="F470" i="3"/>
  <c r="G470" i="3"/>
  <c r="H470" i="3"/>
  <c r="I470" i="3"/>
  <c r="J470" i="3"/>
  <c r="K470" i="3"/>
  <c r="L470" i="3"/>
  <c r="M470" i="3"/>
  <c r="N470" i="3"/>
  <c r="O470" i="3"/>
  <c r="Q470" i="3"/>
  <c r="R470" i="3"/>
  <c r="S470" i="3"/>
  <c r="U470" i="3"/>
  <c r="V470" i="3"/>
  <c r="W470" i="3"/>
  <c r="Y470" i="3"/>
  <c r="Z470" i="3"/>
  <c r="AA470" i="3"/>
  <c r="AC470" i="3"/>
  <c r="AD470" i="3"/>
  <c r="AE470" i="3"/>
  <c r="AG470" i="3"/>
  <c r="AH470" i="3"/>
  <c r="AI470" i="3"/>
  <c r="AK470" i="3"/>
  <c r="AL470" i="3"/>
  <c r="AM470" i="3"/>
  <c r="AO470" i="3"/>
  <c r="AP470" i="3"/>
  <c r="AQ470" i="3"/>
  <c r="AS470" i="3"/>
  <c r="AT470" i="3"/>
  <c r="AU470" i="3"/>
  <c r="AW470" i="3"/>
  <c r="AX470" i="3"/>
  <c r="AY470" i="3"/>
  <c r="BA470" i="3"/>
  <c r="BB470" i="3"/>
  <c r="BC470" i="3"/>
  <c r="BE470" i="3"/>
  <c r="BF470" i="3"/>
  <c r="BG470" i="3"/>
  <c r="BI470" i="3"/>
  <c r="BJ470" i="3"/>
  <c r="BK470" i="3"/>
  <c r="BN470" i="3"/>
  <c r="BO470" i="3"/>
  <c r="BP470" i="3"/>
  <c r="BQ470" i="3"/>
  <c r="BR470" i="3"/>
  <c r="BS470" i="3"/>
  <c r="BT470" i="3"/>
  <c r="BU470" i="3"/>
  <c r="BV470" i="3"/>
  <c r="BW470" i="3"/>
  <c r="BX470" i="3"/>
  <c r="CA470" i="3"/>
  <c r="CB470" i="3"/>
  <c r="CC470" i="3"/>
  <c r="CD470" i="3"/>
  <c r="CF470" i="3"/>
  <c r="CG470" i="3"/>
  <c r="CH470" i="3"/>
  <c r="CJ470" i="3"/>
  <c r="CK470" i="3"/>
  <c r="CL470" i="3"/>
  <c r="CN470" i="3"/>
  <c r="CO470" i="3"/>
  <c r="CP470" i="3"/>
  <c r="CR470" i="3"/>
  <c r="CS470" i="3"/>
  <c r="CT470" i="3"/>
  <c r="CV470" i="3"/>
  <c r="CW470" i="3"/>
  <c r="CX470" i="3"/>
  <c r="CZ470" i="3"/>
  <c r="DA470" i="3"/>
  <c r="DB470" i="3"/>
  <c r="DD470" i="3"/>
  <c r="DE470" i="3"/>
  <c r="DF470" i="3"/>
  <c r="DH470" i="3"/>
  <c r="DI470" i="3"/>
  <c r="DJ470" i="3"/>
  <c r="DL470" i="3"/>
  <c r="DM470" i="3"/>
  <c r="DN470" i="3"/>
  <c r="DP470" i="3"/>
  <c r="DQ470" i="3"/>
  <c r="DR470" i="3"/>
  <c r="B471" i="3"/>
  <c r="C471" i="3"/>
  <c r="E471" i="3"/>
  <c r="F471" i="3"/>
  <c r="G471" i="3"/>
  <c r="H471" i="3"/>
  <c r="I471" i="3"/>
  <c r="J471" i="3"/>
  <c r="K471" i="3"/>
  <c r="L471" i="3"/>
  <c r="M471" i="3"/>
  <c r="N471" i="3"/>
  <c r="O471" i="3"/>
  <c r="Q471" i="3"/>
  <c r="R471" i="3"/>
  <c r="S471" i="3"/>
  <c r="U471" i="3"/>
  <c r="V471" i="3"/>
  <c r="W471" i="3"/>
  <c r="Y471" i="3"/>
  <c r="Z471" i="3"/>
  <c r="AA471" i="3"/>
  <c r="AC471" i="3"/>
  <c r="AD471" i="3"/>
  <c r="AE471" i="3"/>
  <c r="AG471" i="3"/>
  <c r="AH471" i="3"/>
  <c r="AI471" i="3"/>
  <c r="AK471" i="3"/>
  <c r="AL471" i="3"/>
  <c r="AM471" i="3"/>
  <c r="AO471" i="3"/>
  <c r="AP471" i="3"/>
  <c r="AQ471" i="3"/>
  <c r="AS471" i="3"/>
  <c r="AT471" i="3"/>
  <c r="AU471" i="3"/>
  <c r="AW471" i="3"/>
  <c r="AX471" i="3"/>
  <c r="AY471" i="3"/>
  <c r="BA471" i="3"/>
  <c r="BB471" i="3"/>
  <c r="BC471" i="3"/>
  <c r="BE471" i="3"/>
  <c r="BF471" i="3"/>
  <c r="BG471" i="3"/>
  <c r="BI471" i="3"/>
  <c r="BJ471" i="3"/>
  <c r="BK471" i="3"/>
  <c r="BN471" i="3"/>
  <c r="BO471" i="3"/>
  <c r="BP471" i="3"/>
  <c r="BQ471" i="3"/>
  <c r="BR471" i="3"/>
  <c r="BS471" i="3"/>
  <c r="BT471" i="3"/>
  <c r="BU471" i="3"/>
  <c r="BV471" i="3"/>
  <c r="BW471" i="3"/>
  <c r="BX471" i="3"/>
  <c r="CA471" i="3"/>
  <c r="CB471" i="3"/>
  <c r="CC471" i="3"/>
  <c r="CD471" i="3"/>
  <c r="CF471" i="3"/>
  <c r="CG471" i="3"/>
  <c r="CH471" i="3"/>
  <c r="CJ471" i="3"/>
  <c r="CK471" i="3"/>
  <c r="CL471" i="3"/>
  <c r="CN471" i="3"/>
  <c r="CO471" i="3"/>
  <c r="CP471" i="3"/>
  <c r="CR471" i="3"/>
  <c r="CS471" i="3"/>
  <c r="CT471" i="3"/>
  <c r="CV471" i="3"/>
  <c r="CW471" i="3"/>
  <c r="CX471" i="3"/>
  <c r="CZ471" i="3"/>
  <c r="DA471" i="3"/>
  <c r="DB471" i="3"/>
  <c r="DD471" i="3"/>
  <c r="DE471" i="3"/>
  <c r="DF471" i="3"/>
  <c r="DH471" i="3"/>
  <c r="DI471" i="3"/>
  <c r="DJ471" i="3"/>
  <c r="DL471" i="3"/>
  <c r="DM471" i="3"/>
  <c r="DN471" i="3"/>
  <c r="DP471" i="3"/>
  <c r="DQ471" i="3"/>
  <c r="DR471" i="3"/>
  <c r="B472" i="3"/>
  <c r="C472" i="3"/>
  <c r="E472" i="3"/>
  <c r="F472" i="3"/>
  <c r="G472" i="3"/>
  <c r="H472" i="3"/>
  <c r="I472" i="3"/>
  <c r="J472" i="3"/>
  <c r="K472" i="3"/>
  <c r="L472" i="3"/>
  <c r="M472" i="3"/>
  <c r="N472" i="3"/>
  <c r="O472" i="3"/>
  <c r="Q472" i="3"/>
  <c r="R472" i="3"/>
  <c r="S472" i="3"/>
  <c r="U472" i="3"/>
  <c r="V472" i="3"/>
  <c r="W472" i="3"/>
  <c r="Y472" i="3"/>
  <c r="Z472" i="3"/>
  <c r="AA472" i="3"/>
  <c r="AC472" i="3"/>
  <c r="AD472" i="3"/>
  <c r="AE472" i="3"/>
  <c r="AG472" i="3"/>
  <c r="AH472" i="3"/>
  <c r="AI472" i="3"/>
  <c r="AK472" i="3"/>
  <c r="AL472" i="3"/>
  <c r="AM472" i="3"/>
  <c r="AO472" i="3"/>
  <c r="AP472" i="3"/>
  <c r="AQ472" i="3"/>
  <c r="AS472" i="3"/>
  <c r="AT472" i="3"/>
  <c r="AU472" i="3"/>
  <c r="AW472" i="3"/>
  <c r="AX472" i="3"/>
  <c r="AY472" i="3"/>
  <c r="BA472" i="3"/>
  <c r="BB472" i="3"/>
  <c r="BC472" i="3"/>
  <c r="BE472" i="3"/>
  <c r="BF472" i="3"/>
  <c r="BG472" i="3"/>
  <c r="BI472" i="3"/>
  <c r="BJ472" i="3"/>
  <c r="BK472" i="3"/>
  <c r="BN472" i="3"/>
  <c r="BO472" i="3"/>
  <c r="BP472" i="3"/>
  <c r="BQ472" i="3"/>
  <c r="BR472" i="3"/>
  <c r="BS472" i="3"/>
  <c r="BT472" i="3"/>
  <c r="BU472" i="3"/>
  <c r="BV472" i="3"/>
  <c r="BW472" i="3"/>
  <c r="BX472" i="3"/>
  <c r="CA472" i="3"/>
  <c r="CB472" i="3"/>
  <c r="CC472" i="3"/>
  <c r="CD472" i="3"/>
  <c r="CF472" i="3"/>
  <c r="CG472" i="3"/>
  <c r="CH472" i="3"/>
  <c r="CJ472" i="3"/>
  <c r="CK472" i="3"/>
  <c r="CL472" i="3"/>
  <c r="CN472" i="3"/>
  <c r="CO472" i="3"/>
  <c r="CP472" i="3"/>
  <c r="CR472" i="3"/>
  <c r="CS472" i="3"/>
  <c r="CT472" i="3"/>
  <c r="CV472" i="3"/>
  <c r="CW472" i="3"/>
  <c r="CX472" i="3"/>
  <c r="CZ472" i="3"/>
  <c r="DA472" i="3"/>
  <c r="DB472" i="3"/>
  <c r="DD472" i="3"/>
  <c r="DE472" i="3"/>
  <c r="DF472" i="3"/>
  <c r="DH472" i="3"/>
  <c r="DI472" i="3"/>
  <c r="DJ472" i="3"/>
  <c r="DL472" i="3"/>
  <c r="DM472" i="3"/>
  <c r="DN472" i="3"/>
  <c r="DP472" i="3"/>
  <c r="DQ472" i="3"/>
  <c r="DR472" i="3"/>
  <c r="B473" i="3"/>
  <c r="C473" i="3"/>
  <c r="E473" i="3"/>
  <c r="F473" i="3"/>
  <c r="G473" i="3"/>
  <c r="H473" i="3"/>
  <c r="I473" i="3"/>
  <c r="J473" i="3"/>
  <c r="K473" i="3"/>
  <c r="L473" i="3"/>
  <c r="M473" i="3"/>
  <c r="N473" i="3"/>
  <c r="O473" i="3"/>
  <c r="Q473" i="3"/>
  <c r="R473" i="3"/>
  <c r="S473" i="3"/>
  <c r="U473" i="3"/>
  <c r="V473" i="3"/>
  <c r="W473" i="3"/>
  <c r="Y473" i="3"/>
  <c r="Z473" i="3"/>
  <c r="AA473" i="3"/>
  <c r="AC473" i="3"/>
  <c r="AD473" i="3"/>
  <c r="AE473" i="3"/>
  <c r="AG473" i="3"/>
  <c r="AH473" i="3"/>
  <c r="AI473" i="3"/>
  <c r="AK473" i="3"/>
  <c r="AL473" i="3"/>
  <c r="AM473" i="3"/>
  <c r="AO473" i="3"/>
  <c r="AP473" i="3"/>
  <c r="AQ473" i="3"/>
  <c r="AS473" i="3"/>
  <c r="AT473" i="3"/>
  <c r="AU473" i="3"/>
  <c r="AW473" i="3"/>
  <c r="AX473" i="3"/>
  <c r="AY473" i="3"/>
  <c r="BA473" i="3"/>
  <c r="BB473" i="3"/>
  <c r="BC473" i="3"/>
  <c r="BE473" i="3"/>
  <c r="BF473" i="3"/>
  <c r="BG473" i="3"/>
  <c r="BI473" i="3"/>
  <c r="BJ473" i="3"/>
  <c r="BK473" i="3"/>
  <c r="BN473" i="3"/>
  <c r="BO473" i="3"/>
  <c r="BP473" i="3"/>
  <c r="BQ473" i="3"/>
  <c r="BR473" i="3"/>
  <c r="BS473" i="3"/>
  <c r="BT473" i="3"/>
  <c r="BU473" i="3"/>
  <c r="BV473" i="3"/>
  <c r="BW473" i="3"/>
  <c r="BX473" i="3"/>
  <c r="CA473" i="3"/>
  <c r="CB473" i="3"/>
  <c r="CC473" i="3"/>
  <c r="CD473" i="3"/>
  <c r="CF473" i="3"/>
  <c r="CG473" i="3"/>
  <c r="CH473" i="3"/>
  <c r="CJ473" i="3"/>
  <c r="CK473" i="3"/>
  <c r="CL473" i="3"/>
  <c r="CN473" i="3"/>
  <c r="CO473" i="3"/>
  <c r="CP473" i="3"/>
  <c r="CR473" i="3"/>
  <c r="CS473" i="3"/>
  <c r="CT473" i="3"/>
  <c r="CV473" i="3"/>
  <c r="CW473" i="3"/>
  <c r="CX473" i="3"/>
  <c r="CZ473" i="3"/>
  <c r="DA473" i="3"/>
  <c r="DB473" i="3"/>
  <c r="DD473" i="3"/>
  <c r="DE473" i="3"/>
  <c r="DF473" i="3"/>
  <c r="DH473" i="3"/>
  <c r="DI473" i="3"/>
  <c r="DJ473" i="3"/>
  <c r="DL473" i="3"/>
  <c r="DM473" i="3"/>
  <c r="DN473" i="3"/>
  <c r="DP473" i="3"/>
  <c r="DQ473" i="3"/>
  <c r="DR473" i="3"/>
  <c r="B474" i="3"/>
  <c r="C474" i="3"/>
  <c r="E474" i="3"/>
  <c r="F474" i="3"/>
  <c r="G474" i="3"/>
  <c r="H474" i="3"/>
  <c r="I474" i="3"/>
  <c r="J474" i="3"/>
  <c r="K474" i="3"/>
  <c r="L474" i="3"/>
  <c r="M474" i="3"/>
  <c r="N474" i="3"/>
  <c r="O474" i="3"/>
  <c r="Q474" i="3"/>
  <c r="R474" i="3"/>
  <c r="S474" i="3"/>
  <c r="U474" i="3"/>
  <c r="V474" i="3"/>
  <c r="W474" i="3"/>
  <c r="Y474" i="3"/>
  <c r="Z474" i="3"/>
  <c r="AA474" i="3"/>
  <c r="AC474" i="3"/>
  <c r="AD474" i="3"/>
  <c r="AE474" i="3"/>
  <c r="AG474" i="3"/>
  <c r="AH474" i="3"/>
  <c r="AI474" i="3"/>
  <c r="AK474" i="3"/>
  <c r="AL474" i="3"/>
  <c r="AM474" i="3"/>
  <c r="AO474" i="3"/>
  <c r="AP474" i="3"/>
  <c r="AQ474" i="3"/>
  <c r="AS474" i="3"/>
  <c r="AT474" i="3"/>
  <c r="AU474" i="3"/>
  <c r="AW474" i="3"/>
  <c r="AX474" i="3"/>
  <c r="AY474" i="3"/>
  <c r="BA474" i="3"/>
  <c r="BB474" i="3"/>
  <c r="BC474" i="3"/>
  <c r="BE474" i="3"/>
  <c r="BF474" i="3"/>
  <c r="BG474" i="3"/>
  <c r="BI474" i="3"/>
  <c r="BJ474" i="3"/>
  <c r="BK474" i="3"/>
  <c r="BN474" i="3"/>
  <c r="BO474" i="3"/>
  <c r="BP474" i="3"/>
  <c r="BQ474" i="3"/>
  <c r="BR474" i="3"/>
  <c r="BS474" i="3"/>
  <c r="BT474" i="3"/>
  <c r="BU474" i="3"/>
  <c r="BV474" i="3"/>
  <c r="BW474" i="3"/>
  <c r="BX474" i="3"/>
  <c r="CA474" i="3"/>
  <c r="CB474" i="3"/>
  <c r="CC474" i="3"/>
  <c r="CD474" i="3"/>
  <c r="CF474" i="3"/>
  <c r="CG474" i="3"/>
  <c r="CH474" i="3"/>
  <c r="CJ474" i="3"/>
  <c r="CK474" i="3"/>
  <c r="CL474" i="3"/>
  <c r="CN474" i="3"/>
  <c r="CO474" i="3"/>
  <c r="CP474" i="3"/>
  <c r="CR474" i="3"/>
  <c r="CS474" i="3"/>
  <c r="CT474" i="3"/>
  <c r="CV474" i="3"/>
  <c r="CW474" i="3"/>
  <c r="CX474" i="3"/>
  <c r="CZ474" i="3"/>
  <c r="DA474" i="3"/>
  <c r="DB474" i="3"/>
  <c r="DD474" i="3"/>
  <c r="DE474" i="3"/>
  <c r="DF474" i="3"/>
  <c r="DH474" i="3"/>
  <c r="DI474" i="3"/>
  <c r="DJ474" i="3"/>
  <c r="DL474" i="3"/>
  <c r="DM474" i="3"/>
  <c r="DN474" i="3"/>
  <c r="DP474" i="3"/>
  <c r="DQ474" i="3"/>
  <c r="DR474" i="3"/>
  <c r="B475" i="3"/>
  <c r="C475" i="3"/>
  <c r="E475" i="3"/>
  <c r="F475" i="3"/>
  <c r="G475" i="3"/>
  <c r="H475" i="3"/>
  <c r="I475" i="3"/>
  <c r="J475" i="3"/>
  <c r="K475" i="3"/>
  <c r="L475" i="3"/>
  <c r="M475" i="3"/>
  <c r="N475" i="3"/>
  <c r="O475" i="3"/>
  <c r="Q475" i="3"/>
  <c r="R475" i="3"/>
  <c r="S475" i="3"/>
  <c r="U475" i="3"/>
  <c r="V475" i="3"/>
  <c r="W475" i="3"/>
  <c r="Y475" i="3"/>
  <c r="Z475" i="3"/>
  <c r="AA475" i="3"/>
  <c r="AC475" i="3"/>
  <c r="AD475" i="3"/>
  <c r="AE475" i="3"/>
  <c r="AG475" i="3"/>
  <c r="AH475" i="3"/>
  <c r="AI475" i="3"/>
  <c r="AK475" i="3"/>
  <c r="AL475" i="3"/>
  <c r="AM475" i="3"/>
  <c r="AO475" i="3"/>
  <c r="AP475" i="3"/>
  <c r="AQ475" i="3"/>
  <c r="AS475" i="3"/>
  <c r="AT475" i="3"/>
  <c r="AU475" i="3"/>
  <c r="AW475" i="3"/>
  <c r="AX475" i="3"/>
  <c r="AY475" i="3"/>
  <c r="BA475" i="3"/>
  <c r="BB475" i="3"/>
  <c r="BC475" i="3"/>
  <c r="BE475" i="3"/>
  <c r="BF475" i="3"/>
  <c r="BG475" i="3"/>
  <c r="BI475" i="3"/>
  <c r="BJ475" i="3"/>
  <c r="BK475" i="3"/>
  <c r="BN475" i="3"/>
  <c r="BO475" i="3"/>
  <c r="BP475" i="3"/>
  <c r="BQ475" i="3"/>
  <c r="BR475" i="3"/>
  <c r="BS475" i="3"/>
  <c r="BT475" i="3"/>
  <c r="BU475" i="3"/>
  <c r="BV475" i="3"/>
  <c r="BW475" i="3"/>
  <c r="BX475" i="3"/>
  <c r="CA475" i="3"/>
  <c r="CB475" i="3"/>
  <c r="CC475" i="3"/>
  <c r="CD475" i="3"/>
  <c r="CF475" i="3"/>
  <c r="CG475" i="3"/>
  <c r="CH475" i="3"/>
  <c r="CJ475" i="3"/>
  <c r="CK475" i="3"/>
  <c r="CL475" i="3"/>
  <c r="CN475" i="3"/>
  <c r="CO475" i="3"/>
  <c r="CP475" i="3"/>
  <c r="CR475" i="3"/>
  <c r="CS475" i="3"/>
  <c r="CT475" i="3"/>
  <c r="CV475" i="3"/>
  <c r="CW475" i="3"/>
  <c r="CX475" i="3"/>
  <c r="CZ475" i="3"/>
  <c r="DA475" i="3"/>
  <c r="DB475" i="3"/>
  <c r="DD475" i="3"/>
  <c r="DE475" i="3"/>
  <c r="DF475" i="3"/>
  <c r="DH475" i="3"/>
  <c r="DI475" i="3"/>
  <c r="DJ475" i="3"/>
  <c r="DL475" i="3"/>
  <c r="DM475" i="3"/>
  <c r="DN475" i="3"/>
  <c r="DP475" i="3"/>
  <c r="DQ475" i="3"/>
  <c r="DR475" i="3"/>
  <c r="B476" i="3"/>
  <c r="C476" i="3"/>
  <c r="E476" i="3"/>
  <c r="F476" i="3"/>
  <c r="G476" i="3"/>
  <c r="H476" i="3"/>
  <c r="I476" i="3"/>
  <c r="J476" i="3"/>
  <c r="K476" i="3"/>
  <c r="L476" i="3"/>
  <c r="M476" i="3"/>
  <c r="N476" i="3"/>
  <c r="O476" i="3"/>
  <c r="Q476" i="3"/>
  <c r="R476" i="3"/>
  <c r="S476" i="3"/>
  <c r="U476" i="3"/>
  <c r="V476" i="3"/>
  <c r="W476" i="3"/>
  <c r="Y476" i="3"/>
  <c r="Z476" i="3"/>
  <c r="AA476" i="3"/>
  <c r="AC476" i="3"/>
  <c r="AD476" i="3"/>
  <c r="AE476" i="3"/>
  <c r="AG476" i="3"/>
  <c r="AH476" i="3"/>
  <c r="AI476" i="3"/>
  <c r="AK476" i="3"/>
  <c r="AL476" i="3"/>
  <c r="AM476" i="3"/>
  <c r="AO476" i="3"/>
  <c r="AP476" i="3"/>
  <c r="AQ476" i="3"/>
  <c r="AS476" i="3"/>
  <c r="AT476" i="3"/>
  <c r="AU476" i="3"/>
  <c r="AW476" i="3"/>
  <c r="AX476" i="3"/>
  <c r="AY476" i="3"/>
  <c r="BA476" i="3"/>
  <c r="BB476" i="3"/>
  <c r="BC476" i="3"/>
  <c r="BE476" i="3"/>
  <c r="BF476" i="3"/>
  <c r="BG476" i="3"/>
  <c r="BI476" i="3"/>
  <c r="BJ476" i="3"/>
  <c r="BK476" i="3"/>
  <c r="BN476" i="3"/>
  <c r="BO476" i="3"/>
  <c r="BP476" i="3"/>
  <c r="BQ476" i="3"/>
  <c r="BR476" i="3"/>
  <c r="BS476" i="3"/>
  <c r="BT476" i="3"/>
  <c r="BU476" i="3"/>
  <c r="BV476" i="3"/>
  <c r="BW476" i="3"/>
  <c r="BX476" i="3"/>
  <c r="CA476" i="3"/>
  <c r="CB476" i="3"/>
  <c r="CC476" i="3"/>
  <c r="CD476" i="3"/>
  <c r="CF476" i="3"/>
  <c r="CG476" i="3"/>
  <c r="CH476" i="3"/>
  <c r="CJ476" i="3"/>
  <c r="CK476" i="3"/>
  <c r="CL476" i="3"/>
  <c r="CN476" i="3"/>
  <c r="CO476" i="3"/>
  <c r="CP476" i="3"/>
  <c r="CR476" i="3"/>
  <c r="CS476" i="3"/>
  <c r="CT476" i="3"/>
  <c r="CV476" i="3"/>
  <c r="CW476" i="3"/>
  <c r="CX476" i="3"/>
  <c r="CZ476" i="3"/>
  <c r="DA476" i="3"/>
  <c r="DB476" i="3"/>
  <c r="DD476" i="3"/>
  <c r="DE476" i="3"/>
  <c r="DF476" i="3"/>
  <c r="DH476" i="3"/>
  <c r="DI476" i="3"/>
  <c r="DJ476" i="3"/>
  <c r="DL476" i="3"/>
  <c r="DM476" i="3"/>
  <c r="DN476" i="3"/>
  <c r="DP476" i="3"/>
  <c r="DQ476" i="3"/>
  <c r="DR476" i="3"/>
  <c r="B477" i="3"/>
  <c r="C477" i="3"/>
  <c r="E477" i="3"/>
  <c r="F477" i="3"/>
  <c r="G477" i="3"/>
  <c r="H477" i="3"/>
  <c r="I477" i="3"/>
  <c r="J477" i="3"/>
  <c r="K477" i="3"/>
  <c r="L477" i="3"/>
  <c r="M477" i="3"/>
  <c r="N477" i="3"/>
  <c r="O477" i="3"/>
  <c r="Q477" i="3"/>
  <c r="R477" i="3"/>
  <c r="S477" i="3"/>
  <c r="U477" i="3"/>
  <c r="V477" i="3"/>
  <c r="W477" i="3"/>
  <c r="Y477" i="3"/>
  <c r="Z477" i="3"/>
  <c r="AA477" i="3"/>
  <c r="AC477" i="3"/>
  <c r="AD477" i="3"/>
  <c r="AE477" i="3"/>
  <c r="AG477" i="3"/>
  <c r="AH477" i="3"/>
  <c r="AI477" i="3"/>
  <c r="AK477" i="3"/>
  <c r="AL477" i="3"/>
  <c r="AM477" i="3"/>
  <c r="AO477" i="3"/>
  <c r="AP477" i="3"/>
  <c r="AQ477" i="3"/>
  <c r="AS477" i="3"/>
  <c r="AT477" i="3"/>
  <c r="AU477" i="3"/>
  <c r="AW477" i="3"/>
  <c r="AX477" i="3"/>
  <c r="AY477" i="3"/>
  <c r="BA477" i="3"/>
  <c r="BB477" i="3"/>
  <c r="BC477" i="3"/>
  <c r="BE477" i="3"/>
  <c r="BF477" i="3"/>
  <c r="BG477" i="3"/>
  <c r="BI477" i="3"/>
  <c r="BJ477" i="3"/>
  <c r="BK477" i="3"/>
  <c r="BN477" i="3"/>
  <c r="BO477" i="3"/>
  <c r="BP477" i="3"/>
  <c r="BQ477" i="3"/>
  <c r="BR477" i="3"/>
  <c r="BS477" i="3"/>
  <c r="BT477" i="3"/>
  <c r="BU477" i="3"/>
  <c r="BV477" i="3"/>
  <c r="BW477" i="3"/>
  <c r="BX477" i="3"/>
  <c r="CA477" i="3"/>
  <c r="CB477" i="3"/>
  <c r="CC477" i="3"/>
  <c r="CD477" i="3"/>
  <c r="CF477" i="3"/>
  <c r="CG477" i="3"/>
  <c r="CH477" i="3"/>
  <c r="CJ477" i="3"/>
  <c r="CK477" i="3"/>
  <c r="CL477" i="3"/>
  <c r="CN477" i="3"/>
  <c r="CO477" i="3"/>
  <c r="CP477" i="3"/>
  <c r="CR477" i="3"/>
  <c r="CS477" i="3"/>
  <c r="CT477" i="3"/>
  <c r="CV477" i="3"/>
  <c r="CW477" i="3"/>
  <c r="CX477" i="3"/>
  <c r="CZ477" i="3"/>
  <c r="DA477" i="3"/>
  <c r="DB477" i="3"/>
  <c r="DD477" i="3"/>
  <c r="DE477" i="3"/>
  <c r="DF477" i="3"/>
  <c r="DH477" i="3"/>
  <c r="DI477" i="3"/>
  <c r="DJ477" i="3"/>
  <c r="DL477" i="3"/>
  <c r="DM477" i="3"/>
  <c r="DN477" i="3"/>
  <c r="DP477" i="3"/>
  <c r="DQ477" i="3"/>
  <c r="DR477" i="3"/>
  <c r="B478" i="3"/>
  <c r="C478" i="3"/>
  <c r="E478" i="3"/>
  <c r="F478" i="3"/>
  <c r="G478" i="3"/>
  <c r="H478" i="3"/>
  <c r="I478" i="3"/>
  <c r="J478" i="3"/>
  <c r="K478" i="3"/>
  <c r="L478" i="3"/>
  <c r="M478" i="3"/>
  <c r="N478" i="3"/>
  <c r="O478" i="3"/>
  <c r="Q478" i="3"/>
  <c r="R478" i="3"/>
  <c r="S478" i="3"/>
  <c r="U478" i="3"/>
  <c r="V478" i="3"/>
  <c r="W478" i="3"/>
  <c r="Y478" i="3"/>
  <c r="Z478" i="3"/>
  <c r="AA478" i="3"/>
  <c r="AC478" i="3"/>
  <c r="AD478" i="3"/>
  <c r="AE478" i="3"/>
  <c r="AG478" i="3"/>
  <c r="AH478" i="3"/>
  <c r="AI478" i="3"/>
  <c r="AK478" i="3"/>
  <c r="AL478" i="3"/>
  <c r="AM478" i="3"/>
  <c r="AO478" i="3"/>
  <c r="AP478" i="3"/>
  <c r="AQ478" i="3"/>
  <c r="AS478" i="3"/>
  <c r="AT478" i="3"/>
  <c r="AU478" i="3"/>
  <c r="AW478" i="3"/>
  <c r="AX478" i="3"/>
  <c r="AY478" i="3"/>
  <c r="BA478" i="3"/>
  <c r="BB478" i="3"/>
  <c r="BC478" i="3"/>
  <c r="BE478" i="3"/>
  <c r="BF478" i="3"/>
  <c r="BG478" i="3"/>
  <c r="BI478" i="3"/>
  <c r="BJ478" i="3"/>
  <c r="BK478" i="3"/>
  <c r="BN478" i="3"/>
  <c r="BO478" i="3"/>
  <c r="BP478" i="3"/>
  <c r="BQ478" i="3"/>
  <c r="BR478" i="3"/>
  <c r="BS478" i="3"/>
  <c r="BT478" i="3"/>
  <c r="BU478" i="3"/>
  <c r="BV478" i="3"/>
  <c r="BW478" i="3"/>
  <c r="BX478" i="3"/>
  <c r="CA478" i="3"/>
  <c r="CB478" i="3"/>
  <c r="CC478" i="3"/>
  <c r="CD478" i="3"/>
  <c r="CF478" i="3"/>
  <c r="CG478" i="3"/>
  <c r="CH478" i="3"/>
  <c r="CJ478" i="3"/>
  <c r="CK478" i="3"/>
  <c r="CL478" i="3"/>
  <c r="CN478" i="3"/>
  <c r="CO478" i="3"/>
  <c r="CP478" i="3"/>
  <c r="CR478" i="3"/>
  <c r="CS478" i="3"/>
  <c r="CT478" i="3"/>
  <c r="CV478" i="3"/>
  <c r="CW478" i="3"/>
  <c r="CX478" i="3"/>
  <c r="CZ478" i="3"/>
  <c r="DA478" i="3"/>
  <c r="DB478" i="3"/>
  <c r="DD478" i="3"/>
  <c r="DE478" i="3"/>
  <c r="DF478" i="3"/>
  <c r="DH478" i="3"/>
  <c r="DI478" i="3"/>
  <c r="DJ478" i="3"/>
  <c r="DL478" i="3"/>
  <c r="DM478" i="3"/>
  <c r="DN478" i="3"/>
  <c r="DP478" i="3"/>
  <c r="DQ478" i="3"/>
  <c r="DR478" i="3"/>
  <c r="B479" i="3"/>
  <c r="C479" i="3"/>
  <c r="E479" i="3"/>
  <c r="F479" i="3"/>
  <c r="G479" i="3"/>
  <c r="H479" i="3"/>
  <c r="I479" i="3"/>
  <c r="J479" i="3"/>
  <c r="K479" i="3"/>
  <c r="L479" i="3"/>
  <c r="M479" i="3"/>
  <c r="N479" i="3"/>
  <c r="O479" i="3"/>
  <c r="Q479" i="3"/>
  <c r="R479" i="3"/>
  <c r="S479" i="3"/>
  <c r="U479" i="3"/>
  <c r="V479" i="3"/>
  <c r="W479" i="3"/>
  <c r="Y479" i="3"/>
  <c r="Z479" i="3"/>
  <c r="AA479" i="3"/>
  <c r="AC479" i="3"/>
  <c r="AD479" i="3"/>
  <c r="AE479" i="3"/>
  <c r="AG479" i="3"/>
  <c r="AH479" i="3"/>
  <c r="AI479" i="3"/>
  <c r="AK479" i="3"/>
  <c r="AL479" i="3"/>
  <c r="AM479" i="3"/>
  <c r="AO479" i="3"/>
  <c r="AP479" i="3"/>
  <c r="AQ479" i="3"/>
  <c r="AS479" i="3"/>
  <c r="AT479" i="3"/>
  <c r="AU479" i="3"/>
  <c r="AW479" i="3"/>
  <c r="AX479" i="3"/>
  <c r="AY479" i="3"/>
  <c r="BA479" i="3"/>
  <c r="BB479" i="3"/>
  <c r="BC479" i="3"/>
  <c r="BE479" i="3"/>
  <c r="BF479" i="3"/>
  <c r="BG479" i="3"/>
  <c r="BI479" i="3"/>
  <c r="BJ479" i="3"/>
  <c r="BK479" i="3"/>
  <c r="BN479" i="3"/>
  <c r="BO479" i="3"/>
  <c r="BP479" i="3"/>
  <c r="BQ479" i="3"/>
  <c r="BR479" i="3"/>
  <c r="BS479" i="3"/>
  <c r="BT479" i="3"/>
  <c r="BU479" i="3"/>
  <c r="BV479" i="3"/>
  <c r="BW479" i="3"/>
  <c r="BX479" i="3"/>
  <c r="CA479" i="3"/>
  <c r="CB479" i="3"/>
  <c r="CC479" i="3"/>
  <c r="CD479" i="3"/>
  <c r="CF479" i="3"/>
  <c r="CG479" i="3"/>
  <c r="CH479" i="3"/>
  <c r="CJ479" i="3"/>
  <c r="CK479" i="3"/>
  <c r="CL479" i="3"/>
  <c r="CN479" i="3"/>
  <c r="CO479" i="3"/>
  <c r="CP479" i="3"/>
  <c r="CR479" i="3"/>
  <c r="CS479" i="3"/>
  <c r="CT479" i="3"/>
  <c r="CV479" i="3"/>
  <c r="CW479" i="3"/>
  <c r="CX479" i="3"/>
  <c r="CZ479" i="3"/>
  <c r="DA479" i="3"/>
  <c r="DB479" i="3"/>
  <c r="DD479" i="3"/>
  <c r="DE479" i="3"/>
  <c r="DF479" i="3"/>
  <c r="DH479" i="3"/>
  <c r="DI479" i="3"/>
  <c r="DJ479" i="3"/>
  <c r="DL479" i="3"/>
  <c r="DM479" i="3"/>
  <c r="DN479" i="3"/>
  <c r="DP479" i="3"/>
  <c r="DQ479" i="3"/>
  <c r="DR479" i="3"/>
  <c r="B480" i="3"/>
  <c r="C480" i="3"/>
  <c r="E480" i="3"/>
  <c r="F480" i="3"/>
  <c r="G480" i="3"/>
  <c r="H480" i="3"/>
  <c r="I480" i="3"/>
  <c r="J480" i="3"/>
  <c r="K480" i="3"/>
  <c r="L480" i="3"/>
  <c r="M480" i="3"/>
  <c r="N480" i="3"/>
  <c r="O480" i="3"/>
  <c r="Q480" i="3"/>
  <c r="R480" i="3"/>
  <c r="S480" i="3"/>
  <c r="U480" i="3"/>
  <c r="V480" i="3"/>
  <c r="W480" i="3"/>
  <c r="Y480" i="3"/>
  <c r="Z480" i="3"/>
  <c r="AA480" i="3"/>
  <c r="AC480" i="3"/>
  <c r="AD480" i="3"/>
  <c r="AE480" i="3"/>
  <c r="AG480" i="3"/>
  <c r="AH480" i="3"/>
  <c r="AI480" i="3"/>
  <c r="AK480" i="3"/>
  <c r="AL480" i="3"/>
  <c r="AM480" i="3"/>
  <c r="AO480" i="3"/>
  <c r="AP480" i="3"/>
  <c r="AQ480" i="3"/>
  <c r="AS480" i="3"/>
  <c r="AT480" i="3"/>
  <c r="AU480" i="3"/>
  <c r="AW480" i="3"/>
  <c r="AX480" i="3"/>
  <c r="AY480" i="3"/>
  <c r="BA480" i="3"/>
  <c r="BB480" i="3"/>
  <c r="BC480" i="3"/>
  <c r="BE480" i="3"/>
  <c r="BF480" i="3"/>
  <c r="BG480" i="3"/>
  <c r="BI480" i="3"/>
  <c r="BJ480" i="3"/>
  <c r="BK480" i="3"/>
  <c r="BN480" i="3"/>
  <c r="BO480" i="3"/>
  <c r="BP480" i="3"/>
  <c r="BQ480" i="3"/>
  <c r="BR480" i="3"/>
  <c r="BS480" i="3"/>
  <c r="BT480" i="3"/>
  <c r="BU480" i="3"/>
  <c r="BV480" i="3"/>
  <c r="BW480" i="3"/>
  <c r="BX480" i="3"/>
  <c r="CA480" i="3"/>
  <c r="CB480" i="3"/>
  <c r="CC480" i="3"/>
  <c r="CD480" i="3"/>
  <c r="CF480" i="3"/>
  <c r="CG480" i="3"/>
  <c r="CH480" i="3"/>
  <c r="CJ480" i="3"/>
  <c r="CK480" i="3"/>
  <c r="CL480" i="3"/>
  <c r="CN480" i="3"/>
  <c r="CO480" i="3"/>
  <c r="CP480" i="3"/>
  <c r="CR480" i="3"/>
  <c r="CS480" i="3"/>
  <c r="CT480" i="3"/>
  <c r="CV480" i="3"/>
  <c r="CW480" i="3"/>
  <c r="CX480" i="3"/>
  <c r="CZ480" i="3"/>
  <c r="DA480" i="3"/>
  <c r="DB480" i="3"/>
  <c r="DD480" i="3"/>
  <c r="DE480" i="3"/>
  <c r="DF480" i="3"/>
  <c r="DH480" i="3"/>
  <c r="DI480" i="3"/>
  <c r="DJ480" i="3"/>
  <c r="DL480" i="3"/>
  <c r="DM480" i="3"/>
  <c r="DN480" i="3"/>
  <c r="DP480" i="3"/>
  <c r="DQ480" i="3"/>
  <c r="DR480" i="3"/>
  <c r="B481" i="3"/>
  <c r="C481" i="3"/>
  <c r="E481" i="3"/>
  <c r="F481" i="3"/>
  <c r="G481" i="3"/>
  <c r="H481" i="3"/>
  <c r="I481" i="3"/>
  <c r="J481" i="3"/>
  <c r="K481" i="3"/>
  <c r="L481" i="3"/>
  <c r="M481" i="3"/>
  <c r="N481" i="3"/>
  <c r="O481" i="3"/>
  <c r="Q481" i="3"/>
  <c r="R481" i="3"/>
  <c r="S481" i="3"/>
  <c r="U481" i="3"/>
  <c r="V481" i="3"/>
  <c r="W481" i="3"/>
  <c r="Y481" i="3"/>
  <c r="Z481" i="3"/>
  <c r="AA481" i="3"/>
  <c r="AC481" i="3"/>
  <c r="AD481" i="3"/>
  <c r="AE481" i="3"/>
  <c r="AG481" i="3"/>
  <c r="AH481" i="3"/>
  <c r="AI481" i="3"/>
  <c r="AK481" i="3"/>
  <c r="AL481" i="3"/>
  <c r="AM481" i="3"/>
  <c r="AO481" i="3"/>
  <c r="AP481" i="3"/>
  <c r="AQ481" i="3"/>
  <c r="AS481" i="3"/>
  <c r="AT481" i="3"/>
  <c r="AU481" i="3"/>
  <c r="AW481" i="3"/>
  <c r="AX481" i="3"/>
  <c r="AY481" i="3"/>
  <c r="BA481" i="3"/>
  <c r="BB481" i="3"/>
  <c r="BC481" i="3"/>
  <c r="BE481" i="3"/>
  <c r="BF481" i="3"/>
  <c r="BG481" i="3"/>
  <c r="BI481" i="3"/>
  <c r="BJ481" i="3"/>
  <c r="BK481" i="3"/>
  <c r="BN481" i="3"/>
  <c r="BO481" i="3"/>
  <c r="BP481" i="3"/>
  <c r="BQ481" i="3"/>
  <c r="BR481" i="3"/>
  <c r="BS481" i="3"/>
  <c r="BT481" i="3"/>
  <c r="BU481" i="3"/>
  <c r="BV481" i="3"/>
  <c r="BW481" i="3"/>
  <c r="BX481" i="3"/>
  <c r="CA481" i="3"/>
  <c r="CB481" i="3"/>
  <c r="CC481" i="3"/>
  <c r="CD481" i="3"/>
  <c r="CF481" i="3"/>
  <c r="CG481" i="3"/>
  <c r="CH481" i="3"/>
  <c r="CJ481" i="3"/>
  <c r="CK481" i="3"/>
  <c r="CL481" i="3"/>
  <c r="CN481" i="3"/>
  <c r="CO481" i="3"/>
  <c r="CP481" i="3"/>
  <c r="CR481" i="3"/>
  <c r="CS481" i="3"/>
  <c r="CT481" i="3"/>
  <c r="CV481" i="3"/>
  <c r="CW481" i="3"/>
  <c r="CX481" i="3"/>
  <c r="CZ481" i="3"/>
  <c r="DA481" i="3"/>
  <c r="DB481" i="3"/>
  <c r="DD481" i="3"/>
  <c r="DE481" i="3"/>
  <c r="DF481" i="3"/>
  <c r="DH481" i="3"/>
  <c r="DI481" i="3"/>
  <c r="DJ481" i="3"/>
  <c r="DL481" i="3"/>
  <c r="DM481" i="3"/>
  <c r="DN481" i="3"/>
  <c r="DP481" i="3"/>
  <c r="DQ481" i="3"/>
  <c r="DR481" i="3"/>
  <c r="B482" i="3"/>
  <c r="C482" i="3"/>
  <c r="E482" i="3"/>
  <c r="F482" i="3"/>
  <c r="G482" i="3"/>
  <c r="H482" i="3"/>
  <c r="I482" i="3"/>
  <c r="J482" i="3"/>
  <c r="K482" i="3"/>
  <c r="L482" i="3"/>
  <c r="M482" i="3"/>
  <c r="N482" i="3"/>
  <c r="O482" i="3"/>
  <c r="Q482" i="3"/>
  <c r="R482" i="3"/>
  <c r="S482" i="3"/>
  <c r="U482" i="3"/>
  <c r="V482" i="3"/>
  <c r="W482" i="3"/>
  <c r="Y482" i="3"/>
  <c r="Z482" i="3"/>
  <c r="AA482" i="3"/>
  <c r="AC482" i="3"/>
  <c r="AD482" i="3"/>
  <c r="AE482" i="3"/>
  <c r="AG482" i="3"/>
  <c r="AH482" i="3"/>
  <c r="AI482" i="3"/>
  <c r="AK482" i="3"/>
  <c r="AL482" i="3"/>
  <c r="AM482" i="3"/>
  <c r="AO482" i="3"/>
  <c r="AP482" i="3"/>
  <c r="AQ482" i="3"/>
  <c r="AS482" i="3"/>
  <c r="AT482" i="3"/>
  <c r="AU482" i="3"/>
  <c r="AW482" i="3"/>
  <c r="AX482" i="3"/>
  <c r="AY482" i="3"/>
  <c r="BA482" i="3"/>
  <c r="BB482" i="3"/>
  <c r="BC482" i="3"/>
  <c r="BE482" i="3"/>
  <c r="BF482" i="3"/>
  <c r="BG482" i="3"/>
  <c r="BI482" i="3"/>
  <c r="BJ482" i="3"/>
  <c r="BK482" i="3"/>
  <c r="BN482" i="3"/>
  <c r="BO482" i="3"/>
  <c r="BP482" i="3"/>
  <c r="BQ482" i="3"/>
  <c r="BR482" i="3"/>
  <c r="BS482" i="3"/>
  <c r="BT482" i="3"/>
  <c r="BU482" i="3"/>
  <c r="BV482" i="3"/>
  <c r="BW482" i="3"/>
  <c r="BX482" i="3"/>
  <c r="CA482" i="3"/>
  <c r="CB482" i="3"/>
  <c r="CC482" i="3"/>
  <c r="CD482" i="3"/>
  <c r="CF482" i="3"/>
  <c r="CG482" i="3"/>
  <c r="CH482" i="3"/>
  <c r="CJ482" i="3"/>
  <c r="CK482" i="3"/>
  <c r="CL482" i="3"/>
  <c r="CN482" i="3"/>
  <c r="CO482" i="3"/>
  <c r="CP482" i="3"/>
  <c r="CR482" i="3"/>
  <c r="CS482" i="3"/>
  <c r="CT482" i="3"/>
  <c r="CV482" i="3"/>
  <c r="CW482" i="3"/>
  <c r="CX482" i="3"/>
  <c r="CZ482" i="3"/>
  <c r="DA482" i="3"/>
  <c r="DB482" i="3"/>
  <c r="DD482" i="3"/>
  <c r="DE482" i="3"/>
  <c r="DF482" i="3"/>
  <c r="DH482" i="3"/>
  <c r="DI482" i="3"/>
  <c r="DJ482" i="3"/>
  <c r="DL482" i="3"/>
  <c r="DM482" i="3"/>
  <c r="DN482" i="3"/>
  <c r="DP482" i="3"/>
  <c r="DQ482" i="3"/>
  <c r="DR482" i="3"/>
  <c r="B483" i="3"/>
  <c r="C483" i="3"/>
  <c r="E483" i="3"/>
  <c r="F483" i="3"/>
  <c r="G483" i="3"/>
  <c r="H483" i="3"/>
  <c r="I483" i="3"/>
  <c r="J483" i="3"/>
  <c r="K483" i="3"/>
  <c r="L483" i="3"/>
  <c r="M483" i="3"/>
  <c r="N483" i="3"/>
  <c r="O483" i="3"/>
  <c r="Q483" i="3"/>
  <c r="R483" i="3"/>
  <c r="S483" i="3"/>
  <c r="U483" i="3"/>
  <c r="V483" i="3"/>
  <c r="W483" i="3"/>
  <c r="Y483" i="3"/>
  <c r="Z483" i="3"/>
  <c r="AA483" i="3"/>
  <c r="AC483" i="3"/>
  <c r="AD483" i="3"/>
  <c r="AE483" i="3"/>
  <c r="AG483" i="3"/>
  <c r="AH483" i="3"/>
  <c r="AI483" i="3"/>
  <c r="AK483" i="3"/>
  <c r="AL483" i="3"/>
  <c r="AM483" i="3"/>
  <c r="AO483" i="3"/>
  <c r="AP483" i="3"/>
  <c r="AQ483" i="3"/>
  <c r="AS483" i="3"/>
  <c r="AT483" i="3"/>
  <c r="AU483" i="3"/>
  <c r="AW483" i="3"/>
  <c r="AX483" i="3"/>
  <c r="AY483" i="3"/>
  <c r="BA483" i="3"/>
  <c r="BB483" i="3"/>
  <c r="BC483" i="3"/>
  <c r="BE483" i="3"/>
  <c r="BF483" i="3"/>
  <c r="BG483" i="3"/>
  <c r="BI483" i="3"/>
  <c r="BJ483" i="3"/>
  <c r="BK483" i="3"/>
  <c r="BN483" i="3"/>
  <c r="BO483" i="3"/>
  <c r="BP483" i="3"/>
  <c r="BQ483" i="3"/>
  <c r="BR483" i="3"/>
  <c r="BS483" i="3"/>
  <c r="BT483" i="3"/>
  <c r="BU483" i="3"/>
  <c r="BV483" i="3"/>
  <c r="BW483" i="3"/>
  <c r="BX483" i="3"/>
  <c r="CA483" i="3"/>
  <c r="CB483" i="3"/>
  <c r="CC483" i="3"/>
  <c r="CD483" i="3"/>
  <c r="CF483" i="3"/>
  <c r="CG483" i="3"/>
  <c r="CH483" i="3"/>
  <c r="CJ483" i="3"/>
  <c r="CK483" i="3"/>
  <c r="CL483" i="3"/>
  <c r="CN483" i="3"/>
  <c r="CO483" i="3"/>
  <c r="CP483" i="3"/>
  <c r="CR483" i="3"/>
  <c r="CS483" i="3"/>
  <c r="CT483" i="3"/>
  <c r="CV483" i="3"/>
  <c r="CW483" i="3"/>
  <c r="CX483" i="3"/>
  <c r="CZ483" i="3"/>
  <c r="DA483" i="3"/>
  <c r="DB483" i="3"/>
  <c r="DD483" i="3"/>
  <c r="DE483" i="3"/>
  <c r="DF483" i="3"/>
  <c r="DH483" i="3"/>
  <c r="DI483" i="3"/>
  <c r="DJ483" i="3"/>
  <c r="DL483" i="3"/>
  <c r="DM483" i="3"/>
  <c r="DN483" i="3"/>
  <c r="DP483" i="3"/>
  <c r="DQ483" i="3"/>
  <c r="DR483" i="3"/>
  <c r="B484" i="3"/>
  <c r="C484" i="3"/>
  <c r="E484" i="3"/>
  <c r="F484" i="3"/>
  <c r="G484" i="3"/>
  <c r="H484" i="3"/>
  <c r="I484" i="3"/>
  <c r="J484" i="3"/>
  <c r="K484" i="3"/>
  <c r="L484" i="3"/>
  <c r="M484" i="3"/>
  <c r="N484" i="3"/>
  <c r="O484" i="3"/>
  <c r="Q484" i="3"/>
  <c r="R484" i="3"/>
  <c r="S484" i="3"/>
  <c r="U484" i="3"/>
  <c r="V484" i="3"/>
  <c r="W484" i="3"/>
  <c r="Y484" i="3"/>
  <c r="Z484" i="3"/>
  <c r="AA484" i="3"/>
  <c r="AC484" i="3"/>
  <c r="AD484" i="3"/>
  <c r="AE484" i="3"/>
  <c r="AG484" i="3"/>
  <c r="AH484" i="3"/>
  <c r="AI484" i="3"/>
  <c r="AK484" i="3"/>
  <c r="AL484" i="3"/>
  <c r="AM484" i="3"/>
  <c r="AO484" i="3"/>
  <c r="AP484" i="3"/>
  <c r="AQ484" i="3"/>
  <c r="AS484" i="3"/>
  <c r="AT484" i="3"/>
  <c r="AU484" i="3"/>
  <c r="AW484" i="3"/>
  <c r="AX484" i="3"/>
  <c r="AY484" i="3"/>
  <c r="BA484" i="3"/>
  <c r="BB484" i="3"/>
  <c r="BC484" i="3"/>
  <c r="BE484" i="3"/>
  <c r="BF484" i="3"/>
  <c r="BG484" i="3"/>
  <c r="BI484" i="3"/>
  <c r="BJ484" i="3"/>
  <c r="BK484" i="3"/>
  <c r="BN484" i="3"/>
  <c r="BO484" i="3"/>
  <c r="BP484" i="3"/>
  <c r="BQ484" i="3"/>
  <c r="BR484" i="3"/>
  <c r="BS484" i="3"/>
  <c r="BT484" i="3"/>
  <c r="BU484" i="3"/>
  <c r="BV484" i="3"/>
  <c r="BW484" i="3"/>
  <c r="BX484" i="3"/>
  <c r="CA484" i="3"/>
  <c r="CB484" i="3"/>
  <c r="CC484" i="3"/>
  <c r="CD484" i="3"/>
  <c r="CF484" i="3"/>
  <c r="CG484" i="3"/>
  <c r="CH484" i="3"/>
  <c r="CJ484" i="3"/>
  <c r="CK484" i="3"/>
  <c r="CL484" i="3"/>
  <c r="CN484" i="3"/>
  <c r="CO484" i="3"/>
  <c r="CP484" i="3"/>
  <c r="CR484" i="3"/>
  <c r="CS484" i="3"/>
  <c r="CT484" i="3"/>
  <c r="CV484" i="3"/>
  <c r="CW484" i="3"/>
  <c r="CX484" i="3"/>
  <c r="CZ484" i="3"/>
  <c r="DA484" i="3"/>
  <c r="DB484" i="3"/>
  <c r="DD484" i="3"/>
  <c r="DE484" i="3"/>
  <c r="DF484" i="3"/>
  <c r="DH484" i="3"/>
  <c r="DI484" i="3"/>
  <c r="DJ484" i="3"/>
  <c r="DL484" i="3"/>
  <c r="DM484" i="3"/>
  <c r="DN484" i="3"/>
  <c r="DP484" i="3"/>
  <c r="DQ484" i="3"/>
  <c r="DR484" i="3"/>
  <c r="B485" i="3"/>
  <c r="C485" i="3"/>
  <c r="E485" i="3"/>
  <c r="F485" i="3"/>
  <c r="G485" i="3"/>
  <c r="H485" i="3"/>
  <c r="I485" i="3"/>
  <c r="J485" i="3"/>
  <c r="K485" i="3"/>
  <c r="L485" i="3"/>
  <c r="M485" i="3"/>
  <c r="N485" i="3"/>
  <c r="O485" i="3"/>
  <c r="Q485" i="3"/>
  <c r="R485" i="3"/>
  <c r="S485" i="3"/>
  <c r="U485" i="3"/>
  <c r="V485" i="3"/>
  <c r="W485" i="3"/>
  <c r="Y485" i="3"/>
  <c r="Z485" i="3"/>
  <c r="AA485" i="3"/>
  <c r="AC485" i="3"/>
  <c r="AD485" i="3"/>
  <c r="AE485" i="3"/>
  <c r="AG485" i="3"/>
  <c r="AH485" i="3"/>
  <c r="AI485" i="3"/>
  <c r="AK485" i="3"/>
  <c r="AL485" i="3"/>
  <c r="AM485" i="3"/>
  <c r="AO485" i="3"/>
  <c r="AP485" i="3"/>
  <c r="AQ485" i="3"/>
  <c r="AS485" i="3"/>
  <c r="AT485" i="3"/>
  <c r="AU485" i="3"/>
  <c r="AW485" i="3"/>
  <c r="AX485" i="3"/>
  <c r="AY485" i="3"/>
  <c r="BA485" i="3"/>
  <c r="BB485" i="3"/>
  <c r="BC485" i="3"/>
  <c r="BE485" i="3"/>
  <c r="BF485" i="3"/>
  <c r="BG485" i="3"/>
  <c r="BI485" i="3"/>
  <c r="BJ485" i="3"/>
  <c r="BK485" i="3"/>
  <c r="BN485" i="3"/>
  <c r="BO485" i="3"/>
  <c r="BP485" i="3"/>
  <c r="BQ485" i="3"/>
  <c r="BR485" i="3"/>
  <c r="BS485" i="3"/>
  <c r="BT485" i="3"/>
  <c r="BU485" i="3"/>
  <c r="BV485" i="3"/>
  <c r="BW485" i="3"/>
  <c r="BX485" i="3"/>
  <c r="CA485" i="3"/>
  <c r="CB485" i="3"/>
  <c r="CC485" i="3"/>
  <c r="CD485" i="3"/>
  <c r="CF485" i="3"/>
  <c r="CG485" i="3"/>
  <c r="CH485" i="3"/>
  <c r="CJ485" i="3"/>
  <c r="CK485" i="3"/>
  <c r="CL485" i="3"/>
  <c r="CN485" i="3"/>
  <c r="CO485" i="3"/>
  <c r="CP485" i="3"/>
  <c r="CR485" i="3"/>
  <c r="CS485" i="3"/>
  <c r="CT485" i="3"/>
  <c r="CV485" i="3"/>
  <c r="CW485" i="3"/>
  <c r="CX485" i="3"/>
  <c r="CZ485" i="3"/>
  <c r="DA485" i="3"/>
  <c r="DB485" i="3"/>
  <c r="DD485" i="3"/>
  <c r="DE485" i="3"/>
  <c r="DF485" i="3"/>
  <c r="DH485" i="3"/>
  <c r="DI485" i="3"/>
  <c r="DJ485" i="3"/>
  <c r="DL485" i="3"/>
  <c r="DM485" i="3"/>
  <c r="DN485" i="3"/>
  <c r="DP485" i="3"/>
  <c r="DQ485" i="3"/>
  <c r="DR485" i="3"/>
  <c r="B486" i="3"/>
  <c r="C486" i="3"/>
  <c r="E486" i="3"/>
  <c r="F486" i="3"/>
  <c r="G486" i="3"/>
  <c r="H486" i="3"/>
  <c r="I486" i="3"/>
  <c r="J486" i="3"/>
  <c r="K486" i="3"/>
  <c r="L486" i="3"/>
  <c r="M486" i="3"/>
  <c r="N486" i="3"/>
  <c r="O486" i="3"/>
  <c r="Q486" i="3"/>
  <c r="R486" i="3"/>
  <c r="S486" i="3"/>
  <c r="U486" i="3"/>
  <c r="V486" i="3"/>
  <c r="W486" i="3"/>
  <c r="Y486" i="3"/>
  <c r="Z486" i="3"/>
  <c r="AA486" i="3"/>
  <c r="AC486" i="3"/>
  <c r="AD486" i="3"/>
  <c r="AE486" i="3"/>
  <c r="AG486" i="3"/>
  <c r="AH486" i="3"/>
  <c r="AI486" i="3"/>
  <c r="AK486" i="3"/>
  <c r="AL486" i="3"/>
  <c r="AM486" i="3"/>
  <c r="AO486" i="3"/>
  <c r="AP486" i="3"/>
  <c r="AQ486" i="3"/>
  <c r="AS486" i="3"/>
  <c r="AT486" i="3"/>
  <c r="AU486" i="3"/>
  <c r="AW486" i="3"/>
  <c r="AX486" i="3"/>
  <c r="AY486" i="3"/>
  <c r="BA486" i="3"/>
  <c r="BB486" i="3"/>
  <c r="BC486" i="3"/>
  <c r="BE486" i="3"/>
  <c r="BF486" i="3"/>
  <c r="BG486" i="3"/>
  <c r="BI486" i="3"/>
  <c r="BJ486" i="3"/>
  <c r="BK486" i="3"/>
  <c r="BN486" i="3"/>
  <c r="BO486" i="3"/>
  <c r="BP486" i="3"/>
  <c r="BQ486" i="3"/>
  <c r="BR486" i="3"/>
  <c r="BS486" i="3"/>
  <c r="BT486" i="3"/>
  <c r="BU486" i="3"/>
  <c r="BV486" i="3"/>
  <c r="BW486" i="3"/>
  <c r="BX486" i="3"/>
  <c r="CA486" i="3"/>
  <c r="CB486" i="3"/>
  <c r="CC486" i="3"/>
  <c r="CD486" i="3"/>
  <c r="CF486" i="3"/>
  <c r="CG486" i="3"/>
  <c r="CH486" i="3"/>
  <c r="CJ486" i="3"/>
  <c r="CK486" i="3"/>
  <c r="CL486" i="3"/>
  <c r="CN486" i="3"/>
  <c r="CO486" i="3"/>
  <c r="CP486" i="3"/>
  <c r="CR486" i="3"/>
  <c r="CS486" i="3"/>
  <c r="CT486" i="3"/>
  <c r="CV486" i="3"/>
  <c r="CW486" i="3"/>
  <c r="CX486" i="3"/>
  <c r="CZ486" i="3"/>
  <c r="DA486" i="3"/>
  <c r="DB486" i="3"/>
  <c r="DD486" i="3"/>
  <c r="DE486" i="3"/>
  <c r="DF486" i="3"/>
  <c r="DH486" i="3"/>
  <c r="DI486" i="3"/>
  <c r="DJ486" i="3"/>
  <c r="DL486" i="3"/>
  <c r="DM486" i="3"/>
  <c r="DN486" i="3"/>
  <c r="DP486" i="3"/>
  <c r="DQ486" i="3"/>
  <c r="DR486" i="3"/>
  <c r="B487" i="3"/>
  <c r="C487" i="3"/>
  <c r="E487" i="3"/>
  <c r="F487" i="3"/>
  <c r="G487" i="3"/>
  <c r="H487" i="3"/>
  <c r="I487" i="3"/>
  <c r="J487" i="3"/>
  <c r="K487" i="3"/>
  <c r="L487" i="3"/>
  <c r="M487" i="3"/>
  <c r="N487" i="3"/>
  <c r="O487" i="3"/>
  <c r="Q487" i="3"/>
  <c r="R487" i="3"/>
  <c r="S487" i="3"/>
  <c r="U487" i="3"/>
  <c r="V487" i="3"/>
  <c r="W487" i="3"/>
  <c r="Y487" i="3"/>
  <c r="Z487" i="3"/>
  <c r="AA487" i="3"/>
  <c r="AC487" i="3"/>
  <c r="AD487" i="3"/>
  <c r="AE487" i="3"/>
  <c r="AG487" i="3"/>
  <c r="AH487" i="3"/>
  <c r="AI487" i="3"/>
  <c r="AK487" i="3"/>
  <c r="AL487" i="3"/>
  <c r="AM487" i="3"/>
  <c r="AO487" i="3"/>
  <c r="AP487" i="3"/>
  <c r="AQ487" i="3"/>
  <c r="AS487" i="3"/>
  <c r="AT487" i="3"/>
  <c r="AU487" i="3"/>
  <c r="AW487" i="3"/>
  <c r="AX487" i="3"/>
  <c r="AY487" i="3"/>
  <c r="BA487" i="3"/>
  <c r="BB487" i="3"/>
  <c r="BC487" i="3"/>
  <c r="BE487" i="3"/>
  <c r="BF487" i="3"/>
  <c r="BG487" i="3"/>
  <c r="BI487" i="3"/>
  <c r="BJ487" i="3"/>
  <c r="BK487" i="3"/>
  <c r="BN487" i="3"/>
  <c r="BO487" i="3"/>
  <c r="BP487" i="3"/>
  <c r="BQ487" i="3"/>
  <c r="BR487" i="3"/>
  <c r="BS487" i="3"/>
  <c r="BT487" i="3"/>
  <c r="BU487" i="3"/>
  <c r="BV487" i="3"/>
  <c r="BW487" i="3"/>
  <c r="BX487" i="3"/>
  <c r="CA487" i="3"/>
  <c r="CB487" i="3"/>
  <c r="CC487" i="3"/>
  <c r="CD487" i="3"/>
  <c r="CF487" i="3"/>
  <c r="CG487" i="3"/>
  <c r="CH487" i="3"/>
  <c r="CJ487" i="3"/>
  <c r="CK487" i="3"/>
  <c r="CL487" i="3"/>
  <c r="CN487" i="3"/>
  <c r="CO487" i="3"/>
  <c r="CP487" i="3"/>
  <c r="CR487" i="3"/>
  <c r="CS487" i="3"/>
  <c r="CT487" i="3"/>
  <c r="CV487" i="3"/>
  <c r="CW487" i="3"/>
  <c r="CX487" i="3"/>
  <c r="CZ487" i="3"/>
  <c r="DA487" i="3"/>
  <c r="DB487" i="3"/>
  <c r="DD487" i="3"/>
  <c r="DE487" i="3"/>
  <c r="DF487" i="3"/>
  <c r="DH487" i="3"/>
  <c r="DI487" i="3"/>
  <c r="DJ487" i="3"/>
  <c r="DL487" i="3"/>
  <c r="DM487" i="3"/>
  <c r="DN487" i="3"/>
  <c r="DP487" i="3"/>
  <c r="DQ487" i="3"/>
  <c r="DR487" i="3"/>
  <c r="B488" i="3"/>
  <c r="C488" i="3"/>
  <c r="E488" i="3"/>
  <c r="F488" i="3"/>
  <c r="G488" i="3"/>
  <c r="H488" i="3"/>
  <c r="I488" i="3"/>
  <c r="J488" i="3"/>
  <c r="K488" i="3"/>
  <c r="L488" i="3"/>
  <c r="M488" i="3"/>
  <c r="N488" i="3"/>
  <c r="O488" i="3"/>
  <c r="Q488" i="3"/>
  <c r="R488" i="3"/>
  <c r="S488" i="3"/>
  <c r="U488" i="3"/>
  <c r="V488" i="3"/>
  <c r="W488" i="3"/>
  <c r="Y488" i="3"/>
  <c r="Z488" i="3"/>
  <c r="AA488" i="3"/>
  <c r="AC488" i="3"/>
  <c r="AD488" i="3"/>
  <c r="AE488" i="3"/>
  <c r="AG488" i="3"/>
  <c r="AH488" i="3"/>
  <c r="AI488" i="3"/>
  <c r="AK488" i="3"/>
  <c r="AL488" i="3"/>
  <c r="AM488" i="3"/>
  <c r="AO488" i="3"/>
  <c r="AP488" i="3"/>
  <c r="AQ488" i="3"/>
  <c r="AS488" i="3"/>
  <c r="AT488" i="3"/>
  <c r="AU488" i="3"/>
  <c r="AW488" i="3"/>
  <c r="AX488" i="3"/>
  <c r="AY488" i="3"/>
  <c r="BA488" i="3"/>
  <c r="BB488" i="3"/>
  <c r="BC488" i="3"/>
  <c r="BE488" i="3"/>
  <c r="BF488" i="3"/>
  <c r="BG488" i="3"/>
  <c r="BI488" i="3"/>
  <c r="BJ488" i="3"/>
  <c r="BK488" i="3"/>
  <c r="BN488" i="3"/>
  <c r="BO488" i="3"/>
  <c r="BP488" i="3"/>
  <c r="BQ488" i="3"/>
  <c r="BR488" i="3"/>
  <c r="BS488" i="3"/>
  <c r="BT488" i="3"/>
  <c r="BU488" i="3"/>
  <c r="BV488" i="3"/>
  <c r="BW488" i="3"/>
  <c r="BX488" i="3"/>
  <c r="CA488" i="3"/>
  <c r="CB488" i="3"/>
  <c r="CC488" i="3"/>
  <c r="CD488" i="3"/>
  <c r="CF488" i="3"/>
  <c r="CG488" i="3"/>
  <c r="CH488" i="3"/>
  <c r="CJ488" i="3"/>
  <c r="CK488" i="3"/>
  <c r="CL488" i="3"/>
  <c r="CN488" i="3"/>
  <c r="CO488" i="3"/>
  <c r="CP488" i="3"/>
  <c r="CR488" i="3"/>
  <c r="CS488" i="3"/>
  <c r="CT488" i="3"/>
  <c r="CV488" i="3"/>
  <c r="CW488" i="3"/>
  <c r="CX488" i="3"/>
  <c r="CZ488" i="3"/>
  <c r="DA488" i="3"/>
  <c r="DB488" i="3"/>
  <c r="DD488" i="3"/>
  <c r="DE488" i="3"/>
  <c r="DF488" i="3"/>
  <c r="DH488" i="3"/>
  <c r="DI488" i="3"/>
  <c r="DJ488" i="3"/>
  <c r="DL488" i="3"/>
  <c r="DM488" i="3"/>
  <c r="DN488" i="3"/>
  <c r="DP488" i="3"/>
  <c r="DQ488" i="3"/>
  <c r="DR488" i="3"/>
  <c r="B489" i="3"/>
  <c r="C489" i="3"/>
  <c r="E489" i="3"/>
  <c r="F489" i="3"/>
  <c r="G489" i="3"/>
  <c r="H489" i="3"/>
  <c r="I489" i="3"/>
  <c r="J489" i="3"/>
  <c r="K489" i="3"/>
  <c r="L489" i="3"/>
  <c r="M489" i="3"/>
  <c r="N489" i="3"/>
  <c r="O489" i="3"/>
  <c r="Q489" i="3"/>
  <c r="R489" i="3"/>
  <c r="S489" i="3"/>
  <c r="U489" i="3"/>
  <c r="V489" i="3"/>
  <c r="W489" i="3"/>
  <c r="Y489" i="3"/>
  <c r="Z489" i="3"/>
  <c r="AA489" i="3"/>
  <c r="AC489" i="3"/>
  <c r="AD489" i="3"/>
  <c r="AE489" i="3"/>
  <c r="AG489" i="3"/>
  <c r="AH489" i="3"/>
  <c r="AI489" i="3"/>
  <c r="AK489" i="3"/>
  <c r="AL489" i="3"/>
  <c r="AM489" i="3"/>
  <c r="AO489" i="3"/>
  <c r="AP489" i="3"/>
  <c r="AQ489" i="3"/>
  <c r="AS489" i="3"/>
  <c r="AT489" i="3"/>
  <c r="AU489" i="3"/>
  <c r="AW489" i="3"/>
  <c r="AX489" i="3"/>
  <c r="AY489" i="3"/>
  <c r="BA489" i="3"/>
  <c r="BB489" i="3"/>
  <c r="BC489" i="3"/>
  <c r="BE489" i="3"/>
  <c r="BF489" i="3"/>
  <c r="BG489" i="3"/>
  <c r="BI489" i="3"/>
  <c r="BJ489" i="3"/>
  <c r="BK489" i="3"/>
  <c r="BN489" i="3"/>
  <c r="BO489" i="3"/>
  <c r="BP489" i="3"/>
  <c r="BQ489" i="3"/>
  <c r="BR489" i="3"/>
  <c r="BS489" i="3"/>
  <c r="BT489" i="3"/>
  <c r="BU489" i="3"/>
  <c r="BV489" i="3"/>
  <c r="BW489" i="3"/>
  <c r="BX489" i="3"/>
  <c r="CA489" i="3"/>
  <c r="CB489" i="3"/>
  <c r="CC489" i="3"/>
  <c r="CD489" i="3"/>
  <c r="CF489" i="3"/>
  <c r="CG489" i="3"/>
  <c r="CH489" i="3"/>
  <c r="CJ489" i="3"/>
  <c r="CK489" i="3"/>
  <c r="CL489" i="3"/>
  <c r="CN489" i="3"/>
  <c r="CO489" i="3"/>
  <c r="CP489" i="3"/>
  <c r="CR489" i="3"/>
  <c r="CS489" i="3"/>
  <c r="CT489" i="3"/>
  <c r="CV489" i="3"/>
  <c r="CW489" i="3"/>
  <c r="CX489" i="3"/>
  <c r="CZ489" i="3"/>
  <c r="DA489" i="3"/>
  <c r="DB489" i="3"/>
  <c r="DD489" i="3"/>
  <c r="DE489" i="3"/>
  <c r="DF489" i="3"/>
  <c r="DH489" i="3"/>
  <c r="DI489" i="3"/>
  <c r="DJ489" i="3"/>
  <c r="DL489" i="3"/>
  <c r="DM489" i="3"/>
  <c r="DN489" i="3"/>
  <c r="DP489" i="3"/>
  <c r="DQ489" i="3"/>
  <c r="DR489" i="3"/>
  <c r="B490" i="3"/>
  <c r="C490" i="3"/>
  <c r="E490" i="3"/>
  <c r="F490" i="3"/>
  <c r="G490" i="3"/>
  <c r="H490" i="3"/>
  <c r="I490" i="3"/>
  <c r="J490" i="3"/>
  <c r="K490" i="3"/>
  <c r="L490" i="3"/>
  <c r="M490" i="3"/>
  <c r="N490" i="3"/>
  <c r="O490" i="3"/>
  <c r="Q490" i="3"/>
  <c r="R490" i="3"/>
  <c r="S490" i="3"/>
  <c r="U490" i="3"/>
  <c r="V490" i="3"/>
  <c r="W490" i="3"/>
  <c r="Y490" i="3"/>
  <c r="Z490" i="3"/>
  <c r="AA490" i="3"/>
  <c r="AC490" i="3"/>
  <c r="AD490" i="3"/>
  <c r="AE490" i="3"/>
  <c r="AG490" i="3"/>
  <c r="AH490" i="3"/>
  <c r="AI490" i="3"/>
  <c r="AK490" i="3"/>
  <c r="AL490" i="3"/>
  <c r="AM490" i="3"/>
  <c r="AO490" i="3"/>
  <c r="AP490" i="3"/>
  <c r="AQ490" i="3"/>
  <c r="AS490" i="3"/>
  <c r="AT490" i="3"/>
  <c r="AU490" i="3"/>
  <c r="AW490" i="3"/>
  <c r="AX490" i="3"/>
  <c r="AY490" i="3"/>
  <c r="BA490" i="3"/>
  <c r="BB490" i="3"/>
  <c r="BC490" i="3"/>
  <c r="BE490" i="3"/>
  <c r="BF490" i="3"/>
  <c r="BG490" i="3"/>
  <c r="BI490" i="3"/>
  <c r="BJ490" i="3"/>
  <c r="BK490" i="3"/>
  <c r="BN490" i="3"/>
  <c r="BO490" i="3"/>
  <c r="BP490" i="3"/>
  <c r="BQ490" i="3"/>
  <c r="BR490" i="3"/>
  <c r="BS490" i="3"/>
  <c r="BT490" i="3"/>
  <c r="BU490" i="3"/>
  <c r="BV490" i="3"/>
  <c r="BW490" i="3"/>
  <c r="BX490" i="3"/>
  <c r="CA490" i="3"/>
  <c r="CB490" i="3"/>
  <c r="CC490" i="3"/>
  <c r="CD490" i="3"/>
  <c r="CF490" i="3"/>
  <c r="CG490" i="3"/>
  <c r="CH490" i="3"/>
  <c r="CJ490" i="3"/>
  <c r="CK490" i="3"/>
  <c r="CL490" i="3"/>
  <c r="CN490" i="3"/>
  <c r="CO490" i="3"/>
  <c r="CP490" i="3"/>
  <c r="CR490" i="3"/>
  <c r="CS490" i="3"/>
  <c r="CT490" i="3"/>
  <c r="CV490" i="3"/>
  <c r="CW490" i="3"/>
  <c r="CX490" i="3"/>
  <c r="CZ490" i="3"/>
  <c r="DA490" i="3"/>
  <c r="DB490" i="3"/>
  <c r="DD490" i="3"/>
  <c r="DE490" i="3"/>
  <c r="DF490" i="3"/>
  <c r="DH490" i="3"/>
  <c r="DI490" i="3"/>
  <c r="DJ490" i="3"/>
  <c r="DL490" i="3"/>
  <c r="DM490" i="3"/>
  <c r="DN490" i="3"/>
  <c r="DP490" i="3"/>
  <c r="DQ490" i="3"/>
  <c r="DR490" i="3"/>
  <c r="B491" i="3"/>
  <c r="C491" i="3"/>
  <c r="E491" i="3"/>
  <c r="F491" i="3"/>
  <c r="G491" i="3"/>
  <c r="H491" i="3"/>
  <c r="I491" i="3"/>
  <c r="J491" i="3"/>
  <c r="K491" i="3"/>
  <c r="L491" i="3"/>
  <c r="M491" i="3"/>
  <c r="N491" i="3"/>
  <c r="O491" i="3"/>
  <c r="Q491" i="3"/>
  <c r="R491" i="3"/>
  <c r="S491" i="3"/>
  <c r="U491" i="3"/>
  <c r="V491" i="3"/>
  <c r="W491" i="3"/>
  <c r="Y491" i="3"/>
  <c r="Z491" i="3"/>
  <c r="AA491" i="3"/>
  <c r="AC491" i="3"/>
  <c r="AD491" i="3"/>
  <c r="AE491" i="3"/>
  <c r="AG491" i="3"/>
  <c r="AH491" i="3"/>
  <c r="AI491" i="3"/>
  <c r="AK491" i="3"/>
  <c r="AL491" i="3"/>
  <c r="AM491" i="3"/>
  <c r="AO491" i="3"/>
  <c r="AP491" i="3"/>
  <c r="AQ491" i="3"/>
  <c r="AS491" i="3"/>
  <c r="AT491" i="3"/>
  <c r="AU491" i="3"/>
  <c r="AW491" i="3"/>
  <c r="AX491" i="3"/>
  <c r="AY491" i="3"/>
  <c r="BA491" i="3"/>
  <c r="BB491" i="3"/>
  <c r="BC491" i="3"/>
  <c r="BE491" i="3"/>
  <c r="BF491" i="3"/>
  <c r="BG491" i="3"/>
  <c r="BI491" i="3"/>
  <c r="BJ491" i="3"/>
  <c r="BK491" i="3"/>
  <c r="BN491" i="3"/>
  <c r="BO491" i="3"/>
  <c r="BP491" i="3"/>
  <c r="BQ491" i="3"/>
  <c r="BR491" i="3"/>
  <c r="BS491" i="3"/>
  <c r="BT491" i="3"/>
  <c r="BU491" i="3"/>
  <c r="BV491" i="3"/>
  <c r="BW491" i="3"/>
  <c r="BX491" i="3"/>
  <c r="CA491" i="3"/>
  <c r="CB491" i="3"/>
  <c r="CC491" i="3"/>
  <c r="CD491" i="3"/>
  <c r="CF491" i="3"/>
  <c r="CG491" i="3"/>
  <c r="CH491" i="3"/>
  <c r="CJ491" i="3"/>
  <c r="CK491" i="3"/>
  <c r="CL491" i="3"/>
  <c r="CN491" i="3"/>
  <c r="CO491" i="3"/>
  <c r="CP491" i="3"/>
  <c r="CR491" i="3"/>
  <c r="CS491" i="3"/>
  <c r="CT491" i="3"/>
  <c r="CV491" i="3"/>
  <c r="CW491" i="3"/>
  <c r="CX491" i="3"/>
  <c r="CZ491" i="3"/>
  <c r="DA491" i="3"/>
  <c r="DB491" i="3"/>
  <c r="DD491" i="3"/>
  <c r="DE491" i="3"/>
  <c r="DF491" i="3"/>
  <c r="DH491" i="3"/>
  <c r="DI491" i="3"/>
  <c r="DJ491" i="3"/>
  <c r="DL491" i="3"/>
  <c r="DM491" i="3"/>
  <c r="DN491" i="3"/>
  <c r="DP491" i="3"/>
  <c r="DQ491" i="3"/>
  <c r="DR491" i="3"/>
  <c r="B492" i="3"/>
  <c r="C492" i="3"/>
  <c r="E492" i="3"/>
  <c r="F492" i="3"/>
  <c r="G492" i="3"/>
  <c r="H492" i="3"/>
  <c r="I492" i="3"/>
  <c r="J492" i="3"/>
  <c r="K492" i="3"/>
  <c r="L492" i="3"/>
  <c r="M492" i="3"/>
  <c r="N492" i="3"/>
  <c r="O492" i="3"/>
  <c r="Q492" i="3"/>
  <c r="R492" i="3"/>
  <c r="S492" i="3"/>
  <c r="U492" i="3"/>
  <c r="V492" i="3"/>
  <c r="W492" i="3"/>
  <c r="Y492" i="3"/>
  <c r="Z492" i="3"/>
  <c r="AA492" i="3"/>
  <c r="AC492" i="3"/>
  <c r="AD492" i="3"/>
  <c r="AE492" i="3"/>
  <c r="AG492" i="3"/>
  <c r="AH492" i="3"/>
  <c r="AI492" i="3"/>
  <c r="AK492" i="3"/>
  <c r="AL492" i="3"/>
  <c r="AM492" i="3"/>
  <c r="AO492" i="3"/>
  <c r="AP492" i="3"/>
  <c r="AQ492" i="3"/>
  <c r="AS492" i="3"/>
  <c r="AT492" i="3"/>
  <c r="AU492" i="3"/>
  <c r="AW492" i="3"/>
  <c r="AX492" i="3"/>
  <c r="AY492" i="3"/>
  <c r="BA492" i="3"/>
  <c r="BB492" i="3"/>
  <c r="BC492" i="3"/>
  <c r="BE492" i="3"/>
  <c r="BF492" i="3"/>
  <c r="BG492" i="3"/>
  <c r="BI492" i="3"/>
  <c r="BJ492" i="3"/>
  <c r="BK492" i="3"/>
  <c r="BN492" i="3"/>
  <c r="BO492" i="3"/>
  <c r="BP492" i="3"/>
  <c r="BQ492" i="3"/>
  <c r="BR492" i="3"/>
  <c r="BS492" i="3"/>
  <c r="BT492" i="3"/>
  <c r="BU492" i="3"/>
  <c r="BV492" i="3"/>
  <c r="BW492" i="3"/>
  <c r="BX492" i="3"/>
  <c r="CA492" i="3"/>
  <c r="CB492" i="3"/>
  <c r="CC492" i="3"/>
  <c r="CD492" i="3"/>
  <c r="CF492" i="3"/>
  <c r="CG492" i="3"/>
  <c r="CH492" i="3"/>
  <c r="CJ492" i="3"/>
  <c r="CK492" i="3"/>
  <c r="CL492" i="3"/>
  <c r="CN492" i="3"/>
  <c r="CO492" i="3"/>
  <c r="CP492" i="3"/>
  <c r="CR492" i="3"/>
  <c r="CS492" i="3"/>
  <c r="CT492" i="3"/>
  <c r="CV492" i="3"/>
  <c r="CW492" i="3"/>
  <c r="CX492" i="3"/>
  <c r="CZ492" i="3"/>
  <c r="DA492" i="3"/>
  <c r="DB492" i="3"/>
  <c r="DD492" i="3"/>
  <c r="DE492" i="3"/>
  <c r="DF492" i="3"/>
  <c r="DH492" i="3"/>
  <c r="DI492" i="3"/>
  <c r="DJ492" i="3"/>
  <c r="DL492" i="3"/>
  <c r="DM492" i="3"/>
  <c r="DN492" i="3"/>
  <c r="DP492" i="3"/>
  <c r="DQ492" i="3"/>
  <c r="DR492" i="3"/>
  <c r="B493" i="3"/>
  <c r="C493" i="3"/>
  <c r="E493" i="3"/>
  <c r="F493" i="3"/>
  <c r="G493" i="3"/>
  <c r="H493" i="3"/>
  <c r="I493" i="3"/>
  <c r="J493" i="3"/>
  <c r="K493" i="3"/>
  <c r="L493" i="3"/>
  <c r="M493" i="3"/>
  <c r="N493" i="3"/>
  <c r="O493" i="3"/>
  <c r="Q493" i="3"/>
  <c r="R493" i="3"/>
  <c r="S493" i="3"/>
  <c r="U493" i="3"/>
  <c r="V493" i="3"/>
  <c r="W493" i="3"/>
  <c r="Y493" i="3"/>
  <c r="Z493" i="3"/>
  <c r="AA493" i="3"/>
  <c r="AC493" i="3"/>
  <c r="AD493" i="3"/>
  <c r="AE493" i="3"/>
  <c r="AG493" i="3"/>
  <c r="AH493" i="3"/>
  <c r="AI493" i="3"/>
  <c r="AK493" i="3"/>
  <c r="AL493" i="3"/>
  <c r="AM493" i="3"/>
  <c r="AO493" i="3"/>
  <c r="AP493" i="3"/>
  <c r="AQ493" i="3"/>
  <c r="AS493" i="3"/>
  <c r="AT493" i="3"/>
  <c r="AU493" i="3"/>
  <c r="AW493" i="3"/>
  <c r="AX493" i="3"/>
  <c r="AY493" i="3"/>
  <c r="BA493" i="3"/>
  <c r="BB493" i="3"/>
  <c r="BC493" i="3"/>
  <c r="BE493" i="3"/>
  <c r="BF493" i="3"/>
  <c r="BG493" i="3"/>
  <c r="BI493" i="3"/>
  <c r="BJ493" i="3"/>
  <c r="BK493" i="3"/>
  <c r="BN493" i="3"/>
  <c r="BO493" i="3"/>
  <c r="BP493" i="3"/>
  <c r="BQ493" i="3"/>
  <c r="BR493" i="3"/>
  <c r="BS493" i="3"/>
  <c r="BT493" i="3"/>
  <c r="BU493" i="3"/>
  <c r="BV493" i="3"/>
  <c r="BW493" i="3"/>
  <c r="BX493" i="3"/>
  <c r="CA493" i="3"/>
  <c r="CB493" i="3"/>
  <c r="CC493" i="3"/>
  <c r="CD493" i="3"/>
  <c r="CF493" i="3"/>
  <c r="CG493" i="3"/>
  <c r="CH493" i="3"/>
  <c r="CJ493" i="3"/>
  <c r="CK493" i="3"/>
  <c r="CL493" i="3"/>
  <c r="CN493" i="3"/>
  <c r="CO493" i="3"/>
  <c r="CP493" i="3"/>
  <c r="CR493" i="3"/>
  <c r="CS493" i="3"/>
  <c r="CT493" i="3"/>
  <c r="CV493" i="3"/>
  <c r="CW493" i="3"/>
  <c r="CX493" i="3"/>
  <c r="CZ493" i="3"/>
  <c r="DA493" i="3"/>
  <c r="DB493" i="3"/>
  <c r="DD493" i="3"/>
  <c r="DE493" i="3"/>
  <c r="DF493" i="3"/>
  <c r="DH493" i="3"/>
  <c r="DI493" i="3"/>
  <c r="DJ493" i="3"/>
  <c r="DL493" i="3"/>
  <c r="DM493" i="3"/>
  <c r="DN493" i="3"/>
  <c r="DP493" i="3"/>
  <c r="DQ493" i="3"/>
  <c r="DR493" i="3"/>
  <c r="B494" i="3"/>
  <c r="C494" i="3"/>
  <c r="E494" i="3"/>
  <c r="F494" i="3"/>
  <c r="G494" i="3"/>
  <c r="H494" i="3"/>
  <c r="I494" i="3"/>
  <c r="J494" i="3"/>
  <c r="K494" i="3"/>
  <c r="L494" i="3"/>
  <c r="M494" i="3"/>
  <c r="N494" i="3"/>
  <c r="O494" i="3"/>
  <c r="Q494" i="3"/>
  <c r="R494" i="3"/>
  <c r="S494" i="3"/>
  <c r="U494" i="3"/>
  <c r="V494" i="3"/>
  <c r="W494" i="3"/>
  <c r="Y494" i="3"/>
  <c r="Z494" i="3"/>
  <c r="AA494" i="3"/>
  <c r="AC494" i="3"/>
  <c r="AD494" i="3"/>
  <c r="AE494" i="3"/>
  <c r="AG494" i="3"/>
  <c r="AH494" i="3"/>
  <c r="AI494" i="3"/>
  <c r="AK494" i="3"/>
  <c r="AL494" i="3"/>
  <c r="AM494" i="3"/>
  <c r="AO494" i="3"/>
  <c r="AP494" i="3"/>
  <c r="AQ494" i="3"/>
  <c r="AS494" i="3"/>
  <c r="AT494" i="3"/>
  <c r="AU494" i="3"/>
  <c r="AW494" i="3"/>
  <c r="AX494" i="3"/>
  <c r="AY494" i="3"/>
  <c r="BA494" i="3"/>
  <c r="BB494" i="3"/>
  <c r="BC494" i="3"/>
  <c r="BE494" i="3"/>
  <c r="BF494" i="3"/>
  <c r="BG494" i="3"/>
  <c r="BI494" i="3"/>
  <c r="BJ494" i="3"/>
  <c r="BK494" i="3"/>
  <c r="BN494" i="3"/>
  <c r="BO494" i="3"/>
  <c r="BP494" i="3"/>
  <c r="BQ494" i="3"/>
  <c r="BR494" i="3"/>
  <c r="BS494" i="3"/>
  <c r="BT494" i="3"/>
  <c r="BU494" i="3"/>
  <c r="BV494" i="3"/>
  <c r="BW494" i="3"/>
  <c r="BX494" i="3"/>
  <c r="CA494" i="3"/>
  <c r="CB494" i="3"/>
  <c r="CC494" i="3"/>
  <c r="CD494" i="3"/>
  <c r="CF494" i="3"/>
  <c r="CG494" i="3"/>
  <c r="CH494" i="3"/>
  <c r="CJ494" i="3"/>
  <c r="CK494" i="3"/>
  <c r="CL494" i="3"/>
  <c r="CN494" i="3"/>
  <c r="CO494" i="3"/>
  <c r="CP494" i="3"/>
  <c r="CR494" i="3"/>
  <c r="CS494" i="3"/>
  <c r="CT494" i="3"/>
  <c r="CV494" i="3"/>
  <c r="CW494" i="3"/>
  <c r="CX494" i="3"/>
  <c r="CZ494" i="3"/>
  <c r="DA494" i="3"/>
  <c r="DB494" i="3"/>
  <c r="DD494" i="3"/>
  <c r="DE494" i="3"/>
  <c r="DF494" i="3"/>
  <c r="DH494" i="3"/>
  <c r="DI494" i="3"/>
  <c r="DJ494" i="3"/>
  <c r="DL494" i="3"/>
  <c r="DM494" i="3"/>
  <c r="DN494" i="3"/>
  <c r="DP494" i="3"/>
  <c r="DQ494" i="3"/>
  <c r="DR494" i="3"/>
  <c r="B495" i="3"/>
  <c r="C495" i="3"/>
  <c r="E495" i="3"/>
  <c r="F495" i="3"/>
  <c r="G495" i="3"/>
  <c r="H495" i="3"/>
  <c r="I495" i="3"/>
  <c r="J495" i="3"/>
  <c r="K495" i="3"/>
  <c r="L495" i="3"/>
  <c r="M495" i="3"/>
  <c r="N495" i="3"/>
  <c r="O495" i="3"/>
  <c r="Q495" i="3"/>
  <c r="R495" i="3"/>
  <c r="S495" i="3"/>
  <c r="U495" i="3"/>
  <c r="V495" i="3"/>
  <c r="W495" i="3"/>
  <c r="Y495" i="3"/>
  <c r="Z495" i="3"/>
  <c r="AA495" i="3"/>
  <c r="AC495" i="3"/>
  <c r="AD495" i="3"/>
  <c r="AE495" i="3"/>
  <c r="AG495" i="3"/>
  <c r="AH495" i="3"/>
  <c r="AI495" i="3"/>
  <c r="AK495" i="3"/>
  <c r="AL495" i="3"/>
  <c r="AM495" i="3"/>
  <c r="AO495" i="3"/>
  <c r="AP495" i="3"/>
  <c r="AQ495" i="3"/>
  <c r="AS495" i="3"/>
  <c r="AT495" i="3"/>
  <c r="AU495" i="3"/>
  <c r="AW495" i="3"/>
  <c r="AX495" i="3"/>
  <c r="AY495" i="3"/>
  <c r="BA495" i="3"/>
  <c r="BB495" i="3"/>
  <c r="BC495" i="3"/>
  <c r="BE495" i="3"/>
  <c r="BF495" i="3"/>
  <c r="BG495" i="3"/>
  <c r="BI495" i="3"/>
  <c r="BJ495" i="3"/>
  <c r="BK495" i="3"/>
  <c r="BN495" i="3"/>
  <c r="BO495" i="3"/>
  <c r="BP495" i="3"/>
  <c r="BQ495" i="3"/>
  <c r="BR495" i="3"/>
  <c r="BS495" i="3"/>
  <c r="BT495" i="3"/>
  <c r="BU495" i="3"/>
  <c r="BV495" i="3"/>
  <c r="BW495" i="3"/>
  <c r="BX495" i="3"/>
  <c r="CA495" i="3"/>
  <c r="CB495" i="3"/>
  <c r="CC495" i="3"/>
  <c r="CD495" i="3"/>
  <c r="CF495" i="3"/>
  <c r="CG495" i="3"/>
  <c r="CH495" i="3"/>
  <c r="CJ495" i="3"/>
  <c r="CK495" i="3"/>
  <c r="CL495" i="3"/>
  <c r="CN495" i="3"/>
  <c r="CO495" i="3"/>
  <c r="CP495" i="3"/>
  <c r="CR495" i="3"/>
  <c r="CS495" i="3"/>
  <c r="CT495" i="3"/>
  <c r="CV495" i="3"/>
  <c r="CW495" i="3"/>
  <c r="CX495" i="3"/>
  <c r="CZ495" i="3"/>
  <c r="DA495" i="3"/>
  <c r="DB495" i="3"/>
  <c r="DD495" i="3"/>
  <c r="DE495" i="3"/>
  <c r="DF495" i="3"/>
  <c r="DH495" i="3"/>
  <c r="DI495" i="3"/>
  <c r="DJ495" i="3"/>
  <c r="DL495" i="3"/>
  <c r="DM495" i="3"/>
  <c r="DN495" i="3"/>
  <c r="DP495" i="3"/>
  <c r="DQ495" i="3"/>
  <c r="DR495" i="3"/>
  <c r="B496" i="3"/>
  <c r="C496" i="3"/>
  <c r="E496" i="3"/>
  <c r="F496" i="3"/>
  <c r="G496" i="3"/>
  <c r="H496" i="3"/>
  <c r="I496" i="3"/>
  <c r="J496" i="3"/>
  <c r="K496" i="3"/>
  <c r="L496" i="3"/>
  <c r="M496" i="3"/>
  <c r="N496" i="3"/>
  <c r="O496" i="3"/>
  <c r="Q496" i="3"/>
  <c r="R496" i="3"/>
  <c r="S496" i="3"/>
  <c r="U496" i="3"/>
  <c r="V496" i="3"/>
  <c r="W496" i="3"/>
  <c r="Y496" i="3"/>
  <c r="Z496" i="3"/>
  <c r="AA496" i="3"/>
  <c r="AC496" i="3"/>
  <c r="AD496" i="3"/>
  <c r="AE496" i="3"/>
  <c r="AG496" i="3"/>
  <c r="AH496" i="3"/>
  <c r="AI496" i="3"/>
  <c r="AK496" i="3"/>
  <c r="AL496" i="3"/>
  <c r="AM496" i="3"/>
  <c r="AO496" i="3"/>
  <c r="AP496" i="3"/>
  <c r="AQ496" i="3"/>
  <c r="AS496" i="3"/>
  <c r="AT496" i="3"/>
  <c r="AU496" i="3"/>
  <c r="AW496" i="3"/>
  <c r="AX496" i="3"/>
  <c r="AY496" i="3"/>
  <c r="BA496" i="3"/>
  <c r="BB496" i="3"/>
  <c r="BC496" i="3"/>
  <c r="BE496" i="3"/>
  <c r="BF496" i="3"/>
  <c r="BG496" i="3"/>
  <c r="BI496" i="3"/>
  <c r="BJ496" i="3"/>
  <c r="BK496" i="3"/>
  <c r="BN496" i="3"/>
  <c r="BO496" i="3"/>
  <c r="BP496" i="3"/>
  <c r="BQ496" i="3"/>
  <c r="BR496" i="3"/>
  <c r="BS496" i="3"/>
  <c r="BT496" i="3"/>
  <c r="BU496" i="3"/>
  <c r="BV496" i="3"/>
  <c r="BW496" i="3"/>
  <c r="BX496" i="3"/>
  <c r="CA496" i="3"/>
  <c r="CB496" i="3"/>
  <c r="CC496" i="3"/>
  <c r="CD496" i="3"/>
  <c r="CF496" i="3"/>
  <c r="CG496" i="3"/>
  <c r="CH496" i="3"/>
  <c r="CJ496" i="3"/>
  <c r="CK496" i="3"/>
  <c r="CL496" i="3"/>
  <c r="CN496" i="3"/>
  <c r="CO496" i="3"/>
  <c r="CP496" i="3"/>
  <c r="CR496" i="3"/>
  <c r="CS496" i="3"/>
  <c r="CT496" i="3"/>
  <c r="CV496" i="3"/>
  <c r="CW496" i="3"/>
  <c r="CX496" i="3"/>
  <c r="CZ496" i="3"/>
  <c r="DA496" i="3"/>
  <c r="DB496" i="3"/>
  <c r="DD496" i="3"/>
  <c r="DE496" i="3"/>
  <c r="DF496" i="3"/>
  <c r="DH496" i="3"/>
  <c r="DI496" i="3"/>
  <c r="DJ496" i="3"/>
  <c r="DL496" i="3"/>
  <c r="DM496" i="3"/>
  <c r="DN496" i="3"/>
  <c r="DP496" i="3"/>
  <c r="DQ496" i="3"/>
  <c r="DR496" i="3"/>
  <c r="B497" i="3"/>
  <c r="C497" i="3"/>
  <c r="E497" i="3"/>
  <c r="F497" i="3"/>
  <c r="G497" i="3"/>
  <c r="H497" i="3"/>
  <c r="I497" i="3"/>
  <c r="J497" i="3"/>
  <c r="K497" i="3"/>
  <c r="L497" i="3"/>
  <c r="M497" i="3"/>
  <c r="N497" i="3"/>
  <c r="O497" i="3"/>
  <c r="Q497" i="3"/>
  <c r="R497" i="3"/>
  <c r="S497" i="3"/>
  <c r="U497" i="3"/>
  <c r="V497" i="3"/>
  <c r="W497" i="3"/>
  <c r="Y497" i="3"/>
  <c r="Z497" i="3"/>
  <c r="AA497" i="3"/>
  <c r="AC497" i="3"/>
  <c r="AD497" i="3"/>
  <c r="AE497" i="3"/>
  <c r="AG497" i="3"/>
  <c r="AH497" i="3"/>
  <c r="AI497" i="3"/>
  <c r="AK497" i="3"/>
  <c r="AL497" i="3"/>
  <c r="AM497" i="3"/>
  <c r="AO497" i="3"/>
  <c r="AP497" i="3"/>
  <c r="AQ497" i="3"/>
  <c r="AS497" i="3"/>
  <c r="AT497" i="3"/>
  <c r="AU497" i="3"/>
  <c r="AW497" i="3"/>
  <c r="AX497" i="3"/>
  <c r="AY497" i="3"/>
  <c r="BA497" i="3"/>
  <c r="BB497" i="3"/>
  <c r="BC497" i="3"/>
  <c r="BE497" i="3"/>
  <c r="BF497" i="3"/>
  <c r="BG497" i="3"/>
  <c r="BI497" i="3"/>
  <c r="BJ497" i="3"/>
  <c r="BK497" i="3"/>
  <c r="BN497" i="3"/>
  <c r="BO497" i="3"/>
  <c r="BP497" i="3"/>
  <c r="BQ497" i="3"/>
  <c r="BR497" i="3"/>
  <c r="BS497" i="3"/>
  <c r="BT497" i="3"/>
  <c r="BU497" i="3"/>
  <c r="BV497" i="3"/>
  <c r="BW497" i="3"/>
  <c r="BX497" i="3"/>
  <c r="CA497" i="3"/>
  <c r="CB497" i="3"/>
  <c r="CC497" i="3"/>
  <c r="CD497" i="3"/>
  <c r="CF497" i="3"/>
  <c r="CG497" i="3"/>
  <c r="CH497" i="3"/>
  <c r="CJ497" i="3"/>
  <c r="CK497" i="3"/>
  <c r="CL497" i="3"/>
  <c r="CN497" i="3"/>
  <c r="CO497" i="3"/>
  <c r="CP497" i="3"/>
  <c r="CR497" i="3"/>
  <c r="CS497" i="3"/>
  <c r="CT497" i="3"/>
  <c r="CV497" i="3"/>
  <c r="CW497" i="3"/>
  <c r="CX497" i="3"/>
  <c r="CZ497" i="3"/>
  <c r="DA497" i="3"/>
  <c r="DB497" i="3"/>
  <c r="DD497" i="3"/>
  <c r="DE497" i="3"/>
  <c r="DF497" i="3"/>
  <c r="DH497" i="3"/>
  <c r="DI497" i="3"/>
  <c r="DJ497" i="3"/>
  <c r="DL497" i="3"/>
  <c r="DM497" i="3"/>
  <c r="DN497" i="3"/>
  <c r="DP497" i="3"/>
  <c r="DQ497" i="3"/>
  <c r="DR497" i="3"/>
  <c r="B498" i="3"/>
  <c r="C498" i="3"/>
  <c r="E498" i="3"/>
  <c r="F498" i="3"/>
  <c r="G498" i="3"/>
  <c r="H498" i="3"/>
  <c r="I498" i="3"/>
  <c r="J498" i="3"/>
  <c r="K498" i="3"/>
  <c r="L498" i="3"/>
  <c r="M498" i="3"/>
  <c r="N498" i="3"/>
  <c r="O498" i="3"/>
  <c r="Q498" i="3"/>
  <c r="R498" i="3"/>
  <c r="S498" i="3"/>
  <c r="U498" i="3"/>
  <c r="V498" i="3"/>
  <c r="W498" i="3"/>
  <c r="Y498" i="3"/>
  <c r="Z498" i="3"/>
  <c r="AA498" i="3"/>
  <c r="AC498" i="3"/>
  <c r="AD498" i="3"/>
  <c r="AE498" i="3"/>
  <c r="AG498" i="3"/>
  <c r="AH498" i="3"/>
  <c r="AI498" i="3"/>
  <c r="AK498" i="3"/>
  <c r="AL498" i="3"/>
  <c r="AM498" i="3"/>
  <c r="AO498" i="3"/>
  <c r="AP498" i="3"/>
  <c r="AQ498" i="3"/>
  <c r="AS498" i="3"/>
  <c r="AT498" i="3"/>
  <c r="AU498" i="3"/>
  <c r="AW498" i="3"/>
  <c r="AX498" i="3"/>
  <c r="AY498" i="3"/>
  <c r="BA498" i="3"/>
  <c r="BB498" i="3"/>
  <c r="BC498" i="3"/>
  <c r="BE498" i="3"/>
  <c r="BF498" i="3"/>
  <c r="BG498" i="3"/>
  <c r="BI498" i="3"/>
  <c r="BJ498" i="3"/>
  <c r="BK498" i="3"/>
  <c r="BN498" i="3"/>
  <c r="BO498" i="3"/>
  <c r="BP498" i="3"/>
  <c r="BQ498" i="3"/>
  <c r="BR498" i="3"/>
  <c r="BS498" i="3"/>
  <c r="BT498" i="3"/>
  <c r="BU498" i="3"/>
  <c r="BV498" i="3"/>
  <c r="BW498" i="3"/>
  <c r="BX498" i="3"/>
  <c r="CA498" i="3"/>
  <c r="CB498" i="3"/>
  <c r="CC498" i="3"/>
  <c r="CD498" i="3"/>
  <c r="CF498" i="3"/>
  <c r="CG498" i="3"/>
  <c r="CH498" i="3"/>
  <c r="CJ498" i="3"/>
  <c r="CK498" i="3"/>
  <c r="CL498" i="3"/>
  <c r="CN498" i="3"/>
  <c r="CO498" i="3"/>
  <c r="CP498" i="3"/>
  <c r="CR498" i="3"/>
  <c r="CS498" i="3"/>
  <c r="CT498" i="3"/>
  <c r="CV498" i="3"/>
  <c r="CW498" i="3"/>
  <c r="CX498" i="3"/>
  <c r="CZ498" i="3"/>
  <c r="DA498" i="3"/>
  <c r="DB498" i="3"/>
  <c r="DD498" i="3"/>
  <c r="DE498" i="3"/>
  <c r="DF498" i="3"/>
  <c r="DH498" i="3"/>
  <c r="DI498" i="3"/>
  <c r="DJ498" i="3"/>
  <c r="DL498" i="3"/>
  <c r="DM498" i="3"/>
  <c r="DN498" i="3"/>
  <c r="DP498" i="3"/>
  <c r="DQ498" i="3"/>
  <c r="DR498" i="3"/>
  <c r="B499" i="3"/>
  <c r="C499" i="3"/>
  <c r="E499" i="3"/>
  <c r="F499" i="3"/>
  <c r="G499" i="3"/>
  <c r="H499" i="3"/>
  <c r="I499" i="3"/>
  <c r="J499" i="3"/>
  <c r="K499" i="3"/>
  <c r="L499" i="3"/>
  <c r="M499" i="3"/>
  <c r="N499" i="3"/>
  <c r="O499" i="3"/>
  <c r="Q499" i="3"/>
  <c r="R499" i="3"/>
  <c r="S499" i="3"/>
  <c r="U499" i="3"/>
  <c r="V499" i="3"/>
  <c r="W499" i="3"/>
  <c r="Y499" i="3"/>
  <c r="Z499" i="3"/>
  <c r="AA499" i="3"/>
  <c r="AC499" i="3"/>
  <c r="AD499" i="3"/>
  <c r="AE499" i="3"/>
  <c r="AG499" i="3"/>
  <c r="AH499" i="3"/>
  <c r="AI499" i="3"/>
  <c r="AK499" i="3"/>
  <c r="AL499" i="3"/>
  <c r="AM499" i="3"/>
  <c r="AO499" i="3"/>
  <c r="AP499" i="3"/>
  <c r="AQ499" i="3"/>
  <c r="AS499" i="3"/>
  <c r="AT499" i="3"/>
  <c r="AU499" i="3"/>
  <c r="AW499" i="3"/>
  <c r="AX499" i="3"/>
  <c r="AY499" i="3"/>
  <c r="BA499" i="3"/>
  <c r="BB499" i="3"/>
  <c r="BC499" i="3"/>
  <c r="BE499" i="3"/>
  <c r="BF499" i="3"/>
  <c r="BG499" i="3"/>
  <c r="BI499" i="3"/>
  <c r="BJ499" i="3"/>
  <c r="BK499" i="3"/>
  <c r="BN499" i="3"/>
  <c r="BO499" i="3"/>
  <c r="BP499" i="3"/>
  <c r="BQ499" i="3"/>
  <c r="BR499" i="3"/>
  <c r="BS499" i="3"/>
  <c r="BT499" i="3"/>
  <c r="BU499" i="3"/>
  <c r="BV499" i="3"/>
  <c r="BW499" i="3"/>
  <c r="BX499" i="3"/>
  <c r="CA499" i="3"/>
  <c r="CB499" i="3"/>
  <c r="CC499" i="3"/>
  <c r="CD499" i="3"/>
  <c r="CF499" i="3"/>
  <c r="CG499" i="3"/>
  <c r="CH499" i="3"/>
  <c r="CJ499" i="3"/>
  <c r="CK499" i="3"/>
  <c r="CL499" i="3"/>
  <c r="CN499" i="3"/>
  <c r="CO499" i="3"/>
  <c r="CP499" i="3"/>
  <c r="CR499" i="3"/>
  <c r="CS499" i="3"/>
  <c r="CT499" i="3"/>
  <c r="CV499" i="3"/>
  <c r="CW499" i="3"/>
  <c r="CX499" i="3"/>
  <c r="CZ499" i="3"/>
  <c r="DA499" i="3"/>
  <c r="DB499" i="3"/>
  <c r="DD499" i="3"/>
  <c r="DE499" i="3"/>
  <c r="DF499" i="3"/>
  <c r="DH499" i="3"/>
  <c r="DI499" i="3"/>
  <c r="DJ499" i="3"/>
  <c r="DL499" i="3"/>
  <c r="DM499" i="3"/>
  <c r="DN499" i="3"/>
  <c r="DP499" i="3"/>
  <c r="DQ499" i="3"/>
  <c r="DR499" i="3"/>
  <c r="B500" i="3"/>
  <c r="C500" i="3"/>
  <c r="E500" i="3"/>
  <c r="F500" i="3"/>
  <c r="G500" i="3"/>
  <c r="H500" i="3"/>
  <c r="I500" i="3"/>
  <c r="J500" i="3"/>
  <c r="K500" i="3"/>
  <c r="L500" i="3"/>
  <c r="M500" i="3"/>
  <c r="N500" i="3"/>
  <c r="O500" i="3"/>
  <c r="Q500" i="3"/>
  <c r="R500" i="3"/>
  <c r="S500" i="3"/>
  <c r="U500" i="3"/>
  <c r="V500" i="3"/>
  <c r="W500" i="3"/>
  <c r="Y500" i="3"/>
  <c r="Z500" i="3"/>
  <c r="AA500" i="3"/>
  <c r="AC500" i="3"/>
  <c r="AD500" i="3"/>
  <c r="AE500" i="3"/>
  <c r="AG500" i="3"/>
  <c r="AH500" i="3"/>
  <c r="AI500" i="3"/>
  <c r="AK500" i="3"/>
  <c r="AL500" i="3"/>
  <c r="AM500" i="3"/>
  <c r="AO500" i="3"/>
  <c r="AP500" i="3"/>
  <c r="AQ500" i="3"/>
  <c r="AS500" i="3"/>
  <c r="AT500" i="3"/>
  <c r="AU500" i="3"/>
  <c r="AW500" i="3"/>
  <c r="AX500" i="3"/>
  <c r="AY500" i="3"/>
  <c r="BA500" i="3"/>
  <c r="BB500" i="3"/>
  <c r="BC500" i="3"/>
  <c r="BE500" i="3"/>
  <c r="BF500" i="3"/>
  <c r="BG500" i="3"/>
  <c r="BI500" i="3"/>
  <c r="BJ500" i="3"/>
  <c r="BK500" i="3"/>
  <c r="BN500" i="3"/>
  <c r="BO500" i="3"/>
  <c r="BP500" i="3"/>
  <c r="BQ500" i="3"/>
  <c r="BR500" i="3"/>
  <c r="BS500" i="3"/>
  <c r="BT500" i="3"/>
  <c r="BU500" i="3"/>
  <c r="BV500" i="3"/>
  <c r="BW500" i="3"/>
  <c r="BX500" i="3"/>
  <c r="CA500" i="3"/>
  <c r="CB500" i="3"/>
  <c r="CC500" i="3"/>
  <c r="CD500" i="3"/>
  <c r="CF500" i="3"/>
  <c r="CG500" i="3"/>
  <c r="CH500" i="3"/>
  <c r="CJ500" i="3"/>
  <c r="CK500" i="3"/>
  <c r="CL500" i="3"/>
  <c r="CN500" i="3"/>
  <c r="CO500" i="3"/>
  <c r="CP500" i="3"/>
  <c r="CR500" i="3"/>
  <c r="CS500" i="3"/>
  <c r="CT500" i="3"/>
  <c r="CV500" i="3"/>
  <c r="CW500" i="3"/>
  <c r="CX500" i="3"/>
  <c r="CZ500" i="3"/>
  <c r="DA500" i="3"/>
  <c r="DB500" i="3"/>
  <c r="DD500" i="3"/>
  <c r="DE500" i="3"/>
  <c r="DF500" i="3"/>
  <c r="DH500" i="3"/>
  <c r="DI500" i="3"/>
  <c r="DJ500" i="3"/>
  <c r="DL500" i="3"/>
  <c r="DM500" i="3"/>
  <c r="DN500" i="3"/>
  <c r="DP500" i="3"/>
  <c r="DQ500" i="3"/>
  <c r="DR500" i="3"/>
  <c r="B501" i="3"/>
  <c r="C501" i="3"/>
  <c r="E501" i="3"/>
  <c r="F501" i="3"/>
  <c r="G501" i="3"/>
  <c r="H501" i="3"/>
  <c r="I501" i="3"/>
  <c r="J501" i="3"/>
  <c r="K501" i="3"/>
  <c r="L501" i="3"/>
  <c r="M501" i="3"/>
  <c r="N501" i="3"/>
  <c r="O501" i="3"/>
  <c r="Q501" i="3"/>
  <c r="R501" i="3"/>
  <c r="S501" i="3"/>
  <c r="U501" i="3"/>
  <c r="V501" i="3"/>
  <c r="W501" i="3"/>
  <c r="Y501" i="3"/>
  <c r="Z501" i="3"/>
  <c r="AA501" i="3"/>
  <c r="AC501" i="3"/>
  <c r="AD501" i="3"/>
  <c r="AE501" i="3"/>
  <c r="AG501" i="3"/>
  <c r="AH501" i="3"/>
  <c r="AI501" i="3"/>
  <c r="AK501" i="3"/>
  <c r="AL501" i="3"/>
  <c r="AM501" i="3"/>
  <c r="AO501" i="3"/>
  <c r="AP501" i="3"/>
  <c r="AQ501" i="3"/>
  <c r="AS501" i="3"/>
  <c r="AT501" i="3"/>
  <c r="AU501" i="3"/>
  <c r="AW501" i="3"/>
  <c r="AX501" i="3"/>
  <c r="AY501" i="3"/>
  <c r="BA501" i="3"/>
  <c r="BB501" i="3"/>
  <c r="BC501" i="3"/>
  <c r="BE501" i="3"/>
  <c r="BF501" i="3"/>
  <c r="BG501" i="3"/>
  <c r="BI501" i="3"/>
  <c r="BJ501" i="3"/>
  <c r="BK501" i="3"/>
  <c r="BN501" i="3"/>
  <c r="BO501" i="3"/>
  <c r="BP501" i="3"/>
  <c r="BQ501" i="3"/>
  <c r="BR501" i="3"/>
  <c r="BS501" i="3"/>
  <c r="BT501" i="3"/>
  <c r="BU501" i="3"/>
  <c r="BV501" i="3"/>
  <c r="BW501" i="3"/>
  <c r="BX501" i="3"/>
  <c r="CA501" i="3"/>
  <c r="CB501" i="3"/>
  <c r="CC501" i="3"/>
  <c r="CD501" i="3"/>
  <c r="CF501" i="3"/>
  <c r="CG501" i="3"/>
  <c r="CH501" i="3"/>
  <c r="CJ501" i="3"/>
  <c r="CK501" i="3"/>
  <c r="CL501" i="3"/>
  <c r="CN501" i="3"/>
  <c r="CO501" i="3"/>
  <c r="CP501" i="3"/>
  <c r="CR501" i="3"/>
  <c r="CS501" i="3"/>
  <c r="CT501" i="3"/>
  <c r="CV501" i="3"/>
  <c r="CW501" i="3"/>
  <c r="CX501" i="3"/>
  <c r="CZ501" i="3"/>
  <c r="DA501" i="3"/>
  <c r="DB501" i="3"/>
  <c r="DD501" i="3"/>
  <c r="DE501" i="3"/>
  <c r="DF501" i="3"/>
  <c r="DH501" i="3"/>
  <c r="DI501" i="3"/>
  <c r="DJ501" i="3"/>
  <c r="DL501" i="3"/>
  <c r="DM501" i="3"/>
  <c r="DN501" i="3"/>
  <c r="DP501" i="3"/>
  <c r="DQ501" i="3"/>
  <c r="DR501" i="3"/>
  <c r="B502" i="3"/>
  <c r="C502" i="3"/>
  <c r="E502" i="3"/>
  <c r="F502" i="3"/>
  <c r="G502" i="3"/>
  <c r="H502" i="3"/>
  <c r="I502" i="3"/>
  <c r="J502" i="3"/>
  <c r="K502" i="3"/>
  <c r="L502" i="3"/>
  <c r="M502" i="3"/>
  <c r="N502" i="3"/>
  <c r="O502" i="3"/>
  <c r="Q502" i="3"/>
  <c r="R502" i="3"/>
  <c r="S502" i="3"/>
  <c r="U502" i="3"/>
  <c r="V502" i="3"/>
  <c r="W502" i="3"/>
  <c r="Y502" i="3"/>
  <c r="Z502" i="3"/>
  <c r="AA502" i="3"/>
  <c r="AC502" i="3"/>
  <c r="AD502" i="3"/>
  <c r="AE502" i="3"/>
  <c r="AG502" i="3"/>
  <c r="AH502" i="3"/>
  <c r="AI502" i="3"/>
  <c r="AK502" i="3"/>
  <c r="AL502" i="3"/>
  <c r="AM502" i="3"/>
  <c r="AO502" i="3"/>
  <c r="AP502" i="3"/>
  <c r="AQ502" i="3"/>
  <c r="AS502" i="3"/>
  <c r="AT502" i="3"/>
  <c r="AU502" i="3"/>
  <c r="AW502" i="3"/>
  <c r="AX502" i="3"/>
  <c r="AY502" i="3"/>
  <c r="BA502" i="3"/>
  <c r="BB502" i="3"/>
  <c r="BC502" i="3"/>
  <c r="BE502" i="3"/>
  <c r="BF502" i="3"/>
  <c r="BG502" i="3"/>
  <c r="BI502" i="3"/>
  <c r="BJ502" i="3"/>
  <c r="BK502" i="3"/>
  <c r="BN502" i="3"/>
  <c r="BO502" i="3"/>
  <c r="BP502" i="3"/>
  <c r="BQ502" i="3"/>
  <c r="BR502" i="3"/>
  <c r="BS502" i="3"/>
  <c r="BT502" i="3"/>
  <c r="BU502" i="3"/>
  <c r="BV502" i="3"/>
  <c r="BW502" i="3"/>
  <c r="BX502" i="3"/>
  <c r="CA502" i="3"/>
  <c r="CB502" i="3"/>
  <c r="CC502" i="3"/>
  <c r="CD502" i="3"/>
  <c r="CF502" i="3"/>
  <c r="CG502" i="3"/>
  <c r="CH502" i="3"/>
  <c r="CJ502" i="3"/>
  <c r="CK502" i="3"/>
  <c r="CL502" i="3"/>
  <c r="CN502" i="3"/>
  <c r="CO502" i="3"/>
  <c r="CP502" i="3"/>
  <c r="CR502" i="3"/>
  <c r="CS502" i="3"/>
  <c r="CT502" i="3"/>
  <c r="CV502" i="3"/>
  <c r="CW502" i="3"/>
  <c r="CX502" i="3"/>
  <c r="CZ502" i="3"/>
  <c r="DA502" i="3"/>
  <c r="DB502" i="3"/>
  <c r="DD502" i="3"/>
  <c r="DE502" i="3"/>
  <c r="DF502" i="3"/>
  <c r="DH502" i="3"/>
  <c r="DI502" i="3"/>
  <c r="DJ502" i="3"/>
  <c r="DL502" i="3"/>
  <c r="DM502" i="3"/>
  <c r="DN502" i="3"/>
  <c r="DP502" i="3"/>
  <c r="DQ502" i="3"/>
  <c r="DR502" i="3"/>
  <c r="B503" i="3"/>
  <c r="C503" i="3"/>
  <c r="E503" i="3"/>
  <c r="F503" i="3"/>
  <c r="G503" i="3"/>
  <c r="H503" i="3"/>
  <c r="I503" i="3"/>
  <c r="J503" i="3"/>
  <c r="K503" i="3"/>
  <c r="L503" i="3"/>
  <c r="M503" i="3"/>
  <c r="N503" i="3"/>
  <c r="O503" i="3"/>
  <c r="Q503" i="3"/>
  <c r="R503" i="3"/>
  <c r="S503" i="3"/>
  <c r="U503" i="3"/>
  <c r="V503" i="3"/>
  <c r="W503" i="3"/>
  <c r="Y503" i="3"/>
  <c r="Z503" i="3"/>
  <c r="AA503" i="3"/>
  <c r="AC503" i="3"/>
  <c r="AD503" i="3"/>
  <c r="AE503" i="3"/>
  <c r="AG503" i="3"/>
  <c r="AH503" i="3"/>
  <c r="AI503" i="3"/>
  <c r="AK503" i="3"/>
  <c r="AL503" i="3"/>
  <c r="AM503" i="3"/>
  <c r="AO503" i="3"/>
  <c r="AP503" i="3"/>
  <c r="AQ503" i="3"/>
  <c r="AS503" i="3"/>
  <c r="AT503" i="3"/>
  <c r="AU503" i="3"/>
  <c r="AW503" i="3"/>
  <c r="AX503" i="3"/>
  <c r="AY503" i="3"/>
  <c r="BA503" i="3"/>
  <c r="BB503" i="3"/>
  <c r="BC503" i="3"/>
  <c r="BE503" i="3"/>
  <c r="BF503" i="3"/>
  <c r="BG503" i="3"/>
  <c r="BI503" i="3"/>
  <c r="BJ503" i="3"/>
  <c r="BK503" i="3"/>
  <c r="BN503" i="3"/>
  <c r="BO503" i="3"/>
  <c r="BP503" i="3"/>
  <c r="BQ503" i="3"/>
  <c r="BR503" i="3"/>
  <c r="BS503" i="3"/>
  <c r="BT503" i="3"/>
  <c r="BU503" i="3"/>
  <c r="BV503" i="3"/>
  <c r="BW503" i="3"/>
  <c r="BX503" i="3"/>
  <c r="CA503" i="3"/>
  <c r="CB503" i="3"/>
  <c r="CC503" i="3"/>
  <c r="CD503" i="3"/>
  <c r="CF503" i="3"/>
  <c r="CG503" i="3"/>
  <c r="CH503" i="3"/>
  <c r="CJ503" i="3"/>
  <c r="CK503" i="3"/>
  <c r="CL503" i="3"/>
  <c r="CN503" i="3"/>
  <c r="CO503" i="3"/>
  <c r="CP503" i="3"/>
  <c r="CR503" i="3"/>
  <c r="CS503" i="3"/>
  <c r="CT503" i="3"/>
  <c r="CV503" i="3"/>
  <c r="CW503" i="3"/>
  <c r="CX503" i="3"/>
  <c r="CZ503" i="3"/>
  <c r="DA503" i="3"/>
  <c r="DB503" i="3"/>
  <c r="DD503" i="3"/>
  <c r="DE503" i="3"/>
  <c r="DF503" i="3"/>
  <c r="DH503" i="3"/>
  <c r="DI503" i="3"/>
  <c r="DJ503" i="3"/>
  <c r="DL503" i="3"/>
  <c r="DM503" i="3"/>
  <c r="DN503" i="3"/>
  <c r="DP503" i="3"/>
  <c r="DQ503" i="3"/>
  <c r="DR503" i="3"/>
  <c r="B504" i="3"/>
  <c r="C504" i="3"/>
  <c r="E504" i="3"/>
  <c r="F504" i="3"/>
  <c r="G504" i="3"/>
  <c r="H504" i="3"/>
  <c r="I504" i="3"/>
  <c r="J504" i="3"/>
  <c r="K504" i="3"/>
  <c r="L504" i="3"/>
  <c r="M504" i="3"/>
  <c r="N504" i="3"/>
  <c r="O504" i="3"/>
  <c r="Q504" i="3"/>
  <c r="R504" i="3"/>
  <c r="S504" i="3"/>
  <c r="U504" i="3"/>
  <c r="V504" i="3"/>
  <c r="W504" i="3"/>
  <c r="Y504" i="3"/>
  <c r="Z504" i="3"/>
  <c r="AA504" i="3"/>
  <c r="AC504" i="3"/>
  <c r="AD504" i="3"/>
  <c r="AE504" i="3"/>
  <c r="AG504" i="3"/>
  <c r="AH504" i="3"/>
  <c r="AI504" i="3"/>
  <c r="AK504" i="3"/>
  <c r="AL504" i="3"/>
  <c r="AM504" i="3"/>
  <c r="AO504" i="3"/>
  <c r="AP504" i="3"/>
  <c r="AQ504" i="3"/>
  <c r="AS504" i="3"/>
  <c r="AT504" i="3"/>
  <c r="AU504" i="3"/>
  <c r="AW504" i="3"/>
  <c r="AX504" i="3"/>
  <c r="AY504" i="3"/>
  <c r="BA504" i="3"/>
  <c r="BB504" i="3"/>
  <c r="BC504" i="3"/>
  <c r="BE504" i="3"/>
  <c r="BF504" i="3"/>
  <c r="BG504" i="3"/>
  <c r="BI504" i="3"/>
  <c r="BJ504" i="3"/>
  <c r="BK504" i="3"/>
  <c r="BN504" i="3"/>
  <c r="BO504" i="3"/>
  <c r="BP504" i="3"/>
  <c r="BQ504" i="3"/>
  <c r="BR504" i="3"/>
  <c r="BS504" i="3"/>
  <c r="BT504" i="3"/>
  <c r="BU504" i="3"/>
  <c r="BV504" i="3"/>
  <c r="BW504" i="3"/>
  <c r="BX504" i="3"/>
  <c r="CA504" i="3"/>
  <c r="CB504" i="3"/>
  <c r="CC504" i="3"/>
  <c r="CD504" i="3"/>
  <c r="CF504" i="3"/>
  <c r="CG504" i="3"/>
  <c r="CH504" i="3"/>
  <c r="CJ504" i="3"/>
  <c r="CK504" i="3"/>
  <c r="CL504" i="3"/>
  <c r="CN504" i="3"/>
  <c r="CO504" i="3"/>
  <c r="CP504" i="3"/>
  <c r="CR504" i="3"/>
  <c r="CS504" i="3"/>
  <c r="CT504" i="3"/>
  <c r="CV504" i="3"/>
  <c r="CW504" i="3"/>
  <c r="CX504" i="3"/>
  <c r="CZ504" i="3"/>
  <c r="DA504" i="3"/>
  <c r="DB504" i="3"/>
  <c r="DD504" i="3"/>
  <c r="DE504" i="3"/>
  <c r="DF504" i="3"/>
  <c r="DH504" i="3"/>
  <c r="DI504" i="3"/>
  <c r="DJ504" i="3"/>
  <c r="DL504" i="3"/>
  <c r="DM504" i="3"/>
  <c r="DN504" i="3"/>
  <c r="DP504" i="3"/>
  <c r="DQ504" i="3"/>
  <c r="DR504" i="3"/>
  <c r="B505" i="3"/>
  <c r="C505" i="3"/>
  <c r="E505" i="3"/>
  <c r="F505" i="3"/>
  <c r="G505" i="3"/>
  <c r="H505" i="3"/>
  <c r="I505" i="3"/>
  <c r="J505" i="3"/>
  <c r="K505" i="3"/>
  <c r="L505" i="3"/>
  <c r="M505" i="3"/>
  <c r="N505" i="3"/>
  <c r="O505" i="3"/>
  <c r="Q505" i="3"/>
  <c r="R505" i="3"/>
  <c r="S505" i="3"/>
  <c r="U505" i="3"/>
  <c r="V505" i="3"/>
  <c r="W505" i="3"/>
  <c r="Y505" i="3"/>
  <c r="Z505" i="3"/>
  <c r="AA505" i="3"/>
  <c r="AC505" i="3"/>
  <c r="AD505" i="3"/>
  <c r="AE505" i="3"/>
  <c r="AG505" i="3"/>
  <c r="AH505" i="3"/>
  <c r="AI505" i="3"/>
  <c r="AK505" i="3"/>
  <c r="AL505" i="3"/>
  <c r="AM505" i="3"/>
  <c r="AO505" i="3"/>
  <c r="AP505" i="3"/>
  <c r="AQ505" i="3"/>
  <c r="AS505" i="3"/>
  <c r="AT505" i="3"/>
  <c r="AU505" i="3"/>
  <c r="AW505" i="3"/>
  <c r="AX505" i="3"/>
  <c r="AY505" i="3"/>
  <c r="BA505" i="3"/>
  <c r="BB505" i="3"/>
  <c r="BC505" i="3"/>
  <c r="BE505" i="3"/>
  <c r="BF505" i="3"/>
  <c r="BG505" i="3"/>
  <c r="BI505" i="3"/>
  <c r="BJ505" i="3"/>
  <c r="BK505" i="3"/>
  <c r="BN505" i="3"/>
  <c r="BO505" i="3"/>
  <c r="BP505" i="3"/>
  <c r="BQ505" i="3"/>
  <c r="BR505" i="3"/>
  <c r="BS505" i="3"/>
  <c r="BT505" i="3"/>
  <c r="BU505" i="3"/>
  <c r="BV505" i="3"/>
  <c r="BW505" i="3"/>
  <c r="BX505" i="3"/>
  <c r="CA505" i="3"/>
  <c r="CB505" i="3"/>
  <c r="CC505" i="3"/>
  <c r="CD505" i="3"/>
  <c r="CF505" i="3"/>
  <c r="CG505" i="3"/>
  <c r="CH505" i="3"/>
  <c r="CJ505" i="3"/>
  <c r="CK505" i="3"/>
  <c r="CL505" i="3"/>
  <c r="CN505" i="3"/>
  <c r="CO505" i="3"/>
  <c r="CP505" i="3"/>
  <c r="CR505" i="3"/>
  <c r="CS505" i="3"/>
  <c r="CT505" i="3"/>
  <c r="CV505" i="3"/>
  <c r="CW505" i="3"/>
  <c r="CX505" i="3"/>
  <c r="CZ505" i="3"/>
  <c r="DA505" i="3"/>
  <c r="DB505" i="3"/>
  <c r="DD505" i="3"/>
  <c r="DE505" i="3"/>
  <c r="DF505" i="3"/>
  <c r="DH505" i="3"/>
  <c r="DI505" i="3"/>
  <c r="DJ505" i="3"/>
  <c r="DL505" i="3"/>
  <c r="DM505" i="3"/>
  <c r="DN505" i="3"/>
  <c r="DP505" i="3"/>
  <c r="DQ505" i="3"/>
  <c r="DR505" i="3"/>
  <c r="B506" i="3"/>
  <c r="C506" i="3"/>
  <c r="E506" i="3"/>
  <c r="F506" i="3"/>
  <c r="G506" i="3"/>
  <c r="H506" i="3"/>
  <c r="I506" i="3"/>
  <c r="J506" i="3"/>
  <c r="K506" i="3"/>
  <c r="L506" i="3"/>
  <c r="M506" i="3"/>
  <c r="N506" i="3"/>
  <c r="O506" i="3"/>
  <c r="Q506" i="3"/>
  <c r="R506" i="3"/>
  <c r="S506" i="3"/>
  <c r="U506" i="3"/>
  <c r="V506" i="3"/>
  <c r="W506" i="3"/>
  <c r="Y506" i="3"/>
  <c r="Z506" i="3"/>
  <c r="AA506" i="3"/>
  <c r="AC506" i="3"/>
  <c r="AD506" i="3"/>
  <c r="AE506" i="3"/>
  <c r="AG506" i="3"/>
  <c r="AH506" i="3"/>
  <c r="AI506" i="3"/>
  <c r="AK506" i="3"/>
  <c r="AL506" i="3"/>
  <c r="AM506" i="3"/>
  <c r="AO506" i="3"/>
  <c r="AP506" i="3"/>
  <c r="AQ506" i="3"/>
  <c r="AS506" i="3"/>
  <c r="AT506" i="3"/>
  <c r="AU506" i="3"/>
  <c r="AW506" i="3"/>
  <c r="AX506" i="3"/>
  <c r="AY506" i="3"/>
  <c r="BA506" i="3"/>
  <c r="BB506" i="3"/>
  <c r="BC506" i="3"/>
  <c r="BE506" i="3"/>
  <c r="BF506" i="3"/>
  <c r="BG506" i="3"/>
  <c r="BI506" i="3"/>
  <c r="BJ506" i="3"/>
  <c r="BK506" i="3"/>
  <c r="CA506" i="3"/>
  <c r="CB506" i="3"/>
  <c r="CC506" i="3"/>
  <c r="CD506" i="3"/>
  <c r="CF506" i="3"/>
  <c r="CG506" i="3"/>
  <c r="CH506" i="3"/>
  <c r="CJ506" i="3"/>
  <c r="CK506" i="3"/>
  <c r="CL506" i="3"/>
  <c r="CN506" i="3"/>
  <c r="CO506" i="3"/>
  <c r="CP506" i="3"/>
  <c r="CR506" i="3"/>
  <c r="CS506" i="3"/>
  <c r="CT506" i="3"/>
  <c r="CV506" i="3"/>
  <c r="CW506" i="3"/>
  <c r="CX506" i="3"/>
  <c r="CZ506" i="3"/>
  <c r="DA506" i="3"/>
  <c r="DB506" i="3"/>
  <c r="DD506" i="3"/>
  <c r="DE506" i="3"/>
  <c r="DF506" i="3"/>
  <c r="DH506" i="3"/>
  <c r="DI506" i="3"/>
  <c r="DJ506" i="3"/>
  <c r="DL506" i="3"/>
  <c r="DM506" i="3"/>
  <c r="DN506" i="3"/>
  <c r="DP506" i="3"/>
  <c r="DQ506" i="3"/>
  <c r="DR506" i="3"/>
  <c r="B507" i="3"/>
  <c r="C507" i="3"/>
  <c r="E507" i="3"/>
  <c r="F507" i="3"/>
  <c r="G507" i="3"/>
  <c r="H507" i="3"/>
  <c r="I507" i="3"/>
  <c r="J507" i="3"/>
  <c r="K507" i="3"/>
  <c r="L507" i="3"/>
  <c r="M507" i="3"/>
  <c r="N507" i="3"/>
  <c r="O507" i="3"/>
  <c r="Q507" i="3"/>
  <c r="R507" i="3"/>
  <c r="S507" i="3"/>
  <c r="U507" i="3"/>
  <c r="V507" i="3"/>
  <c r="W507" i="3"/>
  <c r="Y507" i="3"/>
  <c r="Z507" i="3"/>
  <c r="AA507" i="3"/>
  <c r="AC507" i="3"/>
  <c r="AD507" i="3"/>
  <c r="AE507" i="3"/>
  <c r="AG507" i="3"/>
  <c r="AH507" i="3"/>
  <c r="AI507" i="3"/>
  <c r="AK507" i="3"/>
  <c r="AL507" i="3"/>
  <c r="AM507" i="3"/>
  <c r="AO507" i="3"/>
  <c r="AP507" i="3"/>
  <c r="AQ507" i="3"/>
  <c r="AS507" i="3"/>
  <c r="AT507" i="3"/>
  <c r="AU507" i="3"/>
  <c r="AW507" i="3"/>
  <c r="AX507" i="3"/>
  <c r="AY507" i="3"/>
  <c r="BA507" i="3"/>
  <c r="BB507" i="3"/>
  <c r="BC507" i="3"/>
  <c r="BE507" i="3"/>
  <c r="BF507" i="3"/>
  <c r="BG507" i="3"/>
  <c r="BI507" i="3"/>
  <c r="BJ507" i="3"/>
  <c r="BK507" i="3"/>
  <c r="CA507" i="3"/>
  <c r="CB507" i="3"/>
  <c r="CC507" i="3"/>
  <c r="CD507" i="3"/>
  <c r="CF507" i="3"/>
  <c r="CG507" i="3"/>
  <c r="CH507" i="3"/>
  <c r="CJ507" i="3"/>
  <c r="CK507" i="3"/>
  <c r="CL507" i="3"/>
  <c r="CN507" i="3"/>
  <c r="CO507" i="3"/>
  <c r="CP507" i="3"/>
  <c r="CR507" i="3"/>
  <c r="CS507" i="3"/>
  <c r="CT507" i="3"/>
  <c r="CV507" i="3"/>
  <c r="CW507" i="3"/>
  <c r="CX507" i="3"/>
  <c r="CZ507" i="3"/>
  <c r="DA507" i="3"/>
  <c r="DB507" i="3"/>
  <c r="DD507" i="3"/>
  <c r="DE507" i="3"/>
  <c r="DF507" i="3"/>
  <c r="DH507" i="3"/>
  <c r="DI507" i="3"/>
  <c r="DJ507" i="3"/>
  <c r="DL507" i="3"/>
  <c r="DM507" i="3"/>
  <c r="DN507" i="3"/>
  <c r="DP507" i="3"/>
  <c r="DQ507" i="3"/>
  <c r="DR507" i="3"/>
  <c r="B508" i="3"/>
  <c r="C508" i="3"/>
  <c r="E508" i="3"/>
  <c r="F508" i="3"/>
  <c r="G508" i="3"/>
  <c r="H508" i="3"/>
  <c r="I508" i="3"/>
  <c r="J508" i="3"/>
  <c r="K508" i="3"/>
  <c r="L508" i="3"/>
  <c r="M508" i="3"/>
  <c r="N508" i="3"/>
  <c r="O508" i="3"/>
  <c r="Q508" i="3"/>
  <c r="R508" i="3"/>
  <c r="S508" i="3"/>
  <c r="U508" i="3"/>
  <c r="V508" i="3"/>
  <c r="W508" i="3"/>
  <c r="Y508" i="3"/>
  <c r="Z508" i="3"/>
  <c r="AA508" i="3"/>
  <c r="AC508" i="3"/>
  <c r="AD508" i="3"/>
  <c r="AE508" i="3"/>
  <c r="AG508" i="3"/>
  <c r="AH508" i="3"/>
  <c r="AI508" i="3"/>
  <c r="AK508" i="3"/>
  <c r="AL508" i="3"/>
  <c r="AM508" i="3"/>
  <c r="AO508" i="3"/>
  <c r="AP508" i="3"/>
  <c r="AQ508" i="3"/>
  <c r="AS508" i="3"/>
  <c r="AT508" i="3"/>
  <c r="AU508" i="3"/>
  <c r="AW508" i="3"/>
  <c r="AX508" i="3"/>
  <c r="AY508" i="3"/>
  <c r="BA508" i="3"/>
  <c r="BB508" i="3"/>
  <c r="BC508" i="3"/>
  <c r="BE508" i="3"/>
  <c r="BF508" i="3"/>
  <c r="BG508" i="3"/>
  <c r="BI508" i="3"/>
  <c r="BJ508" i="3"/>
  <c r="BK508" i="3"/>
  <c r="CA508" i="3"/>
  <c r="CB508" i="3"/>
  <c r="CC508" i="3"/>
  <c r="CD508" i="3"/>
  <c r="CF508" i="3"/>
  <c r="CG508" i="3"/>
  <c r="CH508" i="3"/>
  <c r="CJ508" i="3"/>
  <c r="CK508" i="3"/>
  <c r="CL508" i="3"/>
  <c r="CN508" i="3"/>
  <c r="CO508" i="3"/>
  <c r="CP508" i="3"/>
  <c r="CR508" i="3"/>
  <c r="CS508" i="3"/>
  <c r="CT508" i="3"/>
  <c r="CV508" i="3"/>
  <c r="CW508" i="3"/>
  <c r="CX508" i="3"/>
  <c r="CZ508" i="3"/>
  <c r="DA508" i="3"/>
  <c r="DB508" i="3"/>
  <c r="DD508" i="3"/>
  <c r="DE508" i="3"/>
  <c r="DF508" i="3"/>
  <c r="DH508" i="3"/>
  <c r="DI508" i="3"/>
  <c r="DJ508" i="3"/>
  <c r="DL508" i="3"/>
  <c r="DM508" i="3"/>
  <c r="DN508" i="3"/>
  <c r="DP508" i="3"/>
  <c r="DQ508" i="3"/>
  <c r="DR508" i="3"/>
  <c r="B509" i="3"/>
  <c r="C509" i="3"/>
  <c r="E509" i="3"/>
  <c r="F509" i="3"/>
  <c r="G509" i="3"/>
  <c r="H509" i="3"/>
  <c r="I509" i="3"/>
  <c r="J509" i="3"/>
  <c r="K509" i="3"/>
  <c r="L509" i="3"/>
  <c r="M509" i="3"/>
  <c r="N509" i="3"/>
  <c r="O509" i="3"/>
  <c r="Q509" i="3"/>
  <c r="R509" i="3"/>
  <c r="S509" i="3"/>
  <c r="U509" i="3"/>
  <c r="V509" i="3"/>
  <c r="W509" i="3"/>
  <c r="Y509" i="3"/>
  <c r="Z509" i="3"/>
  <c r="AA509" i="3"/>
  <c r="AC509" i="3"/>
  <c r="AD509" i="3"/>
  <c r="AE509" i="3"/>
  <c r="AG509" i="3"/>
  <c r="AH509" i="3"/>
  <c r="AI509" i="3"/>
  <c r="AK509" i="3"/>
  <c r="AL509" i="3"/>
  <c r="AM509" i="3"/>
  <c r="AO509" i="3"/>
  <c r="AP509" i="3"/>
  <c r="AQ509" i="3"/>
  <c r="AS509" i="3"/>
  <c r="AT509" i="3"/>
  <c r="AU509" i="3"/>
  <c r="AW509" i="3"/>
  <c r="AX509" i="3"/>
  <c r="AY509" i="3"/>
  <c r="BA509" i="3"/>
  <c r="BB509" i="3"/>
  <c r="BC509" i="3"/>
  <c r="BE509" i="3"/>
  <c r="BF509" i="3"/>
  <c r="BG509" i="3"/>
  <c r="BI509" i="3"/>
  <c r="BJ509" i="3"/>
  <c r="BK509" i="3"/>
  <c r="CA509" i="3"/>
  <c r="CB509" i="3"/>
  <c r="CC509" i="3"/>
  <c r="CD509" i="3"/>
  <c r="CF509" i="3"/>
  <c r="CG509" i="3"/>
  <c r="CH509" i="3"/>
  <c r="CJ509" i="3"/>
  <c r="CK509" i="3"/>
  <c r="CL509" i="3"/>
  <c r="CN509" i="3"/>
  <c r="CO509" i="3"/>
  <c r="CP509" i="3"/>
  <c r="CR509" i="3"/>
  <c r="CS509" i="3"/>
  <c r="CT509" i="3"/>
  <c r="CV509" i="3"/>
  <c r="CW509" i="3"/>
  <c r="CX509" i="3"/>
  <c r="CZ509" i="3"/>
  <c r="DA509" i="3"/>
  <c r="DB509" i="3"/>
  <c r="DD509" i="3"/>
  <c r="DE509" i="3"/>
  <c r="DF509" i="3"/>
  <c r="DH509" i="3"/>
  <c r="DI509" i="3"/>
  <c r="DJ509" i="3"/>
  <c r="DL509" i="3"/>
  <c r="DM509" i="3"/>
  <c r="DN509" i="3"/>
  <c r="DP509" i="3"/>
  <c r="DQ509" i="3"/>
  <c r="DR509" i="3"/>
  <c r="B510" i="3"/>
  <c r="C510" i="3"/>
  <c r="E510" i="3"/>
  <c r="F510" i="3"/>
  <c r="G510" i="3"/>
  <c r="H510" i="3"/>
  <c r="I510" i="3"/>
  <c r="J510" i="3"/>
  <c r="K510" i="3"/>
  <c r="L510" i="3"/>
  <c r="M510" i="3"/>
  <c r="N510" i="3"/>
  <c r="O510" i="3"/>
  <c r="Q510" i="3"/>
  <c r="R510" i="3"/>
  <c r="S510" i="3"/>
  <c r="U510" i="3"/>
  <c r="V510" i="3"/>
  <c r="W510" i="3"/>
  <c r="Y510" i="3"/>
  <c r="Z510" i="3"/>
  <c r="AA510" i="3"/>
  <c r="AC510" i="3"/>
  <c r="AD510" i="3"/>
  <c r="AE510" i="3"/>
  <c r="AG510" i="3"/>
  <c r="AH510" i="3"/>
  <c r="AI510" i="3"/>
  <c r="AK510" i="3"/>
  <c r="AL510" i="3"/>
  <c r="AM510" i="3"/>
  <c r="AO510" i="3"/>
  <c r="AP510" i="3"/>
  <c r="AQ510" i="3"/>
  <c r="AS510" i="3"/>
  <c r="AT510" i="3"/>
  <c r="AU510" i="3"/>
  <c r="AW510" i="3"/>
  <c r="AX510" i="3"/>
  <c r="AY510" i="3"/>
  <c r="BA510" i="3"/>
  <c r="BB510" i="3"/>
  <c r="BC510" i="3"/>
  <c r="BE510" i="3"/>
  <c r="BF510" i="3"/>
  <c r="BG510" i="3"/>
  <c r="BI510" i="3"/>
  <c r="BJ510" i="3"/>
  <c r="BK510" i="3"/>
  <c r="CA510" i="3"/>
  <c r="CB510" i="3"/>
  <c r="CC510" i="3"/>
  <c r="CD510" i="3"/>
  <c r="CF510" i="3"/>
  <c r="CG510" i="3"/>
  <c r="CH510" i="3"/>
  <c r="CJ510" i="3"/>
  <c r="CK510" i="3"/>
  <c r="CL510" i="3"/>
  <c r="CN510" i="3"/>
  <c r="CO510" i="3"/>
  <c r="CP510" i="3"/>
  <c r="CR510" i="3"/>
  <c r="CS510" i="3"/>
  <c r="CT510" i="3"/>
  <c r="CV510" i="3"/>
  <c r="CW510" i="3"/>
  <c r="CX510" i="3"/>
  <c r="CZ510" i="3"/>
  <c r="DA510" i="3"/>
  <c r="DB510" i="3"/>
  <c r="DD510" i="3"/>
  <c r="DE510" i="3"/>
  <c r="DF510" i="3"/>
  <c r="DH510" i="3"/>
  <c r="DI510" i="3"/>
  <c r="DJ510" i="3"/>
  <c r="DL510" i="3"/>
  <c r="DM510" i="3"/>
  <c r="DN510" i="3"/>
  <c r="DP510" i="3"/>
  <c r="DQ510" i="3"/>
  <c r="DR510" i="3"/>
  <c r="B511" i="3"/>
  <c r="C511" i="3"/>
  <c r="E511" i="3"/>
  <c r="F511" i="3"/>
  <c r="G511" i="3"/>
  <c r="H511" i="3"/>
  <c r="I511" i="3"/>
  <c r="J511" i="3"/>
  <c r="K511" i="3"/>
  <c r="L511" i="3"/>
  <c r="M511" i="3"/>
  <c r="N511" i="3"/>
  <c r="O511" i="3"/>
  <c r="Q511" i="3"/>
  <c r="R511" i="3"/>
  <c r="S511" i="3"/>
  <c r="U511" i="3"/>
  <c r="V511" i="3"/>
  <c r="W511" i="3"/>
  <c r="Y511" i="3"/>
  <c r="Z511" i="3"/>
  <c r="AA511" i="3"/>
  <c r="AC511" i="3"/>
  <c r="AD511" i="3"/>
  <c r="AE511" i="3"/>
  <c r="AG511" i="3"/>
  <c r="AH511" i="3"/>
  <c r="AI511" i="3"/>
  <c r="AK511" i="3"/>
  <c r="AL511" i="3"/>
  <c r="AM511" i="3"/>
  <c r="AO511" i="3"/>
  <c r="AP511" i="3"/>
  <c r="AQ511" i="3"/>
  <c r="AS511" i="3"/>
  <c r="AT511" i="3"/>
  <c r="AU511" i="3"/>
  <c r="AW511" i="3"/>
  <c r="AX511" i="3"/>
  <c r="AY511" i="3"/>
  <c r="BA511" i="3"/>
  <c r="BB511" i="3"/>
  <c r="BC511" i="3"/>
  <c r="BE511" i="3"/>
  <c r="BF511" i="3"/>
  <c r="BG511" i="3"/>
  <c r="BI511" i="3"/>
  <c r="BJ511" i="3"/>
  <c r="BK511" i="3"/>
  <c r="CA511" i="3"/>
  <c r="CB511" i="3"/>
  <c r="CC511" i="3"/>
  <c r="CD511" i="3"/>
  <c r="CF511" i="3"/>
  <c r="CG511" i="3"/>
  <c r="CH511" i="3"/>
  <c r="CJ511" i="3"/>
  <c r="CK511" i="3"/>
  <c r="CL511" i="3"/>
  <c r="CN511" i="3"/>
  <c r="CO511" i="3"/>
  <c r="CP511" i="3"/>
  <c r="CR511" i="3"/>
  <c r="CS511" i="3"/>
  <c r="CT511" i="3"/>
  <c r="CV511" i="3"/>
  <c r="CW511" i="3"/>
  <c r="CX511" i="3"/>
  <c r="CZ511" i="3"/>
  <c r="DA511" i="3"/>
  <c r="DB511" i="3"/>
  <c r="DD511" i="3"/>
  <c r="DE511" i="3"/>
  <c r="DF511" i="3"/>
  <c r="DH511" i="3"/>
  <c r="DI511" i="3"/>
  <c r="DJ511" i="3"/>
  <c r="DL511" i="3"/>
  <c r="DM511" i="3"/>
  <c r="DN511" i="3"/>
  <c r="DP511" i="3"/>
  <c r="DQ511" i="3"/>
  <c r="DR511" i="3"/>
  <c r="B512" i="3"/>
  <c r="C512" i="3"/>
  <c r="E512" i="3"/>
  <c r="F512" i="3"/>
  <c r="G512" i="3"/>
  <c r="H512" i="3"/>
  <c r="I512" i="3"/>
  <c r="J512" i="3"/>
  <c r="K512" i="3"/>
  <c r="L512" i="3"/>
  <c r="M512" i="3"/>
  <c r="N512" i="3"/>
  <c r="O512" i="3"/>
  <c r="Q512" i="3"/>
  <c r="R512" i="3"/>
  <c r="S512" i="3"/>
  <c r="U512" i="3"/>
  <c r="V512" i="3"/>
  <c r="W512" i="3"/>
  <c r="Y512" i="3"/>
  <c r="Z512" i="3"/>
  <c r="AA512" i="3"/>
  <c r="AC512" i="3"/>
  <c r="AD512" i="3"/>
  <c r="AE512" i="3"/>
  <c r="AG512" i="3"/>
  <c r="AH512" i="3"/>
  <c r="AI512" i="3"/>
  <c r="AK512" i="3"/>
  <c r="AL512" i="3"/>
  <c r="AM512" i="3"/>
  <c r="AO512" i="3"/>
  <c r="AP512" i="3"/>
  <c r="AQ512" i="3"/>
  <c r="AS512" i="3"/>
  <c r="AT512" i="3"/>
  <c r="AU512" i="3"/>
  <c r="AW512" i="3"/>
  <c r="AX512" i="3"/>
  <c r="AY512" i="3"/>
  <c r="BA512" i="3"/>
  <c r="BB512" i="3"/>
  <c r="BC512" i="3"/>
  <c r="BE512" i="3"/>
  <c r="BF512" i="3"/>
  <c r="BG512" i="3"/>
  <c r="BI512" i="3"/>
  <c r="BJ512" i="3"/>
  <c r="BK512" i="3"/>
  <c r="CA512" i="3"/>
  <c r="CB512" i="3"/>
  <c r="CC512" i="3"/>
  <c r="CD512" i="3"/>
  <c r="CF512" i="3"/>
  <c r="CG512" i="3"/>
  <c r="CH512" i="3"/>
  <c r="CJ512" i="3"/>
  <c r="CK512" i="3"/>
  <c r="CL512" i="3"/>
  <c r="CN512" i="3"/>
  <c r="CO512" i="3"/>
  <c r="CP512" i="3"/>
  <c r="CR512" i="3"/>
  <c r="CS512" i="3"/>
  <c r="CT512" i="3"/>
  <c r="CV512" i="3"/>
  <c r="CW512" i="3"/>
  <c r="CX512" i="3"/>
  <c r="CZ512" i="3"/>
  <c r="DA512" i="3"/>
  <c r="DB512" i="3"/>
  <c r="DD512" i="3"/>
  <c r="DE512" i="3"/>
  <c r="DF512" i="3"/>
  <c r="DH512" i="3"/>
  <c r="DI512" i="3"/>
  <c r="DJ512" i="3"/>
  <c r="DL512" i="3"/>
  <c r="DM512" i="3"/>
  <c r="DN512" i="3"/>
  <c r="DP512" i="3"/>
  <c r="DQ512" i="3"/>
  <c r="DR512" i="3"/>
  <c r="B513" i="3"/>
  <c r="C513" i="3"/>
  <c r="E513" i="3"/>
  <c r="F513" i="3"/>
  <c r="G513" i="3"/>
  <c r="H513" i="3"/>
  <c r="I513" i="3"/>
  <c r="J513" i="3"/>
  <c r="K513" i="3"/>
  <c r="L513" i="3"/>
  <c r="M513" i="3"/>
  <c r="N513" i="3"/>
  <c r="O513" i="3"/>
  <c r="Q513" i="3"/>
  <c r="R513" i="3"/>
  <c r="S513" i="3"/>
  <c r="U513" i="3"/>
  <c r="V513" i="3"/>
  <c r="W513" i="3"/>
  <c r="Y513" i="3"/>
  <c r="Z513" i="3"/>
  <c r="AA513" i="3"/>
  <c r="AC513" i="3"/>
  <c r="AD513" i="3"/>
  <c r="AE513" i="3"/>
  <c r="AG513" i="3"/>
  <c r="AH513" i="3"/>
  <c r="AI513" i="3"/>
  <c r="AK513" i="3"/>
  <c r="AL513" i="3"/>
  <c r="AM513" i="3"/>
  <c r="AO513" i="3"/>
  <c r="AP513" i="3"/>
  <c r="AQ513" i="3"/>
  <c r="AS513" i="3"/>
  <c r="AT513" i="3"/>
  <c r="AU513" i="3"/>
  <c r="AW513" i="3"/>
  <c r="AX513" i="3"/>
  <c r="AY513" i="3"/>
  <c r="BA513" i="3"/>
  <c r="BB513" i="3"/>
  <c r="BC513" i="3"/>
  <c r="BE513" i="3"/>
  <c r="BF513" i="3"/>
  <c r="BG513" i="3"/>
  <c r="BI513" i="3"/>
  <c r="BJ513" i="3"/>
  <c r="BK513" i="3"/>
  <c r="CA513" i="3"/>
  <c r="CB513" i="3"/>
  <c r="CC513" i="3"/>
  <c r="CD513" i="3"/>
  <c r="CF513" i="3"/>
  <c r="CG513" i="3"/>
  <c r="CH513" i="3"/>
  <c r="CJ513" i="3"/>
  <c r="CK513" i="3"/>
  <c r="CL513" i="3"/>
  <c r="CN513" i="3"/>
  <c r="CO513" i="3"/>
  <c r="CP513" i="3"/>
  <c r="CR513" i="3"/>
  <c r="CS513" i="3"/>
  <c r="CT513" i="3"/>
  <c r="CV513" i="3"/>
  <c r="CW513" i="3"/>
  <c r="CX513" i="3"/>
  <c r="CZ513" i="3"/>
  <c r="DA513" i="3"/>
  <c r="DB513" i="3"/>
  <c r="DD513" i="3"/>
  <c r="DE513" i="3"/>
  <c r="DF513" i="3"/>
  <c r="DH513" i="3"/>
  <c r="DI513" i="3"/>
  <c r="DJ513" i="3"/>
  <c r="DL513" i="3"/>
  <c r="DM513" i="3"/>
  <c r="DN513" i="3"/>
  <c r="DP513" i="3"/>
  <c r="DQ513" i="3"/>
  <c r="DR513" i="3"/>
  <c r="B514" i="3"/>
  <c r="C514" i="3"/>
  <c r="E514" i="3"/>
  <c r="F514" i="3"/>
  <c r="G514" i="3"/>
  <c r="H514" i="3"/>
  <c r="I514" i="3"/>
  <c r="J514" i="3"/>
  <c r="K514" i="3"/>
  <c r="L514" i="3"/>
  <c r="M514" i="3"/>
  <c r="N514" i="3"/>
  <c r="O514" i="3"/>
  <c r="Q514" i="3"/>
  <c r="R514" i="3"/>
  <c r="S514" i="3"/>
  <c r="U514" i="3"/>
  <c r="V514" i="3"/>
  <c r="W514" i="3"/>
  <c r="Y514" i="3"/>
  <c r="Z514" i="3"/>
  <c r="AA514" i="3"/>
  <c r="AC514" i="3"/>
  <c r="AD514" i="3"/>
  <c r="AE514" i="3"/>
  <c r="AG514" i="3"/>
  <c r="AH514" i="3"/>
  <c r="AI514" i="3"/>
  <c r="AK514" i="3"/>
  <c r="AL514" i="3"/>
  <c r="AM514" i="3"/>
  <c r="AO514" i="3"/>
  <c r="AP514" i="3"/>
  <c r="AQ514" i="3"/>
  <c r="AS514" i="3"/>
  <c r="AT514" i="3"/>
  <c r="AU514" i="3"/>
  <c r="AW514" i="3"/>
  <c r="AX514" i="3"/>
  <c r="AY514" i="3"/>
  <c r="BA514" i="3"/>
  <c r="BB514" i="3"/>
  <c r="BC514" i="3"/>
  <c r="BE514" i="3"/>
  <c r="BF514" i="3"/>
  <c r="BG514" i="3"/>
  <c r="BI514" i="3"/>
  <c r="BJ514" i="3"/>
  <c r="BK514" i="3"/>
  <c r="CA514" i="3"/>
  <c r="CB514" i="3"/>
  <c r="CC514" i="3"/>
  <c r="CD514" i="3"/>
  <c r="CF514" i="3"/>
  <c r="CG514" i="3"/>
  <c r="CH514" i="3"/>
  <c r="CJ514" i="3"/>
  <c r="CK514" i="3"/>
  <c r="CL514" i="3"/>
  <c r="CN514" i="3"/>
  <c r="CO514" i="3"/>
  <c r="CP514" i="3"/>
  <c r="CR514" i="3"/>
  <c r="CS514" i="3"/>
  <c r="CT514" i="3"/>
  <c r="CV514" i="3"/>
  <c r="CW514" i="3"/>
  <c r="CX514" i="3"/>
  <c r="CZ514" i="3"/>
  <c r="DA514" i="3"/>
  <c r="DB514" i="3"/>
  <c r="DD514" i="3"/>
  <c r="DE514" i="3"/>
  <c r="DF514" i="3"/>
  <c r="DH514" i="3"/>
  <c r="DI514" i="3"/>
  <c r="DJ514" i="3"/>
  <c r="DL514" i="3"/>
  <c r="DM514" i="3"/>
  <c r="DN514" i="3"/>
  <c r="DP514" i="3"/>
  <c r="DQ514" i="3"/>
  <c r="DR514" i="3"/>
  <c r="B515" i="3"/>
  <c r="C515" i="3"/>
  <c r="E515" i="3"/>
  <c r="F515" i="3"/>
  <c r="G515" i="3"/>
  <c r="H515" i="3"/>
  <c r="I515" i="3"/>
  <c r="J515" i="3"/>
  <c r="K515" i="3"/>
  <c r="L515" i="3"/>
  <c r="M515" i="3"/>
  <c r="N515" i="3"/>
  <c r="O515" i="3"/>
  <c r="Q515" i="3"/>
  <c r="R515" i="3"/>
  <c r="S515" i="3"/>
  <c r="U515" i="3"/>
  <c r="V515" i="3"/>
  <c r="W515" i="3"/>
  <c r="Y515" i="3"/>
  <c r="Z515" i="3"/>
  <c r="AA515" i="3"/>
  <c r="AC515" i="3"/>
  <c r="AD515" i="3"/>
  <c r="AE515" i="3"/>
  <c r="AG515" i="3"/>
  <c r="AH515" i="3"/>
  <c r="AI515" i="3"/>
  <c r="AK515" i="3"/>
  <c r="AL515" i="3"/>
  <c r="AM515" i="3"/>
  <c r="AO515" i="3"/>
  <c r="AP515" i="3"/>
  <c r="AQ515" i="3"/>
  <c r="AS515" i="3"/>
  <c r="AT515" i="3"/>
  <c r="AU515" i="3"/>
  <c r="AW515" i="3"/>
  <c r="AX515" i="3"/>
  <c r="AY515" i="3"/>
  <c r="BA515" i="3"/>
  <c r="BB515" i="3"/>
  <c r="BC515" i="3"/>
  <c r="BE515" i="3"/>
  <c r="BF515" i="3"/>
  <c r="BG515" i="3"/>
  <c r="BI515" i="3"/>
  <c r="BJ515" i="3"/>
  <c r="BK515" i="3"/>
  <c r="CA515" i="3"/>
  <c r="CB515" i="3"/>
  <c r="CC515" i="3"/>
  <c r="CD515" i="3"/>
  <c r="CF515" i="3"/>
  <c r="CG515" i="3"/>
  <c r="CH515" i="3"/>
  <c r="CJ515" i="3"/>
  <c r="CK515" i="3"/>
  <c r="CL515" i="3"/>
  <c r="CN515" i="3"/>
  <c r="CO515" i="3"/>
  <c r="CP515" i="3"/>
  <c r="CR515" i="3"/>
  <c r="CS515" i="3"/>
  <c r="CT515" i="3"/>
  <c r="CV515" i="3"/>
  <c r="CW515" i="3"/>
  <c r="CX515" i="3"/>
  <c r="CZ515" i="3"/>
  <c r="DA515" i="3"/>
  <c r="DB515" i="3"/>
  <c r="DD515" i="3"/>
  <c r="DE515" i="3"/>
  <c r="DF515" i="3"/>
  <c r="DH515" i="3"/>
  <c r="DI515" i="3"/>
  <c r="DJ515" i="3"/>
  <c r="DL515" i="3"/>
  <c r="DM515" i="3"/>
  <c r="DN515" i="3"/>
  <c r="DP515" i="3"/>
  <c r="DQ515" i="3"/>
  <c r="DR515" i="3"/>
  <c r="B516" i="3"/>
  <c r="C516" i="3"/>
  <c r="E516" i="3"/>
  <c r="F516" i="3"/>
  <c r="G516" i="3"/>
  <c r="H516" i="3"/>
  <c r="I516" i="3"/>
  <c r="J516" i="3"/>
  <c r="K516" i="3"/>
  <c r="L516" i="3"/>
  <c r="M516" i="3"/>
  <c r="N516" i="3"/>
  <c r="O516" i="3"/>
  <c r="Q516" i="3"/>
  <c r="R516" i="3"/>
  <c r="S516" i="3"/>
  <c r="U516" i="3"/>
  <c r="V516" i="3"/>
  <c r="W516" i="3"/>
  <c r="Y516" i="3"/>
  <c r="Z516" i="3"/>
  <c r="AA516" i="3"/>
  <c r="AC516" i="3"/>
  <c r="AD516" i="3"/>
  <c r="AE516" i="3"/>
  <c r="AG516" i="3"/>
  <c r="AH516" i="3"/>
  <c r="AI516" i="3"/>
  <c r="AK516" i="3"/>
  <c r="AL516" i="3"/>
  <c r="AM516" i="3"/>
  <c r="AO516" i="3"/>
  <c r="AP516" i="3"/>
  <c r="AQ516" i="3"/>
  <c r="AS516" i="3"/>
  <c r="AT516" i="3"/>
  <c r="AU516" i="3"/>
  <c r="AW516" i="3"/>
  <c r="AX516" i="3"/>
  <c r="AY516" i="3"/>
  <c r="BA516" i="3"/>
  <c r="BB516" i="3"/>
  <c r="BC516" i="3"/>
  <c r="BE516" i="3"/>
  <c r="BF516" i="3"/>
  <c r="BG516" i="3"/>
  <c r="BI516" i="3"/>
  <c r="BJ516" i="3"/>
  <c r="BK516" i="3"/>
  <c r="CA516" i="3"/>
  <c r="CB516" i="3"/>
  <c r="CC516" i="3"/>
  <c r="CD516" i="3"/>
  <c r="CF516" i="3"/>
  <c r="CG516" i="3"/>
  <c r="CH516" i="3"/>
  <c r="CJ516" i="3"/>
  <c r="CK516" i="3"/>
  <c r="CL516" i="3"/>
  <c r="CN516" i="3"/>
  <c r="CO516" i="3"/>
  <c r="CP516" i="3"/>
  <c r="CR516" i="3"/>
  <c r="CS516" i="3"/>
  <c r="CT516" i="3"/>
  <c r="CV516" i="3"/>
  <c r="CW516" i="3"/>
  <c r="CX516" i="3"/>
  <c r="CZ516" i="3"/>
  <c r="DA516" i="3"/>
  <c r="DB516" i="3"/>
  <c r="DD516" i="3"/>
  <c r="DE516" i="3"/>
  <c r="DF516" i="3"/>
  <c r="DH516" i="3"/>
  <c r="DI516" i="3"/>
  <c r="DJ516" i="3"/>
  <c r="DL516" i="3"/>
  <c r="DM516" i="3"/>
  <c r="DN516" i="3"/>
  <c r="DP516" i="3"/>
  <c r="DQ516" i="3"/>
  <c r="DR516" i="3"/>
  <c r="B517" i="3"/>
  <c r="C517" i="3"/>
  <c r="E517" i="3"/>
  <c r="F517" i="3"/>
  <c r="G517" i="3"/>
  <c r="H517" i="3"/>
  <c r="I517" i="3"/>
  <c r="J517" i="3"/>
  <c r="K517" i="3"/>
  <c r="L517" i="3"/>
  <c r="M517" i="3"/>
  <c r="N517" i="3"/>
  <c r="O517" i="3"/>
  <c r="Q517" i="3"/>
  <c r="R517" i="3"/>
  <c r="S517" i="3"/>
  <c r="U517" i="3"/>
  <c r="V517" i="3"/>
  <c r="W517" i="3"/>
  <c r="Y517" i="3"/>
  <c r="Z517" i="3"/>
  <c r="AA517" i="3"/>
  <c r="AC517" i="3"/>
  <c r="AD517" i="3"/>
  <c r="AE517" i="3"/>
  <c r="AG517" i="3"/>
  <c r="AH517" i="3"/>
  <c r="AI517" i="3"/>
  <c r="AK517" i="3"/>
  <c r="AL517" i="3"/>
  <c r="AM517" i="3"/>
  <c r="AO517" i="3"/>
  <c r="AP517" i="3"/>
  <c r="AQ517" i="3"/>
  <c r="AS517" i="3"/>
  <c r="AT517" i="3"/>
  <c r="AU517" i="3"/>
  <c r="AW517" i="3"/>
  <c r="AX517" i="3"/>
  <c r="AY517" i="3"/>
  <c r="BA517" i="3"/>
  <c r="BB517" i="3"/>
  <c r="BC517" i="3"/>
  <c r="BE517" i="3"/>
  <c r="BF517" i="3"/>
  <c r="BG517" i="3"/>
  <c r="BI517" i="3"/>
  <c r="BJ517" i="3"/>
  <c r="BK517" i="3"/>
  <c r="CA517" i="3"/>
  <c r="CB517" i="3"/>
  <c r="CC517" i="3"/>
  <c r="CD517" i="3"/>
  <c r="CF517" i="3"/>
  <c r="CG517" i="3"/>
  <c r="CH517" i="3"/>
  <c r="CJ517" i="3"/>
  <c r="CK517" i="3"/>
  <c r="CL517" i="3"/>
  <c r="CN517" i="3"/>
  <c r="CO517" i="3"/>
  <c r="CP517" i="3"/>
  <c r="CR517" i="3"/>
  <c r="CS517" i="3"/>
  <c r="CT517" i="3"/>
  <c r="CV517" i="3"/>
  <c r="CW517" i="3"/>
  <c r="CX517" i="3"/>
  <c r="CZ517" i="3"/>
  <c r="DA517" i="3"/>
  <c r="DB517" i="3"/>
  <c r="DD517" i="3"/>
  <c r="DE517" i="3"/>
  <c r="DF517" i="3"/>
  <c r="DH517" i="3"/>
  <c r="DI517" i="3"/>
  <c r="DJ517" i="3"/>
  <c r="DL517" i="3"/>
  <c r="DM517" i="3"/>
  <c r="DN517" i="3"/>
  <c r="DP517" i="3"/>
  <c r="DQ517" i="3"/>
  <c r="DR517" i="3"/>
  <c r="B518" i="3"/>
  <c r="C518" i="3"/>
  <c r="E518" i="3"/>
  <c r="F518" i="3"/>
  <c r="G518" i="3"/>
  <c r="H518" i="3"/>
  <c r="I518" i="3"/>
  <c r="J518" i="3"/>
  <c r="K518" i="3"/>
  <c r="L518" i="3"/>
  <c r="M518" i="3"/>
  <c r="N518" i="3"/>
  <c r="O518" i="3"/>
  <c r="Q518" i="3"/>
  <c r="R518" i="3"/>
  <c r="S518" i="3"/>
  <c r="U518" i="3"/>
  <c r="V518" i="3"/>
  <c r="W518" i="3"/>
  <c r="Y518" i="3"/>
  <c r="Z518" i="3"/>
  <c r="AA518" i="3"/>
  <c r="AC518" i="3"/>
  <c r="AD518" i="3"/>
  <c r="AE518" i="3"/>
  <c r="AG518" i="3"/>
  <c r="AH518" i="3"/>
  <c r="AI518" i="3"/>
  <c r="AK518" i="3"/>
  <c r="AL518" i="3"/>
  <c r="AM518" i="3"/>
  <c r="AO518" i="3"/>
  <c r="AP518" i="3"/>
  <c r="AQ518" i="3"/>
  <c r="AS518" i="3"/>
  <c r="AT518" i="3"/>
  <c r="AU518" i="3"/>
  <c r="AW518" i="3"/>
  <c r="AX518" i="3"/>
  <c r="AY518" i="3"/>
  <c r="BA518" i="3"/>
  <c r="BB518" i="3"/>
  <c r="BC518" i="3"/>
  <c r="BE518" i="3"/>
  <c r="BF518" i="3"/>
  <c r="BG518" i="3"/>
  <c r="BI518" i="3"/>
  <c r="BJ518" i="3"/>
  <c r="BK518" i="3"/>
  <c r="CA518" i="3"/>
  <c r="CB518" i="3"/>
  <c r="CC518" i="3"/>
  <c r="CD518" i="3"/>
  <c r="CF518" i="3"/>
  <c r="CG518" i="3"/>
  <c r="CH518" i="3"/>
  <c r="CJ518" i="3"/>
  <c r="CK518" i="3"/>
  <c r="CL518" i="3"/>
  <c r="CN518" i="3"/>
  <c r="CO518" i="3"/>
  <c r="CP518" i="3"/>
  <c r="CR518" i="3"/>
  <c r="CS518" i="3"/>
  <c r="CT518" i="3"/>
  <c r="CV518" i="3"/>
  <c r="CW518" i="3"/>
  <c r="CX518" i="3"/>
  <c r="CZ518" i="3"/>
  <c r="DA518" i="3"/>
  <c r="DB518" i="3"/>
  <c r="DD518" i="3"/>
  <c r="DE518" i="3"/>
  <c r="DF518" i="3"/>
  <c r="DH518" i="3"/>
  <c r="DI518" i="3"/>
  <c r="DJ518" i="3"/>
  <c r="DL518" i="3"/>
  <c r="DM518" i="3"/>
  <c r="DN518" i="3"/>
  <c r="DP518" i="3"/>
  <c r="DQ518" i="3"/>
  <c r="DR518" i="3"/>
  <c r="B519" i="3"/>
  <c r="C519" i="3"/>
  <c r="E519" i="3"/>
  <c r="F519" i="3"/>
  <c r="G519" i="3"/>
  <c r="H519" i="3"/>
  <c r="I519" i="3"/>
  <c r="J519" i="3"/>
  <c r="K519" i="3"/>
  <c r="L519" i="3"/>
  <c r="M519" i="3"/>
  <c r="N519" i="3"/>
  <c r="O519" i="3"/>
  <c r="Q519" i="3"/>
  <c r="R519" i="3"/>
  <c r="S519" i="3"/>
  <c r="U519" i="3"/>
  <c r="V519" i="3"/>
  <c r="W519" i="3"/>
  <c r="Y519" i="3"/>
  <c r="Z519" i="3"/>
  <c r="AA519" i="3"/>
  <c r="AC519" i="3"/>
  <c r="AD519" i="3"/>
  <c r="AE519" i="3"/>
  <c r="AG519" i="3"/>
  <c r="AH519" i="3"/>
  <c r="AI519" i="3"/>
  <c r="AK519" i="3"/>
  <c r="AL519" i="3"/>
  <c r="AM519" i="3"/>
  <c r="AO519" i="3"/>
  <c r="AP519" i="3"/>
  <c r="AQ519" i="3"/>
  <c r="AS519" i="3"/>
  <c r="AT519" i="3"/>
  <c r="AU519" i="3"/>
  <c r="AW519" i="3"/>
  <c r="AX519" i="3"/>
  <c r="AY519" i="3"/>
  <c r="BA519" i="3"/>
  <c r="BB519" i="3"/>
  <c r="BC519" i="3"/>
  <c r="BE519" i="3"/>
  <c r="BF519" i="3"/>
  <c r="BG519" i="3"/>
  <c r="BI519" i="3"/>
  <c r="BJ519" i="3"/>
  <c r="BK519" i="3"/>
  <c r="CA519" i="3"/>
  <c r="CB519" i="3"/>
  <c r="CC519" i="3"/>
  <c r="CD519" i="3"/>
  <c r="CF519" i="3"/>
  <c r="CG519" i="3"/>
  <c r="CH519" i="3"/>
  <c r="CJ519" i="3"/>
  <c r="CK519" i="3"/>
  <c r="CL519" i="3"/>
  <c r="CN519" i="3"/>
  <c r="CO519" i="3"/>
  <c r="CP519" i="3"/>
  <c r="CR519" i="3"/>
  <c r="CS519" i="3"/>
  <c r="CT519" i="3"/>
  <c r="CV519" i="3"/>
  <c r="CW519" i="3"/>
  <c r="CX519" i="3"/>
  <c r="CZ519" i="3"/>
  <c r="DA519" i="3"/>
  <c r="DB519" i="3"/>
  <c r="DD519" i="3"/>
  <c r="DE519" i="3"/>
  <c r="DF519" i="3"/>
  <c r="DH519" i="3"/>
  <c r="DI519" i="3"/>
  <c r="DJ519" i="3"/>
  <c r="DL519" i="3"/>
  <c r="DM519" i="3"/>
  <c r="DN519" i="3"/>
  <c r="DP519" i="3"/>
  <c r="DQ519" i="3"/>
  <c r="DR519" i="3"/>
  <c r="B520" i="3"/>
  <c r="C520" i="3"/>
  <c r="E520" i="3"/>
  <c r="F520" i="3"/>
  <c r="G520" i="3"/>
  <c r="H520" i="3"/>
  <c r="I520" i="3"/>
  <c r="J520" i="3"/>
  <c r="K520" i="3"/>
  <c r="L520" i="3"/>
  <c r="M520" i="3"/>
  <c r="N520" i="3"/>
  <c r="O520" i="3"/>
  <c r="Q520" i="3"/>
  <c r="R520" i="3"/>
  <c r="S520" i="3"/>
  <c r="U520" i="3"/>
  <c r="V520" i="3"/>
  <c r="W520" i="3"/>
  <c r="Y520" i="3"/>
  <c r="Z520" i="3"/>
  <c r="AA520" i="3"/>
  <c r="AC520" i="3"/>
  <c r="AD520" i="3"/>
  <c r="AE520" i="3"/>
  <c r="AG520" i="3"/>
  <c r="AH520" i="3"/>
  <c r="AI520" i="3"/>
  <c r="AK520" i="3"/>
  <c r="AL520" i="3"/>
  <c r="AM520" i="3"/>
  <c r="AO520" i="3"/>
  <c r="AP520" i="3"/>
  <c r="AQ520" i="3"/>
  <c r="AS520" i="3"/>
  <c r="AT520" i="3"/>
  <c r="AU520" i="3"/>
  <c r="AW520" i="3"/>
  <c r="AX520" i="3"/>
  <c r="AY520" i="3"/>
  <c r="BA520" i="3"/>
  <c r="BB520" i="3"/>
  <c r="BC520" i="3"/>
  <c r="BE520" i="3"/>
  <c r="BF520" i="3"/>
  <c r="BG520" i="3"/>
  <c r="BI520" i="3"/>
  <c r="BJ520" i="3"/>
  <c r="BK520" i="3"/>
  <c r="CA520" i="3"/>
  <c r="CB520" i="3"/>
  <c r="CC520" i="3"/>
  <c r="CD520" i="3"/>
  <c r="CF520" i="3"/>
  <c r="CG520" i="3"/>
  <c r="CH520" i="3"/>
  <c r="CJ520" i="3"/>
  <c r="CK520" i="3"/>
  <c r="CL520" i="3"/>
  <c r="CN520" i="3"/>
  <c r="CO520" i="3"/>
  <c r="CP520" i="3"/>
  <c r="CR520" i="3"/>
  <c r="CS520" i="3"/>
  <c r="CT520" i="3"/>
  <c r="CV520" i="3"/>
  <c r="CW520" i="3"/>
  <c r="CX520" i="3"/>
  <c r="CZ520" i="3"/>
  <c r="DA520" i="3"/>
  <c r="DB520" i="3"/>
  <c r="DD520" i="3"/>
  <c r="DE520" i="3"/>
  <c r="DF520" i="3"/>
  <c r="DH520" i="3"/>
  <c r="DI520" i="3"/>
  <c r="DJ520" i="3"/>
  <c r="DL520" i="3"/>
  <c r="DM520" i="3"/>
  <c r="DN520" i="3"/>
  <c r="DP520" i="3"/>
  <c r="DQ520" i="3"/>
  <c r="DR520" i="3"/>
  <c r="B521" i="3"/>
  <c r="C521" i="3"/>
  <c r="E521" i="3"/>
  <c r="F521" i="3"/>
  <c r="G521" i="3"/>
  <c r="H521" i="3"/>
  <c r="I521" i="3"/>
  <c r="J521" i="3"/>
  <c r="K521" i="3"/>
  <c r="L521" i="3"/>
  <c r="M521" i="3"/>
  <c r="N521" i="3"/>
  <c r="O521" i="3"/>
  <c r="Q521" i="3"/>
  <c r="R521" i="3"/>
  <c r="S521" i="3"/>
  <c r="U521" i="3"/>
  <c r="V521" i="3"/>
  <c r="W521" i="3"/>
  <c r="Y521" i="3"/>
  <c r="Z521" i="3"/>
  <c r="AA521" i="3"/>
  <c r="AC521" i="3"/>
  <c r="AD521" i="3"/>
  <c r="AE521" i="3"/>
  <c r="AG521" i="3"/>
  <c r="AH521" i="3"/>
  <c r="AI521" i="3"/>
  <c r="AK521" i="3"/>
  <c r="AL521" i="3"/>
  <c r="AM521" i="3"/>
  <c r="AO521" i="3"/>
  <c r="AP521" i="3"/>
  <c r="AQ521" i="3"/>
  <c r="AS521" i="3"/>
  <c r="AT521" i="3"/>
  <c r="AU521" i="3"/>
  <c r="AW521" i="3"/>
  <c r="AX521" i="3"/>
  <c r="AY521" i="3"/>
  <c r="BA521" i="3"/>
  <c r="BB521" i="3"/>
  <c r="BC521" i="3"/>
  <c r="BE521" i="3"/>
  <c r="BF521" i="3"/>
  <c r="BG521" i="3"/>
  <c r="BI521" i="3"/>
  <c r="BJ521" i="3"/>
  <c r="BK521" i="3"/>
  <c r="CA521" i="3"/>
  <c r="CB521" i="3"/>
  <c r="CC521" i="3"/>
  <c r="CD521" i="3"/>
  <c r="CF521" i="3"/>
  <c r="CG521" i="3"/>
  <c r="CH521" i="3"/>
  <c r="CJ521" i="3"/>
  <c r="CK521" i="3"/>
  <c r="CL521" i="3"/>
  <c r="CN521" i="3"/>
  <c r="CO521" i="3"/>
  <c r="CP521" i="3"/>
  <c r="CR521" i="3"/>
  <c r="CS521" i="3"/>
  <c r="CT521" i="3"/>
  <c r="CV521" i="3"/>
  <c r="CW521" i="3"/>
  <c r="CX521" i="3"/>
  <c r="CZ521" i="3"/>
  <c r="DA521" i="3"/>
  <c r="DB521" i="3"/>
  <c r="DD521" i="3"/>
  <c r="DE521" i="3"/>
  <c r="DF521" i="3"/>
  <c r="DH521" i="3"/>
  <c r="DI521" i="3"/>
  <c r="DJ521" i="3"/>
  <c r="DL521" i="3"/>
  <c r="DM521" i="3"/>
  <c r="DN521" i="3"/>
  <c r="DP521" i="3"/>
  <c r="DQ521" i="3"/>
  <c r="DR521" i="3"/>
  <c r="B522" i="3"/>
  <c r="C522" i="3"/>
  <c r="E522" i="3"/>
  <c r="F522" i="3"/>
  <c r="G522" i="3"/>
  <c r="H522" i="3"/>
  <c r="I522" i="3"/>
  <c r="J522" i="3"/>
  <c r="K522" i="3"/>
  <c r="L522" i="3"/>
  <c r="M522" i="3"/>
  <c r="N522" i="3"/>
  <c r="O522" i="3"/>
  <c r="Q522" i="3"/>
  <c r="R522" i="3"/>
  <c r="S522" i="3"/>
  <c r="U522" i="3"/>
  <c r="V522" i="3"/>
  <c r="W522" i="3"/>
  <c r="Y522" i="3"/>
  <c r="Z522" i="3"/>
  <c r="AA522" i="3"/>
  <c r="AC522" i="3"/>
  <c r="AD522" i="3"/>
  <c r="AE522" i="3"/>
  <c r="AG522" i="3"/>
  <c r="AH522" i="3"/>
  <c r="AI522" i="3"/>
  <c r="AK522" i="3"/>
  <c r="AL522" i="3"/>
  <c r="AM522" i="3"/>
  <c r="AO522" i="3"/>
  <c r="AP522" i="3"/>
  <c r="AQ522" i="3"/>
  <c r="AS522" i="3"/>
  <c r="AT522" i="3"/>
  <c r="AU522" i="3"/>
  <c r="AW522" i="3"/>
  <c r="AX522" i="3"/>
  <c r="AY522" i="3"/>
  <c r="BA522" i="3"/>
  <c r="BB522" i="3"/>
  <c r="BC522" i="3"/>
  <c r="BE522" i="3"/>
  <c r="BF522" i="3"/>
  <c r="BG522" i="3"/>
  <c r="BI522" i="3"/>
  <c r="BJ522" i="3"/>
  <c r="BK522" i="3"/>
  <c r="CA522" i="3"/>
  <c r="CB522" i="3"/>
  <c r="CC522" i="3"/>
  <c r="CD522" i="3"/>
  <c r="CF522" i="3"/>
  <c r="CG522" i="3"/>
  <c r="CH522" i="3"/>
  <c r="CJ522" i="3"/>
  <c r="CK522" i="3"/>
  <c r="CL522" i="3"/>
  <c r="CN522" i="3"/>
  <c r="CO522" i="3"/>
  <c r="CP522" i="3"/>
  <c r="CR522" i="3"/>
  <c r="CS522" i="3"/>
  <c r="CT522" i="3"/>
  <c r="CV522" i="3"/>
  <c r="CW522" i="3"/>
  <c r="CX522" i="3"/>
  <c r="CZ522" i="3"/>
  <c r="DA522" i="3"/>
  <c r="DB522" i="3"/>
  <c r="DD522" i="3"/>
  <c r="DE522" i="3"/>
  <c r="DF522" i="3"/>
  <c r="DH522" i="3"/>
  <c r="DI522" i="3"/>
  <c r="DJ522" i="3"/>
  <c r="DL522" i="3"/>
  <c r="DM522" i="3"/>
  <c r="DN522" i="3"/>
  <c r="DP522" i="3"/>
  <c r="DQ522" i="3"/>
  <c r="DR522" i="3"/>
  <c r="B523" i="3"/>
  <c r="C523" i="3"/>
  <c r="E523" i="3"/>
  <c r="F523" i="3"/>
  <c r="G523" i="3"/>
  <c r="H523" i="3"/>
  <c r="I523" i="3"/>
  <c r="J523" i="3"/>
  <c r="K523" i="3"/>
  <c r="L523" i="3"/>
  <c r="M523" i="3"/>
  <c r="N523" i="3"/>
  <c r="O523" i="3"/>
  <c r="Q523" i="3"/>
  <c r="R523" i="3"/>
  <c r="S523" i="3"/>
  <c r="U523" i="3"/>
  <c r="V523" i="3"/>
  <c r="W523" i="3"/>
  <c r="Y523" i="3"/>
  <c r="Z523" i="3"/>
  <c r="AA523" i="3"/>
  <c r="AC523" i="3"/>
  <c r="AD523" i="3"/>
  <c r="AE523" i="3"/>
  <c r="AG523" i="3"/>
  <c r="AH523" i="3"/>
  <c r="AI523" i="3"/>
  <c r="AK523" i="3"/>
  <c r="AL523" i="3"/>
  <c r="AM523" i="3"/>
  <c r="AO523" i="3"/>
  <c r="AP523" i="3"/>
  <c r="AQ523" i="3"/>
  <c r="AS523" i="3"/>
  <c r="AT523" i="3"/>
  <c r="AU523" i="3"/>
  <c r="AW523" i="3"/>
  <c r="AX523" i="3"/>
  <c r="AY523" i="3"/>
  <c r="BA523" i="3"/>
  <c r="BB523" i="3"/>
  <c r="BC523" i="3"/>
  <c r="BE523" i="3"/>
  <c r="BF523" i="3"/>
  <c r="BG523" i="3"/>
  <c r="BI523" i="3"/>
  <c r="BJ523" i="3"/>
  <c r="BK523" i="3"/>
  <c r="CA523" i="3"/>
  <c r="CB523" i="3"/>
  <c r="CC523" i="3"/>
  <c r="CD523" i="3"/>
  <c r="CF523" i="3"/>
  <c r="CG523" i="3"/>
  <c r="CH523" i="3"/>
  <c r="CJ523" i="3"/>
  <c r="CK523" i="3"/>
  <c r="CL523" i="3"/>
  <c r="CN523" i="3"/>
  <c r="CO523" i="3"/>
  <c r="CP523" i="3"/>
  <c r="CR523" i="3"/>
  <c r="CS523" i="3"/>
  <c r="CT523" i="3"/>
  <c r="CV523" i="3"/>
  <c r="CW523" i="3"/>
  <c r="CX523" i="3"/>
  <c r="CZ523" i="3"/>
  <c r="DA523" i="3"/>
  <c r="DB523" i="3"/>
  <c r="DD523" i="3"/>
  <c r="DE523" i="3"/>
  <c r="DF523" i="3"/>
  <c r="DH523" i="3"/>
  <c r="DI523" i="3"/>
  <c r="DJ523" i="3"/>
  <c r="DL523" i="3"/>
  <c r="DM523" i="3"/>
  <c r="DN523" i="3"/>
  <c r="DP523" i="3"/>
  <c r="DQ523" i="3"/>
  <c r="DR523" i="3"/>
  <c r="B524" i="3"/>
  <c r="C524" i="3"/>
  <c r="E524" i="3"/>
  <c r="F524" i="3"/>
  <c r="G524" i="3"/>
  <c r="H524" i="3"/>
  <c r="I524" i="3"/>
  <c r="J524" i="3"/>
  <c r="K524" i="3"/>
  <c r="L524" i="3"/>
  <c r="M524" i="3"/>
  <c r="N524" i="3"/>
  <c r="O524" i="3"/>
  <c r="Q524" i="3"/>
  <c r="R524" i="3"/>
  <c r="S524" i="3"/>
  <c r="U524" i="3"/>
  <c r="V524" i="3"/>
  <c r="W524" i="3"/>
  <c r="Y524" i="3"/>
  <c r="Z524" i="3"/>
  <c r="AA524" i="3"/>
  <c r="AC524" i="3"/>
  <c r="AD524" i="3"/>
  <c r="AE524" i="3"/>
  <c r="AG524" i="3"/>
  <c r="AH524" i="3"/>
  <c r="AI524" i="3"/>
  <c r="AK524" i="3"/>
  <c r="AL524" i="3"/>
  <c r="AM524" i="3"/>
  <c r="AO524" i="3"/>
  <c r="AP524" i="3"/>
  <c r="AQ524" i="3"/>
  <c r="AS524" i="3"/>
  <c r="AT524" i="3"/>
  <c r="AU524" i="3"/>
  <c r="AW524" i="3"/>
  <c r="AX524" i="3"/>
  <c r="AY524" i="3"/>
  <c r="BA524" i="3"/>
  <c r="BB524" i="3"/>
  <c r="BC524" i="3"/>
  <c r="BE524" i="3"/>
  <c r="BF524" i="3"/>
  <c r="BG524" i="3"/>
  <c r="BI524" i="3"/>
  <c r="BJ524" i="3"/>
  <c r="BK524" i="3"/>
  <c r="CA524" i="3"/>
  <c r="CB524" i="3"/>
  <c r="CC524" i="3"/>
  <c r="CD524" i="3"/>
  <c r="CF524" i="3"/>
  <c r="CG524" i="3"/>
  <c r="CH524" i="3"/>
  <c r="CJ524" i="3"/>
  <c r="CK524" i="3"/>
  <c r="CL524" i="3"/>
  <c r="CN524" i="3"/>
  <c r="CO524" i="3"/>
  <c r="CP524" i="3"/>
  <c r="CR524" i="3"/>
  <c r="CS524" i="3"/>
  <c r="CT524" i="3"/>
  <c r="CV524" i="3"/>
  <c r="CW524" i="3"/>
  <c r="CX524" i="3"/>
  <c r="CZ524" i="3"/>
  <c r="DA524" i="3"/>
  <c r="DB524" i="3"/>
  <c r="DD524" i="3"/>
  <c r="DE524" i="3"/>
  <c r="DF524" i="3"/>
  <c r="DH524" i="3"/>
  <c r="DI524" i="3"/>
  <c r="DJ524" i="3"/>
  <c r="DL524" i="3"/>
  <c r="DM524" i="3"/>
  <c r="DN524" i="3"/>
  <c r="DP524" i="3"/>
  <c r="DQ524" i="3"/>
  <c r="DR524" i="3"/>
  <c r="B525" i="3"/>
  <c r="C525" i="3"/>
  <c r="E525" i="3"/>
  <c r="F525" i="3"/>
  <c r="G525" i="3"/>
  <c r="H525" i="3"/>
  <c r="I525" i="3"/>
  <c r="J525" i="3"/>
  <c r="K525" i="3"/>
  <c r="L525" i="3"/>
  <c r="M525" i="3"/>
  <c r="N525" i="3"/>
  <c r="O525" i="3"/>
  <c r="Q525" i="3"/>
  <c r="R525" i="3"/>
  <c r="S525" i="3"/>
  <c r="U525" i="3"/>
  <c r="V525" i="3"/>
  <c r="W525" i="3"/>
  <c r="Y525" i="3"/>
  <c r="Z525" i="3"/>
  <c r="AA525" i="3"/>
  <c r="AC525" i="3"/>
  <c r="AD525" i="3"/>
  <c r="AE525" i="3"/>
  <c r="AG525" i="3"/>
  <c r="AH525" i="3"/>
  <c r="AI525" i="3"/>
  <c r="AK525" i="3"/>
  <c r="AL525" i="3"/>
  <c r="AM525" i="3"/>
  <c r="AO525" i="3"/>
  <c r="AP525" i="3"/>
  <c r="AQ525" i="3"/>
  <c r="AS525" i="3"/>
  <c r="AT525" i="3"/>
  <c r="AU525" i="3"/>
  <c r="AW525" i="3"/>
  <c r="AX525" i="3"/>
  <c r="AY525" i="3"/>
  <c r="BA525" i="3"/>
  <c r="BB525" i="3"/>
  <c r="BC525" i="3"/>
  <c r="BE525" i="3"/>
  <c r="BF525" i="3"/>
  <c r="BG525" i="3"/>
  <c r="BI525" i="3"/>
  <c r="BJ525" i="3"/>
  <c r="BK525" i="3"/>
  <c r="CA525" i="3"/>
  <c r="CB525" i="3"/>
  <c r="CC525" i="3"/>
  <c r="CD525" i="3"/>
  <c r="CF525" i="3"/>
  <c r="CG525" i="3"/>
  <c r="CH525" i="3"/>
  <c r="CJ525" i="3"/>
  <c r="CK525" i="3"/>
  <c r="CL525" i="3"/>
  <c r="CN525" i="3"/>
  <c r="CO525" i="3"/>
  <c r="CP525" i="3"/>
  <c r="CR525" i="3"/>
  <c r="CS525" i="3"/>
  <c r="CT525" i="3"/>
  <c r="CV525" i="3"/>
  <c r="CW525" i="3"/>
  <c r="CX525" i="3"/>
  <c r="CZ525" i="3"/>
  <c r="DA525" i="3"/>
  <c r="DB525" i="3"/>
  <c r="DD525" i="3"/>
  <c r="DE525" i="3"/>
  <c r="DF525" i="3"/>
  <c r="DH525" i="3"/>
  <c r="DI525" i="3"/>
  <c r="DJ525" i="3"/>
  <c r="DL525" i="3"/>
  <c r="DM525" i="3"/>
  <c r="DN525" i="3"/>
  <c r="DP525" i="3"/>
  <c r="DQ525" i="3"/>
  <c r="DR525" i="3"/>
  <c r="B526" i="3"/>
  <c r="C526" i="3"/>
  <c r="E526" i="3"/>
  <c r="F526" i="3"/>
  <c r="G526" i="3"/>
  <c r="H526" i="3"/>
  <c r="I526" i="3"/>
  <c r="J526" i="3"/>
  <c r="K526" i="3"/>
  <c r="L526" i="3"/>
  <c r="M526" i="3"/>
  <c r="N526" i="3"/>
  <c r="O526" i="3"/>
  <c r="Q526" i="3"/>
  <c r="R526" i="3"/>
  <c r="S526" i="3"/>
  <c r="U526" i="3"/>
  <c r="V526" i="3"/>
  <c r="W526" i="3"/>
  <c r="Y526" i="3"/>
  <c r="Z526" i="3"/>
  <c r="AA526" i="3"/>
  <c r="AC526" i="3"/>
  <c r="AD526" i="3"/>
  <c r="AE526" i="3"/>
  <c r="AG526" i="3"/>
  <c r="AH526" i="3"/>
  <c r="AI526" i="3"/>
  <c r="AK526" i="3"/>
  <c r="AL526" i="3"/>
  <c r="AM526" i="3"/>
  <c r="AO526" i="3"/>
  <c r="AP526" i="3"/>
  <c r="AQ526" i="3"/>
  <c r="AS526" i="3"/>
  <c r="AT526" i="3"/>
  <c r="AU526" i="3"/>
  <c r="AW526" i="3"/>
  <c r="AX526" i="3"/>
  <c r="AY526" i="3"/>
  <c r="BA526" i="3"/>
  <c r="BB526" i="3"/>
  <c r="BC526" i="3"/>
  <c r="BE526" i="3"/>
  <c r="BF526" i="3"/>
  <c r="BG526" i="3"/>
  <c r="BI526" i="3"/>
  <c r="BJ526" i="3"/>
  <c r="BK526" i="3"/>
  <c r="CA526" i="3"/>
  <c r="CB526" i="3"/>
  <c r="CC526" i="3"/>
  <c r="CD526" i="3"/>
  <c r="CF526" i="3"/>
  <c r="CG526" i="3"/>
  <c r="CH526" i="3"/>
  <c r="CJ526" i="3"/>
  <c r="CK526" i="3"/>
  <c r="CL526" i="3"/>
  <c r="CN526" i="3"/>
  <c r="CO526" i="3"/>
  <c r="CP526" i="3"/>
  <c r="CR526" i="3"/>
  <c r="CS526" i="3"/>
  <c r="CT526" i="3"/>
  <c r="CV526" i="3"/>
  <c r="CW526" i="3"/>
  <c r="CX526" i="3"/>
  <c r="CZ526" i="3"/>
  <c r="DA526" i="3"/>
  <c r="DB526" i="3"/>
  <c r="DD526" i="3"/>
  <c r="DE526" i="3"/>
  <c r="DF526" i="3"/>
  <c r="DH526" i="3"/>
  <c r="DI526" i="3"/>
  <c r="DJ526" i="3"/>
  <c r="DL526" i="3"/>
  <c r="DM526" i="3"/>
  <c r="DN526" i="3"/>
  <c r="DP526" i="3"/>
  <c r="DQ526" i="3"/>
  <c r="DR526" i="3"/>
  <c r="B527" i="3"/>
  <c r="C527" i="3"/>
  <c r="E527" i="3"/>
  <c r="F527" i="3"/>
  <c r="G527" i="3"/>
  <c r="H527" i="3"/>
  <c r="I527" i="3"/>
  <c r="J527" i="3"/>
  <c r="K527" i="3"/>
  <c r="L527" i="3"/>
  <c r="M527" i="3"/>
  <c r="N527" i="3"/>
  <c r="O527" i="3"/>
  <c r="Q527" i="3"/>
  <c r="R527" i="3"/>
  <c r="S527" i="3"/>
  <c r="U527" i="3"/>
  <c r="V527" i="3"/>
  <c r="W527" i="3"/>
  <c r="Y527" i="3"/>
  <c r="Z527" i="3"/>
  <c r="AA527" i="3"/>
  <c r="AC527" i="3"/>
  <c r="AD527" i="3"/>
  <c r="AE527" i="3"/>
  <c r="AG527" i="3"/>
  <c r="AH527" i="3"/>
  <c r="AI527" i="3"/>
  <c r="AK527" i="3"/>
  <c r="AL527" i="3"/>
  <c r="AM527" i="3"/>
  <c r="AO527" i="3"/>
  <c r="AP527" i="3"/>
  <c r="AQ527" i="3"/>
  <c r="AS527" i="3"/>
  <c r="AT527" i="3"/>
  <c r="AU527" i="3"/>
  <c r="AW527" i="3"/>
  <c r="AX527" i="3"/>
  <c r="AY527" i="3"/>
  <c r="BA527" i="3"/>
  <c r="BB527" i="3"/>
  <c r="BC527" i="3"/>
  <c r="BE527" i="3"/>
  <c r="BF527" i="3"/>
  <c r="BG527" i="3"/>
  <c r="BI527" i="3"/>
  <c r="BJ527" i="3"/>
  <c r="BK527" i="3"/>
  <c r="CA527" i="3"/>
  <c r="CB527" i="3"/>
  <c r="CC527" i="3"/>
  <c r="CD527" i="3"/>
  <c r="CF527" i="3"/>
  <c r="CG527" i="3"/>
  <c r="CH527" i="3"/>
  <c r="CJ527" i="3"/>
  <c r="CK527" i="3"/>
  <c r="CL527" i="3"/>
  <c r="CN527" i="3"/>
  <c r="CO527" i="3"/>
  <c r="CP527" i="3"/>
  <c r="CR527" i="3"/>
  <c r="CS527" i="3"/>
  <c r="CT527" i="3"/>
  <c r="CV527" i="3"/>
  <c r="CW527" i="3"/>
  <c r="CX527" i="3"/>
  <c r="CZ527" i="3"/>
  <c r="DA527" i="3"/>
  <c r="DB527" i="3"/>
  <c r="DD527" i="3"/>
  <c r="DE527" i="3"/>
  <c r="DF527" i="3"/>
  <c r="DH527" i="3"/>
  <c r="DI527" i="3"/>
  <c r="DJ527" i="3"/>
  <c r="DL527" i="3"/>
  <c r="DM527" i="3"/>
  <c r="DN527" i="3"/>
  <c r="DP527" i="3"/>
  <c r="DQ527" i="3"/>
  <c r="DR527" i="3"/>
  <c r="B528" i="3"/>
  <c r="C528" i="3"/>
  <c r="E528" i="3"/>
  <c r="F528" i="3"/>
  <c r="G528" i="3"/>
  <c r="H528" i="3"/>
  <c r="I528" i="3"/>
  <c r="J528" i="3"/>
  <c r="K528" i="3"/>
  <c r="L528" i="3"/>
  <c r="M528" i="3"/>
  <c r="N528" i="3"/>
  <c r="O528" i="3"/>
  <c r="Q528" i="3"/>
  <c r="R528" i="3"/>
  <c r="S528" i="3"/>
  <c r="U528" i="3"/>
  <c r="V528" i="3"/>
  <c r="W528" i="3"/>
  <c r="Y528" i="3"/>
  <c r="Z528" i="3"/>
  <c r="AA528" i="3"/>
  <c r="AC528" i="3"/>
  <c r="AD528" i="3"/>
  <c r="AE528" i="3"/>
  <c r="AG528" i="3"/>
  <c r="AH528" i="3"/>
  <c r="AI528" i="3"/>
  <c r="AK528" i="3"/>
  <c r="AL528" i="3"/>
  <c r="AM528" i="3"/>
  <c r="AO528" i="3"/>
  <c r="AP528" i="3"/>
  <c r="AQ528" i="3"/>
  <c r="AS528" i="3"/>
  <c r="AT528" i="3"/>
  <c r="AU528" i="3"/>
  <c r="AW528" i="3"/>
  <c r="AX528" i="3"/>
  <c r="AY528" i="3"/>
  <c r="BA528" i="3"/>
  <c r="BB528" i="3"/>
  <c r="BC528" i="3"/>
  <c r="BE528" i="3"/>
  <c r="BF528" i="3"/>
  <c r="BG528" i="3"/>
  <c r="BI528" i="3"/>
  <c r="BJ528" i="3"/>
  <c r="BK528" i="3"/>
  <c r="CA528" i="3"/>
  <c r="CB528" i="3"/>
  <c r="CC528" i="3"/>
  <c r="CD528" i="3"/>
  <c r="CF528" i="3"/>
  <c r="CG528" i="3"/>
  <c r="CH528" i="3"/>
  <c r="CJ528" i="3"/>
  <c r="CK528" i="3"/>
  <c r="CL528" i="3"/>
  <c r="CN528" i="3"/>
  <c r="CO528" i="3"/>
  <c r="CP528" i="3"/>
  <c r="CR528" i="3"/>
  <c r="CS528" i="3"/>
  <c r="CT528" i="3"/>
  <c r="CV528" i="3"/>
  <c r="CW528" i="3"/>
  <c r="CX528" i="3"/>
  <c r="CZ528" i="3"/>
  <c r="DA528" i="3"/>
  <c r="DB528" i="3"/>
  <c r="DD528" i="3"/>
  <c r="DE528" i="3"/>
  <c r="DF528" i="3"/>
  <c r="DH528" i="3"/>
  <c r="DI528" i="3"/>
  <c r="DJ528" i="3"/>
  <c r="DL528" i="3"/>
  <c r="DM528" i="3"/>
  <c r="DN528" i="3"/>
  <c r="DP528" i="3"/>
  <c r="DQ528" i="3"/>
  <c r="DR528" i="3"/>
  <c r="B529" i="3"/>
  <c r="C529" i="3"/>
  <c r="E529" i="3"/>
  <c r="F529" i="3"/>
  <c r="G529" i="3"/>
  <c r="H529" i="3"/>
  <c r="I529" i="3"/>
  <c r="J529" i="3"/>
  <c r="K529" i="3"/>
  <c r="L529" i="3"/>
  <c r="M529" i="3"/>
  <c r="N529" i="3"/>
  <c r="O529" i="3"/>
  <c r="Q529" i="3"/>
  <c r="R529" i="3"/>
  <c r="S529" i="3"/>
  <c r="U529" i="3"/>
  <c r="V529" i="3"/>
  <c r="W529" i="3"/>
  <c r="Y529" i="3"/>
  <c r="Z529" i="3"/>
  <c r="AA529" i="3"/>
  <c r="AC529" i="3"/>
  <c r="AD529" i="3"/>
  <c r="AE529" i="3"/>
  <c r="AG529" i="3"/>
  <c r="AH529" i="3"/>
  <c r="AI529" i="3"/>
  <c r="AK529" i="3"/>
  <c r="AL529" i="3"/>
  <c r="AM529" i="3"/>
  <c r="AO529" i="3"/>
  <c r="AP529" i="3"/>
  <c r="AQ529" i="3"/>
  <c r="AS529" i="3"/>
  <c r="AT529" i="3"/>
  <c r="AU529" i="3"/>
  <c r="AW529" i="3"/>
  <c r="AX529" i="3"/>
  <c r="AY529" i="3"/>
  <c r="BA529" i="3"/>
  <c r="BB529" i="3"/>
  <c r="BC529" i="3"/>
  <c r="BE529" i="3"/>
  <c r="BF529" i="3"/>
  <c r="BG529" i="3"/>
  <c r="BI529" i="3"/>
  <c r="BJ529" i="3"/>
  <c r="BK529" i="3"/>
  <c r="CA529" i="3"/>
  <c r="CB529" i="3"/>
  <c r="CC529" i="3"/>
  <c r="CD529" i="3"/>
  <c r="CF529" i="3"/>
  <c r="CG529" i="3"/>
  <c r="CH529" i="3"/>
  <c r="CJ529" i="3"/>
  <c r="CK529" i="3"/>
  <c r="CL529" i="3"/>
  <c r="CN529" i="3"/>
  <c r="CO529" i="3"/>
  <c r="CP529" i="3"/>
  <c r="CR529" i="3"/>
  <c r="CS529" i="3"/>
  <c r="CT529" i="3"/>
  <c r="CV529" i="3"/>
  <c r="CW529" i="3"/>
  <c r="CX529" i="3"/>
  <c r="CZ529" i="3"/>
  <c r="DA529" i="3"/>
  <c r="DB529" i="3"/>
  <c r="DD529" i="3"/>
  <c r="DE529" i="3"/>
  <c r="DF529" i="3"/>
  <c r="DH529" i="3"/>
  <c r="DI529" i="3"/>
  <c r="DJ529" i="3"/>
  <c r="DL529" i="3"/>
  <c r="DM529" i="3"/>
  <c r="DN529" i="3"/>
  <c r="DP529" i="3"/>
  <c r="DQ529" i="3"/>
  <c r="DR529" i="3"/>
  <c r="B530" i="3"/>
  <c r="C530" i="3"/>
  <c r="E530" i="3"/>
  <c r="F530" i="3"/>
  <c r="G530" i="3"/>
  <c r="H530" i="3"/>
  <c r="I530" i="3"/>
  <c r="J530" i="3"/>
  <c r="K530" i="3"/>
  <c r="L530" i="3"/>
  <c r="M530" i="3"/>
  <c r="N530" i="3"/>
  <c r="O530" i="3"/>
  <c r="Q530" i="3"/>
  <c r="R530" i="3"/>
  <c r="S530" i="3"/>
  <c r="U530" i="3"/>
  <c r="V530" i="3"/>
  <c r="W530" i="3"/>
  <c r="Y530" i="3"/>
  <c r="Z530" i="3"/>
  <c r="AA530" i="3"/>
  <c r="AC530" i="3"/>
  <c r="AD530" i="3"/>
  <c r="AE530" i="3"/>
  <c r="AG530" i="3"/>
  <c r="AH530" i="3"/>
  <c r="AI530" i="3"/>
  <c r="AK530" i="3"/>
  <c r="AL530" i="3"/>
  <c r="AM530" i="3"/>
  <c r="AO530" i="3"/>
  <c r="AP530" i="3"/>
  <c r="AQ530" i="3"/>
  <c r="AS530" i="3"/>
  <c r="AT530" i="3"/>
  <c r="AU530" i="3"/>
  <c r="AW530" i="3"/>
  <c r="AX530" i="3"/>
  <c r="AY530" i="3"/>
  <c r="BA530" i="3"/>
  <c r="BB530" i="3"/>
  <c r="BC530" i="3"/>
  <c r="BE530" i="3"/>
  <c r="BF530" i="3"/>
  <c r="BG530" i="3"/>
  <c r="BI530" i="3"/>
  <c r="BJ530" i="3"/>
  <c r="BK530" i="3"/>
  <c r="CA530" i="3"/>
  <c r="CB530" i="3"/>
  <c r="CC530" i="3"/>
  <c r="CD530" i="3"/>
  <c r="CF530" i="3"/>
  <c r="CG530" i="3"/>
  <c r="CH530" i="3"/>
  <c r="CJ530" i="3"/>
  <c r="CK530" i="3"/>
  <c r="CL530" i="3"/>
  <c r="CN530" i="3"/>
  <c r="CO530" i="3"/>
  <c r="CP530" i="3"/>
  <c r="CR530" i="3"/>
  <c r="CS530" i="3"/>
  <c r="CT530" i="3"/>
  <c r="CV530" i="3"/>
  <c r="CW530" i="3"/>
  <c r="CX530" i="3"/>
  <c r="CZ530" i="3"/>
  <c r="DA530" i="3"/>
  <c r="DB530" i="3"/>
  <c r="DD530" i="3"/>
  <c r="DE530" i="3"/>
  <c r="DF530" i="3"/>
  <c r="DH530" i="3"/>
  <c r="DI530" i="3"/>
  <c r="DJ530" i="3"/>
  <c r="DL530" i="3"/>
  <c r="DM530" i="3"/>
  <c r="DN530" i="3"/>
  <c r="DP530" i="3"/>
  <c r="DQ530" i="3"/>
  <c r="DR530" i="3"/>
  <c r="B531" i="3"/>
  <c r="C531" i="3"/>
  <c r="E531" i="3"/>
  <c r="F531" i="3"/>
  <c r="G531" i="3"/>
  <c r="H531" i="3"/>
  <c r="I531" i="3"/>
  <c r="J531" i="3"/>
  <c r="K531" i="3"/>
  <c r="L531" i="3"/>
  <c r="M531" i="3"/>
  <c r="N531" i="3"/>
  <c r="O531" i="3"/>
  <c r="Q531" i="3"/>
  <c r="R531" i="3"/>
  <c r="S531" i="3"/>
  <c r="U531" i="3"/>
  <c r="V531" i="3"/>
  <c r="W531" i="3"/>
  <c r="Y531" i="3"/>
  <c r="Z531" i="3"/>
  <c r="AA531" i="3"/>
  <c r="AC531" i="3"/>
  <c r="AD531" i="3"/>
  <c r="AE531" i="3"/>
  <c r="AG531" i="3"/>
  <c r="AH531" i="3"/>
  <c r="AI531" i="3"/>
  <c r="AK531" i="3"/>
  <c r="AL531" i="3"/>
  <c r="AM531" i="3"/>
  <c r="AO531" i="3"/>
  <c r="AP531" i="3"/>
  <c r="AQ531" i="3"/>
  <c r="AS531" i="3"/>
  <c r="AT531" i="3"/>
  <c r="AU531" i="3"/>
  <c r="AW531" i="3"/>
  <c r="AX531" i="3"/>
  <c r="AY531" i="3"/>
  <c r="BA531" i="3"/>
  <c r="BB531" i="3"/>
  <c r="BC531" i="3"/>
  <c r="BE531" i="3"/>
  <c r="BF531" i="3"/>
  <c r="BG531" i="3"/>
  <c r="BI531" i="3"/>
  <c r="BJ531" i="3"/>
  <c r="BK531" i="3"/>
  <c r="CA531" i="3"/>
  <c r="CB531" i="3"/>
  <c r="CC531" i="3"/>
  <c r="CD531" i="3"/>
  <c r="CF531" i="3"/>
  <c r="CG531" i="3"/>
  <c r="CH531" i="3"/>
  <c r="CJ531" i="3"/>
  <c r="CK531" i="3"/>
  <c r="CL531" i="3"/>
  <c r="CN531" i="3"/>
  <c r="CO531" i="3"/>
  <c r="CP531" i="3"/>
  <c r="CR531" i="3"/>
  <c r="CS531" i="3"/>
  <c r="CT531" i="3"/>
  <c r="CV531" i="3"/>
  <c r="CW531" i="3"/>
  <c r="CX531" i="3"/>
  <c r="CZ531" i="3"/>
  <c r="DA531" i="3"/>
  <c r="DB531" i="3"/>
  <c r="DD531" i="3"/>
  <c r="DE531" i="3"/>
  <c r="DF531" i="3"/>
  <c r="DH531" i="3"/>
  <c r="DI531" i="3"/>
  <c r="DJ531" i="3"/>
  <c r="DL531" i="3"/>
  <c r="DM531" i="3"/>
  <c r="DN531" i="3"/>
  <c r="DP531" i="3"/>
  <c r="DQ531" i="3"/>
  <c r="DR531" i="3"/>
  <c r="B532" i="3"/>
  <c r="C532" i="3"/>
  <c r="E532" i="3"/>
  <c r="F532" i="3"/>
  <c r="G532" i="3"/>
  <c r="H532" i="3"/>
  <c r="I532" i="3"/>
  <c r="J532" i="3"/>
  <c r="K532" i="3"/>
  <c r="L532" i="3"/>
  <c r="M532" i="3"/>
  <c r="N532" i="3"/>
  <c r="O532" i="3"/>
  <c r="Q532" i="3"/>
  <c r="R532" i="3"/>
  <c r="S532" i="3"/>
  <c r="U532" i="3"/>
  <c r="V532" i="3"/>
  <c r="W532" i="3"/>
  <c r="Y532" i="3"/>
  <c r="Z532" i="3"/>
  <c r="AA532" i="3"/>
  <c r="AC532" i="3"/>
  <c r="AD532" i="3"/>
  <c r="AE532" i="3"/>
  <c r="AG532" i="3"/>
  <c r="AH532" i="3"/>
  <c r="AI532" i="3"/>
  <c r="AK532" i="3"/>
  <c r="AL532" i="3"/>
  <c r="AM532" i="3"/>
  <c r="AO532" i="3"/>
  <c r="AP532" i="3"/>
  <c r="AQ532" i="3"/>
  <c r="AS532" i="3"/>
  <c r="AT532" i="3"/>
  <c r="AU532" i="3"/>
  <c r="AW532" i="3"/>
  <c r="AX532" i="3"/>
  <c r="AY532" i="3"/>
  <c r="BA532" i="3"/>
  <c r="BB532" i="3"/>
  <c r="BC532" i="3"/>
  <c r="BE532" i="3"/>
  <c r="BF532" i="3"/>
  <c r="BG532" i="3"/>
  <c r="BI532" i="3"/>
  <c r="BJ532" i="3"/>
  <c r="BK532" i="3"/>
  <c r="CA532" i="3"/>
  <c r="CB532" i="3"/>
  <c r="CC532" i="3"/>
  <c r="CD532" i="3"/>
  <c r="CF532" i="3"/>
  <c r="CG532" i="3"/>
  <c r="CH532" i="3"/>
  <c r="CJ532" i="3"/>
  <c r="CK532" i="3"/>
  <c r="CL532" i="3"/>
  <c r="CN532" i="3"/>
  <c r="CO532" i="3"/>
  <c r="CP532" i="3"/>
  <c r="CR532" i="3"/>
  <c r="CS532" i="3"/>
  <c r="CT532" i="3"/>
  <c r="CV532" i="3"/>
  <c r="CW532" i="3"/>
  <c r="CX532" i="3"/>
  <c r="CZ532" i="3"/>
  <c r="DA532" i="3"/>
  <c r="DB532" i="3"/>
  <c r="DD532" i="3"/>
  <c r="DE532" i="3"/>
  <c r="DF532" i="3"/>
  <c r="DH532" i="3"/>
  <c r="DI532" i="3"/>
  <c r="DJ532" i="3"/>
  <c r="DL532" i="3"/>
  <c r="DM532" i="3"/>
  <c r="DN532" i="3"/>
  <c r="DP532" i="3"/>
  <c r="DQ532" i="3"/>
  <c r="DR532" i="3"/>
  <c r="B533" i="3"/>
  <c r="C533" i="3"/>
  <c r="E533" i="3"/>
  <c r="F533" i="3"/>
  <c r="G533" i="3"/>
  <c r="H533" i="3"/>
  <c r="I533" i="3"/>
  <c r="J533" i="3"/>
  <c r="K533" i="3"/>
  <c r="L533" i="3"/>
  <c r="M533" i="3"/>
  <c r="N533" i="3"/>
  <c r="O533" i="3"/>
  <c r="Q533" i="3"/>
  <c r="R533" i="3"/>
  <c r="S533" i="3"/>
  <c r="U533" i="3"/>
  <c r="V533" i="3"/>
  <c r="W533" i="3"/>
  <c r="Y533" i="3"/>
  <c r="Z533" i="3"/>
  <c r="AA533" i="3"/>
  <c r="AC533" i="3"/>
  <c r="AD533" i="3"/>
  <c r="AE533" i="3"/>
  <c r="AG533" i="3"/>
  <c r="AH533" i="3"/>
  <c r="AI533" i="3"/>
  <c r="AK533" i="3"/>
  <c r="AL533" i="3"/>
  <c r="AM533" i="3"/>
  <c r="AO533" i="3"/>
  <c r="AP533" i="3"/>
  <c r="AQ533" i="3"/>
  <c r="AS533" i="3"/>
  <c r="AT533" i="3"/>
  <c r="AU533" i="3"/>
  <c r="AW533" i="3"/>
  <c r="AX533" i="3"/>
  <c r="AY533" i="3"/>
  <c r="BA533" i="3"/>
  <c r="BB533" i="3"/>
  <c r="BC533" i="3"/>
  <c r="BE533" i="3"/>
  <c r="BF533" i="3"/>
  <c r="BG533" i="3"/>
  <c r="BI533" i="3"/>
  <c r="BJ533" i="3"/>
  <c r="BK533" i="3"/>
  <c r="CA533" i="3"/>
  <c r="CB533" i="3"/>
  <c r="CC533" i="3"/>
  <c r="CD533" i="3"/>
  <c r="CF533" i="3"/>
  <c r="CG533" i="3"/>
  <c r="CH533" i="3"/>
  <c r="CJ533" i="3"/>
  <c r="CK533" i="3"/>
  <c r="CL533" i="3"/>
  <c r="CN533" i="3"/>
  <c r="CO533" i="3"/>
  <c r="CP533" i="3"/>
  <c r="CR533" i="3"/>
  <c r="CS533" i="3"/>
  <c r="CT533" i="3"/>
  <c r="CV533" i="3"/>
  <c r="CW533" i="3"/>
  <c r="CX533" i="3"/>
  <c r="CZ533" i="3"/>
  <c r="DA533" i="3"/>
  <c r="DB533" i="3"/>
  <c r="DD533" i="3"/>
  <c r="DE533" i="3"/>
  <c r="DF533" i="3"/>
  <c r="DH533" i="3"/>
  <c r="DI533" i="3"/>
  <c r="DJ533" i="3"/>
  <c r="DL533" i="3"/>
  <c r="DM533" i="3"/>
  <c r="DN533" i="3"/>
  <c r="DP533" i="3"/>
  <c r="DQ533" i="3"/>
  <c r="DR533" i="3"/>
  <c r="B534" i="3"/>
  <c r="C534" i="3"/>
  <c r="E534" i="3"/>
  <c r="F534" i="3"/>
  <c r="G534" i="3"/>
  <c r="H534" i="3"/>
  <c r="I534" i="3"/>
  <c r="J534" i="3"/>
  <c r="K534" i="3"/>
  <c r="L534" i="3"/>
  <c r="M534" i="3"/>
  <c r="N534" i="3"/>
  <c r="O534" i="3"/>
  <c r="Q534" i="3"/>
  <c r="R534" i="3"/>
  <c r="S534" i="3"/>
  <c r="U534" i="3"/>
  <c r="V534" i="3"/>
  <c r="W534" i="3"/>
  <c r="Y534" i="3"/>
  <c r="Z534" i="3"/>
  <c r="AA534" i="3"/>
  <c r="AC534" i="3"/>
  <c r="AD534" i="3"/>
  <c r="AE534" i="3"/>
  <c r="AG534" i="3"/>
  <c r="AH534" i="3"/>
  <c r="AI534" i="3"/>
  <c r="AK534" i="3"/>
  <c r="AL534" i="3"/>
  <c r="AM534" i="3"/>
  <c r="AO534" i="3"/>
  <c r="AP534" i="3"/>
  <c r="AQ534" i="3"/>
  <c r="AS534" i="3"/>
  <c r="AT534" i="3"/>
  <c r="AU534" i="3"/>
  <c r="AW534" i="3"/>
  <c r="AX534" i="3"/>
  <c r="AY534" i="3"/>
  <c r="BA534" i="3"/>
  <c r="BB534" i="3"/>
  <c r="BC534" i="3"/>
  <c r="BE534" i="3"/>
  <c r="BF534" i="3"/>
  <c r="BG534" i="3"/>
  <c r="BI534" i="3"/>
  <c r="BJ534" i="3"/>
  <c r="BK534" i="3"/>
  <c r="CA534" i="3"/>
  <c r="CB534" i="3"/>
  <c r="CC534" i="3"/>
  <c r="CD534" i="3"/>
  <c r="CF534" i="3"/>
  <c r="CG534" i="3"/>
  <c r="CH534" i="3"/>
  <c r="CJ534" i="3"/>
  <c r="CK534" i="3"/>
  <c r="CL534" i="3"/>
  <c r="CN534" i="3"/>
  <c r="CO534" i="3"/>
  <c r="CP534" i="3"/>
  <c r="CR534" i="3"/>
  <c r="CS534" i="3"/>
  <c r="CT534" i="3"/>
  <c r="CV534" i="3"/>
  <c r="CW534" i="3"/>
  <c r="CX534" i="3"/>
  <c r="CZ534" i="3"/>
  <c r="DA534" i="3"/>
  <c r="DB534" i="3"/>
  <c r="DD534" i="3"/>
  <c r="DE534" i="3"/>
  <c r="DF534" i="3"/>
  <c r="DH534" i="3"/>
  <c r="DI534" i="3"/>
  <c r="DJ534" i="3"/>
  <c r="DL534" i="3"/>
  <c r="DM534" i="3"/>
  <c r="DN534" i="3"/>
  <c r="DP534" i="3"/>
  <c r="DQ534" i="3"/>
  <c r="DR534" i="3"/>
  <c r="B535" i="3"/>
  <c r="C535" i="3"/>
  <c r="E535" i="3"/>
  <c r="F535" i="3"/>
  <c r="G535" i="3"/>
  <c r="H535" i="3"/>
  <c r="I535" i="3"/>
  <c r="J535" i="3"/>
  <c r="K535" i="3"/>
  <c r="L535" i="3"/>
  <c r="M535" i="3"/>
  <c r="N535" i="3"/>
  <c r="O535" i="3"/>
  <c r="Q535" i="3"/>
  <c r="R535" i="3"/>
  <c r="S535" i="3"/>
  <c r="U535" i="3"/>
  <c r="V535" i="3"/>
  <c r="W535" i="3"/>
  <c r="Y535" i="3"/>
  <c r="Z535" i="3"/>
  <c r="AA535" i="3"/>
  <c r="AC535" i="3"/>
  <c r="AD535" i="3"/>
  <c r="AE535" i="3"/>
  <c r="AG535" i="3"/>
  <c r="AH535" i="3"/>
  <c r="AI535" i="3"/>
  <c r="AK535" i="3"/>
  <c r="AL535" i="3"/>
  <c r="AM535" i="3"/>
  <c r="AO535" i="3"/>
  <c r="AP535" i="3"/>
  <c r="AQ535" i="3"/>
  <c r="AS535" i="3"/>
  <c r="AT535" i="3"/>
  <c r="AU535" i="3"/>
  <c r="AW535" i="3"/>
  <c r="AX535" i="3"/>
  <c r="AY535" i="3"/>
  <c r="BA535" i="3"/>
  <c r="BB535" i="3"/>
  <c r="BC535" i="3"/>
  <c r="BE535" i="3"/>
  <c r="BF535" i="3"/>
  <c r="BG535" i="3"/>
  <c r="BI535" i="3"/>
  <c r="BJ535" i="3"/>
  <c r="BK535" i="3"/>
  <c r="CA535" i="3"/>
  <c r="CB535" i="3"/>
  <c r="CC535" i="3"/>
  <c r="CD535" i="3"/>
  <c r="CF535" i="3"/>
  <c r="CG535" i="3"/>
  <c r="CH535" i="3"/>
  <c r="CJ535" i="3"/>
  <c r="CK535" i="3"/>
  <c r="CL535" i="3"/>
  <c r="CN535" i="3"/>
  <c r="CO535" i="3"/>
  <c r="CP535" i="3"/>
  <c r="CR535" i="3"/>
  <c r="CS535" i="3"/>
  <c r="CT535" i="3"/>
  <c r="CV535" i="3"/>
  <c r="CW535" i="3"/>
  <c r="CX535" i="3"/>
  <c r="CZ535" i="3"/>
  <c r="DA535" i="3"/>
  <c r="DB535" i="3"/>
  <c r="DD535" i="3"/>
  <c r="DE535" i="3"/>
  <c r="DF535" i="3"/>
  <c r="DH535" i="3"/>
  <c r="DI535" i="3"/>
  <c r="DJ535" i="3"/>
  <c r="DL535" i="3"/>
  <c r="DM535" i="3"/>
  <c r="DN535" i="3"/>
  <c r="DP535" i="3"/>
  <c r="DQ535" i="3"/>
  <c r="DR535" i="3"/>
  <c r="B536" i="3"/>
  <c r="C536" i="3"/>
  <c r="E536" i="3"/>
  <c r="F536" i="3"/>
  <c r="G536" i="3"/>
  <c r="H536" i="3"/>
  <c r="I536" i="3"/>
  <c r="J536" i="3"/>
  <c r="K536" i="3"/>
  <c r="L536" i="3"/>
  <c r="M536" i="3"/>
  <c r="N536" i="3"/>
  <c r="O536" i="3"/>
  <c r="Q536" i="3"/>
  <c r="R536" i="3"/>
  <c r="S536" i="3"/>
  <c r="U536" i="3"/>
  <c r="V536" i="3"/>
  <c r="W536" i="3"/>
  <c r="Y536" i="3"/>
  <c r="Z536" i="3"/>
  <c r="AA536" i="3"/>
  <c r="AC536" i="3"/>
  <c r="AD536" i="3"/>
  <c r="AE536" i="3"/>
  <c r="AG536" i="3"/>
  <c r="AH536" i="3"/>
  <c r="AI536" i="3"/>
  <c r="AK536" i="3"/>
  <c r="AL536" i="3"/>
  <c r="AM536" i="3"/>
  <c r="AO536" i="3"/>
  <c r="AP536" i="3"/>
  <c r="AQ536" i="3"/>
  <c r="AS536" i="3"/>
  <c r="AT536" i="3"/>
  <c r="AU536" i="3"/>
  <c r="AW536" i="3"/>
  <c r="AX536" i="3"/>
  <c r="AY536" i="3"/>
  <c r="BA536" i="3"/>
  <c r="BB536" i="3"/>
  <c r="BC536" i="3"/>
  <c r="BE536" i="3"/>
  <c r="BF536" i="3"/>
  <c r="BG536" i="3"/>
  <c r="BI536" i="3"/>
  <c r="BJ536" i="3"/>
  <c r="BK536" i="3"/>
  <c r="CA536" i="3"/>
  <c r="CB536" i="3"/>
  <c r="CC536" i="3"/>
  <c r="CD536" i="3"/>
  <c r="CF536" i="3"/>
  <c r="CG536" i="3"/>
  <c r="CH536" i="3"/>
  <c r="CJ536" i="3"/>
  <c r="CK536" i="3"/>
  <c r="CL536" i="3"/>
  <c r="CN536" i="3"/>
  <c r="CO536" i="3"/>
  <c r="CP536" i="3"/>
  <c r="CR536" i="3"/>
  <c r="CS536" i="3"/>
  <c r="CT536" i="3"/>
  <c r="CV536" i="3"/>
  <c r="CW536" i="3"/>
  <c r="CX536" i="3"/>
  <c r="CZ536" i="3"/>
  <c r="DA536" i="3"/>
  <c r="DB536" i="3"/>
  <c r="DD536" i="3"/>
  <c r="DE536" i="3"/>
  <c r="DF536" i="3"/>
  <c r="DH536" i="3"/>
  <c r="DI536" i="3"/>
  <c r="DJ536" i="3"/>
  <c r="DL536" i="3"/>
  <c r="DM536" i="3"/>
  <c r="DN536" i="3"/>
  <c r="DP536" i="3"/>
  <c r="DQ536" i="3"/>
  <c r="DR536" i="3"/>
  <c r="B537" i="3"/>
  <c r="C537" i="3"/>
  <c r="E537" i="3"/>
  <c r="F537" i="3"/>
  <c r="G537" i="3"/>
  <c r="H537" i="3"/>
  <c r="I537" i="3"/>
  <c r="J537" i="3"/>
  <c r="K537" i="3"/>
  <c r="L537" i="3"/>
  <c r="M537" i="3"/>
  <c r="N537" i="3"/>
  <c r="O537" i="3"/>
  <c r="Q537" i="3"/>
  <c r="R537" i="3"/>
  <c r="S537" i="3"/>
  <c r="U537" i="3"/>
  <c r="V537" i="3"/>
  <c r="W537" i="3"/>
  <c r="Y537" i="3"/>
  <c r="Z537" i="3"/>
  <c r="AA537" i="3"/>
  <c r="AC537" i="3"/>
  <c r="AD537" i="3"/>
  <c r="AE537" i="3"/>
  <c r="AG537" i="3"/>
  <c r="AH537" i="3"/>
  <c r="AI537" i="3"/>
  <c r="AK537" i="3"/>
  <c r="AL537" i="3"/>
  <c r="AM537" i="3"/>
  <c r="AO537" i="3"/>
  <c r="AP537" i="3"/>
  <c r="AQ537" i="3"/>
  <c r="AS537" i="3"/>
  <c r="AT537" i="3"/>
  <c r="AU537" i="3"/>
  <c r="AW537" i="3"/>
  <c r="AX537" i="3"/>
  <c r="AY537" i="3"/>
  <c r="BA537" i="3"/>
  <c r="BB537" i="3"/>
  <c r="BC537" i="3"/>
  <c r="BE537" i="3"/>
  <c r="BF537" i="3"/>
  <c r="BG537" i="3"/>
  <c r="BI537" i="3"/>
  <c r="BJ537" i="3"/>
  <c r="BK537" i="3"/>
  <c r="CA537" i="3"/>
  <c r="CB537" i="3"/>
  <c r="CC537" i="3"/>
  <c r="CD537" i="3"/>
  <c r="CF537" i="3"/>
  <c r="CG537" i="3"/>
  <c r="CH537" i="3"/>
  <c r="CJ537" i="3"/>
  <c r="CK537" i="3"/>
  <c r="CL537" i="3"/>
  <c r="CN537" i="3"/>
  <c r="CO537" i="3"/>
  <c r="CP537" i="3"/>
  <c r="CR537" i="3"/>
  <c r="CS537" i="3"/>
  <c r="CT537" i="3"/>
  <c r="CV537" i="3"/>
  <c r="CW537" i="3"/>
  <c r="CX537" i="3"/>
  <c r="CZ537" i="3"/>
  <c r="DA537" i="3"/>
  <c r="DB537" i="3"/>
  <c r="DD537" i="3"/>
  <c r="DE537" i="3"/>
  <c r="DF537" i="3"/>
  <c r="DH537" i="3"/>
  <c r="DI537" i="3"/>
  <c r="DJ537" i="3"/>
  <c r="DL537" i="3"/>
  <c r="DM537" i="3"/>
  <c r="DN537" i="3"/>
  <c r="DP537" i="3"/>
  <c r="DQ537" i="3"/>
  <c r="DR537" i="3"/>
  <c r="B538" i="3"/>
  <c r="C538" i="3"/>
  <c r="E538" i="3"/>
  <c r="F538" i="3"/>
  <c r="G538" i="3"/>
  <c r="H538" i="3"/>
  <c r="I538" i="3"/>
  <c r="J538" i="3"/>
  <c r="K538" i="3"/>
  <c r="L538" i="3"/>
  <c r="M538" i="3"/>
  <c r="N538" i="3"/>
  <c r="O538" i="3"/>
  <c r="Q538" i="3"/>
  <c r="R538" i="3"/>
  <c r="S538" i="3"/>
  <c r="U538" i="3"/>
  <c r="V538" i="3"/>
  <c r="W538" i="3"/>
  <c r="Y538" i="3"/>
  <c r="Z538" i="3"/>
  <c r="AA538" i="3"/>
  <c r="AC538" i="3"/>
  <c r="AD538" i="3"/>
  <c r="AE538" i="3"/>
  <c r="AG538" i="3"/>
  <c r="AH538" i="3"/>
  <c r="AI538" i="3"/>
  <c r="AK538" i="3"/>
  <c r="AL538" i="3"/>
  <c r="AM538" i="3"/>
  <c r="AO538" i="3"/>
  <c r="AP538" i="3"/>
  <c r="AQ538" i="3"/>
  <c r="AS538" i="3"/>
  <c r="AT538" i="3"/>
  <c r="AU538" i="3"/>
  <c r="AW538" i="3"/>
  <c r="AX538" i="3"/>
  <c r="AY538" i="3"/>
  <c r="BA538" i="3"/>
  <c r="BB538" i="3"/>
  <c r="BC538" i="3"/>
  <c r="BE538" i="3"/>
  <c r="BF538" i="3"/>
  <c r="BG538" i="3"/>
  <c r="BI538" i="3"/>
  <c r="BJ538" i="3"/>
  <c r="BK538" i="3"/>
  <c r="CA538" i="3"/>
  <c r="CB538" i="3"/>
  <c r="CC538" i="3"/>
  <c r="CD538" i="3"/>
  <c r="CF538" i="3"/>
  <c r="CG538" i="3"/>
  <c r="CH538" i="3"/>
  <c r="CJ538" i="3"/>
  <c r="CK538" i="3"/>
  <c r="CL538" i="3"/>
  <c r="CN538" i="3"/>
  <c r="CO538" i="3"/>
  <c r="CP538" i="3"/>
  <c r="CR538" i="3"/>
  <c r="CS538" i="3"/>
  <c r="CT538" i="3"/>
  <c r="CV538" i="3"/>
  <c r="CW538" i="3"/>
  <c r="CX538" i="3"/>
  <c r="CZ538" i="3"/>
  <c r="DA538" i="3"/>
  <c r="DB538" i="3"/>
  <c r="DD538" i="3"/>
  <c r="DE538" i="3"/>
  <c r="DF538" i="3"/>
  <c r="DH538" i="3"/>
  <c r="DI538" i="3"/>
  <c r="DJ538" i="3"/>
  <c r="DL538" i="3"/>
  <c r="DM538" i="3"/>
  <c r="DN538" i="3"/>
  <c r="DP538" i="3"/>
  <c r="DQ538" i="3"/>
  <c r="DR538" i="3"/>
  <c r="B539" i="3"/>
  <c r="C539" i="3"/>
  <c r="E539" i="3"/>
  <c r="F539" i="3"/>
  <c r="G539" i="3"/>
  <c r="H539" i="3"/>
  <c r="I539" i="3"/>
  <c r="J539" i="3"/>
  <c r="K539" i="3"/>
  <c r="L539" i="3"/>
  <c r="M539" i="3"/>
  <c r="N539" i="3"/>
  <c r="O539" i="3"/>
  <c r="Q539" i="3"/>
  <c r="R539" i="3"/>
  <c r="S539" i="3"/>
  <c r="U539" i="3"/>
  <c r="V539" i="3"/>
  <c r="W539" i="3"/>
  <c r="Y539" i="3"/>
  <c r="Z539" i="3"/>
  <c r="AA539" i="3"/>
  <c r="AC539" i="3"/>
  <c r="AD539" i="3"/>
  <c r="AE539" i="3"/>
  <c r="AG539" i="3"/>
  <c r="AH539" i="3"/>
  <c r="AI539" i="3"/>
  <c r="AK539" i="3"/>
  <c r="AL539" i="3"/>
  <c r="AM539" i="3"/>
  <c r="AO539" i="3"/>
  <c r="AP539" i="3"/>
  <c r="AQ539" i="3"/>
  <c r="AS539" i="3"/>
  <c r="AT539" i="3"/>
  <c r="AU539" i="3"/>
  <c r="AW539" i="3"/>
  <c r="AX539" i="3"/>
  <c r="AY539" i="3"/>
  <c r="BA539" i="3"/>
  <c r="BB539" i="3"/>
  <c r="BC539" i="3"/>
  <c r="BE539" i="3"/>
  <c r="BF539" i="3"/>
  <c r="BG539" i="3"/>
  <c r="BI539" i="3"/>
  <c r="BJ539" i="3"/>
  <c r="BK539" i="3"/>
  <c r="CA539" i="3"/>
  <c r="CB539" i="3"/>
  <c r="CC539" i="3"/>
  <c r="CD539" i="3"/>
  <c r="CF539" i="3"/>
  <c r="CG539" i="3"/>
  <c r="CH539" i="3"/>
  <c r="CJ539" i="3"/>
  <c r="CK539" i="3"/>
  <c r="CL539" i="3"/>
  <c r="CN539" i="3"/>
  <c r="CO539" i="3"/>
  <c r="CP539" i="3"/>
  <c r="CR539" i="3"/>
  <c r="CS539" i="3"/>
  <c r="CT539" i="3"/>
  <c r="CV539" i="3"/>
  <c r="CW539" i="3"/>
  <c r="CX539" i="3"/>
  <c r="CZ539" i="3"/>
  <c r="DA539" i="3"/>
  <c r="DB539" i="3"/>
  <c r="DD539" i="3"/>
  <c r="DE539" i="3"/>
  <c r="DF539" i="3"/>
  <c r="DH539" i="3"/>
  <c r="DI539" i="3"/>
  <c r="DJ539" i="3"/>
  <c r="DL539" i="3"/>
  <c r="DM539" i="3"/>
  <c r="DN539" i="3"/>
  <c r="DP539" i="3"/>
  <c r="DQ539" i="3"/>
  <c r="DR539" i="3"/>
  <c r="B540" i="3"/>
  <c r="C540" i="3"/>
  <c r="E540" i="3"/>
  <c r="F540" i="3"/>
  <c r="G540" i="3"/>
  <c r="H540" i="3"/>
  <c r="I540" i="3"/>
  <c r="J540" i="3"/>
  <c r="K540" i="3"/>
  <c r="L540" i="3"/>
  <c r="M540" i="3"/>
  <c r="N540" i="3"/>
  <c r="O540" i="3"/>
  <c r="Q540" i="3"/>
  <c r="R540" i="3"/>
  <c r="S540" i="3"/>
  <c r="U540" i="3"/>
  <c r="V540" i="3"/>
  <c r="W540" i="3"/>
  <c r="Y540" i="3"/>
  <c r="Z540" i="3"/>
  <c r="AA540" i="3"/>
  <c r="AC540" i="3"/>
  <c r="AD540" i="3"/>
  <c r="AE540" i="3"/>
  <c r="AG540" i="3"/>
  <c r="AH540" i="3"/>
  <c r="AI540" i="3"/>
  <c r="AK540" i="3"/>
  <c r="AL540" i="3"/>
  <c r="AM540" i="3"/>
  <c r="AO540" i="3"/>
  <c r="AP540" i="3"/>
  <c r="AQ540" i="3"/>
  <c r="AS540" i="3"/>
  <c r="AT540" i="3"/>
  <c r="AU540" i="3"/>
  <c r="AW540" i="3"/>
  <c r="AX540" i="3"/>
  <c r="AY540" i="3"/>
  <c r="BA540" i="3"/>
  <c r="BB540" i="3"/>
  <c r="BC540" i="3"/>
  <c r="BE540" i="3"/>
  <c r="BF540" i="3"/>
  <c r="BG540" i="3"/>
  <c r="BI540" i="3"/>
  <c r="BJ540" i="3"/>
  <c r="BK540" i="3"/>
  <c r="CA540" i="3"/>
  <c r="CB540" i="3"/>
  <c r="CC540" i="3"/>
  <c r="CD540" i="3"/>
  <c r="CF540" i="3"/>
  <c r="CG540" i="3"/>
  <c r="CH540" i="3"/>
  <c r="CJ540" i="3"/>
  <c r="CK540" i="3"/>
  <c r="CL540" i="3"/>
  <c r="CN540" i="3"/>
  <c r="CO540" i="3"/>
  <c r="CP540" i="3"/>
  <c r="CR540" i="3"/>
  <c r="CS540" i="3"/>
  <c r="CT540" i="3"/>
  <c r="CV540" i="3"/>
  <c r="CW540" i="3"/>
  <c r="CX540" i="3"/>
  <c r="CZ540" i="3"/>
  <c r="DA540" i="3"/>
  <c r="DB540" i="3"/>
  <c r="DD540" i="3"/>
  <c r="DE540" i="3"/>
  <c r="DF540" i="3"/>
  <c r="DH540" i="3"/>
  <c r="DI540" i="3"/>
  <c r="DJ540" i="3"/>
  <c r="DL540" i="3"/>
  <c r="DM540" i="3"/>
  <c r="DN540" i="3"/>
  <c r="DP540" i="3"/>
  <c r="DQ540" i="3"/>
  <c r="DR540" i="3"/>
  <c r="B541" i="3"/>
  <c r="C541" i="3"/>
  <c r="E541" i="3"/>
  <c r="F541" i="3"/>
  <c r="G541" i="3"/>
  <c r="H541" i="3"/>
  <c r="I541" i="3"/>
  <c r="J541" i="3"/>
  <c r="K541" i="3"/>
  <c r="L541" i="3"/>
  <c r="M541" i="3"/>
  <c r="N541" i="3"/>
  <c r="O541" i="3"/>
  <c r="Q541" i="3"/>
  <c r="R541" i="3"/>
  <c r="S541" i="3"/>
  <c r="U541" i="3"/>
  <c r="V541" i="3"/>
  <c r="W541" i="3"/>
  <c r="Y541" i="3"/>
  <c r="Z541" i="3"/>
  <c r="AA541" i="3"/>
  <c r="AC541" i="3"/>
  <c r="AD541" i="3"/>
  <c r="AE541" i="3"/>
  <c r="AG541" i="3"/>
  <c r="AH541" i="3"/>
  <c r="AI541" i="3"/>
  <c r="AK541" i="3"/>
  <c r="AL541" i="3"/>
  <c r="AM541" i="3"/>
  <c r="AO541" i="3"/>
  <c r="AP541" i="3"/>
  <c r="AQ541" i="3"/>
  <c r="AS541" i="3"/>
  <c r="AT541" i="3"/>
  <c r="AU541" i="3"/>
  <c r="AW541" i="3"/>
  <c r="AX541" i="3"/>
  <c r="AY541" i="3"/>
  <c r="BA541" i="3"/>
  <c r="BB541" i="3"/>
  <c r="BC541" i="3"/>
  <c r="BE541" i="3"/>
  <c r="BF541" i="3"/>
  <c r="BG541" i="3"/>
  <c r="BI541" i="3"/>
  <c r="BJ541" i="3"/>
  <c r="BK541" i="3"/>
  <c r="CA541" i="3"/>
  <c r="CB541" i="3"/>
  <c r="CC541" i="3"/>
  <c r="CD541" i="3"/>
  <c r="CF541" i="3"/>
  <c r="CG541" i="3"/>
  <c r="CH541" i="3"/>
  <c r="CJ541" i="3"/>
  <c r="CK541" i="3"/>
  <c r="CL541" i="3"/>
  <c r="CN541" i="3"/>
  <c r="CO541" i="3"/>
  <c r="CP541" i="3"/>
  <c r="CR541" i="3"/>
  <c r="CS541" i="3"/>
  <c r="CT541" i="3"/>
  <c r="CV541" i="3"/>
  <c r="CW541" i="3"/>
  <c r="CX541" i="3"/>
  <c r="CZ541" i="3"/>
  <c r="DA541" i="3"/>
  <c r="DB541" i="3"/>
  <c r="DD541" i="3"/>
  <c r="DE541" i="3"/>
  <c r="DF541" i="3"/>
  <c r="DH541" i="3"/>
  <c r="DI541" i="3"/>
  <c r="DJ541" i="3"/>
  <c r="DL541" i="3"/>
  <c r="DM541" i="3"/>
  <c r="DN541" i="3"/>
  <c r="DP541" i="3"/>
  <c r="DQ541" i="3"/>
  <c r="DR541" i="3"/>
  <c r="B542" i="3"/>
  <c r="C542" i="3"/>
  <c r="E542" i="3"/>
  <c r="F542" i="3"/>
  <c r="G542" i="3"/>
  <c r="H542" i="3"/>
  <c r="I542" i="3"/>
  <c r="J542" i="3"/>
  <c r="K542" i="3"/>
  <c r="L542" i="3"/>
  <c r="M542" i="3"/>
  <c r="N542" i="3"/>
  <c r="O542" i="3"/>
  <c r="Q542" i="3"/>
  <c r="R542" i="3"/>
  <c r="S542" i="3"/>
  <c r="U542" i="3"/>
  <c r="V542" i="3"/>
  <c r="W542" i="3"/>
  <c r="Y542" i="3"/>
  <c r="Z542" i="3"/>
  <c r="AA542" i="3"/>
  <c r="AC542" i="3"/>
  <c r="AD542" i="3"/>
  <c r="AE542" i="3"/>
  <c r="AG542" i="3"/>
  <c r="AH542" i="3"/>
  <c r="AI542" i="3"/>
  <c r="AK542" i="3"/>
  <c r="AL542" i="3"/>
  <c r="AM542" i="3"/>
  <c r="AO542" i="3"/>
  <c r="AP542" i="3"/>
  <c r="AQ542" i="3"/>
  <c r="AS542" i="3"/>
  <c r="AT542" i="3"/>
  <c r="AU542" i="3"/>
  <c r="AW542" i="3"/>
  <c r="AX542" i="3"/>
  <c r="AY542" i="3"/>
  <c r="BA542" i="3"/>
  <c r="BB542" i="3"/>
  <c r="BC542" i="3"/>
  <c r="BE542" i="3"/>
  <c r="BF542" i="3"/>
  <c r="BG542" i="3"/>
  <c r="BI542" i="3"/>
  <c r="BJ542" i="3"/>
  <c r="BK542" i="3"/>
  <c r="CA542" i="3"/>
  <c r="CB542" i="3"/>
  <c r="CC542" i="3"/>
  <c r="CD542" i="3"/>
  <c r="CF542" i="3"/>
  <c r="CG542" i="3"/>
  <c r="CH542" i="3"/>
  <c r="CJ542" i="3"/>
  <c r="CK542" i="3"/>
  <c r="CL542" i="3"/>
  <c r="CN542" i="3"/>
  <c r="CO542" i="3"/>
  <c r="CP542" i="3"/>
  <c r="CR542" i="3"/>
  <c r="CS542" i="3"/>
  <c r="CT542" i="3"/>
  <c r="CV542" i="3"/>
  <c r="CW542" i="3"/>
  <c r="CX542" i="3"/>
  <c r="CZ542" i="3"/>
  <c r="DA542" i="3"/>
  <c r="DB542" i="3"/>
  <c r="DD542" i="3"/>
  <c r="DE542" i="3"/>
  <c r="DF542" i="3"/>
  <c r="DH542" i="3"/>
  <c r="DI542" i="3"/>
  <c r="DJ542" i="3"/>
  <c r="DL542" i="3"/>
  <c r="DM542" i="3"/>
  <c r="DN542" i="3"/>
  <c r="DP542" i="3"/>
  <c r="DQ542" i="3"/>
  <c r="DR542" i="3"/>
  <c r="B543" i="3"/>
  <c r="C543" i="3"/>
  <c r="E543" i="3"/>
  <c r="F543" i="3"/>
  <c r="G543" i="3"/>
  <c r="H543" i="3"/>
  <c r="I543" i="3"/>
  <c r="J543" i="3"/>
  <c r="K543" i="3"/>
  <c r="L543" i="3"/>
  <c r="M543" i="3"/>
  <c r="N543" i="3"/>
  <c r="O543" i="3"/>
  <c r="Q543" i="3"/>
  <c r="R543" i="3"/>
  <c r="S543" i="3"/>
  <c r="U543" i="3"/>
  <c r="V543" i="3"/>
  <c r="W543" i="3"/>
  <c r="Y543" i="3"/>
  <c r="Z543" i="3"/>
  <c r="AA543" i="3"/>
  <c r="AC543" i="3"/>
  <c r="AD543" i="3"/>
  <c r="AE543" i="3"/>
  <c r="AG543" i="3"/>
  <c r="AH543" i="3"/>
  <c r="AI543" i="3"/>
  <c r="AK543" i="3"/>
  <c r="AL543" i="3"/>
  <c r="AM543" i="3"/>
  <c r="AO543" i="3"/>
  <c r="AP543" i="3"/>
  <c r="AQ543" i="3"/>
  <c r="AS543" i="3"/>
  <c r="AT543" i="3"/>
  <c r="AU543" i="3"/>
  <c r="AW543" i="3"/>
  <c r="AX543" i="3"/>
  <c r="AY543" i="3"/>
  <c r="BA543" i="3"/>
  <c r="BB543" i="3"/>
  <c r="BC543" i="3"/>
  <c r="BE543" i="3"/>
  <c r="BF543" i="3"/>
  <c r="BG543" i="3"/>
  <c r="BI543" i="3"/>
  <c r="BJ543" i="3"/>
  <c r="BK543" i="3"/>
  <c r="CA543" i="3"/>
  <c r="CB543" i="3"/>
  <c r="CC543" i="3"/>
  <c r="CD543" i="3"/>
  <c r="CF543" i="3"/>
  <c r="CG543" i="3"/>
  <c r="CH543" i="3"/>
  <c r="CJ543" i="3"/>
  <c r="CK543" i="3"/>
  <c r="CL543" i="3"/>
  <c r="CN543" i="3"/>
  <c r="CO543" i="3"/>
  <c r="CP543" i="3"/>
  <c r="CR543" i="3"/>
  <c r="CS543" i="3"/>
  <c r="CT543" i="3"/>
  <c r="CV543" i="3"/>
  <c r="CW543" i="3"/>
  <c r="CX543" i="3"/>
  <c r="CZ543" i="3"/>
  <c r="DA543" i="3"/>
  <c r="DB543" i="3"/>
  <c r="DD543" i="3"/>
  <c r="DE543" i="3"/>
  <c r="DF543" i="3"/>
  <c r="DH543" i="3"/>
  <c r="DI543" i="3"/>
  <c r="DJ543" i="3"/>
  <c r="DL543" i="3"/>
  <c r="DM543" i="3"/>
  <c r="DN543" i="3"/>
  <c r="DP543" i="3"/>
  <c r="DQ543" i="3"/>
  <c r="DR543" i="3"/>
  <c r="B544" i="3"/>
  <c r="C544" i="3"/>
  <c r="E544" i="3"/>
  <c r="F544" i="3"/>
  <c r="G544" i="3"/>
  <c r="H544" i="3"/>
  <c r="I544" i="3"/>
  <c r="J544" i="3"/>
  <c r="K544" i="3"/>
  <c r="L544" i="3"/>
  <c r="M544" i="3"/>
  <c r="N544" i="3"/>
  <c r="O544" i="3"/>
  <c r="Q544" i="3"/>
  <c r="R544" i="3"/>
  <c r="S544" i="3"/>
  <c r="U544" i="3"/>
  <c r="V544" i="3"/>
  <c r="W544" i="3"/>
  <c r="Y544" i="3"/>
  <c r="Z544" i="3"/>
  <c r="AA544" i="3"/>
  <c r="AC544" i="3"/>
  <c r="AD544" i="3"/>
  <c r="AE544" i="3"/>
  <c r="AG544" i="3"/>
  <c r="AH544" i="3"/>
  <c r="AI544" i="3"/>
  <c r="AK544" i="3"/>
  <c r="AL544" i="3"/>
  <c r="AM544" i="3"/>
  <c r="AO544" i="3"/>
  <c r="AP544" i="3"/>
  <c r="AQ544" i="3"/>
  <c r="AS544" i="3"/>
  <c r="AT544" i="3"/>
  <c r="AU544" i="3"/>
  <c r="AW544" i="3"/>
  <c r="AX544" i="3"/>
  <c r="AY544" i="3"/>
  <c r="BA544" i="3"/>
  <c r="BB544" i="3"/>
  <c r="BC544" i="3"/>
  <c r="BE544" i="3"/>
  <c r="BF544" i="3"/>
  <c r="BG544" i="3"/>
  <c r="BI544" i="3"/>
  <c r="BJ544" i="3"/>
  <c r="BK544" i="3"/>
  <c r="CA544" i="3"/>
  <c r="CB544" i="3"/>
  <c r="CC544" i="3"/>
  <c r="CD544" i="3"/>
  <c r="CF544" i="3"/>
  <c r="CG544" i="3"/>
  <c r="CH544" i="3"/>
  <c r="CJ544" i="3"/>
  <c r="CK544" i="3"/>
  <c r="CL544" i="3"/>
  <c r="CN544" i="3"/>
  <c r="CO544" i="3"/>
  <c r="CP544" i="3"/>
  <c r="CR544" i="3"/>
  <c r="CS544" i="3"/>
  <c r="CT544" i="3"/>
  <c r="CV544" i="3"/>
  <c r="CW544" i="3"/>
  <c r="CX544" i="3"/>
  <c r="CZ544" i="3"/>
  <c r="DA544" i="3"/>
  <c r="DB544" i="3"/>
  <c r="DD544" i="3"/>
  <c r="DE544" i="3"/>
  <c r="DF544" i="3"/>
  <c r="DH544" i="3"/>
  <c r="DI544" i="3"/>
  <c r="DJ544" i="3"/>
  <c r="DL544" i="3"/>
  <c r="DM544" i="3"/>
  <c r="DN544" i="3"/>
  <c r="DP544" i="3"/>
  <c r="DQ544" i="3"/>
  <c r="DR544" i="3"/>
  <c r="B545" i="3"/>
  <c r="C545" i="3"/>
  <c r="E545" i="3"/>
  <c r="F545" i="3"/>
  <c r="G545" i="3"/>
  <c r="H545" i="3"/>
  <c r="I545" i="3"/>
  <c r="J545" i="3"/>
  <c r="K545" i="3"/>
  <c r="L545" i="3"/>
  <c r="M545" i="3"/>
  <c r="N545" i="3"/>
  <c r="O545" i="3"/>
  <c r="Q545" i="3"/>
  <c r="R545" i="3"/>
  <c r="S545" i="3"/>
  <c r="U545" i="3"/>
  <c r="V545" i="3"/>
  <c r="W545" i="3"/>
  <c r="Y545" i="3"/>
  <c r="Z545" i="3"/>
  <c r="AA545" i="3"/>
  <c r="AC545" i="3"/>
  <c r="AD545" i="3"/>
  <c r="AE545" i="3"/>
  <c r="AG545" i="3"/>
  <c r="AH545" i="3"/>
  <c r="AI545" i="3"/>
  <c r="AK545" i="3"/>
  <c r="AL545" i="3"/>
  <c r="AM545" i="3"/>
  <c r="AO545" i="3"/>
  <c r="AP545" i="3"/>
  <c r="AQ545" i="3"/>
  <c r="AS545" i="3"/>
  <c r="AT545" i="3"/>
  <c r="AU545" i="3"/>
  <c r="AW545" i="3"/>
  <c r="AX545" i="3"/>
  <c r="AY545" i="3"/>
  <c r="BA545" i="3"/>
  <c r="BB545" i="3"/>
  <c r="BC545" i="3"/>
  <c r="BE545" i="3"/>
  <c r="BF545" i="3"/>
  <c r="BG545" i="3"/>
  <c r="BI545" i="3"/>
  <c r="BJ545" i="3"/>
  <c r="BK545" i="3"/>
  <c r="CA545" i="3"/>
  <c r="CB545" i="3"/>
  <c r="CC545" i="3"/>
  <c r="CD545" i="3"/>
  <c r="CF545" i="3"/>
  <c r="CG545" i="3"/>
  <c r="CH545" i="3"/>
  <c r="CJ545" i="3"/>
  <c r="CK545" i="3"/>
  <c r="CL545" i="3"/>
  <c r="CN545" i="3"/>
  <c r="CO545" i="3"/>
  <c r="CP545" i="3"/>
  <c r="CR545" i="3"/>
  <c r="CS545" i="3"/>
  <c r="CT545" i="3"/>
  <c r="CV545" i="3"/>
  <c r="CW545" i="3"/>
  <c r="CX545" i="3"/>
  <c r="CZ545" i="3"/>
  <c r="DA545" i="3"/>
  <c r="DB545" i="3"/>
  <c r="DD545" i="3"/>
  <c r="DE545" i="3"/>
  <c r="DF545" i="3"/>
  <c r="DH545" i="3"/>
  <c r="DI545" i="3"/>
  <c r="DJ545" i="3"/>
  <c r="DL545" i="3"/>
  <c r="DM545" i="3"/>
  <c r="DN545" i="3"/>
  <c r="DP545" i="3"/>
  <c r="DQ545" i="3"/>
  <c r="DR545" i="3"/>
  <c r="B546" i="3"/>
  <c r="C546" i="3"/>
  <c r="E546" i="3"/>
  <c r="F546" i="3"/>
  <c r="G546" i="3"/>
  <c r="H546" i="3"/>
  <c r="I546" i="3"/>
  <c r="J546" i="3"/>
  <c r="K546" i="3"/>
  <c r="L546" i="3"/>
  <c r="M546" i="3"/>
  <c r="N546" i="3"/>
  <c r="O546" i="3"/>
  <c r="Q546" i="3"/>
  <c r="R546" i="3"/>
  <c r="S546" i="3"/>
  <c r="U546" i="3"/>
  <c r="V546" i="3"/>
  <c r="W546" i="3"/>
  <c r="Y546" i="3"/>
  <c r="Z546" i="3"/>
  <c r="AA546" i="3"/>
  <c r="AC546" i="3"/>
  <c r="AD546" i="3"/>
  <c r="AE546" i="3"/>
  <c r="AG546" i="3"/>
  <c r="AH546" i="3"/>
  <c r="AI546" i="3"/>
  <c r="AK546" i="3"/>
  <c r="AL546" i="3"/>
  <c r="AM546" i="3"/>
  <c r="AO546" i="3"/>
  <c r="AP546" i="3"/>
  <c r="AQ546" i="3"/>
  <c r="AS546" i="3"/>
  <c r="AT546" i="3"/>
  <c r="AU546" i="3"/>
  <c r="AW546" i="3"/>
  <c r="AX546" i="3"/>
  <c r="AY546" i="3"/>
  <c r="BA546" i="3"/>
  <c r="BB546" i="3"/>
  <c r="BC546" i="3"/>
  <c r="BE546" i="3"/>
  <c r="BF546" i="3"/>
  <c r="BG546" i="3"/>
  <c r="BI546" i="3"/>
  <c r="BJ546" i="3"/>
  <c r="BK546" i="3"/>
  <c r="CA546" i="3"/>
  <c r="CB546" i="3"/>
  <c r="CC546" i="3"/>
  <c r="CD546" i="3"/>
  <c r="CF546" i="3"/>
  <c r="CG546" i="3"/>
  <c r="CH546" i="3"/>
  <c r="CJ546" i="3"/>
  <c r="CK546" i="3"/>
  <c r="CL546" i="3"/>
  <c r="CN546" i="3"/>
  <c r="CO546" i="3"/>
  <c r="CP546" i="3"/>
  <c r="CR546" i="3"/>
  <c r="CS546" i="3"/>
  <c r="CT546" i="3"/>
  <c r="CV546" i="3"/>
  <c r="CW546" i="3"/>
  <c r="CX546" i="3"/>
  <c r="CZ546" i="3"/>
  <c r="DA546" i="3"/>
  <c r="DB546" i="3"/>
  <c r="DD546" i="3"/>
  <c r="DE546" i="3"/>
  <c r="DF546" i="3"/>
  <c r="DH546" i="3"/>
  <c r="DI546" i="3"/>
  <c r="DJ546" i="3"/>
  <c r="DL546" i="3"/>
  <c r="DM546" i="3"/>
  <c r="DN546" i="3"/>
  <c r="DP546" i="3"/>
  <c r="DQ546" i="3"/>
  <c r="DR546" i="3"/>
  <c r="B547" i="3"/>
  <c r="C547" i="3"/>
  <c r="E547" i="3"/>
  <c r="F547" i="3"/>
  <c r="G547" i="3"/>
  <c r="H547" i="3"/>
  <c r="I547" i="3"/>
  <c r="J547" i="3"/>
  <c r="K547" i="3"/>
  <c r="L547" i="3"/>
  <c r="M547" i="3"/>
  <c r="N547" i="3"/>
  <c r="O547" i="3"/>
  <c r="Q547" i="3"/>
  <c r="R547" i="3"/>
  <c r="S547" i="3"/>
  <c r="U547" i="3"/>
  <c r="V547" i="3"/>
  <c r="W547" i="3"/>
  <c r="Y547" i="3"/>
  <c r="Z547" i="3"/>
  <c r="AA547" i="3"/>
  <c r="AC547" i="3"/>
  <c r="AD547" i="3"/>
  <c r="AE547" i="3"/>
  <c r="AG547" i="3"/>
  <c r="AH547" i="3"/>
  <c r="AI547" i="3"/>
  <c r="AK547" i="3"/>
  <c r="AL547" i="3"/>
  <c r="AM547" i="3"/>
  <c r="AO547" i="3"/>
  <c r="AP547" i="3"/>
  <c r="AQ547" i="3"/>
  <c r="AS547" i="3"/>
  <c r="AT547" i="3"/>
  <c r="AU547" i="3"/>
  <c r="AW547" i="3"/>
  <c r="AX547" i="3"/>
  <c r="AY547" i="3"/>
  <c r="BA547" i="3"/>
  <c r="BB547" i="3"/>
  <c r="BC547" i="3"/>
  <c r="BE547" i="3"/>
  <c r="BF547" i="3"/>
  <c r="BG547" i="3"/>
  <c r="BI547" i="3"/>
  <c r="BJ547" i="3"/>
  <c r="BK547" i="3"/>
  <c r="CA547" i="3"/>
  <c r="CB547" i="3"/>
  <c r="CC547" i="3"/>
  <c r="CD547" i="3"/>
  <c r="CF547" i="3"/>
  <c r="CG547" i="3"/>
  <c r="CH547" i="3"/>
  <c r="CJ547" i="3"/>
  <c r="CK547" i="3"/>
  <c r="CL547" i="3"/>
  <c r="CN547" i="3"/>
  <c r="CO547" i="3"/>
  <c r="CP547" i="3"/>
  <c r="CR547" i="3"/>
  <c r="CS547" i="3"/>
  <c r="CT547" i="3"/>
  <c r="CV547" i="3"/>
  <c r="CW547" i="3"/>
  <c r="CX547" i="3"/>
  <c r="CZ547" i="3"/>
  <c r="DA547" i="3"/>
  <c r="DB547" i="3"/>
  <c r="DD547" i="3"/>
  <c r="DE547" i="3"/>
  <c r="DF547" i="3"/>
  <c r="DH547" i="3"/>
  <c r="DI547" i="3"/>
  <c r="DJ547" i="3"/>
  <c r="DL547" i="3"/>
  <c r="DM547" i="3"/>
  <c r="DN547" i="3"/>
  <c r="DP547" i="3"/>
  <c r="DQ547" i="3"/>
  <c r="DR547" i="3"/>
  <c r="B548" i="3"/>
  <c r="C548" i="3"/>
  <c r="E548" i="3"/>
  <c r="F548" i="3"/>
  <c r="G548" i="3"/>
  <c r="H548" i="3"/>
  <c r="I548" i="3"/>
  <c r="J548" i="3"/>
  <c r="K548" i="3"/>
  <c r="L548" i="3"/>
  <c r="M548" i="3"/>
  <c r="N548" i="3"/>
  <c r="O548" i="3"/>
  <c r="Q548" i="3"/>
  <c r="R548" i="3"/>
  <c r="S548" i="3"/>
  <c r="U548" i="3"/>
  <c r="V548" i="3"/>
  <c r="W548" i="3"/>
  <c r="Y548" i="3"/>
  <c r="Z548" i="3"/>
  <c r="AA548" i="3"/>
  <c r="AC548" i="3"/>
  <c r="AD548" i="3"/>
  <c r="AE548" i="3"/>
  <c r="AG548" i="3"/>
  <c r="AH548" i="3"/>
  <c r="AI548" i="3"/>
  <c r="AK548" i="3"/>
  <c r="AL548" i="3"/>
  <c r="AM548" i="3"/>
  <c r="AO548" i="3"/>
  <c r="AP548" i="3"/>
  <c r="AQ548" i="3"/>
  <c r="AS548" i="3"/>
  <c r="AT548" i="3"/>
  <c r="AU548" i="3"/>
  <c r="AW548" i="3"/>
  <c r="AX548" i="3"/>
  <c r="AY548" i="3"/>
  <c r="BA548" i="3"/>
  <c r="BB548" i="3"/>
  <c r="BC548" i="3"/>
  <c r="BE548" i="3"/>
  <c r="BF548" i="3"/>
  <c r="BG548" i="3"/>
  <c r="BI548" i="3"/>
  <c r="BJ548" i="3"/>
  <c r="BK548" i="3"/>
  <c r="CA548" i="3"/>
  <c r="CB548" i="3"/>
  <c r="CC548" i="3"/>
  <c r="CD548" i="3"/>
  <c r="CF548" i="3"/>
  <c r="CG548" i="3"/>
  <c r="CH548" i="3"/>
  <c r="CJ548" i="3"/>
  <c r="CK548" i="3"/>
  <c r="CL548" i="3"/>
  <c r="CN548" i="3"/>
  <c r="CO548" i="3"/>
  <c r="CP548" i="3"/>
  <c r="CR548" i="3"/>
  <c r="CS548" i="3"/>
  <c r="CT548" i="3"/>
  <c r="CV548" i="3"/>
  <c r="CW548" i="3"/>
  <c r="CX548" i="3"/>
  <c r="CZ548" i="3"/>
  <c r="DA548" i="3"/>
  <c r="DB548" i="3"/>
  <c r="DD548" i="3"/>
  <c r="DE548" i="3"/>
  <c r="DF548" i="3"/>
  <c r="DH548" i="3"/>
  <c r="DI548" i="3"/>
  <c r="DJ548" i="3"/>
  <c r="DL548" i="3"/>
  <c r="DM548" i="3"/>
  <c r="DN548" i="3"/>
  <c r="DP548" i="3"/>
  <c r="DQ548" i="3"/>
  <c r="DR548" i="3"/>
  <c r="B549" i="3"/>
  <c r="C549" i="3"/>
  <c r="E549" i="3"/>
  <c r="F549" i="3"/>
  <c r="G549" i="3"/>
  <c r="H549" i="3"/>
  <c r="I549" i="3"/>
  <c r="J549" i="3"/>
  <c r="K549" i="3"/>
  <c r="L549" i="3"/>
  <c r="M549" i="3"/>
  <c r="N549" i="3"/>
  <c r="O549" i="3"/>
  <c r="Q549" i="3"/>
  <c r="R549" i="3"/>
  <c r="S549" i="3"/>
  <c r="U549" i="3"/>
  <c r="V549" i="3"/>
  <c r="W549" i="3"/>
  <c r="Y549" i="3"/>
  <c r="Z549" i="3"/>
  <c r="AA549" i="3"/>
  <c r="AC549" i="3"/>
  <c r="AD549" i="3"/>
  <c r="AE549" i="3"/>
  <c r="AG549" i="3"/>
  <c r="AH549" i="3"/>
  <c r="AI549" i="3"/>
  <c r="AK549" i="3"/>
  <c r="AL549" i="3"/>
  <c r="AM549" i="3"/>
  <c r="AO549" i="3"/>
  <c r="AP549" i="3"/>
  <c r="AQ549" i="3"/>
  <c r="AS549" i="3"/>
  <c r="AT549" i="3"/>
  <c r="AU549" i="3"/>
  <c r="AW549" i="3"/>
  <c r="AX549" i="3"/>
  <c r="AY549" i="3"/>
  <c r="BA549" i="3"/>
  <c r="BB549" i="3"/>
  <c r="BC549" i="3"/>
  <c r="BE549" i="3"/>
  <c r="BF549" i="3"/>
  <c r="BG549" i="3"/>
  <c r="BI549" i="3"/>
  <c r="BJ549" i="3"/>
  <c r="BK549" i="3"/>
  <c r="CA549" i="3"/>
  <c r="CB549" i="3"/>
  <c r="CC549" i="3"/>
  <c r="CD549" i="3"/>
  <c r="CF549" i="3"/>
  <c r="CG549" i="3"/>
  <c r="CH549" i="3"/>
  <c r="CJ549" i="3"/>
  <c r="CK549" i="3"/>
  <c r="CL549" i="3"/>
  <c r="CN549" i="3"/>
  <c r="CO549" i="3"/>
  <c r="CP549" i="3"/>
  <c r="CR549" i="3"/>
  <c r="CS549" i="3"/>
  <c r="CT549" i="3"/>
  <c r="CV549" i="3"/>
  <c r="CW549" i="3"/>
  <c r="CX549" i="3"/>
  <c r="CZ549" i="3"/>
  <c r="DA549" i="3"/>
  <c r="DB549" i="3"/>
  <c r="DD549" i="3"/>
  <c r="DE549" i="3"/>
  <c r="DF549" i="3"/>
  <c r="DH549" i="3"/>
  <c r="DI549" i="3"/>
  <c r="DJ549" i="3"/>
  <c r="DL549" i="3"/>
  <c r="DM549" i="3"/>
  <c r="DN549" i="3"/>
  <c r="DP549" i="3"/>
  <c r="DQ549" i="3"/>
  <c r="DR549" i="3"/>
  <c r="B550" i="3"/>
  <c r="C550" i="3"/>
  <c r="E550" i="3"/>
  <c r="F550" i="3"/>
  <c r="G550" i="3"/>
  <c r="H550" i="3"/>
  <c r="I550" i="3"/>
  <c r="J550" i="3"/>
  <c r="K550" i="3"/>
  <c r="L550" i="3"/>
  <c r="M550" i="3"/>
  <c r="N550" i="3"/>
  <c r="O550" i="3"/>
  <c r="Q550" i="3"/>
  <c r="R550" i="3"/>
  <c r="S550" i="3"/>
  <c r="U550" i="3"/>
  <c r="V550" i="3"/>
  <c r="W550" i="3"/>
  <c r="Y550" i="3"/>
  <c r="Z550" i="3"/>
  <c r="AA550" i="3"/>
  <c r="AC550" i="3"/>
  <c r="AD550" i="3"/>
  <c r="AE550" i="3"/>
  <c r="AG550" i="3"/>
  <c r="AH550" i="3"/>
  <c r="AI550" i="3"/>
  <c r="AK550" i="3"/>
  <c r="AL550" i="3"/>
  <c r="AM550" i="3"/>
  <c r="AO550" i="3"/>
  <c r="AP550" i="3"/>
  <c r="AQ550" i="3"/>
  <c r="AS550" i="3"/>
  <c r="AT550" i="3"/>
  <c r="AU550" i="3"/>
  <c r="AW550" i="3"/>
  <c r="AX550" i="3"/>
  <c r="AY550" i="3"/>
  <c r="BA550" i="3"/>
  <c r="BB550" i="3"/>
  <c r="BC550" i="3"/>
  <c r="BE550" i="3"/>
  <c r="BF550" i="3"/>
  <c r="BG550" i="3"/>
  <c r="BI550" i="3"/>
  <c r="BJ550" i="3"/>
  <c r="BK550" i="3"/>
  <c r="CA550" i="3"/>
  <c r="CB550" i="3"/>
  <c r="CC550" i="3"/>
  <c r="CD550" i="3"/>
  <c r="CF550" i="3"/>
  <c r="CG550" i="3"/>
  <c r="CH550" i="3"/>
  <c r="CJ550" i="3"/>
  <c r="CK550" i="3"/>
  <c r="CL550" i="3"/>
  <c r="CN550" i="3"/>
  <c r="CO550" i="3"/>
  <c r="CP550" i="3"/>
  <c r="CR550" i="3"/>
  <c r="CS550" i="3"/>
  <c r="CT550" i="3"/>
  <c r="CV550" i="3"/>
  <c r="CW550" i="3"/>
  <c r="CX550" i="3"/>
  <c r="CZ550" i="3"/>
  <c r="DA550" i="3"/>
  <c r="DB550" i="3"/>
  <c r="DD550" i="3"/>
  <c r="DE550" i="3"/>
  <c r="DF550" i="3"/>
  <c r="DH550" i="3"/>
  <c r="DI550" i="3"/>
  <c r="DJ550" i="3"/>
  <c r="DL550" i="3"/>
  <c r="DM550" i="3"/>
  <c r="DN550" i="3"/>
  <c r="DP550" i="3"/>
  <c r="DQ550" i="3"/>
  <c r="DR550" i="3"/>
  <c r="B551" i="3"/>
  <c r="C551" i="3"/>
  <c r="E551" i="3"/>
  <c r="F551" i="3"/>
  <c r="G551" i="3"/>
  <c r="H551" i="3"/>
  <c r="I551" i="3"/>
  <c r="J551" i="3"/>
  <c r="K551" i="3"/>
  <c r="L551" i="3"/>
  <c r="M551" i="3"/>
  <c r="N551" i="3"/>
  <c r="O551" i="3"/>
  <c r="Q551" i="3"/>
  <c r="R551" i="3"/>
  <c r="S551" i="3"/>
  <c r="U551" i="3"/>
  <c r="V551" i="3"/>
  <c r="W551" i="3"/>
  <c r="Y551" i="3"/>
  <c r="Z551" i="3"/>
  <c r="AA551" i="3"/>
  <c r="AC551" i="3"/>
  <c r="AD551" i="3"/>
  <c r="AE551" i="3"/>
  <c r="AG551" i="3"/>
  <c r="AH551" i="3"/>
  <c r="AI551" i="3"/>
  <c r="AK551" i="3"/>
  <c r="AL551" i="3"/>
  <c r="AM551" i="3"/>
  <c r="AO551" i="3"/>
  <c r="AP551" i="3"/>
  <c r="AQ551" i="3"/>
  <c r="AS551" i="3"/>
  <c r="AT551" i="3"/>
  <c r="AU551" i="3"/>
  <c r="AW551" i="3"/>
  <c r="AX551" i="3"/>
  <c r="AY551" i="3"/>
  <c r="BA551" i="3"/>
  <c r="BB551" i="3"/>
  <c r="BC551" i="3"/>
  <c r="BE551" i="3"/>
  <c r="BF551" i="3"/>
  <c r="BG551" i="3"/>
  <c r="BI551" i="3"/>
  <c r="BJ551" i="3"/>
  <c r="BK551" i="3"/>
  <c r="CA551" i="3"/>
  <c r="CB551" i="3"/>
  <c r="CC551" i="3"/>
  <c r="CD551" i="3"/>
  <c r="CF551" i="3"/>
  <c r="CG551" i="3"/>
  <c r="CH551" i="3"/>
  <c r="CJ551" i="3"/>
  <c r="CK551" i="3"/>
  <c r="CL551" i="3"/>
  <c r="CN551" i="3"/>
  <c r="CO551" i="3"/>
  <c r="CP551" i="3"/>
  <c r="CR551" i="3"/>
  <c r="CS551" i="3"/>
  <c r="CT551" i="3"/>
  <c r="CV551" i="3"/>
  <c r="CW551" i="3"/>
  <c r="CX551" i="3"/>
  <c r="CZ551" i="3"/>
  <c r="DA551" i="3"/>
  <c r="DB551" i="3"/>
  <c r="DD551" i="3"/>
  <c r="DE551" i="3"/>
  <c r="DF551" i="3"/>
  <c r="DH551" i="3"/>
  <c r="DI551" i="3"/>
  <c r="DJ551" i="3"/>
  <c r="DL551" i="3"/>
  <c r="DM551" i="3"/>
  <c r="DN551" i="3"/>
  <c r="DP551" i="3"/>
  <c r="DQ551" i="3"/>
  <c r="DR551" i="3"/>
  <c r="B552" i="3"/>
  <c r="C552" i="3"/>
  <c r="E552" i="3"/>
  <c r="F552" i="3"/>
  <c r="G552" i="3"/>
  <c r="H552" i="3"/>
  <c r="I552" i="3"/>
  <c r="J552" i="3"/>
  <c r="K552" i="3"/>
  <c r="L552" i="3"/>
  <c r="M552" i="3"/>
  <c r="N552" i="3"/>
  <c r="O552" i="3"/>
  <c r="Q552" i="3"/>
  <c r="R552" i="3"/>
  <c r="S552" i="3"/>
  <c r="U552" i="3"/>
  <c r="V552" i="3"/>
  <c r="W552" i="3"/>
  <c r="Y552" i="3"/>
  <c r="Z552" i="3"/>
  <c r="AA552" i="3"/>
  <c r="AC552" i="3"/>
  <c r="AD552" i="3"/>
  <c r="AE552" i="3"/>
  <c r="AG552" i="3"/>
  <c r="AH552" i="3"/>
  <c r="AI552" i="3"/>
  <c r="AK552" i="3"/>
  <c r="AL552" i="3"/>
  <c r="AM552" i="3"/>
  <c r="AO552" i="3"/>
  <c r="AP552" i="3"/>
  <c r="AQ552" i="3"/>
  <c r="AS552" i="3"/>
  <c r="AT552" i="3"/>
  <c r="AU552" i="3"/>
  <c r="AW552" i="3"/>
  <c r="AX552" i="3"/>
  <c r="AY552" i="3"/>
  <c r="BA552" i="3"/>
  <c r="BB552" i="3"/>
  <c r="BC552" i="3"/>
  <c r="BE552" i="3"/>
  <c r="BF552" i="3"/>
  <c r="BG552" i="3"/>
  <c r="BI552" i="3"/>
  <c r="BJ552" i="3"/>
  <c r="BK552" i="3"/>
  <c r="CA552" i="3"/>
  <c r="CB552" i="3"/>
  <c r="CC552" i="3"/>
  <c r="CD552" i="3"/>
  <c r="CF552" i="3"/>
  <c r="CG552" i="3"/>
  <c r="CH552" i="3"/>
  <c r="CJ552" i="3"/>
  <c r="CK552" i="3"/>
  <c r="CL552" i="3"/>
  <c r="CN552" i="3"/>
  <c r="CO552" i="3"/>
  <c r="CP552" i="3"/>
  <c r="CR552" i="3"/>
  <c r="CS552" i="3"/>
  <c r="CT552" i="3"/>
  <c r="CV552" i="3"/>
  <c r="CW552" i="3"/>
  <c r="CX552" i="3"/>
  <c r="CZ552" i="3"/>
  <c r="DA552" i="3"/>
  <c r="DB552" i="3"/>
  <c r="DD552" i="3"/>
  <c r="DE552" i="3"/>
  <c r="DF552" i="3"/>
  <c r="DH552" i="3"/>
  <c r="DI552" i="3"/>
  <c r="DJ552" i="3"/>
  <c r="DL552" i="3"/>
  <c r="DM552" i="3"/>
  <c r="DN552" i="3"/>
  <c r="DP552" i="3"/>
  <c r="DQ552" i="3"/>
  <c r="DR552" i="3"/>
  <c r="B553" i="3"/>
  <c r="C553" i="3"/>
  <c r="E553" i="3"/>
  <c r="F553" i="3"/>
  <c r="G553" i="3"/>
  <c r="H553" i="3"/>
  <c r="I553" i="3"/>
  <c r="J553" i="3"/>
  <c r="K553" i="3"/>
  <c r="L553" i="3"/>
  <c r="M553" i="3"/>
  <c r="N553" i="3"/>
  <c r="O553" i="3"/>
  <c r="Q553" i="3"/>
  <c r="R553" i="3"/>
  <c r="S553" i="3"/>
  <c r="U553" i="3"/>
  <c r="V553" i="3"/>
  <c r="W553" i="3"/>
  <c r="Y553" i="3"/>
  <c r="Z553" i="3"/>
  <c r="AA553" i="3"/>
  <c r="AC553" i="3"/>
  <c r="AD553" i="3"/>
  <c r="AE553" i="3"/>
  <c r="AG553" i="3"/>
  <c r="AH553" i="3"/>
  <c r="AI553" i="3"/>
  <c r="AK553" i="3"/>
  <c r="AL553" i="3"/>
  <c r="AM553" i="3"/>
  <c r="AO553" i="3"/>
  <c r="AP553" i="3"/>
  <c r="AQ553" i="3"/>
  <c r="AS553" i="3"/>
  <c r="AT553" i="3"/>
  <c r="AU553" i="3"/>
  <c r="AW553" i="3"/>
  <c r="AX553" i="3"/>
  <c r="AY553" i="3"/>
  <c r="BA553" i="3"/>
  <c r="BB553" i="3"/>
  <c r="BC553" i="3"/>
  <c r="BE553" i="3"/>
  <c r="BF553" i="3"/>
  <c r="BG553" i="3"/>
  <c r="BI553" i="3"/>
  <c r="BJ553" i="3"/>
  <c r="BK553" i="3"/>
  <c r="CA553" i="3"/>
  <c r="CB553" i="3"/>
  <c r="CC553" i="3"/>
  <c r="CD553" i="3"/>
  <c r="CF553" i="3"/>
  <c r="CG553" i="3"/>
  <c r="CH553" i="3"/>
  <c r="CJ553" i="3"/>
  <c r="CK553" i="3"/>
  <c r="CL553" i="3"/>
  <c r="CN553" i="3"/>
  <c r="CO553" i="3"/>
  <c r="CP553" i="3"/>
  <c r="CR553" i="3"/>
  <c r="CS553" i="3"/>
  <c r="CT553" i="3"/>
  <c r="CV553" i="3"/>
  <c r="CW553" i="3"/>
  <c r="CX553" i="3"/>
  <c r="CZ553" i="3"/>
  <c r="DA553" i="3"/>
  <c r="DB553" i="3"/>
  <c r="DD553" i="3"/>
  <c r="DE553" i="3"/>
  <c r="DF553" i="3"/>
  <c r="DH553" i="3"/>
  <c r="DI553" i="3"/>
  <c r="DJ553" i="3"/>
  <c r="DL553" i="3"/>
  <c r="DM553" i="3"/>
  <c r="DN553" i="3"/>
  <c r="DP553" i="3"/>
  <c r="DQ553" i="3"/>
  <c r="DR553" i="3"/>
  <c r="B554" i="3"/>
  <c r="C554" i="3"/>
  <c r="E554" i="3"/>
  <c r="F554" i="3"/>
  <c r="G554" i="3"/>
  <c r="H554" i="3"/>
  <c r="I554" i="3"/>
  <c r="J554" i="3"/>
  <c r="K554" i="3"/>
  <c r="L554" i="3"/>
  <c r="M554" i="3"/>
  <c r="N554" i="3"/>
  <c r="O554" i="3"/>
  <c r="Q554" i="3"/>
  <c r="R554" i="3"/>
  <c r="S554" i="3"/>
  <c r="U554" i="3"/>
  <c r="V554" i="3"/>
  <c r="W554" i="3"/>
  <c r="Y554" i="3"/>
  <c r="Z554" i="3"/>
  <c r="AA554" i="3"/>
  <c r="AC554" i="3"/>
  <c r="AD554" i="3"/>
  <c r="AE554" i="3"/>
  <c r="AG554" i="3"/>
  <c r="AH554" i="3"/>
  <c r="AI554" i="3"/>
  <c r="AK554" i="3"/>
  <c r="AL554" i="3"/>
  <c r="AM554" i="3"/>
  <c r="AO554" i="3"/>
  <c r="AP554" i="3"/>
  <c r="AQ554" i="3"/>
  <c r="AS554" i="3"/>
  <c r="AT554" i="3"/>
  <c r="AU554" i="3"/>
  <c r="AW554" i="3"/>
  <c r="AX554" i="3"/>
  <c r="AY554" i="3"/>
  <c r="BA554" i="3"/>
  <c r="BB554" i="3"/>
  <c r="BC554" i="3"/>
  <c r="BE554" i="3"/>
  <c r="BF554" i="3"/>
  <c r="BG554" i="3"/>
  <c r="BI554" i="3"/>
  <c r="BJ554" i="3"/>
  <c r="BK554" i="3"/>
  <c r="CA554" i="3"/>
  <c r="CB554" i="3"/>
  <c r="CC554" i="3"/>
  <c r="CD554" i="3"/>
  <c r="CF554" i="3"/>
  <c r="CG554" i="3"/>
  <c r="CH554" i="3"/>
  <c r="CJ554" i="3"/>
  <c r="CK554" i="3"/>
  <c r="CL554" i="3"/>
  <c r="CN554" i="3"/>
  <c r="CO554" i="3"/>
  <c r="CP554" i="3"/>
  <c r="CR554" i="3"/>
  <c r="CS554" i="3"/>
  <c r="CT554" i="3"/>
  <c r="CV554" i="3"/>
  <c r="CW554" i="3"/>
  <c r="CX554" i="3"/>
  <c r="CZ554" i="3"/>
  <c r="DA554" i="3"/>
  <c r="DB554" i="3"/>
  <c r="DD554" i="3"/>
  <c r="DE554" i="3"/>
  <c r="DF554" i="3"/>
  <c r="DH554" i="3"/>
  <c r="DI554" i="3"/>
  <c r="DJ554" i="3"/>
  <c r="DL554" i="3"/>
  <c r="DM554" i="3"/>
  <c r="DN554" i="3"/>
  <c r="DP554" i="3"/>
  <c r="DQ554" i="3"/>
  <c r="DR554" i="3"/>
  <c r="B555" i="3"/>
  <c r="C555" i="3"/>
  <c r="E555" i="3"/>
  <c r="F555" i="3"/>
  <c r="G555" i="3"/>
  <c r="H555" i="3"/>
  <c r="I555" i="3"/>
  <c r="J555" i="3"/>
  <c r="K555" i="3"/>
  <c r="L555" i="3"/>
  <c r="M555" i="3"/>
  <c r="N555" i="3"/>
  <c r="O555" i="3"/>
  <c r="Q555" i="3"/>
  <c r="R555" i="3"/>
  <c r="S555" i="3"/>
  <c r="U555" i="3"/>
  <c r="V555" i="3"/>
  <c r="W555" i="3"/>
  <c r="Y555" i="3"/>
  <c r="Z555" i="3"/>
  <c r="AA555" i="3"/>
  <c r="AC555" i="3"/>
  <c r="AD555" i="3"/>
  <c r="AE555" i="3"/>
  <c r="AG555" i="3"/>
  <c r="AH555" i="3"/>
  <c r="AI555" i="3"/>
  <c r="AK555" i="3"/>
  <c r="AL555" i="3"/>
  <c r="AM555" i="3"/>
  <c r="AO555" i="3"/>
  <c r="AP555" i="3"/>
  <c r="AQ555" i="3"/>
  <c r="AS555" i="3"/>
  <c r="AT555" i="3"/>
  <c r="AU555" i="3"/>
  <c r="AW555" i="3"/>
  <c r="AX555" i="3"/>
  <c r="AY555" i="3"/>
  <c r="BA555" i="3"/>
  <c r="BB555" i="3"/>
  <c r="BC555" i="3"/>
  <c r="BE555" i="3"/>
  <c r="BF555" i="3"/>
  <c r="BG555" i="3"/>
  <c r="BI555" i="3"/>
  <c r="BJ555" i="3"/>
  <c r="BK555" i="3"/>
  <c r="CA555" i="3"/>
  <c r="CB555" i="3"/>
  <c r="CC555" i="3"/>
  <c r="CD555" i="3"/>
  <c r="CF555" i="3"/>
  <c r="CG555" i="3"/>
  <c r="CH555" i="3"/>
  <c r="CJ555" i="3"/>
  <c r="CK555" i="3"/>
  <c r="CL555" i="3"/>
  <c r="CN555" i="3"/>
  <c r="CO555" i="3"/>
  <c r="CP555" i="3"/>
  <c r="CR555" i="3"/>
  <c r="CS555" i="3"/>
  <c r="CT555" i="3"/>
  <c r="CV555" i="3"/>
  <c r="CW555" i="3"/>
  <c r="CX555" i="3"/>
  <c r="CZ555" i="3"/>
  <c r="DA555" i="3"/>
  <c r="DB555" i="3"/>
  <c r="DD555" i="3"/>
  <c r="DE555" i="3"/>
  <c r="DF555" i="3"/>
  <c r="DH555" i="3"/>
  <c r="DI555" i="3"/>
  <c r="DJ555" i="3"/>
  <c r="DL555" i="3"/>
  <c r="DM555" i="3"/>
  <c r="DN555" i="3"/>
  <c r="DP555" i="3"/>
  <c r="DQ555" i="3"/>
  <c r="DR555" i="3"/>
  <c r="B556" i="3"/>
  <c r="C556" i="3"/>
  <c r="E556" i="3"/>
  <c r="F556" i="3"/>
  <c r="G556" i="3"/>
  <c r="H556" i="3"/>
  <c r="I556" i="3"/>
  <c r="J556" i="3"/>
  <c r="K556" i="3"/>
  <c r="L556" i="3"/>
  <c r="M556" i="3"/>
  <c r="N556" i="3"/>
  <c r="O556" i="3"/>
  <c r="Q556" i="3"/>
  <c r="R556" i="3"/>
  <c r="S556" i="3"/>
  <c r="U556" i="3"/>
  <c r="V556" i="3"/>
  <c r="W556" i="3"/>
  <c r="Y556" i="3"/>
  <c r="Z556" i="3"/>
  <c r="AA556" i="3"/>
  <c r="AC556" i="3"/>
  <c r="AD556" i="3"/>
  <c r="AE556" i="3"/>
  <c r="AG556" i="3"/>
  <c r="AH556" i="3"/>
  <c r="AI556" i="3"/>
  <c r="AK556" i="3"/>
  <c r="AL556" i="3"/>
  <c r="AM556" i="3"/>
  <c r="AO556" i="3"/>
  <c r="AP556" i="3"/>
  <c r="AQ556" i="3"/>
  <c r="AS556" i="3"/>
  <c r="AT556" i="3"/>
  <c r="AU556" i="3"/>
  <c r="AW556" i="3"/>
  <c r="AX556" i="3"/>
  <c r="AY556" i="3"/>
  <c r="BA556" i="3"/>
  <c r="BB556" i="3"/>
  <c r="BC556" i="3"/>
  <c r="BE556" i="3"/>
  <c r="BF556" i="3"/>
  <c r="BG556" i="3"/>
  <c r="BI556" i="3"/>
  <c r="BJ556" i="3"/>
  <c r="BK556" i="3"/>
  <c r="CA556" i="3"/>
  <c r="CB556" i="3"/>
  <c r="CC556" i="3"/>
  <c r="CD556" i="3"/>
  <c r="CF556" i="3"/>
  <c r="CG556" i="3"/>
  <c r="CH556" i="3"/>
  <c r="CJ556" i="3"/>
  <c r="CK556" i="3"/>
  <c r="CL556" i="3"/>
  <c r="CN556" i="3"/>
  <c r="CO556" i="3"/>
  <c r="CP556" i="3"/>
  <c r="CR556" i="3"/>
  <c r="CS556" i="3"/>
  <c r="CT556" i="3"/>
  <c r="CV556" i="3"/>
  <c r="CW556" i="3"/>
  <c r="CX556" i="3"/>
  <c r="CZ556" i="3"/>
  <c r="DA556" i="3"/>
  <c r="DB556" i="3"/>
  <c r="DD556" i="3"/>
  <c r="DE556" i="3"/>
  <c r="DF556" i="3"/>
  <c r="DH556" i="3"/>
  <c r="DI556" i="3"/>
  <c r="DJ556" i="3"/>
  <c r="DL556" i="3"/>
  <c r="DM556" i="3"/>
  <c r="DN556" i="3"/>
  <c r="DP556" i="3"/>
  <c r="DQ556" i="3"/>
  <c r="DR556" i="3"/>
  <c r="B557" i="3"/>
  <c r="C557" i="3"/>
  <c r="E557" i="3"/>
  <c r="F557" i="3"/>
  <c r="G557" i="3"/>
  <c r="H557" i="3"/>
  <c r="I557" i="3"/>
  <c r="J557" i="3"/>
  <c r="K557" i="3"/>
  <c r="L557" i="3"/>
  <c r="M557" i="3"/>
  <c r="N557" i="3"/>
  <c r="O557" i="3"/>
  <c r="Q557" i="3"/>
  <c r="R557" i="3"/>
  <c r="S557" i="3"/>
  <c r="U557" i="3"/>
  <c r="V557" i="3"/>
  <c r="W557" i="3"/>
  <c r="Y557" i="3"/>
  <c r="Z557" i="3"/>
  <c r="AA557" i="3"/>
  <c r="AC557" i="3"/>
  <c r="AD557" i="3"/>
  <c r="AE557" i="3"/>
  <c r="AG557" i="3"/>
  <c r="AH557" i="3"/>
  <c r="AI557" i="3"/>
  <c r="AK557" i="3"/>
  <c r="AL557" i="3"/>
  <c r="AM557" i="3"/>
  <c r="AO557" i="3"/>
  <c r="AP557" i="3"/>
  <c r="AQ557" i="3"/>
  <c r="AS557" i="3"/>
  <c r="AT557" i="3"/>
  <c r="AU557" i="3"/>
  <c r="AW557" i="3"/>
  <c r="AX557" i="3"/>
  <c r="AY557" i="3"/>
  <c r="BA557" i="3"/>
  <c r="BB557" i="3"/>
  <c r="BC557" i="3"/>
  <c r="BE557" i="3"/>
  <c r="BF557" i="3"/>
  <c r="BG557" i="3"/>
  <c r="BI557" i="3"/>
  <c r="BJ557" i="3"/>
  <c r="BK557" i="3"/>
  <c r="CA557" i="3"/>
  <c r="CB557" i="3"/>
  <c r="CC557" i="3"/>
  <c r="CD557" i="3"/>
  <c r="CF557" i="3"/>
  <c r="CG557" i="3"/>
  <c r="CH557" i="3"/>
  <c r="CJ557" i="3"/>
  <c r="CK557" i="3"/>
  <c r="CL557" i="3"/>
  <c r="CN557" i="3"/>
  <c r="CO557" i="3"/>
  <c r="CP557" i="3"/>
  <c r="CR557" i="3"/>
  <c r="CS557" i="3"/>
  <c r="CT557" i="3"/>
  <c r="CV557" i="3"/>
  <c r="CW557" i="3"/>
  <c r="CX557" i="3"/>
  <c r="CZ557" i="3"/>
  <c r="DA557" i="3"/>
  <c r="DB557" i="3"/>
  <c r="DD557" i="3"/>
  <c r="DE557" i="3"/>
  <c r="DF557" i="3"/>
  <c r="DH557" i="3"/>
  <c r="DI557" i="3"/>
  <c r="DJ557" i="3"/>
  <c r="DL557" i="3"/>
  <c r="DM557" i="3"/>
  <c r="DN557" i="3"/>
  <c r="DP557" i="3"/>
  <c r="DQ557" i="3"/>
  <c r="DR557" i="3"/>
  <c r="B558" i="3"/>
  <c r="C558" i="3"/>
  <c r="E558" i="3"/>
  <c r="F558" i="3"/>
  <c r="G558" i="3"/>
  <c r="H558" i="3"/>
  <c r="I558" i="3"/>
  <c r="J558" i="3"/>
  <c r="K558" i="3"/>
  <c r="L558" i="3"/>
  <c r="M558" i="3"/>
  <c r="N558" i="3"/>
  <c r="O558" i="3"/>
  <c r="Q558" i="3"/>
  <c r="R558" i="3"/>
  <c r="S558" i="3"/>
  <c r="U558" i="3"/>
  <c r="V558" i="3"/>
  <c r="W558" i="3"/>
  <c r="Y558" i="3"/>
  <c r="Z558" i="3"/>
  <c r="AA558" i="3"/>
  <c r="AC558" i="3"/>
  <c r="AD558" i="3"/>
  <c r="AE558" i="3"/>
  <c r="AG558" i="3"/>
  <c r="AH558" i="3"/>
  <c r="AI558" i="3"/>
  <c r="AK558" i="3"/>
  <c r="AL558" i="3"/>
  <c r="AM558" i="3"/>
  <c r="AO558" i="3"/>
  <c r="AP558" i="3"/>
  <c r="AQ558" i="3"/>
  <c r="AS558" i="3"/>
  <c r="AT558" i="3"/>
  <c r="AU558" i="3"/>
  <c r="AW558" i="3"/>
  <c r="AX558" i="3"/>
  <c r="AY558" i="3"/>
  <c r="BA558" i="3"/>
  <c r="BB558" i="3"/>
  <c r="BC558" i="3"/>
  <c r="BE558" i="3"/>
  <c r="BF558" i="3"/>
  <c r="BG558" i="3"/>
  <c r="BI558" i="3"/>
  <c r="BJ558" i="3"/>
  <c r="BK558" i="3"/>
  <c r="CA558" i="3"/>
  <c r="CB558" i="3"/>
  <c r="CC558" i="3"/>
  <c r="CD558" i="3"/>
  <c r="CF558" i="3"/>
  <c r="CG558" i="3"/>
  <c r="CH558" i="3"/>
  <c r="CJ558" i="3"/>
  <c r="CK558" i="3"/>
  <c r="CL558" i="3"/>
  <c r="CN558" i="3"/>
  <c r="CO558" i="3"/>
  <c r="CP558" i="3"/>
  <c r="CR558" i="3"/>
  <c r="CS558" i="3"/>
  <c r="CT558" i="3"/>
  <c r="CV558" i="3"/>
  <c r="CW558" i="3"/>
  <c r="CX558" i="3"/>
  <c r="CZ558" i="3"/>
  <c r="DA558" i="3"/>
  <c r="DB558" i="3"/>
  <c r="DD558" i="3"/>
  <c r="DE558" i="3"/>
  <c r="DF558" i="3"/>
  <c r="DH558" i="3"/>
  <c r="DI558" i="3"/>
  <c r="DJ558" i="3"/>
  <c r="DL558" i="3"/>
  <c r="DM558" i="3"/>
  <c r="DN558" i="3"/>
  <c r="DP558" i="3"/>
  <c r="DQ558" i="3"/>
  <c r="DR558" i="3"/>
  <c r="B559" i="3"/>
  <c r="C559" i="3"/>
  <c r="E559" i="3"/>
  <c r="F559" i="3"/>
  <c r="G559" i="3"/>
  <c r="H559" i="3"/>
  <c r="I559" i="3"/>
  <c r="J559" i="3"/>
  <c r="K559" i="3"/>
  <c r="L559" i="3"/>
  <c r="M559" i="3"/>
  <c r="N559" i="3"/>
  <c r="O559" i="3"/>
  <c r="Q559" i="3"/>
  <c r="R559" i="3"/>
  <c r="S559" i="3"/>
  <c r="U559" i="3"/>
  <c r="V559" i="3"/>
  <c r="W559" i="3"/>
  <c r="Y559" i="3"/>
  <c r="Z559" i="3"/>
  <c r="AA559" i="3"/>
  <c r="AC559" i="3"/>
  <c r="AD559" i="3"/>
  <c r="AE559" i="3"/>
  <c r="AG559" i="3"/>
  <c r="AH559" i="3"/>
  <c r="AI559" i="3"/>
  <c r="AK559" i="3"/>
  <c r="AL559" i="3"/>
  <c r="AM559" i="3"/>
  <c r="AO559" i="3"/>
  <c r="AP559" i="3"/>
  <c r="AQ559" i="3"/>
  <c r="AS559" i="3"/>
  <c r="AT559" i="3"/>
  <c r="AU559" i="3"/>
  <c r="AW559" i="3"/>
  <c r="AX559" i="3"/>
  <c r="AY559" i="3"/>
  <c r="BA559" i="3"/>
  <c r="BB559" i="3"/>
  <c r="BC559" i="3"/>
  <c r="BE559" i="3"/>
  <c r="BF559" i="3"/>
  <c r="BG559" i="3"/>
  <c r="BI559" i="3"/>
  <c r="BJ559" i="3"/>
  <c r="BK559" i="3"/>
  <c r="CA559" i="3"/>
  <c r="CB559" i="3"/>
  <c r="CC559" i="3"/>
  <c r="CD559" i="3"/>
  <c r="CF559" i="3"/>
  <c r="CG559" i="3"/>
  <c r="CH559" i="3"/>
  <c r="CJ559" i="3"/>
  <c r="CK559" i="3"/>
  <c r="CL559" i="3"/>
  <c r="CN559" i="3"/>
  <c r="CO559" i="3"/>
  <c r="CP559" i="3"/>
  <c r="CR559" i="3"/>
  <c r="CS559" i="3"/>
  <c r="CT559" i="3"/>
  <c r="CV559" i="3"/>
  <c r="CW559" i="3"/>
  <c r="CX559" i="3"/>
  <c r="CZ559" i="3"/>
  <c r="DA559" i="3"/>
  <c r="DB559" i="3"/>
  <c r="DD559" i="3"/>
  <c r="DE559" i="3"/>
  <c r="DF559" i="3"/>
  <c r="DH559" i="3"/>
  <c r="DI559" i="3"/>
  <c r="DJ559" i="3"/>
  <c r="DL559" i="3"/>
  <c r="DM559" i="3"/>
  <c r="DN559" i="3"/>
  <c r="DP559" i="3"/>
  <c r="DQ559" i="3"/>
  <c r="DR559" i="3"/>
  <c r="B560" i="3"/>
  <c r="C560" i="3"/>
  <c r="E560" i="3"/>
  <c r="F560" i="3"/>
  <c r="G560" i="3"/>
  <c r="H560" i="3"/>
  <c r="I560" i="3"/>
  <c r="J560" i="3"/>
  <c r="K560" i="3"/>
  <c r="L560" i="3"/>
  <c r="M560" i="3"/>
  <c r="N560" i="3"/>
  <c r="O560" i="3"/>
  <c r="Q560" i="3"/>
  <c r="R560" i="3"/>
  <c r="S560" i="3"/>
  <c r="U560" i="3"/>
  <c r="V560" i="3"/>
  <c r="W560" i="3"/>
  <c r="Y560" i="3"/>
  <c r="Z560" i="3"/>
  <c r="AA560" i="3"/>
  <c r="AC560" i="3"/>
  <c r="AD560" i="3"/>
  <c r="AE560" i="3"/>
  <c r="AG560" i="3"/>
  <c r="AH560" i="3"/>
  <c r="AI560" i="3"/>
  <c r="AK560" i="3"/>
  <c r="AL560" i="3"/>
  <c r="AM560" i="3"/>
  <c r="AO560" i="3"/>
  <c r="AP560" i="3"/>
  <c r="AQ560" i="3"/>
  <c r="AS560" i="3"/>
  <c r="AT560" i="3"/>
  <c r="AU560" i="3"/>
  <c r="AW560" i="3"/>
  <c r="AX560" i="3"/>
  <c r="AY560" i="3"/>
  <c r="BA560" i="3"/>
  <c r="BB560" i="3"/>
  <c r="BC560" i="3"/>
  <c r="BE560" i="3"/>
  <c r="BF560" i="3"/>
  <c r="BG560" i="3"/>
  <c r="BI560" i="3"/>
  <c r="BJ560" i="3"/>
  <c r="BK560" i="3"/>
  <c r="CA560" i="3"/>
  <c r="CB560" i="3"/>
  <c r="CC560" i="3"/>
  <c r="CD560" i="3"/>
  <c r="CF560" i="3"/>
  <c r="CG560" i="3"/>
  <c r="CH560" i="3"/>
  <c r="CJ560" i="3"/>
  <c r="CK560" i="3"/>
  <c r="CL560" i="3"/>
  <c r="CN560" i="3"/>
  <c r="CO560" i="3"/>
  <c r="CP560" i="3"/>
  <c r="CR560" i="3"/>
  <c r="CS560" i="3"/>
  <c r="CT560" i="3"/>
  <c r="CV560" i="3"/>
  <c r="CW560" i="3"/>
  <c r="CX560" i="3"/>
  <c r="CZ560" i="3"/>
  <c r="DA560" i="3"/>
  <c r="DB560" i="3"/>
  <c r="DD560" i="3"/>
  <c r="DE560" i="3"/>
  <c r="DF560" i="3"/>
  <c r="DH560" i="3"/>
  <c r="DI560" i="3"/>
  <c r="DJ560" i="3"/>
  <c r="DL560" i="3"/>
  <c r="DM560" i="3"/>
  <c r="DN560" i="3"/>
  <c r="DP560" i="3"/>
  <c r="DQ560" i="3"/>
  <c r="DR560" i="3"/>
  <c r="B561" i="3"/>
  <c r="C561" i="3"/>
  <c r="E561" i="3"/>
  <c r="F561" i="3"/>
  <c r="G561" i="3"/>
  <c r="H561" i="3"/>
  <c r="I561" i="3"/>
  <c r="J561" i="3"/>
  <c r="K561" i="3"/>
  <c r="L561" i="3"/>
  <c r="M561" i="3"/>
  <c r="N561" i="3"/>
  <c r="O561" i="3"/>
  <c r="Q561" i="3"/>
  <c r="R561" i="3"/>
  <c r="S561" i="3"/>
  <c r="U561" i="3"/>
  <c r="V561" i="3"/>
  <c r="W561" i="3"/>
  <c r="Y561" i="3"/>
  <c r="Z561" i="3"/>
  <c r="AA561" i="3"/>
  <c r="AC561" i="3"/>
  <c r="AD561" i="3"/>
  <c r="AE561" i="3"/>
  <c r="AG561" i="3"/>
  <c r="AH561" i="3"/>
  <c r="AI561" i="3"/>
  <c r="AK561" i="3"/>
  <c r="AL561" i="3"/>
  <c r="AM561" i="3"/>
  <c r="AO561" i="3"/>
  <c r="AP561" i="3"/>
  <c r="AQ561" i="3"/>
  <c r="AS561" i="3"/>
  <c r="AT561" i="3"/>
  <c r="AU561" i="3"/>
  <c r="AW561" i="3"/>
  <c r="AX561" i="3"/>
  <c r="AY561" i="3"/>
  <c r="BA561" i="3"/>
  <c r="BB561" i="3"/>
  <c r="BC561" i="3"/>
  <c r="BE561" i="3"/>
  <c r="BF561" i="3"/>
  <c r="BG561" i="3"/>
  <c r="BI561" i="3"/>
  <c r="BJ561" i="3"/>
  <c r="BK561" i="3"/>
  <c r="CA561" i="3"/>
  <c r="CB561" i="3"/>
  <c r="CC561" i="3"/>
  <c r="CD561" i="3"/>
  <c r="CF561" i="3"/>
  <c r="CG561" i="3"/>
  <c r="CH561" i="3"/>
  <c r="CJ561" i="3"/>
  <c r="CK561" i="3"/>
  <c r="CL561" i="3"/>
  <c r="CN561" i="3"/>
  <c r="CO561" i="3"/>
  <c r="CP561" i="3"/>
  <c r="CR561" i="3"/>
  <c r="CS561" i="3"/>
  <c r="CT561" i="3"/>
  <c r="CV561" i="3"/>
  <c r="CW561" i="3"/>
  <c r="CX561" i="3"/>
  <c r="CZ561" i="3"/>
  <c r="DA561" i="3"/>
  <c r="DB561" i="3"/>
  <c r="DD561" i="3"/>
  <c r="DE561" i="3"/>
  <c r="DF561" i="3"/>
  <c r="DH561" i="3"/>
  <c r="DI561" i="3"/>
  <c r="DJ561" i="3"/>
  <c r="DL561" i="3"/>
  <c r="DM561" i="3"/>
  <c r="DN561" i="3"/>
  <c r="DP561" i="3"/>
  <c r="DQ561" i="3"/>
  <c r="DR561" i="3"/>
  <c r="B562" i="3"/>
  <c r="C562" i="3"/>
  <c r="E562" i="3"/>
  <c r="F562" i="3"/>
  <c r="G562" i="3"/>
  <c r="H562" i="3"/>
  <c r="I562" i="3"/>
  <c r="J562" i="3"/>
  <c r="K562" i="3"/>
  <c r="L562" i="3"/>
  <c r="M562" i="3"/>
  <c r="N562" i="3"/>
  <c r="O562" i="3"/>
  <c r="Q562" i="3"/>
  <c r="R562" i="3"/>
  <c r="S562" i="3"/>
  <c r="U562" i="3"/>
  <c r="V562" i="3"/>
  <c r="W562" i="3"/>
  <c r="Y562" i="3"/>
  <c r="Z562" i="3"/>
  <c r="AA562" i="3"/>
  <c r="AC562" i="3"/>
  <c r="AD562" i="3"/>
  <c r="AE562" i="3"/>
  <c r="AG562" i="3"/>
  <c r="AH562" i="3"/>
  <c r="AI562" i="3"/>
  <c r="AK562" i="3"/>
  <c r="AL562" i="3"/>
  <c r="AM562" i="3"/>
  <c r="AO562" i="3"/>
  <c r="AP562" i="3"/>
  <c r="AQ562" i="3"/>
  <c r="AS562" i="3"/>
  <c r="AT562" i="3"/>
  <c r="AU562" i="3"/>
  <c r="AW562" i="3"/>
  <c r="AX562" i="3"/>
  <c r="AY562" i="3"/>
  <c r="BA562" i="3"/>
  <c r="BB562" i="3"/>
  <c r="BC562" i="3"/>
  <c r="BE562" i="3"/>
  <c r="BF562" i="3"/>
  <c r="BG562" i="3"/>
  <c r="BI562" i="3"/>
  <c r="BJ562" i="3"/>
  <c r="BK562" i="3"/>
  <c r="CA562" i="3"/>
  <c r="CB562" i="3"/>
  <c r="CC562" i="3"/>
  <c r="CD562" i="3"/>
  <c r="CF562" i="3"/>
  <c r="CG562" i="3"/>
  <c r="CH562" i="3"/>
  <c r="CJ562" i="3"/>
  <c r="CK562" i="3"/>
  <c r="CL562" i="3"/>
  <c r="CN562" i="3"/>
  <c r="CO562" i="3"/>
  <c r="CP562" i="3"/>
  <c r="CR562" i="3"/>
  <c r="CS562" i="3"/>
  <c r="CT562" i="3"/>
  <c r="CV562" i="3"/>
  <c r="CW562" i="3"/>
  <c r="CX562" i="3"/>
  <c r="CZ562" i="3"/>
  <c r="DA562" i="3"/>
  <c r="DB562" i="3"/>
  <c r="DD562" i="3"/>
  <c r="DE562" i="3"/>
  <c r="DF562" i="3"/>
  <c r="DH562" i="3"/>
  <c r="DI562" i="3"/>
  <c r="DJ562" i="3"/>
  <c r="DL562" i="3"/>
  <c r="DM562" i="3"/>
  <c r="DN562" i="3"/>
  <c r="DP562" i="3"/>
  <c r="DQ562" i="3"/>
  <c r="DR562" i="3"/>
  <c r="B563" i="3"/>
  <c r="C563" i="3"/>
  <c r="E563" i="3"/>
  <c r="F563" i="3"/>
  <c r="G563" i="3"/>
  <c r="H563" i="3"/>
  <c r="I563" i="3"/>
  <c r="J563" i="3"/>
  <c r="K563" i="3"/>
  <c r="L563" i="3"/>
  <c r="M563" i="3"/>
  <c r="N563" i="3"/>
  <c r="O563" i="3"/>
  <c r="Q563" i="3"/>
  <c r="R563" i="3"/>
  <c r="S563" i="3"/>
  <c r="U563" i="3"/>
  <c r="V563" i="3"/>
  <c r="W563" i="3"/>
  <c r="Y563" i="3"/>
  <c r="Z563" i="3"/>
  <c r="AA563" i="3"/>
  <c r="AC563" i="3"/>
  <c r="AD563" i="3"/>
  <c r="AE563" i="3"/>
  <c r="AG563" i="3"/>
  <c r="AH563" i="3"/>
  <c r="AI563" i="3"/>
  <c r="AK563" i="3"/>
  <c r="AL563" i="3"/>
  <c r="AM563" i="3"/>
  <c r="AO563" i="3"/>
  <c r="AP563" i="3"/>
  <c r="AQ563" i="3"/>
  <c r="AS563" i="3"/>
  <c r="AT563" i="3"/>
  <c r="AU563" i="3"/>
  <c r="AW563" i="3"/>
  <c r="AX563" i="3"/>
  <c r="AY563" i="3"/>
  <c r="BA563" i="3"/>
  <c r="BB563" i="3"/>
  <c r="BC563" i="3"/>
  <c r="BE563" i="3"/>
  <c r="BF563" i="3"/>
  <c r="BG563" i="3"/>
  <c r="BI563" i="3"/>
  <c r="BJ563" i="3"/>
  <c r="BK563" i="3"/>
  <c r="CA563" i="3"/>
  <c r="CB563" i="3"/>
  <c r="CC563" i="3"/>
  <c r="CD563" i="3"/>
  <c r="CF563" i="3"/>
  <c r="CG563" i="3"/>
  <c r="CH563" i="3"/>
  <c r="CJ563" i="3"/>
  <c r="CK563" i="3"/>
  <c r="CL563" i="3"/>
  <c r="CN563" i="3"/>
  <c r="CO563" i="3"/>
  <c r="CP563" i="3"/>
  <c r="CR563" i="3"/>
  <c r="CS563" i="3"/>
  <c r="CT563" i="3"/>
  <c r="CV563" i="3"/>
  <c r="CW563" i="3"/>
  <c r="CX563" i="3"/>
  <c r="CZ563" i="3"/>
  <c r="DA563" i="3"/>
  <c r="DB563" i="3"/>
  <c r="DD563" i="3"/>
  <c r="DE563" i="3"/>
  <c r="DF563" i="3"/>
  <c r="DH563" i="3"/>
  <c r="DI563" i="3"/>
  <c r="DJ563" i="3"/>
  <c r="DL563" i="3"/>
  <c r="DM563" i="3"/>
  <c r="DN563" i="3"/>
  <c r="DP563" i="3"/>
  <c r="DQ563" i="3"/>
  <c r="DR563" i="3"/>
  <c r="B564" i="3"/>
  <c r="C564" i="3"/>
  <c r="E564" i="3"/>
  <c r="F564" i="3"/>
  <c r="G564" i="3"/>
  <c r="H564" i="3"/>
  <c r="I564" i="3"/>
  <c r="J564" i="3"/>
  <c r="K564" i="3"/>
  <c r="L564" i="3"/>
  <c r="M564" i="3"/>
  <c r="N564" i="3"/>
  <c r="O564" i="3"/>
  <c r="Q564" i="3"/>
  <c r="R564" i="3"/>
  <c r="S564" i="3"/>
  <c r="U564" i="3"/>
  <c r="V564" i="3"/>
  <c r="W564" i="3"/>
  <c r="Y564" i="3"/>
  <c r="Z564" i="3"/>
  <c r="AA564" i="3"/>
  <c r="AC564" i="3"/>
  <c r="AD564" i="3"/>
  <c r="AE564" i="3"/>
  <c r="AG564" i="3"/>
  <c r="AH564" i="3"/>
  <c r="AI564" i="3"/>
  <c r="AK564" i="3"/>
  <c r="AL564" i="3"/>
  <c r="AM564" i="3"/>
  <c r="AO564" i="3"/>
  <c r="AP564" i="3"/>
  <c r="AQ564" i="3"/>
  <c r="AS564" i="3"/>
  <c r="AT564" i="3"/>
  <c r="AU564" i="3"/>
  <c r="AW564" i="3"/>
  <c r="AX564" i="3"/>
  <c r="AY564" i="3"/>
  <c r="BA564" i="3"/>
  <c r="BB564" i="3"/>
  <c r="BC564" i="3"/>
  <c r="BE564" i="3"/>
  <c r="BF564" i="3"/>
  <c r="BG564" i="3"/>
  <c r="BI564" i="3"/>
  <c r="BJ564" i="3"/>
  <c r="BK564" i="3"/>
  <c r="CA564" i="3"/>
  <c r="CB564" i="3"/>
  <c r="CC564" i="3"/>
  <c r="CD564" i="3"/>
  <c r="CF564" i="3"/>
  <c r="CG564" i="3"/>
  <c r="CH564" i="3"/>
  <c r="CJ564" i="3"/>
  <c r="CK564" i="3"/>
  <c r="CL564" i="3"/>
  <c r="CN564" i="3"/>
  <c r="CO564" i="3"/>
  <c r="CP564" i="3"/>
  <c r="CR564" i="3"/>
  <c r="CS564" i="3"/>
  <c r="CT564" i="3"/>
  <c r="CV564" i="3"/>
  <c r="CW564" i="3"/>
  <c r="CX564" i="3"/>
  <c r="CZ564" i="3"/>
  <c r="DA564" i="3"/>
  <c r="DB564" i="3"/>
  <c r="DD564" i="3"/>
  <c r="DE564" i="3"/>
  <c r="DF564" i="3"/>
  <c r="DH564" i="3"/>
  <c r="DI564" i="3"/>
  <c r="DJ564" i="3"/>
  <c r="DL564" i="3"/>
  <c r="DM564" i="3"/>
  <c r="DN564" i="3"/>
  <c r="DP564" i="3"/>
  <c r="DQ564" i="3"/>
  <c r="DR564" i="3"/>
  <c r="B565" i="3"/>
  <c r="C565" i="3"/>
  <c r="E565" i="3"/>
  <c r="F565" i="3"/>
  <c r="G565" i="3"/>
  <c r="H565" i="3"/>
  <c r="I565" i="3"/>
  <c r="J565" i="3"/>
  <c r="K565" i="3"/>
  <c r="L565" i="3"/>
  <c r="M565" i="3"/>
  <c r="N565" i="3"/>
  <c r="O565" i="3"/>
  <c r="Q565" i="3"/>
  <c r="R565" i="3"/>
  <c r="S565" i="3"/>
  <c r="U565" i="3"/>
  <c r="V565" i="3"/>
  <c r="W565" i="3"/>
  <c r="Y565" i="3"/>
  <c r="Z565" i="3"/>
  <c r="AA565" i="3"/>
  <c r="AC565" i="3"/>
  <c r="AD565" i="3"/>
  <c r="AE565" i="3"/>
  <c r="AG565" i="3"/>
  <c r="AH565" i="3"/>
  <c r="AI565" i="3"/>
  <c r="AK565" i="3"/>
  <c r="AL565" i="3"/>
  <c r="AM565" i="3"/>
  <c r="AO565" i="3"/>
  <c r="AP565" i="3"/>
  <c r="AQ565" i="3"/>
  <c r="AS565" i="3"/>
  <c r="AT565" i="3"/>
  <c r="AU565" i="3"/>
  <c r="AW565" i="3"/>
  <c r="AX565" i="3"/>
  <c r="AY565" i="3"/>
  <c r="BA565" i="3"/>
  <c r="BB565" i="3"/>
  <c r="BC565" i="3"/>
  <c r="BE565" i="3"/>
  <c r="BF565" i="3"/>
  <c r="BG565" i="3"/>
  <c r="BI565" i="3"/>
  <c r="BJ565" i="3"/>
  <c r="BK565" i="3"/>
  <c r="CA565" i="3"/>
  <c r="CB565" i="3"/>
  <c r="CC565" i="3"/>
  <c r="CD565" i="3"/>
  <c r="CF565" i="3"/>
  <c r="CG565" i="3"/>
  <c r="CH565" i="3"/>
  <c r="CJ565" i="3"/>
  <c r="CK565" i="3"/>
  <c r="CL565" i="3"/>
  <c r="CN565" i="3"/>
  <c r="CO565" i="3"/>
  <c r="CP565" i="3"/>
  <c r="CR565" i="3"/>
  <c r="CS565" i="3"/>
  <c r="CT565" i="3"/>
  <c r="CV565" i="3"/>
  <c r="CW565" i="3"/>
  <c r="CX565" i="3"/>
  <c r="CZ565" i="3"/>
  <c r="DA565" i="3"/>
  <c r="DB565" i="3"/>
  <c r="DD565" i="3"/>
  <c r="DE565" i="3"/>
  <c r="DF565" i="3"/>
  <c r="DH565" i="3"/>
  <c r="DI565" i="3"/>
  <c r="DJ565" i="3"/>
  <c r="DL565" i="3"/>
  <c r="DM565" i="3"/>
  <c r="DN565" i="3"/>
  <c r="DP565" i="3"/>
  <c r="DQ565" i="3"/>
  <c r="DR565" i="3"/>
  <c r="B566" i="3"/>
  <c r="C566" i="3"/>
  <c r="E566" i="3"/>
  <c r="F566" i="3"/>
  <c r="G566" i="3"/>
  <c r="H566" i="3"/>
  <c r="I566" i="3"/>
  <c r="J566" i="3"/>
  <c r="K566" i="3"/>
  <c r="L566" i="3"/>
  <c r="M566" i="3"/>
  <c r="N566" i="3"/>
  <c r="O566" i="3"/>
  <c r="Q566" i="3"/>
  <c r="R566" i="3"/>
  <c r="S566" i="3"/>
  <c r="U566" i="3"/>
  <c r="V566" i="3"/>
  <c r="W566" i="3"/>
  <c r="Y566" i="3"/>
  <c r="Z566" i="3"/>
  <c r="AA566" i="3"/>
  <c r="AC566" i="3"/>
  <c r="AD566" i="3"/>
  <c r="AE566" i="3"/>
  <c r="AG566" i="3"/>
  <c r="AH566" i="3"/>
  <c r="AI566" i="3"/>
  <c r="AK566" i="3"/>
  <c r="AL566" i="3"/>
  <c r="AM566" i="3"/>
  <c r="AO566" i="3"/>
  <c r="AP566" i="3"/>
  <c r="AQ566" i="3"/>
  <c r="AS566" i="3"/>
  <c r="AT566" i="3"/>
  <c r="AU566" i="3"/>
  <c r="AW566" i="3"/>
  <c r="AX566" i="3"/>
  <c r="AY566" i="3"/>
  <c r="BA566" i="3"/>
  <c r="BB566" i="3"/>
  <c r="BC566" i="3"/>
  <c r="BE566" i="3"/>
  <c r="BF566" i="3"/>
  <c r="BG566" i="3"/>
  <c r="BI566" i="3"/>
  <c r="BJ566" i="3"/>
  <c r="BK566" i="3"/>
  <c r="CA566" i="3"/>
  <c r="CB566" i="3"/>
  <c r="CC566" i="3"/>
  <c r="CD566" i="3"/>
  <c r="CF566" i="3"/>
  <c r="CG566" i="3"/>
  <c r="CH566" i="3"/>
  <c r="CJ566" i="3"/>
  <c r="CK566" i="3"/>
  <c r="CL566" i="3"/>
  <c r="CN566" i="3"/>
  <c r="CO566" i="3"/>
  <c r="CP566" i="3"/>
  <c r="CR566" i="3"/>
  <c r="CS566" i="3"/>
  <c r="CT566" i="3"/>
  <c r="CV566" i="3"/>
  <c r="CW566" i="3"/>
  <c r="CX566" i="3"/>
  <c r="CZ566" i="3"/>
  <c r="DA566" i="3"/>
  <c r="DB566" i="3"/>
  <c r="DD566" i="3"/>
  <c r="DE566" i="3"/>
  <c r="DF566" i="3"/>
  <c r="DH566" i="3"/>
  <c r="DI566" i="3"/>
  <c r="DJ566" i="3"/>
  <c r="DL566" i="3"/>
  <c r="DM566" i="3"/>
  <c r="DN566" i="3"/>
  <c r="DP566" i="3"/>
  <c r="DQ566" i="3"/>
  <c r="DR566" i="3"/>
  <c r="B567" i="3"/>
  <c r="C567" i="3"/>
  <c r="E567" i="3"/>
  <c r="F567" i="3"/>
  <c r="G567" i="3"/>
  <c r="H567" i="3"/>
  <c r="I567" i="3"/>
  <c r="J567" i="3"/>
  <c r="K567" i="3"/>
  <c r="L567" i="3"/>
  <c r="M567" i="3"/>
  <c r="N567" i="3"/>
  <c r="O567" i="3"/>
  <c r="Q567" i="3"/>
  <c r="R567" i="3"/>
  <c r="S567" i="3"/>
  <c r="U567" i="3"/>
  <c r="V567" i="3"/>
  <c r="W567" i="3"/>
  <c r="Y567" i="3"/>
  <c r="Z567" i="3"/>
  <c r="AA567" i="3"/>
  <c r="AC567" i="3"/>
  <c r="AD567" i="3"/>
  <c r="AE567" i="3"/>
  <c r="AG567" i="3"/>
  <c r="AH567" i="3"/>
  <c r="AI567" i="3"/>
  <c r="AK567" i="3"/>
  <c r="AL567" i="3"/>
  <c r="AM567" i="3"/>
  <c r="AO567" i="3"/>
  <c r="AP567" i="3"/>
  <c r="AQ567" i="3"/>
  <c r="AS567" i="3"/>
  <c r="AT567" i="3"/>
  <c r="AU567" i="3"/>
  <c r="AW567" i="3"/>
  <c r="AX567" i="3"/>
  <c r="AY567" i="3"/>
  <c r="BA567" i="3"/>
  <c r="BB567" i="3"/>
  <c r="BC567" i="3"/>
  <c r="BE567" i="3"/>
  <c r="BF567" i="3"/>
  <c r="BG567" i="3"/>
  <c r="BI567" i="3"/>
  <c r="BJ567" i="3"/>
  <c r="BK567" i="3"/>
  <c r="CA567" i="3"/>
  <c r="CB567" i="3"/>
  <c r="CC567" i="3"/>
  <c r="CD567" i="3"/>
  <c r="CF567" i="3"/>
  <c r="CG567" i="3"/>
  <c r="CH567" i="3"/>
  <c r="CJ567" i="3"/>
  <c r="CK567" i="3"/>
  <c r="CL567" i="3"/>
  <c r="CN567" i="3"/>
  <c r="CO567" i="3"/>
  <c r="CP567" i="3"/>
  <c r="CR567" i="3"/>
  <c r="CS567" i="3"/>
  <c r="CT567" i="3"/>
  <c r="CV567" i="3"/>
  <c r="CW567" i="3"/>
  <c r="CX567" i="3"/>
  <c r="CZ567" i="3"/>
  <c r="DA567" i="3"/>
  <c r="DB567" i="3"/>
  <c r="DD567" i="3"/>
  <c r="DE567" i="3"/>
  <c r="DF567" i="3"/>
  <c r="DH567" i="3"/>
  <c r="DI567" i="3"/>
  <c r="DJ567" i="3"/>
  <c r="DL567" i="3"/>
  <c r="DM567" i="3"/>
  <c r="DN567" i="3"/>
  <c r="DP567" i="3"/>
  <c r="DQ567" i="3"/>
  <c r="DR567" i="3"/>
  <c r="B568" i="3"/>
  <c r="C568" i="3"/>
  <c r="E568" i="3"/>
  <c r="F568" i="3"/>
  <c r="G568" i="3"/>
  <c r="H568" i="3"/>
  <c r="I568" i="3"/>
  <c r="J568" i="3"/>
  <c r="K568" i="3"/>
  <c r="L568" i="3"/>
  <c r="M568" i="3"/>
  <c r="N568" i="3"/>
  <c r="O568" i="3"/>
  <c r="Q568" i="3"/>
  <c r="R568" i="3"/>
  <c r="S568" i="3"/>
  <c r="U568" i="3"/>
  <c r="V568" i="3"/>
  <c r="W568" i="3"/>
  <c r="Y568" i="3"/>
  <c r="Z568" i="3"/>
  <c r="AA568" i="3"/>
  <c r="AC568" i="3"/>
  <c r="AD568" i="3"/>
  <c r="AE568" i="3"/>
  <c r="AG568" i="3"/>
  <c r="AH568" i="3"/>
  <c r="AI568" i="3"/>
  <c r="AK568" i="3"/>
  <c r="AL568" i="3"/>
  <c r="AM568" i="3"/>
  <c r="AO568" i="3"/>
  <c r="AP568" i="3"/>
  <c r="AQ568" i="3"/>
  <c r="AS568" i="3"/>
  <c r="AT568" i="3"/>
  <c r="AU568" i="3"/>
  <c r="AW568" i="3"/>
  <c r="AX568" i="3"/>
  <c r="AY568" i="3"/>
  <c r="BA568" i="3"/>
  <c r="BB568" i="3"/>
  <c r="BC568" i="3"/>
  <c r="BE568" i="3"/>
  <c r="BF568" i="3"/>
  <c r="BG568" i="3"/>
  <c r="BI568" i="3"/>
  <c r="BJ568" i="3"/>
  <c r="BK568" i="3"/>
  <c r="CA568" i="3"/>
  <c r="CB568" i="3"/>
  <c r="CC568" i="3"/>
  <c r="CD568" i="3"/>
  <c r="CF568" i="3"/>
  <c r="CG568" i="3"/>
  <c r="CH568" i="3"/>
  <c r="CJ568" i="3"/>
  <c r="CK568" i="3"/>
  <c r="CL568" i="3"/>
  <c r="CN568" i="3"/>
  <c r="CO568" i="3"/>
  <c r="CP568" i="3"/>
  <c r="CR568" i="3"/>
  <c r="CS568" i="3"/>
  <c r="CT568" i="3"/>
  <c r="CV568" i="3"/>
  <c r="CW568" i="3"/>
  <c r="CX568" i="3"/>
  <c r="CZ568" i="3"/>
  <c r="DA568" i="3"/>
  <c r="DB568" i="3"/>
  <c r="DD568" i="3"/>
  <c r="DE568" i="3"/>
  <c r="DF568" i="3"/>
  <c r="DH568" i="3"/>
  <c r="DI568" i="3"/>
  <c r="DJ568" i="3"/>
  <c r="DL568" i="3"/>
  <c r="DM568" i="3"/>
  <c r="DN568" i="3"/>
  <c r="DP568" i="3"/>
  <c r="DQ568" i="3"/>
  <c r="DR568" i="3"/>
  <c r="B569" i="3"/>
  <c r="C569" i="3"/>
  <c r="E569" i="3"/>
  <c r="F569" i="3"/>
  <c r="G569" i="3"/>
  <c r="H569" i="3"/>
  <c r="I569" i="3"/>
  <c r="J569" i="3"/>
  <c r="K569" i="3"/>
  <c r="L569" i="3"/>
  <c r="M569" i="3"/>
  <c r="N569" i="3"/>
  <c r="O569" i="3"/>
  <c r="Q569" i="3"/>
  <c r="R569" i="3"/>
  <c r="S569" i="3"/>
  <c r="U569" i="3"/>
  <c r="V569" i="3"/>
  <c r="W569" i="3"/>
  <c r="Y569" i="3"/>
  <c r="Z569" i="3"/>
  <c r="AA569" i="3"/>
  <c r="AC569" i="3"/>
  <c r="AD569" i="3"/>
  <c r="AE569" i="3"/>
  <c r="AG569" i="3"/>
  <c r="AH569" i="3"/>
  <c r="AI569" i="3"/>
  <c r="AK569" i="3"/>
  <c r="AL569" i="3"/>
  <c r="AM569" i="3"/>
  <c r="AO569" i="3"/>
  <c r="AP569" i="3"/>
  <c r="AQ569" i="3"/>
  <c r="AS569" i="3"/>
  <c r="AT569" i="3"/>
  <c r="AU569" i="3"/>
  <c r="AW569" i="3"/>
  <c r="AX569" i="3"/>
  <c r="AY569" i="3"/>
  <c r="BA569" i="3"/>
  <c r="BB569" i="3"/>
  <c r="BC569" i="3"/>
  <c r="BE569" i="3"/>
  <c r="BF569" i="3"/>
  <c r="BG569" i="3"/>
  <c r="BI569" i="3"/>
  <c r="BJ569" i="3"/>
  <c r="BK569" i="3"/>
  <c r="CA569" i="3"/>
  <c r="CB569" i="3"/>
  <c r="CC569" i="3"/>
  <c r="CD569" i="3"/>
  <c r="CF569" i="3"/>
  <c r="CG569" i="3"/>
  <c r="CH569" i="3"/>
  <c r="CJ569" i="3"/>
  <c r="CK569" i="3"/>
  <c r="CL569" i="3"/>
  <c r="CN569" i="3"/>
  <c r="CO569" i="3"/>
  <c r="CP569" i="3"/>
  <c r="CR569" i="3"/>
  <c r="CS569" i="3"/>
  <c r="CT569" i="3"/>
  <c r="CV569" i="3"/>
  <c r="CW569" i="3"/>
  <c r="CX569" i="3"/>
  <c r="CZ569" i="3"/>
  <c r="DA569" i="3"/>
  <c r="DB569" i="3"/>
  <c r="DD569" i="3"/>
  <c r="DE569" i="3"/>
  <c r="DF569" i="3"/>
  <c r="DH569" i="3"/>
  <c r="DI569" i="3"/>
  <c r="DJ569" i="3"/>
  <c r="DL569" i="3"/>
  <c r="DM569" i="3"/>
  <c r="DN569" i="3"/>
  <c r="DP569" i="3"/>
  <c r="DQ569" i="3"/>
  <c r="DR569" i="3"/>
  <c r="B570" i="3"/>
  <c r="C570" i="3"/>
  <c r="E570" i="3"/>
  <c r="F570" i="3"/>
  <c r="G570" i="3"/>
  <c r="H570" i="3"/>
  <c r="I570" i="3"/>
  <c r="J570" i="3"/>
  <c r="K570" i="3"/>
  <c r="L570" i="3"/>
  <c r="M570" i="3"/>
  <c r="N570" i="3"/>
  <c r="O570" i="3"/>
  <c r="Q570" i="3"/>
  <c r="R570" i="3"/>
  <c r="S570" i="3"/>
  <c r="U570" i="3"/>
  <c r="V570" i="3"/>
  <c r="W570" i="3"/>
  <c r="Y570" i="3"/>
  <c r="Z570" i="3"/>
  <c r="AA570" i="3"/>
  <c r="AC570" i="3"/>
  <c r="AD570" i="3"/>
  <c r="AE570" i="3"/>
  <c r="AG570" i="3"/>
  <c r="AH570" i="3"/>
  <c r="AI570" i="3"/>
  <c r="AK570" i="3"/>
  <c r="AL570" i="3"/>
  <c r="AM570" i="3"/>
  <c r="AO570" i="3"/>
  <c r="AP570" i="3"/>
  <c r="AQ570" i="3"/>
  <c r="AS570" i="3"/>
  <c r="AT570" i="3"/>
  <c r="AU570" i="3"/>
  <c r="AW570" i="3"/>
  <c r="AX570" i="3"/>
  <c r="AY570" i="3"/>
  <c r="BA570" i="3"/>
  <c r="BB570" i="3"/>
  <c r="BC570" i="3"/>
  <c r="BE570" i="3"/>
  <c r="BF570" i="3"/>
  <c r="BG570" i="3"/>
  <c r="BI570" i="3"/>
  <c r="BJ570" i="3"/>
  <c r="BK570" i="3"/>
  <c r="CA570" i="3"/>
  <c r="CB570" i="3"/>
  <c r="CC570" i="3"/>
  <c r="CD570" i="3"/>
  <c r="CF570" i="3"/>
  <c r="CG570" i="3"/>
  <c r="CH570" i="3"/>
  <c r="CJ570" i="3"/>
  <c r="CK570" i="3"/>
  <c r="CL570" i="3"/>
  <c r="CN570" i="3"/>
  <c r="CO570" i="3"/>
  <c r="CP570" i="3"/>
  <c r="CR570" i="3"/>
  <c r="CS570" i="3"/>
  <c r="CT570" i="3"/>
  <c r="CV570" i="3"/>
  <c r="CW570" i="3"/>
  <c r="CX570" i="3"/>
  <c r="CZ570" i="3"/>
  <c r="DA570" i="3"/>
  <c r="DB570" i="3"/>
  <c r="DD570" i="3"/>
  <c r="DE570" i="3"/>
  <c r="DF570" i="3"/>
  <c r="DH570" i="3"/>
  <c r="DI570" i="3"/>
  <c r="DJ570" i="3"/>
  <c r="DL570" i="3"/>
  <c r="DM570" i="3"/>
  <c r="DN570" i="3"/>
  <c r="DP570" i="3"/>
  <c r="DQ570" i="3"/>
  <c r="DR570" i="3"/>
  <c r="B571" i="3"/>
  <c r="C571" i="3"/>
  <c r="E571" i="3"/>
  <c r="F571" i="3"/>
  <c r="G571" i="3"/>
  <c r="H571" i="3"/>
  <c r="I571" i="3"/>
  <c r="J571" i="3"/>
  <c r="K571" i="3"/>
  <c r="L571" i="3"/>
  <c r="M571" i="3"/>
  <c r="N571" i="3"/>
  <c r="O571" i="3"/>
  <c r="Q571" i="3"/>
  <c r="R571" i="3"/>
  <c r="S571" i="3"/>
  <c r="U571" i="3"/>
  <c r="V571" i="3"/>
  <c r="W571" i="3"/>
  <c r="Y571" i="3"/>
  <c r="Z571" i="3"/>
  <c r="AA571" i="3"/>
  <c r="AC571" i="3"/>
  <c r="AD571" i="3"/>
  <c r="AE571" i="3"/>
  <c r="AG571" i="3"/>
  <c r="AH571" i="3"/>
  <c r="AI571" i="3"/>
  <c r="AK571" i="3"/>
  <c r="AL571" i="3"/>
  <c r="AM571" i="3"/>
  <c r="AO571" i="3"/>
  <c r="AP571" i="3"/>
  <c r="AQ571" i="3"/>
  <c r="AS571" i="3"/>
  <c r="AT571" i="3"/>
  <c r="AU571" i="3"/>
  <c r="AW571" i="3"/>
  <c r="AX571" i="3"/>
  <c r="AY571" i="3"/>
  <c r="BA571" i="3"/>
  <c r="BB571" i="3"/>
  <c r="BC571" i="3"/>
  <c r="BE571" i="3"/>
  <c r="BF571" i="3"/>
  <c r="BG571" i="3"/>
  <c r="BI571" i="3"/>
  <c r="BJ571" i="3"/>
  <c r="BK571" i="3"/>
  <c r="CA571" i="3"/>
  <c r="CB571" i="3"/>
  <c r="CC571" i="3"/>
  <c r="CD571" i="3"/>
  <c r="CF571" i="3"/>
  <c r="CG571" i="3"/>
  <c r="CH571" i="3"/>
  <c r="CJ571" i="3"/>
  <c r="CK571" i="3"/>
  <c r="CL571" i="3"/>
  <c r="CN571" i="3"/>
  <c r="CO571" i="3"/>
  <c r="CP571" i="3"/>
  <c r="CR571" i="3"/>
  <c r="CS571" i="3"/>
  <c r="CT571" i="3"/>
  <c r="CV571" i="3"/>
  <c r="CW571" i="3"/>
  <c r="CX571" i="3"/>
  <c r="CZ571" i="3"/>
  <c r="DA571" i="3"/>
  <c r="DB571" i="3"/>
  <c r="DD571" i="3"/>
  <c r="DE571" i="3"/>
  <c r="DF571" i="3"/>
  <c r="DH571" i="3"/>
  <c r="DI571" i="3"/>
  <c r="DJ571" i="3"/>
  <c r="DL571" i="3"/>
  <c r="DM571" i="3"/>
  <c r="DN571" i="3"/>
  <c r="DP571" i="3"/>
  <c r="DQ571" i="3"/>
  <c r="DR571" i="3"/>
  <c r="B572" i="3"/>
  <c r="C572" i="3"/>
  <c r="E572" i="3"/>
  <c r="F572" i="3"/>
  <c r="G572" i="3"/>
  <c r="H572" i="3"/>
  <c r="I572" i="3"/>
  <c r="J572" i="3"/>
  <c r="K572" i="3"/>
  <c r="L572" i="3"/>
  <c r="M572" i="3"/>
  <c r="N572" i="3"/>
  <c r="O572" i="3"/>
  <c r="Q572" i="3"/>
  <c r="R572" i="3"/>
  <c r="S572" i="3"/>
  <c r="U572" i="3"/>
  <c r="V572" i="3"/>
  <c r="W572" i="3"/>
  <c r="Y572" i="3"/>
  <c r="Z572" i="3"/>
  <c r="AA572" i="3"/>
  <c r="AC572" i="3"/>
  <c r="AD572" i="3"/>
  <c r="AE572" i="3"/>
  <c r="AG572" i="3"/>
  <c r="AH572" i="3"/>
  <c r="AI572" i="3"/>
  <c r="AK572" i="3"/>
  <c r="AL572" i="3"/>
  <c r="AM572" i="3"/>
  <c r="AO572" i="3"/>
  <c r="AP572" i="3"/>
  <c r="AQ572" i="3"/>
  <c r="AS572" i="3"/>
  <c r="AT572" i="3"/>
  <c r="AU572" i="3"/>
  <c r="AW572" i="3"/>
  <c r="AX572" i="3"/>
  <c r="AY572" i="3"/>
  <c r="BA572" i="3"/>
  <c r="BB572" i="3"/>
  <c r="BC572" i="3"/>
  <c r="BE572" i="3"/>
  <c r="BF572" i="3"/>
  <c r="BG572" i="3"/>
  <c r="BI572" i="3"/>
  <c r="BJ572" i="3"/>
  <c r="BK572" i="3"/>
  <c r="CA572" i="3"/>
  <c r="CB572" i="3"/>
  <c r="CC572" i="3"/>
  <c r="CD572" i="3"/>
  <c r="CF572" i="3"/>
  <c r="CG572" i="3"/>
  <c r="CH572" i="3"/>
  <c r="CJ572" i="3"/>
  <c r="CK572" i="3"/>
  <c r="CL572" i="3"/>
  <c r="CN572" i="3"/>
  <c r="CO572" i="3"/>
  <c r="CP572" i="3"/>
  <c r="CR572" i="3"/>
  <c r="CS572" i="3"/>
  <c r="CT572" i="3"/>
  <c r="CV572" i="3"/>
  <c r="CW572" i="3"/>
  <c r="CX572" i="3"/>
  <c r="CZ572" i="3"/>
  <c r="DA572" i="3"/>
  <c r="DB572" i="3"/>
  <c r="DD572" i="3"/>
  <c r="DE572" i="3"/>
  <c r="DF572" i="3"/>
  <c r="DH572" i="3"/>
  <c r="DI572" i="3"/>
  <c r="DJ572" i="3"/>
  <c r="DL572" i="3"/>
  <c r="DM572" i="3"/>
  <c r="DN572" i="3"/>
  <c r="DP572" i="3"/>
  <c r="DQ572" i="3"/>
  <c r="DR572" i="3"/>
  <c r="B573" i="3"/>
  <c r="C573" i="3"/>
  <c r="E573" i="3"/>
  <c r="F573" i="3"/>
  <c r="G573" i="3"/>
  <c r="H573" i="3"/>
  <c r="I573" i="3"/>
  <c r="J573" i="3"/>
  <c r="K573" i="3"/>
  <c r="L573" i="3"/>
  <c r="M573" i="3"/>
  <c r="N573" i="3"/>
  <c r="O573" i="3"/>
  <c r="Q573" i="3"/>
  <c r="R573" i="3"/>
  <c r="S573" i="3"/>
  <c r="U573" i="3"/>
  <c r="V573" i="3"/>
  <c r="W573" i="3"/>
  <c r="Y573" i="3"/>
  <c r="Z573" i="3"/>
  <c r="AA573" i="3"/>
  <c r="AC573" i="3"/>
  <c r="AD573" i="3"/>
  <c r="AE573" i="3"/>
  <c r="AG573" i="3"/>
  <c r="AH573" i="3"/>
  <c r="AI573" i="3"/>
  <c r="AK573" i="3"/>
  <c r="AL573" i="3"/>
  <c r="AM573" i="3"/>
  <c r="AO573" i="3"/>
  <c r="AP573" i="3"/>
  <c r="AQ573" i="3"/>
  <c r="AS573" i="3"/>
  <c r="AT573" i="3"/>
  <c r="AU573" i="3"/>
  <c r="AW573" i="3"/>
  <c r="AX573" i="3"/>
  <c r="AY573" i="3"/>
  <c r="BA573" i="3"/>
  <c r="BB573" i="3"/>
  <c r="BC573" i="3"/>
  <c r="BE573" i="3"/>
  <c r="BF573" i="3"/>
  <c r="BG573" i="3"/>
  <c r="BI573" i="3"/>
  <c r="BJ573" i="3"/>
  <c r="BK573" i="3"/>
  <c r="CA573" i="3"/>
  <c r="CB573" i="3"/>
  <c r="CC573" i="3"/>
  <c r="CD573" i="3"/>
  <c r="CF573" i="3"/>
  <c r="CG573" i="3"/>
  <c r="CH573" i="3"/>
  <c r="CJ573" i="3"/>
  <c r="CK573" i="3"/>
  <c r="CL573" i="3"/>
  <c r="CN573" i="3"/>
  <c r="CO573" i="3"/>
  <c r="CP573" i="3"/>
  <c r="CR573" i="3"/>
  <c r="CS573" i="3"/>
  <c r="CT573" i="3"/>
  <c r="CV573" i="3"/>
  <c r="CW573" i="3"/>
  <c r="CX573" i="3"/>
  <c r="CZ573" i="3"/>
  <c r="DA573" i="3"/>
  <c r="DB573" i="3"/>
  <c r="DD573" i="3"/>
  <c r="DE573" i="3"/>
  <c r="DF573" i="3"/>
  <c r="DH573" i="3"/>
  <c r="DI573" i="3"/>
  <c r="DJ573" i="3"/>
  <c r="DL573" i="3"/>
  <c r="DM573" i="3"/>
  <c r="DN573" i="3"/>
  <c r="DP573" i="3"/>
  <c r="DQ573" i="3"/>
  <c r="DR573" i="3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</calcChain>
</file>

<file path=xl/comments1.xml><?xml version="1.0" encoding="utf-8"?>
<comments xmlns="http://schemas.openxmlformats.org/spreadsheetml/2006/main">
  <authors>
    <author>Tom Halliburton</author>
  </authors>
  <commentList>
    <comment ref="AF10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vdates is required here.
</t>
        </r>
      </text>
    </comment>
    <comment ref="C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 'Curves'!Date</t>
        </r>
      </text>
    </comment>
    <comment ref="AF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
Pvfactors.</t>
        </r>
      </text>
    </comment>
  </commentList>
</comments>
</file>

<file path=xl/comments2.xml><?xml version="1.0" encoding="utf-8"?>
<comments xmlns="http://schemas.openxmlformats.org/spreadsheetml/2006/main">
  <authors>
    <author>Tom Halliburton</author>
  </authors>
  <commentList>
    <comment ref="E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dates is required here.
</t>
        </r>
      </text>
    </comment>
    <comment ref="C3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 'PV Curves'Date
</t>
        </r>
      </text>
    </comment>
  </commentList>
</comments>
</file>

<file path=xl/sharedStrings.xml><?xml version="1.0" encoding="utf-8"?>
<sst xmlns="http://schemas.openxmlformats.org/spreadsheetml/2006/main" count="84" uniqueCount="75">
  <si>
    <t>Curve Code</t>
  </si>
  <si>
    <t>NG</t>
  </si>
  <si>
    <t>INT</t>
  </si>
  <si>
    <t>Curve Type</t>
  </si>
  <si>
    <t>SP</t>
  </si>
  <si>
    <t>PR</t>
  </si>
  <si>
    <t>AA</t>
  </si>
  <si>
    <t>Book Code</t>
  </si>
  <si>
    <t>D</t>
  </si>
  <si>
    <t>BOM</t>
  </si>
  <si>
    <t>P</t>
  </si>
  <si>
    <t>R</t>
  </si>
  <si>
    <t>Start</t>
  </si>
  <si>
    <t>End</t>
  </si>
  <si>
    <t>GD</t>
  </si>
  <si>
    <t>Month</t>
  </si>
  <si>
    <t>Next Month</t>
  </si>
  <si>
    <t>BOM Date</t>
  </si>
  <si>
    <t>Prompt</t>
  </si>
  <si>
    <t>Effective Date</t>
  </si>
  <si>
    <t>Date</t>
  </si>
  <si>
    <t>Row</t>
  </si>
  <si>
    <t>Contract Month</t>
  </si>
  <si>
    <t>Prmpt+1</t>
  </si>
  <si>
    <t>Prmpt+2</t>
  </si>
  <si>
    <t>Prmpt+3</t>
  </si>
  <si>
    <t>Prmpt+4</t>
  </si>
  <si>
    <t>Prmpt+5</t>
  </si>
  <si>
    <t>Prmpt+6</t>
  </si>
  <si>
    <t>Prmpt+7</t>
  </si>
  <si>
    <t>Prmpt+8</t>
  </si>
  <si>
    <t>Prompt Month</t>
  </si>
  <si>
    <t>Prmpt+9</t>
  </si>
  <si>
    <t>Prmpt+10</t>
  </si>
  <si>
    <t>PV Fixed Float Prices</t>
  </si>
  <si>
    <t>Individual Prices</t>
  </si>
  <si>
    <t>PV Fixed Float on PV Curves Page</t>
  </si>
  <si>
    <t>Max</t>
  </si>
  <si>
    <t>Min</t>
  </si>
  <si>
    <t>Diff</t>
  </si>
  <si>
    <t>GDP-ELPO/SANJUA</t>
  </si>
  <si>
    <t>IF-ELPO/SJ</t>
  </si>
  <si>
    <t>B May-2000</t>
  </si>
  <si>
    <t>B Jun-2000</t>
  </si>
  <si>
    <t>B Jul-2000</t>
  </si>
  <si>
    <t>B Aug-2000</t>
  </si>
  <si>
    <t>B Sep-2000</t>
  </si>
  <si>
    <t>B Oct-2000</t>
  </si>
  <si>
    <t>B Nov-2000</t>
  </si>
  <si>
    <t>B Dec-2000</t>
  </si>
  <si>
    <t>B Jan-2001</t>
  </si>
  <si>
    <t>B Feb-2001</t>
  </si>
  <si>
    <t>B Mar-2001</t>
  </si>
  <si>
    <t>NG May-2000</t>
  </si>
  <si>
    <t>NG Jun-2000</t>
  </si>
  <si>
    <t>NG Jul-2000</t>
  </si>
  <si>
    <t>NG Aug-2000</t>
  </si>
  <si>
    <t>NG Sep-2000</t>
  </si>
  <si>
    <t>NG Oct-2000</t>
  </si>
  <si>
    <t>NG Nov-2000</t>
  </si>
  <si>
    <t>NG Dec-2000</t>
  </si>
  <si>
    <t>NG Jan-2001</t>
  </si>
  <si>
    <t>NG Feb-2001</t>
  </si>
  <si>
    <t>NG Mar-2001</t>
  </si>
  <si>
    <t>DISC May-2000</t>
  </si>
  <si>
    <t>DISC Jun-2000</t>
  </si>
  <si>
    <t>DISC Jul-2000</t>
  </si>
  <si>
    <t>DISC Aug-2000</t>
  </si>
  <si>
    <t>DISC Sep-2000</t>
  </si>
  <si>
    <t>DISC Oct-2000</t>
  </si>
  <si>
    <t>DISC Nov-2000</t>
  </si>
  <si>
    <t>DISC Dec-2000</t>
  </si>
  <si>
    <t>DISC Jan-2001</t>
  </si>
  <si>
    <t>DISC Feb-2001</t>
  </si>
  <si>
    <t>DISC Mar-2001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</si>
</sst>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0" formatCode="_-&quot;$&quot;* #,##0.00_-;\-&quot;$&quot;* #,##0.00_-;_-&quot;$&quot;* &quot;-&quot;??_-;_-@_-"/>
    <numFmt numFmtId="172" formatCode="&quot;$&quot;\ #.###"/>
    <numFmt numFmtId="175" formatCode="mmm\-yyyy"/>
    <numFmt numFmtId="176" formatCode="_-&quot;$&quot;* #,##0.000_-;\-&quot;$&quot;* #,##0.000_-;_-&quot;$&quot;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sz val="10"/>
      <color indexed="55"/>
      <name val="Arial"/>
      <family val="2"/>
    </font>
    <font>
      <b/>
      <sz val="10"/>
      <color indexed="55"/>
      <name val="Arial"/>
      <family val="2"/>
    </font>
    <font>
      <b/>
      <i/>
      <sz val="10"/>
      <color indexed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56">
    <xf numFmtId="0" fontId="0" fillId="0" borderId="0" xfId="0"/>
    <xf numFmtId="15" fontId="0" fillId="0" borderId="0" xfId="0" applyNumberFormat="1"/>
    <xf numFmtId="14" fontId="0" fillId="0" borderId="0" xfId="0" applyNumberFormat="1"/>
    <xf numFmtId="172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right"/>
    </xf>
    <xf numFmtId="172" fontId="2" fillId="0" borderId="0" xfId="0" applyNumberFormat="1" applyFont="1"/>
    <xf numFmtId="175" fontId="0" fillId="0" borderId="0" xfId="0" applyNumberFormat="1"/>
    <xf numFmtId="175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75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0" fillId="2" borderId="0" xfId="0" applyFill="1"/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wrapText="1"/>
    </xf>
    <xf numFmtId="175" fontId="0" fillId="3" borderId="0" xfId="0" applyNumberForma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176" fontId="0" fillId="2" borderId="0" xfId="1" applyNumberFormat="1" applyFont="1" applyFill="1" applyBorder="1"/>
    <xf numFmtId="176" fontId="0" fillId="2" borderId="2" xfId="1" applyNumberFormat="1" applyFont="1" applyFill="1" applyBorder="1"/>
    <xf numFmtId="176" fontId="0" fillId="0" borderId="0" xfId="1" applyNumberFormat="1" applyFont="1" applyBorder="1"/>
    <xf numFmtId="176" fontId="0" fillId="0" borderId="2" xfId="1" applyNumberFormat="1" applyFont="1" applyBorder="1"/>
    <xf numFmtId="176" fontId="0" fillId="0" borderId="3" xfId="1" applyNumberFormat="1" applyFont="1" applyBorder="1"/>
    <xf numFmtId="176" fontId="0" fillId="0" borderId="4" xfId="1" applyNumberFormat="1" applyFont="1" applyBorder="1"/>
    <xf numFmtId="0" fontId="0" fillId="2" borderId="5" xfId="0" applyFill="1" applyBorder="1"/>
    <xf numFmtId="14" fontId="2" fillId="2" borderId="1" xfId="0" applyNumberFormat="1" applyFont="1" applyFill="1" applyBorder="1"/>
    <xf numFmtId="14" fontId="2" fillId="0" borderId="1" xfId="0" applyNumberFormat="1" applyFont="1" applyBorder="1"/>
    <xf numFmtId="0" fontId="0" fillId="0" borderId="2" xfId="0" applyBorder="1"/>
    <xf numFmtId="0" fontId="0" fillId="2" borderId="6" xfId="0" applyFill="1" applyBorder="1"/>
    <xf numFmtId="0" fontId="0" fillId="2" borderId="0" xfId="0" applyFill="1" applyBorder="1"/>
    <xf numFmtId="14" fontId="2" fillId="0" borderId="7" xfId="0" applyNumberFormat="1" applyFont="1" applyBorder="1"/>
    <xf numFmtId="0" fontId="0" fillId="0" borderId="3" xfId="0" applyBorder="1"/>
    <xf numFmtId="0" fontId="0" fillId="4" borderId="0" xfId="0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172" fontId="2" fillId="2" borderId="0" xfId="0" applyNumberFormat="1" applyFont="1" applyFill="1" applyAlignment="1">
      <alignment horizontal="center"/>
    </xf>
    <xf numFmtId="0" fontId="6" fillId="0" borderId="0" xfId="0" applyFont="1"/>
    <xf numFmtId="14" fontId="0" fillId="0" borderId="0" xfId="0" applyNumberFormat="1" applyBorder="1"/>
    <xf numFmtId="14" fontId="0" fillId="0" borderId="3" xfId="0" applyNumberFormat="1" applyBorder="1"/>
    <xf numFmtId="0" fontId="0" fillId="0" borderId="4" xfId="0" applyBorder="1"/>
    <xf numFmtId="0" fontId="2" fillId="5" borderId="6" xfId="0" applyFont="1" applyFill="1" applyBorder="1"/>
    <xf numFmtId="0" fontId="2" fillId="5" borderId="8" xfId="0" applyFont="1" applyFill="1" applyBorder="1"/>
    <xf numFmtId="0" fontId="0" fillId="0" borderId="2" xfId="0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175" fontId="7" fillId="2" borderId="0" xfId="0" applyNumberFormat="1" applyFont="1" applyFill="1" applyBorder="1" applyAlignment="1">
      <alignment wrapText="1"/>
    </xf>
    <xf numFmtId="17" fontId="0" fillId="0" borderId="0" xfId="0" applyNumberFormat="1"/>
    <xf numFmtId="176" fontId="0" fillId="0" borderId="0" xfId="0" applyNumberFormat="1"/>
    <xf numFmtId="43" fontId="0" fillId="0" borderId="0" xfId="0" applyNumberFormat="1"/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2</xdr:row>
          <xdr:rowOff>38100</xdr:rowOff>
        </xdr:from>
        <xdr:to>
          <xdr:col>12</xdr:col>
          <xdr:colOff>361950</xdr:colOff>
          <xdr:row>5</xdr:row>
          <xdr:rowOff>133350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1AF39AC-5D33-E3CE-385C-664EA7F4B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Z624"/>
  <sheetViews>
    <sheetView tabSelected="1" topLeftCell="A3" zoomScale="75" workbookViewId="0">
      <selection activeCell="R5" sqref="R5"/>
    </sheetView>
  </sheetViews>
  <sheetFormatPr defaultRowHeight="12.75" x14ac:dyDescent="0.2"/>
  <cols>
    <col min="1" max="1" width="10.140625" bestFit="1" customWidth="1"/>
    <col min="3" max="3" width="12.5703125" customWidth="1"/>
    <col min="4" max="4" width="17.5703125" bestFit="1" customWidth="1"/>
    <col min="5" max="5" width="14" customWidth="1"/>
    <col min="8" max="8" width="10.28515625" customWidth="1"/>
    <col min="28" max="28" width="10.85546875" customWidth="1"/>
    <col min="29" max="29" width="12.5703125" customWidth="1"/>
  </cols>
  <sheetData>
    <row r="2" spans="1:42" ht="13.5" thickBot="1" x14ac:dyDescent="0.25"/>
    <row r="3" spans="1:42" ht="13.5" thickBot="1" x14ac:dyDescent="0.25">
      <c r="C3" s="47" t="s">
        <v>0</v>
      </c>
      <c r="D3" s="42" t="s">
        <v>40</v>
      </c>
      <c r="E3" s="42" t="s">
        <v>41</v>
      </c>
      <c r="F3" s="42" t="s">
        <v>41</v>
      </c>
      <c r="G3" s="42" t="s">
        <v>1</v>
      </c>
      <c r="H3" s="43" t="s">
        <v>2</v>
      </c>
    </row>
    <row r="4" spans="1:42" x14ac:dyDescent="0.2">
      <c r="C4" s="45" t="s">
        <v>3</v>
      </c>
      <c r="D4" s="15" t="s">
        <v>4</v>
      </c>
      <c r="E4" s="15" t="s">
        <v>5</v>
      </c>
      <c r="F4" s="15" t="s">
        <v>5</v>
      </c>
      <c r="G4" s="15" t="s">
        <v>5</v>
      </c>
      <c r="H4" s="44" t="s">
        <v>6</v>
      </c>
    </row>
    <row r="5" spans="1:42" x14ac:dyDescent="0.2">
      <c r="C5" s="45" t="s">
        <v>7</v>
      </c>
      <c r="D5" s="15" t="s">
        <v>8</v>
      </c>
      <c r="E5" s="15" t="s">
        <v>9</v>
      </c>
      <c r="F5" s="15" t="s">
        <v>8</v>
      </c>
      <c r="G5" s="15" t="s">
        <v>10</v>
      </c>
      <c r="H5" s="44" t="s">
        <v>11</v>
      </c>
    </row>
    <row r="6" spans="1:42" x14ac:dyDescent="0.2">
      <c r="C6" s="45" t="s">
        <v>12</v>
      </c>
      <c r="D6" s="39">
        <v>36617</v>
      </c>
      <c r="E6" s="10"/>
      <c r="F6" s="10"/>
      <c r="G6" s="10"/>
      <c r="H6" s="29"/>
    </row>
    <row r="7" spans="1:42" ht="13.5" thickBot="1" x14ac:dyDescent="0.25">
      <c r="C7" s="46" t="s">
        <v>13</v>
      </c>
      <c r="D7" s="40">
        <v>36981</v>
      </c>
      <c r="E7" s="33"/>
      <c r="F7" s="33"/>
      <c r="G7" s="33"/>
      <c r="H7" s="41"/>
    </row>
    <row r="8" spans="1:42" x14ac:dyDescent="0.2">
      <c r="E8" s="1"/>
    </row>
    <row r="10" spans="1:42" x14ac:dyDescent="0.2">
      <c r="H10" s="38" t="s">
        <v>36</v>
      </c>
      <c r="AD10" s="49"/>
      <c r="AE10" s="49"/>
      <c r="AF10" s="49" t="str">
        <f t="shared" ref="AF10:AP10" si="0">RIGHT(AF11,LEN(AF11)-4)</f>
        <v xml:space="preserve"> May-2000</v>
      </c>
      <c r="AG10" s="49" t="str">
        <f t="shared" si="0"/>
        <v xml:space="preserve"> Jun-2000</v>
      </c>
      <c r="AH10" s="49" t="str">
        <f t="shared" si="0"/>
        <v xml:space="preserve"> Jul-2000</v>
      </c>
      <c r="AI10" s="49" t="str">
        <f t="shared" si="0"/>
        <v xml:space="preserve"> Aug-2000</v>
      </c>
      <c r="AJ10" s="49" t="str">
        <f t="shared" si="0"/>
        <v xml:space="preserve"> Sep-2000</v>
      </c>
      <c r="AK10" s="49" t="str">
        <f t="shared" si="0"/>
        <v xml:space="preserve"> Oct-2000</v>
      </c>
      <c r="AL10" s="49" t="str">
        <f t="shared" si="0"/>
        <v xml:space="preserve"> Nov-2000</v>
      </c>
      <c r="AM10" s="49" t="str">
        <f t="shared" si="0"/>
        <v xml:space="preserve"> Dec-2000</v>
      </c>
      <c r="AN10" s="49" t="str">
        <f t="shared" si="0"/>
        <v xml:space="preserve"> Jan-2001</v>
      </c>
      <c r="AO10" s="49" t="str">
        <f t="shared" si="0"/>
        <v xml:space="preserve"> Feb-2001</v>
      </c>
      <c r="AP10" s="49" t="str">
        <f t="shared" si="0"/>
        <v xml:space="preserve"> Mar-2001</v>
      </c>
    </row>
    <row r="11" spans="1:42" s="5" customFormat="1" ht="12" customHeight="1" x14ac:dyDescent="0.2">
      <c r="A11" s="3" t="s">
        <v>17</v>
      </c>
      <c r="B11" s="3" t="s">
        <v>18</v>
      </c>
      <c r="C11" s="4" t="s">
        <v>19</v>
      </c>
      <c r="E11" s="37" t="s">
        <v>14</v>
      </c>
      <c r="F11" s="37" t="s">
        <v>9</v>
      </c>
      <c r="H11" s="5" t="s">
        <v>42</v>
      </c>
      <c r="I11" s="5" t="s">
        <v>43</v>
      </c>
      <c r="J11" s="5" t="s">
        <v>44</v>
      </c>
      <c r="K11" s="5" t="s">
        <v>45</v>
      </c>
      <c r="L11" s="5" t="s">
        <v>46</v>
      </c>
      <c r="M11" s="5" t="s">
        <v>47</v>
      </c>
      <c r="N11" s="5" t="s">
        <v>48</v>
      </c>
      <c r="O11" s="5" t="s">
        <v>49</v>
      </c>
      <c r="P11" s="5" t="s">
        <v>50</v>
      </c>
      <c r="Q11" s="5" t="s">
        <v>51</v>
      </c>
      <c r="R11" s="5" t="s">
        <v>52</v>
      </c>
      <c r="T11" s="5" t="s">
        <v>53</v>
      </c>
      <c r="U11" s="5" t="s">
        <v>54</v>
      </c>
      <c r="V11" s="5" t="s">
        <v>55</v>
      </c>
      <c r="W11" s="5" t="s">
        <v>56</v>
      </c>
      <c r="X11" s="5" t="s">
        <v>57</v>
      </c>
      <c r="Y11" s="5" t="s">
        <v>58</v>
      </c>
      <c r="Z11" s="5" t="s">
        <v>59</v>
      </c>
      <c r="AA11" s="5" t="s">
        <v>60</v>
      </c>
      <c r="AB11" s="5" t="s">
        <v>61</v>
      </c>
      <c r="AC11" s="5" t="s">
        <v>62</v>
      </c>
      <c r="AD11" s="5" t="s">
        <v>63</v>
      </c>
      <c r="AF11" s="5" t="s">
        <v>64</v>
      </c>
      <c r="AG11" s="5" t="s">
        <v>65</v>
      </c>
      <c r="AH11" s="5" t="s">
        <v>66</v>
      </c>
      <c r="AI11" s="5" t="s">
        <v>67</v>
      </c>
      <c r="AJ11" s="5" t="s">
        <v>68</v>
      </c>
      <c r="AK11" s="5" t="s">
        <v>69</v>
      </c>
      <c r="AL11" s="5" t="s">
        <v>70</v>
      </c>
      <c r="AM11" s="5" t="s">
        <v>71</v>
      </c>
      <c r="AN11" s="5" t="s">
        <v>72</v>
      </c>
      <c r="AO11" s="5" t="s">
        <v>73</v>
      </c>
      <c r="AP11" s="5" t="s">
        <v>74</v>
      </c>
    </row>
    <row r="12" spans="1:42" x14ac:dyDescent="0.2">
      <c r="A12" s="2">
        <f>IF(C12&lt;&gt;"",VLOOKUP(C12,Sheet2!$B$3:$D$100,3),"")</f>
        <v>36644</v>
      </c>
      <c r="B12" s="1">
        <f t="shared" ref="B12:B75" si="1">IF(C12&lt;&gt;"",IF(C12&gt;=(WORKDAY(EOMONTH(C12,0)+1,-2)),EOMONTH(EOMONTH(C12,0)+1,0)+1,EOMONTH(C12,0)+1),"")</f>
        <v>36647</v>
      </c>
      <c r="C12" s="2">
        <v>36617</v>
      </c>
      <c r="E12" s="14"/>
      <c r="F12" s="14"/>
    </row>
    <row r="13" spans="1:42" x14ac:dyDescent="0.2">
      <c r="A13" s="2">
        <f>IF(C13&lt;&gt;"",VLOOKUP(C13,Sheet2!$B$3:$D$100,3),"")</f>
        <v>36644</v>
      </c>
      <c r="B13" s="1">
        <f t="shared" si="1"/>
        <v>36647</v>
      </c>
      <c r="C13" s="2">
        <v>36618</v>
      </c>
      <c r="E13" s="14"/>
      <c r="F13" s="14"/>
    </row>
    <row r="14" spans="1:42" x14ac:dyDescent="0.2">
      <c r="A14" s="2">
        <f>IF(C14&lt;&gt;"",VLOOKUP(C14,Sheet2!$B$3:$D$100,3),"")</f>
        <v>36644</v>
      </c>
      <c r="B14" s="1">
        <f t="shared" si="1"/>
        <v>36647</v>
      </c>
      <c r="C14" s="2">
        <v>36619</v>
      </c>
      <c r="E14" s="14">
        <v>2.6549999999999998</v>
      </c>
      <c r="F14" s="14">
        <v>2.72</v>
      </c>
      <c r="H14">
        <v>-0.21249999999999999</v>
      </c>
      <c r="I14">
        <v>-0.2225</v>
      </c>
      <c r="J14">
        <v>-0.20499999999999999</v>
      </c>
      <c r="K14">
        <v>-0.20250000000000001</v>
      </c>
      <c r="L14">
        <v>-0.20499999999999999</v>
      </c>
      <c r="M14">
        <v>-0.2175</v>
      </c>
      <c r="N14">
        <v>-0.2175</v>
      </c>
      <c r="O14">
        <v>-0.2175</v>
      </c>
      <c r="P14">
        <v>-0.20749999999999999</v>
      </c>
      <c r="Q14">
        <v>-0.20749999999999999</v>
      </c>
      <c r="R14">
        <v>-0.20749999999999999</v>
      </c>
      <c r="T14">
        <v>2.8890000000000002</v>
      </c>
      <c r="U14">
        <v>2.9110000000000005</v>
      </c>
      <c r="V14">
        <v>2.9249999999999998</v>
      </c>
      <c r="W14">
        <v>2.9380000000000002</v>
      </c>
      <c r="X14">
        <v>2.9380000000000002</v>
      </c>
      <c r="Y14">
        <v>2.9530000000000003</v>
      </c>
      <c r="Z14">
        <v>3.0530000000000004</v>
      </c>
      <c r="AA14">
        <v>3.153</v>
      </c>
      <c r="AB14">
        <v>3.17</v>
      </c>
      <c r="AC14">
        <v>3.0160000000000005</v>
      </c>
      <c r="AD14">
        <v>2.8519999999999999</v>
      </c>
      <c r="AF14">
        <v>0.99525460226700069</v>
      </c>
      <c r="AG14">
        <v>0.98999723476282431</v>
      </c>
      <c r="AH14">
        <v>0.98472909153619348</v>
      </c>
      <c r="AI14">
        <v>0.97922766233060976</v>
      </c>
      <c r="AJ14">
        <v>0.97365391062262863</v>
      </c>
      <c r="AK14">
        <v>0.96820691469113296</v>
      </c>
      <c r="AL14">
        <v>0.96256255009652347</v>
      </c>
      <c r="AM14">
        <v>0.95704823756651214</v>
      </c>
      <c r="AN14">
        <v>0.95132883604252394</v>
      </c>
      <c r="AO14">
        <v>0.94561871943305242</v>
      </c>
      <c r="AP14">
        <v>0.94043227473204472</v>
      </c>
    </row>
    <row r="15" spans="1:42" x14ac:dyDescent="0.2">
      <c r="A15" s="2">
        <f>IF(C15&lt;&gt;"",VLOOKUP(C15,Sheet2!$B$3:$D$100,3),"")</f>
        <v>36644</v>
      </c>
      <c r="B15" s="1">
        <f t="shared" si="1"/>
        <v>36647</v>
      </c>
      <c r="C15" s="2">
        <v>36620</v>
      </c>
      <c r="E15" s="14">
        <v>2.7250000000000001</v>
      </c>
      <c r="F15" s="14">
        <v>2.67</v>
      </c>
      <c r="H15">
        <v>-0.20250000000000001</v>
      </c>
      <c r="I15">
        <v>-0.22</v>
      </c>
      <c r="J15">
        <v>-0.20250000000000001</v>
      </c>
      <c r="K15">
        <v>-0.2</v>
      </c>
      <c r="L15">
        <v>-0.20250000000000001</v>
      </c>
      <c r="M15">
        <v>-0.2225</v>
      </c>
      <c r="N15">
        <v>-0.215</v>
      </c>
      <c r="O15">
        <v>-0.215</v>
      </c>
      <c r="P15">
        <v>-0.20499999999999999</v>
      </c>
      <c r="Q15">
        <v>-0.20499999999999999</v>
      </c>
      <c r="R15">
        <v>-0.20499999999999999</v>
      </c>
      <c r="T15">
        <v>2.8220000000000001</v>
      </c>
      <c r="U15">
        <v>2.8440000000000003</v>
      </c>
      <c r="V15">
        <v>2.8620000000000001</v>
      </c>
      <c r="W15">
        <v>2.8769999999999998</v>
      </c>
      <c r="X15">
        <v>2.8790000000000004</v>
      </c>
      <c r="Y15">
        <v>2.8940000000000006</v>
      </c>
      <c r="Z15">
        <v>2.9990000000000006</v>
      </c>
      <c r="AA15">
        <v>3.1040000000000005</v>
      </c>
      <c r="AB15">
        <v>3.1240000000000006</v>
      </c>
      <c r="AC15">
        <v>2.9730000000000003</v>
      </c>
      <c r="AD15">
        <v>2.8130000000000002</v>
      </c>
      <c r="AF15">
        <v>0.99543130438155059</v>
      </c>
      <c r="AG15">
        <v>0.99017062997348215</v>
      </c>
      <c r="AH15">
        <v>0.98510320970461229</v>
      </c>
      <c r="AI15">
        <v>0.97969785726421144</v>
      </c>
      <c r="AJ15">
        <v>0.97420422049915112</v>
      </c>
      <c r="AK15">
        <v>0.96885493340121565</v>
      </c>
      <c r="AL15">
        <v>0.96336122855597739</v>
      </c>
      <c r="AM15">
        <v>0.95801085663129881</v>
      </c>
      <c r="AN15">
        <v>0.95247063932388065</v>
      </c>
      <c r="AO15">
        <v>0.94694116562546071</v>
      </c>
      <c r="AP15">
        <v>0.94192930978394396</v>
      </c>
    </row>
    <row r="16" spans="1:42" x14ac:dyDescent="0.2">
      <c r="A16" s="2">
        <f>IF(C16&lt;&gt;"",VLOOKUP(C16,Sheet2!$B$3:$D$100,3),"")</f>
        <v>36644</v>
      </c>
      <c r="B16" s="1">
        <f t="shared" si="1"/>
        <v>36647</v>
      </c>
      <c r="C16" s="2">
        <v>36621</v>
      </c>
      <c r="E16" s="14">
        <v>2.6850000000000001</v>
      </c>
      <c r="F16" s="14">
        <v>2.71</v>
      </c>
      <c r="H16">
        <v>-0.20749999999999999</v>
      </c>
      <c r="I16">
        <v>-0.22</v>
      </c>
      <c r="J16">
        <v>-0.20250000000000001</v>
      </c>
      <c r="K16">
        <v>-0.2</v>
      </c>
      <c r="L16">
        <v>-0.20250000000000001</v>
      </c>
      <c r="M16">
        <v>-0.2225</v>
      </c>
      <c r="N16">
        <v>-0.215</v>
      </c>
      <c r="O16">
        <v>-0.215</v>
      </c>
      <c r="P16">
        <v>-0.20499999999999999</v>
      </c>
      <c r="Q16">
        <v>-0.20499999999999999</v>
      </c>
      <c r="R16">
        <v>-0.20499999999999999</v>
      </c>
      <c r="T16">
        <v>2.8880000000000003</v>
      </c>
      <c r="U16">
        <v>2.9049999999999998</v>
      </c>
      <c r="V16">
        <v>2.9210000000000003</v>
      </c>
      <c r="W16">
        <v>2.9310000000000005</v>
      </c>
      <c r="X16">
        <v>2.93</v>
      </c>
      <c r="Y16">
        <v>2.9430000000000001</v>
      </c>
      <c r="Z16">
        <v>3.0430000000000001</v>
      </c>
      <c r="AA16">
        <v>3.14</v>
      </c>
      <c r="AB16">
        <v>3.16</v>
      </c>
      <c r="AC16">
        <v>3.0019999999999998</v>
      </c>
      <c r="AD16">
        <v>2.835</v>
      </c>
      <c r="AF16">
        <v>0.9956047296160021</v>
      </c>
      <c r="AG16">
        <v>0.99034029530256018</v>
      </c>
      <c r="AH16">
        <v>0.98512847780929258</v>
      </c>
      <c r="AI16">
        <v>0.97965667903612985</v>
      </c>
      <c r="AJ16">
        <v>0.97411551269994756</v>
      </c>
      <c r="AK16">
        <v>0.96871701697335977</v>
      </c>
      <c r="AL16">
        <v>0.9631608524600922</v>
      </c>
      <c r="AM16">
        <v>0.95774759428039924</v>
      </c>
      <c r="AN16">
        <v>0.95213674258517189</v>
      </c>
      <c r="AO16">
        <v>0.94652793962424897</v>
      </c>
      <c r="AP16">
        <v>0.94144092312959249</v>
      </c>
    </row>
    <row r="17" spans="1:42" x14ac:dyDescent="0.2">
      <c r="A17" s="2">
        <f>IF(C17&lt;&gt;"",VLOOKUP(C17,Sheet2!$B$3:$D$100,3),"")</f>
        <v>36644</v>
      </c>
      <c r="B17" s="1">
        <f t="shared" si="1"/>
        <v>36647</v>
      </c>
      <c r="C17" s="2">
        <v>36622</v>
      </c>
      <c r="E17" s="14">
        <v>2.7</v>
      </c>
      <c r="F17" s="14">
        <v>2.73</v>
      </c>
      <c r="H17">
        <v>-0.22500000000000001</v>
      </c>
      <c r="I17">
        <v>-0.23</v>
      </c>
      <c r="J17">
        <v>-0.21249999999999999</v>
      </c>
      <c r="K17">
        <v>-0.21</v>
      </c>
      <c r="L17">
        <v>-0.21249999999999999</v>
      </c>
      <c r="M17">
        <v>-0.23250000000000001</v>
      </c>
      <c r="N17">
        <v>-0.2175</v>
      </c>
      <c r="O17">
        <v>-0.2175</v>
      </c>
      <c r="P17">
        <v>-0.20749999999999999</v>
      </c>
      <c r="Q17">
        <v>-0.20749999999999999</v>
      </c>
      <c r="R17">
        <v>-0.20749999999999999</v>
      </c>
      <c r="T17">
        <v>2.9560000000000004</v>
      </c>
      <c r="U17">
        <v>2.97</v>
      </c>
      <c r="V17">
        <v>2.9830000000000001</v>
      </c>
      <c r="W17">
        <v>2.988</v>
      </c>
      <c r="X17">
        <v>2.9840000000000004</v>
      </c>
      <c r="Y17">
        <v>2.9930000000000003</v>
      </c>
      <c r="Z17">
        <v>3.0880000000000001</v>
      </c>
      <c r="AA17">
        <v>3.1830000000000003</v>
      </c>
      <c r="AB17">
        <v>3.1980000000000004</v>
      </c>
      <c r="AC17">
        <v>3.0380000000000003</v>
      </c>
      <c r="AD17">
        <v>2.8730000000000002</v>
      </c>
      <c r="AF17">
        <v>0.99577974570714045</v>
      </c>
      <c r="AG17">
        <v>0.99052564436872736</v>
      </c>
      <c r="AH17">
        <v>0.98533146150141859</v>
      </c>
      <c r="AI17">
        <v>0.97985456776570512</v>
      </c>
      <c r="AJ17">
        <v>0.97430746252041656</v>
      </c>
      <c r="AK17">
        <v>0.96890037448730526</v>
      </c>
      <c r="AL17">
        <v>0.9633367780100992</v>
      </c>
      <c r="AM17">
        <v>0.95791373285391279</v>
      </c>
      <c r="AN17">
        <v>0.95229133076836414</v>
      </c>
      <c r="AO17">
        <v>0.94667073465505303</v>
      </c>
      <c r="AP17">
        <v>0.94157145360544281</v>
      </c>
    </row>
    <row r="18" spans="1:42" x14ac:dyDescent="0.2">
      <c r="A18" s="2">
        <f>IF(C18&lt;&gt;"",VLOOKUP(C18,Sheet2!$B$3:$D$100,3),"")</f>
        <v>36644</v>
      </c>
      <c r="B18" s="1">
        <f t="shared" si="1"/>
        <v>36647</v>
      </c>
      <c r="C18" s="2">
        <v>36623</v>
      </c>
      <c r="E18" s="14">
        <v>2.7</v>
      </c>
      <c r="F18" s="14">
        <v>2.73</v>
      </c>
      <c r="H18">
        <v>-0.24249999999999999</v>
      </c>
      <c r="I18">
        <v>-0.23749999999999999</v>
      </c>
      <c r="J18">
        <v>-0.22</v>
      </c>
      <c r="K18">
        <v>-0.2175</v>
      </c>
      <c r="L18">
        <v>-0.22</v>
      </c>
      <c r="M18">
        <v>-0.24</v>
      </c>
      <c r="N18">
        <v>-0.2175</v>
      </c>
      <c r="O18">
        <v>-0.2175</v>
      </c>
      <c r="P18">
        <v>-0.20749999999999999</v>
      </c>
      <c r="Q18">
        <v>-0.20749999999999999</v>
      </c>
      <c r="R18">
        <v>-0.20749999999999999</v>
      </c>
      <c r="T18">
        <v>2.9710000000000001</v>
      </c>
      <c r="U18">
        <v>2.992</v>
      </c>
      <c r="V18">
        <v>3.0070000000000001</v>
      </c>
      <c r="W18">
        <v>3.0130000000000003</v>
      </c>
      <c r="X18">
        <v>3.008</v>
      </c>
      <c r="Y18">
        <v>3.0160000000000005</v>
      </c>
      <c r="Z18">
        <v>3.1080000000000001</v>
      </c>
      <c r="AA18">
        <v>3.2</v>
      </c>
      <c r="AB18">
        <v>3.2149999999999999</v>
      </c>
      <c r="AC18">
        <v>3.0550000000000002</v>
      </c>
      <c r="AD18">
        <v>2.89</v>
      </c>
      <c r="AF18">
        <v>0.99594989369426845</v>
      </c>
      <c r="AG18">
        <v>0.99069094667664537</v>
      </c>
      <c r="AH18">
        <v>0.98548991166959599</v>
      </c>
      <c r="AI18">
        <v>0.98000870134536289</v>
      </c>
      <c r="AJ18">
        <v>0.97446322735098045</v>
      </c>
      <c r="AK18">
        <v>0.96905769181975876</v>
      </c>
      <c r="AL18">
        <v>0.96349297333397732</v>
      </c>
      <c r="AM18">
        <v>0.95806916315302659</v>
      </c>
      <c r="AN18">
        <v>0.9524459880351942</v>
      </c>
      <c r="AO18">
        <v>0.94682436758833999</v>
      </c>
      <c r="AP18">
        <v>0.94172432772011505</v>
      </c>
    </row>
    <row r="19" spans="1:42" x14ac:dyDescent="0.2">
      <c r="A19" s="2">
        <f>IF(C19&lt;&gt;"",VLOOKUP(C19,Sheet2!$B$3:$D$100,3),"")</f>
        <v>36644</v>
      </c>
      <c r="B19" s="1">
        <f t="shared" si="1"/>
        <v>36647</v>
      </c>
      <c r="C19" s="2">
        <v>36624</v>
      </c>
      <c r="E19" s="14"/>
      <c r="F19" s="14"/>
    </row>
    <row r="20" spans="1:42" x14ac:dyDescent="0.2">
      <c r="A20" s="2">
        <f>IF(C20&lt;&gt;"",VLOOKUP(C20,Sheet2!$B$3:$D$100,3),"")</f>
        <v>36644</v>
      </c>
      <c r="B20" s="1">
        <f t="shared" si="1"/>
        <v>36647</v>
      </c>
      <c r="C20" s="2">
        <v>36625</v>
      </c>
      <c r="E20" s="14"/>
      <c r="F20" s="14"/>
    </row>
    <row r="21" spans="1:42" x14ac:dyDescent="0.2">
      <c r="A21" s="2">
        <f>IF(C21&lt;&gt;"",VLOOKUP(C21,Sheet2!$B$3:$D$100,3),"")</f>
        <v>36644</v>
      </c>
      <c r="B21" s="1">
        <f t="shared" si="1"/>
        <v>36647</v>
      </c>
      <c r="C21" s="2">
        <v>36626</v>
      </c>
      <c r="E21" s="14">
        <v>2.6850000000000001</v>
      </c>
      <c r="F21" s="14">
        <v>2.72</v>
      </c>
      <c r="H21">
        <v>-0.245</v>
      </c>
      <c r="I21">
        <v>-0.245</v>
      </c>
      <c r="J21">
        <v>-0.22750000000000001</v>
      </c>
      <c r="K21">
        <v>-0.22500000000000001</v>
      </c>
      <c r="L21">
        <v>-0.22750000000000001</v>
      </c>
      <c r="M21">
        <v>-0.2475</v>
      </c>
      <c r="N21">
        <v>-0.2175</v>
      </c>
      <c r="O21">
        <v>-0.2175</v>
      </c>
      <c r="P21">
        <v>-0.20749999999999999</v>
      </c>
      <c r="Q21">
        <v>-0.20749999999999999</v>
      </c>
      <c r="R21">
        <v>-0.20749999999999999</v>
      </c>
      <c r="T21">
        <v>2.9710000000000001</v>
      </c>
      <c r="U21">
        <v>2.9930000000000003</v>
      </c>
      <c r="V21">
        <v>3.008</v>
      </c>
      <c r="W21">
        <v>3.0160000000000005</v>
      </c>
      <c r="X21">
        <v>3.0110000000000001</v>
      </c>
      <c r="Y21">
        <v>3.0169999999999999</v>
      </c>
      <c r="Z21">
        <v>3.1120000000000001</v>
      </c>
      <c r="AA21">
        <v>3.21</v>
      </c>
      <c r="AB21">
        <v>3.2250000000000001</v>
      </c>
      <c r="AC21">
        <v>3.0649999999999999</v>
      </c>
      <c r="AD21">
        <v>2.9</v>
      </c>
      <c r="AF21">
        <v>0.9964500830536458</v>
      </c>
      <c r="AG21">
        <v>0.99119321429080698</v>
      </c>
      <c r="AH21">
        <v>0.98599146572872909</v>
      </c>
      <c r="AI21">
        <v>0.98051939590896309</v>
      </c>
      <c r="AJ21">
        <v>0.97498944962749445</v>
      </c>
      <c r="AK21">
        <v>0.96960094805301411</v>
      </c>
      <c r="AL21">
        <v>0.96405160037359483</v>
      </c>
      <c r="AM21">
        <v>0.9586453535720576</v>
      </c>
      <c r="AN21">
        <v>0.95304398257853584</v>
      </c>
      <c r="AO21">
        <v>0.94744881703337036</v>
      </c>
      <c r="AP21">
        <v>0.94237551946222919</v>
      </c>
    </row>
    <row r="22" spans="1:42" x14ac:dyDescent="0.2">
      <c r="A22" s="2">
        <f>IF(C22&lt;&gt;"",VLOOKUP(C22,Sheet2!$B$3:$D$100,3),"")</f>
        <v>36644</v>
      </c>
      <c r="B22" s="1">
        <f t="shared" si="1"/>
        <v>36647</v>
      </c>
      <c r="C22" s="2">
        <v>36627</v>
      </c>
      <c r="E22" s="14">
        <v>2.69</v>
      </c>
      <c r="F22" s="14">
        <v>2.7149999999999999</v>
      </c>
      <c r="H22">
        <v>-0.245</v>
      </c>
      <c r="I22">
        <v>-0.245</v>
      </c>
      <c r="J22">
        <v>-0.22750000000000001</v>
      </c>
      <c r="K22">
        <v>-0.22500000000000001</v>
      </c>
      <c r="L22">
        <v>-0.22750000000000001</v>
      </c>
      <c r="M22">
        <v>-0.2475</v>
      </c>
      <c r="N22">
        <v>-0.22</v>
      </c>
      <c r="O22">
        <v>-0.22</v>
      </c>
      <c r="P22">
        <v>-0.21</v>
      </c>
      <c r="Q22">
        <v>-0.21</v>
      </c>
      <c r="R22">
        <v>-0.21</v>
      </c>
      <c r="T22">
        <v>2.9490000000000003</v>
      </c>
      <c r="U22">
        <v>2.9710000000000001</v>
      </c>
      <c r="V22">
        <v>2.9860000000000002</v>
      </c>
      <c r="W22">
        <v>2.9950000000000001</v>
      </c>
      <c r="X22">
        <v>2.99</v>
      </c>
      <c r="Y22">
        <v>3</v>
      </c>
      <c r="Z22">
        <v>3.1</v>
      </c>
      <c r="AA22">
        <v>3.2</v>
      </c>
      <c r="AB22">
        <v>3.2170000000000001</v>
      </c>
      <c r="AC22">
        <v>3.0569999999999999</v>
      </c>
      <c r="AD22">
        <v>2.8919999999999999</v>
      </c>
      <c r="AF22">
        <v>0.99662057424439854</v>
      </c>
      <c r="AG22">
        <v>0.99136263677657233</v>
      </c>
      <c r="AH22">
        <v>0.98616638872182638</v>
      </c>
      <c r="AI22">
        <v>0.98069675433497094</v>
      </c>
      <c r="AJ22">
        <v>0.97516994420404546</v>
      </c>
      <c r="AK22">
        <v>0.96977952257715017</v>
      </c>
      <c r="AL22">
        <v>0.9642157238690735</v>
      </c>
      <c r="AM22">
        <v>0.95879111754768853</v>
      </c>
      <c r="AN22">
        <v>0.95316320825958223</v>
      </c>
      <c r="AO22">
        <v>0.94753091906294507</v>
      </c>
      <c r="AP22">
        <v>0.94241889297577119</v>
      </c>
    </row>
    <row r="23" spans="1:42" x14ac:dyDescent="0.2">
      <c r="A23" s="2">
        <f>IF(C23&lt;&gt;"",VLOOKUP(C23,Sheet2!$B$3:$D$100,3),"")</f>
        <v>36644</v>
      </c>
      <c r="B23" s="1">
        <f t="shared" si="1"/>
        <v>36647</v>
      </c>
      <c r="C23" s="2">
        <v>36628</v>
      </c>
      <c r="E23" s="14">
        <v>2.71</v>
      </c>
      <c r="F23" s="14">
        <v>2.76</v>
      </c>
      <c r="H23">
        <v>-0.25750000000000001</v>
      </c>
      <c r="I23">
        <v>-0.25750000000000001</v>
      </c>
      <c r="J23">
        <v>-0.23250000000000001</v>
      </c>
      <c r="K23">
        <v>-0.23</v>
      </c>
      <c r="L23">
        <v>-0.23250000000000001</v>
      </c>
      <c r="M23">
        <v>-0.26750000000000002</v>
      </c>
      <c r="N23">
        <v>-0.23</v>
      </c>
      <c r="O23">
        <v>-0.23</v>
      </c>
      <c r="P23">
        <v>-0.22</v>
      </c>
      <c r="Q23">
        <v>-0.22</v>
      </c>
      <c r="R23">
        <v>-0.22</v>
      </c>
      <c r="T23">
        <v>3.0210000000000004</v>
      </c>
      <c r="U23">
        <v>3.0380000000000003</v>
      </c>
      <c r="V23">
        <v>3.0490000000000004</v>
      </c>
      <c r="W23">
        <v>3.0510000000000002</v>
      </c>
      <c r="X23">
        <v>3.0430000000000001</v>
      </c>
      <c r="Y23">
        <v>3.052</v>
      </c>
      <c r="Z23">
        <v>3.145</v>
      </c>
      <c r="AA23">
        <v>3.242</v>
      </c>
      <c r="AB23">
        <v>3.2570000000000001</v>
      </c>
      <c r="AC23">
        <v>3.0920000000000001</v>
      </c>
      <c r="AD23">
        <v>2.927</v>
      </c>
      <c r="AF23">
        <v>0.99679167521294532</v>
      </c>
      <c r="AG23">
        <v>0.99153665007142511</v>
      </c>
      <c r="AH23">
        <v>0.98633725805590045</v>
      </c>
      <c r="AI23">
        <v>0.98085910918072583</v>
      </c>
      <c r="AJ23">
        <v>0.97532268896715968</v>
      </c>
      <c r="AK23">
        <v>0.96992284577435128</v>
      </c>
      <c r="AL23">
        <v>0.96435419512811782</v>
      </c>
      <c r="AM23">
        <v>0.95892490577370793</v>
      </c>
      <c r="AN23">
        <v>0.95329096609542108</v>
      </c>
      <c r="AO23">
        <v>0.94765030412458362</v>
      </c>
      <c r="AP23">
        <v>0.94253018107553055</v>
      </c>
    </row>
    <row r="24" spans="1:42" x14ac:dyDescent="0.2">
      <c r="A24" s="2">
        <f>IF(C24&lt;&gt;"",VLOOKUP(C24,Sheet2!$B$3:$D$100,3),"")</f>
        <v>36644</v>
      </c>
      <c r="B24" s="1">
        <f t="shared" si="1"/>
        <v>36647</v>
      </c>
      <c r="C24" s="2">
        <v>36629</v>
      </c>
      <c r="E24" s="14">
        <v>2.73</v>
      </c>
      <c r="F24" s="14">
        <v>2.8149999999999999</v>
      </c>
      <c r="H24">
        <v>-0.26</v>
      </c>
      <c r="I24">
        <v>-0.26</v>
      </c>
      <c r="J24">
        <v>-0.23499999999999999</v>
      </c>
      <c r="K24">
        <v>-0.23250000000000001</v>
      </c>
      <c r="L24">
        <v>-0.23499999999999999</v>
      </c>
      <c r="M24">
        <v>-0.27</v>
      </c>
      <c r="N24">
        <v>-0.22750000000000001</v>
      </c>
      <c r="O24">
        <v>-0.22750000000000001</v>
      </c>
      <c r="P24">
        <v>-0.2175</v>
      </c>
      <c r="Q24">
        <v>-0.2175</v>
      </c>
      <c r="R24">
        <v>-0.2175</v>
      </c>
      <c r="T24">
        <v>3.0869999999999997</v>
      </c>
      <c r="U24">
        <v>3.1019999999999999</v>
      </c>
      <c r="V24">
        <v>3.1140000000000003</v>
      </c>
      <c r="W24">
        <v>3.1140000000000003</v>
      </c>
      <c r="X24">
        <v>3.105</v>
      </c>
      <c r="Y24">
        <v>3.1140000000000003</v>
      </c>
      <c r="Z24">
        <v>3.2040000000000006</v>
      </c>
      <c r="AA24">
        <v>3.2960000000000003</v>
      </c>
      <c r="AB24">
        <v>3.3090000000000006</v>
      </c>
      <c r="AC24">
        <v>3.1440000000000006</v>
      </c>
      <c r="AD24">
        <v>2.9750000000000001</v>
      </c>
      <c r="AF24">
        <v>0.99696654301892462</v>
      </c>
      <c r="AG24">
        <v>0.99171201142034326</v>
      </c>
      <c r="AH24">
        <v>0.98653728575131538</v>
      </c>
      <c r="AI24">
        <v>0.98106625445110551</v>
      </c>
      <c r="AJ24">
        <v>0.97552838784332108</v>
      </c>
      <c r="AK24">
        <v>0.9701281417704003</v>
      </c>
      <c r="AL24">
        <v>0.96456982462594287</v>
      </c>
      <c r="AM24">
        <v>0.95915165986270523</v>
      </c>
      <c r="AN24">
        <v>0.95353278724403878</v>
      </c>
      <c r="AO24">
        <v>0.94791317435966604</v>
      </c>
      <c r="AP24">
        <v>0.94281423084503591</v>
      </c>
    </row>
    <row r="25" spans="1:42" x14ac:dyDescent="0.2">
      <c r="A25" s="2">
        <f>IF(C25&lt;&gt;"",VLOOKUP(C25,Sheet2!$B$3:$D$100,3),"")</f>
        <v>36644</v>
      </c>
      <c r="B25" s="1">
        <f t="shared" si="1"/>
        <v>36647</v>
      </c>
      <c r="C25" s="2">
        <v>36630</v>
      </c>
      <c r="E25" s="14">
        <v>2.8050000000000002</v>
      </c>
      <c r="F25" s="14">
        <v>2.81</v>
      </c>
      <c r="H25">
        <v>-0.26250000000000001</v>
      </c>
      <c r="I25">
        <v>-0.255</v>
      </c>
      <c r="J25">
        <v>-0.23</v>
      </c>
      <c r="K25">
        <v>-0.22750000000000001</v>
      </c>
      <c r="L25">
        <v>-0.23</v>
      </c>
      <c r="M25">
        <v>-0.26500000000000001</v>
      </c>
      <c r="N25">
        <v>-0.22750000000000001</v>
      </c>
      <c r="O25">
        <v>-0.22750000000000001</v>
      </c>
      <c r="P25">
        <v>-0.2175</v>
      </c>
      <c r="Q25">
        <v>-0.2175</v>
      </c>
      <c r="R25">
        <v>-0.2175</v>
      </c>
      <c r="T25">
        <v>3.0780000000000003</v>
      </c>
      <c r="U25">
        <v>3.0890000000000004</v>
      </c>
      <c r="V25">
        <v>3.1019999999999999</v>
      </c>
      <c r="W25">
        <v>3.105</v>
      </c>
      <c r="X25">
        <v>3.0960000000000001</v>
      </c>
      <c r="Y25">
        <v>3.1060000000000003</v>
      </c>
      <c r="Z25">
        <v>3.1990000000000003</v>
      </c>
      <c r="AA25">
        <v>3.2930000000000001</v>
      </c>
      <c r="AB25">
        <v>3.3080000000000003</v>
      </c>
      <c r="AC25">
        <v>3.1440000000000006</v>
      </c>
      <c r="AD25">
        <v>2.9750000000000001</v>
      </c>
      <c r="AF25">
        <v>0.99713577791242436</v>
      </c>
      <c r="AG25">
        <v>0.99187973832951193</v>
      </c>
      <c r="AH25">
        <v>0.98670835613773666</v>
      </c>
      <c r="AI25">
        <v>0.98124100550392268</v>
      </c>
      <c r="AJ25">
        <v>0.97569832828833702</v>
      </c>
      <c r="AK25">
        <v>0.97029320946399777</v>
      </c>
      <c r="AL25">
        <v>0.96473396025716918</v>
      </c>
      <c r="AM25">
        <v>0.95931491513092015</v>
      </c>
      <c r="AN25">
        <v>0.95369510595406148</v>
      </c>
      <c r="AO25">
        <v>0.94807451253271979</v>
      </c>
      <c r="AP25">
        <v>0.9429747159008397</v>
      </c>
    </row>
    <row r="26" spans="1:42" x14ac:dyDescent="0.2">
      <c r="A26" s="2">
        <f>IF(C26&lt;&gt;"",VLOOKUP(C26,Sheet2!$B$3:$D$100,3),"")</f>
        <v>36644</v>
      </c>
      <c r="B26" s="1">
        <f t="shared" si="1"/>
        <v>36647</v>
      </c>
      <c r="C26" s="2">
        <v>36631</v>
      </c>
      <c r="E26" s="14"/>
      <c r="F26" s="14"/>
    </row>
    <row r="27" spans="1:42" x14ac:dyDescent="0.2">
      <c r="A27" s="2">
        <f>IF(C27&lt;&gt;"",VLOOKUP(C27,Sheet2!$B$3:$D$100,3),"")</f>
        <v>36644</v>
      </c>
      <c r="B27" s="1">
        <f t="shared" si="1"/>
        <v>36647</v>
      </c>
      <c r="C27" s="2">
        <v>36632</v>
      </c>
      <c r="E27" s="14"/>
      <c r="F27" s="14"/>
    </row>
    <row r="28" spans="1:42" x14ac:dyDescent="0.2">
      <c r="A28" s="2">
        <f>IF(C28&lt;&gt;"",VLOOKUP(C28,Sheet2!$B$3:$D$100,3),"")</f>
        <v>36644</v>
      </c>
      <c r="B28" s="1">
        <f t="shared" si="1"/>
        <v>36647</v>
      </c>
      <c r="C28" s="2">
        <v>36633</v>
      </c>
      <c r="E28" s="14">
        <v>2.76</v>
      </c>
      <c r="F28" s="14">
        <v>2.85</v>
      </c>
      <c r="H28">
        <v>-0.3</v>
      </c>
      <c r="I28">
        <v>-0.28749999999999998</v>
      </c>
      <c r="J28">
        <v>-0.24249999999999999</v>
      </c>
      <c r="K28">
        <v>-0.24</v>
      </c>
      <c r="L28">
        <v>-0.24249999999999999</v>
      </c>
      <c r="M28">
        <v>-0.28249999999999997</v>
      </c>
      <c r="N28">
        <v>-0.23499999999999999</v>
      </c>
      <c r="O28">
        <v>-0.23499999999999999</v>
      </c>
      <c r="P28">
        <v>-0.22500000000000001</v>
      </c>
      <c r="Q28">
        <v>-0.22500000000000001</v>
      </c>
      <c r="R28">
        <v>-0.22500000000000001</v>
      </c>
      <c r="T28">
        <v>3.1580000000000004</v>
      </c>
      <c r="U28">
        <v>3.1720000000000002</v>
      </c>
      <c r="V28">
        <v>3.1810000000000005</v>
      </c>
      <c r="W28">
        <v>3.1830000000000003</v>
      </c>
      <c r="X28">
        <v>3.173</v>
      </c>
      <c r="Y28">
        <v>3.18</v>
      </c>
      <c r="Z28">
        <v>3.2650000000000001</v>
      </c>
      <c r="AA28">
        <v>3.3519999999999999</v>
      </c>
      <c r="AB28">
        <v>3.3650000000000002</v>
      </c>
      <c r="AC28">
        <v>3.1910000000000003</v>
      </c>
      <c r="AD28">
        <v>3.0169999999999999</v>
      </c>
      <c r="AF28">
        <v>0.99763702556668266</v>
      </c>
      <c r="AG28">
        <v>0.99238231858341774</v>
      </c>
      <c r="AH28">
        <v>0.98720729534357976</v>
      </c>
      <c r="AI28">
        <v>0.9817453755150185</v>
      </c>
      <c r="AJ28">
        <v>0.97621440258340764</v>
      </c>
      <c r="AK28">
        <v>0.97082524264190417</v>
      </c>
      <c r="AL28">
        <v>0.96528797586417181</v>
      </c>
      <c r="AM28">
        <v>0.95989541489570873</v>
      </c>
      <c r="AN28">
        <v>0.95431403974139795</v>
      </c>
      <c r="AO28">
        <v>0.94874874356655037</v>
      </c>
      <c r="AP28">
        <v>0.9437063043559929</v>
      </c>
    </row>
    <row r="29" spans="1:42" x14ac:dyDescent="0.2">
      <c r="A29" s="2">
        <f>IF(C29&lt;&gt;"",VLOOKUP(C29,Sheet2!$B$3:$D$100,3),"")</f>
        <v>36644</v>
      </c>
      <c r="B29" s="1">
        <f t="shared" si="1"/>
        <v>36647</v>
      </c>
      <c r="C29" s="2">
        <v>36634</v>
      </c>
      <c r="E29" s="14">
        <v>2.83</v>
      </c>
      <c r="F29" s="14">
        <v>2.84</v>
      </c>
      <c r="H29">
        <v>-0.28499999999999998</v>
      </c>
      <c r="I29">
        <v>-0.27</v>
      </c>
      <c r="J29">
        <v>-0.22500000000000001</v>
      </c>
      <c r="K29">
        <v>-0.2225</v>
      </c>
      <c r="L29">
        <v>-0.22500000000000001</v>
      </c>
      <c r="M29">
        <v>-0.26500000000000001</v>
      </c>
      <c r="N29">
        <v>-0.23250000000000001</v>
      </c>
      <c r="O29">
        <v>-0.23250000000000001</v>
      </c>
      <c r="P29">
        <v>-0.2225</v>
      </c>
      <c r="Q29">
        <v>-0.2225</v>
      </c>
      <c r="R29">
        <v>-0.2225</v>
      </c>
      <c r="T29">
        <v>3.0980000000000003</v>
      </c>
      <c r="U29">
        <v>3.1180000000000003</v>
      </c>
      <c r="V29">
        <v>3.13</v>
      </c>
      <c r="W29">
        <v>3.137</v>
      </c>
      <c r="X29">
        <v>3.1280000000000001</v>
      </c>
      <c r="Y29">
        <v>3.1380000000000003</v>
      </c>
      <c r="Z29">
        <v>3.23</v>
      </c>
      <c r="AA29">
        <v>3.3250000000000002</v>
      </c>
      <c r="AB29">
        <v>3.34</v>
      </c>
      <c r="AC29">
        <v>3.1720000000000002</v>
      </c>
      <c r="AD29">
        <v>3</v>
      </c>
      <c r="AF29">
        <v>0.99780793798037559</v>
      </c>
      <c r="AG29">
        <v>0.99255126791107706</v>
      </c>
      <c r="AH29">
        <v>0.98737346715765717</v>
      </c>
      <c r="AI29">
        <v>0.98191583440104047</v>
      </c>
      <c r="AJ29">
        <v>0.97638687863205176</v>
      </c>
      <c r="AK29">
        <v>0.97099901236407093</v>
      </c>
      <c r="AL29">
        <v>0.96546097924808616</v>
      </c>
      <c r="AM29">
        <v>0.96006732018299723</v>
      </c>
      <c r="AN29">
        <v>0.95448114194955458</v>
      </c>
      <c r="AO29">
        <v>0.94890414337629925</v>
      </c>
      <c r="AP29">
        <v>0.94384923887539462</v>
      </c>
    </row>
    <row r="30" spans="1:42" x14ac:dyDescent="0.2">
      <c r="A30" s="2">
        <f>IF(C30&lt;&gt;"",VLOOKUP(C30,Sheet2!$B$3:$D$100,3),"")</f>
        <v>36644</v>
      </c>
      <c r="B30" s="1">
        <f t="shared" si="1"/>
        <v>36647</v>
      </c>
      <c r="C30" s="2">
        <v>36635</v>
      </c>
      <c r="E30" s="14">
        <v>2.85</v>
      </c>
      <c r="F30" s="14">
        <v>2.8149999999999999</v>
      </c>
      <c r="H30">
        <v>-0.27500000000000002</v>
      </c>
      <c r="I30">
        <v>-0.26500000000000001</v>
      </c>
      <c r="J30">
        <v>-0.2175</v>
      </c>
      <c r="K30">
        <v>-0.215</v>
      </c>
      <c r="L30">
        <v>-0.2175</v>
      </c>
      <c r="M30">
        <v>-0.25750000000000001</v>
      </c>
      <c r="N30">
        <v>-0.2225</v>
      </c>
      <c r="O30">
        <v>-0.2225</v>
      </c>
      <c r="P30">
        <v>-0.21249999999999999</v>
      </c>
      <c r="Q30">
        <v>-0.21249999999999999</v>
      </c>
      <c r="R30">
        <v>-0.21249999999999999</v>
      </c>
      <c r="T30">
        <v>3.0550000000000002</v>
      </c>
      <c r="U30">
        <v>3.0750000000000002</v>
      </c>
      <c r="V30">
        <v>3.09</v>
      </c>
      <c r="W30">
        <v>3.1019999999999999</v>
      </c>
      <c r="X30">
        <v>3.097</v>
      </c>
      <c r="Y30">
        <v>3.1060000000000003</v>
      </c>
      <c r="Z30">
        <v>3.1960000000000002</v>
      </c>
      <c r="AA30">
        <v>3.2949999999999999</v>
      </c>
      <c r="AB30">
        <v>3.3149999999999999</v>
      </c>
      <c r="AC30">
        <v>3.15</v>
      </c>
      <c r="AD30">
        <v>2.9810000000000003</v>
      </c>
      <c r="AF30">
        <v>0.99798614899354554</v>
      </c>
      <c r="AG30">
        <v>0.9927215452566166</v>
      </c>
      <c r="AH30">
        <v>0.98756782326200254</v>
      </c>
      <c r="AI30">
        <v>0.98211479498873744</v>
      </c>
      <c r="AJ30">
        <v>0.97657105715008963</v>
      </c>
      <c r="AK30">
        <v>0.97116524903737822</v>
      </c>
      <c r="AL30">
        <v>0.96561609320405428</v>
      </c>
      <c r="AM30">
        <v>0.96020873644002758</v>
      </c>
      <c r="AN30">
        <v>0.9546069288503013</v>
      </c>
      <c r="AO30">
        <v>0.94901435569907266</v>
      </c>
      <c r="AP30">
        <v>0.94394367352015462</v>
      </c>
    </row>
    <row r="31" spans="1:42" x14ac:dyDescent="0.2">
      <c r="A31" s="2">
        <f>IF(C31&lt;&gt;"",VLOOKUP(C31,Sheet2!$B$3:$D$100,3),"")</f>
        <v>36644</v>
      </c>
      <c r="B31" s="1">
        <f t="shared" si="1"/>
        <v>36647</v>
      </c>
      <c r="C31" s="2">
        <v>36636</v>
      </c>
      <c r="E31" s="14">
        <v>2.85</v>
      </c>
      <c r="F31" s="14">
        <v>2.8250000000000002</v>
      </c>
      <c r="H31">
        <v>-0.28499999999999998</v>
      </c>
      <c r="I31">
        <v>-0.27750000000000002</v>
      </c>
      <c r="J31">
        <v>-0.23250000000000001</v>
      </c>
      <c r="K31">
        <v>-0.23</v>
      </c>
      <c r="L31">
        <v>-0.23250000000000001</v>
      </c>
      <c r="M31">
        <v>-0.27250000000000002</v>
      </c>
      <c r="N31">
        <v>-0.22750000000000001</v>
      </c>
      <c r="O31">
        <v>-0.22750000000000001</v>
      </c>
      <c r="P31">
        <v>-0.2175</v>
      </c>
      <c r="Q31">
        <v>-0.2175</v>
      </c>
      <c r="R31">
        <v>-0.2175</v>
      </c>
      <c r="T31">
        <v>3.0730000000000004</v>
      </c>
      <c r="U31">
        <v>3.0880000000000001</v>
      </c>
      <c r="V31">
        <v>3.1019999999999999</v>
      </c>
      <c r="W31">
        <v>3.1150000000000002</v>
      </c>
      <c r="X31">
        <v>3.1110000000000002</v>
      </c>
      <c r="Y31">
        <v>3.1190000000000002</v>
      </c>
      <c r="Z31">
        <v>3.2090000000000005</v>
      </c>
      <c r="AA31">
        <v>3.3040000000000003</v>
      </c>
      <c r="AB31">
        <v>3.3190000000000004</v>
      </c>
      <c r="AC31">
        <v>3.1549999999999998</v>
      </c>
      <c r="AD31">
        <v>2.9860000000000002</v>
      </c>
      <c r="AF31">
        <v>0.99815673478867351</v>
      </c>
      <c r="AG31">
        <v>0.99288635261027436</v>
      </c>
      <c r="AH31">
        <v>0.98772845171285328</v>
      </c>
      <c r="AI31">
        <v>0.98227690757886654</v>
      </c>
      <c r="AJ31">
        <v>0.97671818399867105</v>
      </c>
      <c r="AK31">
        <v>0.97129510270989261</v>
      </c>
      <c r="AL31">
        <v>0.96573044419639809</v>
      </c>
      <c r="AM31">
        <v>0.96030585429987692</v>
      </c>
      <c r="AN31">
        <v>0.95468490901415359</v>
      </c>
      <c r="AO31">
        <v>0.94907283654296137</v>
      </c>
      <c r="AP31">
        <v>0.94398315761655716</v>
      </c>
    </row>
    <row r="32" spans="1:42" x14ac:dyDescent="0.2">
      <c r="A32" s="2">
        <f>IF(C32&lt;&gt;"",VLOOKUP(C32,Sheet2!$B$3:$D$100,3),"")</f>
        <v>36644</v>
      </c>
      <c r="B32" s="1">
        <f t="shared" si="1"/>
        <v>36647</v>
      </c>
      <c r="C32" s="2">
        <v>36637</v>
      </c>
      <c r="E32" s="14">
        <v>2.7549999999999999</v>
      </c>
      <c r="F32" s="14"/>
    </row>
    <row r="33" spans="1:52" x14ac:dyDescent="0.2">
      <c r="A33" s="2">
        <f>IF(C33&lt;&gt;"",VLOOKUP(C33,Sheet2!$B$3:$D$100,3),"")</f>
        <v>36644</v>
      </c>
      <c r="B33" s="1">
        <f t="shared" si="1"/>
        <v>36647</v>
      </c>
      <c r="C33" s="2">
        <v>36638</v>
      </c>
      <c r="E33" s="14"/>
      <c r="F33" s="14"/>
    </row>
    <row r="34" spans="1:52" x14ac:dyDescent="0.2">
      <c r="A34" s="2">
        <f>IF(C34&lt;&gt;"",VLOOKUP(C34,Sheet2!$B$3:$D$100,3),"")</f>
        <v>36644</v>
      </c>
      <c r="B34" s="1">
        <f t="shared" si="1"/>
        <v>36647</v>
      </c>
      <c r="C34" s="2">
        <v>36639</v>
      </c>
      <c r="E34" s="14"/>
      <c r="F34" s="14"/>
    </row>
    <row r="35" spans="1:52" x14ac:dyDescent="0.2">
      <c r="A35" s="2">
        <f>IF(C35&lt;&gt;"",VLOOKUP(C35,Sheet2!$B$3:$D$100,3),"")</f>
        <v>36644</v>
      </c>
      <c r="B35" s="1">
        <f t="shared" si="1"/>
        <v>36647</v>
      </c>
      <c r="C35" s="2">
        <v>36640</v>
      </c>
      <c r="E35" s="14">
        <v>2.7549999999999999</v>
      </c>
      <c r="F35" s="14">
        <v>2.8250000000000002</v>
      </c>
      <c r="H35">
        <v>-0.30249999999999999</v>
      </c>
      <c r="I35">
        <v>-0.29249999999999998</v>
      </c>
      <c r="J35">
        <v>-0.2475</v>
      </c>
      <c r="K35">
        <v>-0.245</v>
      </c>
      <c r="L35">
        <v>-0.2475</v>
      </c>
      <c r="M35">
        <v>-0.28749999999999998</v>
      </c>
      <c r="N35">
        <v>-0.23749999999999999</v>
      </c>
      <c r="O35">
        <v>-0.23749999999999999</v>
      </c>
      <c r="P35">
        <v>-0.22750000000000001</v>
      </c>
      <c r="Q35">
        <v>-0.22750000000000001</v>
      </c>
      <c r="R35">
        <v>-0.22750000000000001</v>
      </c>
      <c r="T35">
        <v>3.137</v>
      </c>
      <c r="U35">
        <v>3.1510000000000002</v>
      </c>
      <c r="V35">
        <v>3.1610000000000005</v>
      </c>
      <c r="W35">
        <v>3.1680000000000001</v>
      </c>
      <c r="X35">
        <v>3.16</v>
      </c>
      <c r="Y35">
        <v>3.1680000000000001</v>
      </c>
      <c r="Z35">
        <v>3.258</v>
      </c>
      <c r="AA35">
        <v>3.3480000000000003</v>
      </c>
      <c r="AB35">
        <v>3.363</v>
      </c>
      <c r="AC35">
        <v>3.1930000000000001</v>
      </c>
      <c r="AD35">
        <v>3.0240000000000005</v>
      </c>
      <c r="AF35">
        <v>0.99882311751005337</v>
      </c>
      <c r="AG35">
        <v>0.99354654702252565</v>
      </c>
      <c r="AH35">
        <v>0.98837796294095526</v>
      </c>
      <c r="AI35">
        <v>0.98292043436653997</v>
      </c>
      <c r="AJ35">
        <v>0.97736596143147525</v>
      </c>
      <c r="AK35">
        <v>0.97194851499333168</v>
      </c>
      <c r="AL35">
        <v>0.96638651224746519</v>
      </c>
      <c r="AM35">
        <v>0.96096707204000198</v>
      </c>
      <c r="AN35">
        <v>0.95535159442172879</v>
      </c>
      <c r="AO35">
        <v>0.94974282605420934</v>
      </c>
      <c r="AP35">
        <v>0.94465727879648764</v>
      </c>
    </row>
    <row r="36" spans="1:52" x14ac:dyDescent="0.2">
      <c r="A36" s="2">
        <f>IF(C36&lt;&gt;"",VLOOKUP(C36,Sheet2!$B$3:$D$100,3),"")</f>
        <v>36644</v>
      </c>
      <c r="B36" s="1">
        <f t="shared" si="1"/>
        <v>36647</v>
      </c>
      <c r="C36" s="2">
        <v>36641</v>
      </c>
      <c r="E36" s="14">
        <v>2.8149999999999999</v>
      </c>
      <c r="F36" s="14">
        <v>2.85</v>
      </c>
      <c r="H36">
        <v>-0.3175</v>
      </c>
      <c r="I36">
        <v>-0.29749999999999999</v>
      </c>
      <c r="J36">
        <v>-0.2525</v>
      </c>
      <c r="K36">
        <v>-0.25</v>
      </c>
      <c r="L36">
        <v>-0.2525</v>
      </c>
      <c r="M36">
        <v>-0.29249999999999998</v>
      </c>
      <c r="N36">
        <v>-0.23749999999999999</v>
      </c>
      <c r="O36">
        <v>-0.23749999999999999</v>
      </c>
      <c r="P36">
        <v>-0.22750000000000001</v>
      </c>
      <c r="Q36">
        <v>-0.22750000000000001</v>
      </c>
      <c r="R36">
        <v>-0.22750000000000001</v>
      </c>
      <c r="T36">
        <v>3.11</v>
      </c>
      <c r="U36">
        <v>3.1240000000000006</v>
      </c>
      <c r="V36">
        <v>3.1380000000000003</v>
      </c>
      <c r="W36">
        <v>3.145</v>
      </c>
      <c r="X36">
        <v>3.1390000000000002</v>
      </c>
      <c r="Y36">
        <v>3.1490000000000005</v>
      </c>
      <c r="Z36">
        <v>3.2410000000000001</v>
      </c>
      <c r="AA36">
        <v>3.335</v>
      </c>
      <c r="AB36">
        <v>3.3480000000000003</v>
      </c>
      <c r="AC36">
        <v>3.1819999999999999</v>
      </c>
      <c r="AD36">
        <v>3.0150000000000001</v>
      </c>
      <c r="AF36">
        <v>0.9989923965425721</v>
      </c>
      <c r="AG36">
        <v>0.99370953022857667</v>
      </c>
      <c r="AH36">
        <v>0.98854355556034457</v>
      </c>
      <c r="AI36">
        <v>0.98307599409830537</v>
      </c>
      <c r="AJ36">
        <v>0.97744379447065355</v>
      </c>
      <c r="AK36">
        <v>0.97193677842037052</v>
      </c>
      <c r="AL36">
        <v>0.96629766808262751</v>
      </c>
      <c r="AM36">
        <v>0.96079134586375836</v>
      </c>
      <c r="AN36">
        <v>0.95507942515323418</v>
      </c>
      <c r="AO36">
        <v>0.94937338699906515</v>
      </c>
      <c r="AP36">
        <v>0.94419254393481844</v>
      </c>
    </row>
    <row r="37" spans="1:52" x14ac:dyDescent="0.2">
      <c r="A37" s="2">
        <f>IF(C37&lt;&gt;"",VLOOKUP(C37,Sheet2!$B$3:$D$100,3),"")</f>
        <v>36644</v>
      </c>
      <c r="B37" s="1">
        <f t="shared" si="1"/>
        <v>36647</v>
      </c>
      <c r="C37" s="2">
        <v>36642</v>
      </c>
      <c r="E37" s="14">
        <v>2.81</v>
      </c>
      <c r="F37" s="14">
        <v>2.84</v>
      </c>
      <c r="H37">
        <v>-0.307</v>
      </c>
      <c r="I37">
        <v>-0.30499999999999999</v>
      </c>
      <c r="J37">
        <v>-0.24249999999999999</v>
      </c>
      <c r="K37">
        <v>-0.24</v>
      </c>
      <c r="L37">
        <v>-0.24249999999999999</v>
      </c>
      <c r="M37">
        <v>-0.28249999999999997</v>
      </c>
      <c r="N37">
        <v>-0.23499999999999999</v>
      </c>
      <c r="O37">
        <v>-0.23499999999999999</v>
      </c>
      <c r="P37">
        <v>-0.22500000000000001</v>
      </c>
      <c r="Q37">
        <v>-0.22500000000000001</v>
      </c>
      <c r="R37">
        <v>-0.22500000000000001</v>
      </c>
      <c r="T37">
        <v>3.0890000000000004</v>
      </c>
      <c r="U37">
        <v>3.09</v>
      </c>
      <c r="V37">
        <v>3.105</v>
      </c>
      <c r="W37">
        <v>3.117</v>
      </c>
      <c r="X37">
        <v>3.113</v>
      </c>
      <c r="Y37">
        <v>3.1260000000000003</v>
      </c>
      <c r="Z37">
        <v>3.2190000000000003</v>
      </c>
      <c r="AA37">
        <v>3.3130000000000002</v>
      </c>
      <c r="AB37">
        <v>3.327</v>
      </c>
      <c r="AC37">
        <v>3.1619999999999999</v>
      </c>
      <c r="AD37">
        <v>2.9969999999999999</v>
      </c>
      <c r="AF37">
        <v>0.99916173449742995</v>
      </c>
      <c r="AG37">
        <v>0.9938614800804908</v>
      </c>
      <c r="AH37">
        <v>0.98868324415903874</v>
      </c>
      <c r="AI37">
        <v>0.98320606547301181</v>
      </c>
      <c r="AJ37">
        <v>0.97757893201366697</v>
      </c>
      <c r="AK37">
        <v>0.97207710980662931</v>
      </c>
      <c r="AL37">
        <v>0.96643286423378183</v>
      </c>
      <c r="AM37">
        <v>0.96092188628951147</v>
      </c>
      <c r="AN37">
        <v>0.95520403070149729</v>
      </c>
      <c r="AO37">
        <v>0.94948953444072903</v>
      </c>
      <c r="AP37">
        <v>0.94430064300405736</v>
      </c>
    </row>
    <row r="38" spans="1:52" x14ac:dyDescent="0.2">
      <c r="A38" s="2">
        <f>IF(C38&lt;&gt;"",VLOOKUP(C38,Sheet2!$B$3:$D$100,3),"")</f>
        <v>36644</v>
      </c>
      <c r="B38" s="1">
        <f t="shared" si="1"/>
        <v>36678</v>
      </c>
      <c r="C38" s="2">
        <v>36643</v>
      </c>
      <c r="E38" s="14">
        <v>2.8</v>
      </c>
      <c r="F38" s="14">
        <v>2.74</v>
      </c>
      <c r="I38">
        <v>-0.28749999999999998</v>
      </c>
      <c r="J38">
        <v>-0.25</v>
      </c>
      <c r="K38">
        <v>-0.2475</v>
      </c>
      <c r="L38">
        <v>-0.25</v>
      </c>
      <c r="M38">
        <v>-0.27750000000000002</v>
      </c>
      <c r="N38">
        <v>-0.23499999999999999</v>
      </c>
      <c r="O38">
        <v>-0.23499999999999999</v>
      </c>
      <c r="P38">
        <v>-0.22500000000000001</v>
      </c>
      <c r="Q38">
        <v>-0.22500000000000001</v>
      </c>
      <c r="R38">
        <v>-0.22500000000000001</v>
      </c>
      <c r="U38">
        <v>3.0550000000000002</v>
      </c>
      <c r="V38">
        <v>3.0740000000000003</v>
      </c>
      <c r="W38">
        <v>3.0880000000000001</v>
      </c>
      <c r="X38">
        <v>3.085</v>
      </c>
      <c r="Y38">
        <v>3.0990000000000002</v>
      </c>
      <c r="Z38">
        <v>3.1910000000000003</v>
      </c>
      <c r="AA38">
        <v>3.2880000000000003</v>
      </c>
      <c r="AB38">
        <v>3.302</v>
      </c>
      <c r="AC38">
        <v>3.145</v>
      </c>
      <c r="AD38">
        <v>2.9830000000000001</v>
      </c>
      <c r="AG38">
        <v>0.99403698601566304</v>
      </c>
      <c r="AH38">
        <v>0.98878569371740255</v>
      </c>
      <c r="AI38">
        <v>0.98328842102099978</v>
      </c>
      <c r="AJ38">
        <v>0.97756698571386846</v>
      </c>
      <c r="AK38">
        <v>0.97195309852465706</v>
      </c>
      <c r="AL38">
        <v>0.96620154463326346</v>
      </c>
      <c r="AM38">
        <v>0.96057210662564141</v>
      </c>
      <c r="AN38">
        <v>0.95472761036577092</v>
      </c>
      <c r="AO38">
        <v>0.94889294136407965</v>
      </c>
      <c r="AP38">
        <v>0.94358859987540933</v>
      </c>
    </row>
    <row r="39" spans="1:52" x14ac:dyDescent="0.2">
      <c r="A39" s="2">
        <f>IF(C39&lt;&gt;"",VLOOKUP(C39,Sheet2!$B$3:$D$100,3),"")</f>
        <v>36644</v>
      </c>
      <c r="B39" s="1">
        <f t="shared" si="1"/>
        <v>36678</v>
      </c>
      <c r="C39" s="2">
        <v>36644</v>
      </c>
      <c r="E39" s="14">
        <v>2.7349999999999999</v>
      </c>
      <c r="F39" s="14">
        <v>2.74</v>
      </c>
      <c r="I39">
        <v>-0.33750000000000002</v>
      </c>
      <c r="J39">
        <v>-0.26500000000000001</v>
      </c>
      <c r="K39">
        <v>-0.26250000000000001</v>
      </c>
      <c r="L39">
        <v>-0.26500000000000001</v>
      </c>
      <c r="M39">
        <v>-0.29249999999999998</v>
      </c>
      <c r="N39">
        <v>-0.245</v>
      </c>
      <c r="O39">
        <v>-0.245</v>
      </c>
      <c r="P39">
        <v>-0.23499999999999999</v>
      </c>
      <c r="Q39">
        <v>-0.23499999999999999</v>
      </c>
      <c r="R39">
        <v>-0.23499999999999999</v>
      </c>
      <c r="U39">
        <v>3.1410000000000005</v>
      </c>
      <c r="V39">
        <v>3.1580000000000004</v>
      </c>
      <c r="W39">
        <v>3.1660000000000004</v>
      </c>
      <c r="X39">
        <v>3.16</v>
      </c>
      <c r="Y39">
        <v>3.17</v>
      </c>
      <c r="Z39">
        <v>3.2549999999999999</v>
      </c>
      <c r="AA39">
        <v>3.3460000000000001</v>
      </c>
      <c r="AB39">
        <v>3.36</v>
      </c>
      <c r="AC39">
        <v>3.2</v>
      </c>
      <c r="AD39">
        <v>3.0350000000000001</v>
      </c>
      <c r="AG39">
        <v>0.99415091514619136</v>
      </c>
      <c r="AH39">
        <v>0.98880765589722108</v>
      </c>
      <c r="AI39">
        <v>0.98320019393986835</v>
      </c>
      <c r="AJ39">
        <v>0.97749021127760283</v>
      </c>
      <c r="AK39">
        <v>0.97189159519518131</v>
      </c>
      <c r="AL39">
        <v>0.96608485700130742</v>
      </c>
      <c r="AM39">
        <v>0.96039944959380896</v>
      </c>
      <c r="AN39">
        <v>0.95450106927403977</v>
      </c>
      <c r="AO39">
        <v>0.94862311802365507</v>
      </c>
      <c r="AP39">
        <v>0.94328098446285213</v>
      </c>
    </row>
    <row r="40" spans="1:52" x14ac:dyDescent="0.2">
      <c r="A40" s="2">
        <f>IF(C40&lt;&gt;"",VLOOKUP(C40,Sheet2!$B$3:$D$100,3),"")</f>
        <v>36644</v>
      </c>
      <c r="B40" s="1">
        <f t="shared" si="1"/>
        <v>36678</v>
      </c>
      <c r="C40" s="2">
        <v>36645</v>
      </c>
      <c r="E40" s="14"/>
      <c r="F40" s="14"/>
    </row>
    <row r="41" spans="1:52" x14ac:dyDescent="0.2">
      <c r="A41" s="2">
        <f>IF(C41&lt;&gt;"",VLOOKUP(C41,Sheet2!$B$3:$D$100,3),"")</f>
        <v>36644</v>
      </c>
      <c r="B41" s="1">
        <f t="shared" si="1"/>
        <v>36678</v>
      </c>
      <c r="C41" s="2">
        <v>36646</v>
      </c>
      <c r="E41" s="14">
        <v>2.7050000000000001</v>
      </c>
      <c r="F41" s="14">
        <v>2.74</v>
      </c>
      <c r="I41">
        <v>-0.33750000000000002</v>
      </c>
      <c r="J41">
        <v>-0.26500000000000001</v>
      </c>
      <c r="K41">
        <v>-0.26250000000000001</v>
      </c>
      <c r="L41">
        <v>-0.26500000000000001</v>
      </c>
      <c r="M41">
        <v>-0.29249999999999998</v>
      </c>
      <c r="N41">
        <v>-0.245</v>
      </c>
      <c r="O41">
        <v>-0.245</v>
      </c>
      <c r="P41">
        <v>-0.23499999999999999</v>
      </c>
      <c r="Q41">
        <v>-0.23499999999999999</v>
      </c>
      <c r="R41">
        <v>-0.23499999999999999</v>
      </c>
      <c r="U41">
        <v>3.1410000000000005</v>
      </c>
      <c r="V41">
        <v>3.1580000000000004</v>
      </c>
      <c r="W41">
        <v>3.1660000000000004</v>
      </c>
      <c r="X41">
        <v>3.16</v>
      </c>
      <c r="Y41">
        <v>3.17</v>
      </c>
      <c r="Z41">
        <v>3.2549999999999999</v>
      </c>
      <c r="AA41">
        <v>3.3460000000000001</v>
      </c>
      <c r="AB41">
        <v>3.36</v>
      </c>
      <c r="AC41">
        <v>3.2</v>
      </c>
      <c r="AD41">
        <v>3.0350000000000001</v>
      </c>
      <c r="AG41">
        <v>0.99449402996089276</v>
      </c>
      <c r="AH41">
        <v>0.98915551315841987</v>
      </c>
      <c r="AI41">
        <v>0.98355094896153106</v>
      </c>
      <c r="AJ41">
        <v>0.97784352147583342</v>
      </c>
      <c r="AK41">
        <v>0.97224691153184883</v>
      </c>
      <c r="AL41">
        <v>0.96644142985041404</v>
      </c>
      <c r="AM41">
        <v>0.96075717415639617</v>
      </c>
      <c r="AN41">
        <v>0.95485958649849234</v>
      </c>
      <c r="AO41">
        <v>0.94898185170416971</v>
      </c>
      <c r="AP41">
        <v>0.9436398747902992</v>
      </c>
      <c r="AQ41">
        <v>0.99448214712461214</v>
      </c>
      <c r="AR41">
        <v>0.98913718434668152</v>
      </c>
      <c r="AS41">
        <v>0.98352778693748333</v>
      </c>
      <c r="AT41">
        <v>0.97781561565817177</v>
      </c>
      <c r="AU41">
        <v>0.97221516132982744</v>
      </c>
      <c r="AV41">
        <v>0.96640597382435156</v>
      </c>
      <c r="AW41">
        <v>0.96071895696854193</v>
      </c>
      <c r="AX41">
        <v>0.95481892417436609</v>
      </c>
      <c r="AY41">
        <v>0.94893871715787759</v>
      </c>
      <c r="AZ41">
        <v>0.94359499018419668</v>
      </c>
    </row>
    <row r="42" spans="1:52" x14ac:dyDescent="0.2">
      <c r="A42" s="2">
        <f>IF(C42&lt;&gt;"",VLOOKUP(C42,Sheet2!$B$3:$D$100,3),"")</f>
        <v>36677</v>
      </c>
      <c r="B42" s="1">
        <f t="shared" si="1"/>
        <v>36678</v>
      </c>
      <c r="C42" s="2">
        <v>36647</v>
      </c>
      <c r="E42" s="14">
        <v>2.7450000000000001</v>
      </c>
      <c r="F42" s="14">
        <v>2.87</v>
      </c>
      <c r="I42">
        <v>-0.33250000000000002</v>
      </c>
      <c r="J42">
        <v>-0.27</v>
      </c>
      <c r="K42">
        <v>-0.26750000000000002</v>
      </c>
      <c r="L42">
        <v>-0.27</v>
      </c>
      <c r="M42">
        <v>-0.29749999999999999</v>
      </c>
      <c r="N42">
        <v>-0.26</v>
      </c>
      <c r="O42">
        <v>-0.26</v>
      </c>
      <c r="P42">
        <v>-0.25</v>
      </c>
      <c r="Q42">
        <v>-0.25</v>
      </c>
      <c r="R42">
        <v>-0.25</v>
      </c>
      <c r="U42">
        <v>3.2160000000000002</v>
      </c>
      <c r="V42">
        <v>3.2360000000000002</v>
      </c>
      <c r="W42">
        <v>3.2430000000000003</v>
      </c>
      <c r="X42">
        <v>3.2360000000000002</v>
      </c>
      <c r="Y42">
        <v>3.2450000000000001</v>
      </c>
      <c r="Z42">
        <v>3.3280000000000003</v>
      </c>
      <c r="AA42">
        <v>3.415</v>
      </c>
      <c r="AB42">
        <v>3.4280000000000004</v>
      </c>
      <c r="AC42">
        <v>3.258</v>
      </c>
      <c r="AD42">
        <v>3.0880000000000001</v>
      </c>
      <c r="AG42">
        <v>0.99464768768379075</v>
      </c>
      <c r="AH42">
        <v>0.9893024316764224</v>
      </c>
      <c r="AI42">
        <v>0.98369166007689035</v>
      </c>
      <c r="AJ42">
        <v>0.97796029171950449</v>
      </c>
      <c r="AK42">
        <v>0.9723424410904653</v>
      </c>
      <c r="AL42">
        <v>0.96653449964451088</v>
      </c>
      <c r="AM42">
        <v>0.96085200644540425</v>
      </c>
      <c r="AN42">
        <v>0.95495458081826967</v>
      </c>
      <c r="AO42">
        <v>0.9490694925832448</v>
      </c>
      <c r="AP42">
        <v>0.94372144500094701</v>
      </c>
    </row>
    <row r="43" spans="1:52" x14ac:dyDescent="0.2">
      <c r="A43" s="2">
        <f>IF(C43&lt;&gt;"",VLOOKUP(C43,Sheet2!$B$3:$D$100,3),"")</f>
        <v>36677</v>
      </c>
      <c r="B43" s="1">
        <f t="shared" si="1"/>
        <v>36678</v>
      </c>
      <c r="C43" s="2">
        <v>36648</v>
      </c>
      <c r="E43" s="14">
        <v>2.8450000000000002</v>
      </c>
      <c r="F43" s="14">
        <v>2.87</v>
      </c>
      <c r="I43">
        <v>-0.3125</v>
      </c>
      <c r="J43">
        <v>-0.26250000000000001</v>
      </c>
      <c r="K43">
        <v>-0.26</v>
      </c>
      <c r="L43">
        <v>-0.26250000000000001</v>
      </c>
      <c r="M43">
        <v>-0.30499999999999999</v>
      </c>
      <c r="N43">
        <v>-0.255</v>
      </c>
      <c r="O43">
        <v>-0.255</v>
      </c>
      <c r="P43">
        <v>-0.245</v>
      </c>
      <c r="Q43">
        <v>-0.245</v>
      </c>
      <c r="R43">
        <v>-0.245</v>
      </c>
      <c r="U43">
        <v>3.2170000000000001</v>
      </c>
      <c r="V43">
        <v>3.2349999999999999</v>
      </c>
      <c r="W43">
        <v>3.2440000000000002</v>
      </c>
      <c r="X43">
        <v>3.2390000000000003</v>
      </c>
      <c r="Y43">
        <v>3.2490000000000006</v>
      </c>
      <c r="Z43">
        <v>3.3369999999999997</v>
      </c>
      <c r="AA43">
        <v>3.427</v>
      </c>
      <c r="AB43">
        <v>3.44</v>
      </c>
      <c r="AC43">
        <v>3.27</v>
      </c>
      <c r="AD43">
        <v>3.1</v>
      </c>
      <c r="AG43">
        <v>0.99477811125141313</v>
      </c>
      <c r="AH43">
        <v>0.98939010529040694</v>
      </c>
      <c r="AI43">
        <v>0.98371728575108097</v>
      </c>
      <c r="AJ43">
        <v>0.97799869504169423</v>
      </c>
      <c r="AK43">
        <v>0.97240674412636896</v>
      </c>
      <c r="AL43">
        <v>0.96659113071062219</v>
      </c>
      <c r="AM43">
        <v>0.96090583521860906</v>
      </c>
      <c r="AN43">
        <v>0.95500381471208562</v>
      </c>
      <c r="AO43">
        <v>0.94910602021822255</v>
      </c>
      <c r="AP43">
        <v>0.94374717767049776</v>
      </c>
    </row>
    <row r="44" spans="1:52" x14ac:dyDescent="0.2">
      <c r="A44" s="2">
        <f>IF(C44&lt;&gt;"",VLOOKUP(C44,Sheet2!$B$3:$D$100,3),"")</f>
        <v>36677</v>
      </c>
      <c r="B44" s="1">
        <f t="shared" si="1"/>
        <v>36678</v>
      </c>
      <c r="C44" s="2">
        <v>36649</v>
      </c>
      <c r="E44" s="14">
        <v>2.8849999999999998</v>
      </c>
      <c r="F44" s="14">
        <v>2.78</v>
      </c>
      <c r="I44">
        <v>-0.29749999999999999</v>
      </c>
      <c r="J44">
        <v>-0.25</v>
      </c>
      <c r="K44">
        <v>-0.2475</v>
      </c>
      <c r="L44">
        <v>-0.25</v>
      </c>
      <c r="M44">
        <v>-0.29249999999999998</v>
      </c>
      <c r="N44">
        <v>-0.24249999999999999</v>
      </c>
      <c r="O44">
        <v>-0.24249999999999999</v>
      </c>
      <c r="P44">
        <v>-0.23250000000000001</v>
      </c>
      <c r="Q44">
        <v>-0.23250000000000001</v>
      </c>
      <c r="R44">
        <v>-0.23250000000000001</v>
      </c>
      <c r="U44">
        <v>3.1260000000000003</v>
      </c>
      <c r="V44">
        <v>3.1490000000000005</v>
      </c>
      <c r="W44">
        <v>3.1640000000000006</v>
      </c>
      <c r="X44">
        <v>3.1640000000000006</v>
      </c>
      <c r="Y44">
        <v>3.1790000000000003</v>
      </c>
      <c r="Z44">
        <v>3.2790000000000004</v>
      </c>
      <c r="AA44">
        <v>3.3790000000000004</v>
      </c>
      <c r="AB44">
        <v>3.395</v>
      </c>
      <c r="AC44">
        <v>3.23</v>
      </c>
      <c r="AD44">
        <v>3.0630000000000002</v>
      </c>
      <c r="AG44">
        <v>0.99494143031425653</v>
      </c>
      <c r="AH44">
        <v>0.9895205844300039</v>
      </c>
      <c r="AI44">
        <v>0.98384067032282474</v>
      </c>
      <c r="AJ44">
        <v>0.97807772429229001</v>
      </c>
      <c r="AK44">
        <v>0.97243367029500072</v>
      </c>
      <c r="AL44">
        <v>0.96657232621791023</v>
      </c>
      <c r="AM44">
        <v>0.96083812996049556</v>
      </c>
      <c r="AN44">
        <v>0.95488188620250636</v>
      </c>
      <c r="AO44">
        <v>0.94892727126744847</v>
      </c>
      <c r="AP44">
        <v>0.94351378405689101</v>
      </c>
    </row>
    <row r="45" spans="1:52" x14ac:dyDescent="0.2">
      <c r="A45" s="2">
        <f>IF(C45&lt;&gt;"",VLOOKUP(C45,Sheet2!$B$3:$D$100,3),"")</f>
        <v>36677</v>
      </c>
      <c r="B45" s="1">
        <f t="shared" si="1"/>
        <v>36678</v>
      </c>
      <c r="C45" s="2">
        <v>36650</v>
      </c>
      <c r="E45" s="14">
        <v>2.83</v>
      </c>
      <c r="F45" s="14">
        <v>2.76</v>
      </c>
      <c r="I45">
        <v>-0.3</v>
      </c>
      <c r="J45">
        <v>-0.26500000000000001</v>
      </c>
      <c r="K45">
        <v>-0.26</v>
      </c>
      <c r="L45">
        <v>-0.26500000000000001</v>
      </c>
      <c r="M45">
        <v>-0.3075</v>
      </c>
      <c r="N45">
        <v>-0.2525</v>
      </c>
      <c r="O45">
        <v>-0.2525</v>
      </c>
      <c r="P45">
        <v>-0.2475</v>
      </c>
      <c r="Q45">
        <v>-0.2475</v>
      </c>
      <c r="R45">
        <v>-0.2475</v>
      </c>
      <c r="U45">
        <v>3.1069999999999998</v>
      </c>
      <c r="V45">
        <v>3.13</v>
      </c>
      <c r="W45">
        <v>3.145</v>
      </c>
      <c r="X45">
        <v>3.145</v>
      </c>
      <c r="Y45">
        <v>3.1580000000000004</v>
      </c>
      <c r="Z45">
        <v>3.258</v>
      </c>
      <c r="AA45">
        <v>3.3580000000000001</v>
      </c>
      <c r="AB45">
        <v>3.375</v>
      </c>
      <c r="AC45">
        <v>3.2149999999999999</v>
      </c>
      <c r="AD45">
        <v>3.05</v>
      </c>
      <c r="AG45">
        <v>0.99512780090959529</v>
      </c>
      <c r="AH45">
        <v>0.98967816872657965</v>
      </c>
      <c r="AI45">
        <v>0.98394132649708099</v>
      </c>
      <c r="AJ45">
        <v>0.97819074417413288</v>
      </c>
      <c r="AK45">
        <v>0.97258226257451785</v>
      </c>
      <c r="AL45">
        <v>0.96670541543851674</v>
      </c>
      <c r="AM45">
        <v>0.96095321340954964</v>
      </c>
      <c r="AN45">
        <v>0.95497229666946848</v>
      </c>
      <c r="AO45">
        <v>0.94898393611686749</v>
      </c>
      <c r="AP45">
        <v>0.94353590047441938</v>
      </c>
    </row>
    <row r="46" spans="1:52" x14ac:dyDescent="0.2">
      <c r="A46" s="2">
        <f>IF(C46&lt;&gt;"",VLOOKUP(C46,Sheet2!$B$3:$D$100,3),"")</f>
        <v>36677</v>
      </c>
      <c r="B46" s="1">
        <f t="shared" si="1"/>
        <v>36678</v>
      </c>
      <c r="C46" s="2">
        <v>36651</v>
      </c>
      <c r="E46" s="14">
        <v>2.7549999999999999</v>
      </c>
      <c r="F46" s="14">
        <v>2.68</v>
      </c>
      <c r="I46">
        <v>-0.31</v>
      </c>
      <c r="J46">
        <v>-0.26750000000000002</v>
      </c>
      <c r="K46">
        <v>-0.26250000000000001</v>
      </c>
      <c r="L46">
        <v>-0.26750000000000002</v>
      </c>
      <c r="M46">
        <v>-0.31</v>
      </c>
      <c r="N46">
        <v>-0.27250000000000002</v>
      </c>
      <c r="O46">
        <v>-0.27250000000000002</v>
      </c>
      <c r="P46">
        <v>-0.27250000000000002</v>
      </c>
      <c r="Q46">
        <v>-0.27250000000000002</v>
      </c>
      <c r="R46">
        <v>-0.27250000000000002</v>
      </c>
      <c r="U46">
        <v>3.0249999999999999</v>
      </c>
      <c r="V46">
        <v>3.0560000000000005</v>
      </c>
      <c r="W46">
        <v>3.0740000000000003</v>
      </c>
      <c r="X46">
        <v>3.0760000000000005</v>
      </c>
      <c r="Y46">
        <v>3.0940000000000003</v>
      </c>
      <c r="Z46">
        <v>3.1970000000000001</v>
      </c>
      <c r="AA46">
        <v>3.3</v>
      </c>
      <c r="AB46">
        <v>3.32</v>
      </c>
      <c r="AC46">
        <v>3.1680000000000001</v>
      </c>
      <c r="AD46">
        <v>3.01</v>
      </c>
      <c r="AG46">
        <v>0.99529899430962376</v>
      </c>
      <c r="AH46">
        <v>0.98983675594213827</v>
      </c>
      <c r="AI46">
        <v>0.98408885206570496</v>
      </c>
      <c r="AJ46">
        <v>0.97832250453528569</v>
      </c>
      <c r="AK46">
        <v>0.9726943400501068</v>
      </c>
      <c r="AL46">
        <v>0.96677748751209658</v>
      </c>
      <c r="AM46">
        <v>0.960978271722149</v>
      </c>
      <c r="AN46">
        <v>0.95494225723780601</v>
      </c>
      <c r="AO46">
        <v>0.94889428500946083</v>
      </c>
      <c r="AP46">
        <v>0.94338644497428703</v>
      </c>
    </row>
    <row r="47" spans="1:52" x14ac:dyDescent="0.2">
      <c r="A47" s="2">
        <f>IF(C47&lt;&gt;"",VLOOKUP(C47,Sheet2!$B$3:$D$100,3),"")</f>
        <v>36677</v>
      </c>
      <c r="B47" s="1">
        <f t="shared" si="1"/>
        <v>36678</v>
      </c>
      <c r="C47" s="2">
        <v>36652</v>
      </c>
      <c r="E47" s="14"/>
      <c r="F47" s="14"/>
    </row>
    <row r="48" spans="1:52" x14ac:dyDescent="0.2">
      <c r="A48" s="2">
        <f>IF(C48&lt;&gt;"",VLOOKUP(C48,Sheet2!$B$3:$D$100,3),"")</f>
        <v>36677</v>
      </c>
      <c r="B48" s="1">
        <f t="shared" si="1"/>
        <v>36678</v>
      </c>
      <c r="C48" s="2">
        <v>36653</v>
      </c>
      <c r="E48" s="14"/>
      <c r="F48" s="14"/>
    </row>
    <row r="49" spans="1:42" x14ac:dyDescent="0.2">
      <c r="A49" s="2">
        <f>IF(C49&lt;&gt;"",VLOOKUP(C49,Sheet2!$B$3:$D$100,3),"")</f>
        <v>36677</v>
      </c>
      <c r="B49" s="1">
        <f t="shared" si="1"/>
        <v>36678</v>
      </c>
      <c r="C49" s="2">
        <v>36654</v>
      </c>
      <c r="E49" s="14">
        <v>2.71</v>
      </c>
      <c r="F49" s="14">
        <v>2.78</v>
      </c>
      <c r="I49">
        <v>-0.34499999999999997</v>
      </c>
      <c r="J49">
        <v>-0.30249999999999999</v>
      </c>
      <c r="K49">
        <v>-0.29749999999999999</v>
      </c>
      <c r="L49">
        <v>-0.30249999999999999</v>
      </c>
      <c r="M49">
        <v>-0.34499999999999997</v>
      </c>
      <c r="N49">
        <v>-0.3075</v>
      </c>
      <c r="O49">
        <v>-0.3075</v>
      </c>
      <c r="P49">
        <v>-0.29749999999999999</v>
      </c>
      <c r="Q49">
        <v>-0.29749999999999999</v>
      </c>
      <c r="R49">
        <v>-0.29749999999999999</v>
      </c>
      <c r="U49">
        <v>3.17</v>
      </c>
      <c r="V49">
        <v>3.1930000000000001</v>
      </c>
      <c r="W49">
        <v>3.2030000000000003</v>
      </c>
      <c r="X49">
        <v>3.1960000000000002</v>
      </c>
      <c r="Y49">
        <v>3.2080000000000002</v>
      </c>
      <c r="Z49">
        <v>3.3</v>
      </c>
      <c r="AA49">
        <v>3.3910000000000005</v>
      </c>
      <c r="AB49">
        <v>3.403</v>
      </c>
      <c r="AC49">
        <v>3.2430000000000003</v>
      </c>
      <c r="AD49">
        <v>3.0750000000000002</v>
      </c>
      <c r="AG49">
        <v>0.99580958044903578</v>
      </c>
      <c r="AH49">
        <v>0.99032241111758701</v>
      </c>
      <c r="AI49">
        <v>0.98454320465576284</v>
      </c>
      <c r="AJ49">
        <v>0.97876125167742367</v>
      </c>
      <c r="AK49">
        <v>0.97313799846711591</v>
      </c>
      <c r="AL49">
        <v>0.96721565496326711</v>
      </c>
      <c r="AM49">
        <v>0.96141526769626073</v>
      </c>
      <c r="AN49">
        <v>0.95537380317110454</v>
      </c>
      <c r="AO49">
        <v>0.94930766839752256</v>
      </c>
      <c r="AP49">
        <v>0.94378263772891724</v>
      </c>
    </row>
    <row r="50" spans="1:42" x14ac:dyDescent="0.2">
      <c r="A50" s="2">
        <f>IF(C50&lt;&gt;"",VLOOKUP(C50,Sheet2!$B$3:$D$100,3),"")</f>
        <v>36677</v>
      </c>
      <c r="B50" s="1">
        <f t="shared" si="1"/>
        <v>36678</v>
      </c>
      <c r="C50" s="2">
        <v>36655</v>
      </c>
      <c r="E50" s="14">
        <v>2.76</v>
      </c>
      <c r="F50" s="14">
        <v>2.78</v>
      </c>
      <c r="I50">
        <v>-0.35749999999999998</v>
      </c>
      <c r="J50">
        <v>-0.30249999999999999</v>
      </c>
      <c r="K50">
        <v>-0.29749999999999999</v>
      </c>
      <c r="L50">
        <v>-0.30249999999999999</v>
      </c>
      <c r="M50">
        <v>-0.34499999999999997</v>
      </c>
      <c r="N50">
        <v>-0.30499999999999999</v>
      </c>
      <c r="O50">
        <v>-0.30499999999999999</v>
      </c>
      <c r="P50">
        <v>-0.29499999999999998</v>
      </c>
      <c r="Q50">
        <v>-0.29499999999999998</v>
      </c>
      <c r="R50">
        <v>-0.29499999999999998</v>
      </c>
      <c r="U50">
        <v>3.1830000000000003</v>
      </c>
      <c r="V50">
        <v>3.2060000000000004</v>
      </c>
      <c r="W50">
        <v>3.2170000000000001</v>
      </c>
      <c r="X50">
        <v>3.21</v>
      </c>
      <c r="Y50">
        <v>3.222</v>
      </c>
      <c r="Z50">
        <v>3.3149999999999999</v>
      </c>
      <c r="AA50">
        <v>3.4080000000000004</v>
      </c>
      <c r="AB50">
        <v>3.42</v>
      </c>
      <c r="AC50">
        <v>3.26</v>
      </c>
      <c r="AD50">
        <v>3.09</v>
      </c>
      <c r="AG50">
        <v>0.99597234323191286</v>
      </c>
      <c r="AH50">
        <v>0.99047794230304131</v>
      </c>
      <c r="AI50">
        <v>0.98469133683428056</v>
      </c>
      <c r="AJ50">
        <v>0.97892661142453985</v>
      </c>
      <c r="AK50">
        <v>0.97334622089517986</v>
      </c>
      <c r="AL50">
        <v>0.96744732490823637</v>
      </c>
      <c r="AM50">
        <v>0.96167506932241298</v>
      </c>
      <c r="AN50">
        <v>0.95566664761119335</v>
      </c>
      <c r="AO50">
        <v>0.94963597615679862</v>
      </c>
      <c r="AP50">
        <v>0.94414680642566418</v>
      </c>
    </row>
    <row r="51" spans="1:42" x14ac:dyDescent="0.2">
      <c r="A51" s="2">
        <f>IF(C51&lt;&gt;"",VLOOKUP(C51,Sheet2!$B$3:$D$100,3),"")</f>
        <v>36677</v>
      </c>
      <c r="B51" s="1">
        <f t="shared" si="1"/>
        <v>36678</v>
      </c>
      <c r="C51" s="2">
        <v>36656</v>
      </c>
      <c r="E51" s="14">
        <v>2.835</v>
      </c>
      <c r="F51" s="14">
        <v>2.86</v>
      </c>
      <c r="I51">
        <v>-0.38750000000000001</v>
      </c>
      <c r="J51">
        <v>-0.33</v>
      </c>
      <c r="K51">
        <v>-0.32500000000000001</v>
      </c>
      <c r="L51">
        <v>-0.33</v>
      </c>
      <c r="M51">
        <v>-0.3725</v>
      </c>
      <c r="N51">
        <v>-0.32250000000000001</v>
      </c>
      <c r="O51">
        <v>-0.32250000000000001</v>
      </c>
      <c r="P51">
        <v>-0.3125</v>
      </c>
      <c r="Q51">
        <v>-0.3125</v>
      </c>
      <c r="R51">
        <v>-0.3125</v>
      </c>
      <c r="U51">
        <v>3.3170000000000002</v>
      </c>
      <c r="V51">
        <v>3.3380000000000001</v>
      </c>
      <c r="W51">
        <v>3.343</v>
      </c>
      <c r="X51">
        <v>3.3330000000000002</v>
      </c>
      <c r="Y51">
        <v>3.343</v>
      </c>
      <c r="Z51">
        <v>3.43</v>
      </c>
      <c r="AA51">
        <v>3.5210000000000004</v>
      </c>
      <c r="AB51">
        <v>3.5330000000000004</v>
      </c>
      <c r="AC51">
        <v>3.36</v>
      </c>
      <c r="AD51">
        <v>3.18</v>
      </c>
      <c r="AG51">
        <v>0.99613591185328654</v>
      </c>
      <c r="AH51">
        <v>0.99065182363553927</v>
      </c>
      <c r="AI51">
        <v>0.98488668235831278</v>
      </c>
      <c r="AJ51">
        <v>0.97911132705302384</v>
      </c>
      <c r="AK51">
        <v>0.97352830483114883</v>
      </c>
      <c r="AL51">
        <v>0.96763877278515786</v>
      </c>
      <c r="AM51">
        <v>0.96187833738037243</v>
      </c>
      <c r="AN51">
        <v>0.9558870250534478</v>
      </c>
      <c r="AO51">
        <v>0.94988054727512961</v>
      </c>
      <c r="AP51">
        <v>0.94441675412291315</v>
      </c>
    </row>
    <row r="52" spans="1:42" x14ac:dyDescent="0.2">
      <c r="A52" s="2">
        <f>IF(C52&lt;&gt;"",VLOOKUP(C52,Sheet2!$B$3:$D$100,3),"")</f>
        <v>36677</v>
      </c>
      <c r="B52" s="1">
        <f t="shared" si="1"/>
        <v>36678</v>
      </c>
      <c r="C52" s="2">
        <v>36657</v>
      </c>
      <c r="E52" s="14">
        <v>2.7850000000000001</v>
      </c>
      <c r="F52" s="14">
        <v>2.9049999999999998</v>
      </c>
      <c r="I52">
        <v>-0.42</v>
      </c>
      <c r="J52">
        <v>-0.34749999999999998</v>
      </c>
      <c r="K52">
        <v>-0.34749999999999998</v>
      </c>
      <c r="L52">
        <v>-0.34749999999999998</v>
      </c>
      <c r="M52">
        <v>-0.39</v>
      </c>
      <c r="N52">
        <v>-0.35249999999999998</v>
      </c>
      <c r="O52">
        <v>-0.35249999999999998</v>
      </c>
      <c r="P52">
        <v>-0.34250000000000003</v>
      </c>
      <c r="Q52">
        <v>-0.34250000000000003</v>
      </c>
      <c r="R52">
        <v>-0.34250000000000003</v>
      </c>
      <c r="U52">
        <v>3.3519999999999999</v>
      </c>
      <c r="V52">
        <v>3.3740000000000006</v>
      </c>
      <c r="W52">
        <v>3.387</v>
      </c>
      <c r="X52">
        <v>3.38</v>
      </c>
      <c r="Y52">
        <v>3.3910000000000005</v>
      </c>
      <c r="Z52">
        <v>3.4840000000000004</v>
      </c>
      <c r="AA52">
        <v>3.5750000000000002</v>
      </c>
      <c r="AB52">
        <v>3.5869999999999997</v>
      </c>
      <c r="AC52">
        <v>3.4140000000000006</v>
      </c>
      <c r="AD52">
        <v>3.23</v>
      </c>
      <c r="AG52">
        <v>0.99634789660989187</v>
      </c>
      <c r="AH52">
        <v>0.99088005601426243</v>
      </c>
      <c r="AI52">
        <v>0.9851218475486152</v>
      </c>
      <c r="AJ52">
        <v>0.97932868806295537</v>
      </c>
      <c r="AK52">
        <v>0.97374428225225662</v>
      </c>
      <c r="AL52">
        <v>0.96785510724661894</v>
      </c>
      <c r="AM52">
        <v>0.96209249129624108</v>
      </c>
      <c r="AN52">
        <v>0.95609853905318776</v>
      </c>
      <c r="AO52">
        <v>0.95009132544850383</v>
      </c>
      <c r="AP52">
        <v>0.94462595430525975</v>
      </c>
    </row>
    <row r="53" spans="1:42" x14ac:dyDescent="0.2">
      <c r="A53" s="2">
        <f>IF(C53&lt;&gt;"",VLOOKUP(C53,Sheet2!$B$3:$D$100,3),"")</f>
        <v>36677</v>
      </c>
      <c r="B53" s="1">
        <f t="shared" si="1"/>
        <v>36678</v>
      </c>
      <c r="C53" s="2">
        <v>36658</v>
      </c>
      <c r="E53" s="14">
        <v>2.9249999999999998</v>
      </c>
      <c r="F53" s="14">
        <v>2.8849999999999998</v>
      </c>
      <c r="I53">
        <v>-0.40500000000000003</v>
      </c>
      <c r="J53">
        <v>-0.34749999999999998</v>
      </c>
      <c r="K53">
        <v>-0.34749999999999998</v>
      </c>
      <c r="L53">
        <v>-0.34749999999999998</v>
      </c>
      <c r="M53">
        <v>-0.39</v>
      </c>
      <c r="N53">
        <v>-0.33250000000000002</v>
      </c>
      <c r="O53">
        <v>-0.33250000000000002</v>
      </c>
      <c r="P53">
        <v>-0.32250000000000001</v>
      </c>
      <c r="Q53">
        <v>-0.32250000000000001</v>
      </c>
      <c r="R53">
        <v>-0.32250000000000001</v>
      </c>
      <c r="U53">
        <v>3.3540000000000005</v>
      </c>
      <c r="V53">
        <v>3.3780000000000001</v>
      </c>
      <c r="W53">
        <v>3.3940000000000006</v>
      </c>
      <c r="X53">
        <v>3.3880000000000003</v>
      </c>
      <c r="Y53">
        <v>3.403</v>
      </c>
      <c r="Z53">
        <v>3.5030000000000001</v>
      </c>
      <c r="AA53">
        <v>3.5980000000000003</v>
      </c>
      <c r="AB53">
        <v>3.6120000000000001</v>
      </c>
      <c r="AC53">
        <v>3.4390000000000005</v>
      </c>
      <c r="AD53">
        <v>3.2519999999999998</v>
      </c>
      <c r="AG53">
        <v>0.99646095105080779</v>
      </c>
      <c r="AH53">
        <v>0.99102222782636729</v>
      </c>
      <c r="AI53">
        <v>0.98526738121020374</v>
      </c>
      <c r="AJ53">
        <v>0.97943799248821983</v>
      </c>
      <c r="AK53">
        <v>0.97377253936146146</v>
      </c>
      <c r="AL53">
        <v>0.96782405893839074</v>
      </c>
      <c r="AM53">
        <v>0.96199539927989208</v>
      </c>
      <c r="AN53">
        <v>0.95592792491350265</v>
      </c>
      <c r="AO53">
        <v>0.94984558325084734</v>
      </c>
      <c r="AP53">
        <v>0.94430700709316473</v>
      </c>
    </row>
    <row r="54" spans="1:42" x14ac:dyDescent="0.2">
      <c r="A54" s="2">
        <f>IF(C54&lt;&gt;"",VLOOKUP(C54,Sheet2!$B$3:$D$100,3),"")</f>
        <v>36677</v>
      </c>
      <c r="B54" s="1">
        <f t="shared" si="1"/>
        <v>36678</v>
      </c>
      <c r="C54" s="2">
        <v>36659</v>
      </c>
      <c r="E54" s="14"/>
      <c r="F54" s="14"/>
    </row>
    <row r="55" spans="1:42" x14ac:dyDescent="0.2">
      <c r="A55" s="2">
        <f>IF(C55&lt;&gt;"",VLOOKUP(C55,Sheet2!$B$3:$D$100,3),"")</f>
        <v>36677</v>
      </c>
      <c r="B55" s="1">
        <f t="shared" si="1"/>
        <v>36678</v>
      </c>
      <c r="C55" s="2">
        <v>36660</v>
      </c>
      <c r="E55" s="14"/>
      <c r="F55" s="14"/>
    </row>
    <row r="56" spans="1:42" x14ac:dyDescent="0.2">
      <c r="A56" s="2">
        <f>IF(C56&lt;&gt;"",VLOOKUP(C56,Sheet2!$B$3:$D$100,3),"")</f>
        <v>36677</v>
      </c>
      <c r="B56" s="1">
        <f t="shared" si="1"/>
        <v>36678</v>
      </c>
      <c r="C56" s="2">
        <v>36661</v>
      </c>
      <c r="E56" s="14">
        <v>2.875</v>
      </c>
      <c r="F56" s="14">
        <v>2.92</v>
      </c>
      <c r="I56">
        <v>-0.38500000000000001</v>
      </c>
      <c r="J56">
        <v>-0.33500000000000002</v>
      </c>
      <c r="K56">
        <v>-0.33500000000000002</v>
      </c>
      <c r="L56">
        <v>-0.33500000000000002</v>
      </c>
      <c r="M56">
        <v>-0.3775</v>
      </c>
      <c r="N56">
        <v>-0.32</v>
      </c>
      <c r="O56">
        <v>-0.32</v>
      </c>
      <c r="P56">
        <v>-0.31</v>
      </c>
      <c r="Q56">
        <v>-0.31</v>
      </c>
      <c r="R56">
        <v>-0.31</v>
      </c>
      <c r="U56">
        <v>3.3960000000000004</v>
      </c>
      <c r="V56">
        <v>3.4240000000000004</v>
      </c>
      <c r="W56">
        <v>3.4430000000000001</v>
      </c>
      <c r="X56">
        <v>3.4380000000000002</v>
      </c>
      <c r="Y56">
        <v>3.4540000000000006</v>
      </c>
      <c r="Z56">
        <v>3.5580000000000003</v>
      </c>
      <c r="AA56">
        <v>3.66</v>
      </c>
      <c r="AB56">
        <v>3.677</v>
      </c>
      <c r="AC56">
        <v>3.4980000000000002</v>
      </c>
      <c r="AD56">
        <v>3.3050000000000002</v>
      </c>
      <c r="AG56">
        <v>0.99695463313794086</v>
      </c>
      <c r="AH56">
        <v>0.99149183835660248</v>
      </c>
      <c r="AI56">
        <v>0.98572148274433236</v>
      </c>
      <c r="AJ56">
        <v>0.97988637795119193</v>
      </c>
      <c r="AK56">
        <v>0.97422446952901842</v>
      </c>
      <c r="AL56">
        <v>0.96827700424196117</v>
      </c>
      <c r="AM56">
        <v>0.96245591816754095</v>
      </c>
      <c r="AN56">
        <v>0.95639701684496869</v>
      </c>
      <c r="AO56">
        <v>0.95031799171953513</v>
      </c>
      <c r="AP56">
        <v>0.94478493966184696</v>
      </c>
    </row>
    <row r="57" spans="1:42" x14ac:dyDescent="0.2">
      <c r="A57" s="2">
        <f>IF(C57&lt;&gt;"",VLOOKUP(C57,Sheet2!$B$3:$D$100,3),"")</f>
        <v>36677</v>
      </c>
      <c r="B57" s="1">
        <f t="shared" si="1"/>
        <v>36678</v>
      </c>
      <c r="C57" s="2">
        <v>36662</v>
      </c>
      <c r="E57" s="14">
        <v>2.91</v>
      </c>
      <c r="F57" s="14">
        <v>2.9950000000000001</v>
      </c>
      <c r="I57">
        <v>-0.37</v>
      </c>
      <c r="J57">
        <v>-0.32250000000000001</v>
      </c>
      <c r="K57">
        <v>-0.32250000000000001</v>
      </c>
      <c r="L57">
        <v>-0.32250000000000001</v>
      </c>
      <c r="M57">
        <v>-0.36499999999999999</v>
      </c>
      <c r="N57">
        <v>-0.315</v>
      </c>
      <c r="O57">
        <v>-0.315</v>
      </c>
      <c r="P57">
        <v>-0.30499999999999999</v>
      </c>
      <c r="Q57">
        <v>-0.30499999999999999</v>
      </c>
      <c r="R57">
        <v>-0.30499999999999999</v>
      </c>
      <c r="U57">
        <v>3.4480000000000004</v>
      </c>
      <c r="V57">
        <v>3.4750000000000001</v>
      </c>
      <c r="W57">
        <v>3.4969999999999999</v>
      </c>
      <c r="X57">
        <v>3.4950000000000001</v>
      </c>
      <c r="Y57">
        <v>3.5160000000000005</v>
      </c>
      <c r="Z57">
        <v>3.6269999999999998</v>
      </c>
      <c r="AA57">
        <v>3.7330000000000001</v>
      </c>
      <c r="AB57">
        <v>3.7510000000000003</v>
      </c>
      <c r="AC57">
        <v>3.5720000000000001</v>
      </c>
      <c r="AD57">
        <v>3.38</v>
      </c>
      <c r="AG57">
        <v>0.99709323697613261</v>
      </c>
      <c r="AH57">
        <v>0.99163648362906576</v>
      </c>
      <c r="AI57">
        <v>0.98587325547154891</v>
      </c>
      <c r="AJ57">
        <v>0.97998977122306175</v>
      </c>
      <c r="AK57">
        <v>0.97422139252372786</v>
      </c>
      <c r="AL57">
        <v>0.96823697904134354</v>
      </c>
      <c r="AM57">
        <v>0.96238157132050484</v>
      </c>
      <c r="AN57">
        <v>0.95629697830585003</v>
      </c>
      <c r="AO57">
        <v>0.95021071986253058</v>
      </c>
      <c r="AP57">
        <v>0.94467706113046002</v>
      </c>
    </row>
    <row r="58" spans="1:42" x14ac:dyDescent="0.2">
      <c r="A58" s="2">
        <f>IF(C58&lt;&gt;"",VLOOKUP(C58,Sheet2!$B$3:$D$100,3),"")</f>
        <v>36677</v>
      </c>
      <c r="B58" s="1">
        <f t="shared" si="1"/>
        <v>36678</v>
      </c>
      <c r="C58" s="2">
        <v>36663</v>
      </c>
      <c r="E58" s="14">
        <v>3.01</v>
      </c>
      <c r="F58" s="14">
        <v>3.2</v>
      </c>
      <c r="I58">
        <v>-0.38750000000000001</v>
      </c>
      <c r="J58">
        <v>-0.32</v>
      </c>
      <c r="K58">
        <v>-0.32</v>
      </c>
      <c r="L58">
        <v>-0.32</v>
      </c>
      <c r="M58">
        <v>-0.36249999999999999</v>
      </c>
      <c r="N58">
        <v>-0.32500000000000001</v>
      </c>
      <c r="O58">
        <v>-0.32500000000000001</v>
      </c>
      <c r="P58">
        <v>-0.315</v>
      </c>
      <c r="Q58">
        <v>-0.315</v>
      </c>
      <c r="R58">
        <v>-0.315</v>
      </c>
      <c r="U58">
        <v>3.6890000000000005</v>
      </c>
      <c r="V58">
        <v>3.7110000000000003</v>
      </c>
      <c r="W58">
        <v>3.7250000000000001</v>
      </c>
      <c r="X58">
        <v>3.718</v>
      </c>
      <c r="Y58">
        <v>3.738</v>
      </c>
      <c r="Z58">
        <v>3.8410000000000002</v>
      </c>
      <c r="AA58">
        <v>3.9430000000000001</v>
      </c>
      <c r="AB58">
        <v>3.9530000000000003</v>
      </c>
      <c r="AC58">
        <v>3.758</v>
      </c>
      <c r="AD58">
        <v>3.5530000000000004</v>
      </c>
      <c r="AG58">
        <v>0.99727250103655407</v>
      </c>
      <c r="AH58">
        <v>0.99177539359319455</v>
      </c>
      <c r="AI58">
        <v>0.98597187603558356</v>
      </c>
      <c r="AJ58">
        <v>0.98008721483005579</v>
      </c>
      <c r="AK58">
        <v>0.97433428421264612</v>
      </c>
      <c r="AL58">
        <v>0.96831292065911978</v>
      </c>
      <c r="AM58">
        <v>0.9624145585644861</v>
      </c>
      <c r="AN58">
        <v>0.95628505204228986</v>
      </c>
      <c r="AO58">
        <v>0.95016047902966805</v>
      </c>
      <c r="AP58">
        <v>0.94458997526302069</v>
      </c>
    </row>
    <row r="59" spans="1:42" x14ac:dyDescent="0.2">
      <c r="A59" s="2">
        <f>IF(C59&lt;&gt;"",VLOOKUP(C59,Sheet2!$B$3:$D$100,3),"")</f>
        <v>36677</v>
      </c>
      <c r="B59" s="1">
        <f t="shared" si="1"/>
        <v>36678</v>
      </c>
      <c r="C59" s="2">
        <v>36664</v>
      </c>
      <c r="E59" s="14">
        <v>3.06</v>
      </c>
      <c r="F59" s="14">
        <v>3.29</v>
      </c>
      <c r="I59">
        <v>-0.31</v>
      </c>
      <c r="J59">
        <v>-0.26250000000000001</v>
      </c>
      <c r="K59">
        <v>-0.26250000000000001</v>
      </c>
      <c r="L59">
        <v>-0.26250000000000001</v>
      </c>
      <c r="M59">
        <v>-0.30499999999999999</v>
      </c>
      <c r="N59">
        <v>-0.25</v>
      </c>
      <c r="O59">
        <v>-0.25</v>
      </c>
      <c r="P59">
        <v>-0.24</v>
      </c>
      <c r="Q59">
        <v>-0.24</v>
      </c>
      <c r="R59">
        <v>-0.24</v>
      </c>
      <c r="U59">
        <v>3.71</v>
      </c>
      <c r="V59">
        <v>3.718</v>
      </c>
      <c r="W59">
        <v>3.7280000000000002</v>
      </c>
      <c r="X59">
        <v>3.72</v>
      </c>
      <c r="Y59">
        <v>3.742</v>
      </c>
      <c r="Z59">
        <v>3.8440000000000003</v>
      </c>
      <c r="AA59">
        <v>3.9449999999999998</v>
      </c>
      <c r="AB59">
        <v>3.9550000000000001</v>
      </c>
      <c r="AC59">
        <v>3.7630000000000003</v>
      </c>
      <c r="AD59">
        <v>3.5619999999999998</v>
      </c>
      <c r="AG59">
        <v>0.99745939163070485</v>
      </c>
      <c r="AH59">
        <v>0.99196410680766556</v>
      </c>
      <c r="AI59">
        <v>0.98617455597264847</v>
      </c>
      <c r="AJ59">
        <v>0.98025959495818171</v>
      </c>
      <c r="AK59">
        <v>0.97449675371663946</v>
      </c>
      <c r="AL59">
        <v>0.96846714430561631</v>
      </c>
      <c r="AM59">
        <v>0.96255948387193735</v>
      </c>
      <c r="AN59">
        <v>0.95641788077377854</v>
      </c>
      <c r="AO59">
        <v>0.95027760226547586</v>
      </c>
      <c r="AP59">
        <v>0.94469124746393796</v>
      </c>
    </row>
    <row r="60" spans="1:42" x14ac:dyDescent="0.2">
      <c r="A60" s="2">
        <f>IF(C60&lt;&gt;"",VLOOKUP(C60,Sheet2!$B$3:$D$100,3),"")</f>
        <v>36677</v>
      </c>
      <c r="B60" s="1">
        <f t="shared" si="1"/>
        <v>36678</v>
      </c>
      <c r="C60" s="2">
        <v>36665</v>
      </c>
      <c r="E60" s="14">
        <v>3.34</v>
      </c>
      <c r="F60" s="14">
        <v>3.38</v>
      </c>
      <c r="I60">
        <v>-0.30249999999999999</v>
      </c>
      <c r="J60">
        <v>-0.25</v>
      </c>
      <c r="K60">
        <v>-0.25</v>
      </c>
      <c r="L60">
        <v>-0.25</v>
      </c>
      <c r="M60">
        <v>-0.29249999999999998</v>
      </c>
      <c r="N60">
        <v>-0.2475</v>
      </c>
      <c r="O60">
        <v>-0.2475</v>
      </c>
      <c r="P60">
        <v>-0.23749999999999999</v>
      </c>
      <c r="Q60">
        <v>-0.23749999999999999</v>
      </c>
      <c r="R60">
        <v>-0.23749999999999999</v>
      </c>
      <c r="U60">
        <v>3.8250000000000002</v>
      </c>
      <c r="V60">
        <v>3.8410000000000002</v>
      </c>
      <c r="W60">
        <v>3.8460000000000005</v>
      </c>
      <c r="X60">
        <v>3.8360000000000003</v>
      </c>
      <c r="Y60">
        <v>3.8510000000000004</v>
      </c>
      <c r="Z60">
        <v>3.9490000000000003</v>
      </c>
      <c r="AA60">
        <v>4.0460000000000003</v>
      </c>
      <c r="AB60">
        <v>4.0510000000000002</v>
      </c>
      <c r="AC60">
        <v>3.8480000000000003</v>
      </c>
      <c r="AD60">
        <v>3.645</v>
      </c>
      <c r="AG60">
        <v>0.99764141466037126</v>
      </c>
      <c r="AH60">
        <v>0.99214741041986154</v>
      </c>
      <c r="AI60">
        <v>0.98635980409510904</v>
      </c>
      <c r="AJ60">
        <v>0.98046591280251261</v>
      </c>
      <c r="AK60">
        <v>0.97476923983228181</v>
      </c>
      <c r="AL60">
        <v>0.96878510533716722</v>
      </c>
      <c r="AM60">
        <v>0.96292982015689399</v>
      </c>
      <c r="AN60">
        <v>0.95684648488877933</v>
      </c>
      <c r="AO60">
        <v>0.95076414857107816</v>
      </c>
      <c r="AP60">
        <v>0.94523486248186195</v>
      </c>
    </row>
    <row r="61" spans="1:42" x14ac:dyDescent="0.2">
      <c r="A61" s="2">
        <f>IF(C61&lt;&gt;"",VLOOKUP(C61,Sheet2!$B$3:$D$100,3),"")</f>
        <v>36677</v>
      </c>
      <c r="B61" s="1">
        <f t="shared" si="1"/>
        <v>36678</v>
      </c>
      <c r="C61" s="2">
        <v>36666</v>
      </c>
      <c r="E61" s="14"/>
      <c r="F61" s="14"/>
    </row>
    <row r="62" spans="1:42" x14ac:dyDescent="0.2">
      <c r="A62" s="2">
        <f>IF(C62&lt;&gt;"",VLOOKUP(C62,Sheet2!$B$3:$D$100,3),"")</f>
        <v>36677</v>
      </c>
      <c r="B62" s="1">
        <f t="shared" si="1"/>
        <v>36678</v>
      </c>
      <c r="C62" s="2">
        <v>36667</v>
      </c>
      <c r="E62" s="14"/>
      <c r="F62" s="14"/>
    </row>
    <row r="63" spans="1:42" x14ac:dyDescent="0.2">
      <c r="A63" s="2">
        <f>IF(C63&lt;&gt;"",VLOOKUP(C63,Sheet2!$B$3:$D$100,3),"")</f>
        <v>36677</v>
      </c>
      <c r="B63" s="1">
        <f t="shared" si="1"/>
        <v>36678</v>
      </c>
      <c r="C63" s="2">
        <v>36668</v>
      </c>
      <c r="E63" s="14">
        <v>3.3650000000000002</v>
      </c>
      <c r="F63" s="14">
        <v>3.51</v>
      </c>
      <c r="I63">
        <v>-0.22750000000000001</v>
      </c>
      <c r="J63">
        <v>-0.19500000000000001</v>
      </c>
      <c r="K63">
        <v>-0.19500000000000001</v>
      </c>
      <c r="L63">
        <v>-0.19500000000000001</v>
      </c>
      <c r="M63">
        <v>-0.23749999999999999</v>
      </c>
      <c r="N63">
        <v>-0.2225</v>
      </c>
      <c r="O63">
        <v>-0.2225</v>
      </c>
      <c r="P63">
        <v>-0.21249999999999999</v>
      </c>
      <c r="Q63">
        <v>-0.21249999999999999</v>
      </c>
      <c r="R63">
        <v>-0.21249999999999999</v>
      </c>
      <c r="U63">
        <v>3.7469999999999999</v>
      </c>
      <c r="V63">
        <v>3.7590000000000003</v>
      </c>
      <c r="W63">
        <v>3.7730000000000001</v>
      </c>
      <c r="X63">
        <v>3.7650000000000001</v>
      </c>
      <c r="Y63">
        <v>3.7840000000000003</v>
      </c>
      <c r="Z63">
        <v>3.89</v>
      </c>
      <c r="AA63">
        <v>3.9950000000000001</v>
      </c>
      <c r="AB63">
        <v>4.0049999999999999</v>
      </c>
      <c r="AC63">
        <v>3.8080000000000003</v>
      </c>
      <c r="AD63">
        <v>3.6110000000000002</v>
      </c>
      <c r="AG63">
        <v>0.99818349672917428</v>
      </c>
      <c r="AH63">
        <v>0.99269524029832057</v>
      </c>
      <c r="AI63">
        <v>0.98690184563491556</v>
      </c>
      <c r="AJ63">
        <v>0.98102505939895424</v>
      </c>
      <c r="AK63">
        <v>0.9753910560873178</v>
      </c>
      <c r="AL63">
        <v>0.9694467294714354</v>
      </c>
      <c r="AM63">
        <v>0.96363754656088429</v>
      </c>
      <c r="AN63">
        <v>0.95759773837604589</v>
      </c>
      <c r="AO63">
        <v>0.95154259459196522</v>
      </c>
      <c r="AP63">
        <v>0.94603779563976942</v>
      </c>
    </row>
    <row r="64" spans="1:42" x14ac:dyDescent="0.2">
      <c r="A64" s="2">
        <f>IF(C64&lt;&gt;"",VLOOKUP(C64,Sheet2!$B$3:$D$100,3),"")</f>
        <v>36677</v>
      </c>
      <c r="B64" s="1">
        <f t="shared" si="1"/>
        <v>36678</v>
      </c>
      <c r="C64" s="2">
        <v>36669</v>
      </c>
      <c r="E64" s="14">
        <v>3.8450000000000002</v>
      </c>
      <c r="F64" s="14">
        <v>3.5</v>
      </c>
      <c r="I64">
        <v>-0.25</v>
      </c>
      <c r="J64">
        <v>-0.23</v>
      </c>
      <c r="K64">
        <v>-0.23</v>
      </c>
      <c r="L64">
        <v>-0.23</v>
      </c>
      <c r="M64">
        <v>-0.27250000000000002</v>
      </c>
      <c r="N64">
        <v>-0.24249999999999999</v>
      </c>
      <c r="O64">
        <v>-0.24249999999999999</v>
      </c>
      <c r="P64">
        <v>-0.23250000000000001</v>
      </c>
      <c r="Q64">
        <v>-0.23250000000000001</v>
      </c>
      <c r="R64">
        <v>-0.23250000000000001</v>
      </c>
      <c r="U64">
        <v>3.8140000000000005</v>
      </c>
      <c r="V64">
        <v>3.82</v>
      </c>
      <c r="W64">
        <v>3.8280000000000003</v>
      </c>
      <c r="X64">
        <v>3.8180000000000001</v>
      </c>
      <c r="Y64">
        <v>3.8330000000000002</v>
      </c>
      <c r="Z64">
        <v>3.9330000000000003</v>
      </c>
      <c r="AA64">
        <v>4.0369999999999999</v>
      </c>
      <c r="AB64">
        <v>4.0469999999999997</v>
      </c>
      <c r="AC64">
        <v>3.8480000000000003</v>
      </c>
      <c r="AD64">
        <v>3.6510000000000002</v>
      </c>
      <c r="AG64">
        <v>0.99836424413913749</v>
      </c>
      <c r="AH64">
        <v>0.99287734068178002</v>
      </c>
      <c r="AI64">
        <v>0.98709101302471425</v>
      </c>
      <c r="AJ64">
        <v>0.98120050838544404</v>
      </c>
      <c r="AK64">
        <v>0.97552395757746679</v>
      </c>
      <c r="AL64">
        <v>0.96956373934469076</v>
      </c>
      <c r="AM64">
        <v>0.96373768934178705</v>
      </c>
      <c r="AN64">
        <v>0.95767798779408253</v>
      </c>
      <c r="AO64">
        <v>0.95159952621182764</v>
      </c>
      <c r="AP64">
        <v>0.94607191582357653</v>
      </c>
    </row>
    <row r="65" spans="1:42" x14ac:dyDescent="0.2">
      <c r="A65" s="2">
        <f>IF(C65&lt;&gt;"",VLOOKUP(C65,Sheet2!$B$3:$D$100,3),"")</f>
        <v>36677</v>
      </c>
      <c r="B65" s="1">
        <f t="shared" si="1"/>
        <v>36678</v>
      </c>
      <c r="C65" s="2">
        <v>36670</v>
      </c>
      <c r="E65" s="14">
        <v>3.63</v>
      </c>
      <c r="F65" s="14">
        <v>3.66</v>
      </c>
      <c r="I65">
        <v>-0.30249999999999999</v>
      </c>
      <c r="J65">
        <v>-0.26500000000000001</v>
      </c>
      <c r="K65">
        <v>-0.26500000000000001</v>
      </c>
      <c r="L65">
        <v>-0.26500000000000001</v>
      </c>
      <c r="M65">
        <v>-0.3075</v>
      </c>
      <c r="N65">
        <v>-0.27750000000000002</v>
      </c>
      <c r="O65">
        <v>-0.27750000000000002</v>
      </c>
      <c r="P65">
        <v>-0.26750000000000002</v>
      </c>
      <c r="Q65">
        <v>-0.26750000000000002</v>
      </c>
      <c r="R65">
        <v>-0.26750000000000002</v>
      </c>
      <c r="U65">
        <v>4.0730000000000004</v>
      </c>
      <c r="V65">
        <v>4.0720000000000001</v>
      </c>
      <c r="W65">
        <v>4.077</v>
      </c>
      <c r="X65">
        <v>4.0599999999999996</v>
      </c>
      <c r="Y65">
        <v>4.0720000000000001</v>
      </c>
      <c r="Z65">
        <v>4.165</v>
      </c>
      <c r="AA65">
        <v>4.26</v>
      </c>
      <c r="AB65">
        <v>4.2679999999999998</v>
      </c>
      <c r="AC65">
        <v>4.048</v>
      </c>
      <c r="AD65">
        <v>3.8280000000000003</v>
      </c>
      <c r="AG65">
        <v>0.9985474146737493</v>
      </c>
      <c r="AH65">
        <v>0.99305943983673806</v>
      </c>
      <c r="AI65">
        <v>0.98728368111069376</v>
      </c>
      <c r="AJ65">
        <v>0.98140213705128865</v>
      </c>
      <c r="AK65">
        <v>0.97571850488034306</v>
      </c>
      <c r="AL65">
        <v>0.96975460559394766</v>
      </c>
      <c r="AM65">
        <v>0.96392266650870917</v>
      </c>
      <c r="AN65">
        <v>0.95785072377219949</v>
      </c>
      <c r="AO65">
        <v>0.95174990246915026</v>
      </c>
      <c r="AP65">
        <v>0.94619798071987238</v>
      </c>
    </row>
    <row r="66" spans="1:42" x14ac:dyDescent="0.2">
      <c r="A66" s="2">
        <f>IF(C66&lt;&gt;"",VLOOKUP(C66,Sheet2!$B$3:$D$100,3),"")</f>
        <v>36677</v>
      </c>
      <c r="B66" s="1">
        <f t="shared" si="1"/>
        <v>36678</v>
      </c>
      <c r="C66" s="2">
        <v>36671</v>
      </c>
      <c r="E66" s="14">
        <v>3.645</v>
      </c>
      <c r="F66" s="14">
        <v>3.79</v>
      </c>
      <c r="I66">
        <v>-0.32750000000000001</v>
      </c>
      <c r="J66">
        <v>-0.255</v>
      </c>
      <c r="K66">
        <v>-0.255</v>
      </c>
      <c r="L66">
        <v>-0.255</v>
      </c>
      <c r="M66">
        <v>-0.29749999999999999</v>
      </c>
      <c r="N66">
        <v>-0.27750000000000002</v>
      </c>
      <c r="O66">
        <v>-0.27750000000000002</v>
      </c>
      <c r="P66">
        <v>-0.26750000000000002</v>
      </c>
      <c r="Q66">
        <v>-0.26750000000000002</v>
      </c>
      <c r="R66">
        <v>-0.26750000000000002</v>
      </c>
      <c r="U66">
        <v>4.2360000000000007</v>
      </c>
      <c r="V66">
        <v>4.2279999999999998</v>
      </c>
      <c r="W66">
        <v>4.2279999999999998</v>
      </c>
      <c r="X66">
        <v>4.2080000000000002</v>
      </c>
      <c r="Y66">
        <v>4.22</v>
      </c>
      <c r="Z66">
        <v>4.3130000000000006</v>
      </c>
      <c r="AA66">
        <v>4.41</v>
      </c>
      <c r="AB66">
        <v>4.4180000000000001</v>
      </c>
      <c r="AC66">
        <v>4.1980000000000004</v>
      </c>
      <c r="AD66">
        <v>3.9780000000000002</v>
      </c>
      <c r="AG66">
        <v>0.99873505168182075</v>
      </c>
      <c r="AH66">
        <v>0.99325798977570823</v>
      </c>
      <c r="AI66">
        <v>0.98749138249019885</v>
      </c>
      <c r="AJ66">
        <v>0.98159127070775365</v>
      </c>
      <c r="AK66">
        <v>0.97593206270439281</v>
      </c>
      <c r="AL66">
        <v>0.96998498588084281</v>
      </c>
      <c r="AM66">
        <v>0.96417260095029311</v>
      </c>
      <c r="AN66">
        <v>0.95812461576936125</v>
      </c>
      <c r="AO66">
        <v>0.9520519864543826</v>
      </c>
      <c r="AP66">
        <v>0.94652859184225047</v>
      </c>
    </row>
    <row r="67" spans="1:42" x14ac:dyDescent="0.2">
      <c r="A67" s="2">
        <f>IF(C67&lt;&gt;"",VLOOKUP(C67,Sheet2!$B$3:$D$100,3),"")</f>
        <v>36677</v>
      </c>
      <c r="B67" s="1">
        <f t="shared" si="1"/>
        <v>36678</v>
      </c>
      <c r="C67" s="2">
        <v>36672</v>
      </c>
      <c r="E67" s="14">
        <v>3.8650000000000002</v>
      </c>
      <c r="F67" s="14">
        <v>3.665</v>
      </c>
      <c r="I67">
        <v>-0.51600000000000001</v>
      </c>
      <c r="J67">
        <v>-0.26</v>
      </c>
      <c r="K67">
        <v>-0.26</v>
      </c>
      <c r="L67">
        <v>-0.26</v>
      </c>
      <c r="M67">
        <v>-0.30249999999999999</v>
      </c>
      <c r="N67">
        <v>-0.28749999999999998</v>
      </c>
      <c r="O67">
        <v>-0.28749999999999998</v>
      </c>
      <c r="P67">
        <v>-0.27750000000000002</v>
      </c>
      <c r="Q67">
        <v>-0.27750000000000002</v>
      </c>
      <c r="R67">
        <v>-0.27750000000000002</v>
      </c>
      <c r="U67">
        <v>4.4060000000000006</v>
      </c>
      <c r="V67">
        <v>4.2679999999999998</v>
      </c>
      <c r="W67">
        <v>4.2679999999999998</v>
      </c>
      <c r="X67">
        <v>4.25</v>
      </c>
      <c r="Y67">
        <v>4.2649999999999997</v>
      </c>
      <c r="Z67">
        <v>4.3650000000000002</v>
      </c>
      <c r="AA67">
        <v>4.4649999999999999</v>
      </c>
      <c r="AB67">
        <v>4.4749999999999996</v>
      </c>
      <c r="AC67">
        <v>4.2549999999999999</v>
      </c>
      <c r="AD67">
        <v>4.0350000000000001</v>
      </c>
      <c r="AG67">
        <v>0.99891662290692329</v>
      </c>
      <c r="AH67">
        <v>0.99343945932037903</v>
      </c>
      <c r="AI67">
        <v>0.98767371953385663</v>
      </c>
      <c r="AJ67">
        <v>0.98177843492988759</v>
      </c>
      <c r="AK67">
        <v>0.97611818535102979</v>
      </c>
      <c r="AL67">
        <v>0.97017369281262766</v>
      </c>
      <c r="AM67">
        <v>0.96436438822978932</v>
      </c>
      <c r="AN67">
        <v>0.95832191269985745</v>
      </c>
      <c r="AO67">
        <v>0.95225899953527227</v>
      </c>
      <c r="AP67">
        <v>0.9467459278637711</v>
      </c>
    </row>
    <row r="68" spans="1:42" x14ac:dyDescent="0.2">
      <c r="A68" s="2">
        <f>IF(C68&lt;&gt;"",VLOOKUP(C68,Sheet2!$B$3:$D$100,3),"")</f>
        <v>36677</v>
      </c>
      <c r="B68" s="1">
        <f t="shared" si="1"/>
        <v>36678</v>
      </c>
      <c r="C68" s="2">
        <v>36673</v>
      </c>
      <c r="E68" s="14"/>
      <c r="F68" s="14"/>
    </row>
    <row r="69" spans="1:42" x14ac:dyDescent="0.2">
      <c r="A69" s="2">
        <f>IF(C69&lt;&gt;"",VLOOKUP(C69,Sheet2!$B$3:$D$100,3),"")</f>
        <v>36677</v>
      </c>
      <c r="B69" s="1">
        <f t="shared" si="1"/>
        <v>36678</v>
      </c>
      <c r="C69" s="2">
        <v>36674</v>
      </c>
      <c r="E69" s="14"/>
      <c r="F69" s="14"/>
    </row>
    <row r="70" spans="1:42" x14ac:dyDescent="0.2">
      <c r="A70" s="2">
        <f>IF(C70&lt;&gt;"",VLOOKUP(C70,Sheet2!$B$3:$D$100,3),"")</f>
        <v>36677</v>
      </c>
      <c r="B70" s="1">
        <f t="shared" si="1"/>
        <v>36678</v>
      </c>
      <c r="C70" s="2">
        <v>36675</v>
      </c>
      <c r="E70" s="14"/>
      <c r="F70" s="14"/>
    </row>
    <row r="71" spans="1:42" x14ac:dyDescent="0.2">
      <c r="A71" s="2">
        <f>IF(C71&lt;&gt;"",VLOOKUP(C71,Sheet2!$B$3:$D$100,3),"")</f>
        <v>36677</v>
      </c>
      <c r="B71" s="1">
        <f t="shared" si="1"/>
        <v>36708</v>
      </c>
      <c r="C71" s="2">
        <v>36676</v>
      </c>
      <c r="E71" s="14">
        <v>3.75</v>
      </c>
      <c r="F71" s="14">
        <v>4.05</v>
      </c>
      <c r="J71">
        <v>-0.23499999999999999</v>
      </c>
      <c r="K71">
        <v>-0.20499999999999999</v>
      </c>
      <c r="L71">
        <v>-0.20499999999999999</v>
      </c>
      <c r="M71">
        <v>-0.2475</v>
      </c>
      <c r="N71">
        <v>-0.26</v>
      </c>
      <c r="O71">
        <v>-0.26</v>
      </c>
      <c r="P71">
        <v>-0.25</v>
      </c>
      <c r="Q71">
        <v>-0.25</v>
      </c>
      <c r="R71">
        <v>-0.25</v>
      </c>
      <c r="V71">
        <v>4.3540000000000001</v>
      </c>
      <c r="W71">
        <v>4.34</v>
      </c>
      <c r="X71">
        <v>4.32</v>
      </c>
      <c r="Y71">
        <v>4.335</v>
      </c>
      <c r="Z71">
        <v>4.4340000000000002</v>
      </c>
      <c r="AA71">
        <v>4.5330000000000004</v>
      </c>
      <c r="AB71">
        <v>4.5410000000000004</v>
      </c>
      <c r="AC71">
        <v>4.3210000000000006</v>
      </c>
      <c r="AD71">
        <v>4.101</v>
      </c>
      <c r="AH71">
        <v>0.99414663452519902</v>
      </c>
      <c r="AI71">
        <v>0.98836595229682322</v>
      </c>
      <c r="AJ71">
        <v>0.98246548990277505</v>
      </c>
      <c r="AK71">
        <v>0.97671486409701247</v>
      </c>
      <c r="AL71">
        <v>0.97072188040030138</v>
      </c>
      <c r="AM71">
        <v>0.96486007479286839</v>
      </c>
      <c r="AN71">
        <v>0.95875816503652966</v>
      </c>
      <c r="AO71">
        <v>0.95263130961117315</v>
      </c>
      <c r="AP71">
        <v>0.94705625093960721</v>
      </c>
    </row>
    <row r="72" spans="1:42" x14ac:dyDescent="0.2">
      <c r="A72" s="2">
        <f>IF(C72&lt;&gt;"",VLOOKUP(C72,Sheet2!$B$3:$D$100,3),"")</f>
        <v>36677</v>
      </c>
      <c r="B72" s="1">
        <f t="shared" si="1"/>
        <v>36708</v>
      </c>
      <c r="C72" s="2">
        <v>36677</v>
      </c>
      <c r="E72" s="14">
        <v>4.0449999999999999</v>
      </c>
      <c r="F72" s="14">
        <v>4.0449999999999999</v>
      </c>
      <c r="J72">
        <v>-0.22</v>
      </c>
      <c r="K72">
        <v>-0.19750000000000001</v>
      </c>
      <c r="L72">
        <v>-0.19750000000000001</v>
      </c>
      <c r="M72">
        <v>-0.24</v>
      </c>
      <c r="N72">
        <v>-0.23749999999999999</v>
      </c>
      <c r="O72">
        <v>-0.23749999999999999</v>
      </c>
      <c r="P72">
        <v>-0.22750000000000001</v>
      </c>
      <c r="Q72">
        <v>-0.22750000000000001</v>
      </c>
      <c r="R72">
        <v>-0.22750000000000001</v>
      </c>
      <c r="V72">
        <v>4.3560000000000008</v>
      </c>
      <c r="W72">
        <v>4.343</v>
      </c>
      <c r="X72">
        <v>4.3280000000000003</v>
      </c>
      <c r="Y72">
        <v>4.343</v>
      </c>
      <c r="Z72">
        <v>4.4430000000000005</v>
      </c>
      <c r="AA72">
        <v>4.5430000000000001</v>
      </c>
      <c r="AB72">
        <v>4.5529999999999999</v>
      </c>
      <c r="AC72">
        <v>4.3380000000000001</v>
      </c>
      <c r="AD72">
        <v>4.1230000000000002</v>
      </c>
      <c r="AH72">
        <v>0.99431885204660519</v>
      </c>
      <c r="AI72">
        <v>0.98851556994358392</v>
      </c>
      <c r="AJ72">
        <v>0.98262514152752256</v>
      </c>
      <c r="AK72">
        <v>0.97688338922219464</v>
      </c>
      <c r="AL72">
        <v>0.9708986656644053</v>
      </c>
      <c r="AM72">
        <v>0.96504926303473981</v>
      </c>
      <c r="AN72">
        <v>0.95896417399509537</v>
      </c>
      <c r="AO72">
        <v>0.95285767346269568</v>
      </c>
      <c r="AP72">
        <v>0.94730451603771126</v>
      </c>
    </row>
    <row r="73" spans="1:42" x14ac:dyDescent="0.2">
      <c r="A73" s="2">
        <f>IF(C73&lt;&gt;"",VLOOKUP(C73,Sheet2!$B$3:$D$100,3),"")</f>
        <v>36707</v>
      </c>
      <c r="B73" s="1">
        <f t="shared" si="1"/>
        <v>36708</v>
      </c>
      <c r="C73" s="2">
        <v>36678</v>
      </c>
      <c r="E73" s="14">
        <v>4.24</v>
      </c>
      <c r="F73" s="14">
        <v>3.9</v>
      </c>
      <c r="J73">
        <v>-0.2175</v>
      </c>
      <c r="K73">
        <v>-0.20250000000000001</v>
      </c>
      <c r="L73">
        <v>-0.20250000000000001</v>
      </c>
      <c r="M73">
        <v>-0.245</v>
      </c>
      <c r="N73">
        <v>-0.23749999999999999</v>
      </c>
      <c r="O73">
        <v>-0.23749999999999999</v>
      </c>
      <c r="P73">
        <v>-0.22750000000000001</v>
      </c>
      <c r="Q73">
        <v>-0.22750000000000001</v>
      </c>
      <c r="R73">
        <v>-0.22750000000000001</v>
      </c>
      <c r="V73">
        <v>4.0640000000000001</v>
      </c>
      <c r="W73">
        <v>4.0430000000000001</v>
      </c>
      <c r="X73">
        <v>4.0330000000000004</v>
      </c>
      <c r="Y73">
        <v>4.05</v>
      </c>
      <c r="Z73">
        <v>4.1500000000000004</v>
      </c>
      <c r="AA73">
        <v>4.25</v>
      </c>
      <c r="AB73">
        <v>4.26</v>
      </c>
      <c r="AC73">
        <v>4.0549999999999997</v>
      </c>
      <c r="AD73">
        <v>3.8450000000000002</v>
      </c>
      <c r="AH73">
        <v>0.99451415762746131</v>
      </c>
      <c r="AI73">
        <v>0.98873266404114879</v>
      </c>
      <c r="AJ73">
        <v>0.9828270697396202</v>
      </c>
      <c r="AK73">
        <v>0.97716588136335991</v>
      </c>
      <c r="AL73">
        <v>0.97122687373768257</v>
      </c>
      <c r="AM73">
        <v>0.96542934309259198</v>
      </c>
      <c r="AN73">
        <v>0.95941014180953632</v>
      </c>
      <c r="AO73">
        <v>0.95338673375643934</v>
      </c>
      <c r="AP73">
        <v>0.94791787035139707</v>
      </c>
    </row>
    <row r="74" spans="1:42" x14ac:dyDescent="0.2">
      <c r="A74" s="2">
        <f>IF(C74&lt;&gt;"",VLOOKUP(C74,Sheet2!$B$3:$D$100,3),"")</f>
        <v>36707</v>
      </c>
      <c r="B74" s="1">
        <f t="shared" si="1"/>
        <v>36708</v>
      </c>
      <c r="C74" s="2">
        <v>36679</v>
      </c>
      <c r="E74" s="14">
        <v>4.165</v>
      </c>
      <c r="F74" s="14">
        <v>3.87</v>
      </c>
      <c r="J74">
        <v>-0.25</v>
      </c>
      <c r="K74">
        <v>-0.2225</v>
      </c>
      <c r="L74">
        <v>-0.2225</v>
      </c>
      <c r="M74">
        <v>-0.26500000000000001</v>
      </c>
      <c r="N74">
        <v>-0.2525</v>
      </c>
      <c r="O74">
        <v>-0.2525</v>
      </c>
      <c r="P74">
        <v>-0.24249999999999999</v>
      </c>
      <c r="Q74">
        <v>-0.24249999999999999</v>
      </c>
      <c r="R74">
        <v>-0.24249999999999999</v>
      </c>
      <c r="V74">
        <v>4.0430000000000001</v>
      </c>
      <c r="W74">
        <v>4.0220000000000002</v>
      </c>
      <c r="X74">
        <v>4</v>
      </c>
      <c r="Y74">
        <v>4</v>
      </c>
      <c r="Z74">
        <v>4.0919999999999996</v>
      </c>
      <c r="AA74">
        <v>4.1870000000000003</v>
      </c>
      <c r="AB74">
        <v>4.1920000000000002</v>
      </c>
      <c r="AC74">
        <v>3.99</v>
      </c>
      <c r="AD74">
        <v>3.7850000000000001</v>
      </c>
      <c r="AH74">
        <v>0.99462715084472764</v>
      </c>
      <c r="AI74">
        <v>0.9887701565138155</v>
      </c>
      <c r="AJ74">
        <v>0.98284962776271845</v>
      </c>
      <c r="AK74">
        <v>0.97749190182524159</v>
      </c>
      <c r="AL74">
        <v>0.97164478459898407</v>
      </c>
      <c r="AM74">
        <v>0.96595686340679565</v>
      </c>
      <c r="AN74">
        <v>0.96006536427054279</v>
      </c>
      <c r="AO74">
        <v>0.95417705589313595</v>
      </c>
      <c r="AP74">
        <v>0.94884390614026382</v>
      </c>
    </row>
    <row r="75" spans="1:42" x14ac:dyDescent="0.2">
      <c r="A75" s="2">
        <f>IF(C75&lt;&gt;"",VLOOKUP(C75,Sheet2!$B$3:$D$100,3),"")</f>
        <v>36707</v>
      </c>
      <c r="B75" s="1">
        <f t="shared" si="1"/>
        <v>36708</v>
      </c>
      <c r="C75" s="2">
        <v>36680</v>
      </c>
      <c r="E75" s="14"/>
      <c r="F75" s="14"/>
    </row>
    <row r="76" spans="1:42" x14ac:dyDescent="0.2">
      <c r="A76" s="2">
        <f>IF(C76&lt;&gt;"",VLOOKUP(C76,Sheet2!$B$3:$D$100,3),"")</f>
        <v>36707</v>
      </c>
      <c r="B76" s="1">
        <f t="shared" ref="B76:B139" si="2">IF(C76&lt;&gt;"",IF(C76&gt;=(WORKDAY(EOMONTH(C76,0)+1,-2)),EOMONTH(EOMONTH(C76,0)+1,0)+1,EOMONTH(C76,0)+1),"")</f>
        <v>36708</v>
      </c>
      <c r="C76" s="2">
        <v>36681</v>
      </c>
      <c r="E76" s="14"/>
      <c r="F76" s="14"/>
    </row>
    <row r="77" spans="1:42" x14ac:dyDescent="0.2">
      <c r="A77" s="2">
        <f>IF(C77&lt;&gt;"",VLOOKUP(C77,Sheet2!$B$3:$D$100,3),"")</f>
        <v>36707</v>
      </c>
      <c r="B77" s="1">
        <f t="shared" si="2"/>
        <v>36708</v>
      </c>
      <c r="C77" s="2">
        <v>36682</v>
      </c>
      <c r="E77" s="14">
        <v>3.85</v>
      </c>
      <c r="F77" s="14">
        <v>4.05</v>
      </c>
      <c r="J77">
        <v>-0.28749999999999998</v>
      </c>
      <c r="K77">
        <v>-0.26250000000000001</v>
      </c>
      <c r="L77">
        <v>-0.26250000000000001</v>
      </c>
      <c r="M77">
        <v>-0.30499999999999999</v>
      </c>
      <c r="N77">
        <v>-0.26500000000000001</v>
      </c>
      <c r="O77">
        <v>-0.26500000000000001</v>
      </c>
      <c r="P77">
        <v>-0.255</v>
      </c>
      <c r="Q77">
        <v>-0.255</v>
      </c>
      <c r="R77">
        <v>-0.255</v>
      </c>
      <c r="V77">
        <v>4.3980000000000006</v>
      </c>
      <c r="W77">
        <v>4.3650000000000002</v>
      </c>
      <c r="X77">
        <v>4.3</v>
      </c>
      <c r="Y77">
        <v>4.3</v>
      </c>
      <c r="Z77">
        <v>4.383</v>
      </c>
      <c r="AA77">
        <v>4.4649999999999999</v>
      </c>
      <c r="AB77">
        <v>4.4649999999999999</v>
      </c>
      <c r="AC77">
        <v>4.2450000000000001</v>
      </c>
      <c r="AD77">
        <v>4.0199999999999996</v>
      </c>
      <c r="AH77">
        <v>0.99525941078609204</v>
      </c>
      <c r="AI77">
        <v>0.98951784445686108</v>
      </c>
      <c r="AJ77">
        <v>0.98371333777853687</v>
      </c>
      <c r="AK77">
        <v>0.9781742041274053</v>
      </c>
      <c r="AL77">
        <v>0.97237193355709328</v>
      </c>
      <c r="AM77">
        <v>0.9667314160237962</v>
      </c>
      <c r="AN77">
        <v>0.96089168916467471</v>
      </c>
      <c r="AO77">
        <v>0.95505666758195806</v>
      </c>
      <c r="AP77">
        <v>0.94977439802940189</v>
      </c>
    </row>
    <row r="78" spans="1:42" x14ac:dyDescent="0.2">
      <c r="A78" s="2">
        <f>IF(C78&lt;&gt;"",VLOOKUP(C78,Sheet2!$B$3:$D$100,3),"")</f>
        <v>36707</v>
      </c>
      <c r="B78" s="1">
        <f t="shared" si="2"/>
        <v>36708</v>
      </c>
      <c r="C78" s="2">
        <v>36683</v>
      </c>
      <c r="E78" s="14">
        <v>3.97</v>
      </c>
      <c r="F78" s="14">
        <v>3.92</v>
      </c>
      <c r="J78">
        <v>-0.32</v>
      </c>
      <c r="K78">
        <v>-0.28249999999999997</v>
      </c>
      <c r="L78">
        <v>-0.28249999999999997</v>
      </c>
      <c r="M78">
        <v>-0.34749999999999998</v>
      </c>
      <c r="N78">
        <v>-0.2475</v>
      </c>
      <c r="O78">
        <v>-0.2475</v>
      </c>
      <c r="P78">
        <v>-0.23749999999999999</v>
      </c>
      <c r="Q78">
        <v>-0.23749999999999999</v>
      </c>
      <c r="R78">
        <v>-0.23749999999999999</v>
      </c>
      <c r="V78">
        <v>4.2940000000000005</v>
      </c>
      <c r="W78">
        <v>4.266</v>
      </c>
      <c r="X78">
        <v>4.2309999999999999</v>
      </c>
      <c r="Y78">
        <v>4.22</v>
      </c>
      <c r="Z78">
        <v>4.2860000000000005</v>
      </c>
      <c r="AA78">
        <v>4.3550000000000004</v>
      </c>
      <c r="AB78">
        <v>4.3499999999999996</v>
      </c>
      <c r="AC78">
        <v>4.1349999999999998</v>
      </c>
      <c r="AD78">
        <v>3.92</v>
      </c>
      <c r="AH78">
        <v>0.99544529760572154</v>
      </c>
      <c r="AI78">
        <v>0.98970641616827548</v>
      </c>
      <c r="AJ78">
        <v>0.98390660019400877</v>
      </c>
      <c r="AK78">
        <v>0.97833916858825665</v>
      </c>
      <c r="AL78">
        <v>0.97252551679571075</v>
      </c>
      <c r="AM78">
        <v>0.96687146214031339</v>
      </c>
      <c r="AN78">
        <v>0.96101393699578397</v>
      </c>
      <c r="AO78">
        <v>0.95515598605112062</v>
      </c>
      <c r="AP78">
        <v>0.94985013007698571</v>
      </c>
    </row>
    <row r="79" spans="1:42" x14ac:dyDescent="0.2">
      <c r="A79" s="2">
        <f>IF(C79&lt;&gt;"",VLOOKUP(C79,Sheet2!$B$3:$D$100,3),"")</f>
        <v>36707</v>
      </c>
      <c r="B79" s="1">
        <f t="shared" si="2"/>
        <v>36708</v>
      </c>
      <c r="C79" s="2">
        <v>36684</v>
      </c>
      <c r="E79" s="14">
        <v>4.1900000000000004</v>
      </c>
      <c r="F79" s="14">
        <v>3.7349999999999999</v>
      </c>
      <c r="J79">
        <v>-0.24</v>
      </c>
      <c r="K79">
        <v>-0.215</v>
      </c>
      <c r="L79">
        <v>-0.215</v>
      </c>
      <c r="M79">
        <v>-0.28000000000000003</v>
      </c>
      <c r="N79">
        <v>-0.23749999999999999</v>
      </c>
      <c r="O79">
        <v>-0.23749999999999999</v>
      </c>
      <c r="P79">
        <v>-0.22750000000000001</v>
      </c>
      <c r="Q79">
        <v>-0.22750000000000001</v>
      </c>
      <c r="R79">
        <v>-0.22750000000000001</v>
      </c>
      <c r="V79">
        <v>3.9449999999999998</v>
      </c>
      <c r="W79">
        <v>3.9290000000000003</v>
      </c>
      <c r="X79">
        <v>3.9110000000000005</v>
      </c>
      <c r="Y79">
        <v>3.9060000000000001</v>
      </c>
      <c r="Z79">
        <v>3.9830000000000001</v>
      </c>
      <c r="AA79">
        <v>4.07</v>
      </c>
      <c r="AB79">
        <v>4.07</v>
      </c>
      <c r="AC79">
        <v>3.86</v>
      </c>
      <c r="AD79">
        <v>3.6520000000000001</v>
      </c>
      <c r="AH79">
        <v>0.99562473168313159</v>
      </c>
      <c r="AI79">
        <v>0.98988500004733471</v>
      </c>
      <c r="AJ79">
        <v>0.98408741170821212</v>
      </c>
      <c r="AK79">
        <v>0.97849803066982788</v>
      </c>
      <c r="AL79">
        <v>0.97267254334672049</v>
      </c>
      <c r="AM79">
        <v>0.96700496905555877</v>
      </c>
      <c r="AN79">
        <v>0.96113208706713071</v>
      </c>
      <c r="AO79">
        <v>0.95525820370048731</v>
      </c>
      <c r="AP79">
        <v>0.94993668038828338</v>
      </c>
    </row>
    <row r="80" spans="1:42" x14ac:dyDescent="0.2">
      <c r="A80" s="2">
        <f>IF(C80&lt;&gt;"",VLOOKUP(C80,Sheet2!$B$3:$D$100,3),"")</f>
        <v>36707</v>
      </c>
      <c r="B80" s="1">
        <f t="shared" si="2"/>
        <v>36708</v>
      </c>
      <c r="C80" s="2">
        <v>36685</v>
      </c>
      <c r="E80" s="14">
        <v>3.94</v>
      </c>
      <c r="F80" s="14">
        <v>3.9550000000000001</v>
      </c>
      <c r="J80">
        <v>-0.2175</v>
      </c>
      <c r="K80">
        <v>-0.1925</v>
      </c>
      <c r="L80">
        <v>-0.1925</v>
      </c>
      <c r="M80">
        <v>-0.25750000000000001</v>
      </c>
      <c r="N80">
        <v>-0.23749999999999999</v>
      </c>
      <c r="O80">
        <v>-0.23749999999999999</v>
      </c>
      <c r="P80">
        <v>-0.22750000000000001</v>
      </c>
      <c r="Q80">
        <v>-0.22750000000000001</v>
      </c>
      <c r="R80">
        <v>-0.22750000000000001</v>
      </c>
      <c r="V80">
        <v>4.133</v>
      </c>
      <c r="W80">
        <v>4.1050000000000004</v>
      </c>
      <c r="X80">
        <v>4.085</v>
      </c>
      <c r="Y80">
        <v>4.0750000000000002</v>
      </c>
      <c r="Z80">
        <v>4.1399999999999997</v>
      </c>
      <c r="AA80">
        <v>4.2149999999999999</v>
      </c>
      <c r="AB80">
        <v>4.2050000000000001</v>
      </c>
      <c r="AC80">
        <v>3.99</v>
      </c>
      <c r="AD80">
        <v>3.7730000000000001</v>
      </c>
      <c r="AH80">
        <v>0.99580934695744516</v>
      </c>
      <c r="AI80">
        <v>0.99008321579037206</v>
      </c>
      <c r="AJ80">
        <v>0.98428513314340682</v>
      </c>
      <c r="AK80">
        <v>0.97862919499672207</v>
      </c>
      <c r="AL80">
        <v>0.97278463474150323</v>
      </c>
      <c r="AM80">
        <v>0.96709664946887441</v>
      </c>
      <c r="AN80">
        <v>0.96120000240133829</v>
      </c>
      <c r="AO80">
        <v>0.95529896103144807</v>
      </c>
      <c r="AP80">
        <v>0.94995086292210418</v>
      </c>
    </row>
    <row r="81" spans="1:42" x14ac:dyDescent="0.2">
      <c r="A81" s="2">
        <f>IF(C81&lt;&gt;"",VLOOKUP(C81,Sheet2!$B$3:$D$100,3),"")</f>
        <v>36707</v>
      </c>
      <c r="B81" s="1">
        <f t="shared" si="2"/>
        <v>36708</v>
      </c>
      <c r="C81" s="2">
        <v>36686</v>
      </c>
      <c r="E81" s="14">
        <v>3.7149999999999999</v>
      </c>
      <c r="F81" s="14">
        <v>3.9849999999999999</v>
      </c>
      <c r="J81">
        <v>-0.22750000000000001</v>
      </c>
      <c r="K81">
        <v>-0.1875</v>
      </c>
      <c r="L81">
        <v>-0.1875</v>
      </c>
      <c r="M81">
        <v>-0.2525</v>
      </c>
      <c r="N81">
        <v>-0.23499999999999999</v>
      </c>
      <c r="O81">
        <v>-0.23499999999999999</v>
      </c>
      <c r="P81">
        <v>-0.22500000000000001</v>
      </c>
      <c r="Q81">
        <v>-0.22500000000000001</v>
      </c>
      <c r="R81">
        <v>-0.22500000000000001</v>
      </c>
      <c r="V81">
        <v>4.16</v>
      </c>
      <c r="W81">
        <v>4.1399999999999997</v>
      </c>
      <c r="X81">
        <v>4.1150000000000002</v>
      </c>
      <c r="Y81">
        <v>4.1029999999999998</v>
      </c>
      <c r="Z81">
        <v>4.1550000000000002</v>
      </c>
      <c r="AA81">
        <v>4.22</v>
      </c>
      <c r="AB81">
        <v>4.21</v>
      </c>
      <c r="AC81">
        <v>3.9940000000000002</v>
      </c>
      <c r="AD81">
        <v>3.7760000000000002</v>
      </c>
      <c r="AH81">
        <v>0.9959872215781177</v>
      </c>
      <c r="AI81">
        <v>0.99025652124694918</v>
      </c>
      <c r="AJ81">
        <v>0.98445061133425693</v>
      </c>
      <c r="AK81">
        <v>0.97881652214189885</v>
      </c>
      <c r="AL81">
        <v>0.97297088156705058</v>
      </c>
      <c r="AM81">
        <v>0.96728103023209544</v>
      </c>
      <c r="AN81">
        <v>0.96138015597706017</v>
      </c>
      <c r="AO81">
        <v>0.95547101595267758</v>
      </c>
      <c r="AP81">
        <v>0.95011402593931349</v>
      </c>
    </row>
    <row r="82" spans="1:42" x14ac:dyDescent="0.2">
      <c r="A82" s="2">
        <f>IF(C82&lt;&gt;"",VLOOKUP(C82,Sheet2!$B$3:$D$100,3),"")</f>
        <v>36707</v>
      </c>
      <c r="B82" s="1">
        <f t="shared" si="2"/>
        <v>36708</v>
      </c>
      <c r="C82" s="2">
        <v>36687</v>
      </c>
      <c r="E82" s="14"/>
      <c r="F82" s="14"/>
    </row>
    <row r="83" spans="1:42" x14ac:dyDescent="0.2">
      <c r="A83" s="2">
        <f>IF(C83&lt;&gt;"",VLOOKUP(C83,Sheet2!$B$3:$D$100,3),"")</f>
        <v>36707</v>
      </c>
      <c r="B83" s="1">
        <f t="shared" si="2"/>
        <v>36708</v>
      </c>
      <c r="C83" s="2">
        <v>36688</v>
      </c>
      <c r="E83" s="14"/>
      <c r="F83" s="14"/>
    </row>
    <row r="84" spans="1:42" x14ac:dyDescent="0.2">
      <c r="A84" s="2">
        <f>IF(C84&lt;&gt;"",VLOOKUP(C84,Sheet2!$B$3:$D$100,3),"")</f>
        <v>36707</v>
      </c>
      <c r="B84" s="1">
        <f t="shared" si="2"/>
        <v>36708</v>
      </c>
      <c r="C84" s="2">
        <v>36689</v>
      </c>
      <c r="E84" s="14">
        <v>3.86</v>
      </c>
      <c r="F84" s="14">
        <v>4</v>
      </c>
      <c r="J84">
        <v>-0.21249999999999999</v>
      </c>
      <c r="K84">
        <v>-0.18</v>
      </c>
      <c r="L84">
        <v>-0.18</v>
      </c>
      <c r="M84">
        <v>-0.245</v>
      </c>
      <c r="N84">
        <v>-0.23499999999999999</v>
      </c>
      <c r="O84">
        <v>-0.23499999999999999</v>
      </c>
      <c r="P84">
        <v>-0.22500000000000001</v>
      </c>
      <c r="Q84">
        <v>-0.22500000000000001</v>
      </c>
      <c r="R84">
        <v>-0.22500000000000001</v>
      </c>
      <c r="V84">
        <v>4.2119999999999997</v>
      </c>
      <c r="W84">
        <v>4.1980000000000004</v>
      </c>
      <c r="X84">
        <v>4.173</v>
      </c>
      <c r="Y84">
        <v>4.16</v>
      </c>
      <c r="Z84">
        <v>4.2149999999999999</v>
      </c>
      <c r="AA84">
        <v>4.28</v>
      </c>
      <c r="AB84">
        <v>4.2679999999999998</v>
      </c>
      <c r="AC84">
        <v>4.0490000000000004</v>
      </c>
      <c r="AD84">
        <v>3.83</v>
      </c>
      <c r="AH84">
        <v>0.99652179552253117</v>
      </c>
      <c r="AI84">
        <v>0.99079285067984701</v>
      </c>
      <c r="AJ84">
        <v>0.98499086361793597</v>
      </c>
      <c r="AK84">
        <v>0.97937525782379664</v>
      </c>
      <c r="AL84">
        <v>0.97355317810234776</v>
      </c>
      <c r="AM84">
        <v>0.96789469933159522</v>
      </c>
      <c r="AN84">
        <v>0.96202283167619473</v>
      </c>
      <c r="AO84">
        <v>0.95612598501614765</v>
      </c>
      <c r="AP84">
        <v>0.95077980567612752</v>
      </c>
    </row>
    <row r="85" spans="1:42" x14ac:dyDescent="0.2">
      <c r="A85" s="2">
        <f>IF(C85&lt;&gt;"",VLOOKUP(C85,Sheet2!$B$3:$D$100,3),"")</f>
        <v>36707</v>
      </c>
      <c r="B85" s="1">
        <f t="shared" si="2"/>
        <v>36708</v>
      </c>
      <c r="C85" s="2">
        <v>36690</v>
      </c>
      <c r="E85" s="14">
        <v>3.98</v>
      </c>
      <c r="F85" s="14">
        <v>3.9249999999999998</v>
      </c>
      <c r="J85">
        <v>-0.23</v>
      </c>
      <c r="K85">
        <v>-0.19</v>
      </c>
      <c r="L85">
        <v>-0.19</v>
      </c>
      <c r="M85">
        <v>-0.255</v>
      </c>
      <c r="N85">
        <v>-0.25</v>
      </c>
      <c r="O85">
        <v>-0.25</v>
      </c>
      <c r="P85">
        <v>-0.24</v>
      </c>
      <c r="Q85">
        <v>-0.24</v>
      </c>
      <c r="R85">
        <v>-0.24</v>
      </c>
      <c r="V85">
        <v>4.1580000000000004</v>
      </c>
      <c r="W85">
        <v>4.1420000000000003</v>
      </c>
      <c r="X85">
        <v>4.12</v>
      </c>
      <c r="Y85">
        <v>4.1080000000000005</v>
      </c>
      <c r="Z85">
        <v>4.1680000000000001</v>
      </c>
      <c r="AA85">
        <v>4.24</v>
      </c>
      <c r="AB85">
        <v>4.2320000000000002</v>
      </c>
      <c r="AC85">
        <v>4.0149999999999997</v>
      </c>
      <c r="AD85">
        <v>3.798</v>
      </c>
      <c r="AH85">
        <v>0.99670513691721641</v>
      </c>
      <c r="AI85">
        <v>0.990980607287963</v>
      </c>
      <c r="AJ85">
        <v>0.98517895181104642</v>
      </c>
      <c r="AK85">
        <v>0.97960427525948579</v>
      </c>
      <c r="AL85">
        <v>0.9738219475313814</v>
      </c>
      <c r="AM85">
        <v>0.96821289997923587</v>
      </c>
      <c r="AN85">
        <v>0.96239942617367136</v>
      </c>
      <c r="AO85">
        <v>0.95656404369434767</v>
      </c>
      <c r="AP85">
        <v>0.95128027263980264</v>
      </c>
    </row>
    <row r="86" spans="1:42" x14ac:dyDescent="0.2">
      <c r="A86" s="2">
        <f>IF(C86&lt;&gt;"",VLOOKUP(C86,Sheet2!$B$3:$D$100,3),"")</f>
        <v>36707</v>
      </c>
      <c r="B86" s="1">
        <f t="shared" si="2"/>
        <v>36708</v>
      </c>
      <c r="C86" s="2">
        <v>36691</v>
      </c>
      <c r="E86" s="14">
        <v>4.04</v>
      </c>
      <c r="F86" s="14">
        <v>4.0199999999999996</v>
      </c>
      <c r="J86">
        <v>-0.25</v>
      </c>
      <c r="K86">
        <v>-0.21249999999999999</v>
      </c>
      <c r="L86">
        <v>-0.21249999999999999</v>
      </c>
      <c r="M86">
        <v>-0.27750000000000002</v>
      </c>
      <c r="N86">
        <v>-0.255</v>
      </c>
      <c r="O86">
        <v>-0.255</v>
      </c>
      <c r="P86">
        <v>-0.245</v>
      </c>
      <c r="Q86">
        <v>-0.245</v>
      </c>
      <c r="R86">
        <v>-0.245</v>
      </c>
      <c r="V86">
        <v>4.2560000000000002</v>
      </c>
      <c r="W86">
        <v>4.2390000000000008</v>
      </c>
      <c r="X86">
        <v>4.2130000000000001</v>
      </c>
      <c r="Y86">
        <v>4.1960000000000006</v>
      </c>
      <c r="Z86">
        <v>4.25</v>
      </c>
      <c r="AA86">
        <v>4.32</v>
      </c>
      <c r="AB86">
        <v>4.3090000000000002</v>
      </c>
      <c r="AC86">
        <v>4.0819999999999999</v>
      </c>
      <c r="AD86">
        <v>3.855</v>
      </c>
      <c r="AH86">
        <v>0.99689078637328055</v>
      </c>
      <c r="AI86">
        <v>0.99117615870905407</v>
      </c>
      <c r="AJ86">
        <v>0.98540712299143263</v>
      </c>
      <c r="AK86">
        <v>0.9798494338390229</v>
      </c>
      <c r="AL86">
        <v>0.97408454108653353</v>
      </c>
      <c r="AM86">
        <v>0.96849243270448027</v>
      </c>
      <c r="AN86">
        <v>0.96270125739236734</v>
      </c>
      <c r="AO86">
        <v>0.95689820492557942</v>
      </c>
      <c r="AP86">
        <v>0.9516467092216726</v>
      </c>
    </row>
    <row r="87" spans="1:42" x14ac:dyDescent="0.2">
      <c r="A87" s="2">
        <f>IF(C87&lt;&gt;"",VLOOKUP(C87,Sheet2!$B$3:$D$100,3),"")</f>
        <v>36707</v>
      </c>
      <c r="B87" s="1">
        <f t="shared" si="2"/>
        <v>36708</v>
      </c>
      <c r="C87" s="2">
        <v>36692</v>
      </c>
      <c r="E87" s="14">
        <v>3.9</v>
      </c>
      <c r="F87" s="14">
        <v>4.1399999999999997</v>
      </c>
      <c r="J87">
        <v>-0.28749999999999998</v>
      </c>
      <c r="K87">
        <v>-0.23250000000000001</v>
      </c>
      <c r="L87">
        <v>-0.23250000000000001</v>
      </c>
      <c r="M87">
        <v>-0.29749999999999999</v>
      </c>
      <c r="N87">
        <v>-0.2525</v>
      </c>
      <c r="O87">
        <v>-0.2525</v>
      </c>
      <c r="P87">
        <v>-0.24249999999999999</v>
      </c>
      <c r="Q87">
        <v>-0.24249999999999999</v>
      </c>
      <c r="R87">
        <v>-0.24249999999999999</v>
      </c>
      <c r="V87">
        <v>4.4630000000000001</v>
      </c>
      <c r="W87">
        <v>4.4219999999999997</v>
      </c>
      <c r="X87">
        <v>4.3819999999999997</v>
      </c>
      <c r="Y87">
        <v>4.3540000000000001</v>
      </c>
      <c r="Z87">
        <v>4.4040000000000008</v>
      </c>
      <c r="AA87">
        <v>4.47</v>
      </c>
      <c r="AB87">
        <v>4.4540000000000006</v>
      </c>
      <c r="AC87">
        <v>4.2160000000000002</v>
      </c>
      <c r="AD87">
        <v>3.9760000000000004</v>
      </c>
      <c r="AH87">
        <v>0.99708270496663276</v>
      </c>
      <c r="AI87">
        <v>0.99138128386536595</v>
      </c>
      <c r="AJ87">
        <v>0.98564130855926368</v>
      </c>
      <c r="AK87">
        <v>0.9800463962315682</v>
      </c>
      <c r="AL87">
        <v>0.97427952923641725</v>
      </c>
      <c r="AM87">
        <v>0.96868316580300262</v>
      </c>
      <c r="AN87">
        <v>0.96288558379760569</v>
      </c>
      <c r="AO87">
        <v>0.95707453211344151</v>
      </c>
      <c r="AP87">
        <v>0.95181405005432429</v>
      </c>
    </row>
    <row r="88" spans="1:42" x14ac:dyDescent="0.2">
      <c r="A88" s="2">
        <f>IF(C88&lt;&gt;"",VLOOKUP(C88,Sheet2!$B$3:$D$100,3),"")</f>
        <v>36707</v>
      </c>
      <c r="B88" s="1">
        <f t="shared" si="2"/>
        <v>36708</v>
      </c>
      <c r="C88" s="2">
        <v>36693</v>
      </c>
      <c r="E88" s="14">
        <v>4.03</v>
      </c>
      <c r="F88" s="14">
        <v>4.13</v>
      </c>
      <c r="J88">
        <v>-0.27750000000000002</v>
      </c>
      <c r="K88">
        <v>-0.24249999999999999</v>
      </c>
      <c r="L88">
        <v>-0.24249999999999999</v>
      </c>
      <c r="M88">
        <v>-0.3075</v>
      </c>
      <c r="N88">
        <v>-0.2525</v>
      </c>
      <c r="O88">
        <v>-0.2525</v>
      </c>
      <c r="P88">
        <v>-0.24249999999999999</v>
      </c>
      <c r="Q88">
        <v>-0.24249999999999999</v>
      </c>
      <c r="R88">
        <v>-0.24249999999999999</v>
      </c>
      <c r="V88">
        <v>4.4880000000000004</v>
      </c>
      <c r="W88">
        <v>4.4580000000000002</v>
      </c>
      <c r="X88">
        <v>4.423</v>
      </c>
      <c r="Y88">
        <v>4.4010000000000007</v>
      </c>
      <c r="Z88">
        <v>4.4550000000000001</v>
      </c>
      <c r="AA88">
        <v>4.53</v>
      </c>
      <c r="AB88">
        <v>4.5129999999999999</v>
      </c>
      <c r="AC88">
        <v>4.2709999999999999</v>
      </c>
      <c r="AD88">
        <v>4.0209999999999999</v>
      </c>
      <c r="AH88">
        <v>0.99726530048128936</v>
      </c>
      <c r="AI88">
        <v>0.99156232225367191</v>
      </c>
      <c r="AJ88">
        <v>0.98582529251896656</v>
      </c>
      <c r="AK88">
        <v>0.9802684930023231</v>
      </c>
      <c r="AL88">
        <v>0.97452733643120559</v>
      </c>
      <c r="AM88">
        <v>0.96896188553466023</v>
      </c>
      <c r="AN88">
        <v>0.96320316643122128</v>
      </c>
      <c r="AO88">
        <v>0.95743877879001538</v>
      </c>
      <c r="AP88">
        <v>0.95222610549242948</v>
      </c>
    </row>
    <row r="89" spans="1:42" x14ac:dyDescent="0.2">
      <c r="A89" s="2">
        <f>IF(C89&lt;&gt;"",VLOOKUP(C89,Sheet2!$B$3:$D$100,3),"")</f>
        <v>36707</v>
      </c>
      <c r="B89" s="1">
        <f t="shared" si="2"/>
        <v>36708</v>
      </c>
      <c r="C89" s="2">
        <v>36694</v>
      </c>
      <c r="E89" s="14"/>
      <c r="F89" s="14"/>
    </row>
    <row r="90" spans="1:42" x14ac:dyDescent="0.2">
      <c r="A90" s="2">
        <f>IF(C90&lt;&gt;"",VLOOKUP(C90,Sheet2!$B$3:$D$100,3),"")</f>
        <v>36707</v>
      </c>
      <c r="B90" s="1">
        <f t="shared" si="2"/>
        <v>36708</v>
      </c>
      <c r="C90" s="2">
        <v>36695</v>
      </c>
      <c r="E90" s="14"/>
      <c r="F90" s="14"/>
    </row>
    <row r="91" spans="1:42" x14ac:dyDescent="0.2">
      <c r="A91" s="2">
        <f>IF(C91&lt;&gt;"",VLOOKUP(C91,Sheet2!$B$3:$D$100,3),"")</f>
        <v>36707</v>
      </c>
      <c r="B91" s="1">
        <f t="shared" si="2"/>
        <v>36708</v>
      </c>
      <c r="C91" s="2">
        <v>36696</v>
      </c>
      <c r="E91" s="14">
        <v>3.99</v>
      </c>
      <c r="F91" s="14">
        <v>3.82</v>
      </c>
      <c r="J91">
        <v>-0.27</v>
      </c>
      <c r="K91">
        <v>-0.2475</v>
      </c>
      <c r="L91">
        <v>-0.2475</v>
      </c>
      <c r="M91">
        <v>-0.3125</v>
      </c>
      <c r="N91">
        <v>-0.24</v>
      </c>
      <c r="O91">
        <v>-0.24</v>
      </c>
      <c r="P91">
        <v>-0.23</v>
      </c>
      <c r="Q91">
        <v>-0.23</v>
      </c>
      <c r="R91">
        <v>-0.23</v>
      </c>
      <c r="V91">
        <v>4.0630000000000006</v>
      </c>
      <c r="W91">
        <v>4.0529999999999999</v>
      </c>
      <c r="X91">
        <v>4.1230000000000002</v>
      </c>
      <c r="Y91">
        <v>4.101</v>
      </c>
      <c r="Z91">
        <v>4.1550000000000002</v>
      </c>
      <c r="AA91">
        <v>4.2300000000000004</v>
      </c>
      <c r="AB91">
        <v>4.2130000000000001</v>
      </c>
      <c r="AC91">
        <v>3.9710000000000005</v>
      </c>
      <c r="AD91">
        <v>3.73</v>
      </c>
      <c r="AH91">
        <v>0.99781060649704079</v>
      </c>
      <c r="AI91">
        <v>0.99211007928610195</v>
      </c>
      <c r="AJ91">
        <v>0.98638609508676101</v>
      </c>
      <c r="AK91">
        <v>0.98080615810140759</v>
      </c>
      <c r="AL91">
        <v>0.97505754292194513</v>
      </c>
      <c r="AM91">
        <v>0.96948343695762496</v>
      </c>
      <c r="AN91">
        <v>0.9637102267180907</v>
      </c>
      <c r="AO91">
        <v>0.95792121722014423</v>
      </c>
      <c r="AP91">
        <v>0.95268239255051845</v>
      </c>
    </row>
    <row r="92" spans="1:42" x14ac:dyDescent="0.2">
      <c r="A92" s="2">
        <f>IF(C92&lt;&gt;"",VLOOKUP(C92,Sheet2!$B$3:$D$100,3),"")</f>
        <v>36707</v>
      </c>
      <c r="B92" s="1">
        <f t="shared" si="2"/>
        <v>36708</v>
      </c>
      <c r="C92" s="2">
        <v>36697</v>
      </c>
      <c r="E92" s="14">
        <v>4.0250000000000004</v>
      </c>
      <c r="F92" s="14">
        <v>3.84</v>
      </c>
      <c r="J92">
        <v>-0.26</v>
      </c>
      <c r="K92">
        <v>-0.22750000000000001</v>
      </c>
      <c r="L92">
        <v>-0.22750000000000001</v>
      </c>
      <c r="M92">
        <v>-0.29249999999999998</v>
      </c>
      <c r="N92">
        <v>-0.245</v>
      </c>
      <c r="O92">
        <v>-0.245</v>
      </c>
      <c r="P92">
        <v>-0.23499999999999999</v>
      </c>
      <c r="Q92">
        <v>-0.23499999999999999</v>
      </c>
      <c r="R92">
        <v>-0.23499999999999999</v>
      </c>
      <c r="V92">
        <v>4.1070000000000002</v>
      </c>
      <c r="W92">
        <v>4.1029999999999998</v>
      </c>
      <c r="X92">
        <v>4.1029999999999998</v>
      </c>
      <c r="Y92">
        <v>4.0969999999999995</v>
      </c>
      <c r="Z92">
        <v>4.1859999999999999</v>
      </c>
      <c r="AA92">
        <v>4.2850000000000001</v>
      </c>
      <c r="AB92">
        <v>4.2750000000000004</v>
      </c>
      <c r="AC92">
        <v>4.04</v>
      </c>
      <c r="AD92">
        <v>3.81</v>
      </c>
      <c r="AH92">
        <v>0.99799527414956113</v>
      </c>
      <c r="AI92">
        <v>0.99229420516868683</v>
      </c>
      <c r="AJ92">
        <v>0.98657255359088358</v>
      </c>
      <c r="AK92">
        <v>0.98098972176837018</v>
      </c>
      <c r="AL92">
        <v>0.97522450240976988</v>
      </c>
      <c r="AM92">
        <v>0.9696272823447406</v>
      </c>
      <c r="AN92">
        <v>0.96382562761824464</v>
      </c>
      <c r="AO92">
        <v>0.95800654175998701</v>
      </c>
      <c r="AP92">
        <v>0.9527362544167528</v>
      </c>
    </row>
    <row r="93" spans="1:42" x14ac:dyDescent="0.2">
      <c r="A93" s="2">
        <f>IF(C93&lt;&gt;"",VLOOKUP(C93,Sheet2!$B$3:$D$100,3),"")</f>
        <v>36707</v>
      </c>
      <c r="B93" s="1">
        <f t="shared" si="2"/>
        <v>36708</v>
      </c>
      <c r="C93" s="2">
        <v>36698</v>
      </c>
      <c r="E93" s="14">
        <v>3.7450000000000001</v>
      </c>
      <c r="F93" s="14">
        <v>4.0599999999999996</v>
      </c>
      <c r="J93">
        <v>-0.29749999999999999</v>
      </c>
      <c r="K93">
        <v>-0.24249999999999999</v>
      </c>
      <c r="L93">
        <v>-0.24249999999999999</v>
      </c>
      <c r="M93">
        <v>-0.29249999999999998</v>
      </c>
      <c r="N93">
        <v>-0.25750000000000001</v>
      </c>
      <c r="O93">
        <v>-0.25750000000000001</v>
      </c>
      <c r="P93">
        <v>-0.2475</v>
      </c>
      <c r="Q93">
        <v>-0.2475</v>
      </c>
      <c r="R93">
        <v>-0.2475</v>
      </c>
      <c r="V93">
        <v>4.3780000000000001</v>
      </c>
      <c r="W93">
        <v>4.3690000000000007</v>
      </c>
      <c r="X93">
        <v>4.3540000000000001</v>
      </c>
      <c r="Y93">
        <v>4.3369999999999997</v>
      </c>
      <c r="Z93">
        <v>4.4130000000000003</v>
      </c>
      <c r="AA93">
        <v>4.5</v>
      </c>
      <c r="AB93">
        <v>4.4860000000000007</v>
      </c>
      <c r="AC93">
        <v>4.2360000000000007</v>
      </c>
      <c r="AD93">
        <v>3.98</v>
      </c>
      <c r="AH93">
        <v>0.99817875346967333</v>
      </c>
      <c r="AI93">
        <v>0.99247735938503456</v>
      </c>
      <c r="AJ93">
        <v>0.98676072407047055</v>
      </c>
      <c r="AK93">
        <v>0.98117181579682733</v>
      </c>
      <c r="AL93">
        <v>0.97539060549790468</v>
      </c>
      <c r="AM93">
        <v>0.96977121583373083</v>
      </c>
      <c r="AN93">
        <v>0.96394078482883971</v>
      </c>
      <c r="AO93">
        <v>0.9580881159878496</v>
      </c>
      <c r="AP93">
        <v>0.95278240774993495</v>
      </c>
    </row>
    <row r="94" spans="1:42" x14ac:dyDescent="0.2">
      <c r="A94" s="2">
        <f>IF(C94&lt;&gt;"",VLOOKUP(C94,Sheet2!$B$3:$D$100,3),"")</f>
        <v>36707</v>
      </c>
      <c r="B94" s="1">
        <f t="shared" si="2"/>
        <v>36708</v>
      </c>
      <c r="C94" s="2">
        <v>36699</v>
      </c>
      <c r="E94" s="14">
        <v>3.84</v>
      </c>
      <c r="F94" s="14">
        <v>4.1500000000000004</v>
      </c>
      <c r="J94">
        <v>-0.315</v>
      </c>
      <c r="K94">
        <v>-0.2475</v>
      </c>
      <c r="L94">
        <v>-0.2475</v>
      </c>
      <c r="M94">
        <v>-0.2525</v>
      </c>
      <c r="N94">
        <v>-0.2525</v>
      </c>
      <c r="O94">
        <v>-0.2525</v>
      </c>
      <c r="P94">
        <v>-0.24249999999999999</v>
      </c>
      <c r="Q94">
        <v>-0.24249999999999999</v>
      </c>
      <c r="R94">
        <v>-0.24249999999999999</v>
      </c>
      <c r="V94">
        <v>4.5510000000000002</v>
      </c>
      <c r="W94">
        <v>4.5129999999999999</v>
      </c>
      <c r="X94">
        <v>4.4930000000000003</v>
      </c>
      <c r="Y94">
        <v>4.4729999999999999</v>
      </c>
      <c r="Z94">
        <v>4.5430000000000001</v>
      </c>
      <c r="AA94">
        <v>4.62</v>
      </c>
      <c r="AB94">
        <v>4.5999999999999996</v>
      </c>
      <c r="AC94">
        <v>4.3419999999999996</v>
      </c>
      <c r="AD94">
        <v>4.0780000000000003</v>
      </c>
      <c r="AH94">
        <v>0.99833987264115132</v>
      </c>
      <c r="AI94">
        <v>0.99266825735109188</v>
      </c>
      <c r="AJ94">
        <v>0.9869590824109471</v>
      </c>
      <c r="AK94">
        <v>0.98134695991795995</v>
      </c>
      <c r="AL94">
        <v>0.97556234831866573</v>
      </c>
      <c r="AM94">
        <v>0.96993924998166503</v>
      </c>
      <c r="AN94">
        <v>0.96410453101038063</v>
      </c>
      <c r="AO94">
        <v>0.95824708533239689</v>
      </c>
      <c r="AP94">
        <v>0.95293668957478239</v>
      </c>
    </row>
    <row r="95" spans="1:42" x14ac:dyDescent="0.2">
      <c r="A95" s="2">
        <f>IF(C95&lt;&gt;"",VLOOKUP(C95,Sheet2!$B$3:$D$100,3),"")</f>
        <v>36707</v>
      </c>
      <c r="B95" s="1">
        <f t="shared" si="2"/>
        <v>36708</v>
      </c>
      <c r="C95" s="2">
        <v>36700</v>
      </c>
      <c r="E95" s="14">
        <v>4.125</v>
      </c>
      <c r="F95" s="14">
        <v>4.07</v>
      </c>
      <c r="J95">
        <v>-0.35249999999999998</v>
      </c>
      <c r="K95">
        <v>-0.25750000000000001</v>
      </c>
      <c r="L95">
        <v>-0.25750000000000001</v>
      </c>
      <c r="M95">
        <v>-0.26250000000000001</v>
      </c>
      <c r="N95">
        <v>-0.25750000000000001</v>
      </c>
      <c r="O95">
        <v>-0.25750000000000001</v>
      </c>
      <c r="P95">
        <v>-0.2475</v>
      </c>
      <c r="Q95">
        <v>-0.2475</v>
      </c>
      <c r="R95">
        <v>-0.2475</v>
      </c>
      <c r="V95">
        <v>4.4480000000000004</v>
      </c>
      <c r="W95">
        <v>4.4160000000000004</v>
      </c>
      <c r="X95">
        <v>4.3980000000000006</v>
      </c>
      <c r="Y95">
        <v>4.3849999999999998</v>
      </c>
      <c r="Z95">
        <v>4.4460000000000006</v>
      </c>
      <c r="AA95">
        <v>4.5209999999999999</v>
      </c>
      <c r="AB95">
        <v>4.5030000000000001</v>
      </c>
      <c r="AC95">
        <v>4.2430000000000003</v>
      </c>
      <c r="AD95">
        <v>3.9830000000000001</v>
      </c>
      <c r="AH95">
        <v>0.99853324082192452</v>
      </c>
      <c r="AI95">
        <v>0.99285150894225083</v>
      </c>
      <c r="AJ95">
        <v>0.98713996715879859</v>
      </c>
      <c r="AK95">
        <v>0.98153892889531247</v>
      </c>
      <c r="AL95">
        <v>0.97575084691794511</v>
      </c>
      <c r="AM95">
        <v>0.97012168392761955</v>
      </c>
      <c r="AN95">
        <v>0.96427574151826079</v>
      </c>
      <c r="AO95">
        <v>0.95839961401991425</v>
      </c>
      <c r="AP95">
        <v>0.95306854991741519</v>
      </c>
    </row>
    <row r="96" spans="1:42" x14ac:dyDescent="0.2">
      <c r="A96" s="2">
        <f>IF(C96&lt;&gt;"",VLOOKUP(C96,Sheet2!$B$3:$D$100,3),"")</f>
        <v>36707</v>
      </c>
      <c r="B96" s="1">
        <f t="shared" si="2"/>
        <v>36708</v>
      </c>
      <c r="C96" s="2">
        <v>36701</v>
      </c>
      <c r="E96" s="14"/>
      <c r="F96" s="14"/>
    </row>
    <row r="97" spans="1:42" x14ac:dyDescent="0.2">
      <c r="A97" s="2">
        <f>IF(C97&lt;&gt;"",VLOOKUP(C97,Sheet2!$B$3:$D$100,3),"")</f>
        <v>36707</v>
      </c>
      <c r="B97" s="1">
        <f t="shared" si="2"/>
        <v>36708</v>
      </c>
      <c r="C97" s="2">
        <v>36702</v>
      </c>
      <c r="E97" s="14"/>
      <c r="F97" s="14"/>
    </row>
    <row r="98" spans="1:42" x14ac:dyDescent="0.2">
      <c r="A98" s="2">
        <f>IF(C98&lt;&gt;"",VLOOKUP(C98,Sheet2!$B$3:$D$100,3),"")</f>
        <v>36707</v>
      </c>
      <c r="B98" s="1">
        <f t="shared" si="2"/>
        <v>36708</v>
      </c>
      <c r="C98" s="2">
        <v>36703</v>
      </c>
      <c r="E98" s="14">
        <v>3.94</v>
      </c>
      <c r="F98" s="14">
        <v>4.1399999999999997</v>
      </c>
      <c r="J98">
        <v>-0.36499999999999999</v>
      </c>
      <c r="K98">
        <v>-0.25750000000000001</v>
      </c>
      <c r="L98">
        <v>-0.25750000000000001</v>
      </c>
      <c r="M98">
        <v>-0.26250000000000001</v>
      </c>
      <c r="N98">
        <v>-0.25750000000000001</v>
      </c>
      <c r="O98">
        <v>-0.25750000000000001</v>
      </c>
      <c r="P98">
        <v>-0.2475</v>
      </c>
      <c r="Q98">
        <v>-0.2475</v>
      </c>
      <c r="R98">
        <v>-0.2475</v>
      </c>
      <c r="V98">
        <v>4.5599999999999996</v>
      </c>
      <c r="W98">
        <v>4.5199999999999996</v>
      </c>
      <c r="X98">
        <v>4.49</v>
      </c>
      <c r="Y98">
        <v>4.47</v>
      </c>
      <c r="Z98">
        <v>4.5250000000000004</v>
      </c>
      <c r="AA98">
        <v>4.5949999999999998</v>
      </c>
      <c r="AB98">
        <v>4.5750000000000002</v>
      </c>
      <c r="AC98">
        <v>4.2969999999999997</v>
      </c>
      <c r="AD98">
        <v>4.0190000000000001</v>
      </c>
      <c r="AH98">
        <v>0.99908146836646505</v>
      </c>
      <c r="AI98">
        <v>0.99338193376350703</v>
      </c>
      <c r="AJ98">
        <v>0.98767371715945118</v>
      </c>
      <c r="AK98">
        <v>0.98206893994856659</v>
      </c>
      <c r="AL98">
        <v>0.9762837196926839</v>
      </c>
      <c r="AM98">
        <v>0.97066131266904565</v>
      </c>
      <c r="AN98">
        <v>0.96483073449390477</v>
      </c>
      <c r="AO98">
        <v>0.9589832994791857</v>
      </c>
      <c r="AP98">
        <v>0.95368450797599191</v>
      </c>
    </row>
    <row r="99" spans="1:42" x14ac:dyDescent="0.2">
      <c r="A99" s="2">
        <f>IF(C99&lt;&gt;"",VLOOKUP(C99,Sheet2!$B$3:$D$100,3),"")</f>
        <v>36707</v>
      </c>
      <c r="B99" s="1">
        <f t="shared" si="2"/>
        <v>36708</v>
      </c>
      <c r="C99" s="2">
        <v>36704</v>
      </c>
      <c r="E99" s="14">
        <v>4.0449999999999999</v>
      </c>
      <c r="F99" s="14">
        <v>4.2300000000000004</v>
      </c>
      <c r="J99">
        <v>-0.39500000000000002</v>
      </c>
      <c r="K99">
        <v>-0.27250000000000002</v>
      </c>
      <c r="L99">
        <v>-0.27250000000000002</v>
      </c>
      <c r="M99">
        <v>-0.27750000000000002</v>
      </c>
      <c r="N99">
        <v>-0.2475</v>
      </c>
      <c r="O99">
        <v>-0.2475</v>
      </c>
      <c r="P99">
        <v>-0.23749999999999999</v>
      </c>
      <c r="Q99">
        <v>-0.23749999999999999</v>
      </c>
      <c r="R99">
        <v>-0.23749999999999999</v>
      </c>
      <c r="V99">
        <v>4.6859999999999999</v>
      </c>
      <c r="W99">
        <v>4.6150000000000002</v>
      </c>
      <c r="X99">
        <v>4.58</v>
      </c>
      <c r="Y99">
        <v>4.5549999999999997</v>
      </c>
      <c r="Z99">
        <v>4.5999999999999996</v>
      </c>
      <c r="AA99">
        <v>4.665</v>
      </c>
      <c r="AB99">
        <v>4.6399999999999997</v>
      </c>
      <c r="AC99">
        <v>4.3600000000000003</v>
      </c>
      <c r="AD99">
        <v>4.08</v>
      </c>
      <c r="AH99">
        <v>0.99926906848049213</v>
      </c>
      <c r="AI99">
        <v>0.99355981969465768</v>
      </c>
      <c r="AJ99">
        <v>0.98785023438625486</v>
      </c>
      <c r="AK99">
        <v>0.98225367003138309</v>
      </c>
      <c r="AL99">
        <v>0.97647081506855904</v>
      </c>
      <c r="AM99">
        <v>0.97085157911889219</v>
      </c>
      <c r="AN99">
        <v>0.96502329971429401</v>
      </c>
      <c r="AO99">
        <v>0.959175042229231</v>
      </c>
      <c r="AP99">
        <v>0.95387497892545647</v>
      </c>
    </row>
    <row r="100" spans="1:42" x14ac:dyDescent="0.2">
      <c r="A100" s="2">
        <f>IF(C100&lt;&gt;"",VLOOKUP(C100,Sheet2!$B$3:$D$100,3),"")</f>
        <v>36707</v>
      </c>
      <c r="B100" s="1">
        <f t="shared" si="2"/>
        <v>36708</v>
      </c>
      <c r="C100" s="2">
        <v>36705</v>
      </c>
      <c r="E100" s="14">
        <v>4.2149999999999999</v>
      </c>
      <c r="F100" s="14">
        <v>4.0190000000000001</v>
      </c>
      <c r="J100">
        <v>-0.23</v>
      </c>
      <c r="K100">
        <v>-0.245</v>
      </c>
      <c r="L100">
        <v>-0.2475</v>
      </c>
      <c r="M100">
        <v>-0.2525</v>
      </c>
      <c r="N100">
        <v>-0.24249999999999999</v>
      </c>
      <c r="O100">
        <v>-0.24249999999999999</v>
      </c>
      <c r="P100">
        <v>-0.23250000000000001</v>
      </c>
      <c r="Q100">
        <v>-0.23250000000000001</v>
      </c>
      <c r="R100">
        <v>-0.23250000000000001</v>
      </c>
      <c r="V100">
        <v>4.3690000000000007</v>
      </c>
      <c r="W100">
        <v>4.3970000000000002</v>
      </c>
      <c r="X100">
        <v>4.37</v>
      </c>
      <c r="Y100">
        <v>4.3550000000000004</v>
      </c>
      <c r="Z100">
        <v>4.415</v>
      </c>
      <c r="AA100">
        <v>4.4850000000000003</v>
      </c>
      <c r="AB100">
        <v>4.4649999999999999</v>
      </c>
      <c r="AC100">
        <v>4.1950000000000003</v>
      </c>
      <c r="AD100">
        <v>3.9249999999999998</v>
      </c>
      <c r="AH100">
        <v>0.99945460759838289</v>
      </c>
      <c r="AI100">
        <v>0.99373386243477035</v>
      </c>
      <c r="AJ100">
        <v>0.98802698958474622</v>
      </c>
      <c r="AK100">
        <v>0.98242357809572067</v>
      </c>
      <c r="AL100">
        <v>0.97664871623532989</v>
      </c>
      <c r="AM100">
        <v>0.97104286690705732</v>
      </c>
      <c r="AN100">
        <v>0.96522703853857361</v>
      </c>
      <c r="AO100">
        <v>0.95938164699004491</v>
      </c>
      <c r="AP100">
        <v>0.95408406089604103</v>
      </c>
    </row>
    <row r="101" spans="1:42" x14ac:dyDescent="0.2">
      <c r="A101" s="2">
        <f>IF(C101&lt;&gt;"",VLOOKUP(C101,Sheet2!$B$3:$D$100,3),"")</f>
        <v>36707</v>
      </c>
      <c r="B101" s="1">
        <f t="shared" si="2"/>
        <v>36739</v>
      </c>
      <c r="C101" s="2">
        <v>36706</v>
      </c>
      <c r="E101" s="14">
        <v>4.165</v>
      </c>
      <c r="F101" s="14">
        <v>3.9</v>
      </c>
      <c r="K101">
        <v>-0.28499999999999998</v>
      </c>
      <c r="L101">
        <v>-0.28999999999999998</v>
      </c>
      <c r="M101">
        <v>-0.29499999999999998</v>
      </c>
      <c r="N101">
        <v>-0.25750000000000001</v>
      </c>
      <c r="O101">
        <v>-0.25750000000000001</v>
      </c>
      <c r="P101">
        <v>-0.2475</v>
      </c>
      <c r="Q101">
        <v>-0.2475</v>
      </c>
      <c r="R101">
        <v>-0.2475</v>
      </c>
      <c r="W101">
        <v>4.423</v>
      </c>
      <c r="X101">
        <v>4.3899999999999997</v>
      </c>
      <c r="Y101">
        <v>4.3680000000000003</v>
      </c>
      <c r="Z101">
        <v>4.423</v>
      </c>
      <c r="AA101">
        <v>4.4930000000000003</v>
      </c>
      <c r="AB101">
        <v>4.4710000000000001</v>
      </c>
      <c r="AC101">
        <v>4.2</v>
      </c>
      <c r="AD101">
        <v>3.93</v>
      </c>
      <c r="AI101">
        <v>0.9939587817675074</v>
      </c>
      <c r="AJ101">
        <v>0.9882631886667107</v>
      </c>
      <c r="AK101">
        <v>0.98263822471999696</v>
      </c>
      <c r="AL101">
        <v>0.9768762979960055</v>
      </c>
      <c r="AM101">
        <v>0.97129250704479175</v>
      </c>
      <c r="AN101">
        <v>0.96550297629354542</v>
      </c>
      <c r="AO101">
        <v>0.95968615419527903</v>
      </c>
      <c r="AP101">
        <v>0.95441743627930808</v>
      </c>
    </row>
    <row r="102" spans="1:42" x14ac:dyDescent="0.2">
      <c r="A102" s="2">
        <f>IF(C102&lt;&gt;"",VLOOKUP(C102,Sheet2!$B$3:$D$100,3),"")</f>
        <v>36707</v>
      </c>
      <c r="B102" s="1">
        <f t="shared" si="2"/>
        <v>36739</v>
      </c>
      <c r="C102" s="2">
        <v>36707</v>
      </c>
      <c r="E102" s="14">
        <v>3.91</v>
      </c>
      <c r="F102" s="14">
        <v>3.91</v>
      </c>
      <c r="K102">
        <v>-0.28249999999999997</v>
      </c>
      <c r="L102">
        <v>-0.27750000000000002</v>
      </c>
      <c r="M102">
        <v>-0.28000000000000003</v>
      </c>
      <c r="N102">
        <v>-0.2525</v>
      </c>
      <c r="O102">
        <v>-0.2525</v>
      </c>
      <c r="P102">
        <v>-0.24249999999999999</v>
      </c>
      <c r="Q102">
        <v>-0.24249999999999999</v>
      </c>
      <c r="R102">
        <v>-0.24249999999999999</v>
      </c>
      <c r="W102">
        <v>4.476</v>
      </c>
      <c r="X102">
        <v>4.4420000000000002</v>
      </c>
      <c r="Y102">
        <v>4.4110000000000005</v>
      </c>
      <c r="Z102">
        <v>4.4660000000000002</v>
      </c>
      <c r="AA102">
        <v>4.5360000000000005</v>
      </c>
      <c r="AB102">
        <v>4.516</v>
      </c>
      <c r="AC102">
        <v>4.24</v>
      </c>
      <c r="AD102">
        <v>3.9649999999999999</v>
      </c>
      <c r="AI102">
        <v>0.99415171393412971</v>
      </c>
      <c r="AJ102">
        <v>0.98846011907802145</v>
      </c>
      <c r="AK102">
        <v>0.9828582106731365</v>
      </c>
      <c r="AL102">
        <v>0.97709397474339099</v>
      </c>
      <c r="AM102">
        <v>0.97150694781657221</v>
      </c>
      <c r="AN102">
        <v>0.96571333079777133</v>
      </c>
      <c r="AO102">
        <v>0.95989601160046689</v>
      </c>
      <c r="AP102">
        <v>0.95462566693386597</v>
      </c>
    </row>
    <row r="103" spans="1:42" x14ac:dyDescent="0.2">
      <c r="A103" s="2">
        <f>IF(C103&lt;&gt;"",VLOOKUP(C103,Sheet2!$B$3:$D$100,3),"")</f>
        <v>36738</v>
      </c>
      <c r="B103" s="1">
        <f t="shared" si="2"/>
        <v>36739</v>
      </c>
      <c r="C103" s="2">
        <v>36708</v>
      </c>
      <c r="E103" s="14">
        <v>3.9449999999999998</v>
      </c>
      <c r="F103" s="14"/>
    </row>
    <row r="104" spans="1:42" x14ac:dyDescent="0.2">
      <c r="A104" s="2">
        <f>IF(C104&lt;&gt;"",VLOOKUP(C104,Sheet2!$B$3:$D$100,3),"")</f>
        <v>36738</v>
      </c>
      <c r="B104" s="1">
        <f t="shared" si="2"/>
        <v>36739</v>
      </c>
      <c r="C104" s="2">
        <v>36709</v>
      </c>
      <c r="E104" s="14"/>
      <c r="F104" s="14"/>
    </row>
    <row r="105" spans="1:42" x14ac:dyDescent="0.2">
      <c r="A105" s="2">
        <f>IF(C105&lt;&gt;"",VLOOKUP(C105,Sheet2!$B$3:$D$100,3),"")</f>
        <v>36738</v>
      </c>
      <c r="B105" s="1">
        <f t="shared" si="2"/>
        <v>36739</v>
      </c>
      <c r="C105" s="2">
        <v>36710</v>
      </c>
      <c r="E105" s="14"/>
      <c r="F105" s="14">
        <v>4.1500000000000004</v>
      </c>
      <c r="K105">
        <v>-0.28249999999999997</v>
      </c>
      <c r="L105">
        <v>-0.27750000000000002</v>
      </c>
      <c r="M105">
        <v>-0.28000000000000003</v>
      </c>
      <c r="N105">
        <v>-0.2525</v>
      </c>
      <c r="O105">
        <v>-0.2525</v>
      </c>
      <c r="P105">
        <v>-0.24249999999999999</v>
      </c>
      <c r="Q105">
        <v>-0.24249999999999999</v>
      </c>
      <c r="R105">
        <v>-0.24249999999999999</v>
      </c>
      <c r="W105">
        <v>4.476</v>
      </c>
      <c r="X105">
        <v>4.4420000000000002</v>
      </c>
      <c r="Y105">
        <v>4.4110000000000005</v>
      </c>
      <c r="Z105">
        <v>4.4660000000000002</v>
      </c>
      <c r="AA105">
        <v>4.5360000000000005</v>
      </c>
      <c r="AB105">
        <v>4.516</v>
      </c>
      <c r="AC105">
        <v>4.24</v>
      </c>
      <c r="AD105">
        <v>3.9649999999999999</v>
      </c>
      <c r="AI105">
        <v>0.99469194699868657</v>
      </c>
      <c r="AJ105">
        <v>0.98900048630522985</v>
      </c>
      <c r="AK105">
        <v>0.98340077716957219</v>
      </c>
      <c r="AL105">
        <v>0.97763162051674413</v>
      </c>
      <c r="AM105">
        <v>0.97204206956786599</v>
      </c>
      <c r="AN105">
        <v>0.96624577066909678</v>
      </c>
      <c r="AO105">
        <v>0.96042527692269763</v>
      </c>
      <c r="AP105">
        <v>0.95515200609750117</v>
      </c>
    </row>
    <row r="106" spans="1:42" x14ac:dyDescent="0.2">
      <c r="A106" s="2">
        <f>IF(C106&lt;&gt;"",VLOOKUP(C106,Sheet2!$B$3:$D$100,3),"")</f>
        <v>36738</v>
      </c>
      <c r="B106" s="1">
        <f t="shared" si="2"/>
        <v>36739</v>
      </c>
      <c r="C106" s="2">
        <v>36711</v>
      </c>
      <c r="E106" s="14"/>
      <c r="F106" s="14"/>
    </row>
    <row r="107" spans="1:42" x14ac:dyDescent="0.2">
      <c r="A107" s="2">
        <f>IF(C107&lt;&gt;"",VLOOKUP(C107,Sheet2!$B$3:$D$100,3),"")</f>
        <v>36738</v>
      </c>
      <c r="B107" s="1">
        <f t="shared" si="2"/>
        <v>36739</v>
      </c>
      <c r="C107" s="2">
        <v>36712</v>
      </c>
      <c r="E107" s="14">
        <v>3.9449999999999998</v>
      </c>
      <c r="F107" s="14">
        <v>3.7640000000000002</v>
      </c>
      <c r="K107">
        <v>-0.26</v>
      </c>
      <c r="L107">
        <v>-0.26</v>
      </c>
      <c r="M107">
        <v>-0.26500000000000001</v>
      </c>
      <c r="N107">
        <v>-0.245</v>
      </c>
      <c r="O107">
        <v>-0.245</v>
      </c>
      <c r="P107">
        <v>-0.23499999999999999</v>
      </c>
      <c r="Q107">
        <v>-0.23499999999999999</v>
      </c>
      <c r="R107">
        <v>-0.23499999999999999</v>
      </c>
      <c r="W107">
        <v>4.109</v>
      </c>
      <c r="X107">
        <v>4.0910000000000002</v>
      </c>
      <c r="Y107">
        <v>4.1110000000000007</v>
      </c>
      <c r="Z107">
        <v>4.1660000000000004</v>
      </c>
      <c r="AA107">
        <v>4.2360000000000007</v>
      </c>
      <c r="AB107">
        <v>4.2160000000000002</v>
      </c>
      <c r="AC107">
        <v>3.95</v>
      </c>
      <c r="AD107">
        <v>3.7</v>
      </c>
      <c r="AI107">
        <v>0.99506166857484224</v>
      </c>
      <c r="AJ107">
        <v>0.98938586429212583</v>
      </c>
      <c r="AK107">
        <v>0.98382683700216222</v>
      </c>
      <c r="AL107">
        <v>0.9781205399224302</v>
      </c>
      <c r="AM107">
        <v>0.97262224197254499</v>
      </c>
      <c r="AN107">
        <v>0.96693172524189741</v>
      </c>
      <c r="AO107">
        <v>0.96121285046638882</v>
      </c>
      <c r="AP107">
        <v>0.95604255185815179</v>
      </c>
    </row>
    <row r="108" spans="1:42" x14ac:dyDescent="0.2">
      <c r="A108" s="2">
        <f>IF(C108&lt;&gt;"",VLOOKUP(C108,Sheet2!$B$3:$D$100,3),"")</f>
        <v>36738</v>
      </c>
      <c r="B108" s="1">
        <f t="shared" si="2"/>
        <v>36739</v>
      </c>
      <c r="C108" s="2">
        <v>36713</v>
      </c>
      <c r="E108" s="14">
        <v>3.96</v>
      </c>
      <c r="F108" s="14">
        <v>3.6510000000000002</v>
      </c>
      <c r="K108">
        <v>-0.28000000000000003</v>
      </c>
      <c r="L108">
        <v>-0.28000000000000003</v>
      </c>
      <c r="M108">
        <v>-0.27500000000000002</v>
      </c>
      <c r="N108">
        <v>-0.245</v>
      </c>
      <c r="O108">
        <v>-0.245</v>
      </c>
      <c r="P108">
        <v>-0.23499999999999999</v>
      </c>
      <c r="Q108">
        <v>-0.23499999999999999</v>
      </c>
      <c r="R108">
        <v>-0.24</v>
      </c>
      <c r="W108">
        <v>4.0660000000000007</v>
      </c>
      <c r="X108">
        <v>4.0449999999999999</v>
      </c>
      <c r="Y108">
        <v>4.03</v>
      </c>
      <c r="Z108">
        <v>4.0999999999999996</v>
      </c>
      <c r="AA108">
        <v>4.1849999999999996</v>
      </c>
      <c r="AB108">
        <v>4.18</v>
      </c>
      <c r="AC108">
        <v>3.9449999999999998</v>
      </c>
      <c r="AD108">
        <v>3.7050000000000001</v>
      </c>
      <c r="AI108">
        <v>0.99525375723580778</v>
      </c>
      <c r="AJ108">
        <v>0.98958000340660035</v>
      </c>
      <c r="AK108">
        <v>0.9840312033477816</v>
      </c>
      <c r="AL108">
        <v>0.97831215444455166</v>
      </c>
      <c r="AM108">
        <v>0.97279465721871194</v>
      </c>
      <c r="AN108">
        <v>0.96707805604499608</v>
      </c>
      <c r="AO108">
        <v>0.96132966462046043</v>
      </c>
      <c r="AP108">
        <v>0.95612710363676212</v>
      </c>
    </row>
    <row r="109" spans="1:42" x14ac:dyDescent="0.2">
      <c r="A109" s="2">
        <f>IF(C109&lt;&gt;"",VLOOKUP(C109,Sheet2!$B$3:$D$100,3),"")</f>
        <v>36738</v>
      </c>
      <c r="B109" s="1">
        <f t="shared" si="2"/>
        <v>36739</v>
      </c>
      <c r="C109" s="2">
        <v>36714</v>
      </c>
      <c r="E109" s="14">
        <v>3.6549999999999998</v>
      </c>
      <c r="F109" s="14">
        <v>3.7370000000000001</v>
      </c>
      <c r="K109">
        <v>-0.32</v>
      </c>
      <c r="L109">
        <v>-0.3175</v>
      </c>
      <c r="M109">
        <v>-0.315</v>
      </c>
      <c r="N109">
        <v>-0.255</v>
      </c>
      <c r="O109">
        <v>-0.255</v>
      </c>
      <c r="P109">
        <v>-0.245</v>
      </c>
      <c r="Q109">
        <v>-0.245</v>
      </c>
      <c r="R109">
        <v>-0.25</v>
      </c>
      <c r="W109">
        <v>4.2619999999999996</v>
      </c>
      <c r="X109">
        <v>4.2480000000000002</v>
      </c>
      <c r="Y109">
        <v>4.2300000000000004</v>
      </c>
      <c r="Z109">
        <v>4.3019999999999996</v>
      </c>
      <c r="AA109">
        <v>4.3899999999999997</v>
      </c>
      <c r="AB109">
        <v>4.38</v>
      </c>
      <c r="AC109">
        <v>4.1449999999999996</v>
      </c>
      <c r="AD109">
        <v>3.9049999999999998</v>
      </c>
      <c r="AI109">
        <v>0.99543604446532974</v>
      </c>
      <c r="AJ109">
        <v>0.98976122247222742</v>
      </c>
      <c r="AK109">
        <v>0.98420469315975923</v>
      </c>
      <c r="AL109">
        <v>0.97851045922900992</v>
      </c>
      <c r="AM109">
        <v>0.97304234198684691</v>
      </c>
      <c r="AN109">
        <v>0.96738465887430902</v>
      </c>
      <c r="AO109">
        <v>0.96168996698826714</v>
      </c>
      <c r="AP109">
        <v>0.95654369797366257</v>
      </c>
    </row>
    <row r="110" spans="1:42" x14ac:dyDescent="0.2">
      <c r="A110" s="2">
        <f>IF(C110&lt;&gt;"",VLOOKUP(C110,Sheet2!$B$3:$D$100,3),"")</f>
        <v>36738</v>
      </c>
      <c r="B110" s="1">
        <f t="shared" si="2"/>
        <v>36739</v>
      </c>
      <c r="C110" s="2">
        <v>36715</v>
      </c>
      <c r="E110" s="14"/>
      <c r="F110" s="14"/>
    </row>
    <row r="111" spans="1:42" x14ac:dyDescent="0.2">
      <c r="A111" s="2">
        <f>IF(C111&lt;&gt;"",VLOOKUP(C111,Sheet2!$B$3:$D$100,3),"")</f>
        <v>36738</v>
      </c>
      <c r="B111" s="1">
        <f t="shared" si="2"/>
        <v>36739</v>
      </c>
      <c r="C111" s="2">
        <v>36716</v>
      </c>
      <c r="E111" s="14"/>
      <c r="F111" s="14"/>
    </row>
    <row r="112" spans="1:42" x14ac:dyDescent="0.2">
      <c r="A112" s="2">
        <f>IF(C112&lt;&gt;"",VLOOKUP(C112,Sheet2!$B$3:$D$100,3),"")</f>
        <v>36738</v>
      </c>
      <c r="B112" s="1">
        <f t="shared" si="2"/>
        <v>36739</v>
      </c>
      <c r="C112" s="2">
        <v>36717</v>
      </c>
      <c r="E112" s="14">
        <v>3.39</v>
      </c>
      <c r="F112" s="14">
        <v>3.7250000000000001</v>
      </c>
      <c r="K112">
        <v>-0.30499999999999999</v>
      </c>
      <c r="L112">
        <v>-0.30249999999999999</v>
      </c>
      <c r="M112">
        <v>-0.3</v>
      </c>
      <c r="N112">
        <v>-0.255</v>
      </c>
      <c r="O112">
        <v>-0.255</v>
      </c>
      <c r="P112">
        <v>-0.245</v>
      </c>
      <c r="Q112">
        <v>-0.245</v>
      </c>
      <c r="R112">
        <v>-0.25</v>
      </c>
      <c r="W112">
        <v>4.2279999999999998</v>
      </c>
      <c r="X112">
        <v>4.2219999999999995</v>
      </c>
      <c r="Y112">
        <v>4.21</v>
      </c>
      <c r="Z112">
        <v>4.29</v>
      </c>
      <c r="AA112">
        <v>4.3849999999999998</v>
      </c>
      <c r="AB112">
        <v>4.38</v>
      </c>
      <c r="AC112">
        <v>4.1500000000000004</v>
      </c>
      <c r="AD112">
        <v>3.92</v>
      </c>
      <c r="AI112">
        <v>0.99597763902614178</v>
      </c>
      <c r="AJ112">
        <v>0.99031186112694425</v>
      </c>
      <c r="AK112">
        <v>0.98477739997860514</v>
      </c>
      <c r="AL112">
        <v>0.97907106252702736</v>
      </c>
      <c r="AM112">
        <v>0.97357711867420471</v>
      </c>
      <c r="AN112">
        <v>0.96789025066880163</v>
      </c>
      <c r="AO112">
        <v>0.96217453675139253</v>
      </c>
      <c r="AP112">
        <v>0.95700595806117972</v>
      </c>
    </row>
    <row r="113" spans="1:42" x14ac:dyDescent="0.2">
      <c r="A113" s="2">
        <f>IF(C113&lt;&gt;"",VLOOKUP(C113,Sheet2!$B$3:$D$100,3),"")</f>
        <v>36738</v>
      </c>
      <c r="B113" s="1">
        <f t="shared" si="2"/>
        <v>36739</v>
      </c>
      <c r="C113" s="2">
        <v>36718</v>
      </c>
      <c r="E113" s="14">
        <v>3.82</v>
      </c>
      <c r="F113" s="14">
        <v>3.79</v>
      </c>
      <c r="K113">
        <v>-0.3075</v>
      </c>
      <c r="L113">
        <v>-0.30249999999999999</v>
      </c>
      <c r="M113">
        <v>-0.3</v>
      </c>
      <c r="N113">
        <v>-0.255</v>
      </c>
      <c r="O113">
        <v>-0.255</v>
      </c>
      <c r="P113">
        <v>-0.245</v>
      </c>
      <c r="Q113">
        <v>-0.245</v>
      </c>
      <c r="R113">
        <v>-0.25</v>
      </c>
      <c r="W113">
        <v>4.2569999999999997</v>
      </c>
      <c r="X113">
        <v>4.2510000000000003</v>
      </c>
      <c r="Y113">
        <v>4.2360000000000007</v>
      </c>
      <c r="Z113">
        <v>4.306</v>
      </c>
      <c r="AA113">
        <v>4.4000000000000004</v>
      </c>
      <c r="AB113">
        <v>4.3949999999999996</v>
      </c>
      <c r="AC113">
        <v>4.1749999999999998</v>
      </c>
      <c r="AD113">
        <v>3.9550000000000001</v>
      </c>
      <c r="AI113">
        <v>0.99615962109263589</v>
      </c>
      <c r="AJ113">
        <v>0.99049399805435601</v>
      </c>
      <c r="AK113">
        <v>0.98496216885798038</v>
      </c>
      <c r="AL113">
        <v>0.97924690527349123</v>
      </c>
      <c r="AM113">
        <v>0.97374350826242972</v>
      </c>
      <c r="AN113">
        <v>0.96804504959433457</v>
      </c>
      <c r="AO113">
        <v>0.96231741705676499</v>
      </c>
      <c r="AP113">
        <v>0.95713634832495376</v>
      </c>
    </row>
    <row r="114" spans="1:42" x14ac:dyDescent="0.2">
      <c r="A114" s="2">
        <f>IF(C114&lt;&gt;"",VLOOKUP(C114,Sheet2!$B$3:$D$100,3),"")</f>
        <v>36738</v>
      </c>
      <c r="B114" s="1">
        <f t="shared" si="2"/>
        <v>36739</v>
      </c>
      <c r="C114" s="2">
        <v>36719</v>
      </c>
      <c r="E114" s="14">
        <v>3.835</v>
      </c>
      <c r="F114" s="14">
        <v>3.6</v>
      </c>
      <c r="K114">
        <v>-0.28749999999999998</v>
      </c>
      <c r="L114">
        <v>-0.27500000000000002</v>
      </c>
      <c r="M114">
        <v>-0.27250000000000002</v>
      </c>
      <c r="N114">
        <v>-0.2475</v>
      </c>
      <c r="O114">
        <v>-0.2475</v>
      </c>
      <c r="P114">
        <v>-0.23749999999999999</v>
      </c>
      <c r="Q114">
        <v>-0.23749999999999999</v>
      </c>
      <c r="R114">
        <v>-0.24249999999999999</v>
      </c>
      <c r="W114">
        <v>4.0310000000000006</v>
      </c>
      <c r="X114">
        <v>4.0310000000000006</v>
      </c>
      <c r="Y114">
        <v>4.0209999999999999</v>
      </c>
      <c r="Z114">
        <v>4.101</v>
      </c>
      <c r="AA114">
        <v>4.1950000000000003</v>
      </c>
      <c r="AB114">
        <v>4.1910000000000007</v>
      </c>
      <c r="AC114">
        <v>3.9810000000000003</v>
      </c>
      <c r="AD114">
        <v>3.7860000000000005</v>
      </c>
      <c r="AI114">
        <v>0.9963428348134642</v>
      </c>
      <c r="AJ114">
        <v>0.99067580378697051</v>
      </c>
      <c r="AK114">
        <v>0.98515343615788131</v>
      </c>
      <c r="AL114">
        <v>0.97943585203479588</v>
      </c>
      <c r="AM114">
        <v>0.97393028592368958</v>
      </c>
      <c r="AN114">
        <v>0.9682261712188549</v>
      </c>
      <c r="AO114">
        <v>0.96248714870874097</v>
      </c>
      <c r="AP114">
        <v>0.95729301834573766</v>
      </c>
    </row>
    <row r="115" spans="1:42" x14ac:dyDescent="0.2">
      <c r="A115" s="2">
        <f>IF(C115&lt;&gt;"",VLOOKUP(C115,Sheet2!$B$3:$D$100,3),"")</f>
        <v>36738</v>
      </c>
      <c r="B115" s="1">
        <f t="shared" si="2"/>
        <v>36739</v>
      </c>
      <c r="C115" s="2">
        <v>36720</v>
      </c>
      <c r="E115" s="14">
        <v>3.97</v>
      </c>
      <c r="F115" s="14">
        <v>3.74</v>
      </c>
      <c r="K115">
        <v>-0.315</v>
      </c>
      <c r="L115">
        <v>-0.30499999999999999</v>
      </c>
      <c r="M115">
        <v>-0.30249999999999999</v>
      </c>
      <c r="N115">
        <v>-0.2525</v>
      </c>
      <c r="O115">
        <v>-0.2525</v>
      </c>
      <c r="P115">
        <v>-0.24249999999999999</v>
      </c>
      <c r="Q115">
        <v>-0.24249999999999999</v>
      </c>
      <c r="R115">
        <v>-0.2475</v>
      </c>
      <c r="W115">
        <v>4.1660000000000004</v>
      </c>
      <c r="X115">
        <v>4.1619999999999999</v>
      </c>
      <c r="Y115">
        <v>4.1470000000000002</v>
      </c>
      <c r="Z115">
        <v>4.218</v>
      </c>
      <c r="AA115">
        <v>4.3049999999999997</v>
      </c>
      <c r="AB115">
        <v>4.2949999999999999</v>
      </c>
      <c r="AC115">
        <v>4.09</v>
      </c>
      <c r="AD115">
        <v>3.895</v>
      </c>
      <c r="AI115">
        <v>0.9965358097259811</v>
      </c>
      <c r="AJ115">
        <v>0.99086823628396337</v>
      </c>
      <c r="AK115">
        <v>0.98534867572491613</v>
      </c>
      <c r="AL115">
        <v>0.97962764571544914</v>
      </c>
      <c r="AM115">
        <v>0.97414415901826579</v>
      </c>
      <c r="AN115">
        <v>0.96846557622222273</v>
      </c>
      <c r="AO115">
        <v>0.96274764234935084</v>
      </c>
      <c r="AP115">
        <v>0.95757525942568988</v>
      </c>
    </row>
    <row r="116" spans="1:42" x14ac:dyDescent="0.2">
      <c r="A116" s="2">
        <f>IF(C116&lt;&gt;"",VLOOKUP(C116,Sheet2!$B$3:$D$100,3),"")</f>
        <v>36738</v>
      </c>
      <c r="B116" s="1">
        <f t="shared" si="2"/>
        <v>36739</v>
      </c>
      <c r="C116" s="2">
        <v>36721</v>
      </c>
      <c r="E116" s="14">
        <v>3.6949999999999998</v>
      </c>
      <c r="F116" s="14">
        <v>3.61</v>
      </c>
      <c r="K116">
        <v>-0.36249999999999999</v>
      </c>
      <c r="L116">
        <v>-0.315</v>
      </c>
      <c r="M116">
        <v>-0.3125</v>
      </c>
      <c r="N116">
        <v>-0.2525</v>
      </c>
      <c r="O116">
        <v>-0.2525</v>
      </c>
      <c r="P116">
        <v>-0.24249999999999999</v>
      </c>
      <c r="Q116">
        <v>-0.24249999999999999</v>
      </c>
      <c r="R116">
        <v>-0.2475</v>
      </c>
      <c r="W116">
        <v>4.1500000000000004</v>
      </c>
      <c r="X116">
        <v>4.1449999999999996</v>
      </c>
      <c r="Y116">
        <v>4.13</v>
      </c>
      <c r="Z116">
        <v>4.2050000000000001</v>
      </c>
      <c r="AA116">
        <v>4.2949999999999999</v>
      </c>
      <c r="AB116">
        <v>4.28</v>
      </c>
      <c r="AC116">
        <v>4.09</v>
      </c>
      <c r="AD116">
        <v>3.9</v>
      </c>
      <c r="AI116">
        <v>0.99671886285169708</v>
      </c>
      <c r="AJ116">
        <v>0.99104878039220268</v>
      </c>
      <c r="AK116">
        <v>0.98553675983091815</v>
      </c>
      <c r="AL116">
        <v>0.97980552574358948</v>
      </c>
      <c r="AM116">
        <v>0.97427792957227011</v>
      </c>
      <c r="AN116">
        <v>0.96854383522961673</v>
      </c>
      <c r="AO116">
        <v>0.96277073001081692</v>
      </c>
      <c r="AP116">
        <v>0.9575393812427524</v>
      </c>
    </row>
    <row r="117" spans="1:42" x14ac:dyDescent="0.2">
      <c r="A117" s="2">
        <f>IF(C117&lt;&gt;"",VLOOKUP(C117,Sheet2!$B$3:$D$100,3),"")</f>
        <v>36738</v>
      </c>
      <c r="B117" s="1">
        <f t="shared" si="2"/>
        <v>36739</v>
      </c>
      <c r="C117" s="2">
        <v>36722</v>
      </c>
      <c r="E117" s="14"/>
      <c r="F117" s="14"/>
    </row>
    <row r="118" spans="1:42" x14ac:dyDescent="0.2">
      <c r="A118" s="2">
        <f>IF(C118&lt;&gt;"",VLOOKUP(C118,Sheet2!$B$3:$D$100,3),"")</f>
        <v>36738</v>
      </c>
      <c r="B118" s="1">
        <f t="shared" si="2"/>
        <v>36739</v>
      </c>
      <c r="C118" s="2">
        <v>36723</v>
      </c>
      <c r="E118" s="14"/>
      <c r="F118" s="14"/>
    </row>
    <row r="119" spans="1:42" x14ac:dyDescent="0.2">
      <c r="A119" s="2">
        <f>IF(C119&lt;&gt;"",VLOOKUP(C119,Sheet2!$B$3:$D$100,3),"")</f>
        <v>36738</v>
      </c>
      <c r="B119" s="1">
        <f t="shared" si="2"/>
        <v>36739</v>
      </c>
      <c r="C119" s="2">
        <v>36724</v>
      </c>
      <c r="E119" s="14">
        <v>3.5350000000000001</v>
      </c>
      <c r="F119" s="14">
        <v>3.61</v>
      </c>
      <c r="K119">
        <v>-0.34749999999999998</v>
      </c>
      <c r="L119">
        <v>-0.30499999999999999</v>
      </c>
      <c r="M119">
        <v>-0.30249999999999999</v>
      </c>
      <c r="N119">
        <v>-0.24249999999999999</v>
      </c>
      <c r="O119">
        <v>-0.24249999999999999</v>
      </c>
      <c r="P119">
        <v>-0.23250000000000001</v>
      </c>
      <c r="Q119">
        <v>-0.23250000000000001</v>
      </c>
      <c r="R119">
        <v>-0.23749999999999999</v>
      </c>
      <c r="W119">
        <v>4.0019999999999998</v>
      </c>
      <c r="X119">
        <v>4.0069999999999997</v>
      </c>
      <c r="Y119">
        <v>3.9940000000000002</v>
      </c>
      <c r="Z119">
        <v>4.0640000000000001</v>
      </c>
      <c r="AA119">
        <v>4.1500000000000004</v>
      </c>
      <c r="AB119">
        <v>4.1379999999999999</v>
      </c>
      <c r="AC119">
        <v>3.9630000000000001</v>
      </c>
      <c r="AD119">
        <v>3.7880000000000003</v>
      </c>
      <c r="AI119">
        <v>0.99726224789737083</v>
      </c>
      <c r="AJ119">
        <v>0.9915879135736102</v>
      </c>
      <c r="AK119">
        <v>0.98606761258531628</v>
      </c>
      <c r="AL119">
        <v>0.98031313216336302</v>
      </c>
      <c r="AM119">
        <v>0.97476941740004719</v>
      </c>
      <c r="AN119">
        <v>0.96901856463426694</v>
      </c>
      <c r="AO119">
        <v>0.96323074653540086</v>
      </c>
      <c r="AP119">
        <v>0.95798570369995339</v>
      </c>
    </row>
    <row r="120" spans="1:42" x14ac:dyDescent="0.2">
      <c r="A120" s="2">
        <f>IF(C120&lt;&gt;"",VLOOKUP(C120,Sheet2!$B$3:$D$100,3),"")</f>
        <v>36738</v>
      </c>
      <c r="B120" s="1">
        <f t="shared" si="2"/>
        <v>36739</v>
      </c>
      <c r="C120" s="2">
        <v>36725</v>
      </c>
      <c r="E120" s="14">
        <v>3.73</v>
      </c>
      <c r="F120" s="14">
        <v>3.5950000000000002</v>
      </c>
      <c r="K120">
        <v>-0.34499999999999997</v>
      </c>
      <c r="L120">
        <v>-0.315</v>
      </c>
      <c r="M120">
        <v>-0.31</v>
      </c>
      <c r="N120">
        <v>-0.2475</v>
      </c>
      <c r="O120">
        <v>-0.2475</v>
      </c>
      <c r="P120">
        <v>-0.23749999999999999</v>
      </c>
      <c r="Q120">
        <v>-0.23749999999999999</v>
      </c>
      <c r="R120">
        <v>-0.24249999999999999</v>
      </c>
      <c r="W120">
        <v>4.0440000000000005</v>
      </c>
      <c r="X120">
        <v>4.0410000000000004</v>
      </c>
      <c r="Y120">
        <v>4.0230000000000006</v>
      </c>
      <c r="Z120">
        <v>4.085</v>
      </c>
      <c r="AA120">
        <v>4.165</v>
      </c>
      <c r="AB120">
        <v>4.1500000000000004</v>
      </c>
      <c r="AC120">
        <v>3.9750000000000001</v>
      </c>
      <c r="AD120">
        <v>3.802</v>
      </c>
      <c r="AI120">
        <v>0.99744576577058541</v>
      </c>
      <c r="AJ120">
        <v>0.99177004271747349</v>
      </c>
      <c r="AK120">
        <v>0.98625400992828327</v>
      </c>
      <c r="AL120">
        <v>0.98049742330123713</v>
      </c>
      <c r="AM120">
        <v>0.9749528960390097</v>
      </c>
      <c r="AN120">
        <v>0.96919883998391554</v>
      </c>
      <c r="AO120">
        <v>0.96340311436058412</v>
      </c>
      <c r="AP120">
        <v>0.95814899562049727</v>
      </c>
    </row>
    <row r="121" spans="1:42" x14ac:dyDescent="0.2">
      <c r="A121" s="2">
        <f>IF(C121&lt;&gt;"",VLOOKUP(C121,Sheet2!$B$3:$D$100,3),"")</f>
        <v>36738</v>
      </c>
      <c r="B121" s="1">
        <f t="shared" si="2"/>
        <v>36739</v>
      </c>
      <c r="C121" s="2">
        <v>36726</v>
      </c>
      <c r="E121" s="14">
        <v>3.6349999999999998</v>
      </c>
      <c r="F121" s="14">
        <v>3.48</v>
      </c>
      <c r="K121">
        <v>-0.28999999999999998</v>
      </c>
      <c r="L121">
        <v>-0.28499999999999998</v>
      </c>
      <c r="M121">
        <v>-0.28499999999999998</v>
      </c>
      <c r="N121">
        <v>-0.23499999999999999</v>
      </c>
      <c r="O121">
        <v>-0.23499999999999999</v>
      </c>
      <c r="P121">
        <v>-0.22500000000000001</v>
      </c>
      <c r="Q121">
        <v>-0.22500000000000001</v>
      </c>
      <c r="R121">
        <v>-0.23</v>
      </c>
      <c r="W121">
        <v>3.8840000000000003</v>
      </c>
      <c r="X121">
        <v>3.8890000000000002</v>
      </c>
      <c r="Y121">
        <v>3.883</v>
      </c>
      <c r="Z121">
        <v>3.9550000000000001</v>
      </c>
      <c r="AA121">
        <v>4.0430000000000001</v>
      </c>
      <c r="AB121">
        <v>4.0340000000000007</v>
      </c>
      <c r="AC121">
        <v>3.8660000000000001</v>
      </c>
      <c r="AD121">
        <v>3.702</v>
      </c>
      <c r="AI121">
        <v>0.99762896908527188</v>
      </c>
      <c r="AJ121">
        <v>0.9919502665107317</v>
      </c>
      <c r="AK121">
        <v>0.98643529980894828</v>
      </c>
      <c r="AL121">
        <v>0.98068497222415052</v>
      </c>
      <c r="AM121">
        <v>0.97511946537214755</v>
      </c>
      <c r="AN121">
        <v>0.96934611983915875</v>
      </c>
      <c r="AO121">
        <v>0.96354869366542995</v>
      </c>
      <c r="AP121">
        <v>0.95829428620864099</v>
      </c>
    </row>
    <row r="122" spans="1:42" x14ac:dyDescent="0.2">
      <c r="A122" s="2">
        <f>IF(C122&lt;&gt;"",VLOOKUP(C122,Sheet2!$B$3:$D$100,3),"")</f>
        <v>36738</v>
      </c>
      <c r="B122" s="1">
        <f t="shared" si="2"/>
        <v>36739</v>
      </c>
      <c r="C122" s="2">
        <v>36727</v>
      </c>
      <c r="E122" s="14">
        <v>3.7250000000000001</v>
      </c>
      <c r="F122" s="14">
        <v>3.6</v>
      </c>
      <c r="K122">
        <v>-0.23749999999999999</v>
      </c>
      <c r="L122">
        <v>-0.23499999999999999</v>
      </c>
      <c r="M122">
        <v>-0.23499999999999999</v>
      </c>
      <c r="N122">
        <v>-0.23749999999999999</v>
      </c>
      <c r="O122">
        <v>-0.23749999999999999</v>
      </c>
      <c r="P122">
        <v>-0.22750000000000001</v>
      </c>
      <c r="Q122">
        <v>-0.22750000000000001</v>
      </c>
      <c r="R122">
        <v>-0.23250000000000001</v>
      </c>
      <c r="W122">
        <v>3.86</v>
      </c>
      <c r="X122">
        <v>3.863</v>
      </c>
      <c r="Y122">
        <v>3.86</v>
      </c>
      <c r="Z122">
        <v>3.9319999999999999</v>
      </c>
      <c r="AA122">
        <v>4.0149999999999997</v>
      </c>
      <c r="AB122">
        <v>4.0049999999999999</v>
      </c>
      <c r="AC122">
        <v>3.8420000000000001</v>
      </c>
      <c r="AD122">
        <v>3.6819999999999999</v>
      </c>
      <c r="AI122">
        <v>0.99781732990822736</v>
      </c>
      <c r="AJ122">
        <v>0.99214196127197818</v>
      </c>
      <c r="AK122">
        <v>0.98663391671925149</v>
      </c>
      <c r="AL122">
        <v>0.98089678009887349</v>
      </c>
      <c r="AM122">
        <v>0.97543136885255177</v>
      </c>
      <c r="AN122">
        <v>0.96977357610560333</v>
      </c>
      <c r="AO122">
        <v>0.96406721988965838</v>
      </c>
      <c r="AP122">
        <v>0.95890675150343074</v>
      </c>
    </row>
    <row r="123" spans="1:42" x14ac:dyDescent="0.2">
      <c r="A123" s="2">
        <f>IF(C123&lt;&gt;"",VLOOKUP(C123,Sheet2!$B$3:$D$100,3),"")</f>
        <v>36738</v>
      </c>
      <c r="B123" s="1">
        <f t="shared" si="2"/>
        <v>36739</v>
      </c>
      <c r="C123" s="2">
        <v>36728</v>
      </c>
      <c r="E123" s="14">
        <v>3.6150000000000002</v>
      </c>
      <c r="F123" s="14">
        <v>3.52</v>
      </c>
      <c r="K123">
        <v>-0.23</v>
      </c>
      <c r="L123">
        <v>-0.23</v>
      </c>
      <c r="M123">
        <v>-0.23</v>
      </c>
      <c r="N123">
        <v>-0.23499999999999999</v>
      </c>
      <c r="O123">
        <v>-0.23499999999999999</v>
      </c>
      <c r="P123">
        <v>-0.22500000000000001</v>
      </c>
      <c r="Q123">
        <v>-0.22500000000000001</v>
      </c>
      <c r="R123">
        <v>-0.23</v>
      </c>
      <c r="W123">
        <v>3.8340000000000005</v>
      </c>
      <c r="X123">
        <v>3.8369999999999997</v>
      </c>
      <c r="Y123">
        <v>3.8340000000000005</v>
      </c>
      <c r="Z123">
        <v>3.907</v>
      </c>
      <c r="AA123">
        <v>3.9870000000000001</v>
      </c>
      <c r="AB123">
        <v>3.9790000000000005</v>
      </c>
      <c r="AC123">
        <v>3.8190000000000004</v>
      </c>
      <c r="AD123">
        <v>3.6590000000000003</v>
      </c>
      <c r="AI123">
        <v>0.9979971860195691</v>
      </c>
      <c r="AJ123">
        <v>0.99233672168939346</v>
      </c>
      <c r="AK123">
        <v>0.98684795799281244</v>
      </c>
      <c r="AL123">
        <v>0.98113527926626365</v>
      </c>
      <c r="AM123">
        <v>0.97566565058793653</v>
      </c>
      <c r="AN123">
        <v>0.97000251235508561</v>
      </c>
      <c r="AO123">
        <v>0.9642997571006654</v>
      </c>
      <c r="AP123">
        <v>0.95914117606800198</v>
      </c>
    </row>
    <row r="124" spans="1:42" x14ac:dyDescent="0.2">
      <c r="A124" s="2">
        <f>IF(C124&lt;&gt;"",VLOOKUP(C124,Sheet2!$B$3:$D$100,3),"")</f>
        <v>36738</v>
      </c>
      <c r="B124" s="1">
        <f t="shared" si="2"/>
        <v>36739</v>
      </c>
      <c r="C124" s="2">
        <v>36729</v>
      </c>
      <c r="E124" s="14"/>
      <c r="F124" s="14"/>
    </row>
    <row r="125" spans="1:42" x14ac:dyDescent="0.2">
      <c r="A125" s="2">
        <f>IF(C125&lt;&gt;"",VLOOKUP(C125,Sheet2!$B$3:$D$100,3),"")</f>
        <v>36738</v>
      </c>
      <c r="B125" s="1">
        <f t="shared" si="2"/>
        <v>36739</v>
      </c>
      <c r="C125" s="2">
        <v>36730</v>
      </c>
      <c r="E125" s="14"/>
      <c r="F125" s="14"/>
    </row>
    <row r="126" spans="1:42" x14ac:dyDescent="0.2">
      <c r="A126" s="2">
        <f>IF(C126&lt;&gt;"",VLOOKUP(C126,Sheet2!$B$3:$D$100,3),"")</f>
        <v>36738</v>
      </c>
      <c r="B126" s="1">
        <f t="shared" si="2"/>
        <v>36739</v>
      </c>
      <c r="C126" s="2">
        <v>36731</v>
      </c>
      <c r="E126" s="14">
        <v>3.4950000000000001</v>
      </c>
      <c r="F126" s="14">
        <v>3.52</v>
      </c>
      <c r="K126">
        <v>-0.1875</v>
      </c>
      <c r="L126">
        <v>-0.2</v>
      </c>
      <c r="M126">
        <v>-0.2</v>
      </c>
      <c r="N126">
        <v>-0.23499999999999999</v>
      </c>
      <c r="O126">
        <v>-0.23499999999999999</v>
      </c>
      <c r="P126">
        <v>-0.22500000000000001</v>
      </c>
      <c r="Q126">
        <v>-0.22500000000000001</v>
      </c>
      <c r="R126">
        <v>-0.23</v>
      </c>
      <c r="W126">
        <v>3.7149999999999999</v>
      </c>
      <c r="X126">
        <v>3.7250000000000001</v>
      </c>
      <c r="Y126">
        <v>3.7319999999999998</v>
      </c>
      <c r="Z126">
        <v>3.81</v>
      </c>
      <c r="AA126">
        <v>3.8919999999999999</v>
      </c>
      <c r="AB126">
        <v>3.89</v>
      </c>
      <c r="AC126">
        <v>3.7349999999999999</v>
      </c>
      <c r="AD126">
        <v>3.585</v>
      </c>
      <c r="AI126">
        <v>0.9985419124581395</v>
      </c>
      <c r="AJ126">
        <v>0.99288034967390093</v>
      </c>
      <c r="AK126">
        <v>0.98739156581645837</v>
      </c>
      <c r="AL126">
        <v>0.98167818212872993</v>
      </c>
      <c r="AM126">
        <v>0.97618445176317636</v>
      </c>
      <c r="AN126">
        <v>0.97049477633164383</v>
      </c>
      <c r="AO126">
        <v>0.96477420531283442</v>
      </c>
      <c r="AP126">
        <v>0.95959754462584479</v>
      </c>
    </row>
    <row r="127" spans="1:42" x14ac:dyDescent="0.2">
      <c r="A127" s="2">
        <f>IF(C127&lt;&gt;"",VLOOKUP(C127,Sheet2!$B$3:$D$100,3),"")</f>
        <v>36738</v>
      </c>
      <c r="B127" s="1">
        <f t="shared" si="2"/>
        <v>36739</v>
      </c>
      <c r="C127" s="2">
        <v>36732</v>
      </c>
      <c r="E127" s="14">
        <v>3.5750000000000002</v>
      </c>
      <c r="F127" s="14">
        <v>3.47</v>
      </c>
      <c r="K127">
        <v>-0.16750000000000001</v>
      </c>
      <c r="L127">
        <v>-0.20499999999999999</v>
      </c>
      <c r="M127">
        <v>-0.20499999999999999</v>
      </c>
      <c r="N127">
        <v>-0.23499999999999999</v>
      </c>
      <c r="O127">
        <v>-0.23499999999999999</v>
      </c>
      <c r="P127">
        <v>-0.22500000000000001</v>
      </c>
      <c r="Q127">
        <v>-0.22500000000000001</v>
      </c>
      <c r="R127">
        <v>-0.23</v>
      </c>
      <c r="W127">
        <v>3.66</v>
      </c>
      <c r="X127">
        <v>3.6660000000000004</v>
      </c>
      <c r="Y127">
        <v>3.68</v>
      </c>
      <c r="Z127">
        <v>3.76</v>
      </c>
      <c r="AA127">
        <v>3.8430000000000004</v>
      </c>
      <c r="AB127">
        <v>3.8410000000000002</v>
      </c>
      <c r="AC127">
        <v>3.6960000000000002</v>
      </c>
      <c r="AD127">
        <v>3.5530000000000004</v>
      </c>
      <c r="AI127">
        <v>0.99872594841078177</v>
      </c>
      <c r="AJ127">
        <v>0.9930620299442845</v>
      </c>
      <c r="AK127">
        <v>0.98757534383559564</v>
      </c>
      <c r="AL127">
        <v>0.98185894818216535</v>
      </c>
      <c r="AM127">
        <v>0.97637114674206216</v>
      </c>
      <c r="AN127">
        <v>0.97068888529372865</v>
      </c>
      <c r="AO127">
        <v>0.96497459109778705</v>
      </c>
      <c r="AP127">
        <v>0.95980465288015859</v>
      </c>
    </row>
    <row r="128" spans="1:42" x14ac:dyDescent="0.2">
      <c r="A128" s="2">
        <f>IF(C128&lt;&gt;"",VLOOKUP(C128,Sheet2!$B$3:$D$100,3),"")</f>
        <v>36738</v>
      </c>
      <c r="B128" s="1">
        <f t="shared" si="2"/>
        <v>36739</v>
      </c>
      <c r="C128" s="2">
        <v>36733</v>
      </c>
      <c r="E128" s="14">
        <v>3.4750000000000001</v>
      </c>
      <c r="F128" s="14">
        <v>3.52</v>
      </c>
      <c r="K128">
        <v>-0.23250000000000001</v>
      </c>
      <c r="L128">
        <v>-0.23749999999999999</v>
      </c>
      <c r="M128">
        <v>-0.24249999999999999</v>
      </c>
      <c r="N128">
        <v>-0.24</v>
      </c>
      <c r="O128">
        <v>-0.24</v>
      </c>
      <c r="P128">
        <v>-0.23</v>
      </c>
      <c r="Q128">
        <v>-0.23</v>
      </c>
      <c r="R128">
        <v>-0.23499999999999999</v>
      </c>
      <c r="W128">
        <v>3.7630000000000003</v>
      </c>
      <c r="X128">
        <v>3.7930000000000001</v>
      </c>
      <c r="Y128">
        <v>3.8080000000000003</v>
      </c>
      <c r="Z128">
        <v>3.89</v>
      </c>
      <c r="AA128">
        <v>3.9750000000000001</v>
      </c>
      <c r="AB128">
        <v>3.97</v>
      </c>
      <c r="AC128">
        <v>3.81</v>
      </c>
      <c r="AD128">
        <v>3.66</v>
      </c>
      <c r="AI128">
        <v>0.99890975504381152</v>
      </c>
      <c r="AJ128">
        <v>0.9932439624913314</v>
      </c>
      <c r="AK128">
        <v>0.98776253727425667</v>
      </c>
      <c r="AL128">
        <v>0.98205374395722966</v>
      </c>
      <c r="AM128">
        <v>0.97655955902491254</v>
      </c>
      <c r="AN128">
        <v>0.97086957996301959</v>
      </c>
      <c r="AO128">
        <v>0.96515088837476004</v>
      </c>
      <c r="AP128">
        <v>0.95997587338068968</v>
      </c>
    </row>
    <row r="129" spans="1:42" x14ac:dyDescent="0.2">
      <c r="A129" s="2">
        <f>IF(C129&lt;&gt;"",VLOOKUP(C129,Sheet2!$B$3:$D$100,3),"")</f>
        <v>36738</v>
      </c>
      <c r="B129" s="1">
        <f t="shared" si="2"/>
        <v>36739</v>
      </c>
      <c r="C129" s="2">
        <v>36734</v>
      </c>
      <c r="E129" s="14">
        <v>3.46</v>
      </c>
      <c r="F129" s="14">
        <v>3.44</v>
      </c>
      <c r="K129">
        <v>-0.34</v>
      </c>
      <c r="L129">
        <v>-0.28499999999999998</v>
      </c>
      <c r="M129">
        <v>-0.26</v>
      </c>
      <c r="N129">
        <v>-0.24249999999999999</v>
      </c>
      <c r="O129">
        <v>-0.24249999999999999</v>
      </c>
      <c r="P129">
        <v>-0.23250000000000001</v>
      </c>
      <c r="Q129">
        <v>-0.23250000000000001</v>
      </c>
      <c r="R129">
        <v>-0.23749999999999999</v>
      </c>
      <c r="W129">
        <v>3.82</v>
      </c>
      <c r="X129">
        <v>3.8430000000000004</v>
      </c>
      <c r="Y129">
        <v>3.8610000000000002</v>
      </c>
      <c r="Z129">
        <v>3.9510000000000005</v>
      </c>
      <c r="AA129">
        <v>4.05</v>
      </c>
      <c r="AB129">
        <v>4.048</v>
      </c>
      <c r="AC129">
        <v>3.8880000000000003</v>
      </c>
      <c r="AD129">
        <v>3.738</v>
      </c>
      <c r="AI129">
        <v>0.9990965433192458</v>
      </c>
      <c r="AJ129">
        <v>0.99343167863992321</v>
      </c>
      <c r="AK129">
        <v>0.98795086324312276</v>
      </c>
      <c r="AL129">
        <v>0.98224295719154664</v>
      </c>
      <c r="AM129">
        <v>0.97677142416988505</v>
      </c>
      <c r="AN129">
        <v>0.97110698636868398</v>
      </c>
      <c r="AO129">
        <v>0.96540598174975756</v>
      </c>
      <c r="AP129">
        <v>0.96024877966416333</v>
      </c>
    </row>
    <row r="130" spans="1:42" x14ac:dyDescent="0.2">
      <c r="A130" s="2">
        <f>IF(C130&lt;&gt;"",VLOOKUP(C130,Sheet2!$B$3:$D$100,3),"")</f>
        <v>36738</v>
      </c>
      <c r="B130" s="1">
        <f t="shared" si="2"/>
        <v>36770</v>
      </c>
      <c r="C130" s="2">
        <v>36735</v>
      </c>
      <c r="E130" s="14">
        <v>3.53</v>
      </c>
      <c r="F130" s="14">
        <v>3.47</v>
      </c>
      <c r="L130">
        <v>-0.26</v>
      </c>
      <c r="M130">
        <v>-0.26500000000000001</v>
      </c>
      <c r="N130">
        <v>-0.25750000000000001</v>
      </c>
      <c r="O130">
        <v>-0.25750000000000001</v>
      </c>
      <c r="P130">
        <v>-0.2475</v>
      </c>
      <c r="Q130">
        <v>-0.2475</v>
      </c>
      <c r="R130">
        <v>-0.2525</v>
      </c>
      <c r="X130">
        <v>3.8450000000000002</v>
      </c>
      <c r="Y130">
        <v>3.8560000000000003</v>
      </c>
      <c r="Z130">
        <v>3.9560000000000004</v>
      </c>
      <c r="AA130">
        <v>4.0609999999999999</v>
      </c>
      <c r="AB130">
        <v>4.0599999999999996</v>
      </c>
      <c r="AC130">
        <v>3.9049999999999998</v>
      </c>
      <c r="AD130">
        <v>3.7530000000000001</v>
      </c>
      <c r="AJ130">
        <v>0.99361404925789643</v>
      </c>
      <c r="AK130">
        <v>0.98814273655245954</v>
      </c>
      <c r="AL130">
        <v>0.98242859578976482</v>
      </c>
      <c r="AM130">
        <v>0.97692060523362223</v>
      </c>
      <c r="AN130">
        <v>0.9712137782693292</v>
      </c>
      <c r="AO130">
        <v>0.96548243273533163</v>
      </c>
      <c r="AP130">
        <v>0.96029362291426967</v>
      </c>
    </row>
    <row r="131" spans="1:42" x14ac:dyDescent="0.2">
      <c r="A131" s="2">
        <f>IF(C131&lt;&gt;"",VLOOKUP(C131,Sheet2!$B$3:$D$100,3),"")</f>
        <v>36738</v>
      </c>
      <c r="B131" s="1">
        <f t="shared" si="2"/>
        <v>36770</v>
      </c>
      <c r="C131" s="2">
        <v>36736</v>
      </c>
      <c r="E131" s="14"/>
      <c r="F131" s="14"/>
    </row>
    <row r="132" spans="1:42" x14ac:dyDescent="0.2">
      <c r="A132" s="2">
        <f>IF(C132&lt;&gt;"",VLOOKUP(C132,Sheet2!$B$3:$D$100,3),"")</f>
        <v>36738</v>
      </c>
      <c r="B132" s="1">
        <f t="shared" si="2"/>
        <v>36770</v>
      </c>
      <c r="C132" s="2">
        <v>36737</v>
      </c>
      <c r="E132" s="14"/>
      <c r="F132" s="14"/>
    </row>
    <row r="133" spans="1:42" x14ac:dyDescent="0.2">
      <c r="A133" s="2">
        <f>IF(C133&lt;&gt;"",VLOOKUP(C133,Sheet2!$B$3:$D$100,3),"")</f>
        <v>36738</v>
      </c>
      <c r="B133" s="1">
        <f t="shared" si="2"/>
        <v>36770</v>
      </c>
      <c r="C133" s="2">
        <v>36738</v>
      </c>
      <c r="E133" s="14">
        <v>3.5049999999999999</v>
      </c>
      <c r="F133" s="14">
        <v>3.5049999999999999</v>
      </c>
      <c r="L133">
        <v>-0.25</v>
      </c>
      <c r="M133">
        <v>-0.25</v>
      </c>
      <c r="N133">
        <v>-0.2525</v>
      </c>
      <c r="O133">
        <v>-0.2525</v>
      </c>
      <c r="P133">
        <v>-0.24249999999999999</v>
      </c>
      <c r="Q133">
        <v>-0.24249999999999999</v>
      </c>
      <c r="R133">
        <v>-0.2475</v>
      </c>
      <c r="X133">
        <v>3.7740000000000005</v>
      </c>
      <c r="Y133">
        <v>3.798</v>
      </c>
      <c r="Z133">
        <v>3.9060000000000001</v>
      </c>
      <c r="AA133">
        <v>4.0199999999999996</v>
      </c>
      <c r="AB133">
        <v>4.0190000000000001</v>
      </c>
      <c r="AC133">
        <v>3.8690000000000002</v>
      </c>
      <c r="AD133">
        <v>3.7190000000000003</v>
      </c>
      <c r="AJ133">
        <v>0.99415833559437417</v>
      </c>
      <c r="AK133">
        <v>0.98866418605390227</v>
      </c>
      <c r="AL133">
        <v>0.98294219664338867</v>
      </c>
      <c r="AM133">
        <v>0.97741608294834492</v>
      </c>
      <c r="AN133">
        <v>0.9716883201272899</v>
      </c>
      <c r="AO133">
        <v>0.96593176548203452</v>
      </c>
      <c r="AP133">
        <v>0.960717203837405</v>
      </c>
    </row>
    <row r="134" spans="1:42" x14ac:dyDescent="0.2">
      <c r="A134" s="2">
        <f>IF(C134&lt;&gt;"",VLOOKUP(C134,Sheet2!$B$3:$D$100,3),"")</f>
        <v>36769</v>
      </c>
      <c r="B134" s="1">
        <f t="shared" si="2"/>
        <v>36770</v>
      </c>
      <c r="C134" s="2">
        <v>36739</v>
      </c>
      <c r="E134" s="14">
        <v>3.5150000000000001</v>
      </c>
      <c r="F134" s="14">
        <v>3.65</v>
      </c>
      <c r="L134">
        <v>-0.33500000000000002</v>
      </c>
      <c r="M134">
        <v>-0.33500000000000002</v>
      </c>
      <c r="N134">
        <v>-0.28499999999999998</v>
      </c>
      <c r="O134">
        <v>-0.28499999999999998</v>
      </c>
      <c r="P134">
        <v>-0.27500000000000002</v>
      </c>
      <c r="Q134">
        <v>-0.27500000000000002</v>
      </c>
      <c r="R134">
        <v>-0.28000000000000003</v>
      </c>
      <c r="X134">
        <v>3.9870000000000001</v>
      </c>
      <c r="Y134">
        <v>3.9860000000000002</v>
      </c>
      <c r="Z134">
        <v>4.08</v>
      </c>
      <c r="AA134">
        <v>4.18</v>
      </c>
      <c r="AB134">
        <v>4.1749999999999998</v>
      </c>
      <c r="AC134">
        <v>4.0049999999999999</v>
      </c>
      <c r="AD134">
        <v>3.84</v>
      </c>
      <c r="AJ134">
        <v>0.9943395721614523</v>
      </c>
      <c r="AK134">
        <v>0.98884802916485792</v>
      </c>
      <c r="AL134">
        <v>0.98313155857090972</v>
      </c>
      <c r="AM134">
        <v>0.97761829831021774</v>
      </c>
      <c r="AN134">
        <v>0.97190753440980349</v>
      </c>
      <c r="AO134">
        <v>0.96616477926759126</v>
      </c>
      <c r="AP134">
        <v>0.96096442510502378</v>
      </c>
    </row>
    <row r="135" spans="1:42" x14ac:dyDescent="0.2">
      <c r="A135" s="2">
        <f>IF(C135&lt;&gt;"",VLOOKUP(C135,Sheet2!$B$3:$D$100,3),"")</f>
        <v>36769</v>
      </c>
      <c r="B135" s="1">
        <f t="shared" si="2"/>
        <v>36770</v>
      </c>
      <c r="C135" s="2">
        <v>36740</v>
      </c>
      <c r="E135" s="14">
        <v>3.4950000000000001</v>
      </c>
      <c r="F135" s="14">
        <v>3.6850000000000001</v>
      </c>
      <c r="L135">
        <v>-0.52</v>
      </c>
      <c r="M135">
        <v>-0.50749999999999995</v>
      </c>
      <c r="N135">
        <v>-0.315</v>
      </c>
      <c r="O135">
        <v>-0.315</v>
      </c>
      <c r="P135">
        <v>-0.30499999999999999</v>
      </c>
      <c r="Q135">
        <v>-0.30499999999999999</v>
      </c>
      <c r="R135">
        <v>-0.31</v>
      </c>
      <c r="X135">
        <v>4.2140000000000004</v>
      </c>
      <c r="Y135">
        <v>4.2090000000000005</v>
      </c>
      <c r="Z135">
        <v>4.2969999999999997</v>
      </c>
      <c r="AA135">
        <v>4.3949999999999996</v>
      </c>
      <c r="AB135">
        <v>4.3849999999999998</v>
      </c>
      <c r="AC135">
        <v>4.1900000000000004</v>
      </c>
      <c r="AD135">
        <v>3.9950000000000001</v>
      </c>
      <c r="AJ135">
        <v>0.99452286308726223</v>
      </c>
      <c r="AK135">
        <v>0.9890309143456073</v>
      </c>
      <c r="AL135">
        <v>0.98332403086887632</v>
      </c>
      <c r="AM135">
        <v>0.97783768099929169</v>
      </c>
      <c r="AN135">
        <v>0.97216516879222581</v>
      </c>
      <c r="AO135">
        <v>0.96644754882384887</v>
      </c>
      <c r="AP135">
        <v>0.96127260798204817</v>
      </c>
    </row>
    <row r="136" spans="1:42" x14ac:dyDescent="0.2">
      <c r="A136" s="2">
        <f>IF(C136&lt;&gt;"",VLOOKUP(C136,Sheet2!$B$3:$D$100,3),"")</f>
        <v>36769</v>
      </c>
      <c r="B136" s="1">
        <f t="shared" si="2"/>
        <v>36770</v>
      </c>
      <c r="C136" s="2">
        <v>36741</v>
      </c>
      <c r="E136" s="14">
        <v>3.625</v>
      </c>
      <c r="F136" s="14">
        <v>3.5350000000000001</v>
      </c>
      <c r="L136">
        <v>-0.55500000000000005</v>
      </c>
      <c r="M136">
        <v>-0.5</v>
      </c>
      <c r="N136">
        <v>-0.30249999999999999</v>
      </c>
      <c r="O136">
        <v>-0.30249999999999999</v>
      </c>
      <c r="P136">
        <v>-0.29249999999999998</v>
      </c>
      <c r="Q136">
        <v>-0.29249999999999998</v>
      </c>
      <c r="R136">
        <v>-0.29749999999999999</v>
      </c>
      <c r="X136">
        <v>4.25</v>
      </c>
      <c r="Y136">
        <v>4.2519999999999998</v>
      </c>
      <c r="Z136">
        <v>4.3419999999999996</v>
      </c>
      <c r="AA136">
        <v>4.4420000000000002</v>
      </c>
      <c r="AB136">
        <v>4.4320000000000004</v>
      </c>
      <c r="AC136">
        <v>4.2270000000000003</v>
      </c>
      <c r="AD136">
        <v>4.0220000000000002</v>
      </c>
      <c r="AJ136">
        <v>0.99471280848391297</v>
      </c>
      <c r="AK136">
        <v>0.9892328018437635</v>
      </c>
      <c r="AL136">
        <v>0.98353115853222817</v>
      </c>
      <c r="AM136">
        <v>0.97805993793091772</v>
      </c>
      <c r="AN136">
        <v>0.97241314648529908</v>
      </c>
      <c r="AO136">
        <v>0.96671699789032972</v>
      </c>
      <c r="AP136">
        <v>0.96156366596434895</v>
      </c>
    </row>
    <row r="137" spans="1:42" x14ac:dyDescent="0.2">
      <c r="A137" s="2">
        <f>IF(C137&lt;&gt;"",VLOOKUP(C137,Sheet2!$B$3:$D$100,3),"")</f>
        <v>36769</v>
      </c>
      <c r="B137" s="1">
        <f t="shared" si="2"/>
        <v>36770</v>
      </c>
      <c r="C137" s="2">
        <v>36742</v>
      </c>
      <c r="E137" s="14">
        <v>3.4750000000000001</v>
      </c>
      <c r="F137" s="14">
        <v>3.6</v>
      </c>
      <c r="L137">
        <v>-0.63749999999999996</v>
      </c>
      <c r="M137">
        <v>-0.55000000000000004</v>
      </c>
      <c r="N137">
        <v>-0.3075</v>
      </c>
      <c r="O137">
        <v>-0.3075</v>
      </c>
      <c r="P137">
        <v>-0.29749999999999999</v>
      </c>
      <c r="Q137">
        <v>-0.29749999999999999</v>
      </c>
      <c r="R137">
        <v>-0.30249999999999999</v>
      </c>
      <c r="X137">
        <v>4.2960000000000003</v>
      </c>
      <c r="Y137">
        <v>4.29</v>
      </c>
      <c r="Z137">
        <v>4.3600000000000003</v>
      </c>
      <c r="AA137">
        <v>4.4400000000000004</v>
      </c>
      <c r="AB137">
        <v>4.4249999999999998</v>
      </c>
      <c r="AC137">
        <v>4.2050000000000001</v>
      </c>
      <c r="AD137">
        <v>3.99</v>
      </c>
      <c r="AJ137">
        <v>0.99489631936561918</v>
      </c>
      <c r="AK137">
        <v>0.98940995194858894</v>
      </c>
      <c r="AL137">
        <v>0.98372130091647614</v>
      </c>
      <c r="AM137">
        <v>0.97828801585061254</v>
      </c>
      <c r="AN137">
        <v>0.97269942595587644</v>
      </c>
      <c r="AO137">
        <v>0.96705670166220203</v>
      </c>
      <c r="AP137">
        <v>0.96196060468138</v>
      </c>
    </row>
    <row r="138" spans="1:42" x14ac:dyDescent="0.2">
      <c r="A138" s="2">
        <f>IF(C138&lt;&gt;"",VLOOKUP(C138,Sheet2!$B$3:$D$100,3),"")</f>
        <v>36769</v>
      </c>
      <c r="B138" s="1">
        <f t="shared" si="2"/>
        <v>36770</v>
      </c>
      <c r="C138" s="2">
        <v>36743</v>
      </c>
      <c r="E138" s="14"/>
      <c r="F138" s="14"/>
    </row>
    <row r="139" spans="1:42" x14ac:dyDescent="0.2">
      <c r="A139" s="2">
        <f>IF(C139&lt;&gt;"",VLOOKUP(C139,Sheet2!$B$3:$D$100,3),"")</f>
        <v>36769</v>
      </c>
      <c r="B139" s="1">
        <f t="shared" si="2"/>
        <v>36770</v>
      </c>
      <c r="C139" s="2">
        <v>36744</v>
      </c>
      <c r="E139" s="14"/>
      <c r="F139" s="14"/>
    </row>
    <row r="140" spans="1:42" x14ac:dyDescent="0.2">
      <c r="A140" s="2">
        <f>IF(C140&lt;&gt;"",VLOOKUP(C140,Sheet2!$B$3:$D$100,3),"")</f>
        <v>36769</v>
      </c>
      <c r="B140" s="1">
        <f t="shared" ref="B140:B203" si="3">IF(C140&lt;&gt;"",IF(C140&gt;=(WORKDAY(EOMONTH(C140,0)+1,-2)),EOMONTH(EOMONTH(C140,0)+1,0)+1,EOMONTH(C140,0)+1),"")</f>
        <v>36770</v>
      </c>
      <c r="C140" s="2">
        <v>36745</v>
      </c>
      <c r="E140" s="14">
        <v>3.29</v>
      </c>
      <c r="F140" s="14">
        <v>3.44</v>
      </c>
      <c r="L140">
        <v>-0.77249999999999996</v>
      </c>
      <c r="M140">
        <v>-0.67</v>
      </c>
      <c r="N140">
        <v>-0.32500000000000001</v>
      </c>
      <c r="O140">
        <v>-0.32500000000000001</v>
      </c>
      <c r="P140">
        <v>-0.315</v>
      </c>
      <c r="Q140">
        <v>-0.315</v>
      </c>
      <c r="R140">
        <v>-0.32</v>
      </c>
      <c r="X140">
        <v>4.3479999999999999</v>
      </c>
      <c r="Y140">
        <v>4.3440000000000003</v>
      </c>
      <c r="Z140">
        <v>4.3899999999999997</v>
      </c>
      <c r="AA140">
        <v>4.45</v>
      </c>
      <c r="AB140">
        <v>4.4249999999999998</v>
      </c>
      <c r="AC140">
        <v>4.18</v>
      </c>
      <c r="AD140">
        <v>3.9380000000000002</v>
      </c>
      <c r="AJ140">
        <v>0.99544127765075185</v>
      </c>
      <c r="AK140">
        <v>0.98996948832201348</v>
      </c>
      <c r="AL140">
        <v>0.98429968751016983</v>
      </c>
      <c r="AM140">
        <v>0.97884884609955503</v>
      </c>
      <c r="AN140">
        <v>0.97322789745590466</v>
      </c>
      <c r="AO140">
        <v>0.96756489774939125</v>
      </c>
      <c r="AP140">
        <v>0.9624457085542254</v>
      </c>
    </row>
    <row r="141" spans="1:42" x14ac:dyDescent="0.2">
      <c r="A141" s="2">
        <f>IF(C141&lt;&gt;"",VLOOKUP(C141,Sheet2!$B$3:$D$100,3),"")</f>
        <v>36769</v>
      </c>
      <c r="B141" s="1">
        <f t="shared" si="3"/>
        <v>36770</v>
      </c>
      <c r="C141" s="2">
        <v>36746</v>
      </c>
      <c r="E141" s="14">
        <v>3.4449999999999998</v>
      </c>
      <c r="F141" s="14">
        <v>3.5</v>
      </c>
      <c r="L141">
        <v>-0.8125</v>
      </c>
      <c r="M141">
        <v>-0.6925</v>
      </c>
      <c r="N141">
        <v>-0.33</v>
      </c>
      <c r="O141">
        <v>-0.33</v>
      </c>
      <c r="P141">
        <v>-0.32</v>
      </c>
      <c r="Q141">
        <v>-0.32</v>
      </c>
      <c r="R141">
        <v>-0.32500000000000001</v>
      </c>
      <c r="X141">
        <v>4.4090000000000007</v>
      </c>
      <c r="Y141">
        <v>4.4020000000000001</v>
      </c>
      <c r="Z141">
        <v>4.4370000000000003</v>
      </c>
      <c r="AA141">
        <v>4.4830000000000005</v>
      </c>
      <c r="AB141">
        <v>4.46</v>
      </c>
      <c r="AC141">
        <v>4.2</v>
      </c>
      <c r="AD141">
        <v>3.9480000000000004</v>
      </c>
      <c r="AJ141">
        <v>0.99562349331933386</v>
      </c>
      <c r="AK141">
        <v>0.99014990050307439</v>
      </c>
      <c r="AL141">
        <v>0.98448479333414651</v>
      </c>
      <c r="AM141">
        <v>0.97904586440234254</v>
      </c>
      <c r="AN141">
        <v>0.9734479984728156</v>
      </c>
      <c r="AO141">
        <v>0.96780917362975893</v>
      </c>
      <c r="AP141">
        <v>0.96271644377952448</v>
      </c>
    </row>
    <row r="142" spans="1:42" x14ac:dyDescent="0.2">
      <c r="A142" s="2">
        <f>IF(C142&lt;&gt;"",VLOOKUP(C142,Sheet2!$B$3:$D$100,3),"")</f>
        <v>36769</v>
      </c>
      <c r="B142" s="1">
        <f t="shared" si="3"/>
        <v>36770</v>
      </c>
      <c r="C142" s="2">
        <v>36747</v>
      </c>
      <c r="E142" s="14">
        <v>3.45</v>
      </c>
      <c r="F142" s="14">
        <v>3.52</v>
      </c>
      <c r="L142">
        <v>-0.88749999999999996</v>
      </c>
      <c r="M142">
        <v>-0.71</v>
      </c>
      <c r="N142">
        <v>-0.36</v>
      </c>
      <c r="O142">
        <v>-0.36</v>
      </c>
      <c r="P142">
        <v>-0.35</v>
      </c>
      <c r="Q142">
        <v>-0.35</v>
      </c>
      <c r="R142">
        <v>-0.35499999999999998</v>
      </c>
      <c r="X142">
        <v>4.4190000000000005</v>
      </c>
      <c r="Y142">
        <v>4.4119999999999999</v>
      </c>
      <c r="Z142">
        <v>4.4550000000000001</v>
      </c>
      <c r="AA142">
        <v>4.5049999999999999</v>
      </c>
      <c r="AB142">
        <v>4.4770000000000003</v>
      </c>
      <c r="AC142">
        <v>4.2119999999999997</v>
      </c>
      <c r="AD142">
        <v>3.9550000000000001</v>
      </c>
      <c r="AJ142">
        <v>0.99580805802287964</v>
      </c>
      <c r="AK142">
        <v>0.99033497151365579</v>
      </c>
      <c r="AL142">
        <v>0.98467681325019074</v>
      </c>
      <c r="AM142">
        <v>0.97923109640041106</v>
      </c>
      <c r="AN142">
        <v>0.97362767140972228</v>
      </c>
      <c r="AO142">
        <v>0.96798448201532283</v>
      </c>
      <c r="AP142">
        <v>0.96288667097560254</v>
      </c>
    </row>
    <row r="143" spans="1:42" x14ac:dyDescent="0.2">
      <c r="A143" s="2">
        <f>IF(C143&lt;&gt;"",VLOOKUP(C143,Sheet2!$B$3:$D$100,3),"")</f>
        <v>36769</v>
      </c>
      <c r="B143" s="1">
        <f t="shared" si="3"/>
        <v>36770</v>
      </c>
      <c r="C143" s="2">
        <v>36748</v>
      </c>
      <c r="E143" s="14">
        <v>3.5049999999999999</v>
      </c>
      <c r="F143" s="14">
        <v>3.5649999999999999</v>
      </c>
      <c r="L143">
        <v>-0.83250000000000002</v>
      </c>
      <c r="M143">
        <v>-0.6875</v>
      </c>
      <c r="N143">
        <v>-0.35</v>
      </c>
      <c r="O143">
        <v>-0.35</v>
      </c>
      <c r="P143">
        <v>-0.34</v>
      </c>
      <c r="Q143">
        <v>-0.34</v>
      </c>
      <c r="R143">
        <v>-0.34499999999999997</v>
      </c>
      <c r="X143">
        <v>4.468</v>
      </c>
      <c r="Y143">
        <v>4.4530000000000003</v>
      </c>
      <c r="Z143">
        <v>4.4880000000000004</v>
      </c>
      <c r="AA143">
        <v>4.5380000000000003</v>
      </c>
      <c r="AB143">
        <v>4.51</v>
      </c>
      <c r="AC143">
        <v>4.2450000000000001</v>
      </c>
      <c r="AD143">
        <v>3.9860000000000002</v>
      </c>
      <c r="AJ143">
        <v>0.99599813495797407</v>
      </c>
      <c r="AK143">
        <v>0.99052561623837287</v>
      </c>
      <c r="AL143">
        <v>0.98487731915672672</v>
      </c>
      <c r="AM143">
        <v>0.97942710231615071</v>
      </c>
      <c r="AN143">
        <v>0.97381566483101034</v>
      </c>
      <c r="AO143">
        <v>0.9681786120831446</v>
      </c>
      <c r="AP143">
        <v>0.96308774197911928</v>
      </c>
    </row>
    <row r="144" spans="1:42" x14ac:dyDescent="0.2">
      <c r="A144" s="2">
        <f>IF(C144&lt;&gt;"",VLOOKUP(C144,Sheet2!$B$3:$D$100,3),"")</f>
        <v>36769</v>
      </c>
      <c r="B144" s="1">
        <f t="shared" si="3"/>
        <v>36770</v>
      </c>
      <c r="C144" s="2">
        <v>36749</v>
      </c>
      <c r="E144" s="14">
        <v>3.51</v>
      </c>
      <c r="F144" s="14">
        <v>3.37</v>
      </c>
      <c r="L144">
        <v>-0.90749999999999997</v>
      </c>
      <c r="M144">
        <v>-0.71499999999999997</v>
      </c>
      <c r="N144">
        <v>-0.39</v>
      </c>
      <c r="O144">
        <v>-0.39</v>
      </c>
      <c r="P144">
        <v>-0.38</v>
      </c>
      <c r="Q144">
        <v>-0.38</v>
      </c>
      <c r="R144">
        <v>-0.38500000000000001</v>
      </c>
      <c r="X144">
        <v>4.4749999999999996</v>
      </c>
      <c r="Y144">
        <v>4.4610000000000003</v>
      </c>
      <c r="Z144">
        <v>4.4950000000000001</v>
      </c>
      <c r="AA144">
        <v>4.55</v>
      </c>
      <c r="AB144">
        <v>4.5220000000000002</v>
      </c>
      <c r="AC144">
        <v>4.258</v>
      </c>
      <c r="AD144">
        <v>4.0010000000000003</v>
      </c>
      <c r="AJ144">
        <v>0.99617980952154928</v>
      </c>
      <c r="AK144">
        <v>0.9907097451223692</v>
      </c>
      <c r="AL144">
        <v>0.98506244188334713</v>
      </c>
      <c r="AM144">
        <v>0.97960047176956266</v>
      </c>
      <c r="AN144">
        <v>0.97396086402632498</v>
      </c>
      <c r="AO144">
        <v>0.96828769194867181</v>
      </c>
      <c r="AP144">
        <v>0.96315590252838346</v>
      </c>
    </row>
    <row r="145" spans="1:42" x14ac:dyDescent="0.2">
      <c r="A145" s="2">
        <f>IF(C145&lt;&gt;"",VLOOKUP(C145,Sheet2!$B$3:$D$100,3),"")</f>
        <v>36769</v>
      </c>
      <c r="B145" s="1">
        <f t="shared" si="3"/>
        <v>36770</v>
      </c>
      <c r="C145" s="2">
        <v>36750</v>
      </c>
      <c r="E145" s="14"/>
      <c r="F145" s="14"/>
    </row>
    <row r="146" spans="1:42" x14ac:dyDescent="0.2">
      <c r="A146" s="2">
        <f>IF(C146&lt;&gt;"",VLOOKUP(C146,Sheet2!$B$3:$D$100,3),"")</f>
        <v>36769</v>
      </c>
      <c r="B146" s="1">
        <f t="shared" si="3"/>
        <v>36770</v>
      </c>
      <c r="C146" s="2">
        <v>36751</v>
      </c>
      <c r="E146" s="14"/>
      <c r="F146" s="14"/>
    </row>
    <row r="147" spans="1:42" x14ac:dyDescent="0.2">
      <c r="A147" s="2">
        <f>IF(C147&lt;&gt;"",VLOOKUP(C147,Sheet2!$B$3:$D$100,3),"")</f>
        <v>36769</v>
      </c>
      <c r="B147" s="1">
        <f t="shared" si="3"/>
        <v>36770</v>
      </c>
      <c r="C147" s="2">
        <v>36752</v>
      </c>
      <c r="E147" s="14">
        <v>3.3650000000000002</v>
      </c>
      <c r="F147" s="14">
        <v>3.4</v>
      </c>
      <c r="L147">
        <v>-0.79249999999999998</v>
      </c>
      <c r="M147">
        <v>-0.625</v>
      </c>
      <c r="N147">
        <v>-0.37</v>
      </c>
      <c r="O147">
        <v>-0.37</v>
      </c>
      <c r="P147">
        <v>-0.36</v>
      </c>
      <c r="Q147">
        <v>-0.36</v>
      </c>
      <c r="R147">
        <v>-0.36499999999999999</v>
      </c>
      <c r="X147">
        <v>4.3180000000000005</v>
      </c>
      <c r="Y147">
        <v>4.3109999999999999</v>
      </c>
      <c r="Z147">
        <v>4.3710000000000004</v>
      </c>
      <c r="AA147">
        <v>4.4450000000000003</v>
      </c>
      <c r="AB147">
        <v>4.4219999999999997</v>
      </c>
      <c r="AC147">
        <v>4.1769999999999996</v>
      </c>
      <c r="AD147">
        <v>3.9420000000000002</v>
      </c>
      <c r="AJ147">
        <v>0.99672205123811719</v>
      </c>
      <c r="AK147">
        <v>0.99124454018602359</v>
      </c>
      <c r="AL147">
        <v>0.98558869348110978</v>
      </c>
      <c r="AM147">
        <v>0.98012140973299167</v>
      </c>
      <c r="AN147">
        <v>0.97448743740867261</v>
      </c>
      <c r="AO147">
        <v>0.96881107111654563</v>
      </c>
      <c r="AP147">
        <v>0.96367658613123974</v>
      </c>
    </row>
    <row r="148" spans="1:42" x14ac:dyDescent="0.2">
      <c r="A148" s="2">
        <f>IF(C148&lt;&gt;"",VLOOKUP(C148,Sheet2!$B$3:$D$100,3),"")</f>
        <v>36769</v>
      </c>
      <c r="B148" s="1">
        <f t="shared" si="3"/>
        <v>36770</v>
      </c>
      <c r="C148" s="2">
        <v>36753</v>
      </c>
      <c r="E148" s="14">
        <v>3.46</v>
      </c>
      <c r="F148" s="14">
        <v>3.3849999999999998</v>
      </c>
      <c r="L148">
        <v>-0.70750000000000002</v>
      </c>
      <c r="M148">
        <v>-0.52249999999999996</v>
      </c>
      <c r="N148">
        <v>-0.35499999999999998</v>
      </c>
      <c r="O148">
        <v>-0.35499999999999998</v>
      </c>
      <c r="P148">
        <v>-0.34499999999999997</v>
      </c>
      <c r="Q148">
        <v>-0.34499999999999997</v>
      </c>
      <c r="R148">
        <v>-0.35</v>
      </c>
      <c r="X148">
        <v>4.234</v>
      </c>
      <c r="Y148">
        <v>4.2390000000000008</v>
      </c>
      <c r="Z148">
        <v>4.2990000000000004</v>
      </c>
      <c r="AA148">
        <v>4.3730000000000002</v>
      </c>
      <c r="AB148">
        <v>4.3530000000000006</v>
      </c>
      <c r="AC148">
        <v>4.12</v>
      </c>
      <c r="AD148">
        <v>3.895</v>
      </c>
      <c r="AJ148">
        <v>0.99690433653175736</v>
      </c>
      <c r="AK148">
        <v>0.99142684788925339</v>
      </c>
      <c r="AL148">
        <v>0.98576920973641391</v>
      </c>
      <c r="AM148">
        <v>0.9802910414894741</v>
      </c>
      <c r="AN148">
        <v>0.97464553082428274</v>
      </c>
      <c r="AO148">
        <v>0.96896413242379786</v>
      </c>
      <c r="AP148">
        <v>0.96382515736561569</v>
      </c>
    </row>
    <row r="149" spans="1:42" x14ac:dyDescent="0.2">
      <c r="A149" s="2">
        <f>IF(C149&lt;&gt;"",VLOOKUP(C149,Sheet2!$B$3:$D$100,3),"")</f>
        <v>36769</v>
      </c>
      <c r="B149" s="1">
        <f t="shared" si="3"/>
        <v>36770</v>
      </c>
      <c r="C149" s="2">
        <v>36754</v>
      </c>
      <c r="E149" s="14">
        <v>3.41</v>
      </c>
      <c r="F149" s="14">
        <v>3.49</v>
      </c>
      <c r="L149">
        <v>-0.6</v>
      </c>
      <c r="M149">
        <v>-0.40250000000000002</v>
      </c>
      <c r="N149">
        <v>-0.3075</v>
      </c>
      <c r="O149">
        <v>-0.3075</v>
      </c>
      <c r="P149">
        <v>-0.29749999999999999</v>
      </c>
      <c r="Q149">
        <v>-0.29749999999999999</v>
      </c>
      <c r="R149">
        <v>-0.30249999999999999</v>
      </c>
      <c r="X149">
        <v>4.4130000000000003</v>
      </c>
      <c r="Y149">
        <v>4.42</v>
      </c>
      <c r="Z149">
        <v>4.4740000000000002</v>
      </c>
      <c r="AA149">
        <v>4.5350000000000001</v>
      </c>
      <c r="AB149">
        <v>4.5049999999999999</v>
      </c>
      <c r="AC149">
        <v>4.2490000000000006</v>
      </c>
      <c r="AD149">
        <v>4</v>
      </c>
      <c r="AJ149">
        <v>0.99708697044459116</v>
      </c>
      <c r="AK149">
        <v>0.99160873782782488</v>
      </c>
      <c r="AL149">
        <v>0.98595512274799091</v>
      </c>
      <c r="AM149">
        <v>0.98047526179895728</v>
      </c>
      <c r="AN149">
        <v>0.97482310095633218</v>
      </c>
      <c r="AO149">
        <v>0.96913728814328326</v>
      </c>
      <c r="AP149">
        <v>0.96399326378717598</v>
      </c>
    </row>
    <row r="150" spans="1:42" x14ac:dyDescent="0.2">
      <c r="A150" s="2">
        <f>IF(C150&lt;&gt;"",VLOOKUP(C150,Sheet2!$B$3:$D$100,3),"")</f>
        <v>36769</v>
      </c>
      <c r="B150" s="1">
        <f t="shared" si="3"/>
        <v>36770</v>
      </c>
      <c r="C150" s="2">
        <v>36755</v>
      </c>
      <c r="E150" s="14">
        <v>3.41</v>
      </c>
      <c r="F150" s="14">
        <v>3.4</v>
      </c>
      <c r="L150">
        <v>-0.61499999999999999</v>
      </c>
      <c r="M150">
        <v>-0.35499999999999998</v>
      </c>
      <c r="N150">
        <v>-0.28000000000000003</v>
      </c>
      <c r="O150">
        <v>-0.28000000000000003</v>
      </c>
      <c r="P150">
        <v>-0.27</v>
      </c>
      <c r="Q150">
        <v>-0.27</v>
      </c>
      <c r="R150">
        <v>-0.27500000000000002</v>
      </c>
      <c r="X150">
        <v>4.4060000000000006</v>
      </c>
      <c r="Y150">
        <v>4.4210000000000003</v>
      </c>
      <c r="Z150">
        <v>4.4910000000000005</v>
      </c>
      <c r="AA150">
        <v>4.5750000000000002</v>
      </c>
      <c r="AB150">
        <v>4.54</v>
      </c>
      <c r="AC150">
        <v>4.2840000000000007</v>
      </c>
      <c r="AD150">
        <v>4.0350000000000001</v>
      </c>
      <c r="AJ150">
        <v>0.99727491074497809</v>
      </c>
      <c r="AK150">
        <v>0.99179418455858992</v>
      </c>
      <c r="AL150">
        <v>0.98615001202272756</v>
      </c>
      <c r="AM150">
        <v>0.98066445615337039</v>
      </c>
      <c r="AN150">
        <v>0.97501928372658153</v>
      </c>
      <c r="AO150">
        <v>0.96933306854428125</v>
      </c>
      <c r="AP150">
        <v>0.96418754779483051</v>
      </c>
    </row>
    <row r="151" spans="1:42" x14ac:dyDescent="0.2">
      <c r="A151" s="2">
        <f>IF(C151&lt;&gt;"",VLOOKUP(C151,Sheet2!$B$3:$D$100,3),"")</f>
        <v>36769</v>
      </c>
      <c r="B151" s="1">
        <f t="shared" si="3"/>
        <v>36770</v>
      </c>
      <c r="C151" s="2">
        <v>36756</v>
      </c>
      <c r="E151" s="14">
        <v>3.4449999999999998</v>
      </c>
      <c r="F151" s="14">
        <v>3.4049999999999998</v>
      </c>
      <c r="L151">
        <v>-0.69</v>
      </c>
      <c r="M151">
        <v>-0.43</v>
      </c>
      <c r="N151">
        <v>-0.29749999999999999</v>
      </c>
      <c r="O151">
        <v>-0.29749999999999999</v>
      </c>
      <c r="P151">
        <v>-0.28749999999999998</v>
      </c>
      <c r="Q151">
        <v>-0.28749999999999998</v>
      </c>
      <c r="R151">
        <v>-0.29249999999999998</v>
      </c>
      <c r="X151">
        <v>4.4359999999999999</v>
      </c>
      <c r="Y151">
        <v>4.4550000000000001</v>
      </c>
      <c r="Z151">
        <v>4.53</v>
      </c>
      <c r="AA151">
        <v>4.6180000000000003</v>
      </c>
      <c r="AB151">
        <v>4.5790000000000006</v>
      </c>
      <c r="AC151">
        <v>4.3240000000000007</v>
      </c>
      <c r="AD151">
        <v>4.0740000000000007</v>
      </c>
      <c r="AJ151">
        <v>0.99745642771285914</v>
      </c>
      <c r="AK151">
        <v>0.99197583112906695</v>
      </c>
      <c r="AL151">
        <v>0.98633097958964744</v>
      </c>
      <c r="AM151">
        <v>0.98085029518958256</v>
      </c>
      <c r="AN151">
        <v>0.97521841036606649</v>
      </c>
      <c r="AO151">
        <v>0.96953869315723673</v>
      </c>
      <c r="AP151">
        <v>0.96439979297371026</v>
      </c>
    </row>
    <row r="152" spans="1:42" x14ac:dyDescent="0.2">
      <c r="A152" s="2">
        <f>IF(C152&lt;&gt;"",VLOOKUP(C152,Sheet2!$B$3:$D$100,3),"")</f>
        <v>36769</v>
      </c>
      <c r="B152" s="1">
        <f t="shared" si="3"/>
        <v>36770</v>
      </c>
      <c r="C152" s="2">
        <v>36757</v>
      </c>
      <c r="E152" s="14"/>
      <c r="F152" s="14"/>
    </row>
    <row r="153" spans="1:42" x14ac:dyDescent="0.2">
      <c r="A153" s="2">
        <f>IF(C153&lt;&gt;"",VLOOKUP(C153,Sheet2!$B$3:$D$100,3),"")</f>
        <v>36769</v>
      </c>
      <c r="B153" s="1">
        <f t="shared" si="3"/>
        <v>36770</v>
      </c>
      <c r="C153" s="2">
        <v>36758</v>
      </c>
      <c r="E153" s="14"/>
      <c r="F153" s="14"/>
    </row>
    <row r="154" spans="1:42" x14ac:dyDescent="0.2">
      <c r="A154" s="2">
        <f>IF(C154&lt;&gt;"",VLOOKUP(C154,Sheet2!$B$3:$D$100,3),"")</f>
        <v>36769</v>
      </c>
      <c r="B154" s="1">
        <f t="shared" si="3"/>
        <v>36770</v>
      </c>
      <c r="C154" s="2">
        <v>36759</v>
      </c>
      <c r="E154" s="14">
        <v>3.3149999999999999</v>
      </c>
      <c r="F154" s="14">
        <v>3.56</v>
      </c>
      <c r="L154">
        <v>-0.86</v>
      </c>
      <c r="M154">
        <v>-0.45500000000000002</v>
      </c>
      <c r="N154">
        <v>-0.28499999999999998</v>
      </c>
      <c r="O154">
        <v>-0.28499999999999998</v>
      </c>
      <c r="P154">
        <v>-0.27500000000000002</v>
      </c>
      <c r="Q154">
        <v>-0.27500000000000002</v>
      </c>
      <c r="R154">
        <v>-0.28000000000000003</v>
      </c>
      <c r="X154">
        <v>4.7469999999999999</v>
      </c>
      <c r="Y154">
        <v>4.7519999999999998</v>
      </c>
      <c r="Z154">
        <v>4.8</v>
      </c>
      <c r="AA154">
        <v>4.8620000000000001</v>
      </c>
      <c r="AB154">
        <v>4.8099999999999996</v>
      </c>
      <c r="AC154">
        <v>4.54</v>
      </c>
      <c r="AD154">
        <v>4.2670000000000003</v>
      </c>
      <c r="AJ154">
        <v>0.99799839188645345</v>
      </c>
      <c r="AK154">
        <v>0.992516709780222</v>
      </c>
      <c r="AL154">
        <v>0.98687057550144153</v>
      </c>
      <c r="AM154">
        <v>0.98138572551801562</v>
      </c>
      <c r="AN154">
        <v>0.9757463402946206</v>
      </c>
      <c r="AO154">
        <v>0.97006681371240899</v>
      </c>
      <c r="AP154">
        <v>0.96492932165391365</v>
      </c>
    </row>
    <row r="155" spans="1:42" x14ac:dyDescent="0.2">
      <c r="A155" s="2">
        <f>IF(C155&lt;&gt;"",VLOOKUP(C155,Sheet2!$B$3:$D$100,3),"")</f>
        <v>36769</v>
      </c>
      <c r="B155" s="1">
        <f t="shared" si="3"/>
        <v>36770</v>
      </c>
      <c r="C155" s="2">
        <v>36760</v>
      </c>
      <c r="E155" s="14">
        <v>3.5649999999999999</v>
      </c>
      <c r="F155" s="14">
        <v>3.4449999999999998</v>
      </c>
      <c r="L155">
        <v>-0.89</v>
      </c>
      <c r="M155">
        <v>-0.47</v>
      </c>
      <c r="N155">
        <v>-0.28499999999999998</v>
      </c>
      <c r="O155">
        <v>-0.28499999999999998</v>
      </c>
      <c r="P155">
        <v>-0.27500000000000002</v>
      </c>
      <c r="Q155">
        <v>-0.27500000000000002</v>
      </c>
      <c r="R155">
        <v>-0.28000000000000003</v>
      </c>
      <c r="X155">
        <v>4.5199999999999996</v>
      </c>
      <c r="Y155">
        <v>4.53</v>
      </c>
      <c r="Z155">
        <v>4.59</v>
      </c>
      <c r="AA155">
        <v>4.665</v>
      </c>
      <c r="AB155">
        <v>4.625</v>
      </c>
      <c r="AC155">
        <v>4.3680000000000003</v>
      </c>
      <c r="AD155">
        <v>4.1100000000000003</v>
      </c>
      <c r="AJ155">
        <v>0.99818241092982751</v>
      </c>
      <c r="AK155">
        <v>0.99269798258855035</v>
      </c>
      <c r="AL155">
        <v>0.98705110269805196</v>
      </c>
      <c r="AM155">
        <v>0.98157102285826214</v>
      </c>
      <c r="AN155">
        <v>0.97594994421539871</v>
      </c>
      <c r="AO155">
        <v>0.97026355686786614</v>
      </c>
      <c r="AP155">
        <v>0.96511607877437022</v>
      </c>
    </row>
    <row r="156" spans="1:42" x14ac:dyDescent="0.2">
      <c r="A156" s="2">
        <f>IF(C156&lt;&gt;"",VLOOKUP(C156,Sheet2!$B$3:$D$100,3),"")</f>
        <v>36769</v>
      </c>
      <c r="B156" s="1">
        <f t="shared" si="3"/>
        <v>36770</v>
      </c>
      <c r="C156" s="2">
        <v>36761</v>
      </c>
      <c r="E156" s="14">
        <v>3.68</v>
      </c>
      <c r="F156" s="14"/>
      <c r="L156">
        <v>-0.95</v>
      </c>
      <c r="M156">
        <v>-0.505</v>
      </c>
      <c r="N156">
        <v>-0.3125</v>
      </c>
      <c r="O156">
        <v>-0.26500000000000001</v>
      </c>
      <c r="P156">
        <v>-0.25</v>
      </c>
      <c r="Q156">
        <v>-0.255</v>
      </c>
      <c r="R156">
        <v>-0.32750000000000001</v>
      </c>
      <c r="X156">
        <v>4.6050000000000004</v>
      </c>
      <c r="Y156">
        <v>4.6050000000000004</v>
      </c>
      <c r="Z156">
        <v>4.6520000000000001</v>
      </c>
      <c r="AA156">
        <v>4.72</v>
      </c>
      <c r="AB156">
        <v>4.6669999999999998</v>
      </c>
      <c r="AC156">
        <v>4.399</v>
      </c>
      <c r="AD156">
        <v>4.133</v>
      </c>
      <c r="AJ156">
        <v>0.99836235576290244</v>
      </c>
      <c r="AK156">
        <v>0.99287959443717233</v>
      </c>
      <c r="AL156">
        <v>0.98723539805942506</v>
      </c>
      <c r="AM156">
        <v>0.98175776114035673</v>
      </c>
      <c r="AN156">
        <v>0.97616674036024087</v>
      </c>
      <c r="AO156">
        <v>0.97051116953302563</v>
      </c>
      <c r="AP156">
        <v>0.96539861282661266</v>
      </c>
    </row>
    <row r="157" spans="1:42" x14ac:dyDescent="0.2">
      <c r="A157" s="2">
        <f>IF(C157&lt;&gt;"",VLOOKUP(C157,Sheet2!$B$3:$D$100,3),"")</f>
        <v>36769</v>
      </c>
      <c r="B157" s="1">
        <f t="shared" si="3"/>
        <v>36770</v>
      </c>
      <c r="C157" s="2">
        <v>36762</v>
      </c>
      <c r="E157" s="14">
        <v>3.6</v>
      </c>
      <c r="F157" s="14">
        <v>3.3</v>
      </c>
      <c r="L157">
        <v>-0.96499999999999997</v>
      </c>
      <c r="M157">
        <v>-0.53500000000000003</v>
      </c>
      <c r="N157">
        <v>-0.315</v>
      </c>
      <c r="O157">
        <v>-0.26750000000000002</v>
      </c>
      <c r="P157">
        <v>-0.2525</v>
      </c>
      <c r="Q157">
        <v>-0.25750000000000001</v>
      </c>
      <c r="R157">
        <v>-0.33</v>
      </c>
      <c r="X157">
        <v>4.54</v>
      </c>
      <c r="Y157">
        <v>4.5529999999999999</v>
      </c>
      <c r="Z157">
        <v>4.6020000000000003</v>
      </c>
      <c r="AA157">
        <v>4.67</v>
      </c>
      <c r="AB157">
        <v>4.62</v>
      </c>
      <c r="AC157">
        <v>4.3520000000000003</v>
      </c>
      <c r="AD157">
        <v>4.0890000000000004</v>
      </c>
      <c r="AJ157">
        <v>0.99855300222255339</v>
      </c>
      <c r="AK157">
        <v>0.99307078947245331</v>
      </c>
      <c r="AL157">
        <v>0.98743716243485169</v>
      </c>
      <c r="AM157">
        <v>0.98196929774036656</v>
      </c>
      <c r="AN157">
        <v>0.9763835710589609</v>
      </c>
      <c r="AO157">
        <v>0.97073854991559283</v>
      </c>
      <c r="AP157">
        <v>0.96563619407330836</v>
      </c>
    </row>
    <row r="158" spans="1:42" x14ac:dyDescent="0.2">
      <c r="A158" s="2">
        <f>IF(C158&lt;&gt;"",VLOOKUP(C158,Sheet2!$B$3:$D$100,3),"")</f>
        <v>36769</v>
      </c>
      <c r="B158" s="1">
        <f t="shared" si="3"/>
        <v>36770</v>
      </c>
      <c r="C158" s="2">
        <v>36763</v>
      </c>
      <c r="E158" s="14">
        <v>3.32</v>
      </c>
      <c r="F158" s="14">
        <v>3.29</v>
      </c>
      <c r="L158">
        <v>-1.1100000000000001</v>
      </c>
      <c r="M158">
        <v>-0.7</v>
      </c>
      <c r="N158">
        <v>-0.35499999999999998</v>
      </c>
      <c r="O158">
        <v>-0.3075</v>
      </c>
      <c r="P158">
        <v>-0.29249999999999998</v>
      </c>
      <c r="Q158">
        <v>-0.29749999999999999</v>
      </c>
      <c r="R158">
        <v>-0.37</v>
      </c>
      <c r="X158">
        <v>4.6280000000000001</v>
      </c>
      <c r="Y158">
        <v>4.6360000000000001</v>
      </c>
      <c r="Z158">
        <v>4.6829999999999998</v>
      </c>
      <c r="AA158">
        <v>4.75</v>
      </c>
      <c r="AB158">
        <v>4.6960000000000006</v>
      </c>
      <c r="AC158">
        <v>4.4320000000000004</v>
      </c>
      <c r="AD158">
        <v>4.1619999999999999</v>
      </c>
      <c r="AJ158">
        <v>0.9987347037413512</v>
      </c>
      <c r="AK158">
        <v>0.99325228860434533</v>
      </c>
      <c r="AL158">
        <v>0.98761732687150872</v>
      </c>
      <c r="AM158">
        <v>0.98214877638990949</v>
      </c>
      <c r="AN158">
        <v>0.97656208070878736</v>
      </c>
      <c r="AO158">
        <v>0.97091609153605396</v>
      </c>
      <c r="AP158">
        <v>0.96581276304299757</v>
      </c>
    </row>
    <row r="159" spans="1:42" x14ac:dyDescent="0.2">
      <c r="A159" s="2">
        <f>IF(C159&lt;&gt;"",VLOOKUP(C159,Sheet2!$B$3:$D$100,3),"")</f>
        <v>36769</v>
      </c>
      <c r="B159" s="1">
        <f t="shared" si="3"/>
        <v>36770</v>
      </c>
      <c r="C159" s="2">
        <v>36764</v>
      </c>
      <c r="E159" s="14"/>
      <c r="F159" s="14"/>
    </row>
    <row r="160" spans="1:42" x14ac:dyDescent="0.2">
      <c r="A160" s="2">
        <f>IF(C160&lt;&gt;"",VLOOKUP(C160,Sheet2!$B$3:$D$100,3),"")</f>
        <v>36769</v>
      </c>
      <c r="B160" s="1">
        <f t="shared" si="3"/>
        <v>36770</v>
      </c>
      <c r="C160" s="2">
        <v>36765</v>
      </c>
      <c r="E160" s="14"/>
      <c r="F160" s="14"/>
    </row>
    <row r="161" spans="1:42" x14ac:dyDescent="0.2">
      <c r="A161" s="2">
        <f>IF(C161&lt;&gt;"",VLOOKUP(C161,Sheet2!$B$3:$D$100,3),"")</f>
        <v>36769</v>
      </c>
      <c r="B161" s="1">
        <f t="shared" si="3"/>
        <v>36770</v>
      </c>
      <c r="C161" s="2">
        <v>36766</v>
      </c>
      <c r="E161" s="14">
        <v>3.1949999999999998</v>
      </c>
      <c r="F161" s="14">
        <v>3.34</v>
      </c>
      <c r="L161">
        <v>-1.24</v>
      </c>
      <c r="M161">
        <v>-0.80500000000000005</v>
      </c>
      <c r="N161">
        <v>-0.4</v>
      </c>
      <c r="O161">
        <v>-0.35249999999999998</v>
      </c>
      <c r="P161">
        <v>-0.33750000000000002</v>
      </c>
      <c r="Q161">
        <v>-0.34250000000000003</v>
      </c>
      <c r="R161">
        <v>-0.41499999999999998</v>
      </c>
      <c r="X161">
        <v>4.6849999999999996</v>
      </c>
      <c r="Y161">
        <v>4.6920000000000002</v>
      </c>
      <c r="Z161">
        <v>4.7360000000000007</v>
      </c>
      <c r="AA161">
        <v>4.8</v>
      </c>
      <c r="AB161">
        <v>4.7440000000000007</v>
      </c>
      <c r="AC161">
        <v>4.4800000000000004</v>
      </c>
      <c r="AD161">
        <v>4.2130000000000001</v>
      </c>
      <c r="AJ161">
        <v>0.9992762496833536</v>
      </c>
      <c r="AK161">
        <v>0.99379010815598456</v>
      </c>
      <c r="AL161">
        <v>0.9881522445255182</v>
      </c>
      <c r="AM161">
        <v>0.98268026427108035</v>
      </c>
      <c r="AN161">
        <v>0.97707391189088499</v>
      </c>
      <c r="AO161">
        <v>0.97140727507301849</v>
      </c>
      <c r="AP161">
        <v>0.9662811206492905</v>
      </c>
    </row>
    <row r="162" spans="1:42" x14ac:dyDescent="0.2">
      <c r="A162" s="2">
        <f>IF(C162&lt;&gt;"",VLOOKUP(C162,Sheet2!$B$3:$D$100,3),"")</f>
        <v>36769</v>
      </c>
      <c r="B162" s="1">
        <f t="shared" si="3"/>
        <v>36770</v>
      </c>
      <c r="C162" s="2">
        <v>36767</v>
      </c>
      <c r="E162" s="14">
        <v>3.335</v>
      </c>
      <c r="F162" s="14">
        <v>3.24</v>
      </c>
      <c r="L162">
        <v>-1.2050000000000001</v>
      </c>
      <c r="M162">
        <v>-0.78</v>
      </c>
      <c r="N162">
        <v>-0.4</v>
      </c>
      <c r="O162">
        <v>-0.35249999999999998</v>
      </c>
      <c r="P162">
        <v>-0.33750000000000002</v>
      </c>
      <c r="Q162">
        <v>-0.34250000000000003</v>
      </c>
      <c r="R162">
        <v>-0.41499999999999998</v>
      </c>
      <c r="X162">
        <v>4.6180000000000003</v>
      </c>
      <c r="Y162">
        <v>4.6429999999999998</v>
      </c>
      <c r="Z162">
        <v>4.6970000000000001</v>
      </c>
      <c r="AA162">
        <v>4.7699999999999996</v>
      </c>
      <c r="AB162">
        <v>4.72</v>
      </c>
      <c r="AC162">
        <v>4.4649999999999999</v>
      </c>
      <c r="AD162">
        <v>4.2050000000000001</v>
      </c>
      <c r="AJ162">
        <v>0.99945780991901456</v>
      </c>
      <c r="AK162">
        <v>0.99397190166400939</v>
      </c>
      <c r="AL162">
        <v>0.98833458656855133</v>
      </c>
      <c r="AM162">
        <v>0.98285935028742111</v>
      </c>
      <c r="AN162">
        <v>0.9772417365747943</v>
      </c>
      <c r="AO162">
        <v>0.97155690960577046</v>
      </c>
      <c r="AP162">
        <v>0.96640942816534792</v>
      </c>
    </row>
    <row r="163" spans="1:42" x14ac:dyDescent="0.2">
      <c r="A163" s="2">
        <f>IF(C163&lt;&gt;"",VLOOKUP(C163,Sheet2!$B$3:$D$100,3),"")</f>
        <v>36769</v>
      </c>
      <c r="B163" s="1">
        <f t="shared" si="3"/>
        <v>36800</v>
      </c>
      <c r="C163" s="2">
        <v>36768</v>
      </c>
      <c r="E163" s="14">
        <v>3.4449999999999998</v>
      </c>
      <c r="F163" s="14">
        <v>3.54</v>
      </c>
      <c r="M163">
        <v>-0.85499999999999998</v>
      </c>
      <c r="N163">
        <v>-0.42</v>
      </c>
      <c r="O163">
        <v>-0.3725</v>
      </c>
      <c r="P163">
        <v>-0.35749999999999998</v>
      </c>
      <c r="Q163">
        <v>-0.36249999999999999</v>
      </c>
      <c r="R163">
        <v>-0.435</v>
      </c>
      <c r="Y163">
        <v>4.8010000000000002</v>
      </c>
      <c r="Z163">
        <v>4.8499999999999996</v>
      </c>
      <c r="AA163">
        <v>4.92</v>
      </c>
      <c r="AB163">
        <v>4.8610000000000007</v>
      </c>
      <c r="AC163">
        <v>4.59</v>
      </c>
      <c r="AD163">
        <v>4.3230000000000004</v>
      </c>
      <c r="AK163">
        <v>0.99414954392327903</v>
      </c>
      <c r="AL163">
        <v>0.98851707126227339</v>
      </c>
      <c r="AM163">
        <v>0.98303981328571655</v>
      </c>
      <c r="AN163">
        <v>0.97742040296529664</v>
      </c>
      <c r="AO163">
        <v>0.97174133160329113</v>
      </c>
      <c r="AP163">
        <v>0.96660114662901786</v>
      </c>
    </row>
    <row r="164" spans="1:42" x14ac:dyDescent="0.2">
      <c r="A164" s="2">
        <f>IF(C164&lt;&gt;"",VLOOKUP(C164,Sheet2!$B$3:$D$100,3),"")</f>
        <v>36769</v>
      </c>
      <c r="B164" s="1">
        <f t="shared" si="3"/>
        <v>36800</v>
      </c>
      <c r="C164" s="2">
        <v>36769</v>
      </c>
      <c r="E164" s="14">
        <v>3.56</v>
      </c>
      <c r="F164" s="14">
        <v>3.56</v>
      </c>
      <c r="M164">
        <v>-0.91749999999999998</v>
      </c>
      <c r="N164">
        <v>-0.46750000000000003</v>
      </c>
      <c r="O164">
        <v>-0.42</v>
      </c>
      <c r="P164">
        <v>-0.40500000000000003</v>
      </c>
      <c r="Q164">
        <v>-0.41</v>
      </c>
      <c r="R164">
        <v>-0.48249999999999998</v>
      </c>
      <c r="Y164">
        <v>4.782</v>
      </c>
      <c r="Z164">
        <v>4.84</v>
      </c>
      <c r="AA164">
        <v>4.91</v>
      </c>
      <c r="AB164">
        <v>4.8499999999999996</v>
      </c>
      <c r="AC164">
        <v>4.58</v>
      </c>
      <c r="AD164">
        <v>4.3150000000000004</v>
      </c>
      <c r="AK164">
        <v>0.99434073944061729</v>
      </c>
      <c r="AL164">
        <v>0.98870673629249528</v>
      </c>
      <c r="AM164">
        <v>0.98323842849493814</v>
      </c>
      <c r="AN164">
        <v>0.97765465919599348</v>
      </c>
      <c r="AO164">
        <v>0.97201040995172738</v>
      </c>
      <c r="AP164">
        <v>0.96690883074122735</v>
      </c>
    </row>
    <row r="165" spans="1:42" x14ac:dyDescent="0.2">
      <c r="A165" s="2">
        <f>IF(C165&lt;&gt;"",VLOOKUP(C165,Sheet2!$B$3:$D$100,3),"")</f>
        <v>36798</v>
      </c>
      <c r="B165" s="1">
        <f t="shared" si="3"/>
        <v>36800</v>
      </c>
      <c r="C165" s="2">
        <v>36770</v>
      </c>
      <c r="E165" s="14">
        <v>3.625</v>
      </c>
      <c r="F165" s="14">
        <v>3.71</v>
      </c>
      <c r="M165">
        <v>-0.73</v>
      </c>
      <c r="N165">
        <v>-0.43</v>
      </c>
      <c r="O165">
        <v>-0.38250000000000001</v>
      </c>
      <c r="P165">
        <v>-0.36749999999999999</v>
      </c>
      <c r="Q165">
        <v>-0.3725</v>
      </c>
      <c r="R165">
        <v>-0.44500000000000001</v>
      </c>
      <c r="Y165">
        <v>4.835</v>
      </c>
      <c r="Z165">
        <v>4.9050000000000002</v>
      </c>
      <c r="AA165">
        <v>4.9749999999999996</v>
      </c>
      <c r="AB165">
        <v>4.915</v>
      </c>
      <c r="AC165">
        <v>4.6399999999999997</v>
      </c>
      <c r="AD165">
        <v>4.3650000000000002</v>
      </c>
      <c r="AK165">
        <v>0.99452323584462154</v>
      </c>
      <c r="AL165">
        <v>0.98888752042657158</v>
      </c>
      <c r="AM165">
        <v>0.98343505326160841</v>
      </c>
      <c r="AN165">
        <v>0.9779184335414961</v>
      </c>
      <c r="AO165">
        <v>0.9723135835723925</v>
      </c>
      <c r="AP165">
        <v>0.9672537864084243</v>
      </c>
    </row>
    <row r="166" spans="1:42" x14ac:dyDescent="0.2">
      <c r="A166" s="2">
        <f>IF(C166&lt;&gt;"",VLOOKUP(C166,Sheet2!$B$3:$D$100,3),"")</f>
        <v>36798</v>
      </c>
      <c r="B166" s="1">
        <f t="shared" si="3"/>
        <v>36800</v>
      </c>
      <c r="C166" s="2">
        <v>36771</v>
      </c>
      <c r="E166" s="14"/>
      <c r="F166" s="14"/>
    </row>
    <row r="167" spans="1:42" x14ac:dyDescent="0.2">
      <c r="A167" s="2">
        <f>IF(C167&lt;&gt;"",VLOOKUP(C167,Sheet2!$B$3:$D$100,3),"")</f>
        <v>36798</v>
      </c>
      <c r="B167" s="1">
        <f t="shared" si="3"/>
        <v>36800</v>
      </c>
      <c r="C167" s="2">
        <v>36772</v>
      </c>
      <c r="E167" s="14"/>
      <c r="F167" s="14"/>
    </row>
    <row r="168" spans="1:42" x14ac:dyDescent="0.2">
      <c r="A168" s="2">
        <f>IF(C168&lt;&gt;"",VLOOKUP(C168,Sheet2!$B$3:$D$100,3),"")</f>
        <v>36798</v>
      </c>
      <c r="B168" s="1">
        <f t="shared" si="3"/>
        <v>36800</v>
      </c>
      <c r="C168" s="2">
        <v>36773</v>
      </c>
      <c r="E168" s="14"/>
      <c r="F168" s="14"/>
    </row>
    <row r="169" spans="1:42" x14ac:dyDescent="0.2">
      <c r="A169" s="2">
        <f>IF(C169&lt;&gt;"",VLOOKUP(C169,Sheet2!$B$3:$D$100,3),"")</f>
        <v>36798</v>
      </c>
      <c r="B169" s="1">
        <f t="shared" si="3"/>
        <v>36800</v>
      </c>
      <c r="C169" s="2">
        <v>36774</v>
      </c>
      <c r="E169" s="14">
        <v>3.62</v>
      </c>
      <c r="F169" s="14">
        <v>4.26</v>
      </c>
      <c r="M169">
        <v>-0.51</v>
      </c>
      <c r="N169">
        <v>-0.30499999999999999</v>
      </c>
      <c r="O169">
        <v>-0.25750000000000001</v>
      </c>
      <c r="P169">
        <v>-0.24249999999999999</v>
      </c>
      <c r="Q169">
        <v>-0.2475</v>
      </c>
      <c r="R169">
        <v>-0.32</v>
      </c>
      <c r="Y169">
        <v>4.95</v>
      </c>
      <c r="Z169">
        <v>5.03</v>
      </c>
      <c r="AA169">
        <v>5.1040000000000001</v>
      </c>
      <c r="AB169">
        <v>5.0430000000000001</v>
      </c>
      <c r="AC169">
        <v>4.7629999999999999</v>
      </c>
      <c r="AD169">
        <v>4.4830000000000005</v>
      </c>
      <c r="AK169">
        <v>0.99525209681840332</v>
      </c>
      <c r="AL169">
        <v>0.9896185765430946</v>
      </c>
      <c r="AM169">
        <v>0.98418945808828606</v>
      </c>
      <c r="AN169">
        <v>0.97861891222386377</v>
      </c>
      <c r="AO169">
        <v>0.97300628911902753</v>
      </c>
      <c r="AP169">
        <v>0.96793896277870983</v>
      </c>
    </row>
    <row r="170" spans="1:42" x14ac:dyDescent="0.2">
      <c r="A170" s="2">
        <f>IF(C170&lt;&gt;"",VLOOKUP(C170,Sheet2!$B$3:$D$100,3),"")</f>
        <v>36798</v>
      </c>
      <c r="B170" s="1">
        <f t="shared" si="3"/>
        <v>36800</v>
      </c>
      <c r="C170" s="2">
        <v>36775</v>
      </c>
      <c r="E170" s="14">
        <v>4.1500000000000004</v>
      </c>
      <c r="F170" s="14">
        <v>4.3</v>
      </c>
      <c r="M170">
        <v>-0.42</v>
      </c>
      <c r="N170">
        <v>-0.32250000000000001</v>
      </c>
      <c r="O170">
        <v>-0.27500000000000002</v>
      </c>
      <c r="P170">
        <v>-0.26</v>
      </c>
      <c r="Q170">
        <v>-0.26500000000000001</v>
      </c>
      <c r="R170">
        <v>-0.33750000000000002</v>
      </c>
      <c r="Y170">
        <v>5.0710000000000006</v>
      </c>
      <c r="Z170">
        <v>5.1570000000000009</v>
      </c>
      <c r="AA170">
        <v>5.2329999999999997</v>
      </c>
      <c r="AB170">
        <v>5.1720000000000006</v>
      </c>
      <c r="AC170">
        <v>4.8840000000000003</v>
      </c>
      <c r="AD170">
        <v>4.5970000000000004</v>
      </c>
      <c r="AK170">
        <v>0.99543598809157086</v>
      </c>
      <c r="AL170">
        <v>0.98979945175424067</v>
      </c>
      <c r="AM170">
        <v>0.98436803300364628</v>
      </c>
      <c r="AN170">
        <v>0.97876372783081722</v>
      </c>
      <c r="AO170">
        <v>0.97313196877665054</v>
      </c>
      <c r="AP170">
        <v>0.96804406314002855</v>
      </c>
    </row>
    <row r="171" spans="1:42" x14ac:dyDescent="0.2">
      <c r="A171" s="2">
        <f>IF(C171&lt;&gt;"",VLOOKUP(C171,Sheet2!$B$3:$D$100,3),"")</f>
        <v>36798</v>
      </c>
      <c r="B171" s="1">
        <f t="shared" si="3"/>
        <v>36800</v>
      </c>
      <c r="C171" s="2">
        <v>36776</v>
      </c>
      <c r="E171" s="14">
        <v>4.58</v>
      </c>
      <c r="F171" s="14">
        <v>4.32</v>
      </c>
      <c r="M171">
        <v>-0.47499999999999998</v>
      </c>
      <c r="N171">
        <v>-0.32</v>
      </c>
      <c r="O171">
        <v>-0.27250000000000002</v>
      </c>
      <c r="P171">
        <v>-0.25750000000000001</v>
      </c>
      <c r="Q171">
        <v>-0.26250000000000001</v>
      </c>
      <c r="R171">
        <v>-0.33500000000000002</v>
      </c>
      <c r="Y171">
        <v>4.9980000000000002</v>
      </c>
      <c r="Z171">
        <v>5.0999999999999996</v>
      </c>
      <c r="AA171">
        <v>5.1870000000000003</v>
      </c>
      <c r="AB171">
        <v>5.14</v>
      </c>
      <c r="AC171">
        <v>4.8650000000000002</v>
      </c>
      <c r="AD171">
        <v>4.58</v>
      </c>
      <c r="AK171">
        <v>0.99562596168562045</v>
      </c>
      <c r="AL171">
        <v>0.98997953379640846</v>
      </c>
      <c r="AM171">
        <v>0.98454293165408824</v>
      </c>
      <c r="AN171">
        <v>0.97893669876237965</v>
      </c>
      <c r="AO171">
        <v>0.97330371208971389</v>
      </c>
      <c r="AP171">
        <v>0.96821505170855149</v>
      </c>
    </row>
    <row r="172" spans="1:42" x14ac:dyDescent="0.2">
      <c r="A172" s="2">
        <f>IF(C172&lt;&gt;"",VLOOKUP(C172,Sheet2!$B$3:$D$100,3),"")</f>
        <v>36798</v>
      </c>
      <c r="B172" s="1">
        <f t="shared" si="3"/>
        <v>36800</v>
      </c>
      <c r="C172" s="2">
        <v>36777</v>
      </c>
      <c r="E172" s="14">
        <v>4.53</v>
      </c>
      <c r="F172" s="14">
        <v>4.1849999999999996</v>
      </c>
      <c r="M172">
        <v>-0.5</v>
      </c>
      <c r="N172">
        <v>-0.3175</v>
      </c>
      <c r="O172">
        <v>-0.27</v>
      </c>
      <c r="P172">
        <v>-0.255</v>
      </c>
      <c r="Q172">
        <v>-0.26</v>
      </c>
      <c r="R172">
        <v>-0.33250000000000002</v>
      </c>
      <c r="Y172">
        <v>4.88</v>
      </c>
      <c r="Z172">
        <v>4.9990000000000006</v>
      </c>
      <c r="AA172">
        <v>5.0999999999999996</v>
      </c>
      <c r="AB172">
        <v>5.07</v>
      </c>
      <c r="AC172">
        <v>4.8150000000000004</v>
      </c>
      <c r="AD172">
        <v>4.54</v>
      </c>
      <c r="AK172">
        <v>0.99580914609058946</v>
      </c>
      <c r="AL172">
        <v>0.99015882338108629</v>
      </c>
      <c r="AM172">
        <v>0.98472179715318064</v>
      </c>
      <c r="AN172">
        <v>0.97913995346453764</v>
      </c>
      <c r="AO172">
        <v>0.97352374924795093</v>
      </c>
      <c r="AP172">
        <v>0.96845409335801158</v>
      </c>
    </row>
    <row r="173" spans="1:42" x14ac:dyDescent="0.2">
      <c r="A173" s="2">
        <f>IF(C173&lt;&gt;"",VLOOKUP(C173,Sheet2!$B$3:$D$100,3),"")</f>
        <v>36798</v>
      </c>
      <c r="B173" s="1">
        <f t="shared" si="3"/>
        <v>36800</v>
      </c>
      <c r="C173" s="2">
        <v>36778</v>
      </c>
      <c r="E173" s="14"/>
      <c r="F173" s="14"/>
    </row>
    <row r="174" spans="1:42" x14ac:dyDescent="0.2">
      <c r="A174" s="2">
        <f>IF(C174&lt;&gt;"",VLOOKUP(C174,Sheet2!$B$3:$D$100,3),"")</f>
        <v>36798</v>
      </c>
      <c r="B174" s="1">
        <f t="shared" si="3"/>
        <v>36800</v>
      </c>
      <c r="C174" s="2">
        <v>36779</v>
      </c>
      <c r="E174" s="14"/>
      <c r="F174" s="14"/>
    </row>
    <row r="175" spans="1:42" x14ac:dyDescent="0.2">
      <c r="A175" s="2">
        <f>IF(C175&lt;&gt;"",VLOOKUP(C175,Sheet2!$B$3:$D$100,3),"")</f>
        <v>36798</v>
      </c>
      <c r="B175" s="1">
        <f t="shared" si="3"/>
        <v>36800</v>
      </c>
      <c r="C175" s="2">
        <v>36780</v>
      </c>
      <c r="E175" s="14">
        <v>4.3150000000000004</v>
      </c>
      <c r="F175" s="14">
        <v>4.5049999999999999</v>
      </c>
      <c r="M175">
        <v>-0.48499999999999999</v>
      </c>
      <c r="N175">
        <v>-0.3125</v>
      </c>
      <c r="O175">
        <v>-0.26500000000000001</v>
      </c>
      <c r="P175">
        <v>-0.25</v>
      </c>
      <c r="Q175">
        <v>-0.255</v>
      </c>
      <c r="R175">
        <v>-0.32750000000000001</v>
      </c>
      <c r="Y175">
        <v>5.0110000000000001</v>
      </c>
      <c r="Z175">
        <v>5.1349999999999998</v>
      </c>
      <c r="AA175">
        <v>5.2350000000000003</v>
      </c>
      <c r="AB175">
        <v>5.2029999999999994</v>
      </c>
      <c r="AC175">
        <v>4.9380000000000006</v>
      </c>
      <c r="AD175">
        <v>4.6610000000000005</v>
      </c>
      <c r="AK175">
        <v>0.99635203360726132</v>
      </c>
      <c r="AL175">
        <v>0.99069638187386722</v>
      </c>
      <c r="AM175">
        <v>0.98525697974397641</v>
      </c>
      <c r="AN175">
        <v>0.97966737958820682</v>
      </c>
      <c r="AO175">
        <v>0.97404781977734767</v>
      </c>
      <c r="AP175">
        <v>0.96897563836180678</v>
      </c>
    </row>
    <row r="176" spans="1:42" x14ac:dyDescent="0.2">
      <c r="A176" s="2">
        <f>IF(C176&lt;&gt;"",VLOOKUP(C176,Sheet2!$B$3:$D$100,3),"")</f>
        <v>36798</v>
      </c>
      <c r="B176" s="1">
        <f t="shared" si="3"/>
        <v>36800</v>
      </c>
      <c r="C176" s="2">
        <v>36781</v>
      </c>
      <c r="E176" s="14">
        <v>4.5199999999999996</v>
      </c>
      <c r="F176" s="14">
        <v>4.5149999999999997</v>
      </c>
      <c r="M176">
        <v>-0.39</v>
      </c>
      <c r="N176">
        <v>-0.28249999999999997</v>
      </c>
      <c r="O176">
        <v>-0.23499999999999999</v>
      </c>
      <c r="P176">
        <v>-0.22</v>
      </c>
      <c r="Q176">
        <v>-0.22500000000000001</v>
      </c>
      <c r="R176">
        <v>-0.29749999999999999</v>
      </c>
      <c r="Y176">
        <v>5.008</v>
      </c>
      <c r="Z176">
        <v>5.1050000000000004</v>
      </c>
      <c r="AA176">
        <v>5.2089999999999996</v>
      </c>
      <c r="AB176">
        <v>5.1779999999999999</v>
      </c>
      <c r="AC176">
        <v>4.9130000000000003</v>
      </c>
      <c r="AD176">
        <v>4.6360000000000001</v>
      </c>
      <c r="AK176">
        <v>0.99653550347452524</v>
      </c>
      <c r="AL176">
        <v>0.99087845029430566</v>
      </c>
      <c r="AM176">
        <v>0.98543785482933832</v>
      </c>
      <c r="AN176">
        <v>0.97984265050324737</v>
      </c>
      <c r="AO176">
        <v>0.97422524200783756</v>
      </c>
      <c r="AP176">
        <v>0.96915643974138277</v>
      </c>
    </row>
    <row r="177" spans="1:42" x14ac:dyDescent="0.2">
      <c r="A177" s="2">
        <f>IF(C177&lt;&gt;"",VLOOKUP(C177,Sheet2!$B$3:$D$100,3),"")</f>
        <v>36798</v>
      </c>
      <c r="B177" s="1">
        <f t="shared" si="3"/>
        <v>36800</v>
      </c>
      <c r="C177" s="2">
        <v>36782</v>
      </c>
      <c r="E177" s="14">
        <v>4.55</v>
      </c>
      <c r="F177" s="14">
        <v>4.59</v>
      </c>
      <c r="M177">
        <v>-0.38500000000000001</v>
      </c>
      <c r="N177">
        <v>-0.26750000000000002</v>
      </c>
      <c r="O177">
        <v>-0.22</v>
      </c>
      <c r="P177">
        <v>-0.20499999999999999</v>
      </c>
      <c r="Q177">
        <v>-0.21</v>
      </c>
      <c r="R177">
        <v>-0.28249999999999997</v>
      </c>
      <c r="Y177">
        <v>5.0549999999999997</v>
      </c>
      <c r="Z177">
        <v>5.1570000000000009</v>
      </c>
      <c r="AA177">
        <v>5.26</v>
      </c>
      <c r="AB177">
        <v>5.2249999999999996</v>
      </c>
      <c r="AC177">
        <v>4.9550000000000001</v>
      </c>
      <c r="AD177">
        <v>4.6749999999999998</v>
      </c>
      <c r="AK177">
        <v>0.99672026518898749</v>
      </c>
      <c r="AL177">
        <v>0.99107204281993255</v>
      </c>
      <c r="AM177">
        <v>0.985618758262364</v>
      </c>
      <c r="AN177">
        <v>0.98002818539598513</v>
      </c>
      <c r="AO177">
        <v>0.97441673075096091</v>
      </c>
      <c r="AP177">
        <v>0.9693551070721832</v>
      </c>
    </row>
    <row r="178" spans="1:42" x14ac:dyDescent="0.2">
      <c r="A178" s="2">
        <f>IF(C178&lt;&gt;"",VLOOKUP(C178,Sheet2!$B$3:$D$100,3),"")</f>
        <v>36798</v>
      </c>
      <c r="B178" s="1">
        <f t="shared" si="3"/>
        <v>36800</v>
      </c>
      <c r="C178" s="2">
        <v>36783</v>
      </c>
      <c r="E178" s="14">
        <v>4.6449999999999996</v>
      </c>
      <c r="F178" s="14">
        <v>4.6500000000000004</v>
      </c>
      <c r="M178">
        <v>-0.38750000000000001</v>
      </c>
      <c r="N178">
        <v>-0.255</v>
      </c>
      <c r="O178">
        <v>-0.20749999999999999</v>
      </c>
      <c r="P178">
        <v>-0.1925</v>
      </c>
      <c r="Q178">
        <v>-0.19750000000000001</v>
      </c>
      <c r="R178">
        <v>-0.27</v>
      </c>
      <c r="Y178">
        <v>5.1950000000000003</v>
      </c>
      <c r="Z178">
        <v>5.3120000000000003</v>
      </c>
      <c r="AA178">
        <v>5.4120000000000008</v>
      </c>
      <c r="AB178">
        <v>5.3670000000000009</v>
      </c>
      <c r="AC178">
        <v>5.0880000000000001</v>
      </c>
      <c r="AD178">
        <v>4.7990000000000004</v>
      </c>
      <c r="AK178">
        <v>0.99690654318756544</v>
      </c>
      <c r="AL178">
        <v>0.99124729876524653</v>
      </c>
      <c r="AM178">
        <v>0.98580743927876668</v>
      </c>
      <c r="AN178">
        <v>0.98021421563491462</v>
      </c>
      <c r="AO178">
        <v>0.97460543096214203</v>
      </c>
      <c r="AP178">
        <v>0.96954677635650011</v>
      </c>
    </row>
    <row r="179" spans="1:42" x14ac:dyDescent="0.2">
      <c r="A179" s="2">
        <f>IF(C179&lt;&gt;"",VLOOKUP(C179,Sheet2!$B$3:$D$100,3),"")</f>
        <v>36798</v>
      </c>
      <c r="B179" s="1">
        <f t="shared" si="3"/>
        <v>36800</v>
      </c>
      <c r="C179" s="2">
        <v>36784</v>
      </c>
      <c r="E179" s="14">
        <v>4.68</v>
      </c>
      <c r="F179" s="14">
        <v>4.47</v>
      </c>
      <c r="M179">
        <v>-0.59</v>
      </c>
      <c r="N179">
        <v>-0.27500000000000002</v>
      </c>
      <c r="O179">
        <v>-0.22750000000000001</v>
      </c>
      <c r="P179">
        <v>-0.21249999999999999</v>
      </c>
      <c r="Q179">
        <v>-0.2175</v>
      </c>
      <c r="R179">
        <v>-0.28999999999999998</v>
      </c>
      <c r="Y179">
        <v>5.2060000000000004</v>
      </c>
      <c r="Z179">
        <v>5.3</v>
      </c>
      <c r="AA179">
        <v>5.4</v>
      </c>
      <c r="AB179">
        <v>5.3550000000000004</v>
      </c>
      <c r="AC179">
        <v>5.0750000000000002</v>
      </c>
      <c r="AD179">
        <v>4.7850000000000001</v>
      </c>
      <c r="AK179">
        <v>0.99708905023983296</v>
      </c>
      <c r="AL179">
        <v>0.99142870048983633</v>
      </c>
      <c r="AM179">
        <v>0.98598762467332635</v>
      </c>
      <c r="AN179">
        <v>0.98039691260004869</v>
      </c>
      <c r="AO179">
        <v>0.97480052015971419</v>
      </c>
      <c r="AP179">
        <v>0.96975758214584229</v>
      </c>
    </row>
    <row r="180" spans="1:42" x14ac:dyDescent="0.2">
      <c r="A180" s="2">
        <f>IF(C180&lt;&gt;"",VLOOKUP(C180,Sheet2!$B$3:$D$100,3),"")</f>
        <v>36798</v>
      </c>
      <c r="B180" s="1">
        <f t="shared" si="3"/>
        <v>36800</v>
      </c>
      <c r="C180" s="2">
        <v>36785</v>
      </c>
      <c r="E180" s="14"/>
      <c r="F180" s="14"/>
    </row>
    <row r="181" spans="1:42" x14ac:dyDescent="0.2">
      <c r="A181" s="2">
        <f>IF(C181&lt;&gt;"",VLOOKUP(C181,Sheet2!$B$3:$D$100,3),"")</f>
        <v>36798</v>
      </c>
      <c r="B181" s="1">
        <f t="shared" si="3"/>
        <v>36800</v>
      </c>
      <c r="C181" s="2">
        <v>36786</v>
      </c>
      <c r="E181" s="14"/>
      <c r="F181" s="14"/>
    </row>
    <row r="182" spans="1:42" x14ac:dyDescent="0.2">
      <c r="A182" s="2">
        <f>IF(C182&lt;&gt;"",VLOOKUP(C182,Sheet2!$B$3:$D$100,3),"")</f>
        <v>36798</v>
      </c>
      <c r="B182" s="1">
        <f t="shared" si="3"/>
        <v>36800</v>
      </c>
      <c r="C182" s="2">
        <v>36787</v>
      </c>
      <c r="E182" s="14">
        <v>4.59</v>
      </c>
      <c r="F182" s="14">
        <v>4.42</v>
      </c>
      <c r="M182">
        <v>-0.66249999999999998</v>
      </c>
      <c r="N182">
        <v>-0.29499999999999998</v>
      </c>
      <c r="O182">
        <v>-0.22</v>
      </c>
      <c r="P182">
        <v>-0.2175</v>
      </c>
      <c r="Q182">
        <v>-0.2225</v>
      </c>
      <c r="R182">
        <v>-0.29499999999999998</v>
      </c>
      <c r="Y182">
        <v>5.2949999999999999</v>
      </c>
      <c r="Z182">
        <v>5.3940000000000001</v>
      </c>
      <c r="AA182">
        <v>5.4950000000000001</v>
      </c>
      <c r="AB182">
        <v>5.4450000000000003</v>
      </c>
      <c r="AC182">
        <v>5.1520000000000001</v>
      </c>
      <c r="AD182">
        <v>4.8550000000000004</v>
      </c>
      <c r="AK182">
        <v>0.99763240303739853</v>
      </c>
      <c r="AL182">
        <v>0.99196673161808402</v>
      </c>
      <c r="AM182">
        <v>0.98652370076206874</v>
      </c>
      <c r="AN182">
        <v>0.98092033834341463</v>
      </c>
      <c r="AO182">
        <v>0.97533332457004773</v>
      </c>
      <c r="AP182">
        <v>0.97030503453519235</v>
      </c>
    </row>
    <row r="183" spans="1:42" x14ac:dyDescent="0.2">
      <c r="A183" s="2">
        <f>IF(C183&lt;&gt;"",VLOOKUP(C183,Sheet2!$B$3:$D$100,3),"")</f>
        <v>36798</v>
      </c>
      <c r="B183" s="1">
        <f t="shared" si="3"/>
        <v>36800</v>
      </c>
      <c r="C183" s="2">
        <v>36788</v>
      </c>
      <c r="E183" s="14">
        <v>4.32</v>
      </c>
      <c r="F183" s="14">
        <v>4.09</v>
      </c>
      <c r="M183">
        <v>-0.84750000000000003</v>
      </c>
      <c r="N183">
        <v>-0.45750000000000002</v>
      </c>
      <c r="O183">
        <v>-0.26250000000000001</v>
      </c>
      <c r="P183">
        <v>-0.26</v>
      </c>
      <c r="Q183">
        <v>-0.26500000000000001</v>
      </c>
      <c r="R183">
        <v>-0.33750000000000002</v>
      </c>
      <c r="Y183">
        <v>5.3629999999999995</v>
      </c>
      <c r="Z183">
        <v>5.4770000000000003</v>
      </c>
      <c r="AA183">
        <v>5.585</v>
      </c>
      <c r="AB183">
        <v>5.5250000000000004</v>
      </c>
      <c r="AC183">
        <v>5.2279999999999998</v>
      </c>
      <c r="AD183">
        <v>4.93</v>
      </c>
      <c r="AK183">
        <v>0.99781577279339506</v>
      </c>
      <c r="AL183">
        <v>0.99215293370662405</v>
      </c>
      <c r="AM183">
        <v>0.98671201589322699</v>
      </c>
      <c r="AN183">
        <v>0.98110405607319184</v>
      </c>
      <c r="AO183">
        <v>0.97551630626965491</v>
      </c>
      <c r="AP183">
        <v>0.97048697002676965</v>
      </c>
    </row>
    <row r="184" spans="1:42" x14ac:dyDescent="0.2">
      <c r="A184" s="2">
        <f>IF(C184&lt;&gt;"",VLOOKUP(C184,Sheet2!$B$3:$D$100,3),"")</f>
        <v>36798</v>
      </c>
      <c r="B184" s="1">
        <f t="shared" si="3"/>
        <v>36800</v>
      </c>
      <c r="C184" s="2">
        <v>36789</v>
      </c>
      <c r="E184" s="14">
        <v>4.08</v>
      </c>
      <c r="F184" s="14">
        <v>3.95</v>
      </c>
      <c r="M184">
        <v>-0.85499999999999998</v>
      </c>
      <c r="N184">
        <v>-0.43</v>
      </c>
      <c r="O184">
        <v>-0.28749999999999998</v>
      </c>
      <c r="P184">
        <v>-0.26250000000000001</v>
      </c>
      <c r="Q184">
        <v>-0.26750000000000002</v>
      </c>
      <c r="R184">
        <v>-0.33500000000000002</v>
      </c>
      <c r="Y184">
        <v>5.3179999999999996</v>
      </c>
      <c r="Z184">
        <v>5.4329999999999998</v>
      </c>
      <c r="AA184">
        <v>5.5480000000000009</v>
      </c>
      <c r="AB184">
        <v>5.4950000000000001</v>
      </c>
      <c r="AC184">
        <v>5.21</v>
      </c>
      <c r="AD184">
        <v>4.923</v>
      </c>
      <c r="AK184">
        <v>0.99799970233491897</v>
      </c>
      <c r="AL184">
        <v>0.99233368111153486</v>
      </c>
      <c r="AM184">
        <v>0.98688782582261847</v>
      </c>
      <c r="AN184">
        <v>0.98127830712813835</v>
      </c>
      <c r="AO184">
        <v>0.97567614888387766</v>
      </c>
      <c r="AP184">
        <v>0.97062923275124213</v>
      </c>
    </row>
    <row r="185" spans="1:42" x14ac:dyDescent="0.2">
      <c r="A185" s="2">
        <f>IF(C185&lt;&gt;"",VLOOKUP(C185,Sheet2!$B$3:$D$100,3),"")</f>
        <v>36798</v>
      </c>
      <c r="B185" s="1">
        <f t="shared" si="3"/>
        <v>36800</v>
      </c>
      <c r="C185" s="2">
        <v>36790</v>
      </c>
      <c r="E185" s="14">
        <v>4.0149999999999997</v>
      </c>
      <c r="F185" s="14">
        <v>3.79</v>
      </c>
      <c r="M185">
        <v>-0.95250000000000001</v>
      </c>
      <c r="N185">
        <v>-0.625</v>
      </c>
      <c r="O185">
        <v>-0.38750000000000001</v>
      </c>
      <c r="P185">
        <v>-0.28499999999999998</v>
      </c>
      <c r="Q185">
        <v>-0.26750000000000002</v>
      </c>
      <c r="R185">
        <v>-0.33500000000000002</v>
      </c>
      <c r="Y185">
        <v>5.2870000000000008</v>
      </c>
      <c r="Z185">
        <v>5.4020000000000001</v>
      </c>
      <c r="AA185">
        <v>5.5170000000000003</v>
      </c>
      <c r="AB185">
        <v>5.47</v>
      </c>
      <c r="AC185">
        <v>5.2029999999999994</v>
      </c>
      <c r="AD185">
        <v>4.923</v>
      </c>
      <c r="AK185">
        <v>0.99817497647958076</v>
      </c>
      <c r="AL185">
        <v>0.99252030458021501</v>
      </c>
      <c r="AM185">
        <v>0.98707602909342584</v>
      </c>
      <c r="AN185">
        <v>0.98147153678280685</v>
      </c>
      <c r="AO185">
        <v>0.97586918118192678</v>
      </c>
      <c r="AP185">
        <v>0.97082074824413001</v>
      </c>
    </row>
    <row r="186" spans="1:42" x14ac:dyDescent="0.2">
      <c r="A186" s="2">
        <f>IF(C186&lt;&gt;"",VLOOKUP(C186,Sheet2!$B$3:$D$100,3),"")</f>
        <v>36798</v>
      </c>
      <c r="B186" s="1">
        <f t="shared" si="3"/>
        <v>36800</v>
      </c>
      <c r="C186" s="2">
        <v>36791</v>
      </c>
      <c r="E186" s="14">
        <v>3.95</v>
      </c>
      <c r="F186" s="14">
        <v>3.72</v>
      </c>
      <c r="M186">
        <v>-0.91249999999999998</v>
      </c>
      <c r="N186">
        <v>-0.54</v>
      </c>
      <c r="O186">
        <v>-0.375</v>
      </c>
      <c r="P186">
        <v>-0.26500000000000001</v>
      </c>
      <c r="Q186">
        <v>-0.2475</v>
      </c>
      <c r="R186">
        <v>-0.315</v>
      </c>
      <c r="Y186">
        <v>5.1310000000000002</v>
      </c>
      <c r="Z186">
        <v>5.266</v>
      </c>
      <c r="AA186">
        <v>5.383</v>
      </c>
      <c r="AB186">
        <v>5.35</v>
      </c>
      <c r="AC186">
        <v>5.0999999999999996</v>
      </c>
      <c r="AD186">
        <v>4.84</v>
      </c>
      <c r="AK186">
        <v>0.99836027112875658</v>
      </c>
      <c r="AL186">
        <v>0.99270310828769126</v>
      </c>
      <c r="AM186">
        <v>0.98725585175556452</v>
      </c>
      <c r="AN186">
        <v>0.98165080434711016</v>
      </c>
      <c r="AO186">
        <v>0.97605361611658736</v>
      </c>
      <c r="AP186">
        <v>0.97101224485389193</v>
      </c>
    </row>
    <row r="187" spans="1:42" x14ac:dyDescent="0.2">
      <c r="A187" s="2">
        <f>IF(C187&lt;&gt;"",VLOOKUP(C187,Sheet2!$B$3:$D$100,3),"")</f>
        <v>36798</v>
      </c>
      <c r="B187" s="1">
        <f t="shared" si="3"/>
        <v>36800</v>
      </c>
      <c r="C187" s="2">
        <v>36792</v>
      </c>
      <c r="E187" s="14"/>
      <c r="F187" s="14"/>
    </row>
    <row r="188" spans="1:42" x14ac:dyDescent="0.2">
      <c r="A188" s="2">
        <f>IF(C188&lt;&gt;"",VLOOKUP(C188,Sheet2!$B$3:$D$100,3),"")</f>
        <v>36798</v>
      </c>
      <c r="B188" s="1">
        <f t="shared" si="3"/>
        <v>36800</v>
      </c>
      <c r="C188" s="2">
        <v>36793</v>
      </c>
      <c r="E188" s="14"/>
      <c r="F188" s="14"/>
    </row>
    <row r="189" spans="1:42" x14ac:dyDescent="0.2">
      <c r="A189" s="2">
        <f>IF(C189&lt;&gt;"",VLOOKUP(C189,Sheet2!$B$3:$D$100,3),"")</f>
        <v>36798</v>
      </c>
      <c r="B189" s="1">
        <f t="shared" si="3"/>
        <v>36800</v>
      </c>
      <c r="C189" s="2">
        <v>36794</v>
      </c>
      <c r="E189" s="14">
        <v>3.79</v>
      </c>
      <c r="F189" s="14">
        <v>3.78</v>
      </c>
      <c r="M189">
        <v>-0.97499999999999998</v>
      </c>
      <c r="N189">
        <v>-0.57250000000000001</v>
      </c>
      <c r="O189">
        <v>-0.34250000000000003</v>
      </c>
      <c r="P189">
        <v>-0.27</v>
      </c>
      <c r="Q189">
        <v>-0.2525</v>
      </c>
      <c r="R189">
        <v>-0.32</v>
      </c>
      <c r="Y189">
        <v>5.2760000000000007</v>
      </c>
      <c r="Z189">
        <v>5.4120000000000008</v>
      </c>
      <c r="AA189">
        <v>5.5250000000000004</v>
      </c>
      <c r="AB189">
        <v>5.4850000000000003</v>
      </c>
      <c r="AC189">
        <v>5.2249999999999996</v>
      </c>
      <c r="AD189">
        <v>4.96</v>
      </c>
      <c r="AK189">
        <v>0.99890661372283152</v>
      </c>
      <c r="AL189">
        <v>0.99324361345777301</v>
      </c>
      <c r="AM189">
        <v>0.98779252875208334</v>
      </c>
      <c r="AN189">
        <v>0.9821822656579583</v>
      </c>
      <c r="AO189">
        <v>0.97656893656286692</v>
      </c>
      <c r="AP189">
        <v>0.97150854951400956</v>
      </c>
    </row>
    <row r="190" spans="1:42" x14ac:dyDescent="0.2">
      <c r="A190" s="2">
        <f>IF(C190&lt;&gt;"",VLOOKUP(C190,Sheet2!$B$3:$D$100,3),"")</f>
        <v>36798</v>
      </c>
      <c r="B190" s="1">
        <f t="shared" si="3"/>
        <v>36800</v>
      </c>
      <c r="C190" s="2">
        <v>36795</v>
      </c>
      <c r="E190" s="14">
        <v>3.9049999999999998</v>
      </c>
      <c r="F190" s="14">
        <v>4.0999999999999996</v>
      </c>
      <c r="M190">
        <v>-0.80249999999999999</v>
      </c>
      <c r="N190">
        <v>-0.505</v>
      </c>
      <c r="O190">
        <v>-0.35249999999999998</v>
      </c>
      <c r="P190">
        <v>-0.28000000000000003</v>
      </c>
      <c r="Q190">
        <v>-0.26250000000000001</v>
      </c>
      <c r="R190">
        <v>-0.33</v>
      </c>
      <c r="Y190">
        <v>5.3239999999999998</v>
      </c>
      <c r="Z190">
        <v>5.45</v>
      </c>
      <c r="AA190">
        <v>5.5650000000000004</v>
      </c>
      <c r="AB190">
        <v>5.5250000000000004</v>
      </c>
      <c r="AC190">
        <v>5.26</v>
      </c>
      <c r="AD190">
        <v>4.99</v>
      </c>
      <c r="AK190">
        <v>0.99909094330683101</v>
      </c>
      <c r="AL190">
        <v>0.99342670848422399</v>
      </c>
      <c r="AM190">
        <v>0.987973715856585</v>
      </c>
      <c r="AN190">
        <v>0.98236347405209001</v>
      </c>
      <c r="AO190">
        <v>0.9767492271302658</v>
      </c>
      <c r="AP190">
        <v>0.97168778833071978</v>
      </c>
    </row>
    <row r="191" spans="1:42" x14ac:dyDescent="0.2">
      <c r="A191" s="2">
        <f>IF(C191&lt;&gt;"",VLOOKUP(C191,Sheet2!$B$3:$D$100,3),"")</f>
        <v>36798</v>
      </c>
      <c r="B191" s="1">
        <f t="shared" si="3"/>
        <v>36800</v>
      </c>
      <c r="C191" s="2">
        <v>36796</v>
      </c>
      <c r="E191" s="14">
        <v>4.1749999999999998</v>
      </c>
      <c r="F191" s="14">
        <v>4.26</v>
      </c>
      <c r="M191">
        <v>-0.73</v>
      </c>
      <c r="N191">
        <v>-0.495</v>
      </c>
      <c r="O191">
        <v>-0.33500000000000002</v>
      </c>
      <c r="P191">
        <v>-0.26250000000000001</v>
      </c>
      <c r="Q191">
        <v>-0.245</v>
      </c>
      <c r="R191">
        <v>-0.3125</v>
      </c>
      <c r="Y191">
        <v>5.3120000000000003</v>
      </c>
      <c r="Z191">
        <v>5.447000000000001</v>
      </c>
      <c r="AA191">
        <v>5.5620000000000003</v>
      </c>
      <c r="AB191">
        <v>5.5220000000000002</v>
      </c>
      <c r="AC191">
        <v>5.2570000000000006</v>
      </c>
      <c r="AD191">
        <v>4.9880000000000004</v>
      </c>
      <c r="AK191">
        <v>0.99927449340949781</v>
      </c>
      <c r="AL191">
        <v>0.99360787199275236</v>
      </c>
      <c r="AM191">
        <v>0.98815507753198206</v>
      </c>
      <c r="AN191">
        <v>0.98254354203243222</v>
      </c>
      <c r="AO191">
        <v>0.97691199418316044</v>
      </c>
      <c r="AP191">
        <v>0.97182817992523618</v>
      </c>
    </row>
    <row r="192" spans="1:42" x14ac:dyDescent="0.2">
      <c r="A192" s="2">
        <f>IF(C192&lt;&gt;"",VLOOKUP(C192,Sheet2!$B$3:$D$100,3),"")</f>
        <v>36798</v>
      </c>
      <c r="B192" s="1">
        <f t="shared" si="3"/>
        <v>36831</v>
      </c>
      <c r="C192" s="2">
        <v>36797</v>
      </c>
      <c r="E192" s="14">
        <v>4.28</v>
      </c>
      <c r="F192" s="14">
        <v>4.34</v>
      </c>
      <c r="N192">
        <v>-0.47499999999999998</v>
      </c>
      <c r="O192">
        <v>-0.30499999999999999</v>
      </c>
      <c r="P192">
        <v>-0.24</v>
      </c>
      <c r="Q192">
        <v>-0.2225</v>
      </c>
      <c r="R192">
        <v>-0.28999999999999998</v>
      </c>
      <c r="Z192">
        <v>5.1239999999999997</v>
      </c>
      <c r="AA192">
        <v>5.2310000000000008</v>
      </c>
      <c r="AB192">
        <v>5.2220000000000004</v>
      </c>
      <c r="AC192">
        <v>4.9710000000000001</v>
      </c>
      <c r="AD192">
        <v>4.7270000000000003</v>
      </c>
      <c r="AL192">
        <v>0.9937975611254275</v>
      </c>
      <c r="AM192">
        <v>0.98834421628792568</v>
      </c>
      <c r="AN192">
        <v>0.98236230161885585</v>
      </c>
      <c r="AO192">
        <v>0.97672381935223562</v>
      </c>
      <c r="AP192">
        <v>0.97168990253493059</v>
      </c>
    </row>
    <row r="193" spans="1:42" x14ac:dyDescent="0.2">
      <c r="A193" s="2">
        <f>IF(C193&lt;&gt;"",VLOOKUP(C193,Sheet2!$B$3:$D$100,3),"")</f>
        <v>36798</v>
      </c>
      <c r="B193" s="1">
        <f t="shared" si="3"/>
        <v>36831</v>
      </c>
      <c r="C193" s="2">
        <v>36798</v>
      </c>
      <c r="E193" s="14">
        <v>4.33</v>
      </c>
      <c r="F193" s="14">
        <v>4.33</v>
      </c>
      <c r="N193">
        <v>-0.3</v>
      </c>
      <c r="O193">
        <v>-0.25</v>
      </c>
      <c r="P193">
        <v>-0.22750000000000001</v>
      </c>
      <c r="Q193">
        <v>-0.21</v>
      </c>
      <c r="R193">
        <v>-0.27750000000000002</v>
      </c>
      <c r="Z193">
        <v>5.1859999999999999</v>
      </c>
      <c r="AA193">
        <v>5.2810000000000006</v>
      </c>
      <c r="AB193">
        <v>5.2560000000000002</v>
      </c>
      <c r="AC193">
        <v>5.0260000000000007</v>
      </c>
      <c r="AD193">
        <v>4.7780000000000005</v>
      </c>
      <c r="AL193">
        <v>0.99398135962946688</v>
      </c>
      <c r="AM193">
        <v>0.98852477865928412</v>
      </c>
      <c r="AN193">
        <v>0.98256008456398503</v>
      </c>
      <c r="AO193">
        <v>0.97692471963819461</v>
      </c>
      <c r="AP193">
        <v>0.97190309388663132</v>
      </c>
    </row>
    <row r="194" spans="1:42" x14ac:dyDescent="0.2">
      <c r="A194" s="2">
        <f>IF(C194&lt;&gt;"",VLOOKUP(C194,Sheet2!$B$3:$D$100,3),"")</f>
        <v>36798</v>
      </c>
      <c r="B194" s="1">
        <f t="shared" si="3"/>
        <v>36831</v>
      </c>
      <c r="C194" s="2">
        <v>36799</v>
      </c>
      <c r="E194" s="14">
        <v>4.6449999999999996</v>
      </c>
      <c r="F194" s="14">
        <v>4.33</v>
      </c>
      <c r="N194">
        <v>-0.3</v>
      </c>
      <c r="O194">
        <v>-0.25</v>
      </c>
      <c r="P194">
        <v>-0.22750000000000001</v>
      </c>
      <c r="Q194">
        <v>-0.21</v>
      </c>
      <c r="R194">
        <v>-0.27750000000000002</v>
      </c>
      <c r="Z194">
        <v>5.1859999999999999</v>
      </c>
      <c r="AA194">
        <v>5.2810000000000006</v>
      </c>
      <c r="AB194">
        <v>5.2560000000000002</v>
      </c>
      <c r="AC194">
        <v>5.0260000000000007</v>
      </c>
      <c r="AD194">
        <v>4.7780000000000005</v>
      </c>
      <c r="AL194">
        <v>0.99416320935034663</v>
      </c>
      <c r="AM194">
        <v>0.98870589251366936</v>
      </c>
      <c r="AN194">
        <v>0.98274400548038676</v>
      </c>
      <c r="AO194">
        <v>0.97710719247195987</v>
      </c>
      <c r="AP194">
        <v>0.97208414629367157</v>
      </c>
    </row>
    <row r="195" spans="1:42" x14ac:dyDescent="0.2">
      <c r="A195" s="2">
        <f>IF(C195&lt;&gt;"",VLOOKUP(C195,Sheet2!$B$3:$D$100,3),"")</f>
        <v>36830</v>
      </c>
      <c r="B195" s="1">
        <f t="shared" si="3"/>
        <v>36831</v>
      </c>
      <c r="C195" s="2">
        <v>36800</v>
      </c>
      <c r="E195" s="14">
        <v>4.8049999999999997</v>
      </c>
      <c r="F195" s="14"/>
    </row>
    <row r="196" spans="1:42" x14ac:dyDescent="0.2">
      <c r="A196" s="2">
        <f>IF(C196&lt;&gt;"",VLOOKUP(C196,Sheet2!$B$3:$D$100,3),"")</f>
        <v>36830</v>
      </c>
      <c r="B196" s="1">
        <f t="shared" si="3"/>
        <v>36831</v>
      </c>
      <c r="C196" s="2">
        <v>36801</v>
      </c>
      <c r="E196" s="14">
        <v>4.8049999999999997</v>
      </c>
      <c r="F196" s="14">
        <v>4.8</v>
      </c>
      <c r="N196">
        <v>-0.33500000000000002</v>
      </c>
      <c r="O196">
        <v>-0.27</v>
      </c>
      <c r="P196">
        <v>-0.22750000000000001</v>
      </c>
      <c r="Q196">
        <v>-0.21</v>
      </c>
      <c r="R196">
        <v>-0.27750000000000002</v>
      </c>
      <c r="Z196">
        <v>5.3520000000000003</v>
      </c>
      <c r="AA196">
        <v>5.4349999999999996</v>
      </c>
      <c r="AB196">
        <v>5.4</v>
      </c>
      <c r="AC196">
        <v>5.16</v>
      </c>
      <c r="AD196">
        <v>4.9050000000000002</v>
      </c>
      <c r="AL196">
        <v>0.99452179713584721</v>
      </c>
      <c r="AM196">
        <v>0.9890618274800399</v>
      </c>
      <c r="AN196">
        <v>0.98311913887512969</v>
      </c>
      <c r="AO196">
        <v>0.97747798501096905</v>
      </c>
      <c r="AP196">
        <v>0.97245728394784181</v>
      </c>
    </row>
    <row r="197" spans="1:42" x14ac:dyDescent="0.2">
      <c r="A197" s="2">
        <f>IF(C197&lt;&gt;"",VLOOKUP(C197,Sheet2!$B$3:$D$100,3),"")</f>
        <v>36830</v>
      </c>
      <c r="B197" s="1">
        <f t="shared" si="3"/>
        <v>36831</v>
      </c>
      <c r="C197" s="2">
        <v>36802</v>
      </c>
      <c r="E197" s="14">
        <v>4.99</v>
      </c>
      <c r="F197" s="14">
        <v>5.0149999999999997</v>
      </c>
      <c r="N197">
        <v>-0.34250000000000003</v>
      </c>
      <c r="O197">
        <v>-0.28749999999999998</v>
      </c>
      <c r="P197">
        <v>-0.21</v>
      </c>
      <c r="Q197">
        <v>-0.1925</v>
      </c>
      <c r="R197">
        <v>-0.26</v>
      </c>
      <c r="Z197">
        <v>5.3479999999999999</v>
      </c>
      <c r="AA197">
        <v>5.4379999999999997</v>
      </c>
      <c r="AB197">
        <v>5.3979999999999997</v>
      </c>
      <c r="AC197">
        <v>5.1579999999999995</v>
      </c>
      <c r="AD197">
        <v>4.9030000000000005</v>
      </c>
      <c r="AL197">
        <v>0.99470419880820748</v>
      </c>
      <c r="AM197">
        <v>0.98924332608714294</v>
      </c>
      <c r="AN197">
        <v>0.98331294789606449</v>
      </c>
      <c r="AO197">
        <v>0.97766274201669978</v>
      </c>
      <c r="AP197">
        <v>0.97263918330161325</v>
      </c>
    </row>
    <row r="198" spans="1:42" x14ac:dyDescent="0.2">
      <c r="A198" s="2">
        <f>IF(C198&lt;&gt;"",VLOOKUP(C198,Sheet2!$B$3:$D$100,3),"")</f>
        <v>36830</v>
      </c>
      <c r="B198" s="1">
        <f t="shared" si="3"/>
        <v>36831</v>
      </c>
      <c r="C198" s="2">
        <v>36803</v>
      </c>
      <c r="E198" s="14">
        <v>5.07</v>
      </c>
      <c r="F198" s="14">
        <v>4.91</v>
      </c>
      <c r="N198">
        <v>-0.3</v>
      </c>
      <c r="O198">
        <v>-0.28999999999999998</v>
      </c>
      <c r="P198">
        <v>-0.19500000000000001</v>
      </c>
      <c r="Q198">
        <v>-0.19500000000000001</v>
      </c>
      <c r="R198">
        <v>-0.245</v>
      </c>
      <c r="Z198">
        <v>5.29</v>
      </c>
      <c r="AA198">
        <v>5.383</v>
      </c>
      <c r="AB198">
        <v>5.3479999999999999</v>
      </c>
      <c r="AC198">
        <v>5.1180000000000003</v>
      </c>
      <c r="AD198">
        <v>4.8640000000000008</v>
      </c>
      <c r="AL198">
        <v>0.99488762201539438</v>
      </c>
      <c r="AM198">
        <v>0.9894248009434693</v>
      </c>
      <c r="AN198">
        <v>0.983513365167894</v>
      </c>
      <c r="AO198">
        <v>0.97784695362809937</v>
      </c>
      <c r="AP198">
        <v>0.97282866970532611</v>
      </c>
    </row>
    <row r="199" spans="1:42" x14ac:dyDescent="0.2">
      <c r="A199" s="2">
        <f>IF(C199&lt;&gt;"",VLOOKUP(C199,Sheet2!$B$3:$D$100,3),"")</f>
        <v>36830</v>
      </c>
      <c r="B199" s="1">
        <f t="shared" si="3"/>
        <v>36831</v>
      </c>
      <c r="C199" s="2">
        <v>36804</v>
      </c>
      <c r="E199" s="14">
        <v>5.03</v>
      </c>
      <c r="F199" s="14">
        <v>4.6100000000000003</v>
      </c>
      <c r="N199">
        <v>-0.36499999999999999</v>
      </c>
      <c r="O199">
        <v>-0.28999999999999998</v>
      </c>
      <c r="P199">
        <v>-0.20499999999999999</v>
      </c>
      <c r="Q199">
        <v>-0.20499999999999999</v>
      </c>
      <c r="R199">
        <v>-0.255</v>
      </c>
      <c r="Z199">
        <v>5.1520000000000001</v>
      </c>
      <c r="AA199">
        <v>5.2479999999999993</v>
      </c>
      <c r="AB199">
        <v>5.2149999999999999</v>
      </c>
      <c r="AC199">
        <v>5</v>
      </c>
      <c r="AD199">
        <v>4.7649999999999997</v>
      </c>
      <c r="AL199">
        <v>0.9950817545925974</v>
      </c>
      <c r="AM199">
        <v>0.98961684762819646</v>
      </c>
      <c r="AN199">
        <v>0.98373810961445585</v>
      </c>
      <c r="AO199">
        <v>0.97805284726965502</v>
      </c>
      <c r="AP199">
        <v>0.97304997740933308</v>
      </c>
    </row>
    <row r="200" spans="1:42" x14ac:dyDescent="0.2">
      <c r="A200" s="2">
        <f>IF(C200&lt;&gt;"",VLOOKUP(C200,Sheet2!$B$3:$D$100,3),"")</f>
        <v>36830</v>
      </c>
      <c r="B200" s="1">
        <f t="shared" si="3"/>
        <v>36831</v>
      </c>
      <c r="C200" s="2">
        <v>36805</v>
      </c>
      <c r="E200" s="14">
        <v>4.7949999999999999</v>
      </c>
      <c r="F200" s="14">
        <v>4.47</v>
      </c>
      <c r="N200">
        <v>-0.39</v>
      </c>
      <c r="O200">
        <v>-0.29499999999999998</v>
      </c>
      <c r="P200">
        <v>-0.23749999999999999</v>
      </c>
      <c r="Q200">
        <v>-0.23749999999999999</v>
      </c>
      <c r="R200">
        <v>-0.28749999999999998</v>
      </c>
      <c r="Z200">
        <v>5.008</v>
      </c>
      <c r="AA200">
        <v>5.1130000000000004</v>
      </c>
      <c r="AB200">
        <v>5.085</v>
      </c>
      <c r="AC200">
        <v>4.8810000000000002</v>
      </c>
      <c r="AD200">
        <v>4.6580000000000004</v>
      </c>
      <c r="AL200">
        <v>0.99526527207904647</v>
      </c>
      <c r="AM200">
        <v>0.98979821065872986</v>
      </c>
      <c r="AN200">
        <v>0.98392562084661583</v>
      </c>
      <c r="AO200">
        <v>0.97823375542367652</v>
      </c>
      <c r="AP200">
        <v>0.97323082043817688</v>
      </c>
    </row>
    <row r="201" spans="1:42" x14ac:dyDescent="0.2">
      <c r="A201" s="2">
        <f>IF(C201&lt;&gt;"",VLOOKUP(C201,Sheet2!$B$3:$D$100,3),"")</f>
        <v>36830</v>
      </c>
      <c r="B201" s="1">
        <f t="shared" si="3"/>
        <v>36831</v>
      </c>
      <c r="C201" s="2">
        <v>36806</v>
      </c>
      <c r="E201" s="14"/>
      <c r="F201" s="14"/>
    </row>
    <row r="202" spans="1:42" x14ac:dyDescent="0.2">
      <c r="A202" s="2">
        <f>IF(C202&lt;&gt;"",VLOOKUP(C202,Sheet2!$B$3:$D$100,3),"")</f>
        <v>36830</v>
      </c>
      <c r="B202" s="1">
        <f t="shared" si="3"/>
        <v>36831</v>
      </c>
      <c r="C202" s="2">
        <v>36807</v>
      </c>
      <c r="E202" s="14"/>
      <c r="F202" s="14"/>
    </row>
    <row r="203" spans="1:42" x14ac:dyDescent="0.2">
      <c r="A203" s="2">
        <f>IF(C203&lt;&gt;"",VLOOKUP(C203,Sheet2!$B$3:$D$100,3),"")</f>
        <v>36830</v>
      </c>
      <c r="B203" s="1">
        <f t="shared" si="3"/>
        <v>36831</v>
      </c>
      <c r="C203" s="2">
        <v>36808</v>
      </c>
      <c r="E203" s="14">
        <v>4.3150000000000004</v>
      </c>
      <c r="F203" s="14">
        <v>4.5</v>
      </c>
      <c r="N203">
        <v>-0.42249999999999999</v>
      </c>
      <c r="O203">
        <v>-0.29249999999999998</v>
      </c>
      <c r="P203">
        <v>-0.23749999999999999</v>
      </c>
      <c r="Q203">
        <v>-0.23749999999999999</v>
      </c>
      <c r="R203">
        <v>-0.28749999999999998</v>
      </c>
      <c r="Z203">
        <v>5.15</v>
      </c>
      <c r="AA203">
        <v>5.25</v>
      </c>
      <c r="AB203">
        <v>5.2170000000000005</v>
      </c>
      <c r="AC203">
        <v>5.0069999999999997</v>
      </c>
      <c r="AD203">
        <v>4.7690000000000001</v>
      </c>
      <c r="AL203">
        <v>0.99580228158297091</v>
      </c>
      <c r="AM203">
        <v>0.99033372234285721</v>
      </c>
      <c r="AN203">
        <v>0.98445849730239421</v>
      </c>
      <c r="AO203">
        <v>0.97876188337505721</v>
      </c>
      <c r="AP203">
        <v>0.97375634052759819</v>
      </c>
    </row>
    <row r="204" spans="1:42" x14ac:dyDescent="0.2">
      <c r="A204" s="2">
        <f>IF(C204&lt;&gt;"",VLOOKUP(C204,Sheet2!$B$3:$D$100,3),"")</f>
        <v>36830</v>
      </c>
      <c r="B204" s="1">
        <f t="shared" ref="B204:B267" si="4">IF(C204&lt;&gt;"",IF(C204&gt;=(WORKDAY(EOMONTH(C204,0)+1,-2)),EOMONTH(EOMONTH(C204,0)+1,0)+1,EOMONTH(C204,0)+1),"")</f>
        <v>36831</v>
      </c>
      <c r="C204" s="2">
        <v>36809</v>
      </c>
      <c r="E204" s="14">
        <v>4.5650000000000004</v>
      </c>
      <c r="F204" s="14">
        <v>4.4800000000000004</v>
      </c>
      <c r="N204">
        <v>-0.43</v>
      </c>
      <c r="O204">
        <v>-0.29499999999999998</v>
      </c>
      <c r="P204">
        <v>-0.24</v>
      </c>
      <c r="Q204">
        <v>-0.24</v>
      </c>
      <c r="R204">
        <v>-0.28999999999999998</v>
      </c>
      <c r="Z204">
        <v>5.1339999999999995</v>
      </c>
      <c r="AA204">
        <v>5.2360000000000007</v>
      </c>
      <c r="AB204">
        <v>5.2110000000000003</v>
      </c>
      <c r="AC204">
        <v>5.0010000000000003</v>
      </c>
      <c r="AD204">
        <v>4.7640000000000002</v>
      </c>
      <c r="AL204">
        <v>0.99598454308310713</v>
      </c>
      <c r="AM204">
        <v>0.9905151915261331</v>
      </c>
      <c r="AN204">
        <v>0.98465248502071812</v>
      </c>
      <c r="AO204">
        <v>0.97894646890098136</v>
      </c>
      <c r="AP204">
        <v>0.97394459600961492</v>
      </c>
    </row>
    <row r="205" spans="1:42" x14ac:dyDescent="0.2">
      <c r="A205" s="2">
        <f>IF(C205&lt;&gt;"",VLOOKUP(C205,Sheet2!$B$3:$D$100,3),"")</f>
        <v>36830</v>
      </c>
      <c r="B205" s="1">
        <f t="shared" si="4"/>
        <v>36831</v>
      </c>
      <c r="C205" s="2">
        <v>36810</v>
      </c>
      <c r="E205" s="14">
        <v>4.5549999999999997</v>
      </c>
      <c r="F205" s="14">
        <v>4.7699999999999996</v>
      </c>
      <c r="N205">
        <v>-0.43</v>
      </c>
      <c r="O205">
        <v>-0.29499999999999998</v>
      </c>
      <c r="P205">
        <v>-0.24</v>
      </c>
      <c r="Q205">
        <v>-0.24</v>
      </c>
      <c r="R205">
        <v>-0.28999999999999998</v>
      </c>
      <c r="Z205">
        <v>5.5080000000000009</v>
      </c>
      <c r="AA205">
        <v>5.5990000000000002</v>
      </c>
      <c r="AB205">
        <v>5.5110000000000001</v>
      </c>
      <c r="AC205">
        <v>5.3010000000000002</v>
      </c>
      <c r="AD205">
        <v>5.0579999999999998</v>
      </c>
      <c r="AL205">
        <v>0.99616769450221232</v>
      </c>
      <c r="AM205">
        <v>0.99069666823253333</v>
      </c>
      <c r="AN205">
        <v>0.9848632646051878</v>
      </c>
      <c r="AO205">
        <v>0.97914106298075532</v>
      </c>
      <c r="AP205">
        <v>0.97415989181194906</v>
      </c>
    </row>
    <row r="206" spans="1:42" x14ac:dyDescent="0.2">
      <c r="A206" s="2">
        <f>IF(C206&lt;&gt;"",VLOOKUP(C206,Sheet2!$B$3:$D$100,3),"")</f>
        <v>36830</v>
      </c>
      <c r="B206" s="1">
        <f t="shared" si="4"/>
        <v>36831</v>
      </c>
      <c r="C206" s="2">
        <v>36811</v>
      </c>
      <c r="E206" s="14">
        <v>4.585</v>
      </c>
      <c r="F206" s="14">
        <v>4.71</v>
      </c>
      <c r="N206">
        <v>-0.47</v>
      </c>
      <c r="O206">
        <v>-0.31</v>
      </c>
      <c r="P206">
        <v>-0.245</v>
      </c>
      <c r="Q206">
        <v>-0.245</v>
      </c>
      <c r="R206">
        <v>-0.28499999999999998</v>
      </c>
      <c r="Z206">
        <v>5.63</v>
      </c>
      <c r="AA206">
        <v>5.7280000000000006</v>
      </c>
      <c r="AB206">
        <v>5.6930000000000005</v>
      </c>
      <c r="AC206">
        <v>5.4420000000000002</v>
      </c>
      <c r="AD206">
        <v>5.18</v>
      </c>
      <c r="AL206">
        <v>0.99635729234520753</v>
      </c>
      <c r="AM206">
        <v>0.99088578435401198</v>
      </c>
      <c r="AN206">
        <v>0.98509849827140794</v>
      </c>
      <c r="AO206">
        <v>0.9793671856514824</v>
      </c>
      <c r="AP206">
        <v>0.97446389058103844</v>
      </c>
    </row>
    <row r="207" spans="1:42" x14ac:dyDescent="0.2">
      <c r="A207" s="2">
        <f>IF(C207&lt;&gt;"",VLOOKUP(C207,Sheet2!$B$3:$D$100,3),"")</f>
        <v>36830</v>
      </c>
      <c r="B207" s="1">
        <f t="shared" si="4"/>
        <v>36831</v>
      </c>
      <c r="C207" s="2">
        <v>36812</v>
      </c>
      <c r="E207" s="14">
        <v>4.8</v>
      </c>
      <c r="F207" s="14">
        <v>4.62</v>
      </c>
      <c r="N207">
        <v>-0.46500000000000002</v>
      </c>
      <c r="O207">
        <v>-0.32</v>
      </c>
      <c r="P207">
        <v>-0.26</v>
      </c>
      <c r="Q207">
        <v>-0.26</v>
      </c>
      <c r="R207">
        <v>-0.28999999999999998</v>
      </c>
      <c r="Z207">
        <v>5.5370000000000008</v>
      </c>
      <c r="AA207">
        <v>5.649</v>
      </c>
      <c r="AB207">
        <v>5.6239999999999997</v>
      </c>
      <c r="AC207">
        <v>5.3770000000000007</v>
      </c>
      <c r="AD207">
        <v>5.1220000000000008</v>
      </c>
      <c r="AL207">
        <v>0.99653939691542215</v>
      </c>
      <c r="AM207">
        <v>0.99107368422751418</v>
      </c>
      <c r="AN207">
        <v>0.98532450291577567</v>
      </c>
      <c r="AO207">
        <v>0.97960666832192655</v>
      </c>
      <c r="AP207">
        <v>0.97467857109634448</v>
      </c>
    </row>
    <row r="208" spans="1:42" x14ac:dyDescent="0.2">
      <c r="A208" s="2">
        <f>IF(C208&lt;&gt;"",VLOOKUP(C208,Sheet2!$B$3:$D$100,3),"")</f>
        <v>36830</v>
      </c>
      <c r="B208" s="1">
        <f t="shared" si="4"/>
        <v>36831</v>
      </c>
      <c r="C208" s="2">
        <v>36813</v>
      </c>
      <c r="E208" s="14"/>
      <c r="F208" s="14"/>
    </row>
    <row r="209" spans="1:42" x14ac:dyDescent="0.2">
      <c r="A209" s="2">
        <f>IF(C209&lt;&gt;"",VLOOKUP(C209,Sheet2!$B$3:$D$100,3),"")</f>
        <v>36830</v>
      </c>
      <c r="B209" s="1">
        <f t="shared" si="4"/>
        <v>36831</v>
      </c>
      <c r="C209" s="2">
        <v>36814</v>
      </c>
      <c r="E209" s="14"/>
      <c r="F209" s="14"/>
    </row>
    <row r="210" spans="1:42" x14ac:dyDescent="0.2">
      <c r="A210" s="2">
        <f>IF(C210&lt;&gt;"",VLOOKUP(C210,Sheet2!$B$3:$D$100,3),"")</f>
        <v>36830</v>
      </c>
      <c r="B210" s="1">
        <f t="shared" si="4"/>
        <v>36831</v>
      </c>
      <c r="C210" s="2">
        <v>36815</v>
      </c>
      <c r="E210" s="14">
        <v>4.5650000000000004</v>
      </c>
      <c r="F210" s="14">
        <v>4.6100000000000003</v>
      </c>
      <c r="N210">
        <v>-0.41</v>
      </c>
      <c r="O210">
        <v>-0.32</v>
      </c>
      <c r="P210">
        <v>-0.26</v>
      </c>
      <c r="Q210">
        <v>-0.26</v>
      </c>
      <c r="R210">
        <v>-0.28999999999999998</v>
      </c>
      <c r="Z210">
        <v>5.3639999999999999</v>
      </c>
      <c r="AA210">
        <v>5.4920000000000009</v>
      </c>
      <c r="AB210">
        <v>5.4749999999999996</v>
      </c>
      <c r="AC210">
        <v>5.2420000000000009</v>
      </c>
      <c r="AD210">
        <v>4.9910000000000005</v>
      </c>
      <c r="AL210">
        <v>0.99708159455619716</v>
      </c>
      <c r="AM210">
        <v>0.9916119318099873</v>
      </c>
      <c r="AN210">
        <v>0.98586288161806146</v>
      </c>
      <c r="AO210">
        <v>0.98012750234325585</v>
      </c>
      <c r="AP210">
        <v>0.97518984912505213</v>
      </c>
    </row>
    <row r="211" spans="1:42" x14ac:dyDescent="0.2">
      <c r="A211" s="2">
        <f>IF(C211&lt;&gt;"",VLOOKUP(C211,Sheet2!$B$3:$D$100,3),"")</f>
        <v>36830</v>
      </c>
      <c r="B211" s="1">
        <f t="shared" si="4"/>
        <v>36831</v>
      </c>
      <c r="C211" s="2">
        <v>36816</v>
      </c>
      <c r="E211" s="14">
        <v>4.6449999999999996</v>
      </c>
      <c r="F211" s="14">
        <v>4.8049999999999997</v>
      </c>
      <c r="N211">
        <v>-0.36</v>
      </c>
      <c r="O211">
        <v>-0.315</v>
      </c>
      <c r="P211">
        <v>-0.255</v>
      </c>
      <c r="Q211">
        <v>-0.255</v>
      </c>
      <c r="R211">
        <v>-0.28499999999999998</v>
      </c>
      <c r="Z211">
        <v>5.4390000000000001</v>
      </c>
      <c r="AA211">
        <v>5.5530000000000008</v>
      </c>
      <c r="AB211">
        <v>5.5350000000000001</v>
      </c>
      <c r="AC211">
        <v>5.2949999999999999</v>
      </c>
      <c r="AD211">
        <v>5.04</v>
      </c>
      <c r="AL211">
        <v>0.99726454393953246</v>
      </c>
      <c r="AM211">
        <v>0.99179273004861268</v>
      </c>
      <c r="AN211">
        <v>0.98606175966013276</v>
      </c>
      <c r="AO211">
        <v>0.98032413161185272</v>
      </c>
      <c r="AP211">
        <v>0.97541022985656056</v>
      </c>
    </row>
    <row r="212" spans="1:42" x14ac:dyDescent="0.2">
      <c r="A212" s="2">
        <f>IF(C212&lt;&gt;"",VLOOKUP(C212,Sheet2!$B$3:$D$100,3),"")</f>
        <v>36830</v>
      </c>
      <c r="B212" s="1">
        <f t="shared" si="4"/>
        <v>36831</v>
      </c>
      <c r="C212" s="2">
        <v>36817</v>
      </c>
      <c r="E212" s="14">
        <v>4.78</v>
      </c>
      <c r="F212" s="14">
        <v>4.67</v>
      </c>
      <c r="N212">
        <v>-0.30249999999999999</v>
      </c>
      <c r="O212">
        <v>-0.29499999999999998</v>
      </c>
      <c r="P212">
        <v>-0.23749999999999999</v>
      </c>
      <c r="Q212">
        <v>-0.23749999999999999</v>
      </c>
      <c r="R212">
        <v>-0.26750000000000002</v>
      </c>
      <c r="Z212">
        <v>5.2279999999999998</v>
      </c>
      <c r="AA212">
        <v>5.3490000000000002</v>
      </c>
      <c r="AB212">
        <v>5.3440000000000003</v>
      </c>
      <c r="AC212">
        <v>5.1210000000000004</v>
      </c>
      <c r="AD212">
        <v>4.8769999999999998</v>
      </c>
      <c r="AL212">
        <v>0.99744788204604529</v>
      </c>
      <c r="AM212">
        <v>0.99197401251927031</v>
      </c>
      <c r="AN212">
        <v>0.98628472579004656</v>
      </c>
      <c r="AO212">
        <v>0.98052542861546932</v>
      </c>
      <c r="AP212">
        <v>0.97562355263376377</v>
      </c>
    </row>
    <row r="213" spans="1:42" x14ac:dyDescent="0.2">
      <c r="A213" s="2">
        <f>IF(C213&lt;&gt;"",VLOOKUP(C213,Sheet2!$B$3:$D$100,3),"")</f>
        <v>36830</v>
      </c>
      <c r="B213" s="1">
        <f t="shared" si="4"/>
        <v>36831</v>
      </c>
      <c r="C213" s="2">
        <v>36818</v>
      </c>
      <c r="E213" s="14">
        <v>4.93</v>
      </c>
      <c r="F213" s="14">
        <v>4.42</v>
      </c>
      <c r="N213">
        <v>-0.3075</v>
      </c>
      <c r="O213">
        <v>-0.30249999999999999</v>
      </c>
      <c r="P213">
        <v>-0.245</v>
      </c>
      <c r="Q213">
        <v>-0.245</v>
      </c>
      <c r="R213">
        <v>-0.27500000000000002</v>
      </c>
      <c r="Z213">
        <v>4.9510000000000005</v>
      </c>
      <c r="AA213">
        <v>5.0710000000000006</v>
      </c>
      <c r="AB213">
        <v>5.0810000000000004</v>
      </c>
      <c r="AC213">
        <v>4.891</v>
      </c>
      <c r="AD213">
        <v>4.6580000000000004</v>
      </c>
      <c r="AL213">
        <v>0.99763556842428402</v>
      </c>
      <c r="AM213">
        <v>0.99216184910993976</v>
      </c>
      <c r="AN213">
        <v>0.98651402142747979</v>
      </c>
      <c r="AO213">
        <v>0.98071145542851668</v>
      </c>
      <c r="AP213">
        <v>0.97580995262175874</v>
      </c>
    </row>
    <row r="214" spans="1:42" x14ac:dyDescent="0.2">
      <c r="A214" s="2">
        <f>IF(C214&lt;&gt;"",VLOOKUP(C214,Sheet2!$B$3:$D$100,3),"")</f>
        <v>36830</v>
      </c>
      <c r="B214" s="1">
        <f t="shared" si="4"/>
        <v>36831</v>
      </c>
      <c r="C214" s="2">
        <v>36819</v>
      </c>
      <c r="E214" s="14">
        <v>4.6900000000000004</v>
      </c>
      <c r="F214" s="14">
        <v>4.4000000000000004</v>
      </c>
      <c r="N214">
        <v>-0.32250000000000001</v>
      </c>
      <c r="O214">
        <v>-0.32250000000000001</v>
      </c>
      <c r="P214">
        <v>-0.28749999999999998</v>
      </c>
      <c r="Q214">
        <v>-0.28749999999999998</v>
      </c>
      <c r="R214">
        <v>-0.3175</v>
      </c>
      <c r="Z214">
        <v>4.9370000000000003</v>
      </c>
      <c r="AA214">
        <v>5.0549999999999997</v>
      </c>
      <c r="AB214">
        <v>5.0620000000000003</v>
      </c>
      <c r="AC214">
        <v>4.875</v>
      </c>
      <c r="AD214">
        <v>4.6459999999999999</v>
      </c>
      <c r="AL214">
        <v>0.99781771533492014</v>
      </c>
      <c r="AM214">
        <v>0.99234310416941951</v>
      </c>
      <c r="AN214">
        <v>0.98669526106010508</v>
      </c>
      <c r="AO214">
        <v>0.98088613804873404</v>
      </c>
      <c r="AP214">
        <v>0.97598537729917167</v>
      </c>
    </row>
    <row r="215" spans="1:42" x14ac:dyDescent="0.2">
      <c r="A215" s="2">
        <f>IF(C215&lt;&gt;"",VLOOKUP(C215,Sheet2!$B$3:$D$100,3),"")</f>
        <v>36830</v>
      </c>
      <c r="B215" s="1">
        <f t="shared" si="4"/>
        <v>36831</v>
      </c>
      <c r="C215" s="2">
        <v>36820</v>
      </c>
      <c r="E215" s="14"/>
      <c r="F215" s="14"/>
    </row>
    <row r="216" spans="1:42" x14ac:dyDescent="0.2">
      <c r="A216" s="2">
        <f>IF(C216&lt;&gt;"",VLOOKUP(C216,Sheet2!$B$3:$D$100,3),"")</f>
        <v>36830</v>
      </c>
      <c r="B216" s="1">
        <f t="shared" si="4"/>
        <v>36831</v>
      </c>
      <c r="C216" s="2">
        <v>36821</v>
      </c>
      <c r="E216" s="14"/>
      <c r="F216" s="14"/>
    </row>
    <row r="217" spans="1:42" x14ac:dyDescent="0.2">
      <c r="A217" s="2">
        <f>IF(C217&lt;&gt;"",VLOOKUP(C217,Sheet2!$B$3:$D$100,3),"")</f>
        <v>36830</v>
      </c>
      <c r="B217" s="1">
        <f t="shared" si="4"/>
        <v>36831</v>
      </c>
      <c r="C217" s="2">
        <v>36822</v>
      </c>
      <c r="E217" s="14">
        <v>4.4850000000000003</v>
      </c>
      <c r="F217" s="14">
        <v>4.62</v>
      </c>
      <c r="N217">
        <v>-0.29249999999999998</v>
      </c>
      <c r="O217">
        <v>-0.30499999999999999</v>
      </c>
      <c r="P217">
        <v>-0.27750000000000002</v>
      </c>
      <c r="Q217">
        <v>-0.27750000000000002</v>
      </c>
      <c r="R217">
        <v>-0.3075</v>
      </c>
      <c r="Z217">
        <v>5.0720000000000001</v>
      </c>
      <c r="AA217">
        <v>5.1929999999999996</v>
      </c>
      <c r="AB217">
        <v>5.2</v>
      </c>
      <c r="AC217">
        <v>5</v>
      </c>
      <c r="AD217">
        <v>4.7569999999999997</v>
      </c>
      <c r="AL217">
        <v>0.99835799352478372</v>
      </c>
      <c r="AM217">
        <v>0.9928826779238844</v>
      </c>
      <c r="AN217">
        <v>0.98723372653714569</v>
      </c>
      <c r="AO217">
        <v>0.98142126993502277</v>
      </c>
      <c r="AP217">
        <v>0.97652174153705984</v>
      </c>
    </row>
    <row r="218" spans="1:42" x14ac:dyDescent="0.2">
      <c r="A218" s="2">
        <f>IF(C218&lt;&gt;"",VLOOKUP(C218,Sheet2!$B$3:$D$100,3),"")</f>
        <v>36830</v>
      </c>
      <c r="B218" s="1">
        <f t="shared" si="4"/>
        <v>36831</v>
      </c>
      <c r="C218" s="2">
        <v>36823</v>
      </c>
      <c r="E218" s="14">
        <v>4.57</v>
      </c>
      <c r="F218" s="14">
        <v>4.5350000000000001</v>
      </c>
      <c r="N218">
        <v>-0.2</v>
      </c>
      <c r="O218">
        <v>-0.27500000000000002</v>
      </c>
      <c r="P218">
        <v>-0.25750000000000001</v>
      </c>
      <c r="Q218">
        <v>-0.25750000000000001</v>
      </c>
      <c r="R218">
        <v>-0.28749999999999998</v>
      </c>
      <c r="Z218">
        <v>4.82</v>
      </c>
      <c r="AA218">
        <v>4.9400000000000004</v>
      </c>
      <c r="AB218">
        <v>4.96</v>
      </c>
      <c r="AC218">
        <v>4.78</v>
      </c>
      <c r="AD218">
        <v>4.5549999999999997</v>
      </c>
      <c r="AL218">
        <v>0.99854338996407777</v>
      </c>
      <c r="AM218">
        <v>0.99306419823745373</v>
      </c>
      <c r="AN218">
        <v>0.9874152863351997</v>
      </c>
      <c r="AO218">
        <v>0.98159697146159275</v>
      </c>
      <c r="AP218">
        <v>0.97668573878303766</v>
      </c>
    </row>
    <row r="219" spans="1:42" x14ac:dyDescent="0.2">
      <c r="A219" s="2">
        <f>IF(C219&lt;&gt;"",VLOOKUP(C219,Sheet2!$B$3:$D$100,3),"")</f>
        <v>36830</v>
      </c>
      <c r="B219" s="1">
        <f t="shared" si="4"/>
        <v>36831</v>
      </c>
      <c r="C219" s="2">
        <v>36824</v>
      </c>
      <c r="E219" s="14">
        <v>4.6900000000000004</v>
      </c>
      <c r="F219" s="14">
        <v>4.4000000000000004</v>
      </c>
      <c r="N219">
        <v>-0.19500000000000001</v>
      </c>
      <c r="O219">
        <v>-0.24</v>
      </c>
      <c r="P219">
        <v>-0.2525</v>
      </c>
      <c r="Q219">
        <v>-0.2525</v>
      </c>
      <c r="R219">
        <v>-0.28249999999999997</v>
      </c>
      <c r="Z219">
        <v>4.6590000000000007</v>
      </c>
      <c r="AA219">
        <v>4.7709999999999999</v>
      </c>
      <c r="AB219">
        <v>4.7949999999999999</v>
      </c>
      <c r="AC219">
        <v>4.6120000000000001</v>
      </c>
      <c r="AD219">
        <v>4.4000000000000004</v>
      </c>
      <c r="AL219">
        <v>0.99872743550567888</v>
      </c>
      <c r="AM219">
        <v>0.99324578397283358</v>
      </c>
      <c r="AN219">
        <v>0.98759907233998812</v>
      </c>
      <c r="AO219">
        <v>0.98176703380533936</v>
      </c>
      <c r="AP219">
        <v>0.97684686438414037</v>
      </c>
    </row>
    <row r="220" spans="1:42" x14ac:dyDescent="0.2">
      <c r="A220" s="2">
        <f>IF(C220&lt;&gt;"",VLOOKUP(C220,Sheet2!$B$3:$D$100,3),"")</f>
        <v>36830</v>
      </c>
      <c r="B220" s="1">
        <f t="shared" si="4"/>
        <v>36831</v>
      </c>
      <c r="C220" s="2">
        <v>36825</v>
      </c>
      <c r="E220" s="14">
        <v>4.5</v>
      </c>
      <c r="F220" s="14">
        <v>4.3</v>
      </c>
      <c r="N220">
        <v>-0.19</v>
      </c>
      <c r="O220">
        <v>-0.23499999999999999</v>
      </c>
      <c r="P220">
        <v>-0.26</v>
      </c>
      <c r="Q220">
        <v>-0.26</v>
      </c>
      <c r="R220">
        <v>-0.28999999999999998</v>
      </c>
      <c r="Z220">
        <v>4.6640000000000006</v>
      </c>
      <c r="AA220">
        <v>4.7530000000000001</v>
      </c>
      <c r="AB220">
        <v>4.7770000000000001</v>
      </c>
      <c r="AC220">
        <v>4.5970000000000004</v>
      </c>
      <c r="AD220">
        <v>4.3819999999999997</v>
      </c>
      <c r="AL220">
        <v>0.99891462935561681</v>
      </c>
      <c r="AM220">
        <v>0.99343241431186458</v>
      </c>
      <c r="AN220">
        <v>0.98779633809638712</v>
      </c>
      <c r="AO220">
        <v>0.98195517096805862</v>
      </c>
      <c r="AP220">
        <v>0.97702028080350922</v>
      </c>
    </row>
    <row r="221" spans="1:42" x14ac:dyDescent="0.2">
      <c r="A221" s="2">
        <f>IF(C221&lt;&gt;"",VLOOKUP(C221,Sheet2!$B$3:$D$100,3),"")</f>
        <v>36830</v>
      </c>
      <c r="B221" s="1">
        <f t="shared" si="4"/>
        <v>36831</v>
      </c>
      <c r="C221" s="2">
        <v>36826</v>
      </c>
      <c r="E221" s="14">
        <v>4.4550000000000001</v>
      </c>
      <c r="F221" s="14">
        <v>4.2</v>
      </c>
      <c r="N221">
        <v>-0.21</v>
      </c>
      <c r="O221">
        <v>-0.22</v>
      </c>
      <c r="P221">
        <v>-0.25750000000000001</v>
      </c>
      <c r="Q221">
        <v>-0.25750000000000001</v>
      </c>
      <c r="R221">
        <v>-0.28749999999999998</v>
      </c>
      <c r="Z221">
        <v>4.5410000000000004</v>
      </c>
      <c r="AA221">
        <v>4.6520000000000001</v>
      </c>
      <c r="AB221">
        <v>4.6769999999999996</v>
      </c>
      <c r="AC221">
        <v>4.4969999999999999</v>
      </c>
      <c r="AD221">
        <v>4.2869999999999999</v>
      </c>
      <c r="AL221">
        <v>0.99909660633002628</v>
      </c>
      <c r="AM221">
        <v>0.99361412496125645</v>
      </c>
      <c r="AN221">
        <v>0.98797734441860374</v>
      </c>
      <c r="AO221">
        <v>0.98213584644463048</v>
      </c>
      <c r="AP221">
        <v>0.97718117239126501</v>
      </c>
    </row>
    <row r="222" spans="1:42" x14ac:dyDescent="0.2">
      <c r="A222" s="2">
        <f>IF(C222&lt;&gt;"",VLOOKUP(C222,Sheet2!$B$3:$D$100,3),"")</f>
        <v>36830</v>
      </c>
      <c r="B222" s="1">
        <f t="shared" si="4"/>
        <v>36831</v>
      </c>
      <c r="C222" s="2">
        <v>36827</v>
      </c>
      <c r="E222" s="14"/>
      <c r="F222" s="14"/>
    </row>
    <row r="223" spans="1:42" x14ac:dyDescent="0.2">
      <c r="A223" s="2">
        <f>IF(C223&lt;&gt;"",VLOOKUP(C223,Sheet2!$B$3:$D$100,3),"")</f>
        <v>36830</v>
      </c>
      <c r="B223" s="1">
        <f t="shared" si="4"/>
        <v>36831</v>
      </c>
      <c r="C223" s="2">
        <v>36828</v>
      </c>
      <c r="E223" s="14"/>
      <c r="F223" s="14"/>
    </row>
    <row r="224" spans="1:42" x14ac:dyDescent="0.2">
      <c r="A224" s="2">
        <f>IF(C224&lt;&gt;"",VLOOKUP(C224,Sheet2!$B$3:$D$100,3),"")</f>
        <v>36830</v>
      </c>
      <c r="B224" s="1">
        <f t="shared" si="4"/>
        <v>36861</v>
      </c>
      <c r="C224" s="2">
        <v>36829</v>
      </c>
      <c r="E224" s="14">
        <v>4.1550000000000002</v>
      </c>
      <c r="F224" s="14">
        <v>4.22</v>
      </c>
      <c r="O224">
        <v>-0.23499999999999999</v>
      </c>
      <c r="P224">
        <v>-0.24</v>
      </c>
      <c r="Q224">
        <v>-0.24</v>
      </c>
      <c r="R224">
        <v>-0.27</v>
      </c>
      <c r="AA224">
        <v>4.4850000000000003</v>
      </c>
      <c r="AB224">
        <v>4.5199999999999996</v>
      </c>
      <c r="AC224">
        <v>4.3520000000000003</v>
      </c>
      <c r="AD224">
        <v>4.157</v>
      </c>
      <c r="AM224">
        <v>0.99415456730331864</v>
      </c>
      <c r="AN224">
        <v>0.98826684008699295</v>
      </c>
      <c r="AO224">
        <v>0.98266602424391447</v>
      </c>
      <c r="AP224">
        <v>0.97759888959965513</v>
      </c>
    </row>
    <row r="225" spans="1:42" x14ac:dyDescent="0.2">
      <c r="A225" s="2">
        <f>IF(C225&lt;&gt;"",VLOOKUP(C225,Sheet2!$B$3:$D$100,3),"")</f>
        <v>36830</v>
      </c>
      <c r="B225" s="1">
        <f t="shared" si="4"/>
        <v>36861</v>
      </c>
      <c r="C225" s="2">
        <v>36830</v>
      </c>
      <c r="E225" s="14">
        <v>4.22</v>
      </c>
      <c r="F225" s="14">
        <v>4.22</v>
      </c>
      <c r="O225">
        <v>-0.25</v>
      </c>
      <c r="P225">
        <v>-0.2525</v>
      </c>
      <c r="Q225">
        <v>-0.2525</v>
      </c>
      <c r="R225">
        <v>-0.28249999999999997</v>
      </c>
      <c r="AA225">
        <v>4.49</v>
      </c>
      <c r="AB225">
        <v>4.5310000000000006</v>
      </c>
      <c r="AC225">
        <v>4.3810000000000002</v>
      </c>
      <c r="AD225">
        <v>4.1910000000000007</v>
      </c>
      <c r="AM225">
        <v>0.99434014909489099</v>
      </c>
      <c r="AN225">
        <v>0.98845189763088936</v>
      </c>
      <c r="AO225">
        <v>0.98284187865981321</v>
      </c>
      <c r="AP225">
        <v>0.97778250962107671</v>
      </c>
    </row>
    <row r="226" spans="1:42" x14ac:dyDescent="0.2">
      <c r="A226" s="2">
        <f>IF(C226&lt;&gt;"",VLOOKUP(C226,Sheet2!$B$3:$D$100,3),"")</f>
        <v>36860</v>
      </c>
      <c r="B226" s="1">
        <f t="shared" si="4"/>
        <v>36861</v>
      </c>
      <c r="C226" s="2">
        <v>36831</v>
      </c>
      <c r="E226" s="14">
        <v>4</v>
      </c>
      <c r="F226" s="14">
        <v>4.1399999999999997</v>
      </c>
      <c r="O226">
        <v>-0.27</v>
      </c>
      <c r="P226">
        <v>-0.26</v>
      </c>
      <c r="Q226">
        <v>-0.26</v>
      </c>
      <c r="R226">
        <v>-0.28999999999999998</v>
      </c>
      <c r="AA226">
        <v>4.6859999999999999</v>
      </c>
      <c r="AB226">
        <v>4.726</v>
      </c>
      <c r="AC226">
        <v>4.5730000000000004</v>
      </c>
      <c r="AD226">
        <v>4.3780000000000001</v>
      </c>
      <c r="AM226">
        <v>0.99452236110736758</v>
      </c>
      <c r="AN226">
        <v>0.98864451449980673</v>
      </c>
      <c r="AO226">
        <v>0.98302037505938689</v>
      </c>
      <c r="AP226">
        <v>0.9779845927810733</v>
      </c>
    </row>
    <row r="227" spans="1:42" x14ac:dyDescent="0.2">
      <c r="A227" s="2">
        <f>IF(C227&lt;&gt;"",VLOOKUP(C227,Sheet2!$B$3:$D$100,3),"")</f>
        <v>36860</v>
      </c>
      <c r="B227" s="1">
        <f t="shared" si="4"/>
        <v>36861</v>
      </c>
      <c r="C227" s="2">
        <v>36832</v>
      </c>
      <c r="E227" s="14">
        <v>3.9550000000000001</v>
      </c>
      <c r="F227" s="14">
        <v>4.21</v>
      </c>
      <c r="O227">
        <v>-0.23749999999999999</v>
      </c>
      <c r="P227">
        <v>-0.245</v>
      </c>
      <c r="Q227">
        <v>-0.245</v>
      </c>
      <c r="R227">
        <v>-0.27500000000000002</v>
      </c>
      <c r="AA227">
        <v>4.76</v>
      </c>
      <c r="AB227">
        <v>4.806</v>
      </c>
      <c r="AC227">
        <v>4.6560000000000006</v>
      </c>
      <c r="AD227">
        <v>4.4710000000000001</v>
      </c>
      <c r="AM227">
        <v>0.99471220752982425</v>
      </c>
      <c r="AN227">
        <v>0.98886484750162973</v>
      </c>
      <c r="AO227">
        <v>0.98322474016926864</v>
      </c>
      <c r="AP227">
        <v>0.97819464949393442</v>
      </c>
    </row>
    <row r="228" spans="1:42" x14ac:dyDescent="0.2">
      <c r="A228" s="2">
        <f>IF(C228&lt;&gt;"",VLOOKUP(C228,Sheet2!$B$3:$D$100,3),"")</f>
        <v>36860</v>
      </c>
      <c r="B228" s="1">
        <f t="shared" si="4"/>
        <v>36861</v>
      </c>
      <c r="C228" s="2">
        <v>36833</v>
      </c>
      <c r="E228" s="14">
        <v>4.1050000000000004</v>
      </c>
      <c r="F228" s="14">
        <v>4.3499999999999996</v>
      </c>
      <c r="O228">
        <v>-0.26</v>
      </c>
      <c r="P228">
        <v>-0.245</v>
      </c>
      <c r="Q228">
        <v>-0.245</v>
      </c>
      <c r="R228">
        <v>-0.27500000000000002</v>
      </c>
      <c r="AA228">
        <v>4.931</v>
      </c>
      <c r="AB228">
        <v>4.9720000000000004</v>
      </c>
      <c r="AC228">
        <v>4.8019999999999996</v>
      </c>
      <c r="AD228">
        <v>4.6070000000000002</v>
      </c>
      <c r="AM228">
        <v>0.99489548400359107</v>
      </c>
      <c r="AN228">
        <v>0.98905344455733923</v>
      </c>
      <c r="AO228">
        <v>0.9834062821155527</v>
      </c>
      <c r="AP228">
        <v>0.97836284024888109</v>
      </c>
    </row>
    <row r="229" spans="1:42" x14ac:dyDescent="0.2">
      <c r="A229" s="2">
        <f>IF(C229&lt;&gt;"",VLOOKUP(C229,Sheet2!$B$3:$D$100,3),"")</f>
        <v>36860</v>
      </c>
      <c r="B229" s="1">
        <f t="shared" si="4"/>
        <v>36861</v>
      </c>
      <c r="C229" s="2">
        <v>36834</v>
      </c>
      <c r="E229" s="14"/>
      <c r="F229" s="14"/>
    </row>
    <row r="230" spans="1:42" x14ac:dyDescent="0.2">
      <c r="A230" s="2">
        <f>IF(C230&lt;&gt;"",VLOOKUP(C230,Sheet2!$B$3:$D$100,3),"")</f>
        <v>36860</v>
      </c>
      <c r="B230" s="1">
        <f t="shared" si="4"/>
        <v>36861</v>
      </c>
      <c r="C230" s="2">
        <v>36835</v>
      </c>
      <c r="E230" s="14"/>
      <c r="F230" s="14"/>
    </row>
    <row r="231" spans="1:42" x14ac:dyDescent="0.2">
      <c r="A231" s="2">
        <f>IF(C231&lt;&gt;"",VLOOKUP(C231,Sheet2!$B$3:$D$100,3),"")</f>
        <v>36860</v>
      </c>
      <c r="B231" s="1">
        <f t="shared" si="4"/>
        <v>36861</v>
      </c>
      <c r="C231" s="2">
        <v>36836</v>
      </c>
      <c r="E231" s="14">
        <v>4.2</v>
      </c>
      <c r="F231" s="14">
        <v>4.3499999999999996</v>
      </c>
      <c r="O231">
        <v>-0.255</v>
      </c>
      <c r="P231">
        <v>-0.245</v>
      </c>
      <c r="Q231">
        <v>-0.245</v>
      </c>
      <c r="R231">
        <v>-0.28000000000000003</v>
      </c>
      <c r="AA231">
        <v>4.8490000000000002</v>
      </c>
      <c r="AB231">
        <v>4.9040000000000008</v>
      </c>
      <c r="AC231">
        <v>4.7440000000000007</v>
      </c>
      <c r="AD231">
        <v>4.5540000000000003</v>
      </c>
      <c r="AM231">
        <v>0.99543699640861505</v>
      </c>
      <c r="AN231">
        <v>0.98959691463525679</v>
      </c>
      <c r="AO231">
        <v>0.98393546539943355</v>
      </c>
      <c r="AP231">
        <v>0.97888372143544711</v>
      </c>
    </row>
    <row r="232" spans="1:42" x14ac:dyDescent="0.2">
      <c r="A232" s="2">
        <f>IF(C232&lt;&gt;"",VLOOKUP(C232,Sheet2!$B$3:$D$100,3),"")</f>
        <v>36860</v>
      </c>
      <c r="B232" s="1">
        <f t="shared" si="4"/>
        <v>36861</v>
      </c>
      <c r="C232" s="2">
        <v>36837</v>
      </c>
      <c r="E232" s="14">
        <v>4.4400000000000004</v>
      </c>
      <c r="F232" s="14">
        <v>4.57</v>
      </c>
      <c r="O232">
        <v>-0.245</v>
      </c>
      <c r="P232">
        <v>-0.23250000000000001</v>
      </c>
      <c r="Q232">
        <v>-0.23250000000000001</v>
      </c>
      <c r="R232">
        <v>-0.26750000000000002</v>
      </c>
      <c r="AA232">
        <v>5.0810000000000004</v>
      </c>
      <c r="AB232">
        <v>5.14</v>
      </c>
      <c r="AC232">
        <v>4.9649999999999999</v>
      </c>
      <c r="AD232">
        <v>4.7619999999999996</v>
      </c>
      <c r="AM232">
        <v>0.99562091564157706</v>
      </c>
      <c r="AN232">
        <v>0.98979033254313808</v>
      </c>
      <c r="AO232">
        <v>0.98410740052542178</v>
      </c>
      <c r="AP232">
        <v>0.97906038781018501</v>
      </c>
    </row>
    <row r="233" spans="1:42" x14ac:dyDescent="0.2">
      <c r="A233" s="2">
        <f>IF(C233&lt;&gt;"",VLOOKUP(C233,Sheet2!$B$3:$D$100,3),"")</f>
        <v>36860</v>
      </c>
      <c r="B233" s="1">
        <f t="shared" si="4"/>
        <v>36861</v>
      </c>
      <c r="C233" s="2">
        <v>36838</v>
      </c>
      <c r="E233" s="14">
        <v>4.5049999999999999</v>
      </c>
      <c r="F233" s="14">
        <v>5.0149999999999997</v>
      </c>
      <c r="O233">
        <v>-0.1925</v>
      </c>
      <c r="P233">
        <v>-0.19</v>
      </c>
      <c r="Q233">
        <v>-0.19</v>
      </c>
      <c r="R233">
        <v>-0.22500000000000001</v>
      </c>
      <c r="AA233">
        <v>5.3380000000000001</v>
      </c>
      <c r="AB233">
        <v>5.3849999999999998</v>
      </c>
      <c r="AC233">
        <v>5.18</v>
      </c>
      <c r="AD233">
        <v>4.95</v>
      </c>
      <c r="AM233">
        <v>0.99580342545775524</v>
      </c>
      <c r="AN233">
        <v>0.98997698538259793</v>
      </c>
      <c r="AO233">
        <v>0.9842838467228282</v>
      </c>
      <c r="AP233">
        <v>0.97923902404950103</v>
      </c>
    </row>
    <row r="234" spans="1:42" x14ac:dyDescent="0.2">
      <c r="A234" s="2">
        <f>IF(C234&lt;&gt;"",VLOOKUP(C234,Sheet2!$B$3:$D$100,3),"")</f>
        <v>36860</v>
      </c>
      <c r="B234" s="1">
        <f t="shared" si="4"/>
        <v>36861</v>
      </c>
      <c r="C234" s="2">
        <v>36839</v>
      </c>
      <c r="E234" s="14">
        <v>4.7850000000000001</v>
      </c>
      <c r="F234" s="14">
        <v>5.2050000000000001</v>
      </c>
      <c r="O234">
        <v>-0.16750000000000001</v>
      </c>
      <c r="P234">
        <v>-0.17</v>
      </c>
      <c r="Q234">
        <v>-0.17</v>
      </c>
      <c r="R234">
        <v>-0.20499999999999999</v>
      </c>
      <c r="AA234">
        <v>5.4450000000000003</v>
      </c>
      <c r="AB234">
        <v>5.4860000000000007</v>
      </c>
      <c r="AC234">
        <v>5.2410000000000005</v>
      </c>
      <c r="AD234">
        <v>4.9780000000000006</v>
      </c>
      <c r="AM234">
        <v>0.99599289482632103</v>
      </c>
      <c r="AN234">
        <v>0.99019171214788904</v>
      </c>
      <c r="AO234">
        <v>0.98447034749342799</v>
      </c>
      <c r="AP234">
        <v>0.97945150670383152</v>
      </c>
    </row>
    <row r="235" spans="1:42" x14ac:dyDescent="0.2">
      <c r="A235" s="2">
        <f>IF(C235&lt;&gt;"",VLOOKUP(C235,Sheet2!$B$3:$D$100,3),"")</f>
        <v>36860</v>
      </c>
      <c r="B235" s="1">
        <f t="shared" si="4"/>
        <v>36861</v>
      </c>
      <c r="C235" s="2">
        <v>36840</v>
      </c>
      <c r="E235" s="14">
        <v>5.47</v>
      </c>
      <c r="F235" s="14">
        <v>5.15</v>
      </c>
      <c r="O235">
        <v>-0.18</v>
      </c>
      <c r="P235">
        <v>-0.19500000000000001</v>
      </c>
      <c r="Q235">
        <v>-0.19500000000000001</v>
      </c>
      <c r="R235">
        <v>-0.23</v>
      </c>
      <c r="AA235">
        <v>5.4560000000000004</v>
      </c>
      <c r="AB235">
        <v>5.4920000000000009</v>
      </c>
      <c r="AC235">
        <v>5.2120000000000006</v>
      </c>
      <c r="AD235">
        <v>4.9119999999999999</v>
      </c>
      <c r="AM235">
        <v>0.99617535544131852</v>
      </c>
      <c r="AN235">
        <v>0.99038194113444367</v>
      </c>
      <c r="AO235">
        <v>0.98465313389602083</v>
      </c>
      <c r="AP235">
        <v>0.97963405027979578</v>
      </c>
    </row>
    <row r="236" spans="1:42" x14ac:dyDescent="0.2">
      <c r="A236" s="2">
        <f>IF(C236&lt;&gt;"",VLOOKUP(C236,Sheet2!$B$3:$D$100,3),"")</f>
        <v>36860</v>
      </c>
      <c r="B236" s="1">
        <f t="shared" si="4"/>
        <v>36861</v>
      </c>
      <c r="C236" s="2">
        <v>36841</v>
      </c>
      <c r="E236" s="14"/>
      <c r="F236" s="14"/>
    </row>
    <row r="237" spans="1:42" x14ac:dyDescent="0.2">
      <c r="A237" s="2">
        <f>IF(C237&lt;&gt;"",VLOOKUP(C237,Sheet2!$B$3:$D$100,3),"")</f>
        <v>36860</v>
      </c>
      <c r="B237" s="1">
        <f t="shared" si="4"/>
        <v>36861</v>
      </c>
      <c r="C237" s="2">
        <v>36842</v>
      </c>
      <c r="E237" s="14"/>
      <c r="F237" s="14"/>
    </row>
    <row r="238" spans="1:42" x14ac:dyDescent="0.2">
      <c r="A238" s="2">
        <f>IF(C238&lt;&gt;"",VLOOKUP(C238,Sheet2!$B$3:$D$100,3),"")</f>
        <v>36860</v>
      </c>
      <c r="B238" s="1">
        <f t="shared" si="4"/>
        <v>36861</v>
      </c>
      <c r="C238" s="2">
        <v>36843</v>
      </c>
      <c r="E238" s="14">
        <v>5.1100000000000003</v>
      </c>
      <c r="F238" s="14">
        <v>5.43</v>
      </c>
      <c r="O238">
        <v>-0.17499999999999999</v>
      </c>
      <c r="P238">
        <v>-0.1825</v>
      </c>
      <c r="Q238">
        <v>-0.1825</v>
      </c>
      <c r="R238">
        <v>-0.2175</v>
      </c>
      <c r="AA238">
        <v>5.6980000000000004</v>
      </c>
      <c r="AB238">
        <v>5.7060000000000004</v>
      </c>
      <c r="AC238">
        <v>5.3860000000000001</v>
      </c>
      <c r="AD238">
        <v>5.0209999999999999</v>
      </c>
      <c r="AM238">
        <v>0.99671588063116734</v>
      </c>
      <c r="AN238">
        <v>0.99092726219618876</v>
      </c>
      <c r="AO238">
        <v>0.98518935998464374</v>
      </c>
      <c r="AP238">
        <v>0.98017281041532334</v>
      </c>
    </row>
    <row r="239" spans="1:42" x14ac:dyDescent="0.2">
      <c r="A239" s="2">
        <f>IF(C239&lt;&gt;"",VLOOKUP(C239,Sheet2!$B$3:$D$100,3),"")</f>
        <v>36860</v>
      </c>
      <c r="B239" s="1">
        <f t="shared" si="4"/>
        <v>36861</v>
      </c>
      <c r="C239" s="2">
        <v>36844</v>
      </c>
      <c r="E239" s="14">
        <v>5.5049999999999999</v>
      </c>
      <c r="F239" s="14">
        <v>5.72</v>
      </c>
      <c r="O239">
        <v>-0.1575</v>
      </c>
      <c r="P239">
        <v>-0.17749999999999999</v>
      </c>
      <c r="Q239">
        <v>-0.17749999999999999</v>
      </c>
      <c r="R239">
        <v>-0.21249999999999999</v>
      </c>
      <c r="AA239">
        <v>6.016</v>
      </c>
      <c r="AB239">
        <v>6.0020000000000007</v>
      </c>
      <c r="AC239">
        <v>5.62</v>
      </c>
      <c r="AD239">
        <v>5.2079999999999993</v>
      </c>
      <c r="AM239">
        <v>0.99690072144103037</v>
      </c>
      <c r="AN239">
        <v>0.99113756786376395</v>
      </c>
      <c r="AO239">
        <v>0.98537311698349384</v>
      </c>
      <c r="AP239">
        <v>0.98035452661630695</v>
      </c>
    </row>
    <row r="240" spans="1:42" x14ac:dyDescent="0.2">
      <c r="A240" s="2">
        <f>IF(C240&lt;&gt;"",VLOOKUP(C240,Sheet2!$B$3:$D$100,3),"")</f>
        <v>36860</v>
      </c>
      <c r="B240" s="1">
        <f t="shared" si="4"/>
        <v>36861</v>
      </c>
      <c r="C240" s="2">
        <v>36845</v>
      </c>
      <c r="E240" s="14">
        <v>5.81</v>
      </c>
      <c r="F240" s="14">
        <v>5.66</v>
      </c>
      <c r="O240">
        <v>-0.27250000000000002</v>
      </c>
      <c r="P240">
        <v>-0.215</v>
      </c>
      <c r="Q240">
        <v>-0.215</v>
      </c>
      <c r="R240">
        <v>-0.25</v>
      </c>
      <c r="AA240">
        <v>6.2649999999999997</v>
      </c>
      <c r="AB240">
        <v>6.2310000000000008</v>
      </c>
      <c r="AC240">
        <v>5.8109999999999999</v>
      </c>
      <c r="AD240">
        <v>5.351</v>
      </c>
      <c r="AM240">
        <v>0.99708272779817086</v>
      </c>
      <c r="AN240">
        <v>0.99132249525596183</v>
      </c>
      <c r="AO240">
        <v>0.98555465048876412</v>
      </c>
      <c r="AP240">
        <v>0.98052821319360872</v>
      </c>
    </row>
    <row r="241" spans="1:42" x14ac:dyDescent="0.2">
      <c r="A241" s="2">
        <f>IF(C241&lt;&gt;"",VLOOKUP(C241,Sheet2!$B$3:$D$100,3),"")</f>
        <v>36860</v>
      </c>
      <c r="B241" s="1">
        <f t="shared" si="4"/>
        <v>36861</v>
      </c>
      <c r="C241" s="2">
        <v>36846</v>
      </c>
      <c r="E241" s="14">
        <v>5.7350000000000003</v>
      </c>
      <c r="F241" s="14">
        <v>5.23</v>
      </c>
      <c r="O241">
        <v>-0.24</v>
      </c>
      <c r="P241">
        <v>-0.2175</v>
      </c>
      <c r="Q241">
        <v>-0.2175</v>
      </c>
      <c r="R241">
        <v>-0.2525</v>
      </c>
      <c r="AA241">
        <v>5.7980000000000009</v>
      </c>
      <c r="AB241">
        <v>5.7880000000000011</v>
      </c>
      <c r="AC241">
        <v>5.5110000000000001</v>
      </c>
      <c r="AD241">
        <v>5.0510000000000002</v>
      </c>
      <c r="AM241">
        <v>0.99727172484096716</v>
      </c>
      <c r="AN241">
        <v>0.99155420191002253</v>
      </c>
      <c r="AO241">
        <v>0.98574395107835855</v>
      </c>
      <c r="AP241">
        <v>0.98072519581547302</v>
      </c>
    </row>
    <row r="242" spans="1:42" x14ac:dyDescent="0.2">
      <c r="A242" s="2">
        <f>IF(C242&lt;&gt;"",VLOOKUP(C242,Sheet2!$B$3:$D$100,3),"")</f>
        <v>36860</v>
      </c>
      <c r="B242" s="1">
        <f t="shared" si="4"/>
        <v>36861</v>
      </c>
      <c r="C242" s="2">
        <v>36847</v>
      </c>
      <c r="E242" s="14">
        <v>5.5250000000000004</v>
      </c>
      <c r="F242" s="14">
        <v>5.85</v>
      </c>
      <c r="O242">
        <v>-7.0000000000000007E-2</v>
      </c>
      <c r="P242">
        <v>-4.7500000000000001E-2</v>
      </c>
      <c r="Q242">
        <v>-4.7500000000000001E-2</v>
      </c>
      <c r="R242">
        <v>-8.2500000000000004E-2</v>
      </c>
      <c r="AA242">
        <v>6.1</v>
      </c>
      <c r="AB242">
        <v>6.0830000000000011</v>
      </c>
      <c r="AC242">
        <v>5.7</v>
      </c>
      <c r="AD242">
        <v>5.2350000000000003</v>
      </c>
      <c r="AM242">
        <v>0.99745246906908824</v>
      </c>
      <c r="AN242">
        <v>0.99174387438837364</v>
      </c>
      <c r="AO242">
        <v>0.98594069016761132</v>
      </c>
      <c r="AP242">
        <v>0.98091363461902326</v>
      </c>
    </row>
    <row r="243" spans="1:42" x14ac:dyDescent="0.2">
      <c r="A243" s="2">
        <f>IF(C243&lt;&gt;"",VLOOKUP(C243,Sheet2!$B$3:$D$100,3),"")</f>
        <v>36860</v>
      </c>
      <c r="B243" s="1">
        <f t="shared" si="4"/>
        <v>36861</v>
      </c>
      <c r="C243" s="2">
        <v>36848</v>
      </c>
      <c r="E243" s="14"/>
      <c r="F243" s="14"/>
    </row>
    <row r="244" spans="1:42" x14ac:dyDescent="0.2">
      <c r="A244" s="2">
        <f>IF(C244&lt;&gt;"",VLOOKUP(C244,Sheet2!$B$3:$D$100,3),"")</f>
        <v>36860</v>
      </c>
      <c r="B244" s="1">
        <f t="shared" si="4"/>
        <v>36861</v>
      </c>
      <c r="C244" s="2">
        <v>36849</v>
      </c>
      <c r="E244" s="14"/>
      <c r="F244" s="14"/>
    </row>
    <row r="245" spans="1:42" x14ac:dyDescent="0.2">
      <c r="A245" s="2">
        <f>IF(C245&lt;&gt;"",VLOOKUP(C245,Sheet2!$B$3:$D$100,3),"")</f>
        <v>36860</v>
      </c>
      <c r="B245" s="1">
        <f t="shared" si="4"/>
        <v>36861</v>
      </c>
      <c r="C245" s="2">
        <v>36850</v>
      </c>
      <c r="E245" s="14">
        <v>5.4</v>
      </c>
      <c r="F245" s="14">
        <v>6.21</v>
      </c>
      <c r="O245">
        <v>0</v>
      </c>
      <c r="P245">
        <v>0</v>
      </c>
      <c r="Q245">
        <v>0</v>
      </c>
      <c r="R245">
        <v>-0.05</v>
      </c>
      <c r="AA245">
        <v>6.2489999999999997</v>
      </c>
      <c r="AB245">
        <v>6.2360000000000007</v>
      </c>
      <c r="AC245">
        <v>5.8449999999999998</v>
      </c>
      <c r="AD245">
        <v>5.3179999999999996</v>
      </c>
      <c r="AM245">
        <v>0.99799353337912233</v>
      </c>
      <c r="AN245">
        <v>0.99228840174647304</v>
      </c>
      <c r="AO245">
        <v>0.98647463185304463</v>
      </c>
      <c r="AP245">
        <v>0.98144240279912709</v>
      </c>
    </row>
    <row r="246" spans="1:42" x14ac:dyDescent="0.2">
      <c r="A246" s="2">
        <f>IF(C246&lt;&gt;"",VLOOKUP(C246,Sheet2!$B$3:$D$100,3),"")</f>
        <v>36860</v>
      </c>
      <c r="B246" s="1">
        <f t="shared" si="4"/>
        <v>36861</v>
      </c>
      <c r="C246" s="2">
        <v>36851</v>
      </c>
      <c r="E246" s="14">
        <v>6.41</v>
      </c>
      <c r="F246" s="14">
        <v>6.33</v>
      </c>
      <c r="O246">
        <v>-0.04</v>
      </c>
      <c r="P246">
        <v>-0.05</v>
      </c>
      <c r="Q246">
        <v>-0.05</v>
      </c>
      <c r="R246">
        <v>-0.08</v>
      </c>
      <c r="AA246">
        <v>6.4080000000000013</v>
      </c>
      <c r="AB246">
        <v>6.4320000000000004</v>
      </c>
      <c r="AC246">
        <v>6.0370000000000008</v>
      </c>
      <c r="AD246">
        <v>5.447000000000001</v>
      </c>
      <c r="AM246">
        <v>0.99817683030657167</v>
      </c>
      <c r="AN246">
        <v>0.99249674398311793</v>
      </c>
      <c r="AO246">
        <v>0.98666274581862623</v>
      </c>
      <c r="AP246">
        <v>0.98161685473192506</v>
      </c>
    </row>
    <row r="247" spans="1:42" x14ac:dyDescent="0.2">
      <c r="A247" s="2">
        <f>IF(C247&lt;&gt;"",VLOOKUP(C247,Sheet2!$B$3:$D$100,3),"")</f>
        <v>36860</v>
      </c>
      <c r="B247" s="1">
        <f t="shared" si="4"/>
        <v>36861</v>
      </c>
      <c r="C247" s="2">
        <v>36852</v>
      </c>
      <c r="E247" s="14">
        <v>6.33</v>
      </c>
      <c r="F247" s="14">
        <v>6.23</v>
      </c>
      <c r="O247">
        <v>-0.09</v>
      </c>
      <c r="P247">
        <v>-0.06</v>
      </c>
      <c r="Q247">
        <v>-0.06</v>
      </c>
      <c r="R247">
        <v>-0.09</v>
      </c>
      <c r="AA247">
        <v>6.5770000000000008</v>
      </c>
      <c r="AB247">
        <v>6.5839999999999996</v>
      </c>
      <c r="AC247">
        <v>6.2439999999999998</v>
      </c>
      <c r="AD247">
        <v>5.6</v>
      </c>
      <c r="AM247">
        <v>0.99841741281586638</v>
      </c>
      <c r="AN247">
        <v>0.99268830682912801</v>
      </c>
      <c r="AO247">
        <v>0.98684947035103521</v>
      </c>
      <c r="AP247">
        <v>0.98180396338894438</v>
      </c>
    </row>
    <row r="248" spans="1:42" x14ac:dyDescent="0.2">
      <c r="A248" s="2">
        <f>IF(C248&lt;&gt;"",VLOOKUP(C248,Sheet2!$B$3:$D$100,3),"")</f>
        <v>36860</v>
      </c>
      <c r="B248" s="1">
        <f t="shared" si="4"/>
        <v>36861</v>
      </c>
      <c r="C248" s="2">
        <v>36853</v>
      </c>
      <c r="E248" s="14"/>
      <c r="F248" s="14"/>
      <c r="AM248">
        <v>0.99859645465959379</v>
      </c>
      <c r="AN248">
        <v>0.99286762535762441</v>
      </c>
      <c r="AO248">
        <v>0.98702755472594383</v>
      </c>
      <c r="AP248">
        <v>0.98198119285793806</v>
      </c>
    </row>
    <row r="249" spans="1:42" x14ac:dyDescent="0.2">
      <c r="A249" s="2">
        <f>IF(C249&lt;&gt;"",VLOOKUP(C249,Sheet2!$B$3:$D$100,3),"")</f>
        <v>36860</v>
      </c>
      <c r="B249" s="1">
        <f t="shared" si="4"/>
        <v>36861</v>
      </c>
      <c r="C249" s="2">
        <v>36854</v>
      </c>
      <c r="E249" s="14"/>
      <c r="F249" s="14"/>
      <c r="AM249">
        <v>0.99876311087107394</v>
      </c>
      <c r="AN249">
        <v>0.99305343529363732</v>
      </c>
      <c r="AO249">
        <v>0.98721079037790738</v>
      </c>
      <c r="AP249">
        <v>0.98215667224862102</v>
      </c>
    </row>
    <row r="250" spans="1:42" x14ac:dyDescent="0.2">
      <c r="A250" s="2">
        <f>IF(C250&lt;&gt;"",VLOOKUP(C250,Sheet2!$B$3:$D$100,3),"")</f>
        <v>36860</v>
      </c>
      <c r="B250" s="1">
        <f t="shared" si="4"/>
        <v>36861</v>
      </c>
      <c r="C250" s="2">
        <v>36855</v>
      </c>
      <c r="E250" s="14"/>
      <c r="F250" s="14"/>
    </row>
    <row r="251" spans="1:42" x14ac:dyDescent="0.2">
      <c r="A251" s="2">
        <f>IF(C251&lt;&gt;"",VLOOKUP(C251,Sheet2!$B$3:$D$100,3),"")</f>
        <v>36860</v>
      </c>
      <c r="B251" s="1">
        <f t="shared" si="4"/>
        <v>36861</v>
      </c>
      <c r="C251" s="2">
        <v>36856</v>
      </c>
      <c r="E251" s="14"/>
      <c r="F251" s="14"/>
    </row>
    <row r="252" spans="1:42" x14ac:dyDescent="0.2">
      <c r="A252" s="2">
        <f>IF(C252&lt;&gt;"",VLOOKUP(C252,Sheet2!$B$3:$D$100,3),"")</f>
        <v>36860</v>
      </c>
      <c r="B252" s="1">
        <f t="shared" si="4"/>
        <v>36861</v>
      </c>
      <c r="C252" s="2">
        <v>36857</v>
      </c>
      <c r="E252" s="14">
        <v>5.8849999999999998</v>
      </c>
      <c r="F252" s="14">
        <v>6.02</v>
      </c>
      <c r="O252">
        <v>-0.18</v>
      </c>
      <c r="P252">
        <v>-0.14000000000000001</v>
      </c>
      <c r="Q252">
        <v>-0.14000000000000001</v>
      </c>
      <c r="R252">
        <v>-0.14000000000000001</v>
      </c>
      <c r="AA252">
        <v>6.3680000000000012</v>
      </c>
      <c r="AB252">
        <v>6.4730000000000008</v>
      </c>
      <c r="AC252">
        <v>6.21</v>
      </c>
      <c r="AD252">
        <v>5.63</v>
      </c>
      <c r="AM252">
        <v>0.99927572591634117</v>
      </c>
      <c r="AN252">
        <v>0.99361962508766599</v>
      </c>
      <c r="AO252">
        <v>0.98775475280650449</v>
      </c>
      <c r="AP252">
        <v>0.98269509113752274</v>
      </c>
    </row>
    <row r="253" spans="1:42" x14ac:dyDescent="0.2">
      <c r="A253" s="2">
        <f>IF(C253&lt;&gt;"",VLOOKUP(C253,Sheet2!$B$3:$D$100,3),"")</f>
        <v>36860</v>
      </c>
      <c r="B253" s="1">
        <f t="shared" si="4"/>
        <v>36861</v>
      </c>
      <c r="C253" s="2">
        <v>36858</v>
      </c>
      <c r="E253" s="14">
        <v>5.84</v>
      </c>
      <c r="F253" s="14">
        <v>5.58</v>
      </c>
      <c r="O253">
        <v>-0.06</v>
      </c>
      <c r="P253">
        <v>-7.0000000000000007E-2</v>
      </c>
      <c r="Q253">
        <v>-0.09</v>
      </c>
      <c r="R253">
        <v>-0.11</v>
      </c>
      <c r="AA253">
        <v>6.016</v>
      </c>
      <c r="AB253">
        <v>6.2070000000000007</v>
      </c>
      <c r="AC253">
        <v>6.0049999999999999</v>
      </c>
      <c r="AD253">
        <v>5.5049999999999999</v>
      </c>
      <c r="AM253">
        <v>0.99945763703541446</v>
      </c>
      <c r="AN253">
        <v>0.99378159470280525</v>
      </c>
      <c r="AO253">
        <v>0.98793509220418974</v>
      </c>
      <c r="AP253">
        <v>0.98287571694125819</v>
      </c>
    </row>
    <row r="254" spans="1:42" x14ac:dyDescent="0.2">
      <c r="A254" s="2">
        <f>IF(C254&lt;&gt;"",VLOOKUP(C254,Sheet2!$B$3:$D$100,3),"")</f>
        <v>36860</v>
      </c>
      <c r="B254" s="1">
        <f t="shared" si="4"/>
        <v>36892</v>
      </c>
      <c r="C254" s="2">
        <v>36859</v>
      </c>
      <c r="E254" s="14">
        <v>5.56</v>
      </c>
      <c r="F254" s="14">
        <v>5.66</v>
      </c>
      <c r="P254">
        <v>-7.0000000000000007E-2</v>
      </c>
      <c r="Q254">
        <v>-0.09</v>
      </c>
      <c r="R254">
        <v>-0.11</v>
      </c>
      <c r="AB254">
        <v>6.181</v>
      </c>
      <c r="AC254">
        <v>6.0260000000000007</v>
      </c>
      <c r="AD254">
        <v>5.5360000000000005</v>
      </c>
      <c r="AN254">
        <v>0.9938013175582997</v>
      </c>
      <c r="AO254">
        <v>0.98813490056832587</v>
      </c>
      <c r="AP254">
        <v>0.9830832503041228</v>
      </c>
    </row>
    <row r="255" spans="1:42" x14ac:dyDescent="0.2">
      <c r="A255" s="2">
        <f>IF(C255&lt;&gt;"",VLOOKUP(C255,Sheet2!$B$3:$D$100,3),"")</f>
        <v>36860</v>
      </c>
      <c r="B255" s="1">
        <f t="shared" si="4"/>
        <v>36892</v>
      </c>
      <c r="C255" s="2">
        <v>36860</v>
      </c>
      <c r="E255" s="14">
        <v>5.6749999999999998</v>
      </c>
      <c r="F255" s="14">
        <v>5.6749999999999998</v>
      </c>
      <c r="P255">
        <v>-0.08</v>
      </c>
      <c r="Q255">
        <v>-0.08</v>
      </c>
      <c r="R255">
        <v>-0.1</v>
      </c>
      <c r="AB255">
        <v>6.5889999999999995</v>
      </c>
      <c r="AC255">
        <v>6.418000000000001</v>
      </c>
      <c r="AD255">
        <v>5.8360000000000003</v>
      </c>
      <c r="AN255">
        <v>0.9940176512843194</v>
      </c>
      <c r="AO255">
        <v>0.98834444128869681</v>
      </c>
      <c r="AP255">
        <v>0.98331178848473189</v>
      </c>
    </row>
    <row r="256" spans="1:42" x14ac:dyDescent="0.2">
      <c r="A256" s="2">
        <f>IF(C256&lt;&gt;"",VLOOKUP(C256,Sheet2!$B$3:$D$100,3),"")</f>
        <v>36889</v>
      </c>
      <c r="B256" s="1">
        <f t="shared" si="4"/>
        <v>36892</v>
      </c>
      <c r="C256" s="2">
        <v>36861</v>
      </c>
      <c r="E256" s="14">
        <v>6.165</v>
      </c>
      <c r="F256" s="14">
        <v>6.25</v>
      </c>
      <c r="P256">
        <v>-0.105</v>
      </c>
      <c r="Q256">
        <v>-0.11</v>
      </c>
      <c r="R256">
        <v>-0.13</v>
      </c>
      <c r="AB256">
        <v>6.6730000000000009</v>
      </c>
      <c r="AC256">
        <v>6.5330000000000013</v>
      </c>
      <c r="AD256">
        <v>6.043000000000001</v>
      </c>
      <c r="AN256">
        <v>0.99422471332412943</v>
      </c>
      <c r="AO256">
        <v>0.98857188107423277</v>
      </c>
      <c r="AP256">
        <v>0.98355888127769941</v>
      </c>
    </row>
    <row r="257" spans="1:42" x14ac:dyDescent="0.2">
      <c r="A257" s="2">
        <f>IF(C257&lt;&gt;"",VLOOKUP(C257,Sheet2!$B$3:$D$100,3),"")</f>
        <v>36889</v>
      </c>
      <c r="B257" s="1">
        <f t="shared" si="4"/>
        <v>36892</v>
      </c>
      <c r="C257" s="2">
        <v>36862</v>
      </c>
      <c r="E257" s="14"/>
      <c r="F257" s="14"/>
    </row>
    <row r="258" spans="1:42" x14ac:dyDescent="0.2">
      <c r="A258" s="2">
        <f>IF(C258&lt;&gt;"",VLOOKUP(C258,Sheet2!$B$3:$D$100,3),"")</f>
        <v>36889</v>
      </c>
      <c r="B258" s="1">
        <f t="shared" si="4"/>
        <v>36892</v>
      </c>
      <c r="C258" s="2">
        <v>36863</v>
      </c>
      <c r="E258" s="14"/>
      <c r="F258" s="14"/>
    </row>
    <row r="259" spans="1:42" x14ac:dyDescent="0.2">
      <c r="A259" s="2">
        <f>IF(C259&lt;&gt;"",VLOOKUP(C259,Sheet2!$B$3:$D$100,3),"")</f>
        <v>36889</v>
      </c>
      <c r="B259" s="1">
        <f t="shared" si="4"/>
        <v>36892</v>
      </c>
      <c r="C259" s="2">
        <v>36864</v>
      </c>
      <c r="E259" s="14">
        <v>6.4</v>
      </c>
      <c r="F259" s="14">
        <v>7.8</v>
      </c>
      <c r="P259">
        <v>3.5000000000000003E-2</v>
      </c>
      <c r="Q259">
        <v>0.05</v>
      </c>
      <c r="R259">
        <v>0.03</v>
      </c>
      <c r="AB259">
        <v>7.4330000000000007</v>
      </c>
      <c r="AC259">
        <v>7.19</v>
      </c>
      <c r="AD259">
        <v>6.62</v>
      </c>
      <c r="AN259">
        <v>0.99477309621768972</v>
      </c>
      <c r="AO259">
        <v>0.98910713246851267</v>
      </c>
      <c r="AP259">
        <v>0.98409615815263374</v>
      </c>
    </row>
    <row r="260" spans="1:42" x14ac:dyDescent="0.2">
      <c r="A260" s="2">
        <f>IF(C260&lt;&gt;"",VLOOKUP(C260,Sheet2!$B$3:$D$100,3),"")</f>
        <v>36889</v>
      </c>
      <c r="B260" s="1">
        <f t="shared" si="4"/>
        <v>36892</v>
      </c>
      <c r="C260" s="2">
        <v>36865</v>
      </c>
      <c r="E260" s="14">
        <v>7.2249999999999996</v>
      </c>
      <c r="F260" s="14">
        <v>7.79</v>
      </c>
      <c r="P260">
        <v>0.115</v>
      </c>
      <c r="Q260">
        <v>3.5000000000000003E-2</v>
      </c>
      <c r="R260">
        <v>-2.5000000000000001E-2</v>
      </c>
      <c r="AB260">
        <v>7.3840000000000003</v>
      </c>
      <c r="AC260">
        <v>7.0970000000000004</v>
      </c>
      <c r="AD260">
        <v>6.5350000000000001</v>
      </c>
      <c r="AN260">
        <v>0.99496307148274332</v>
      </c>
      <c r="AO260">
        <v>0.9892959885131003</v>
      </c>
      <c r="AP260">
        <v>0.98461841189893318</v>
      </c>
    </row>
    <row r="261" spans="1:42" x14ac:dyDescent="0.2">
      <c r="A261" s="2">
        <f>IF(C261&lt;&gt;"",VLOOKUP(C261,Sheet2!$B$3:$D$100,3),"")</f>
        <v>36889</v>
      </c>
      <c r="B261" s="1">
        <f t="shared" si="4"/>
        <v>36892</v>
      </c>
      <c r="C261" s="2">
        <v>36866</v>
      </c>
      <c r="E261" s="14">
        <v>7.99</v>
      </c>
      <c r="F261" s="14">
        <v>9.1999999999999993</v>
      </c>
      <c r="P261">
        <v>0.19</v>
      </c>
      <c r="Q261">
        <v>8.7499999999999994E-2</v>
      </c>
      <c r="R261">
        <v>2.75E-2</v>
      </c>
      <c r="AB261">
        <v>8.4849999999999994</v>
      </c>
      <c r="AC261">
        <v>8.0020000000000007</v>
      </c>
      <c r="AD261">
        <v>7.2</v>
      </c>
      <c r="AN261">
        <v>0.99516270981852328</v>
      </c>
      <c r="AO261">
        <v>0.98953607054289427</v>
      </c>
      <c r="AP261">
        <v>0.9845903691190625</v>
      </c>
    </row>
    <row r="262" spans="1:42" x14ac:dyDescent="0.2">
      <c r="A262" s="2">
        <f>IF(C262&lt;&gt;"",VLOOKUP(C262,Sheet2!$B$3:$D$100,3),"")</f>
        <v>36889</v>
      </c>
      <c r="B262" s="1">
        <f t="shared" si="4"/>
        <v>36892</v>
      </c>
      <c r="C262" s="2">
        <v>36867</v>
      </c>
      <c r="E262" s="14">
        <v>9.16</v>
      </c>
      <c r="F262" s="14">
        <v>8.4499999999999993</v>
      </c>
      <c r="P262">
        <v>0.20499999999999999</v>
      </c>
      <c r="Q262">
        <v>0.1</v>
      </c>
      <c r="R262">
        <v>0</v>
      </c>
      <c r="AB262">
        <v>8.3730000000000011</v>
      </c>
      <c r="AC262">
        <v>8.0030000000000001</v>
      </c>
      <c r="AD262">
        <v>7.07</v>
      </c>
      <c r="AN262">
        <v>0.99538795763894927</v>
      </c>
      <c r="AO262">
        <v>0.98974693341745867</v>
      </c>
      <c r="AP262">
        <v>0.98483128407504372</v>
      </c>
    </row>
    <row r="263" spans="1:42" x14ac:dyDescent="0.2">
      <c r="A263" s="2">
        <f>IF(C263&lt;&gt;"",VLOOKUP(C263,Sheet2!$B$3:$D$100,3),"")</f>
        <v>36889</v>
      </c>
      <c r="B263" s="1">
        <f t="shared" si="4"/>
        <v>36892</v>
      </c>
      <c r="C263" s="2">
        <v>36868</v>
      </c>
      <c r="E263" s="14">
        <v>9</v>
      </c>
      <c r="F263" s="14">
        <v>8.75</v>
      </c>
      <c r="P263">
        <v>0.25</v>
      </c>
      <c r="Q263">
        <v>9.5000000000000001E-2</v>
      </c>
      <c r="R263">
        <v>-5.0000000000000001E-3</v>
      </c>
      <c r="AB263">
        <v>8.5839999999999996</v>
      </c>
      <c r="AC263">
        <v>8.266</v>
      </c>
      <c r="AD263">
        <v>7.2860000000000005</v>
      </c>
      <c r="AN263">
        <v>0.99558557617943844</v>
      </c>
      <c r="AO263">
        <v>0.98993983297421939</v>
      </c>
      <c r="AP263">
        <v>0.98502635350503365</v>
      </c>
    </row>
    <row r="264" spans="1:42" x14ac:dyDescent="0.2">
      <c r="A264" s="2">
        <f>IF(C264&lt;&gt;"",VLOOKUP(C264,Sheet2!$B$3:$D$100,3),"")</f>
        <v>36889</v>
      </c>
      <c r="B264" s="1">
        <f t="shared" si="4"/>
        <v>36892</v>
      </c>
      <c r="C264" s="2">
        <v>36869</v>
      </c>
      <c r="E264" s="14"/>
      <c r="F264" s="14"/>
    </row>
    <row r="265" spans="1:42" x14ac:dyDescent="0.2">
      <c r="A265" s="2">
        <f>IF(C265&lt;&gt;"",VLOOKUP(C265,Sheet2!$B$3:$D$100,3),"")</f>
        <v>36889</v>
      </c>
      <c r="B265" s="1">
        <f t="shared" si="4"/>
        <v>36892</v>
      </c>
      <c r="C265" s="2">
        <v>36870</v>
      </c>
      <c r="E265" s="14"/>
      <c r="F265" s="14"/>
    </row>
    <row r="266" spans="1:42" x14ac:dyDescent="0.2">
      <c r="A266" s="2">
        <f>IF(C266&lt;&gt;"",VLOOKUP(C266,Sheet2!$B$3:$D$100,3),"")</f>
        <v>36889</v>
      </c>
      <c r="B266" s="1">
        <f t="shared" si="4"/>
        <v>36892</v>
      </c>
      <c r="C266" s="2">
        <v>36871</v>
      </c>
      <c r="E266" s="14">
        <v>7.89</v>
      </c>
      <c r="F266" s="14">
        <v>9.5500000000000007</v>
      </c>
      <c r="P266">
        <v>-0.32</v>
      </c>
      <c r="Q266">
        <v>-0.32</v>
      </c>
      <c r="R266">
        <v>-0.34</v>
      </c>
      <c r="AB266">
        <v>9.4130000000000003</v>
      </c>
      <c r="AC266">
        <v>9.1140000000000008</v>
      </c>
      <c r="AD266">
        <v>8.1839999999999993</v>
      </c>
      <c r="AN266">
        <v>0.99615470793336558</v>
      </c>
      <c r="AO266">
        <v>0.99048084177189555</v>
      </c>
      <c r="AP266">
        <v>0.98554177808116139</v>
      </c>
    </row>
    <row r="267" spans="1:42" x14ac:dyDescent="0.2">
      <c r="A267" s="2">
        <f>IF(C267&lt;&gt;"",VLOOKUP(C267,Sheet2!$B$3:$D$100,3),"")</f>
        <v>36889</v>
      </c>
      <c r="B267" s="1">
        <f t="shared" si="4"/>
        <v>36892</v>
      </c>
      <c r="C267" s="2">
        <v>36872</v>
      </c>
      <c r="E267" s="14">
        <v>10.154999999999999</v>
      </c>
      <c r="F267" s="14">
        <v>7.2</v>
      </c>
      <c r="P267">
        <v>-0.36</v>
      </c>
      <c r="Q267">
        <v>-0.42</v>
      </c>
      <c r="R267">
        <v>-0.39</v>
      </c>
      <c r="AB267">
        <v>8.1449999999999996</v>
      </c>
      <c r="AC267">
        <v>8.0030000000000001</v>
      </c>
      <c r="AD267">
        <v>7.4330000000000007</v>
      </c>
      <c r="AN267">
        <v>0.99633543162785432</v>
      </c>
      <c r="AO267">
        <v>0.99065149760817328</v>
      </c>
      <c r="AP267">
        <v>0.98571744663779981</v>
      </c>
    </row>
    <row r="268" spans="1:42" x14ac:dyDescent="0.2">
      <c r="A268" s="2">
        <f>IF(C268&lt;&gt;"",VLOOKUP(C268,Sheet2!$B$3:$D$100,3),"")</f>
        <v>36889</v>
      </c>
      <c r="B268" s="1">
        <f t="shared" ref="B268:B331" si="5">IF(C268&lt;&gt;"",IF(C268&gt;=(WORKDAY(EOMONTH(C268,0)+1,-2)),EOMONTH(EOMONTH(C268,0)+1,0)+1,EOMONTH(C268,0)+1),"")</f>
        <v>36892</v>
      </c>
      <c r="C268" s="2">
        <v>36873</v>
      </c>
      <c r="E268" s="14">
        <v>8.43</v>
      </c>
      <c r="F268" s="14">
        <v>6.45</v>
      </c>
      <c r="P268">
        <v>-0.39</v>
      </c>
      <c r="Q268">
        <v>-0.41</v>
      </c>
      <c r="R268">
        <v>-0.37</v>
      </c>
      <c r="AB268">
        <v>7.5370000000000008</v>
      </c>
      <c r="AC268">
        <v>7.527000000000001</v>
      </c>
      <c r="AD268">
        <v>7.2270000000000003</v>
      </c>
      <c r="AN268">
        <v>0.9965191276455575</v>
      </c>
      <c r="AO268">
        <v>0.99083225773156125</v>
      </c>
      <c r="AP268">
        <v>0.98589210172033048</v>
      </c>
    </row>
    <row r="269" spans="1:42" x14ac:dyDescent="0.2">
      <c r="A269" s="2">
        <f>IF(C269&lt;&gt;"",VLOOKUP(C269,Sheet2!$B$3:$D$100,3),"")</f>
        <v>36889</v>
      </c>
      <c r="B269" s="1">
        <f t="shared" si="5"/>
        <v>36892</v>
      </c>
      <c r="C269" s="2">
        <v>36874</v>
      </c>
      <c r="E269" s="14">
        <v>6.7050000000000001</v>
      </c>
      <c r="F269" s="14">
        <v>6.5</v>
      </c>
      <c r="P269">
        <v>-0.45</v>
      </c>
      <c r="Q269">
        <v>-0.45</v>
      </c>
      <c r="R269">
        <v>-0.45</v>
      </c>
      <c r="AB269">
        <v>7.4130000000000011</v>
      </c>
      <c r="AC269">
        <v>7.335</v>
      </c>
      <c r="AD269">
        <v>7</v>
      </c>
      <c r="AN269">
        <v>0.99671744559230024</v>
      </c>
      <c r="AO269">
        <v>0.9910291357867056</v>
      </c>
      <c r="AP269">
        <v>0.98610144515560139</v>
      </c>
    </row>
    <row r="270" spans="1:42" x14ac:dyDescent="0.2">
      <c r="A270" s="2">
        <f>IF(C270&lt;&gt;"",VLOOKUP(C270,Sheet2!$B$3:$D$100,3),"")</f>
        <v>36889</v>
      </c>
      <c r="B270" s="1">
        <f t="shared" si="5"/>
        <v>36892</v>
      </c>
      <c r="C270" s="2">
        <v>36875</v>
      </c>
      <c r="E270" s="14">
        <v>6.7850000000000001</v>
      </c>
      <c r="F270" s="14">
        <v>7.48</v>
      </c>
      <c r="P270">
        <v>-0.25</v>
      </c>
      <c r="Q270">
        <v>-0.24</v>
      </c>
      <c r="R270">
        <v>-0.22</v>
      </c>
      <c r="AB270">
        <v>8.3960000000000008</v>
      </c>
      <c r="AC270">
        <v>8.2899999999999991</v>
      </c>
      <c r="AD270">
        <v>7.6</v>
      </c>
      <c r="AN270">
        <v>0.99690197405002834</v>
      </c>
      <c r="AO270">
        <v>0.99121239102907954</v>
      </c>
      <c r="AP270">
        <v>0.98628002810767323</v>
      </c>
    </row>
    <row r="271" spans="1:42" x14ac:dyDescent="0.2">
      <c r="A271" s="2">
        <f>IF(C271&lt;&gt;"",VLOOKUP(C271,Sheet2!$B$3:$D$100,3),"")</f>
        <v>36889</v>
      </c>
      <c r="B271" s="1">
        <f t="shared" si="5"/>
        <v>36892</v>
      </c>
      <c r="C271" s="2">
        <v>36876</v>
      </c>
      <c r="E271" s="14"/>
      <c r="F271" s="14"/>
    </row>
    <row r="272" spans="1:42" x14ac:dyDescent="0.2">
      <c r="A272" s="2">
        <f>IF(C272&lt;&gt;"",VLOOKUP(C272,Sheet2!$B$3:$D$100,3),"")</f>
        <v>36889</v>
      </c>
      <c r="B272" s="1">
        <f t="shared" si="5"/>
        <v>36892</v>
      </c>
      <c r="C272" s="2">
        <v>36877</v>
      </c>
      <c r="E272" s="14"/>
      <c r="F272" s="14"/>
    </row>
    <row r="273" spans="1:42" x14ac:dyDescent="0.2">
      <c r="A273" s="2">
        <f>IF(C273&lt;&gt;"",VLOOKUP(C273,Sheet2!$B$3:$D$100,3),"")</f>
        <v>36889</v>
      </c>
      <c r="B273" s="1">
        <f t="shared" si="5"/>
        <v>36892</v>
      </c>
      <c r="C273" s="2">
        <v>36878</v>
      </c>
      <c r="E273" s="14">
        <v>6.98</v>
      </c>
      <c r="F273" s="14">
        <v>7.81</v>
      </c>
      <c r="P273">
        <v>-0.31</v>
      </c>
      <c r="Q273">
        <v>-0.33</v>
      </c>
      <c r="R273">
        <v>-0.32</v>
      </c>
      <c r="AB273">
        <v>8.527000000000001</v>
      </c>
      <c r="AC273">
        <v>8.3650000000000002</v>
      </c>
      <c r="AD273">
        <v>7.665</v>
      </c>
      <c r="AN273">
        <v>0.99744593059984565</v>
      </c>
      <c r="AO273">
        <v>0.99175596073142758</v>
      </c>
      <c r="AP273">
        <v>0.98683706237449009</v>
      </c>
    </row>
    <row r="274" spans="1:42" x14ac:dyDescent="0.2">
      <c r="A274" s="2">
        <f>IF(C274&lt;&gt;"",VLOOKUP(C274,Sheet2!$B$3:$D$100,3),"")</f>
        <v>36889</v>
      </c>
      <c r="B274" s="1">
        <f t="shared" si="5"/>
        <v>36892</v>
      </c>
      <c r="C274" s="2">
        <v>36879</v>
      </c>
      <c r="E274" s="14">
        <v>8.7850000000000001</v>
      </c>
      <c r="F274" s="14">
        <v>8.2949999999999999</v>
      </c>
      <c r="P274">
        <v>-0.45</v>
      </c>
      <c r="Q274">
        <v>-0.435</v>
      </c>
      <c r="R274">
        <v>-0.42499999999999999</v>
      </c>
      <c r="AB274">
        <v>9.1020000000000003</v>
      </c>
      <c r="AC274">
        <v>8.8120000000000012</v>
      </c>
      <c r="AD274">
        <v>7.9320000000000004</v>
      </c>
      <c r="AN274">
        <v>0.9976330066088418</v>
      </c>
      <c r="AO274">
        <v>0.99196810124495327</v>
      </c>
      <c r="AP274">
        <v>0.98703326726847029</v>
      </c>
    </row>
    <row r="275" spans="1:42" x14ac:dyDescent="0.2">
      <c r="A275" s="2">
        <f>IF(C275&lt;&gt;"",VLOOKUP(C275,Sheet2!$B$3:$D$100,3),"")</f>
        <v>36889</v>
      </c>
      <c r="B275" s="1">
        <f t="shared" si="5"/>
        <v>36892</v>
      </c>
      <c r="C275" s="2">
        <v>36880</v>
      </c>
      <c r="E275" s="14">
        <v>8.48</v>
      </c>
      <c r="F275" s="14">
        <v>8.6750000000000007</v>
      </c>
      <c r="P275">
        <v>-0.435</v>
      </c>
      <c r="Q275">
        <v>-0.39500000000000002</v>
      </c>
      <c r="R275">
        <v>-0.4</v>
      </c>
      <c r="AB275">
        <v>9.3260000000000005</v>
      </c>
      <c r="AC275">
        <v>8.9459999999999997</v>
      </c>
      <c r="AD275">
        <v>7.9960000000000004</v>
      </c>
      <c r="AN275">
        <v>0.99781545262495597</v>
      </c>
      <c r="AO275">
        <v>0.99214160375392479</v>
      </c>
      <c r="AP275">
        <v>0.98722783176063555</v>
      </c>
    </row>
    <row r="276" spans="1:42" x14ac:dyDescent="0.2">
      <c r="A276" s="2">
        <f>IF(C276&lt;&gt;"",VLOOKUP(C276,Sheet2!$B$3:$D$100,3),"")</f>
        <v>36889</v>
      </c>
      <c r="B276" s="1">
        <f t="shared" si="5"/>
        <v>36892</v>
      </c>
      <c r="C276" s="2">
        <v>36881</v>
      </c>
      <c r="E276" s="14">
        <v>9.1150000000000002</v>
      </c>
      <c r="F276" s="14">
        <v>9.5399999999999991</v>
      </c>
      <c r="P276">
        <v>-0.35</v>
      </c>
      <c r="Q276">
        <v>-0.37</v>
      </c>
      <c r="R276">
        <v>-0.36</v>
      </c>
      <c r="AB276">
        <v>9.83</v>
      </c>
      <c r="AC276">
        <v>9.23</v>
      </c>
      <c r="AD276">
        <v>8.0299999999999994</v>
      </c>
      <c r="AN276">
        <v>0.99798372392184687</v>
      </c>
      <c r="AO276">
        <v>0.99233208188733213</v>
      </c>
      <c r="AP276">
        <v>0.98742364551802086</v>
      </c>
    </row>
    <row r="277" spans="1:42" x14ac:dyDescent="0.2">
      <c r="A277" s="2">
        <f>IF(C277&lt;&gt;"",VLOOKUP(C277,Sheet2!$B$3:$D$100,3),"")</f>
        <v>36889</v>
      </c>
      <c r="B277" s="1">
        <f t="shared" si="5"/>
        <v>36892</v>
      </c>
      <c r="C277" s="2">
        <v>36882</v>
      </c>
      <c r="E277" s="14">
        <v>9.99</v>
      </c>
      <c r="F277" s="14">
        <v>8.9700000000000006</v>
      </c>
      <c r="P277">
        <v>-0.48499999999999999</v>
      </c>
      <c r="Q277">
        <v>-0.45</v>
      </c>
      <c r="R277">
        <v>-0.43</v>
      </c>
      <c r="AB277">
        <v>9.5790000000000006</v>
      </c>
      <c r="AC277">
        <v>8.9320000000000004</v>
      </c>
      <c r="AD277">
        <v>7.8</v>
      </c>
      <c r="AN277">
        <v>0.99816799938854683</v>
      </c>
      <c r="AO277">
        <v>0.99251646217634282</v>
      </c>
      <c r="AP277">
        <v>0.98762744115607637</v>
      </c>
    </row>
    <row r="278" spans="1:42" x14ac:dyDescent="0.2">
      <c r="A278" s="2">
        <f>IF(C278&lt;&gt;"",VLOOKUP(C278,Sheet2!$B$3:$D$100,3),"")</f>
        <v>36889</v>
      </c>
      <c r="B278" s="1">
        <f t="shared" si="5"/>
        <v>36892</v>
      </c>
      <c r="C278" s="2">
        <v>36883</v>
      </c>
      <c r="E278" s="14"/>
      <c r="F278" s="14"/>
    </row>
    <row r="279" spans="1:42" x14ac:dyDescent="0.2">
      <c r="A279" s="2">
        <f>IF(C279&lt;&gt;"",VLOOKUP(C279,Sheet2!$B$3:$D$100,3),"")</f>
        <v>36889</v>
      </c>
      <c r="B279" s="1">
        <f t="shared" si="5"/>
        <v>36892</v>
      </c>
      <c r="C279" s="2">
        <v>36884</v>
      </c>
      <c r="E279" s="14"/>
      <c r="F279" s="14"/>
    </row>
    <row r="280" spans="1:42" x14ac:dyDescent="0.2">
      <c r="A280" s="2">
        <f>IF(C280&lt;&gt;"",VLOOKUP(C280,Sheet2!$B$3:$D$100,3),"")</f>
        <v>36889</v>
      </c>
      <c r="B280" s="1">
        <f t="shared" si="5"/>
        <v>36892</v>
      </c>
      <c r="C280" s="2">
        <v>36885</v>
      </c>
      <c r="E280" s="14"/>
      <c r="F280" s="14"/>
      <c r="AN280">
        <v>0.99871110752874148</v>
      </c>
      <c r="AO280">
        <v>0.99305328472007981</v>
      </c>
      <c r="AP280">
        <v>0.9881622522886564</v>
      </c>
    </row>
    <row r="281" spans="1:42" x14ac:dyDescent="0.2">
      <c r="A281" s="2">
        <f>IF(C281&lt;&gt;"",VLOOKUP(C281,Sheet2!$B$3:$D$100,3),"")</f>
        <v>36889</v>
      </c>
      <c r="B281" s="1">
        <f t="shared" si="5"/>
        <v>36892</v>
      </c>
      <c r="C281" s="2">
        <v>36886</v>
      </c>
      <c r="E281" s="14">
        <v>8.67</v>
      </c>
      <c r="F281" s="14">
        <v>8.85</v>
      </c>
      <c r="P281">
        <v>-0.69</v>
      </c>
      <c r="Q281">
        <v>-0.5</v>
      </c>
      <c r="R281">
        <v>-0.48</v>
      </c>
      <c r="AB281">
        <v>9.8049999999999997</v>
      </c>
      <c r="AC281">
        <v>9.1260000000000012</v>
      </c>
      <c r="AD281">
        <v>8</v>
      </c>
      <c r="AN281">
        <v>0.99889266397006593</v>
      </c>
      <c r="AO281">
        <v>0.99323232992370147</v>
      </c>
      <c r="AP281">
        <v>0.98834065074865218</v>
      </c>
    </row>
    <row r="282" spans="1:42" x14ac:dyDescent="0.2">
      <c r="A282" s="2">
        <f>IF(C282&lt;&gt;"",VLOOKUP(C282,Sheet2!$B$3:$D$100,3),"")</f>
        <v>36889</v>
      </c>
      <c r="B282" s="1">
        <f t="shared" si="5"/>
        <v>36892</v>
      </c>
      <c r="C282" s="2">
        <v>36887</v>
      </c>
      <c r="E282" s="14">
        <v>8.43</v>
      </c>
      <c r="F282" s="14">
        <v>8.35</v>
      </c>
      <c r="P282">
        <v>-1.1000000000000001</v>
      </c>
      <c r="Q282">
        <v>-0.67500000000000004</v>
      </c>
      <c r="R282">
        <v>-0.56999999999999995</v>
      </c>
      <c r="AB282">
        <v>9.98</v>
      </c>
      <c r="AC282">
        <v>9.2859999999999996</v>
      </c>
      <c r="AD282">
        <v>8.2859999999999996</v>
      </c>
      <c r="AN282">
        <v>0.99908221957119292</v>
      </c>
      <c r="AO282">
        <v>0.99342229242369262</v>
      </c>
      <c r="AP282">
        <v>0.98853082072112353</v>
      </c>
    </row>
    <row r="283" spans="1:42" x14ac:dyDescent="0.2">
      <c r="A283" s="2">
        <f>IF(C283&lt;&gt;"",VLOOKUP(C283,Sheet2!$B$3:$D$100,3),"")</f>
        <v>36889</v>
      </c>
      <c r="B283" s="1">
        <f t="shared" si="5"/>
        <v>36923</v>
      </c>
      <c r="C283" s="2">
        <v>36888</v>
      </c>
      <c r="E283" s="14">
        <v>8.7650000000000006</v>
      </c>
      <c r="F283" s="14">
        <v>8.4</v>
      </c>
      <c r="Q283">
        <v>-0.77500000000000002</v>
      </c>
      <c r="R283">
        <v>-0.68500000000000005</v>
      </c>
      <c r="AC283">
        <v>9.2630000000000017</v>
      </c>
      <c r="AD283">
        <v>8.3530000000000015</v>
      </c>
      <c r="AO283">
        <v>0.99366301179434746</v>
      </c>
      <c r="AP283">
        <v>0.98875548011243275</v>
      </c>
    </row>
    <row r="284" spans="1:42" x14ac:dyDescent="0.2">
      <c r="A284" s="2">
        <f>IF(C284&lt;&gt;"",VLOOKUP(C284,Sheet2!$B$3:$D$100,3),"")</f>
        <v>36889</v>
      </c>
      <c r="B284" s="1">
        <f t="shared" si="5"/>
        <v>36923</v>
      </c>
      <c r="C284" s="2">
        <v>36889</v>
      </c>
      <c r="E284" s="14">
        <v>8.4049999999999994</v>
      </c>
      <c r="F284" s="14">
        <v>8.4049999999999994</v>
      </c>
      <c r="Q284">
        <v>-0.79500000000000004</v>
      </c>
      <c r="R284">
        <v>-0.70499999999999996</v>
      </c>
      <c r="AC284">
        <v>9.7750000000000004</v>
      </c>
      <c r="AD284">
        <v>8.7910000000000004</v>
      </c>
      <c r="AO284">
        <v>0.9938411559479472</v>
      </c>
      <c r="AP284">
        <v>0.98892049824333661</v>
      </c>
    </row>
    <row r="285" spans="1:42" x14ac:dyDescent="0.2">
      <c r="A285" s="2">
        <f>IF(C285&lt;&gt;"",VLOOKUP(C285,Sheet2!$B$3:$D$100,3),"")</f>
        <v>36889</v>
      </c>
      <c r="B285" s="1">
        <f t="shared" si="5"/>
        <v>36923</v>
      </c>
      <c r="C285" s="2">
        <v>36890</v>
      </c>
      <c r="E285" s="14"/>
      <c r="F285" s="14"/>
    </row>
    <row r="286" spans="1:42" x14ac:dyDescent="0.2">
      <c r="A286" s="2">
        <f>IF(C286&lt;&gt;"",VLOOKUP(C286,Sheet2!$B$3:$D$100,3),"")</f>
        <v>36889</v>
      </c>
      <c r="B286" s="1">
        <f t="shared" si="5"/>
        <v>36923</v>
      </c>
      <c r="C286" s="2">
        <v>36891</v>
      </c>
      <c r="E286" s="14">
        <v>8.5350000000000001</v>
      </c>
      <c r="F286" s="14"/>
      <c r="AO286">
        <v>0.99419879784491372</v>
      </c>
      <c r="AP286">
        <v>0.98927712027623393</v>
      </c>
    </row>
    <row r="287" spans="1:42" x14ac:dyDescent="0.2">
      <c r="A287" s="2">
        <f>IF(C287&lt;&gt;"",VLOOKUP(C287,Sheet2!$B$3:$D$100,3),"")</f>
        <v>36922</v>
      </c>
      <c r="B287" s="1">
        <f t="shared" si="5"/>
        <v>36923</v>
      </c>
      <c r="C287" s="2">
        <v>36892</v>
      </c>
      <c r="E287" s="14">
        <v>9.1649999999999991</v>
      </c>
      <c r="F287" s="14"/>
    </row>
    <row r="288" spans="1:42" x14ac:dyDescent="0.2">
      <c r="A288" s="2">
        <f>IF(C288&lt;&gt;"",VLOOKUP(C288,Sheet2!$B$3:$D$100,3),"")</f>
        <v>36922</v>
      </c>
      <c r="B288" s="1">
        <f t="shared" si="5"/>
        <v>36923</v>
      </c>
      <c r="C288" s="2">
        <v>36893</v>
      </c>
      <c r="E288" s="14">
        <v>9.1649999999999991</v>
      </c>
      <c r="F288" s="14">
        <v>7.89</v>
      </c>
      <c r="Q288">
        <v>-0.69</v>
      </c>
      <c r="R288">
        <v>-0.64500000000000002</v>
      </c>
      <c r="AC288">
        <v>8.3640000000000008</v>
      </c>
      <c r="AD288">
        <v>7.7690000000000001</v>
      </c>
      <c r="AO288">
        <v>0.99456893665686796</v>
      </c>
      <c r="AP288">
        <v>0.98967653858764326</v>
      </c>
    </row>
    <row r="289" spans="1:42" x14ac:dyDescent="0.2">
      <c r="A289" s="2">
        <f>IF(C289&lt;&gt;"",VLOOKUP(C289,Sheet2!$B$3:$D$100,3),"")</f>
        <v>36922</v>
      </c>
      <c r="B289" s="1">
        <f t="shared" si="5"/>
        <v>36923</v>
      </c>
      <c r="C289" s="2">
        <v>36894</v>
      </c>
      <c r="E289" s="14">
        <v>8.56</v>
      </c>
      <c r="F289" s="14">
        <v>8.0500000000000007</v>
      </c>
      <c r="Q289">
        <v>-0.47</v>
      </c>
      <c r="R289">
        <v>-0.45</v>
      </c>
      <c r="AC289">
        <v>8.1890000000000001</v>
      </c>
      <c r="AD289">
        <v>7.6150000000000002</v>
      </c>
      <c r="AO289">
        <v>0.99477656001681114</v>
      </c>
      <c r="AP289">
        <v>0.98994465851611524</v>
      </c>
    </row>
    <row r="290" spans="1:42" x14ac:dyDescent="0.2">
      <c r="A290" s="2">
        <f>IF(C290&lt;&gt;"",VLOOKUP(C290,Sheet2!$B$3:$D$100,3),"")</f>
        <v>36922</v>
      </c>
      <c r="B290" s="1">
        <f t="shared" si="5"/>
        <v>36923</v>
      </c>
      <c r="C290" s="2">
        <v>36895</v>
      </c>
      <c r="E290" s="14">
        <v>8.98</v>
      </c>
      <c r="F290" s="14">
        <v>8.52</v>
      </c>
      <c r="Q290">
        <v>-0.52</v>
      </c>
      <c r="R290">
        <v>-0.49</v>
      </c>
      <c r="AC290">
        <v>8.9660000000000011</v>
      </c>
      <c r="AD290">
        <v>8.2670000000000012</v>
      </c>
      <c r="AO290">
        <v>0.99531590443971174</v>
      </c>
      <c r="AP290">
        <v>0.99077982735779246</v>
      </c>
    </row>
    <row r="291" spans="1:42" x14ac:dyDescent="0.2">
      <c r="A291" s="2">
        <f>IF(C291&lt;&gt;"",VLOOKUP(C291,Sheet2!$B$3:$D$100,3),"")</f>
        <v>36922</v>
      </c>
      <c r="B291" s="1">
        <f t="shared" si="5"/>
        <v>36923</v>
      </c>
      <c r="C291" s="2">
        <v>36896</v>
      </c>
      <c r="E291" s="14">
        <v>8.9550000000000001</v>
      </c>
      <c r="F291" s="14">
        <v>9.02</v>
      </c>
      <c r="Q291">
        <v>-0.67</v>
      </c>
      <c r="R291">
        <v>-0.66</v>
      </c>
      <c r="AC291">
        <v>9.261000000000001</v>
      </c>
      <c r="AD291">
        <v>8.5630000000000006</v>
      </c>
      <c r="AO291">
        <v>0.99553731066249085</v>
      </c>
      <c r="AP291">
        <v>0.99113085487715324</v>
      </c>
    </row>
    <row r="292" spans="1:42" x14ac:dyDescent="0.2">
      <c r="A292" s="2">
        <f>IF(C292&lt;&gt;"",VLOOKUP(C292,Sheet2!$B$3:$D$100,3),"")</f>
        <v>36922</v>
      </c>
      <c r="B292" s="1">
        <f t="shared" si="5"/>
        <v>36923</v>
      </c>
      <c r="C292" s="2">
        <v>36897</v>
      </c>
      <c r="E292" s="14"/>
      <c r="F292" s="14"/>
    </row>
    <row r="293" spans="1:42" x14ac:dyDescent="0.2">
      <c r="A293" s="2">
        <f>IF(C293&lt;&gt;"",VLOOKUP(C293,Sheet2!$B$3:$D$100,3),"")</f>
        <v>36922</v>
      </c>
      <c r="B293" s="1">
        <f t="shared" si="5"/>
        <v>36923</v>
      </c>
      <c r="C293" s="2">
        <v>36898</v>
      </c>
      <c r="E293" s="14"/>
      <c r="F293" s="14"/>
    </row>
    <row r="294" spans="1:42" x14ac:dyDescent="0.2">
      <c r="A294" s="2">
        <f>IF(C294&lt;&gt;"",VLOOKUP(C294,Sheet2!$B$3:$D$100,3),"")</f>
        <v>36922</v>
      </c>
      <c r="B294" s="1">
        <f t="shared" si="5"/>
        <v>36923</v>
      </c>
      <c r="C294" s="2">
        <v>36899</v>
      </c>
      <c r="E294" s="14">
        <v>8.9250000000000007</v>
      </c>
      <c r="F294" s="14">
        <v>9.01</v>
      </c>
      <c r="Q294">
        <v>-0.77</v>
      </c>
      <c r="R294">
        <v>-0.75</v>
      </c>
      <c r="AC294">
        <v>9.6890000000000001</v>
      </c>
      <c r="AD294">
        <v>9.0180000000000007</v>
      </c>
      <c r="AO294">
        <v>0.99604830174798753</v>
      </c>
      <c r="AP294">
        <v>0.99167476817399924</v>
      </c>
    </row>
    <row r="295" spans="1:42" x14ac:dyDescent="0.2">
      <c r="A295" s="2">
        <f>IF(C295&lt;&gt;"",VLOOKUP(C295,Sheet2!$B$3:$D$100,3),"")</f>
        <v>36922</v>
      </c>
      <c r="B295" s="1">
        <f t="shared" si="5"/>
        <v>36923</v>
      </c>
      <c r="C295" s="2">
        <v>36900</v>
      </c>
      <c r="E295" s="14">
        <v>9.66</v>
      </c>
      <c r="F295" s="14">
        <v>9.0500000000000007</v>
      </c>
      <c r="Q295">
        <v>-0.79</v>
      </c>
      <c r="R295">
        <v>-0.77</v>
      </c>
      <c r="AC295">
        <v>9.8190000000000008</v>
      </c>
      <c r="AD295">
        <v>9.17</v>
      </c>
      <c r="AO295">
        <v>0.99621324630889019</v>
      </c>
      <c r="AP295">
        <v>0.99183464042352165</v>
      </c>
    </row>
    <row r="296" spans="1:42" x14ac:dyDescent="0.2">
      <c r="A296" s="2">
        <f>IF(C296&lt;&gt;"",VLOOKUP(C296,Sheet2!$B$3:$D$100,3),"")</f>
        <v>36922</v>
      </c>
      <c r="B296" s="1">
        <f t="shared" si="5"/>
        <v>36923</v>
      </c>
      <c r="C296" s="2">
        <v>36901</v>
      </c>
      <c r="E296" s="14">
        <v>9.08</v>
      </c>
      <c r="F296" s="14">
        <v>8.49</v>
      </c>
      <c r="Q296">
        <v>-0.625</v>
      </c>
      <c r="R296">
        <v>-0.64</v>
      </c>
      <c r="AC296">
        <v>9.1280000000000001</v>
      </c>
      <c r="AD296">
        <v>8.6050000000000004</v>
      </c>
      <c r="AO296">
        <v>0.99637499788779293</v>
      </c>
      <c r="AP296">
        <v>0.99198169698096628</v>
      </c>
    </row>
    <row r="297" spans="1:42" x14ac:dyDescent="0.2">
      <c r="A297" s="2">
        <f>IF(C297&lt;&gt;"",VLOOKUP(C297,Sheet2!$B$3:$D$100,3),"")</f>
        <v>36922</v>
      </c>
      <c r="B297" s="1">
        <f t="shared" si="5"/>
        <v>36923</v>
      </c>
      <c r="C297" s="2">
        <v>36902</v>
      </c>
      <c r="E297" s="14">
        <v>9.48</v>
      </c>
      <c r="F297" s="14">
        <v>8.2899999999999991</v>
      </c>
      <c r="Q297">
        <v>-0.47499999999999998</v>
      </c>
      <c r="R297">
        <v>-0.47499999999999998</v>
      </c>
      <c r="AC297">
        <v>8.7080000000000002</v>
      </c>
      <c r="AD297">
        <v>8.2240000000000002</v>
      </c>
      <c r="AO297">
        <v>0.99652671354576727</v>
      </c>
      <c r="AP297">
        <v>0.99210071259687305</v>
      </c>
    </row>
    <row r="298" spans="1:42" x14ac:dyDescent="0.2">
      <c r="A298" s="2">
        <f>IF(C298&lt;&gt;"",VLOOKUP(C298,Sheet2!$B$3:$D$100,3),"")</f>
        <v>36922</v>
      </c>
      <c r="B298" s="1">
        <f t="shared" si="5"/>
        <v>36923</v>
      </c>
      <c r="C298" s="2">
        <v>36903</v>
      </c>
      <c r="E298" s="14">
        <v>8.8049999999999997</v>
      </c>
      <c r="F298" s="14">
        <v>8.32</v>
      </c>
      <c r="Q298">
        <v>-0.39</v>
      </c>
      <c r="R298">
        <v>-0.375</v>
      </c>
      <c r="AC298">
        <v>8.4720000000000013</v>
      </c>
      <c r="AD298">
        <v>8.0570000000000004</v>
      </c>
      <c r="AO298">
        <v>0.99668675848989774</v>
      </c>
      <c r="AP298">
        <v>0.99224260277744714</v>
      </c>
    </row>
    <row r="299" spans="1:42" x14ac:dyDescent="0.2">
      <c r="A299" s="2">
        <f>IF(C299&lt;&gt;"",VLOOKUP(C299,Sheet2!$B$3:$D$100,3),"")</f>
        <v>36922</v>
      </c>
      <c r="B299" s="1">
        <f t="shared" si="5"/>
        <v>36923</v>
      </c>
      <c r="C299" s="2">
        <v>36904</v>
      </c>
      <c r="E299" s="14"/>
      <c r="F299" s="14"/>
    </row>
    <row r="300" spans="1:42" x14ac:dyDescent="0.2">
      <c r="A300" s="2">
        <f>IF(C300&lt;&gt;"",VLOOKUP(C300,Sheet2!$B$3:$D$100,3),"")</f>
        <v>36922</v>
      </c>
      <c r="B300" s="1">
        <f t="shared" si="5"/>
        <v>36923</v>
      </c>
      <c r="C300" s="2">
        <v>36905</v>
      </c>
      <c r="E300" s="14"/>
      <c r="F300" s="14"/>
    </row>
    <row r="301" spans="1:42" x14ac:dyDescent="0.2">
      <c r="A301" s="2">
        <f>IF(C301&lt;&gt;"",VLOOKUP(C301,Sheet2!$B$3:$D$100,3),"")</f>
        <v>36922</v>
      </c>
      <c r="B301" s="1">
        <f t="shared" si="5"/>
        <v>36923</v>
      </c>
      <c r="C301" s="2">
        <v>36906</v>
      </c>
      <c r="E301" s="14">
        <v>8.67</v>
      </c>
      <c r="F301" s="14"/>
    </row>
    <row r="302" spans="1:42" x14ac:dyDescent="0.2">
      <c r="A302" s="2">
        <f>IF(C302&lt;&gt;"",VLOOKUP(C302,Sheet2!$B$3:$D$100,3),"")</f>
        <v>36922</v>
      </c>
      <c r="B302" s="1">
        <f t="shared" si="5"/>
        <v>36923</v>
      </c>
      <c r="C302" s="2">
        <v>36907</v>
      </c>
      <c r="E302" s="14">
        <v>8.67</v>
      </c>
      <c r="F302" s="14">
        <v>8.1</v>
      </c>
      <c r="Q302">
        <v>-0.26</v>
      </c>
      <c r="R302">
        <v>-0.31</v>
      </c>
      <c r="AC302">
        <v>8.1030000000000015</v>
      </c>
      <c r="AD302">
        <v>7.7680000000000007</v>
      </c>
      <c r="AO302">
        <v>0.99734283952032721</v>
      </c>
      <c r="AP302">
        <v>0.99286723829633095</v>
      </c>
    </row>
    <row r="303" spans="1:42" x14ac:dyDescent="0.2">
      <c r="A303" s="2">
        <f>IF(C303&lt;&gt;"",VLOOKUP(C303,Sheet2!$B$3:$D$100,3),"")</f>
        <v>36922</v>
      </c>
      <c r="B303" s="1">
        <f t="shared" si="5"/>
        <v>36923</v>
      </c>
      <c r="C303" s="2">
        <v>36908</v>
      </c>
      <c r="E303" s="14">
        <v>8.31</v>
      </c>
      <c r="F303" s="14">
        <v>6.92</v>
      </c>
      <c r="Q303">
        <v>-0.21</v>
      </c>
      <c r="R303">
        <v>-0.27500000000000002</v>
      </c>
      <c r="AC303">
        <v>6.9089999999999998</v>
      </c>
      <c r="AD303">
        <v>6.6539999999999999</v>
      </c>
      <c r="AO303">
        <v>0.99750730018341194</v>
      </c>
      <c r="AP303">
        <v>0.99302895265799862</v>
      </c>
    </row>
    <row r="304" spans="1:42" x14ac:dyDescent="0.2">
      <c r="A304" s="2">
        <f>IF(C304&lt;&gt;"",VLOOKUP(C304,Sheet2!$B$3:$D$100,3),"")</f>
        <v>36922</v>
      </c>
      <c r="B304" s="1">
        <f t="shared" si="5"/>
        <v>36923</v>
      </c>
      <c r="C304" s="2">
        <v>36909</v>
      </c>
      <c r="E304" s="14">
        <v>8.0500000000000007</v>
      </c>
      <c r="F304" s="14">
        <v>7.17</v>
      </c>
      <c r="Q304">
        <v>-0.17499999999999999</v>
      </c>
      <c r="R304">
        <v>-0.22500000000000001</v>
      </c>
      <c r="AC304">
        <v>7.1360000000000001</v>
      </c>
      <c r="AD304">
        <v>6.899</v>
      </c>
      <c r="AO304">
        <v>0.99767688367522656</v>
      </c>
      <c r="AP304">
        <v>0.9932423917459523</v>
      </c>
    </row>
    <row r="305" spans="1:42" x14ac:dyDescent="0.2">
      <c r="A305" s="2">
        <f>IF(C305&lt;&gt;"",VLOOKUP(C305,Sheet2!$B$3:$D$100,3),"")</f>
        <v>36922</v>
      </c>
      <c r="B305" s="1">
        <f t="shared" si="5"/>
        <v>36923</v>
      </c>
      <c r="C305" s="2">
        <v>36910</v>
      </c>
      <c r="E305" s="14">
        <v>7.5</v>
      </c>
      <c r="F305" s="14">
        <v>7.56</v>
      </c>
      <c r="Q305">
        <v>-0.1</v>
      </c>
      <c r="R305">
        <v>-0.185</v>
      </c>
      <c r="AC305">
        <v>7.4589999999999996</v>
      </c>
      <c r="AD305">
        <v>7.072000000000001</v>
      </c>
      <c r="AO305">
        <v>0.99784256644910607</v>
      </c>
      <c r="AP305">
        <v>0.99344370447058561</v>
      </c>
    </row>
    <row r="306" spans="1:42" x14ac:dyDescent="0.2">
      <c r="A306" s="2">
        <f>IF(C306&lt;&gt;"",VLOOKUP(C306,Sheet2!$B$3:$D$100,3),"")</f>
        <v>36922</v>
      </c>
      <c r="B306" s="1">
        <f t="shared" si="5"/>
        <v>36923</v>
      </c>
      <c r="C306" s="2">
        <v>36911</v>
      </c>
      <c r="E306" s="14"/>
      <c r="F306" s="14"/>
    </row>
    <row r="307" spans="1:42" x14ac:dyDescent="0.2">
      <c r="A307" s="2">
        <f>IF(C307&lt;&gt;"",VLOOKUP(C307,Sheet2!$B$3:$D$100,3),"")</f>
        <v>36922</v>
      </c>
      <c r="B307" s="1">
        <f t="shared" si="5"/>
        <v>36923</v>
      </c>
      <c r="C307" s="2">
        <v>36912</v>
      </c>
      <c r="E307" s="14"/>
      <c r="F307" s="14"/>
    </row>
    <row r="308" spans="1:42" x14ac:dyDescent="0.2">
      <c r="A308" s="2">
        <f>IF(C308&lt;&gt;"",VLOOKUP(C308,Sheet2!$B$3:$D$100,3),"")</f>
        <v>36922</v>
      </c>
      <c r="B308" s="1">
        <f t="shared" si="5"/>
        <v>36923</v>
      </c>
      <c r="C308" s="2">
        <v>36913</v>
      </c>
      <c r="E308" s="14"/>
      <c r="F308" s="14"/>
    </row>
    <row r="309" spans="1:42" x14ac:dyDescent="0.2">
      <c r="A309" s="2">
        <f>IF(C309&lt;&gt;"",VLOOKUP(C309,Sheet2!$B$3:$D$100,3),"")</f>
        <v>36922</v>
      </c>
      <c r="B309" s="1">
        <f t="shared" si="5"/>
        <v>36923</v>
      </c>
      <c r="C309" s="2">
        <v>36914</v>
      </c>
      <c r="E309" s="14"/>
      <c r="F309" s="14"/>
    </row>
    <row r="310" spans="1:42" x14ac:dyDescent="0.2">
      <c r="A310" s="2">
        <f>IF(C310&lt;&gt;"",VLOOKUP(C310,Sheet2!$B$3:$D$100,3),"")</f>
        <v>36922</v>
      </c>
      <c r="B310" s="1">
        <f t="shared" si="5"/>
        <v>36923</v>
      </c>
      <c r="C310" s="2">
        <v>36915</v>
      </c>
      <c r="E310" s="14"/>
      <c r="F310" s="14"/>
    </row>
    <row r="311" spans="1:42" x14ac:dyDescent="0.2">
      <c r="A311" s="2">
        <f>IF(C311&lt;&gt;"",VLOOKUP(C311,Sheet2!$B$3:$D$100,3),"")</f>
        <v>36922</v>
      </c>
      <c r="B311" s="1">
        <f t="shared" si="5"/>
        <v>36923</v>
      </c>
      <c r="C311" s="2">
        <v>36916</v>
      </c>
      <c r="E311" s="14"/>
      <c r="F311" s="14"/>
    </row>
    <row r="312" spans="1:42" x14ac:dyDescent="0.2">
      <c r="A312" s="2">
        <f>IF(C312&lt;&gt;"",VLOOKUP(C312,Sheet2!$B$3:$D$100,3),"")</f>
        <v>36922</v>
      </c>
      <c r="B312" s="1">
        <f t="shared" si="5"/>
        <v>36923</v>
      </c>
      <c r="C312" s="2">
        <v>36917</v>
      </c>
      <c r="E312" s="14"/>
      <c r="F312" s="14"/>
    </row>
    <row r="313" spans="1:42" x14ac:dyDescent="0.2">
      <c r="A313" s="2">
        <f>IF(C313&lt;&gt;"",VLOOKUP(C313,Sheet2!$B$3:$D$100,3),"")</f>
        <v>36922</v>
      </c>
      <c r="B313" s="1">
        <f t="shared" si="5"/>
        <v>36923</v>
      </c>
      <c r="C313" s="2">
        <v>36918</v>
      </c>
      <c r="E313" s="14"/>
      <c r="F313" s="14"/>
    </row>
    <row r="314" spans="1:42" x14ac:dyDescent="0.2">
      <c r="A314" s="2">
        <f>IF(C314&lt;&gt;"",VLOOKUP(C314,Sheet2!$B$3:$D$100,3),"")</f>
        <v>36922</v>
      </c>
      <c r="B314" s="1">
        <f t="shared" si="5"/>
        <v>36923</v>
      </c>
      <c r="C314" s="2">
        <v>36919</v>
      </c>
      <c r="E314" s="14"/>
      <c r="F314" s="14"/>
    </row>
    <row r="315" spans="1:42" x14ac:dyDescent="0.2">
      <c r="A315" s="2">
        <f>IF(C315&lt;&gt;"",VLOOKUP(C315,Sheet2!$B$3:$D$100,3),"")</f>
        <v>36922</v>
      </c>
      <c r="B315" s="1">
        <f t="shared" si="5"/>
        <v>36923</v>
      </c>
      <c r="C315" s="2">
        <v>36920</v>
      </c>
      <c r="E315" s="14"/>
      <c r="F315" s="14"/>
    </row>
    <row r="316" spans="1:42" x14ac:dyDescent="0.2">
      <c r="A316" s="2">
        <f>IF(C316&lt;&gt;"",VLOOKUP(C316,Sheet2!$B$3:$D$100,3),"")</f>
        <v>36922</v>
      </c>
      <c r="B316" s="1">
        <f t="shared" si="5"/>
        <v>36951</v>
      </c>
      <c r="C316" s="2">
        <v>36921</v>
      </c>
      <c r="E316" s="14"/>
      <c r="F316" s="14"/>
    </row>
    <row r="317" spans="1:42" x14ac:dyDescent="0.2">
      <c r="A317" s="2">
        <f>IF(C317&lt;&gt;"",VLOOKUP(C317,Sheet2!$B$3:$D$100,3),"")</f>
        <v>36922</v>
      </c>
      <c r="B317" s="1">
        <f t="shared" si="5"/>
        <v>36951</v>
      </c>
      <c r="C317" s="2">
        <v>36922</v>
      </c>
      <c r="E317" s="14"/>
      <c r="F317" s="14"/>
    </row>
    <row r="318" spans="1:42" x14ac:dyDescent="0.2">
      <c r="A318" s="2">
        <f>IF(C318&lt;&gt;"",VLOOKUP(C318,Sheet2!$B$3:$D$100,3),"")</f>
        <v>36950</v>
      </c>
      <c r="B318" s="1">
        <f t="shared" si="5"/>
        <v>36951</v>
      </c>
      <c r="C318" s="2">
        <v>36923</v>
      </c>
      <c r="E318" s="14"/>
      <c r="F318" s="14"/>
    </row>
    <row r="319" spans="1:42" x14ac:dyDescent="0.2">
      <c r="A319" s="2">
        <f>IF(C319&lt;&gt;"",VLOOKUP(C319,Sheet2!$B$3:$D$100,3),"")</f>
        <v>36950</v>
      </c>
      <c r="B319" s="1">
        <f t="shared" si="5"/>
        <v>36951</v>
      </c>
      <c r="C319" s="2">
        <v>36924</v>
      </c>
      <c r="E319" s="14"/>
      <c r="F319" s="14"/>
    </row>
    <row r="320" spans="1:42" x14ac:dyDescent="0.2">
      <c r="A320" s="2">
        <f>IF(C320&lt;&gt;"",VLOOKUP(C320,Sheet2!$B$3:$D$100,3),"")</f>
        <v>36950</v>
      </c>
      <c r="B320" s="1">
        <f t="shared" si="5"/>
        <v>36951</v>
      </c>
      <c r="C320" s="2">
        <v>36925</v>
      </c>
      <c r="E320" s="14"/>
      <c r="F320" s="14"/>
    </row>
    <row r="321" spans="1:6" x14ac:dyDescent="0.2">
      <c r="A321" s="2">
        <f>IF(C321&lt;&gt;"",VLOOKUP(C321,Sheet2!$B$3:$D$100,3),"")</f>
        <v>36950</v>
      </c>
      <c r="B321" s="1">
        <f t="shared" si="5"/>
        <v>36951</v>
      </c>
      <c r="C321" s="2">
        <v>36926</v>
      </c>
      <c r="E321" s="14"/>
      <c r="F321" s="14"/>
    </row>
    <row r="322" spans="1:6" x14ac:dyDescent="0.2">
      <c r="A322" s="2">
        <f>IF(C322&lt;&gt;"",VLOOKUP(C322,Sheet2!$B$3:$D$100,3),"")</f>
        <v>36950</v>
      </c>
      <c r="B322" s="1">
        <f t="shared" si="5"/>
        <v>36951</v>
      </c>
      <c r="C322" s="2">
        <v>36927</v>
      </c>
      <c r="E322" s="14"/>
      <c r="F322" s="14"/>
    </row>
    <row r="323" spans="1:6" x14ac:dyDescent="0.2">
      <c r="A323" s="2">
        <f>IF(C323&lt;&gt;"",VLOOKUP(C323,Sheet2!$B$3:$D$100,3),"")</f>
        <v>36950</v>
      </c>
      <c r="B323" s="1">
        <f t="shared" si="5"/>
        <v>36951</v>
      </c>
      <c r="C323" s="2">
        <v>36928</v>
      </c>
      <c r="E323" s="14"/>
      <c r="F323" s="14"/>
    </row>
    <row r="324" spans="1:6" x14ac:dyDescent="0.2">
      <c r="A324" s="2">
        <f>IF(C324&lt;&gt;"",VLOOKUP(C324,Sheet2!$B$3:$D$100,3),"")</f>
        <v>36950</v>
      </c>
      <c r="B324" s="1">
        <f t="shared" si="5"/>
        <v>36951</v>
      </c>
      <c r="C324" s="2">
        <v>36929</v>
      </c>
      <c r="E324" s="14"/>
      <c r="F324" s="14"/>
    </row>
    <row r="325" spans="1:6" x14ac:dyDescent="0.2">
      <c r="A325" s="2">
        <f>IF(C325&lt;&gt;"",VLOOKUP(C325,Sheet2!$B$3:$D$100,3),"")</f>
        <v>36950</v>
      </c>
      <c r="B325" s="1">
        <f t="shared" si="5"/>
        <v>36951</v>
      </c>
      <c r="C325" s="2">
        <v>36930</v>
      </c>
      <c r="E325" s="14"/>
      <c r="F325" s="14"/>
    </row>
    <row r="326" spans="1:6" x14ac:dyDescent="0.2">
      <c r="A326" s="2">
        <f>IF(C326&lt;&gt;"",VLOOKUP(C326,Sheet2!$B$3:$D$100,3),"")</f>
        <v>36950</v>
      </c>
      <c r="B326" s="1">
        <f t="shared" si="5"/>
        <v>36951</v>
      </c>
      <c r="C326" s="2">
        <v>36931</v>
      </c>
      <c r="E326" s="14"/>
      <c r="F326" s="14"/>
    </row>
    <row r="327" spans="1:6" x14ac:dyDescent="0.2">
      <c r="A327" s="2">
        <f>IF(C327&lt;&gt;"",VLOOKUP(C327,Sheet2!$B$3:$D$100,3),"")</f>
        <v>36950</v>
      </c>
      <c r="B327" s="1">
        <f t="shared" si="5"/>
        <v>36951</v>
      </c>
      <c r="C327" s="2">
        <v>36932</v>
      </c>
      <c r="E327" s="14"/>
      <c r="F327" s="14"/>
    </row>
    <row r="328" spans="1:6" x14ac:dyDescent="0.2">
      <c r="A328" s="2">
        <f>IF(C328&lt;&gt;"",VLOOKUP(C328,Sheet2!$B$3:$D$100,3),"")</f>
        <v>36950</v>
      </c>
      <c r="B328" s="1">
        <f t="shared" si="5"/>
        <v>36951</v>
      </c>
      <c r="C328" s="2">
        <v>36933</v>
      </c>
      <c r="E328" s="14"/>
      <c r="F328" s="14"/>
    </row>
    <row r="329" spans="1:6" x14ac:dyDescent="0.2">
      <c r="A329" s="2">
        <f>IF(C329&lt;&gt;"",VLOOKUP(C329,Sheet2!$B$3:$D$100,3),"")</f>
        <v>36950</v>
      </c>
      <c r="B329" s="1">
        <f t="shared" si="5"/>
        <v>36951</v>
      </c>
      <c r="C329" s="2">
        <v>36934</v>
      </c>
      <c r="E329" s="14"/>
      <c r="F329" s="14"/>
    </row>
    <row r="330" spans="1:6" x14ac:dyDescent="0.2">
      <c r="A330" s="2">
        <f>IF(C330&lt;&gt;"",VLOOKUP(C330,Sheet2!$B$3:$D$100,3),"")</f>
        <v>36950</v>
      </c>
      <c r="B330" s="1">
        <f t="shared" si="5"/>
        <v>36951</v>
      </c>
      <c r="C330" s="2">
        <v>36935</v>
      </c>
      <c r="E330" s="14"/>
      <c r="F330" s="14"/>
    </row>
    <row r="331" spans="1:6" x14ac:dyDescent="0.2">
      <c r="A331" s="2">
        <f>IF(C331&lt;&gt;"",VLOOKUP(C331,Sheet2!$B$3:$D$100,3),"")</f>
        <v>36950</v>
      </c>
      <c r="B331" s="1">
        <f t="shared" si="5"/>
        <v>36951</v>
      </c>
      <c r="C331" s="2">
        <v>36936</v>
      </c>
      <c r="E331" s="14"/>
      <c r="F331" s="14"/>
    </row>
    <row r="332" spans="1:6" x14ac:dyDescent="0.2">
      <c r="A332" s="2">
        <f>IF(C332&lt;&gt;"",VLOOKUP(C332,Sheet2!$B$3:$D$100,3),"")</f>
        <v>36950</v>
      </c>
      <c r="B332" s="1">
        <f t="shared" ref="B332:B395" si="6">IF(C332&lt;&gt;"",IF(C332&gt;=(WORKDAY(EOMONTH(C332,0)+1,-2)),EOMONTH(EOMONTH(C332,0)+1,0)+1,EOMONTH(C332,0)+1),"")</f>
        <v>36951</v>
      </c>
      <c r="C332" s="2">
        <v>36937</v>
      </c>
      <c r="E332" s="14"/>
      <c r="F332" s="14"/>
    </row>
    <row r="333" spans="1:6" x14ac:dyDescent="0.2">
      <c r="A333" s="2">
        <f>IF(C333&lt;&gt;"",VLOOKUP(C333,Sheet2!$B$3:$D$100,3),"")</f>
        <v>36950</v>
      </c>
      <c r="B333" s="1">
        <f t="shared" si="6"/>
        <v>36951</v>
      </c>
      <c r="C333" s="2">
        <v>36938</v>
      </c>
      <c r="E333" s="14"/>
      <c r="F333" s="14"/>
    </row>
    <row r="334" spans="1:6" x14ac:dyDescent="0.2">
      <c r="A334" s="2">
        <f>IF(C334&lt;&gt;"",VLOOKUP(C334,Sheet2!$B$3:$D$100,3),"")</f>
        <v>36950</v>
      </c>
      <c r="B334" s="1">
        <f t="shared" si="6"/>
        <v>36951</v>
      </c>
      <c r="C334" s="2">
        <v>36939</v>
      </c>
      <c r="E334" s="14"/>
      <c r="F334" s="14"/>
    </row>
    <row r="335" spans="1:6" x14ac:dyDescent="0.2">
      <c r="A335" s="2">
        <f>IF(C335&lt;&gt;"",VLOOKUP(C335,Sheet2!$B$3:$D$100,3),"")</f>
        <v>36950</v>
      </c>
      <c r="B335" s="1">
        <f t="shared" si="6"/>
        <v>36951</v>
      </c>
      <c r="C335" s="2">
        <v>36940</v>
      </c>
      <c r="E335" s="14"/>
      <c r="F335" s="14"/>
    </row>
    <row r="336" spans="1:6" x14ac:dyDescent="0.2">
      <c r="A336" s="2">
        <f>IF(C336&lt;&gt;"",VLOOKUP(C336,Sheet2!$B$3:$D$100,3),"")</f>
        <v>36950</v>
      </c>
      <c r="B336" s="1">
        <f t="shared" si="6"/>
        <v>36951</v>
      </c>
      <c r="C336" s="2">
        <v>36941</v>
      </c>
      <c r="E336" s="14"/>
      <c r="F336" s="14"/>
    </row>
    <row r="337" spans="1:6" x14ac:dyDescent="0.2">
      <c r="A337" s="2">
        <f>IF(C337&lt;&gt;"",VLOOKUP(C337,Sheet2!$B$3:$D$100,3),"")</f>
        <v>36950</v>
      </c>
      <c r="B337" s="1">
        <f t="shared" si="6"/>
        <v>36951</v>
      </c>
      <c r="C337" s="2">
        <v>36942</v>
      </c>
      <c r="E337" s="14"/>
      <c r="F337" s="14"/>
    </row>
    <row r="338" spans="1:6" x14ac:dyDescent="0.2">
      <c r="A338" s="2">
        <f>IF(C338&lt;&gt;"",VLOOKUP(C338,Sheet2!$B$3:$D$100,3),"")</f>
        <v>36950</v>
      </c>
      <c r="B338" s="1">
        <f t="shared" si="6"/>
        <v>36951</v>
      </c>
      <c r="C338" s="2">
        <v>36943</v>
      </c>
      <c r="E338" s="14"/>
      <c r="F338" s="14"/>
    </row>
    <row r="339" spans="1:6" x14ac:dyDescent="0.2">
      <c r="A339" s="2">
        <f>IF(C339&lt;&gt;"",VLOOKUP(C339,Sheet2!$B$3:$D$100,3),"")</f>
        <v>36950</v>
      </c>
      <c r="B339" s="1">
        <f t="shared" si="6"/>
        <v>36951</v>
      </c>
      <c r="C339" s="2">
        <v>36944</v>
      </c>
      <c r="E339" s="14"/>
      <c r="F339" s="14"/>
    </row>
    <row r="340" spans="1:6" x14ac:dyDescent="0.2">
      <c r="A340" s="2">
        <f>IF(C340&lt;&gt;"",VLOOKUP(C340,Sheet2!$B$3:$D$100,3),"")</f>
        <v>36950</v>
      </c>
      <c r="B340" s="1">
        <f t="shared" si="6"/>
        <v>36951</v>
      </c>
      <c r="C340" s="2">
        <v>36945</v>
      </c>
      <c r="E340" s="14"/>
      <c r="F340" s="14"/>
    </row>
    <row r="341" spans="1:6" x14ac:dyDescent="0.2">
      <c r="A341" s="2">
        <f>IF(C341&lt;&gt;"",VLOOKUP(C341,Sheet2!$B$3:$D$100,3),"")</f>
        <v>36950</v>
      </c>
      <c r="B341" s="1">
        <f t="shared" si="6"/>
        <v>36951</v>
      </c>
      <c r="C341" s="2">
        <v>36946</v>
      </c>
      <c r="E341" s="14"/>
      <c r="F341" s="14"/>
    </row>
    <row r="342" spans="1:6" x14ac:dyDescent="0.2">
      <c r="A342" s="2">
        <f>IF(C342&lt;&gt;"",VLOOKUP(C342,Sheet2!$B$3:$D$100,3),"")</f>
        <v>36950</v>
      </c>
      <c r="B342" s="1">
        <f t="shared" si="6"/>
        <v>36951</v>
      </c>
      <c r="C342" s="2">
        <v>36947</v>
      </c>
      <c r="E342" s="14"/>
      <c r="F342" s="14"/>
    </row>
    <row r="343" spans="1:6" x14ac:dyDescent="0.2">
      <c r="A343" s="2">
        <f>IF(C343&lt;&gt;"",VLOOKUP(C343,Sheet2!$B$3:$D$100,3),"")</f>
        <v>36950</v>
      </c>
      <c r="B343" s="1">
        <f t="shared" si="6"/>
        <v>36951</v>
      </c>
      <c r="C343" s="2">
        <v>36948</v>
      </c>
      <c r="E343" s="14"/>
      <c r="F343" s="14"/>
    </row>
    <row r="344" spans="1:6" x14ac:dyDescent="0.2">
      <c r="A344" s="2">
        <f>IF(C344&lt;&gt;"",VLOOKUP(C344,Sheet2!$B$3:$D$100,3),"")</f>
        <v>36950</v>
      </c>
      <c r="B344" s="1">
        <f t="shared" si="6"/>
        <v>36982</v>
      </c>
      <c r="C344" s="2">
        <v>36949</v>
      </c>
      <c r="E344" s="14"/>
      <c r="F344" s="14"/>
    </row>
    <row r="345" spans="1:6" x14ac:dyDescent="0.2">
      <c r="A345" s="2">
        <f>IF(C345&lt;&gt;"",VLOOKUP(C345,Sheet2!$B$3:$D$100,3),"")</f>
        <v>36950</v>
      </c>
      <c r="B345" s="1">
        <f t="shared" si="6"/>
        <v>36982</v>
      </c>
      <c r="C345" s="2">
        <v>36950</v>
      </c>
      <c r="E345" s="14"/>
      <c r="F345" s="14"/>
    </row>
    <row r="346" spans="1:6" x14ac:dyDescent="0.2">
      <c r="A346" s="2">
        <f>IF(C346&lt;&gt;"",VLOOKUP(C346,Sheet2!$B$3:$D$100,3),"")</f>
        <v>36980</v>
      </c>
      <c r="B346" s="1">
        <f t="shared" si="6"/>
        <v>36982</v>
      </c>
      <c r="C346" s="2">
        <v>36951</v>
      </c>
      <c r="E346" s="14"/>
      <c r="F346" s="14"/>
    </row>
    <row r="347" spans="1:6" x14ac:dyDescent="0.2">
      <c r="A347" s="2">
        <f>IF(C347&lt;&gt;"",VLOOKUP(C347,Sheet2!$B$3:$D$100,3),"")</f>
        <v>36980</v>
      </c>
      <c r="B347" s="1">
        <f t="shared" si="6"/>
        <v>36982</v>
      </c>
      <c r="C347" s="2">
        <v>36952</v>
      </c>
      <c r="E347" s="14"/>
      <c r="F347" s="14"/>
    </row>
    <row r="348" spans="1:6" x14ac:dyDescent="0.2">
      <c r="A348" s="2">
        <f>IF(C348&lt;&gt;"",VLOOKUP(C348,Sheet2!$B$3:$D$100,3),"")</f>
        <v>36980</v>
      </c>
      <c r="B348" s="1">
        <f t="shared" si="6"/>
        <v>36982</v>
      </c>
      <c r="C348" s="2">
        <v>36953</v>
      </c>
      <c r="E348" s="14"/>
      <c r="F348" s="14"/>
    </row>
    <row r="349" spans="1:6" x14ac:dyDescent="0.2">
      <c r="A349" s="2">
        <f>IF(C349&lt;&gt;"",VLOOKUP(C349,Sheet2!$B$3:$D$100,3),"")</f>
        <v>36980</v>
      </c>
      <c r="B349" s="1">
        <f t="shared" si="6"/>
        <v>36982</v>
      </c>
      <c r="C349" s="2">
        <v>36954</v>
      </c>
      <c r="E349" s="14"/>
      <c r="F349" s="14"/>
    </row>
    <row r="350" spans="1:6" x14ac:dyDescent="0.2">
      <c r="A350" s="2">
        <f>IF(C350&lt;&gt;"",VLOOKUP(C350,Sheet2!$B$3:$D$100,3),"")</f>
        <v>36980</v>
      </c>
      <c r="B350" s="1">
        <f t="shared" si="6"/>
        <v>36982</v>
      </c>
      <c r="C350" s="2">
        <v>36955</v>
      </c>
      <c r="E350" s="14"/>
      <c r="F350" s="14"/>
    </row>
    <row r="351" spans="1:6" x14ac:dyDescent="0.2">
      <c r="A351" s="2">
        <f>IF(C351&lt;&gt;"",VLOOKUP(C351,Sheet2!$B$3:$D$100,3),"")</f>
        <v>36980</v>
      </c>
      <c r="B351" s="1">
        <f t="shared" si="6"/>
        <v>36982</v>
      </c>
      <c r="C351" s="2">
        <v>36956</v>
      </c>
      <c r="E351" s="14"/>
      <c r="F351" s="14"/>
    </row>
    <row r="352" spans="1:6" x14ac:dyDescent="0.2">
      <c r="A352" s="2">
        <f>IF(C352&lt;&gt;"",VLOOKUP(C352,Sheet2!$B$3:$D$100,3),"")</f>
        <v>36980</v>
      </c>
      <c r="B352" s="1">
        <f t="shared" si="6"/>
        <v>36982</v>
      </c>
      <c r="C352" s="2">
        <v>36957</v>
      </c>
      <c r="E352" s="14"/>
      <c r="F352" s="14"/>
    </row>
    <row r="353" spans="1:6" x14ac:dyDescent="0.2">
      <c r="A353" s="2">
        <f>IF(C353&lt;&gt;"",VLOOKUP(C353,Sheet2!$B$3:$D$100,3),"")</f>
        <v>36980</v>
      </c>
      <c r="B353" s="1">
        <f t="shared" si="6"/>
        <v>36982</v>
      </c>
      <c r="C353" s="2">
        <v>36958</v>
      </c>
      <c r="E353" s="14"/>
      <c r="F353" s="14"/>
    </row>
    <row r="354" spans="1:6" x14ac:dyDescent="0.2">
      <c r="A354" s="2">
        <f>IF(C354&lt;&gt;"",VLOOKUP(C354,Sheet2!$B$3:$D$100,3),"")</f>
        <v>36980</v>
      </c>
      <c r="B354" s="1">
        <f t="shared" si="6"/>
        <v>36982</v>
      </c>
      <c r="C354" s="2">
        <v>36959</v>
      </c>
      <c r="E354" s="14"/>
      <c r="F354" s="14"/>
    </row>
    <row r="355" spans="1:6" x14ac:dyDescent="0.2">
      <c r="A355" s="2">
        <f>IF(C355&lt;&gt;"",VLOOKUP(C355,Sheet2!$B$3:$D$100,3),"")</f>
        <v>36980</v>
      </c>
      <c r="B355" s="1">
        <f t="shared" si="6"/>
        <v>36982</v>
      </c>
      <c r="C355" s="2">
        <v>36960</v>
      </c>
      <c r="E355" s="14"/>
      <c r="F355" s="14"/>
    </row>
    <row r="356" spans="1:6" x14ac:dyDescent="0.2">
      <c r="A356" s="2">
        <f>IF(C356&lt;&gt;"",VLOOKUP(C356,Sheet2!$B$3:$D$100,3),"")</f>
        <v>36980</v>
      </c>
      <c r="B356" s="1">
        <f t="shared" si="6"/>
        <v>36982</v>
      </c>
      <c r="C356" s="2">
        <v>36961</v>
      </c>
      <c r="E356" s="14"/>
      <c r="F356" s="14"/>
    </row>
    <row r="357" spans="1:6" x14ac:dyDescent="0.2">
      <c r="A357" s="2">
        <f>IF(C357&lt;&gt;"",VLOOKUP(C357,Sheet2!$B$3:$D$100,3),"")</f>
        <v>36980</v>
      </c>
      <c r="B357" s="1">
        <f t="shared" si="6"/>
        <v>36982</v>
      </c>
      <c r="C357" s="2">
        <v>36962</v>
      </c>
      <c r="E357" s="14"/>
      <c r="F357" s="14"/>
    </row>
    <row r="358" spans="1:6" x14ac:dyDescent="0.2">
      <c r="A358" s="2">
        <f>IF(C358&lt;&gt;"",VLOOKUP(C358,Sheet2!$B$3:$D$100,3),"")</f>
        <v>36980</v>
      </c>
      <c r="B358" s="1">
        <f t="shared" si="6"/>
        <v>36982</v>
      </c>
      <c r="C358" s="2">
        <v>36963</v>
      </c>
      <c r="E358" s="14"/>
      <c r="F358" s="14"/>
    </row>
    <row r="359" spans="1:6" x14ac:dyDescent="0.2">
      <c r="A359" s="2">
        <f>IF(C359&lt;&gt;"",VLOOKUP(C359,Sheet2!$B$3:$D$100,3),"")</f>
        <v>36980</v>
      </c>
      <c r="B359" s="1">
        <f t="shared" si="6"/>
        <v>36982</v>
      </c>
      <c r="C359" s="2">
        <v>36964</v>
      </c>
      <c r="E359" s="14"/>
      <c r="F359" s="14"/>
    </row>
    <row r="360" spans="1:6" x14ac:dyDescent="0.2">
      <c r="A360" s="2">
        <f>IF(C360&lt;&gt;"",VLOOKUP(C360,Sheet2!$B$3:$D$100,3),"")</f>
        <v>36980</v>
      </c>
      <c r="B360" s="1">
        <f t="shared" si="6"/>
        <v>36982</v>
      </c>
      <c r="C360" s="2">
        <v>36965</v>
      </c>
      <c r="E360" s="14"/>
      <c r="F360" s="14"/>
    </row>
    <row r="361" spans="1:6" x14ac:dyDescent="0.2">
      <c r="A361" s="2">
        <f>IF(C361&lt;&gt;"",VLOOKUP(C361,Sheet2!$B$3:$D$100,3),"")</f>
        <v>36980</v>
      </c>
      <c r="B361" s="1">
        <f t="shared" si="6"/>
        <v>36982</v>
      </c>
      <c r="C361" s="2">
        <v>36966</v>
      </c>
      <c r="E361" s="14"/>
      <c r="F361" s="14"/>
    </row>
    <row r="362" spans="1:6" x14ac:dyDescent="0.2">
      <c r="A362" s="2">
        <f>IF(C362&lt;&gt;"",VLOOKUP(C362,Sheet2!$B$3:$D$100,3),"")</f>
        <v>36980</v>
      </c>
      <c r="B362" s="1">
        <f t="shared" si="6"/>
        <v>36982</v>
      </c>
      <c r="C362" s="2">
        <v>36967</v>
      </c>
      <c r="E362" s="14"/>
      <c r="F362" s="14"/>
    </row>
    <row r="363" spans="1:6" x14ac:dyDescent="0.2">
      <c r="A363" s="2">
        <f>IF(C363&lt;&gt;"",VLOOKUP(C363,Sheet2!$B$3:$D$100,3),"")</f>
        <v>36980</v>
      </c>
      <c r="B363" s="1">
        <f t="shared" si="6"/>
        <v>36982</v>
      </c>
      <c r="C363" s="2">
        <v>36968</v>
      </c>
      <c r="E363" s="14"/>
      <c r="F363" s="14"/>
    </row>
    <row r="364" spans="1:6" x14ac:dyDescent="0.2">
      <c r="A364" s="2">
        <f>IF(C364&lt;&gt;"",VLOOKUP(C364,Sheet2!$B$3:$D$100,3),"")</f>
        <v>36980</v>
      </c>
      <c r="B364" s="1">
        <f t="shared" si="6"/>
        <v>36982</v>
      </c>
      <c r="C364" s="2">
        <v>36969</v>
      </c>
      <c r="E364" s="14"/>
      <c r="F364" s="14"/>
    </row>
    <row r="365" spans="1:6" x14ac:dyDescent="0.2">
      <c r="A365" s="2">
        <f>IF(C365&lt;&gt;"",VLOOKUP(C365,Sheet2!$B$3:$D$100,3),"")</f>
        <v>36980</v>
      </c>
      <c r="B365" s="1">
        <f t="shared" si="6"/>
        <v>36982</v>
      </c>
      <c r="C365" s="2">
        <v>36970</v>
      </c>
      <c r="E365" s="14"/>
      <c r="F365" s="14"/>
    </row>
    <row r="366" spans="1:6" x14ac:dyDescent="0.2">
      <c r="A366" s="2">
        <f>IF(C366&lt;&gt;"",VLOOKUP(C366,Sheet2!$B$3:$D$100,3),"")</f>
        <v>36980</v>
      </c>
      <c r="B366" s="1">
        <f t="shared" si="6"/>
        <v>36982</v>
      </c>
      <c r="C366" s="2">
        <v>36971</v>
      </c>
      <c r="E366" s="14"/>
      <c r="F366" s="14"/>
    </row>
    <row r="367" spans="1:6" x14ac:dyDescent="0.2">
      <c r="A367" s="2">
        <f>IF(C367&lt;&gt;"",VLOOKUP(C367,Sheet2!$B$3:$D$100,3),"")</f>
        <v>36980</v>
      </c>
      <c r="B367" s="1">
        <f t="shared" si="6"/>
        <v>36982</v>
      </c>
      <c r="C367" s="2">
        <v>36972</v>
      </c>
      <c r="E367" s="14"/>
      <c r="F367" s="14"/>
    </row>
    <row r="368" spans="1:6" x14ac:dyDescent="0.2">
      <c r="A368" s="2">
        <f>IF(C368&lt;&gt;"",VLOOKUP(C368,Sheet2!$B$3:$D$100,3),"")</f>
        <v>36980</v>
      </c>
      <c r="B368" s="1">
        <f t="shared" si="6"/>
        <v>36982</v>
      </c>
      <c r="C368" s="2">
        <v>36973</v>
      </c>
      <c r="E368" s="14"/>
      <c r="F368" s="14"/>
    </row>
    <row r="369" spans="1:42" x14ac:dyDescent="0.2">
      <c r="A369" s="2">
        <f>IF(C369&lt;&gt;"",VLOOKUP(C369,Sheet2!$B$3:$D$100,3),"")</f>
        <v>36980</v>
      </c>
      <c r="B369" s="1">
        <f t="shared" si="6"/>
        <v>36982</v>
      </c>
      <c r="C369" s="2">
        <v>36974</v>
      </c>
      <c r="E369" s="14"/>
      <c r="F369" s="14"/>
    </row>
    <row r="370" spans="1:42" x14ac:dyDescent="0.2">
      <c r="A370" s="2">
        <f>IF(C370&lt;&gt;"",VLOOKUP(C370,Sheet2!$B$3:$D$100,3),"")</f>
        <v>36980</v>
      </c>
      <c r="B370" s="1">
        <f t="shared" si="6"/>
        <v>36982</v>
      </c>
      <c r="C370" s="2">
        <v>36975</v>
      </c>
      <c r="E370" s="14"/>
      <c r="F370" s="14"/>
    </row>
    <row r="371" spans="1:42" x14ac:dyDescent="0.2">
      <c r="A371" s="2">
        <f>IF(C371&lt;&gt;"",VLOOKUP(C371,Sheet2!$B$3:$D$100,3),"")</f>
        <v>36980</v>
      </c>
      <c r="B371" s="1">
        <f t="shared" si="6"/>
        <v>36982</v>
      </c>
      <c r="C371" s="2">
        <v>36976</v>
      </c>
      <c r="E371" s="14"/>
      <c r="F371" s="14"/>
    </row>
    <row r="372" spans="1:42" x14ac:dyDescent="0.2">
      <c r="A372" s="2">
        <f>IF(C372&lt;&gt;"",VLOOKUP(C372,Sheet2!$B$3:$D$100,3),"")</f>
        <v>36980</v>
      </c>
      <c r="B372" s="1">
        <f t="shared" si="6"/>
        <v>36982</v>
      </c>
      <c r="C372" s="2">
        <v>36977</v>
      </c>
      <c r="E372" s="14"/>
      <c r="F372" s="14"/>
    </row>
    <row r="373" spans="1:42" x14ac:dyDescent="0.2">
      <c r="A373" s="2">
        <f>IF(C373&lt;&gt;"",VLOOKUP(C373,Sheet2!$B$3:$D$100,3),"")</f>
        <v>36980</v>
      </c>
      <c r="B373" s="1">
        <f t="shared" si="6"/>
        <v>36982</v>
      </c>
      <c r="C373" s="2">
        <v>36978</v>
      </c>
      <c r="E373" s="14"/>
      <c r="F373" s="14"/>
    </row>
    <row r="374" spans="1:42" x14ac:dyDescent="0.2">
      <c r="A374" s="2">
        <f>IF(C374&lt;&gt;"",VLOOKUP(C374,Sheet2!$B$3:$D$100,3),"")</f>
        <v>36980</v>
      </c>
      <c r="B374" s="1">
        <f t="shared" si="6"/>
        <v>37012</v>
      </c>
      <c r="C374" s="2">
        <v>36979</v>
      </c>
      <c r="E374" s="14"/>
      <c r="F374" s="14"/>
    </row>
    <row r="375" spans="1:42" x14ac:dyDescent="0.2">
      <c r="A375" s="2">
        <f>IF(C375&lt;&gt;"",VLOOKUP(C375,Sheet2!$B$3:$D$100,3),"")</f>
        <v>36980</v>
      </c>
      <c r="B375" s="1">
        <f t="shared" si="6"/>
        <v>37012</v>
      </c>
      <c r="C375" s="2">
        <v>36980</v>
      </c>
      <c r="E375" s="14"/>
      <c r="F375" s="14"/>
    </row>
    <row r="376" spans="1:42" x14ac:dyDescent="0.2">
      <c r="A376" s="2">
        <f>IF(C376&lt;&gt;"",VLOOKUP(C376,Sheet2!$B$3:$D$100,3),"")</f>
        <v>36980</v>
      </c>
      <c r="B376" s="1">
        <f t="shared" si="6"/>
        <v>37012</v>
      </c>
      <c r="C376" s="2">
        <v>36981</v>
      </c>
      <c r="E376" s="14"/>
      <c r="F376" s="14"/>
    </row>
    <row r="377" spans="1:42" x14ac:dyDescent="0.2">
      <c r="A377" s="2">
        <f>IF(C377&lt;&gt;"",VLOOKUP(C377,Sheet2!$B$3:$D$100,3),"")</f>
        <v>36616</v>
      </c>
      <c r="B377" s="1">
        <f t="shared" si="6"/>
        <v>36647</v>
      </c>
      <c r="C377" s="2">
        <v>36616</v>
      </c>
      <c r="E377" s="14">
        <v>2.67</v>
      </c>
      <c r="F377" s="14">
        <v>2.7850000000000001</v>
      </c>
      <c r="H377">
        <v>-0.20749999999999999</v>
      </c>
      <c r="I377">
        <v>-0.2175</v>
      </c>
      <c r="J377">
        <v>-0.2</v>
      </c>
      <c r="K377">
        <v>-0.19750000000000001</v>
      </c>
      <c r="L377">
        <v>-0.2</v>
      </c>
      <c r="M377">
        <v>-0.21249999999999999</v>
      </c>
      <c r="N377">
        <v>-0.215</v>
      </c>
      <c r="O377">
        <v>-0.215</v>
      </c>
      <c r="P377">
        <v>-0.20499999999999999</v>
      </c>
      <c r="Q377">
        <v>-0.20499999999999999</v>
      </c>
      <c r="R377">
        <v>-0.20499999999999999</v>
      </c>
      <c r="T377">
        <v>2.9449999999999998</v>
      </c>
      <c r="U377">
        <v>2.9550000000000001</v>
      </c>
      <c r="V377">
        <v>2.9660000000000002</v>
      </c>
      <c r="W377">
        <v>2.9780000000000002</v>
      </c>
      <c r="X377">
        <v>2.9769999999999999</v>
      </c>
      <c r="Y377">
        <v>2.9870000000000001</v>
      </c>
      <c r="Z377">
        <v>3.08</v>
      </c>
      <c r="AA377">
        <v>3.177</v>
      </c>
      <c r="AB377">
        <v>3.1920000000000002</v>
      </c>
      <c r="AC377">
        <v>3.0369999999999999</v>
      </c>
      <c r="AD377">
        <v>2.8719999999999999</v>
      </c>
      <c r="AF377">
        <v>0.99474603410013251</v>
      </c>
      <c r="AG377">
        <v>0.98949678570858812</v>
      </c>
      <c r="AH377">
        <v>0.98422575704599602</v>
      </c>
      <c r="AI377">
        <v>0.97872630260080795</v>
      </c>
      <c r="AJ377">
        <v>0.97315688133018052</v>
      </c>
      <c r="AK377">
        <v>0.9677103843477789</v>
      </c>
      <c r="AL377">
        <v>0.96205494996730279</v>
      </c>
      <c r="AM377">
        <v>0.95652647180150407</v>
      </c>
      <c r="AN377">
        <v>0.95078506249322359</v>
      </c>
      <c r="AO377">
        <v>0.9450417213216552</v>
      </c>
      <c r="AP377">
        <v>0.93982038115962074</v>
      </c>
    </row>
    <row r="378" spans="1:42" x14ac:dyDescent="0.2">
      <c r="A378" s="2" t="str">
        <f>IF(C378&lt;&gt;"",VLOOKUP(C378,Sheet2!$B$3:$D$100,3),"")</f>
        <v/>
      </c>
      <c r="B378" s="1" t="str">
        <f t="shared" si="6"/>
        <v/>
      </c>
      <c r="E378" s="14"/>
      <c r="F378" s="14"/>
    </row>
    <row r="379" spans="1:42" x14ac:dyDescent="0.2">
      <c r="A379" s="2" t="str">
        <f>IF(C379&lt;&gt;"",VLOOKUP(C379,Sheet2!$B$3:$D$100,3),"")</f>
        <v/>
      </c>
      <c r="B379" s="1" t="str">
        <f t="shared" si="6"/>
        <v/>
      </c>
      <c r="E379" s="14"/>
      <c r="F379" s="14"/>
    </row>
    <row r="380" spans="1:42" x14ac:dyDescent="0.2">
      <c r="A380" s="2" t="str">
        <f>IF(C380&lt;&gt;"",VLOOKUP(C380,Sheet2!$B$3:$D$100,3),"")</f>
        <v/>
      </c>
      <c r="B380" s="1" t="str">
        <f t="shared" si="6"/>
        <v/>
      </c>
      <c r="E380" s="14"/>
      <c r="F380" s="14"/>
    </row>
    <row r="381" spans="1:42" x14ac:dyDescent="0.2">
      <c r="A381" s="2" t="str">
        <f>IF(C381&lt;&gt;"",VLOOKUP(C381,Sheet2!$B$3:$D$100,3),"")</f>
        <v/>
      </c>
      <c r="B381" s="1" t="str">
        <f t="shared" si="6"/>
        <v/>
      </c>
      <c r="E381" s="14"/>
      <c r="F381" s="14"/>
    </row>
    <row r="382" spans="1:42" x14ac:dyDescent="0.2">
      <c r="A382" s="2" t="str">
        <f>IF(C382&lt;&gt;"",VLOOKUP(C382,Sheet2!$B$3:$D$100,3),"")</f>
        <v/>
      </c>
      <c r="B382" s="1" t="str">
        <f t="shared" si="6"/>
        <v/>
      </c>
      <c r="E382" s="14"/>
      <c r="F382" s="14"/>
    </row>
    <row r="383" spans="1:42" x14ac:dyDescent="0.2">
      <c r="A383" s="2" t="str">
        <f>IF(C383&lt;&gt;"",VLOOKUP(C383,Sheet2!$B$3:$D$100,3),"")</f>
        <v/>
      </c>
      <c r="B383" s="1" t="str">
        <f t="shared" si="6"/>
        <v/>
      </c>
      <c r="E383" s="14"/>
      <c r="F383" s="14"/>
    </row>
    <row r="384" spans="1:42" x14ac:dyDescent="0.2">
      <c r="A384" s="2" t="str">
        <f>IF(C384&lt;&gt;"",VLOOKUP(C384,Sheet2!$B$3:$D$100,3),"")</f>
        <v/>
      </c>
      <c r="B384" s="1" t="str">
        <f t="shared" si="6"/>
        <v/>
      </c>
      <c r="E384" s="14"/>
      <c r="F384" s="14"/>
    </row>
    <row r="385" spans="1:6" x14ac:dyDescent="0.2">
      <c r="A385" s="2" t="str">
        <f>IF(C385&lt;&gt;"",VLOOKUP(C385,Sheet2!$B$3:$D$100,3),"")</f>
        <v/>
      </c>
      <c r="B385" s="1" t="str">
        <f t="shared" si="6"/>
        <v/>
      </c>
      <c r="E385" s="14"/>
      <c r="F385" s="14"/>
    </row>
    <row r="386" spans="1:6" x14ac:dyDescent="0.2">
      <c r="A386" s="2" t="str">
        <f>IF(C386&lt;&gt;"",VLOOKUP(C386,Sheet2!$B$3:$D$100,3),"")</f>
        <v/>
      </c>
      <c r="B386" s="1" t="str">
        <f t="shared" si="6"/>
        <v/>
      </c>
      <c r="E386" s="14"/>
      <c r="F386" s="14"/>
    </row>
    <row r="387" spans="1:6" x14ac:dyDescent="0.2">
      <c r="A387" s="2" t="str">
        <f>IF(C387&lt;&gt;"",VLOOKUP(C387,Sheet2!$B$3:$D$100,3),"")</f>
        <v/>
      </c>
      <c r="B387" s="1" t="str">
        <f t="shared" si="6"/>
        <v/>
      </c>
      <c r="E387" s="14"/>
      <c r="F387" s="14"/>
    </row>
    <row r="388" spans="1:6" x14ac:dyDescent="0.2">
      <c r="A388" s="2" t="str">
        <f>IF(C388&lt;&gt;"",VLOOKUP(C388,Sheet2!$B$3:$D$100,3),"")</f>
        <v/>
      </c>
      <c r="B388" s="1" t="str">
        <f t="shared" si="6"/>
        <v/>
      </c>
      <c r="E388" s="14"/>
      <c r="F388" s="14"/>
    </row>
    <row r="389" spans="1:6" x14ac:dyDescent="0.2">
      <c r="A389" s="2" t="str">
        <f>IF(C389&lt;&gt;"",VLOOKUP(C389,Sheet2!$B$3:$D$100,3),"")</f>
        <v/>
      </c>
      <c r="B389" s="1" t="str">
        <f t="shared" si="6"/>
        <v/>
      </c>
      <c r="E389" s="14"/>
      <c r="F389" s="14"/>
    </row>
    <row r="390" spans="1:6" x14ac:dyDescent="0.2">
      <c r="A390" s="2" t="str">
        <f>IF(C390&lt;&gt;"",VLOOKUP(C390,Sheet2!$B$3:$D$100,3),"")</f>
        <v/>
      </c>
      <c r="B390" s="1" t="str">
        <f t="shared" si="6"/>
        <v/>
      </c>
    </row>
    <row r="391" spans="1:6" x14ac:dyDescent="0.2">
      <c r="A391" s="2" t="str">
        <f>IF(C391&lt;&gt;"",VLOOKUP(C391,Sheet2!$B$3:$D$100,3),"")</f>
        <v/>
      </c>
      <c r="B391" s="1" t="str">
        <f t="shared" si="6"/>
        <v/>
      </c>
    </row>
    <row r="392" spans="1:6" x14ac:dyDescent="0.2">
      <c r="A392" s="2" t="str">
        <f>IF(C392&lt;&gt;"",VLOOKUP(C392,Sheet2!$B$3:$D$100,3),"")</f>
        <v/>
      </c>
      <c r="B392" s="1" t="str">
        <f t="shared" si="6"/>
        <v/>
      </c>
    </row>
    <row r="393" spans="1:6" x14ac:dyDescent="0.2">
      <c r="A393" s="2" t="str">
        <f>IF(C393&lt;&gt;"",VLOOKUP(C393,Sheet2!$B$3:$D$100,3),"")</f>
        <v/>
      </c>
      <c r="B393" s="1" t="str">
        <f t="shared" si="6"/>
        <v/>
      </c>
    </row>
    <row r="394" spans="1:6" x14ac:dyDescent="0.2">
      <c r="A394" s="2" t="str">
        <f>IF(C394&lt;&gt;"",VLOOKUP(C394,Sheet2!$B$3:$D$100,3),"")</f>
        <v/>
      </c>
      <c r="B394" s="1" t="str">
        <f t="shared" si="6"/>
        <v/>
      </c>
    </row>
    <row r="395" spans="1:6" x14ac:dyDescent="0.2">
      <c r="A395" s="2" t="str">
        <f>IF(C395&lt;&gt;"",VLOOKUP(C395,Sheet2!$B$3:$D$100,3),"")</f>
        <v/>
      </c>
      <c r="B395" s="1" t="str">
        <f t="shared" si="6"/>
        <v/>
      </c>
    </row>
    <row r="396" spans="1:6" x14ac:dyDescent="0.2">
      <c r="A396" s="2" t="str">
        <f>IF(C396&lt;&gt;"",VLOOKUP(C396,Sheet2!$B$3:$D$100,3),"")</f>
        <v/>
      </c>
      <c r="B396" s="1" t="str">
        <f t="shared" ref="B396:B459" si="7">IF(C396&lt;&gt;"",IF(C396&gt;=(WORKDAY(EOMONTH(C396,0)+1,-2)),EOMONTH(EOMONTH(C396,0)+1,0)+1,EOMONTH(C396,0)+1),"")</f>
        <v/>
      </c>
    </row>
    <row r="397" spans="1:6" x14ac:dyDescent="0.2">
      <c r="A397" s="2" t="str">
        <f>IF(C397&lt;&gt;"",VLOOKUP(C397,Sheet2!$B$3:$D$100,3),"")</f>
        <v/>
      </c>
      <c r="B397" s="1" t="str">
        <f t="shared" si="7"/>
        <v/>
      </c>
    </row>
    <row r="398" spans="1:6" x14ac:dyDescent="0.2">
      <c r="A398" s="2" t="str">
        <f>IF(C398&lt;&gt;"",VLOOKUP(C398,Sheet2!$B$3:$D$100,3),"")</f>
        <v/>
      </c>
      <c r="B398" s="1" t="str">
        <f t="shared" si="7"/>
        <v/>
      </c>
    </row>
    <row r="399" spans="1:6" x14ac:dyDescent="0.2">
      <c r="A399" s="2" t="str">
        <f>IF(C399&lt;&gt;"",VLOOKUP(C399,Sheet2!$B$3:$D$100,3),"")</f>
        <v/>
      </c>
      <c r="B399" s="1" t="str">
        <f t="shared" si="7"/>
        <v/>
      </c>
    </row>
    <row r="400" spans="1:6" x14ac:dyDescent="0.2">
      <c r="A400" s="2" t="str">
        <f>IF(C400&lt;&gt;"",VLOOKUP(C400,Sheet2!$B$3:$D$100,3),"")</f>
        <v/>
      </c>
      <c r="B400" s="1" t="str">
        <f t="shared" si="7"/>
        <v/>
      </c>
    </row>
    <row r="401" spans="1:2" x14ac:dyDescent="0.2">
      <c r="A401" s="2" t="str">
        <f>IF(C401&lt;&gt;"",VLOOKUP(C401,Sheet2!$B$3:$D$100,3),"")</f>
        <v/>
      </c>
      <c r="B401" s="1" t="str">
        <f t="shared" si="7"/>
        <v/>
      </c>
    </row>
    <row r="402" spans="1:2" x14ac:dyDescent="0.2">
      <c r="A402" s="2" t="str">
        <f>IF(C402&lt;&gt;"",VLOOKUP(C402,Sheet2!$B$3:$D$100,3),"")</f>
        <v/>
      </c>
      <c r="B402" s="1" t="str">
        <f t="shared" si="7"/>
        <v/>
      </c>
    </row>
    <row r="403" spans="1:2" x14ac:dyDescent="0.2">
      <c r="A403" s="2" t="str">
        <f>IF(C403&lt;&gt;"",VLOOKUP(C403,Sheet2!$B$3:$D$100,3),"")</f>
        <v/>
      </c>
      <c r="B403" s="1" t="str">
        <f t="shared" si="7"/>
        <v/>
      </c>
    </row>
    <row r="404" spans="1:2" x14ac:dyDescent="0.2">
      <c r="A404" s="2" t="str">
        <f>IF(C404&lt;&gt;"",VLOOKUP(C404,Sheet2!$B$3:$D$100,3),"")</f>
        <v/>
      </c>
      <c r="B404" s="1" t="str">
        <f t="shared" si="7"/>
        <v/>
      </c>
    </row>
    <row r="405" spans="1:2" x14ac:dyDescent="0.2">
      <c r="A405" s="2" t="str">
        <f>IF(C405&lt;&gt;"",VLOOKUP(C405,Sheet2!$B$3:$D$100,3),"")</f>
        <v/>
      </c>
      <c r="B405" s="1" t="str">
        <f t="shared" si="7"/>
        <v/>
      </c>
    </row>
    <row r="406" spans="1:2" x14ac:dyDescent="0.2">
      <c r="A406" s="2" t="str">
        <f>IF(C406&lt;&gt;"",VLOOKUP(C406,Sheet2!$B$3:$D$100,3),"")</f>
        <v/>
      </c>
      <c r="B406" s="1" t="str">
        <f t="shared" si="7"/>
        <v/>
      </c>
    </row>
    <row r="407" spans="1:2" x14ac:dyDescent="0.2">
      <c r="A407" s="2" t="str">
        <f>IF(C407&lt;&gt;"",VLOOKUP(C407,Sheet2!$B$3:$D$100,3),"")</f>
        <v/>
      </c>
      <c r="B407" s="1" t="str">
        <f t="shared" si="7"/>
        <v/>
      </c>
    </row>
    <row r="408" spans="1:2" x14ac:dyDescent="0.2">
      <c r="A408" s="2" t="str">
        <f>IF(C408&lt;&gt;"",VLOOKUP(C408,Sheet2!$B$3:$D$100,3),"")</f>
        <v/>
      </c>
      <c r="B408" s="1" t="str">
        <f t="shared" si="7"/>
        <v/>
      </c>
    </row>
    <row r="409" spans="1:2" x14ac:dyDescent="0.2">
      <c r="A409" s="2" t="str">
        <f>IF(C409&lt;&gt;"",VLOOKUP(C409,Sheet2!$B$3:$D$100,3),"")</f>
        <v/>
      </c>
      <c r="B409" s="1" t="str">
        <f t="shared" si="7"/>
        <v/>
      </c>
    </row>
    <row r="410" spans="1:2" x14ac:dyDescent="0.2">
      <c r="A410" s="2" t="str">
        <f>IF(C410&lt;&gt;"",VLOOKUP(C410,Sheet2!$B$3:$D$100,3),"")</f>
        <v/>
      </c>
      <c r="B410" s="1" t="str">
        <f t="shared" si="7"/>
        <v/>
      </c>
    </row>
    <row r="411" spans="1:2" x14ac:dyDescent="0.2">
      <c r="A411" s="2" t="str">
        <f>IF(C411&lt;&gt;"",VLOOKUP(C411,Sheet2!$B$3:$D$100,3),"")</f>
        <v/>
      </c>
      <c r="B411" s="1" t="str">
        <f t="shared" si="7"/>
        <v/>
      </c>
    </row>
    <row r="412" spans="1:2" x14ac:dyDescent="0.2">
      <c r="A412" s="2" t="str">
        <f>IF(C412&lt;&gt;"",VLOOKUP(C412,Sheet2!$B$3:$D$100,3),"")</f>
        <v/>
      </c>
      <c r="B412" s="1" t="str">
        <f t="shared" si="7"/>
        <v/>
      </c>
    </row>
    <row r="413" spans="1:2" x14ac:dyDescent="0.2">
      <c r="A413" s="2" t="str">
        <f>IF(C413&lt;&gt;"",VLOOKUP(C413,Sheet2!$B$3:$D$100,3),"")</f>
        <v/>
      </c>
      <c r="B413" s="1" t="str">
        <f t="shared" si="7"/>
        <v/>
      </c>
    </row>
    <row r="414" spans="1:2" x14ac:dyDescent="0.2">
      <c r="B414" s="1" t="str">
        <f t="shared" si="7"/>
        <v/>
      </c>
    </row>
    <row r="415" spans="1:2" x14ac:dyDescent="0.2">
      <c r="B415" s="1" t="str">
        <f t="shared" si="7"/>
        <v/>
      </c>
    </row>
    <row r="416" spans="1:2" x14ac:dyDescent="0.2">
      <c r="B416" s="1" t="str">
        <f t="shared" si="7"/>
        <v/>
      </c>
    </row>
    <row r="417" spans="2:2" x14ac:dyDescent="0.2">
      <c r="B417" s="1" t="str">
        <f t="shared" si="7"/>
        <v/>
      </c>
    </row>
    <row r="418" spans="2:2" x14ac:dyDescent="0.2">
      <c r="B418" s="1" t="str">
        <f t="shared" si="7"/>
        <v/>
      </c>
    </row>
    <row r="419" spans="2:2" x14ac:dyDescent="0.2">
      <c r="B419" s="1" t="str">
        <f t="shared" si="7"/>
        <v/>
      </c>
    </row>
    <row r="420" spans="2:2" x14ac:dyDescent="0.2">
      <c r="B420" s="1" t="str">
        <f t="shared" si="7"/>
        <v/>
      </c>
    </row>
    <row r="421" spans="2:2" x14ac:dyDescent="0.2">
      <c r="B421" s="1" t="str">
        <f t="shared" si="7"/>
        <v/>
      </c>
    </row>
    <row r="422" spans="2:2" x14ac:dyDescent="0.2">
      <c r="B422" s="1" t="str">
        <f t="shared" si="7"/>
        <v/>
      </c>
    </row>
    <row r="423" spans="2:2" x14ac:dyDescent="0.2">
      <c r="B423" s="1" t="str">
        <f t="shared" si="7"/>
        <v/>
      </c>
    </row>
    <row r="424" spans="2:2" x14ac:dyDescent="0.2">
      <c r="B424" s="1" t="str">
        <f t="shared" si="7"/>
        <v/>
      </c>
    </row>
    <row r="425" spans="2:2" x14ac:dyDescent="0.2">
      <c r="B425" s="1" t="str">
        <f t="shared" si="7"/>
        <v/>
      </c>
    </row>
    <row r="426" spans="2:2" x14ac:dyDescent="0.2">
      <c r="B426" s="1" t="str">
        <f t="shared" si="7"/>
        <v/>
      </c>
    </row>
    <row r="427" spans="2:2" x14ac:dyDescent="0.2">
      <c r="B427" s="1" t="str">
        <f t="shared" si="7"/>
        <v/>
      </c>
    </row>
    <row r="428" spans="2:2" x14ac:dyDescent="0.2">
      <c r="B428" s="1" t="str">
        <f t="shared" si="7"/>
        <v/>
      </c>
    </row>
    <row r="429" spans="2:2" x14ac:dyDescent="0.2">
      <c r="B429" s="1" t="str">
        <f t="shared" si="7"/>
        <v/>
      </c>
    </row>
    <row r="430" spans="2:2" x14ac:dyDescent="0.2">
      <c r="B430" s="1" t="str">
        <f t="shared" si="7"/>
        <v/>
      </c>
    </row>
    <row r="431" spans="2:2" x14ac:dyDescent="0.2">
      <c r="B431" s="1" t="str">
        <f t="shared" si="7"/>
        <v/>
      </c>
    </row>
    <row r="432" spans="2:2" x14ac:dyDescent="0.2">
      <c r="B432" s="1" t="str">
        <f t="shared" si="7"/>
        <v/>
      </c>
    </row>
    <row r="433" spans="2:2" x14ac:dyDescent="0.2">
      <c r="B433" s="1" t="str">
        <f t="shared" si="7"/>
        <v/>
      </c>
    </row>
    <row r="434" spans="2:2" x14ac:dyDescent="0.2">
      <c r="B434" s="1" t="str">
        <f t="shared" si="7"/>
        <v/>
      </c>
    </row>
    <row r="435" spans="2:2" x14ac:dyDescent="0.2">
      <c r="B435" s="1" t="str">
        <f t="shared" si="7"/>
        <v/>
      </c>
    </row>
    <row r="436" spans="2:2" x14ac:dyDescent="0.2">
      <c r="B436" s="1" t="str">
        <f t="shared" si="7"/>
        <v/>
      </c>
    </row>
    <row r="437" spans="2:2" x14ac:dyDescent="0.2">
      <c r="B437" s="1" t="str">
        <f t="shared" si="7"/>
        <v/>
      </c>
    </row>
    <row r="438" spans="2:2" x14ac:dyDescent="0.2">
      <c r="B438" s="1" t="str">
        <f t="shared" si="7"/>
        <v/>
      </c>
    </row>
    <row r="439" spans="2:2" x14ac:dyDescent="0.2">
      <c r="B439" s="1" t="str">
        <f t="shared" si="7"/>
        <v/>
      </c>
    </row>
    <row r="440" spans="2:2" x14ac:dyDescent="0.2">
      <c r="B440" s="1" t="str">
        <f t="shared" si="7"/>
        <v/>
      </c>
    </row>
    <row r="441" spans="2:2" x14ac:dyDescent="0.2">
      <c r="B441" s="1" t="str">
        <f t="shared" si="7"/>
        <v/>
      </c>
    </row>
    <row r="442" spans="2:2" x14ac:dyDescent="0.2">
      <c r="B442" s="1" t="str">
        <f t="shared" si="7"/>
        <v/>
      </c>
    </row>
    <row r="443" spans="2:2" x14ac:dyDescent="0.2">
      <c r="B443" s="1" t="str">
        <f t="shared" si="7"/>
        <v/>
      </c>
    </row>
    <row r="444" spans="2:2" x14ac:dyDescent="0.2">
      <c r="B444" s="1" t="str">
        <f t="shared" si="7"/>
        <v/>
      </c>
    </row>
    <row r="445" spans="2:2" x14ac:dyDescent="0.2">
      <c r="B445" s="1" t="str">
        <f t="shared" si="7"/>
        <v/>
      </c>
    </row>
    <row r="446" spans="2:2" x14ac:dyDescent="0.2">
      <c r="B446" s="1" t="str">
        <f t="shared" si="7"/>
        <v/>
      </c>
    </row>
    <row r="447" spans="2:2" x14ac:dyDescent="0.2">
      <c r="B447" s="1" t="str">
        <f t="shared" si="7"/>
        <v/>
      </c>
    </row>
    <row r="448" spans="2:2" x14ac:dyDescent="0.2">
      <c r="B448" s="1" t="str">
        <f t="shared" si="7"/>
        <v/>
      </c>
    </row>
    <row r="449" spans="2:2" x14ac:dyDescent="0.2">
      <c r="B449" s="1" t="str">
        <f t="shared" si="7"/>
        <v/>
      </c>
    </row>
    <row r="450" spans="2:2" x14ac:dyDescent="0.2">
      <c r="B450" s="1" t="str">
        <f t="shared" si="7"/>
        <v/>
      </c>
    </row>
    <row r="451" spans="2:2" x14ac:dyDescent="0.2">
      <c r="B451" s="1" t="str">
        <f t="shared" si="7"/>
        <v/>
      </c>
    </row>
    <row r="452" spans="2:2" x14ac:dyDescent="0.2">
      <c r="B452" s="1" t="str">
        <f t="shared" si="7"/>
        <v/>
      </c>
    </row>
    <row r="453" spans="2:2" x14ac:dyDescent="0.2">
      <c r="B453" s="1" t="str">
        <f t="shared" si="7"/>
        <v/>
      </c>
    </row>
    <row r="454" spans="2:2" x14ac:dyDescent="0.2">
      <c r="B454" s="1" t="str">
        <f t="shared" si="7"/>
        <v/>
      </c>
    </row>
    <row r="455" spans="2:2" x14ac:dyDescent="0.2">
      <c r="B455" s="1" t="str">
        <f t="shared" si="7"/>
        <v/>
      </c>
    </row>
    <row r="456" spans="2:2" x14ac:dyDescent="0.2">
      <c r="B456" s="1" t="str">
        <f t="shared" si="7"/>
        <v/>
      </c>
    </row>
    <row r="457" spans="2:2" x14ac:dyDescent="0.2">
      <c r="B457" s="1" t="str">
        <f t="shared" si="7"/>
        <v/>
      </c>
    </row>
    <row r="458" spans="2:2" x14ac:dyDescent="0.2">
      <c r="B458" s="1" t="str">
        <f t="shared" si="7"/>
        <v/>
      </c>
    </row>
    <row r="459" spans="2:2" x14ac:dyDescent="0.2">
      <c r="B459" s="1" t="str">
        <f t="shared" si="7"/>
        <v/>
      </c>
    </row>
    <row r="460" spans="2:2" x14ac:dyDescent="0.2">
      <c r="B460" s="1" t="str">
        <f t="shared" ref="B460:B523" si="8">IF(C460&lt;&gt;"",IF(C460&gt;=(WORKDAY(EOMONTH(C460,0)+1,-2)),EOMONTH(EOMONTH(C460,0)+1,0)+1,EOMONTH(C460,0)+1),"")</f>
        <v/>
      </c>
    </row>
    <row r="461" spans="2:2" x14ac:dyDescent="0.2">
      <c r="B461" s="1" t="str">
        <f t="shared" si="8"/>
        <v/>
      </c>
    </row>
    <row r="462" spans="2:2" x14ac:dyDescent="0.2">
      <c r="B462" s="1" t="str">
        <f t="shared" si="8"/>
        <v/>
      </c>
    </row>
    <row r="463" spans="2:2" x14ac:dyDescent="0.2">
      <c r="B463" s="1" t="str">
        <f t="shared" si="8"/>
        <v/>
      </c>
    </row>
    <row r="464" spans="2:2" x14ac:dyDescent="0.2">
      <c r="B464" s="1" t="str">
        <f t="shared" si="8"/>
        <v/>
      </c>
    </row>
    <row r="465" spans="2:2" x14ac:dyDescent="0.2">
      <c r="B465" s="1" t="str">
        <f t="shared" si="8"/>
        <v/>
      </c>
    </row>
    <row r="466" spans="2:2" x14ac:dyDescent="0.2">
      <c r="B466" s="1" t="str">
        <f t="shared" si="8"/>
        <v/>
      </c>
    </row>
    <row r="467" spans="2:2" x14ac:dyDescent="0.2">
      <c r="B467" s="1" t="str">
        <f t="shared" si="8"/>
        <v/>
      </c>
    </row>
    <row r="468" spans="2:2" x14ac:dyDescent="0.2">
      <c r="B468" s="1" t="str">
        <f t="shared" si="8"/>
        <v/>
      </c>
    </row>
    <row r="469" spans="2:2" x14ac:dyDescent="0.2">
      <c r="B469" s="1" t="str">
        <f t="shared" si="8"/>
        <v/>
      </c>
    </row>
    <row r="470" spans="2:2" x14ac:dyDescent="0.2">
      <c r="B470" s="1" t="str">
        <f t="shared" si="8"/>
        <v/>
      </c>
    </row>
    <row r="471" spans="2:2" x14ac:dyDescent="0.2">
      <c r="B471" s="1" t="str">
        <f t="shared" si="8"/>
        <v/>
      </c>
    </row>
    <row r="472" spans="2:2" x14ac:dyDescent="0.2">
      <c r="B472" s="1" t="str">
        <f t="shared" si="8"/>
        <v/>
      </c>
    </row>
    <row r="473" spans="2:2" x14ac:dyDescent="0.2">
      <c r="B473" s="1" t="str">
        <f t="shared" si="8"/>
        <v/>
      </c>
    </row>
    <row r="474" spans="2:2" x14ac:dyDescent="0.2">
      <c r="B474" s="1" t="str">
        <f t="shared" si="8"/>
        <v/>
      </c>
    </row>
    <row r="475" spans="2:2" x14ac:dyDescent="0.2">
      <c r="B475" s="1" t="str">
        <f t="shared" si="8"/>
        <v/>
      </c>
    </row>
    <row r="476" spans="2:2" x14ac:dyDescent="0.2">
      <c r="B476" s="1" t="str">
        <f t="shared" si="8"/>
        <v/>
      </c>
    </row>
    <row r="477" spans="2:2" x14ac:dyDescent="0.2">
      <c r="B477" s="1" t="str">
        <f t="shared" si="8"/>
        <v/>
      </c>
    </row>
    <row r="478" spans="2:2" x14ac:dyDescent="0.2">
      <c r="B478" s="1" t="str">
        <f t="shared" si="8"/>
        <v/>
      </c>
    </row>
    <row r="479" spans="2:2" x14ac:dyDescent="0.2">
      <c r="B479" s="1" t="str">
        <f t="shared" si="8"/>
        <v/>
      </c>
    </row>
    <row r="480" spans="2:2" x14ac:dyDescent="0.2">
      <c r="B480" s="1" t="str">
        <f t="shared" si="8"/>
        <v/>
      </c>
    </row>
    <row r="481" spans="2:2" x14ac:dyDescent="0.2">
      <c r="B481" s="1" t="str">
        <f t="shared" si="8"/>
        <v/>
      </c>
    </row>
    <row r="482" spans="2:2" x14ac:dyDescent="0.2">
      <c r="B482" s="1" t="str">
        <f t="shared" si="8"/>
        <v/>
      </c>
    </row>
    <row r="483" spans="2:2" x14ac:dyDescent="0.2">
      <c r="B483" s="1" t="str">
        <f t="shared" si="8"/>
        <v/>
      </c>
    </row>
    <row r="484" spans="2:2" x14ac:dyDescent="0.2">
      <c r="B484" s="1" t="str">
        <f t="shared" si="8"/>
        <v/>
      </c>
    </row>
    <row r="485" spans="2:2" x14ac:dyDescent="0.2">
      <c r="B485" s="1" t="str">
        <f t="shared" si="8"/>
        <v/>
      </c>
    </row>
    <row r="486" spans="2:2" x14ac:dyDescent="0.2">
      <c r="B486" s="1" t="str">
        <f t="shared" si="8"/>
        <v/>
      </c>
    </row>
    <row r="487" spans="2:2" x14ac:dyDescent="0.2">
      <c r="B487" s="1" t="str">
        <f t="shared" si="8"/>
        <v/>
      </c>
    </row>
    <row r="488" spans="2:2" x14ac:dyDescent="0.2">
      <c r="B488" s="1" t="str">
        <f t="shared" si="8"/>
        <v/>
      </c>
    </row>
    <row r="489" spans="2:2" x14ac:dyDescent="0.2">
      <c r="B489" s="1" t="str">
        <f t="shared" si="8"/>
        <v/>
      </c>
    </row>
    <row r="490" spans="2:2" x14ac:dyDescent="0.2">
      <c r="B490" s="1" t="str">
        <f t="shared" si="8"/>
        <v/>
      </c>
    </row>
    <row r="491" spans="2:2" x14ac:dyDescent="0.2">
      <c r="B491" s="1" t="str">
        <f t="shared" si="8"/>
        <v/>
      </c>
    </row>
    <row r="492" spans="2:2" x14ac:dyDescent="0.2">
      <c r="B492" s="1" t="str">
        <f t="shared" si="8"/>
        <v/>
      </c>
    </row>
    <row r="493" spans="2:2" x14ac:dyDescent="0.2">
      <c r="B493" s="1" t="str">
        <f t="shared" si="8"/>
        <v/>
      </c>
    </row>
    <row r="494" spans="2:2" x14ac:dyDescent="0.2">
      <c r="B494" s="1" t="str">
        <f t="shared" si="8"/>
        <v/>
      </c>
    </row>
    <row r="495" spans="2:2" x14ac:dyDescent="0.2">
      <c r="B495" s="1" t="str">
        <f t="shared" si="8"/>
        <v/>
      </c>
    </row>
    <row r="496" spans="2:2" x14ac:dyDescent="0.2">
      <c r="B496" s="1" t="str">
        <f t="shared" si="8"/>
        <v/>
      </c>
    </row>
    <row r="497" spans="2:2" x14ac:dyDescent="0.2">
      <c r="B497" s="1" t="str">
        <f t="shared" si="8"/>
        <v/>
      </c>
    </row>
    <row r="498" spans="2:2" x14ac:dyDescent="0.2">
      <c r="B498" s="1" t="str">
        <f t="shared" si="8"/>
        <v/>
      </c>
    </row>
    <row r="499" spans="2:2" x14ac:dyDescent="0.2">
      <c r="B499" s="1" t="str">
        <f t="shared" si="8"/>
        <v/>
      </c>
    </row>
    <row r="500" spans="2:2" x14ac:dyDescent="0.2">
      <c r="B500" s="1" t="str">
        <f t="shared" si="8"/>
        <v/>
      </c>
    </row>
    <row r="501" spans="2:2" x14ac:dyDescent="0.2">
      <c r="B501" s="1" t="str">
        <f t="shared" si="8"/>
        <v/>
      </c>
    </row>
    <row r="502" spans="2:2" x14ac:dyDescent="0.2">
      <c r="B502" s="1" t="str">
        <f t="shared" si="8"/>
        <v/>
      </c>
    </row>
    <row r="503" spans="2:2" x14ac:dyDescent="0.2">
      <c r="B503" s="1" t="str">
        <f t="shared" si="8"/>
        <v/>
      </c>
    </row>
    <row r="504" spans="2:2" x14ac:dyDescent="0.2">
      <c r="B504" s="1" t="str">
        <f t="shared" si="8"/>
        <v/>
      </c>
    </row>
    <row r="505" spans="2:2" x14ac:dyDescent="0.2">
      <c r="B505" s="1" t="str">
        <f t="shared" si="8"/>
        <v/>
      </c>
    </row>
    <row r="506" spans="2:2" x14ac:dyDescent="0.2">
      <c r="B506" s="1" t="str">
        <f t="shared" si="8"/>
        <v/>
      </c>
    </row>
    <row r="507" spans="2:2" x14ac:dyDescent="0.2">
      <c r="B507" s="1" t="str">
        <f t="shared" si="8"/>
        <v/>
      </c>
    </row>
    <row r="508" spans="2:2" x14ac:dyDescent="0.2">
      <c r="B508" s="1" t="str">
        <f t="shared" si="8"/>
        <v/>
      </c>
    </row>
    <row r="509" spans="2:2" x14ac:dyDescent="0.2">
      <c r="B509" s="1" t="str">
        <f t="shared" si="8"/>
        <v/>
      </c>
    </row>
    <row r="510" spans="2:2" x14ac:dyDescent="0.2">
      <c r="B510" s="1" t="str">
        <f t="shared" si="8"/>
        <v/>
      </c>
    </row>
    <row r="511" spans="2:2" x14ac:dyDescent="0.2">
      <c r="B511" s="1" t="str">
        <f t="shared" si="8"/>
        <v/>
      </c>
    </row>
    <row r="512" spans="2:2" x14ac:dyDescent="0.2">
      <c r="B512" s="1" t="str">
        <f t="shared" si="8"/>
        <v/>
      </c>
    </row>
    <row r="513" spans="2:2" x14ac:dyDescent="0.2">
      <c r="B513" s="1" t="str">
        <f t="shared" si="8"/>
        <v/>
      </c>
    </row>
    <row r="514" spans="2:2" x14ac:dyDescent="0.2">
      <c r="B514" s="1" t="str">
        <f t="shared" si="8"/>
        <v/>
      </c>
    </row>
    <row r="515" spans="2:2" x14ac:dyDescent="0.2">
      <c r="B515" s="1" t="str">
        <f t="shared" si="8"/>
        <v/>
      </c>
    </row>
    <row r="516" spans="2:2" x14ac:dyDescent="0.2">
      <c r="B516" s="1" t="str">
        <f t="shared" si="8"/>
        <v/>
      </c>
    </row>
    <row r="517" spans="2:2" x14ac:dyDescent="0.2">
      <c r="B517" s="1" t="str">
        <f t="shared" si="8"/>
        <v/>
      </c>
    </row>
    <row r="518" spans="2:2" x14ac:dyDescent="0.2">
      <c r="B518" s="1" t="str">
        <f t="shared" si="8"/>
        <v/>
      </c>
    </row>
    <row r="519" spans="2:2" x14ac:dyDescent="0.2">
      <c r="B519" s="1" t="str">
        <f t="shared" si="8"/>
        <v/>
      </c>
    </row>
    <row r="520" spans="2:2" x14ac:dyDescent="0.2">
      <c r="B520" s="1" t="str">
        <f t="shared" si="8"/>
        <v/>
      </c>
    </row>
    <row r="521" spans="2:2" x14ac:dyDescent="0.2">
      <c r="B521" s="1" t="str">
        <f t="shared" si="8"/>
        <v/>
      </c>
    </row>
    <row r="522" spans="2:2" x14ac:dyDescent="0.2">
      <c r="B522" s="1" t="str">
        <f t="shared" si="8"/>
        <v/>
      </c>
    </row>
    <row r="523" spans="2:2" x14ac:dyDescent="0.2">
      <c r="B523" s="1" t="str">
        <f t="shared" si="8"/>
        <v/>
      </c>
    </row>
    <row r="524" spans="2:2" x14ac:dyDescent="0.2">
      <c r="B524" s="1" t="str">
        <f t="shared" ref="B524:B587" si="9">IF(C524&lt;&gt;"",IF(C524&gt;=(WORKDAY(EOMONTH(C524,0)+1,-2)),EOMONTH(EOMONTH(C524,0)+1,0)+1,EOMONTH(C524,0)+1),"")</f>
        <v/>
      </c>
    </row>
    <row r="525" spans="2:2" x14ac:dyDescent="0.2">
      <c r="B525" s="1" t="str">
        <f t="shared" si="9"/>
        <v/>
      </c>
    </row>
    <row r="526" spans="2:2" x14ac:dyDescent="0.2">
      <c r="B526" s="1" t="str">
        <f t="shared" si="9"/>
        <v/>
      </c>
    </row>
    <row r="527" spans="2:2" x14ac:dyDescent="0.2">
      <c r="B527" s="1" t="str">
        <f t="shared" si="9"/>
        <v/>
      </c>
    </row>
    <row r="528" spans="2:2" x14ac:dyDescent="0.2">
      <c r="B528" s="1" t="str">
        <f t="shared" si="9"/>
        <v/>
      </c>
    </row>
    <row r="529" spans="2:2" x14ac:dyDescent="0.2">
      <c r="B529" s="1" t="str">
        <f t="shared" si="9"/>
        <v/>
      </c>
    </row>
    <row r="530" spans="2:2" x14ac:dyDescent="0.2">
      <c r="B530" s="1" t="str">
        <f t="shared" si="9"/>
        <v/>
      </c>
    </row>
    <row r="531" spans="2:2" x14ac:dyDescent="0.2">
      <c r="B531" s="1" t="str">
        <f t="shared" si="9"/>
        <v/>
      </c>
    </row>
    <row r="532" spans="2:2" x14ac:dyDescent="0.2">
      <c r="B532" s="1" t="str">
        <f t="shared" si="9"/>
        <v/>
      </c>
    </row>
    <row r="533" spans="2:2" x14ac:dyDescent="0.2">
      <c r="B533" s="1" t="str">
        <f t="shared" si="9"/>
        <v/>
      </c>
    </row>
    <row r="534" spans="2:2" x14ac:dyDescent="0.2">
      <c r="B534" s="1" t="str">
        <f t="shared" si="9"/>
        <v/>
      </c>
    </row>
    <row r="535" spans="2:2" x14ac:dyDescent="0.2">
      <c r="B535" s="1" t="str">
        <f t="shared" si="9"/>
        <v/>
      </c>
    </row>
    <row r="536" spans="2:2" x14ac:dyDescent="0.2">
      <c r="B536" s="1" t="str">
        <f t="shared" si="9"/>
        <v/>
      </c>
    </row>
    <row r="537" spans="2:2" x14ac:dyDescent="0.2">
      <c r="B537" s="1" t="str">
        <f t="shared" si="9"/>
        <v/>
      </c>
    </row>
    <row r="538" spans="2:2" x14ac:dyDescent="0.2">
      <c r="B538" s="1" t="str">
        <f t="shared" si="9"/>
        <v/>
      </c>
    </row>
    <row r="539" spans="2:2" x14ac:dyDescent="0.2">
      <c r="B539" s="1" t="str">
        <f t="shared" si="9"/>
        <v/>
      </c>
    </row>
    <row r="540" spans="2:2" x14ac:dyDescent="0.2">
      <c r="B540" s="1" t="str">
        <f t="shared" si="9"/>
        <v/>
      </c>
    </row>
    <row r="541" spans="2:2" x14ac:dyDescent="0.2">
      <c r="B541" s="1" t="str">
        <f t="shared" si="9"/>
        <v/>
      </c>
    </row>
    <row r="542" spans="2:2" x14ac:dyDescent="0.2">
      <c r="B542" s="1" t="str">
        <f t="shared" si="9"/>
        <v/>
      </c>
    </row>
    <row r="543" spans="2:2" x14ac:dyDescent="0.2">
      <c r="B543" s="1" t="str">
        <f t="shared" si="9"/>
        <v/>
      </c>
    </row>
    <row r="544" spans="2:2" x14ac:dyDescent="0.2">
      <c r="B544" s="1" t="str">
        <f t="shared" si="9"/>
        <v/>
      </c>
    </row>
    <row r="545" spans="2:2" x14ac:dyDescent="0.2">
      <c r="B545" s="1" t="str">
        <f t="shared" si="9"/>
        <v/>
      </c>
    </row>
    <row r="546" spans="2:2" x14ac:dyDescent="0.2">
      <c r="B546" s="1" t="str">
        <f t="shared" si="9"/>
        <v/>
      </c>
    </row>
    <row r="547" spans="2:2" x14ac:dyDescent="0.2">
      <c r="B547" s="1" t="str">
        <f t="shared" si="9"/>
        <v/>
      </c>
    </row>
    <row r="548" spans="2:2" x14ac:dyDescent="0.2">
      <c r="B548" s="1" t="str">
        <f t="shared" si="9"/>
        <v/>
      </c>
    </row>
    <row r="549" spans="2:2" x14ac:dyDescent="0.2">
      <c r="B549" s="1" t="str">
        <f t="shared" si="9"/>
        <v/>
      </c>
    </row>
    <row r="550" spans="2:2" x14ac:dyDescent="0.2">
      <c r="B550" s="1" t="str">
        <f t="shared" si="9"/>
        <v/>
      </c>
    </row>
    <row r="551" spans="2:2" x14ac:dyDescent="0.2">
      <c r="B551" s="1" t="str">
        <f t="shared" si="9"/>
        <v/>
      </c>
    </row>
    <row r="552" spans="2:2" x14ac:dyDescent="0.2">
      <c r="B552" s="1" t="str">
        <f t="shared" si="9"/>
        <v/>
      </c>
    </row>
    <row r="553" spans="2:2" x14ac:dyDescent="0.2">
      <c r="B553" s="1" t="str">
        <f t="shared" si="9"/>
        <v/>
      </c>
    </row>
    <row r="554" spans="2:2" x14ac:dyDescent="0.2">
      <c r="B554" s="1" t="str">
        <f t="shared" si="9"/>
        <v/>
      </c>
    </row>
    <row r="555" spans="2:2" x14ac:dyDescent="0.2">
      <c r="B555" s="1" t="str">
        <f t="shared" si="9"/>
        <v/>
      </c>
    </row>
    <row r="556" spans="2:2" x14ac:dyDescent="0.2">
      <c r="B556" s="1" t="str">
        <f t="shared" si="9"/>
        <v/>
      </c>
    </row>
    <row r="557" spans="2:2" x14ac:dyDescent="0.2">
      <c r="B557" s="1" t="str">
        <f t="shared" si="9"/>
        <v/>
      </c>
    </row>
    <row r="558" spans="2:2" x14ac:dyDescent="0.2">
      <c r="B558" s="1" t="str">
        <f t="shared" si="9"/>
        <v/>
      </c>
    </row>
    <row r="559" spans="2:2" x14ac:dyDescent="0.2">
      <c r="B559" s="1" t="str">
        <f t="shared" si="9"/>
        <v/>
      </c>
    </row>
    <row r="560" spans="2:2" x14ac:dyDescent="0.2">
      <c r="B560" s="1" t="str">
        <f t="shared" si="9"/>
        <v/>
      </c>
    </row>
    <row r="561" spans="2:2" x14ac:dyDescent="0.2">
      <c r="B561" s="1" t="str">
        <f t="shared" si="9"/>
        <v/>
      </c>
    </row>
    <row r="562" spans="2:2" x14ac:dyDescent="0.2">
      <c r="B562" s="1" t="str">
        <f t="shared" si="9"/>
        <v/>
      </c>
    </row>
    <row r="563" spans="2:2" x14ac:dyDescent="0.2">
      <c r="B563" s="1" t="str">
        <f t="shared" si="9"/>
        <v/>
      </c>
    </row>
    <row r="564" spans="2:2" x14ac:dyDescent="0.2">
      <c r="B564" s="1" t="str">
        <f t="shared" si="9"/>
        <v/>
      </c>
    </row>
    <row r="565" spans="2:2" x14ac:dyDescent="0.2">
      <c r="B565" s="1" t="str">
        <f t="shared" si="9"/>
        <v/>
      </c>
    </row>
    <row r="566" spans="2:2" x14ac:dyDescent="0.2">
      <c r="B566" s="1" t="str">
        <f t="shared" si="9"/>
        <v/>
      </c>
    </row>
    <row r="567" spans="2:2" x14ac:dyDescent="0.2">
      <c r="B567" s="1" t="str">
        <f t="shared" si="9"/>
        <v/>
      </c>
    </row>
    <row r="568" spans="2:2" x14ac:dyDescent="0.2">
      <c r="B568" s="1" t="str">
        <f t="shared" si="9"/>
        <v/>
      </c>
    </row>
    <row r="569" spans="2:2" x14ac:dyDescent="0.2">
      <c r="B569" s="1" t="str">
        <f t="shared" si="9"/>
        <v/>
      </c>
    </row>
    <row r="570" spans="2:2" x14ac:dyDescent="0.2">
      <c r="B570" s="1" t="str">
        <f t="shared" si="9"/>
        <v/>
      </c>
    </row>
    <row r="571" spans="2:2" x14ac:dyDescent="0.2">
      <c r="B571" s="1" t="str">
        <f t="shared" si="9"/>
        <v/>
      </c>
    </row>
    <row r="572" spans="2:2" x14ac:dyDescent="0.2">
      <c r="B572" s="1" t="str">
        <f t="shared" si="9"/>
        <v/>
      </c>
    </row>
    <row r="573" spans="2:2" x14ac:dyDescent="0.2">
      <c r="B573" s="1" t="str">
        <f t="shared" si="9"/>
        <v/>
      </c>
    </row>
    <row r="574" spans="2:2" x14ac:dyDescent="0.2">
      <c r="B574" s="1" t="str">
        <f t="shared" si="9"/>
        <v/>
      </c>
    </row>
    <row r="575" spans="2:2" x14ac:dyDescent="0.2">
      <c r="B575" s="1" t="str">
        <f t="shared" si="9"/>
        <v/>
      </c>
    </row>
    <row r="576" spans="2:2" x14ac:dyDescent="0.2">
      <c r="B576" s="1" t="str">
        <f t="shared" si="9"/>
        <v/>
      </c>
    </row>
    <row r="577" spans="2:2" x14ac:dyDescent="0.2">
      <c r="B577" s="1" t="str">
        <f t="shared" si="9"/>
        <v/>
      </c>
    </row>
    <row r="578" spans="2:2" x14ac:dyDescent="0.2">
      <c r="B578" s="1" t="str">
        <f t="shared" si="9"/>
        <v/>
      </c>
    </row>
    <row r="579" spans="2:2" x14ac:dyDescent="0.2">
      <c r="B579" s="1" t="str">
        <f t="shared" si="9"/>
        <v/>
      </c>
    </row>
    <row r="580" spans="2:2" x14ac:dyDescent="0.2">
      <c r="B580" s="1" t="str">
        <f t="shared" si="9"/>
        <v/>
      </c>
    </row>
    <row r="581" spans="2:2" x14ac:dyDescent="0.2">
      <c r="B581" s="1" t="str">
        <f t="shared" si="9"/>
        <v/>
      </c>
    </row>
    <row r="582" spans="2:2" x14ac:dyDescent="0.2">
      <c r="B582" s="1" t="str">
        <f t="shared" si="9"/>
        <v/>
      </c>
    </row>
    <row r="583" spans="2:2" x14ac:dyDescent="0.2">
      <c r="B583" s="1" t="str">
        <f t="shared" si="9"/>
        <v/>
      </c>
    </row>
    <row r="584" spans="2:2" x14ac:dyDescent="0.2">
      <c r="B584" s="1" t="str">
        <f t="shared" si="9"/>
        <v/>
      </c>
    </row>
    <row r="585" spans="2:2" x14ac:dyDescent="0.2">
      <c r="B585" s="1" t="str">
        <f t="shared" si="9"/>
        <v/>
      </c>
    </row>
    <row r="586" spans="2:2" x14ac:dyDescent="0.2">
      <c r="B586" s="1" t="str">
        <f t="shared" si="9"/>
        <v/>
      </c>
    </row>
    <row r="587" spans="2:2" x14ac:dyDescent="0.2">
      <c r="B587" s="1" t="str">
        <f t="shared" si="9"/>
        <v/>
      </c>
    </row>
    <row r="588" spans="2:2" x14ac:dyDescent="0.2">
      <c r="B588" s="1" t="str">
        <f t="shared" ref="B588:B651" si="10">IF(C588&lt;&gt;"",IF(C588&gt;=(WORKDAY(EOMONTH(C588,0)+1,-2)),EOMONTH(EOMONTH(C588,0)+1,0)+1,EOMONTH(C588,0)+1),"")</f>
        <v/>
      </c>
    </row>
    <row r="589" spans="2:2" x14ac:dyDescent="0.2">
      <c r="B589" s="1" t="str">
        <f t="shared" si="10"/>
        <v/>
      </c>
    </row>
    <row r="590" spans="2:2" x14ac:dyDescent="0.2">
      <c r="B590" s="1" t="str">
        <f t="shared" si="10"/>
        <v/>
      </c>
    </row>
    <row r="591" spans="2:2" x14ac:dyDescent="0.2">
      <c r="B591" s="1" t="str">
        <f t="shared" si="10"/>
        <v/>
      </c>
    </row>
    <row r="592" spans="2:2" x14ac:dyDescent="0.2">
      <c r="B592" s="1" t="str">
        <f t="shared" si="10"/>
        <v/>
      </c>
    </row>
    <row r="593" spans="2:2" x14ac:dyDescent="0.2">
      <c r="B593" s="1" t="str">
        <f t="shared" si="10"/>
        <v/>
      </c>
    </row>
    <row r="594" spans="2:2" x14ac:dyDescent="0.2">
      <c r="B594" s="1" t="str">
        <f t="shared" si="10"/>
        <v/>
      </c>
    </row>
    <row r="595" spans="2:2" x14ac:dyDescent="0.2">
      <c r="B595" s="1" t="str">
        <f t="shared" si="10"/>
        <v/>
      </c>
    </row>
    <row r="596" spans="2:2" x14ac:dyDescent="0.2">
      <c r="B596" s="1" t="str">
        <f t="shared" si="10"/>
        <v/>
      </c>
    </row>
    <row r="597" spans="2:2" x14ac:dyDescent="0.2">
      <c r="B597" s="1" t="str">
        <f t="shared" si="10"/>
        <v/>
      </c>
    </row>
    <row r="598" spans="2:2" x14ac:dyDescent="0.2">
      <c r="B598" s="1" t="str">
        <f t="shared" si="10"/>
        <v/>
      </c>
    </row>
    <row r="599" spans="2:2" x14ac:dyDescent="0.2">
      <c r="B599" s="1" t="str">
        <f t="shared" si="10"/>
        <v/>
      </c>
    </row>
    <row r="600" spans="2:2" x14ac:dyDescent="0.2">
      <c r="B600" s="1" t="str">
        <f t="shared" si="10"/>
        <v/>
      </c>
    </row>
    <row r="601" spans="2:2" x14ac:dyDescent="0.2">
      <c r="B601" s="1" t="str">
        <f t="shared" si="10"/>
        <v/>
      </c>
    </row>
    <row r="602" spans="2:2" x14ac:dyDescent="0.2">
      <c r="B602" s="1" t="str">
        <f t="shared" si="10"/>
        <v/>
      </c>
    </row>
    <row r="603" spans="2:2" x14ac:dyDescent="0.2">
      <c r="B603" s="1" t="str">
        <f t="shared" si="10"/>
        <v/>
      </c>
    </row>
    <row r="604" spans="2:2" x14ac:dyDescent="0.2">
      <c r="B604" s="1" t="str">
        <f t="shared" si="10"/>
        <v/>
      </c>
    </row>
    <row r="605" spans="2:2" x14ac:dyDescent="0.2">
      <c r="B605" s="1" t="str">
        <f t="shared" si="10"/>
        <v/>
      </c>
    </row>
    <row r="606" spans="2:2" x14ac:dyDescent="0.2">
      <c r="B606" s="1" t="str">
        <f t="shared" si="10"/>
        <v/>
      </c>
    </row>
    <row r="607" spans="2:2" x14ac:dyDescent="0.2">
      <c r="B607" s="1" t="str">
        <f t="shared" si="10"/>
        <v/>
      </c>
    </row>
    <row r="608" spans="2:2" x14ac:dyDescent="0.2">
      <c r="B608" s="1" t="str">
        <f t="shared" si="10"/>
        <v/>
      </c>
    </row>
    <row r="609" spans="2:2" x14ac:dyDescent="0.2">
      <c r="B609" s="1" t="str">
        <f t="shared" si="10"/>
        <v/>
      </c>
    </row>
    <row r="610" spans="2:2" x14ac:dyDescent="0.2">
      <c r="B610" s="1" t="str">
        <f t="shared" si="10"/>
        <v/>
      </c>
    </row>
    <row r="611" spans="2:2" x14ac:dyDescent="0.2">
      <c r="B611" s="1" t="str">
        <f t="shared" si="10"/>
        <v/>
      </c>
    </row>
    <row r="612" spans="2:2" x14ac:dyDescent="0.2">
      <c r="B612" s="1" t="str">
        <f t="shared" si="10"/>
        <v/>
      </c>
    </row>
    <row r="613" spans="2:2" x14ac:dyDescent="0.2">
      <c r="B613" s="1" t="str">
        <f t="shared" si="10"/>
        <v/>
      </c>
    </row>
    <row r="614" spans="2:2" x14ac:dyDescent="0.2">
      <c r="B614" s="1" t="str">
        <f t="shared" si="10"/>
        <v/>
      </c>
    </row>
    <row r="615" spans="2:2" x14ac:dyDescent="0.2">
      <c r="B615" s="1" t="str">
        <f t="shared" si="10"/>
        <v/>
      </c>
    </row>
    <row r="616" spans="2:2" x14ac:dyDescent="0.2">
      <c r="B616" s="1" t="str">
        <f t="shared" si="10"/>
        <v/>
      </c>
    </row>
    <row r="617" spans="2:2" x14ac:dyDescent="0.2">
      <c r="B617" s="1" t="str">
        <f t="shared" si="10"/>
        <v/>
      </c>
    </row>
    <row r="618" spans="2:2" x14ac:dyDescent="0.2">
      <c r="B618" s="1" t="str">
        <f t="shared" si="10"/>
        <v/>
      </c>
    </row>
    <row r="619" spans="2:2" x14ac:dyDescent="0.2">
      <c r="B619" s="1" t="str">
        <f t="shared" si="10"/>
        <v/>
      </c>
    </row>
    <row r="620" spans="2:2" x14ac:dyDescent="0.2">
      <c r="B620" s="1" t="str">
        <f t="shared" si="10"/>
        <v/>
      </c>
    </row>
    <row r="621" spans="2:2" x14ac:dyDescent="0.2">
      <c r="B621" s="1" t="str">
        <f t="shared" si="10"/>
        <v/>
      </c>
    </row>
    <row r="622" spans="2:2" x14ac:dyDescent="0.2">
      <c r="B622" s="1" t="str">
        <f t="shared" si="10"/>
        <v/>
      </c>
    </row>
    <row r="623" spans="2:2" x14ac:dyDescent="0.2">
      <c r="B623" s="1" t="str">
        <f t="shared" si="10"/>
        <v/>
      </c>
    </row>
    <row r="624" spans="2:2" x14ac:dyDescent="0.2">
      <c r="B624" s="1" t="str">
        <f t="shared" si="10"/>
        <v/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10</xdr:col>
                    <xdr:colOff>66675</xdr:colOff>
                    <xdr:row>2</xdr:row>
                    <xdr:rowOff>38100</xdr:rowOff>
                  </from>
                  <to>
                    <xdr:col>12</xdr:col>
                    <xdr:colOff>361950</xdr:colOff>
                    <xdr:row>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DR574"/>
  <sheetViews>
    <sheetView zoomScale="75" workbookViewId="0">
      <selection activeCell="E6" sqref="E6"/>
    </sheetView>
  </sheetViews>
  <sheetFormatPr defaultRowHeight="12.75" x14ac:dyDescent="0.2"/>
  <cols>
    <col min="2" max="2" width="10.140625" style="6" bestFit="1" customWidth="1"/>
    <col min="3" max="3" width="12" customWidth="1"/>
    <col min="4" max="4" width="2.85546875" customWidth="1"/>
    <col min="5" max="5" width="10.5703125" bestFit="1" customWidth="1"/>
    <col min="6" max="6" width="10.28515625" customWidth="1"/>
    <col min="63" max="72" width="9.140625" style="10"/>
    <col min="73" max="74" width="9.7109375" customWidth="1"/>
    <col min="79" max="79" width="11.85546875" customWidth="1"/>
  </cols>
  <sheetData>
    <row r="1" spans="2:122" ht="18" customHeight="1" x14ac:dyDescent="0.25">
      <c r="C1" s="26"/>
      <c r="D1" s="30"/>
      <c r="E1" s="53" t="s">
        <v>34</v>
      </c>
      <c r="F1" s="53"/>
      <c r="G1" s="53"/>
      <c r="H1" s="53"/>
      <c r="I1" s="53"/>
      <c r="J1" s="53"/>
      <c r="K1" s="53"/>
      <c r="L1" s="53"/>
      <c r="M1" s="53"/>
      <c r="N1" s="53"/>
      <c r="O1" s="54"/>
      <c r="P1" s="52"/>
      <c r="U1" s="34"/>
      <c r="V1" s="36" t="s">
        <v>35</v>
      </c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/>
      <c r="BM1"/>
      <c r="BN1" s="55" t="s">
        <v>22</v>
      </c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10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</row>
    <row r="2" spans="2:122" s="8" customFormat="1" ht="38.25" x14ac:dyDescent="0.2">
      <c r="B2" s="7" t="s">
        <v>31</v>
      </c>
      <c r="C2" s="18" t="s">
        <v>20</v>
      </c>
      <c r="D2" s="19"/>
      <c r="E2" s="48">
        <f>BN3</f>
        <v>36647</v>
      </c>
      <c r="F2" s="48">
        <f>BO3</f>
        <v>36707</v>
      </c>
      <c r="G2" s="48">
        <f>BP3</f>
        <v>36738</v>
      </c>
      <c r="H2" s="48">
        <f>BQ3</f>
        <v>36769</v>
      </c>
      <c r="I2" s="48">
        <f t="shared" ref="I2:O2" si="0">BR3</f>
        <v>36799</v>
      </c>
      <c r="J2" s="48">
        <f t="shared" si="0"/>
        <v>36830</v>
      </c>
      <c r="K2" s="48">
        <f t="shared" si="0"/>
        <v>36860</v>
      </c>
      <c r="L2" s="48">
        <f t="shared" si="0"/>
        <v>36891</v>
      </c>
      <c r="M2" s="48">
        <f t="shared" si="0"/>
        <v>36922</v>
      </c>
      <c r="N2" s="48">
        <f t="shared" si="0"/>
        <v>36950</v>
      </c>
      <c r="O2" s="48">
        <f t="shared" si="0"/>
        <v>36981</v>
      </c>
      <c r="P2" s="48"/>
      <c r="Q2" s="8" t="s">
        <v>37</v>
      </c>
      <c r="R2" s="8" t="s">
        <v>38</v>
      </c>
      <c r="S2" s="8" t="s">
        <v>39</v>
      </c>
      <c r="U2" s="35" t="str">
        <f>CONCATENATE("NG ",TEXT($BN3,"mmm-yyyy"))</f>
        <v>NG May-2000</v>
      </c>
      <c r="V2" s="35" t="str">
        <f>CONCATENATE("Basis ",TEXT($BN3,"mmm-yyyy"))</f>
        <v>Basis May-2000</v>
      </c>
      <c r="W2" s="35" t="str">
        <f>CONCATENATE("Disc Fact ",TEXT($BN3,"mmm-yyyy"))</f>
        <v>Disc Fact May-2000</v>
      </c>
      <c r="X2" s="35"/>
      <c r="Y2" s="35" t="str">
        <f>CONCATENATE("NG ",TEXT($BO3,"mmm-yyyy"))</f>
        <v>NG Jun-2000</v>
      </c>
      <c r="Z2" s="35" t="str">
        <f>CONCATENATE("Basis ",TEXT($BO3,"mmm-yyyy"))</f>
        <v>Basis Jun-2000</v>
      </c>
      <c r="AA2" s="35" t="str">
        <f>CONCATENATE("Disc Fact ",TEXT($BO3,"mmm-yyyy"))</f>
        <v>Disc Fact Jun-2000</v>
      </c>
      <c r="AB2" s="35"/>
      <c r="AC2" s="35" t="str">
        <f>CONCATENATE("NG ",TEXT($BP3,"mmm-yyyy"))</f>
        <v>NG Jul-2000</v>
      </c>
      <c r="AD2" s="35" t="str">
        <f>CONCATENATE("Basis ",TEXT($BP3,"mmm-yyyy"))</f>
        <v>Basis Jul-2000</v>
      </c>
      <c r="AE2" s="35" t="str">
        <f>CONCATENATE("Disc Fact ",TEXT($BP3,"mmm-yyyy"))</f>
        <v>Disc Fact Jul-2000</v>
      </c>
      <c r="AF2" s="35"/>
      <c r="AG2" s="35" t="str">
        <f>CONCATENATE("NG ",TEXT($BQ3,"mmm-yyyy"))</f>
        <v>NG Aug-2000</v>
      </c>
      <c r="AH2" s="35" t="str">
        <f>CONCATENATE("Basis ",TEXT($BQ3,"mmm-yyyy"))</f>
        <v>Basis Aug-2000</v>
      </c>
      <c r="AI2" s="35" t="str">
        <f>CONCATENATE("Disc Fact ",TEXT($BQ3,"mmm-yyyy"))</f>
        <v>Disc Fact Aug-2000</v>
      </c>
      <c r="AJ2" s="35"/>
      <c r="AK2" s="35" t="str">
        <f>CONCATENATE("NG ",TEXT($BR3,"mmm-yyyy"))</f>
        <v>NG Sep-2000</v>
      </c>
      <c r="AL2" s="35" t="str">
        <f>CONCATENATE("Basis ",TEXT($BR3,"mmm-yyyy"))</f>
        <v>Basis Sep-2000</v>
      </c>
      <c r="AM2" s="35" t="str">
        <f>CONCATENATE("Disc Fact ",TEXT($BR3,"mmm-yyyy"))</f>
        <v>Disc Fact Sep-2000</v>
      </c>
      <c r="AN2" s="35"/>
      <c r="AO2" s="35" t="str">
        <f>CONCATENATE("NG ",TEXT($BS3,"mmm-yyyy"))</f>
        <v>NG Oct-2000</v>
      </c>
      <c r="AP2" s="35" t="str">
        <f>CONCATENATE("Basis ",TEXT($BS3,"mmm-yyyy"))</f>
        <v>Basis Oct-2000</v>
      </c>
      <c r="AQ2" s="35" t="str">
        <f>CONCATENATE("Disc Fact ",TEXT($BS3,"mmm-yyyy"))</f>
        <v>Disc Fact Oct-2000</v>
      </c>
      <c r="AR2" s="35"/>
      <c r="AS2" s="35" t="str">
        <f>CONCATENATE("NG ",TEXT($BT3,"mmm-yyyy"))</f>
        <v>NG Nov-2000</v>
      </c>
      <c r="AT2" s="35" t="str">
        <f>CONCATENATE("Basis ",TEXT($BT3,"mmm-yyyy"))</f>
        <v>Basis Nov-2000</v>
      </c>
      <c r="AU2" s="35" t="str">
        <f>CONCATENATE("Disc Fact ",TEXT($BT3,"mmm-yyyy"))</f>
        <v>Disc Fact Nov-2000</v>
      </c>
      <c r="AV2" s="35"/>
      <c r="AW2" s="35" t="str">
        <f>CONCATENATE("NG ",TEXT($BU3,"mmm-yyyy"))</f>
        <v>NG Dec-2000</v>
      </c>
      <c r="AX2" s="35" t="str">
        <f>CONCATENATE("Basis ",TEXT($BU3,"mmm-yyyy"))</f>
        <v>Basis Dec-2000</v>
      </c>
      <c r="AY2" s="35" t="str">
        <f>CONCATENATE("Disc Fact ",TEXT($BU3,"mmm-yyyy"))</f>
        <v>Disc Fact Dec-2000</v>
      </c>
      <c r="AZ2" s="35"/>
      <c r="BA2" s="35" t="str">
        <f>CONCATENATE("NG ",TEXT($BV3,"mmm-yyyy"))</f>
        <v>NG Jan-2001</v>
      </c>
      <c r="BB2" s="35" t="str">
        <f>CONCATENATE("Basis ",TEXT($BV3,"mmm-yyyy"))</f>
        <v>Basis Jan-2001</v>
      </c>
      <c r="BC2" s="35" t="str">
        <f>CONCATENATE("Disc Fact ",TEXT($BV3,"mmm-yyyy"))</f>
        <v>Disc Fact Jan-2001</v>
      </c>
      <c r="BD2" s="35"/>
      <c r="BE2" s="35" t="str">
        <f>CONCATENATE("NG ",TEXT($BW3,"mmm-yyyy"))</f>
        <v>NG Feb-2001</v>
      </c>
      <c r="BF2" s="35" t="str">
        <f>CONCATENATE("Basis ",TEXT($BW3,"mmm-yyyy"))</f>
        <v>Basis Feb-2001</v>
      </c>
      <c r="BG2" s="35" t="str">
        <f>CONCATENATE("Disc Fact ",TEXT($BW3,"mmm-yyyy"))</f>
        <v>Disc Fact Feb-2001</v>
      </c>
      <c r="BH2" s="35"/>
      <c r="BI2" s="35" t="str">
        <f>CONCATENATE("NG ",TEXT($BX3,"mmm-yyyy"))</f>
        <v>NG Mar-2001</v>
      </c>
      <c r="BJ2" s="35" t="str">
        <f>CONCATENATE("Basis ",TEXT($BX3,"mmm-yyyy"))</f>
        <v>Basis Mar-2001</v>
      </c>
      <c r="BK2" s="35" t="str">
        <f>CONCATENATE("Disc Fact ",TEXT($BX3,"mmm-yyyy"))</f>
        <v>Disc Fact Mar-2001</v>
      </c>
      <c r="BN2" s="16" t="s">
        <v>18</v>
      </c>
      <c r="BO2" s="16" t="s">
        <v>23</v>
      </c>
      <c r="BP2" s="16" t="s">
        <v>24</v>
      </c>
      <c r="BQ2" s="16" t="s">
        <v>25</v>
      </c>
      <c r="BR2" s="16" t="s">
        <v>26</v>
      </c>
      <c r="BS2" s="16" t="s">
        <v>27</v>
      </c>
      <c r="BT2" s="16" t="s">
        <v>28</v>
      </c>
      <c r="BU2" s="16" t="s">
        <v>29</v>
      </c>
      <c r="BV2" s="16" t="s">
        <v>30</v>
      </c>
      <c r="BW2" s="16" t="s">
        <v>32</v>
      </c>
      <c r="BX2" s="16" t="s">
        <v>33</v>
      </c>
      <c r="BY2" s="11"/>
      <c r="CA2" s="13" t="s">
        <v>21</v>
      </c>
      <c r="CB2" s="13" t="str">
        <f>CONCATENATE("NG Col ",TEXT($BN3,"mmm-yyyy"))</f>
        <v>NG Col May-2000</v>
      </c>
      <c r="CC2" s="13" t="str">
        <f>CONCATENATE("Bas Col ",TEXT($BN3,"mmm-yyyy"))</f>
        <v>Bas Col May-2000</v>
      </c>
      <c r="CD2" s="13" t="str">
        <f>CONCATENATE("DiscFac Col  ",TEXT($BN3,"mmm-yyyy"))</f>
        <v>DiscFac Col  May-2000</v>
      </c>
      <c r="CE2" s="13"/>
      <c r="CF2" s="13" t="str">
        <f>CONCATENATE("NG Col ",TEXT($BO3,"mmm-yyyy"))</f>
        <v>NG Col Jun-2000</v>
      </c>
      <c r="CG2" s="13" t="str">
        <f>CONCATENATE("Bas Col ",TEXT($BO3,"mmm-yyyy"))</f>
        <v>Bas Col Jun-2000</v>
      </c>
      <c r="CH2" s="13" t="str">
        <f>CONCATENATE("DiscFac Col  ",TEXT($BO3,"mmm-yyyy"))</f>
        <v>DiscFac Col  Jun-2000</v>
      </c>
      <c r="CI2" s="13"/>
      <c r="CJ2" s="13" t="str">
        <f>CONCATENATE("NG Col ",TEXT($BP3,"mmm-yyyy"))</f>
        <v>NG Col Jul-2000</v>
      </c>
      <c r="CK2" s="13" t="str">
        <f>CONCATENATE("Bas Col ",TEXT($BP3,"mmm-yyyy"))</f>
        <v>Bas Col Jul-2000</v>
      </c>
      <c r="CL2" s="13" t="str">
        <f>CONCATENATE("DiscFac Col  ",TEXT($BP3,"mmm-yyyy"))</f>
        <v>DiscFac Col  Jul-2000</v>
      </c>
      <c r="CM2" s="13"/>
      <c r="CN2" s="13" t="str">
        <f>CONCATENATE("NG Col ",TEXT($BQ3,"mmm-yyyy"))</f>
        <v>NG Col Aug-2000</v>
      </c>
      <c r="CO2" s="13" t="str">
        <f>CONCATENATE("Bas Col ",TEXT($BQ3,"mmm-yyyy"))</f>
        <v>Bas Col Aug-2000</v>
      </c>
      <c r="CP2" s="13" t="str">
        <f>CONCATENATE("DiscFac Col  ",TEXT($BQ3,"mmm-yyyy"))</f>
        <v>DiscFac Col  Aug-2000</v>
      </c>
      <c r="CQ2" s="13"/>
      <c r="CR2" s="13" t="str">
        <f>CONCATENATE("NG Col ",TEXT($BR3,"mmm-yyyy"))</f>
        <v>NG Col Sep-2000</v>
      </c>
      <c r="CS2" s="13" t="str">
        <f>CONCATENATE("Bas Col ",TEXT($BR3,"mmm-yyyy"))</f>
        <v>Bas Col Sep-2000</v>
      </c>
      <c r="CT2" s="13" t="str">
        <f>CONCATENATE("DiscFac Col  ",TEXT($BR3,"mmm-yyyy"))</f>
        <v>DiscFac Col  Sep-2000</v>
      </c>
      <c r="CU2" s="13"/>
      <c r="CV2" s="13" t="str">
        <f>CONCATENATE("NG Col ",TEXT($BS3,"mmm-yyyy"))</f>
        <v>NG Col Oct-2000</v>
      </c>
      <c r="CW2" s="13" t="str">
        <f>CONCATENATE("Bas Col ",TEXT($BS3,"mmm-yyyy"))</f>
        <v>Bas Col Oct-2000</v>
      </c>
      <c r="CX2" s="13" t="str">
        <f>CONCATENATE("DiscFac Col  ",TEXT($BS3,"mmm-yyyy"))</f>
        <v>DiscFac Col  Oct-2000</v>
      </c>
      <c r="CY2" s="13"/>
      <c r="CZ2" s="13" t="str">
        <f>CONCATENATE("NG Col ",TEXT($BT3,"mmm-yyyy"))</f>
        <v>NG Col Nov-2000</v>
      </c>
      <c r="DA2" s="13" t="str">
        <f>CONCATENATE("Bas Col ",TEXT($BT3,"mmm-yyyy"))</f>
        <v>Bas Col Nov-2000</v>
      </c>
      <c r="DB2" s="13" t="str">
        <f>CONCATENATE("DiscFac Col  ",TEXT($BT3,"mmm-yyyy"))</f>
        <v>DiscFac Col  Nov-2000</v>
      </c>
      <c r="DC2" s="13"/>
      <c r="DD2" s="13" t="str">
        <f>CONCATENATE("NG Col ",TEXT($BU3,"mmm-yyyy"))</f>
        <v>NG Col Dec-2000</v>
      </c>
      <c r="DE2" s="13" t="str">
        <f>CONCATENATE("Bas Col ",TEXT($BU3,"mmm-yyyy"))</f>
        <v>Bas Col Dec-2000</v>
      </c>
      <c r="DF2" s="13" t="str">
        <f>CONCATENATE("DiscFac Col  ",TEXT($BU3,"mmm-yyyy"))</f>
        <v>DiscFac Col  Dec-2000</v>
      </c>
      <c r="DG2" s="13"/>
      <c r="DH2" s="13" t="str">
        <f>CONCATENATE("NG Col ",TEXT($BV3,"mmm-yyyy"))</f>
        <v>NG Col Jan-2001</v>
      </c>
      <c r="DI2" s="13" t="str">
        <f>CONCATENATE("Bas Col ",TEXT($BV3,"mmm-yyyy"))</f>
        <v>Bas Col Jan-2001</v>
      </c>
      <c r="DJ2" s="13" t="str">
        <f>CONCATENATE("DiscFac Col  ",TEXT($BV3,"mmm-yyyy"))</f>
        <v>DiscFac Col  Jan-2001</v>
      </c>
      <c r="DL2" s="13" t="str">
        <f>CONCATENATE("NG Col ",TEXT($BW3,"mmm-yyyy"))</f>
        <v>NG Col Feb-2001</v>
      </c>
      <c r="DM2" s="13" t="str">
        <f>CONCATENATE("Bas Col ",TEXT($BW3,"mmm-yyyy"))</f>
        <v>Bas Col Feb-2001</v>
      </c>
      <c r="DN2" s="13" t="str">
        <f>CONCATENATE("DiscFac Col  ",TEXT($BW3,"mmm-yyyy"))</f>
        <v>DiscFac Col  Feb-2001</v>
      </c>
      <c r="DP2" s="13" t="str">
        <f>CONCATENATE("NG Col ",TEXT($BX3,"mmm-yyyy"))</f>
        <v>NG Col Mar-2001</v>
      </c>
      <c r="DQ2" s="13" t="str">
        <f>CONCATENATE("Bas Col ",TEXT($BX3,"mmm-yyyy"))</f>
        <v>Bas Col Mar-2001</v>
      </c>
      <c r="DR2" s="13" t="str">
        <f>CONCATENATE("DiscFac Col  ",TEXT($BX3,"mmm-yyyy"))</f>
        <v>DiscFac Col  Mar-2001</v>
      </c>
    </row>
    <row r="3" spans="2:122" x14ac:dyDescent="0.2">
      <c r="B3" s="6">
        <f t="shared" ref="B3:B66" si="1">IF(C3&lt;&gt;"",IF(C3&gt;=(WORKDAY(EOMONTH(C3,0)+1,-2)),EOMONTH(EOMONTH(C3,0)+1,0)+1,EOMONTH(C3,0)+1),"")</f>
        <v>36647</v>
      </c>
      <c r="C3" s="27">
        <f>IF(Curves!C12&lt;&gt;"",Curves!C12,"")</f>
        <v>36617</v>
      </c>
      <c r="D3" s="31"/>
      <c r="E3" s="20">
        <f t="shared" ref="E3:E66" si="2">(U3+V3)*W3</f>
        <v>0</v>
      </c>
      <c r="F3" s="20">
        <f>(Y3+Z3)*AA3</f>
        <v>0</v>
      </c>
      <c r="G3" s="20">
        <f>(AC3+AD3)*AE3</f>
        <v>0</v>
      </c>
      <c r="H3" s="20">
        <f>(AG3+AH3)*AI3</f>
        <v>0</v>
      </c>
      <c r="I3" s="20">
        <f>(AK3+AL3)*AM3</f>
        <v>0</v>
      </c>
      <c r="J3" s="20">
        <f>(AO3+AP3)*AQ3</f>
        <v>0</v>
      </c>
      <c r="K3" s="20">
        <f>(AS3+AT3)*AU3</f>
        <v>0</v>
      </c>
      <c r="L3" s="20">
        <f>(AW3+AX3)*AY3</f>
        <v>0</v>
      </c>
      <c r="M3" s="20">
        <f>(BA3+BB3)*BC3</f>
        <v>0</v>
      </c>
      <c r="N3" s="20">
        <f>(BE3+BF3)*BG3</f>
        <v>0</v>
      </c>
      <c r="O3" s="21">
        <f>(BI3+BJ3)*BK3</f>
        <v>0</v>
      </c>
      <c r="P3" s="20"/>
      <c r="Q3" s="50">
        <f>MAX(E3:O3)</f>
        <v>0</v>
      </c>
      <c r="R3" s="50">
        <f t="shared" ref="R3:R30" si="3">MIN(E3:O3)</f>
        <v>0</v>
      </c>
      <c r="S3" s="51" t="str">
        <f>IF(Q3-R3&lt;&gt;0,Q3-R3,S2)</f>
        <v>Diff</v>
      </c>
      <c r="U3" s="34">
        <f>INDEX(Curves!$A$12:$AZ$907,$CA3,CB3)</f>
        <v>0</v>
      </c>
      <c r="V3" s="34">
        <f>INDEX(Curves!$A$12:$AZ$907,$CA3,CC3)</f>
        <v>0</v>
      </c>
      <c r="W3" s="34">
        <f>INDEX(Curves!$A$12:$AZ$907,$CA3,CD3)</f>
        <v>0</v>
      </c>
      <c r="X3" s="34"/>
      <c r="Y3" s="34">
        <f>INDEX(Curves!$A$12:$AZ$907,$CA3,CF3)</f>
        <v>0</v>
      </c>
      <c r="Z3" s="34">
        <f>INDEX(Curves!$A$12:$AZ$907,$CA3,CG3)</f>
        <v>0</v>
      </c>
      <c r="AA3" s="34">
        <f>INDEX(Curves!$A$12:$AZ$907,$CA3,CH3)</f>
        <v>0</v>
      </c>
      <c r="AB3" s="34"/>
      <c r="AC3" s="34">
        <f>INDEX(Curves!$A$12:$AZ$907,$CA3,CJ3)</f>
        <v>0</v>
      </c>
      <c r="AD3" s="34">
        <f>INDEX(Curves!$A$12:$AZ$907,$CA3,CK3)</f>
        <v>0</v>
      </c>
      <c r="AE3" s="34">
        <f>INDEX(Curves!$A$12:$AZ$907,$CA3,CL3)</f>
        <v>0</v>
      </c>
      <c r="AF3" s="34"/>
      <c r="AG3" s="34">
        <f>INDEX(Curves!$A$12:$AZ$907,$CA3,CN3)</f>
        <v>0</v>
      </c>
      <c r="AH3" s="34">
        <f>INDEX(Curves!$A$12:$AZ$907,$CA3,CO3)</f>
        <v>0</v>
      </c>
      <c r="AI3" s="34">
        <f>INDEX(Curves!$A$12:$AZ$907,$CA3,CP3)</f>
        <v>0</v>
      </c>
      <c r="AJ3" s="34"/>
      <c r="AK3" s="34">
        <f>INDEX(Curves!$A$12:$AZ$907,$CA3,CR3)</f>
        <v>0</v>
      </c>
      <c r="AL3" s="34">
        <f>INDEX(Curves!$A$12:$AZ$907,$CA3,CS3)</f>
        <v>0</v>
      </c>
      <c r="AM3" s="34">
        <f>INDEX(Curves!$A$12:$AZ$907,$CA3,CT3)</f>
        <v>0</v>
      </c>
      <c r="AN3" s="34"/>
      <c r="AO3" s="34">
        <f>INDEX(Curves!$A$12:$AZ$907,$CA3,CV3)</f>
        <v>0</v>
      </c>
      <c r="AP3" s="34">
        <f>INDEX(Curves!$A$12:$AZ$907,$CA3,CW3)</f>
        <v>0</v>
      </c>
      <c r="AQ3" s="34">
        <f>INDEX(Curves!$A$12:$AZ$907,$CA3,CX3)</f>
        <v>0</v>
      </c>
      <c r="AR3" s="34"/>
      <c r="AS3" s="34">
        <f>INDEX(Curves!$A$12:$AZ$907,$CA3,CZ3)</f>
        <v>0</v>
      </c>
      <c r="AT3" s="34">
        <f>INDEX(Curves!$A$12:$AZ$907,$CA3,DA3)</f>
        <v>0</v>
      </c>
      <c r="AU3" s="34">
        <f>INDEX(Curves!$A$12:$AZ$907,$CA3,DB3)</f>
        <v>0</v>
      </c>
      <c r="AV3" s="34"/>
      <c r="AW3" s="34">
        <f>INDEX(Curves!$A$12:$AZ$907,$CA3,DD3)</f>
        <v>0</v>
      </c>
      <c r="AX3" s="34">
        <f>INDEX(Curves!$A$12:$AZ$907,$CA3,DE3)</f>
        <v>0</v>
      </c>
      <c r="AY3" s="34">
        <f>INDEX(Curves!$A$12:$AZ$907,$CA3,DF3)</f>
        <v>0</v>
      </c>
      <c r="AZ3" s="34"/>
      <c r="BA3" s="34">
        <f>INDEX(Curves!$A$12:$AZ$907,$CA3,DH3)</f>
        <v>0</v>
      </c>
      <c r="BB3" s="34">
        <f>INDEX(Curves!$A$12:$AZ$907,$CA3,DI3)</f>
        <v>0</v>
      </c>
      <c r="BC3" s="34">
        <f>INDEX(Curves!$A$12:$AZ$907,$CA3,DJ3)</f>
        <v>0</v>
      </c>
      <c r="BD3" s="34"/>
      <c r="BE3" s="34">
        <f>INDEX(Curves!$A$12:$AZ$907,$CA3,DL3)</f>
        <v>0</v>
      </c>
      <c r="BF3" s="34">
        <f>INDEX(Curves!$A$12:$AZ$907,$CA3,DM3)</f>
        <v>0</v>
      </c>
      <c r="BG3" s="34">
        <f>INDEX(Curves!$A$12:$AZ$907,$CA3,DN3)</f>
        <v>0</v>
      </c>
      <c r="BH3" s="34"/>
      <c r="BI3" s="34">
        <f>INDEX(Curves!$A$12:$AZ$907,$CA3,DP3)</f>
        <v>0</v>
      </c>
      <c r="BJ3" s="34">
        <f>INDEX(Curves!$A$12:$AZ$907,$CA3,DQ3)</f>
        <v>0</v>
      </c>
      <c r="BK3" s="34">
        <f>INDEX(Curves!$A$12:$AZ$907,$CA3,DR3)</f>
        <v>0</v>
      </c>
      <c r="BL3"/>
      <c r="BM3"/>
      <c r="BN3" s="17">
        <f>B3</f>
        <v>36647</v>
      </c>
      <c r="BO3" s="17">
        <f t="shared" ref="BO3:BX3" si="4">EOMONTH(BN3,1)</f>
        <v>36707</v>
      </c>
      <c r="BP3" s="17">
        <f t="shared" si="4"/>
        <v>36738</v>
      </c>
      <c r="BQ3" s="17">
        <f t="shared" si="4"/>
        <v>36769</v>
      </c>
      <c r="BR3" s="17">
        <f t="shared" si="4"/>
        <v>36799</v>
      </c>
      <c r="BS3" s="17">
        <f t="shared" si="4"/>
        <v>36830</v>
      </c>
      <c r="BT3" s="17">
        <f t="shared" si="4"/>
        <v>36860</v>
      </c>
      <c r="BU3" s="17">
        <f t="shared" si="4"/>
        <v>36891</v>
      </c>
      <c r="BV3" s="17">
        <f t="shared" si="4"/>
        <v>36922</v>
      </c>
      <c r="BW3" s="17">
        <f t="shared" si="4"/>
        <v>36950</v>
      </c>
      <c r="BX3" s="17">
        <f t="shared" si="4"/>
        <v>36981</v>
      </c>
      <c r="BY3" s="9"/>
      <c r="CA3" s="12">
        <f>MATCH(C3,Curves!$C$12:$C$433,0)</f>
        <v>1</v>
      </c>
      <c r="CB3" s="12">
        <f>MATCH(CONCATENATE("NG ",TEXT($BN3,"mmm-yyyy")),Curves!$11:$11,0)</f>
        <v>20</v>
      </c>
      <c r="CC3" s="12">
        <f>MATCH(CONCATENATE("B ",TEXT($BN3,"mmm-yyyy")),Curves!$11:$11,0)</f>
        <v>8</v>
      </c>
      <c r="CD3" s="12">
        <f>MATCH(CONCATENATE("DISC ",TEXT($BN3,"mmm-yyyy")),Curves!$11:$11,0)</f>
        <v>32</v>
      </c>
      <c r="CE3" s="12"/>
      <c r="CF3" s="12">
        <f>MATCH(CONCATENATE("NG ",TEXT($BO3,"mmm-yyyy")),Curves!$11:$11,0)</f>
        <v>21</v>
      </c>
      <c r="CG3" s="12">
        <f>MATCH(CONCATENATE("B ",TEXT($BO3,"mmm-yyyy")),Curves!$11:$11,0)</f>
        <v>9</v>
      </c>
      <c r="CH3" s="12">
        <f>MATCH(CONCATENATE("DISC ",TEXT($BO3,"mmm-yyyy")),Curves!$11:$11,0)</f>
        <v>33</v>
      </c>
      <c r="CI3" s="12"/>
      <c r="CJ3" s="12">
        <f>MATCH(CONCATENATE("NG ",TEXT($BP3,"mmm-yyyy")),Curves!$11:$11,0)</f>
        <v>22</v>
      </c>
      <c r="CK3" s="12">
        <f>MATCH(CONCATENATE("B ",TEXT($BP3,"mmm-yyyy")),Curves!$11:$11,0)</f>
        <v>10</v>
      </c>
      <c r="CL3" s="12">
        <f>MATCH(CONCATENATE("DISC ",TEXT($BP3,"mmm-yyyy")),Curves!$11:$11,0)</f>
        <v>34</v>
      </c>
      <c r="CM3" s="12"/>
      <c r="CN3" s="12">
        <f>MATCH(CONCATENATE("NG ",TEXT($BQ3,"mmm-yyyy")),Curves!$11:$11,0)</f>
        <v>23</v>
      </c>
      <c r="CO3" s="12">
        <f>MATCH(CONCATENATE("B ",TEXT($BQ3,"mmm-yyyy")),Curves!$11:$11,0)</f>
        <v>11</v>
      </c>
      <c r="CP3" s="12">
        <f>MATCH(CONCATENATE("DISC ",TEXT($BQ3,"mmm-yyyy")),Curves!$11:$11,0)</f>
        <v>35</v>
      </c>
      <c r="CQ3" s="12"/>
      <c r="CR3" s="12">
        <f>MATCH(CONCATENATE("NG ",TEXT($BR3,"mmm-yyyy")),Curves!$11:$11,0)</f>
        <v>24</v>
      </c>
      <c r="CS3" s="12">
        <f>MATCH(CONCATENATE("B ",TEXT($BR3,"mmm-yyyy")),Curves!$11:$11,0)</f>
        <v>12</v>
      </c>
      <c r="CT3" s="12">
        <f>MATCH(CONCATENATE("DISC ",TEXT($BR3,"mmm-yyyy")),Curves!$11:$11,0)</f>
        <v>36</v>
      </c>
      <c r="CU3" s="12"/>
      <c r="CV3" s="12">
        <f>MATCH(CONCATENATE("NG ",TEXT($BS3,"mmm-yyyy")),Curves!$11:$11,0)</f>
        <v>25</v>
      </c>
      <c r="CW3" s="12">
        <f>MATCH(CONCATENATE("B ",TEXT($BS3,"mmm-yyyy")),Curves!$11:$11,0)</f>
        <v>13</v>
      </c>
      <c r="CX3" s="12">
        <f>MATCH(CONCATENATE("DISC ",TEXT($BS3,"mmm-yyyy")),Curves!$11:$11,0)</f>
        <v>37</v>
      </c>
      <c r="CY3" s="12"/>
      <c r="CZ3" s="12">
        <f>MATCH(CONCATENATE("NG ",TEXT($BT3,"mmm-yyyy")),Curves!$11:$11,0)</f>
        <v>26</v>
      </c>
      <c r="DA3" s="12">
        <f>MATCH(CONCATENATE("B ",TEXT($BT3,"mmm-yyyy")),Curves!$11:$11,0)</f>
        <v>14</v>
      </c>
      <c r="DB3" s="12">
        <f>MATCH(CONCATENATE("DISC ",TEXT($BT3,"mmm-yyyy")),Curves!$11:$11,0)</f>
        <v>38</v>
      </c>
      <c r="DC3" s="12"/>
      <c r="DD3" s="12">
        <f>MATCH(CONCATENATE("NG ",TEXT($BU3,"mmm-yyyy")),Curves!$11:$11,0)</f>
        <v>27</v>
      </c>
      <c r="DE3" s="12">
        <f>MATCH(CONCATENATE("B ",TEXT($BU3,"mmm-yyyy")),Curves!$11:$11,0)</f>
        <v>15</v>
      </c>
      <c r="DF3" s="12">
        <f>MATCH(CONCATENATE("DISC ",TEXT($BU3,"mmm-yyyy")),Curves!$11:$11,0)</f>
        <v>39</v>
      </c>
      <c r="DG3" s="12"/>
      <c r="DH3" s="12">
        <f>MATCH(CONCATENATE("NG ",TEXT($BV3,"mmm-yyyy")),Curves!$11:$11,0)</f>
        <v>28</v>
      </c>
      <c r="DI3" s="12">
        <f>MATCH(CONCATENATE("B ",TEXT($BV3,"mmm-yyyy")),Curves!$11:$11,0)</f>
        <v>16</v>
      </c>
      <c r="DJ3" s="12">
        <f>MATCH(CONCATENATE("DISC ",TEXT($BV3,"mmm-yyyy")),Curves!$11:$11,0)</f>
        <v>40</v>
      </c>
      <c r="DL3" s="12">
        <f>MATCH(CONCATENATE("NG ",TEXT($BW3,"mmm-yyyy")),Curves!$11:$11,0)</f>
        <v>29</v>
      </c>
      <c r="DM3" s="12">
        <f>MATCH(CONCATENATE("B ",TEXT($BW3,"mmm-yyyy")),Curves!$11:$11,0)</f>
        <v>17</v>
      </c>
      <c r="DN3" s="12">
        <f>MATCH(CONCATENATE("DISC ",TEXT($BW3,"mmm-yyyy")),Curves!$11:$11,0)</f>
        <v>41</v>
      </c>
      <c r="DP3" s="12">
        <f>MATCH(CONCATENATE("NG ",TEXT($BX3,"mmm-yyyy")),Curves!$11:$11,0)</f>
        <v>30</v>
      </c>
      <c r="DQ3" s="12">
        <f>MATCH(CONCATENATE("B ",TEXT($BX3,"mmm-yyyy")),Curves!$11:$11,0)</f>
        <v>18</v>
      </c>
      <c r="DR3" s="12">
        <f>MATCH(CONCATENATE("DISC ",TEXT($BX3,"mmm-yyyy")),Curves!$11:$11,0)</f>
        <v>42</v>
      </c>
    </row>
    <row r="4" spans="2:122" x14ac:dyDescent="0.2">
      <c r="B4" s="6">
        <f t="shared" si="1"/>
        <v>36647</v>
      </c>
      <c r="C4" s="27">
        <f>IF(Curves!C13&lt;&gt;"",Curves!C13,"")</f>
        <v>36618</v>
      </c>
      <c r="D4" s="31"/>
      <c r="E4" s="20">
        <f t="shared" si="2"/>
        <v>0</v>
      </c>
      <c r="F4" s="20">
        <f t="shared" ref="F4:F67" si="5">(Y4+Z4)*AA4</f>
        <v>0</v>
      </c>
      <c r="G4" s="20">
        <f t="shared" ref="G4:G67" si="6">(AC4+AD4)*AE4</f>
        <v>0</v>
      </c>
      <c r="H4" s="20">
        <f t="shared" ref="H4:H67" si="7">(AG4+AH4)*AI4</f>
        <v>0</v>
      </c>
      <c r="I4" s="20">
        <f t="shared" ref="I4:I67" si="8">(AK4+AL4)*AM4</f>
        <v>0</v>
      </c>
      <c r="J4" s="20">
        <f t="shared" ref="J4:J67" si="9">(AO4+AP4)*AQ4</f>
        <v>0</v>
      </c>
      <c r="K4" s="20">
        <f t="shared" ref="K4:K67" si="10">(AS4+AT4)*AU4</f>
        <v>0</v>
      </c>
      <c r="L4" s="20">
        <f t="shared" ref="L4:L67" si="11">(AW4+AX4)*AY4</f>
        <v>0</v>
      </c>
      <c r="M4" s="20">
        <f t="shared" ref="M4:M67" si="12">(BA4+BB4)*BC4</f>
        <v>0</v>
      </c>
      <c r="N4" s="20">
        <f t="shared" ref="N4:N67" si="13">(BE4+BF4)*BG4</f>
        <v>0</v>
      </c>
      <c r="O4" s="21">
        <f t="shared" ref="O4:O67" si="14">(BI4+BJ4)*BK4</f>
        <v>0</v>
      </c>
      <c r="P4" s="20"/>
      <c r="Q4" s="50">
        <f t="shared" ref="Q4:Q67" si="15">MAX(E4:O4)</f>
        <v>0</v>
      </c>
      <c r="R4" s="50">
        <f t="shared" si="3"/>
        <v>0</v>
      </c>
      <c r="S4" s="51" t="str">
        <f t="shared" ref="S4:S67" si="16">IF(Q4-R4&lt;&gt;0,Q4-R4,S3)</f>
        <v>Diff</v>
      </c>
      <c r="U4" s="34">
        <f>INDEX(Curves!$A$12:$AZ$907,$CA4,CB4)</f>
        <v>0</v>
      </c>
      <c r="V4" s="34">
        <f>INDEX(Curves!$A$12:$AZ$907,$CA4,CC4)</f>
        <v>0</v>
      </c>
      <c r="W4" s="34">
        <f>INDEX(Curves!$A$12:$AZ$907,$CA4,CD4)</f>
        <v>0</v>
      </c>
      <c r="X4" s="34"/>
      <c r="Y4" s="34">
        <f>INDEX(Curves!$A$12:$AZ$907,$CA4,CF4)</f>
        <v>0</v>
      </c>
      <c r="Z4" s="34">
        <f>INDEX(Curves!$A$12:$AZ$907,$CA4,CG4)</f>
        <v>0</v>
      </c>
      <c r="AA4" s="34">
        <f>INDEX(Curves!$A$12:$AZ$907,$CA4,CH4)</f>
        <v>0</v>
      </c>
      <c r="AB4" s="34"/>
      <c r="AC4" s="34">
        <f>INDEX(Curves!$A$12:$AZ$907,$CA4,CJ4)</f>
        <v>0</v>
      </c>
      <c r="AD4" s="34">
        <f>INDEX(Curves!$A$12:$AZ$907,$CA4,CK4)</f>
        <v>0</v>
      </c>
      <c r="AE4" s="34">
        <f>INDEX(Curves!$A$12:$AZ$907,$CA4,CL4)</f>
        <v>0</v>
      </c>
      <c r="AF4" s="34"/>
      <c r="AG4" s="34">
        <f>INDEX(Curves!$A$12:$AZ$907,$CA4,CN4)</f>
        <v>0</v>
      </c>
      <c r="AH4" s="34">
        <f>INDEX(Curves!$A$12:$AZ$907,$CA4,CO4)</f>
        <v>0</v>
      </c>
      <c r="AI4" s="34">
        <f>INDEX(Curves!$A$12:$AZ$907,$CA4,CP4)</f>
        <v>0</v>
      </c>
      <c r="AJ4" s="34"/>
      <c r="AK4" s="34">
        <f>INDEX(Curves!$A$12:$AZ$907,$CA4,CR4)</f>
        <v>0</v>
      </c>
      <c r="AL4" s="34">
        <f>INDEX(Curves!$A$12:$AZ$907,$CA4,CS4)</f>
        <v>0</v>
      </c>
      <c r="AM4" s="34">
        <f>INDEX(Curves!$A$12:$AZ$907,$CA4,CT4)</f>
        <v>0</v>
      </c>
      <c r="AN4" s="34"/>
      <c r="AO4" s="34">
        <f>INDEX(Curves!$A$12:$AZ$907,$CA4,CV4)</f>
        <v>0</v>
      </c>
      <c r="AP4" s="34">
        <f>INDEX(Curves!$A$12:$AZ$907,$CA4,CW4)</f>
        <v>0</v>
      </c>
      <c r="AQ4" s="34">
        <f>INDEX(Curves!$A$12:$AZ$907,$CA4,CX4)</f>
        <v>0</v>
      </c>
      <c r="AR4" s="34"/>
      <c r="AS4" s="34">
        <f>INDEX(Curves!$A$12:$AZ$907,$CA4,CZ4)</f>
        <v>0</v>
      </c>
      <c r="AT4" s="34">
        <f>INDEX(Curves!$A$12:$AZ$907,$CA4,DA4)</f>
        <v>0</v>
      </c>
      <c r="AU4" s="34">
        <f>INDEX(Curves!$A$12:$AZ$907,$CA4,DB4)</f>
        <v>0</v>
      </c>
      <c r="AV4" s="34"/>
      <c r="AW4" s="34">
        <f>INDEX(Curves!$A$12:$AZ$907,$CA4,DD4)</f>
        <v>0</v>
      </c>
      <c r="AX4" s="34">
        <f>INDEX(Curves!$A$12:$AZ$907,$CA4,DE4)</f>
        <v>0</v>
      </c>
      <c r="AY4" s="34">
        <f>INDEX(Curves!$A$12:$AZ$907,$CA4,DF4)</f>
        <v>0</v>
      </c>
      <c r="AZ4" s="34"/>
      <c r="BA4" s="34">
        <f>INDEX(Curves!$A$12:$AZ$907,$CA4,DH4)</f>
        <v>0</v>
      </c>
      <c r="BB4" s="34">
        <f>INDEX(Curves!$A$12:$AZ$907,$CA4,DI4)</f>
        <v>0</v>
      </c>
      <c r="BC4" s="34">
        <f>INDEX(Curves!$A$12:$AZ$907,$CA4,DJ4)</f>
        <v>0</v>
      </c>
      <c r="BD4" s="34"/>
      <c r="BE4" s="34">
        <f>INDEX(Curves!$A$12:$AZ$907,$CA4,DL4)</f>
        <v>0</v>
      </c>
      <c r="BF4" s="34">
        <f>INDEX(Curves!$A$12:$AZ$907,$CA4,DM4)</f>
        <v>0</v>
      </c>
      <c r="BG4" s="34">
        <f>INDEX(Curves!$A$12:$AZ$907,$CA4,DN4)</f>
        <v>0</v>
      </c>
      <c r="BH4" s="34"/>
      <c r="BI4" s="34">
        <f>INDEX(Curves!$A$12:$AZ$907,$CA4,DP4)</f>
        <v>0</v>
      </c>
      <c r="BJ4" s="34">
        <f>INDEX(Curves!$A$12:$AZ$907,$CA4,DQ4)</f>
        <v>0</v>
      </c>
      <c r="BK4" s="34">
        <f>INDEX(Curves!$A$12:$AZ$907,$CA4,DR4)</f>
        <v>0</v>
      </c>
      <c r="BL4"/>
      <c r="BM4"/>
      <c r="BN4" s="17">
        <f>BN3</f>
        <v>36647</v>
      </c>
      <c r="BO4" s="17">
        <f t="shared" ref="BO4:BX4" si="17">EOMONTH(BN4,1)</f>
        <v>36707</v>
      </c>
      <c r="BP4" s="17">
        <f t="shared" si="17"/>
        <v>36738</v>
      </c>
      <c r="BQ4" s="17">
        <f t="shared" si="17"/>
        <v>36769</v>
      </c>
      <c r="BR4" s="17">
        <f t="shared" si="17"/>
        <v>36799</v>
      </c>
      <c r="BS4" s="17">
        <f t="shared" si="17"/>
        <v>36830</v>
      </c>
      <c r="BT4" s="17">
        <f t="shared" si="17"/>
        <v>36860</v>
      </c>
      <c r="BU4" s="17">
        <f t="shared" si="17"/>
        <v>36891</v>
      </c>
      <c r="BV4" s="17">
        <f t="shared" si="17"/>
        <v>36922</v>
      </c>
      <c r="BW4" s="17">
        <f t="shared" si="17"/>
        <v>36950</v>
      </c>
      <c r="BX4" s="17">
        <f t="shared" si="17"/>
        <v>36981</v>
      </c>
      <c r="BY4" s="9"/>
      <c r="CA4" s="12">
        <f>MATCH(C4,Curves!$C$12:$C$433,0)</f>
        <v>2</v>
      </c>
      <c r="CB4" s="12">
        <f>MATCH(CONCATENATE("NG ",TEXT($BN4,"mmm-yyyy")),Curves!$11:$11,0)</f>
        <v>20</v>
      </c>
      <c r="CC4" s="12">
        <f>MATCH(CONCATENATE("B ",TEXT($BN4,"mmm-yyyy")),Curves!$11:$11,0)</f>
        <v>8</v>
      </c>
      <c r="CD4" s="12">
        <f>MATCH(CONCATENATE("DISC ",TEXT($BN4,"mmm-yyyy")),Curves!$11:$11,0)</f>
        <v>32</v>
      </c>
      <c r="CE4" s="12"/>
      <c r="CF4" s="12">
        <f>MATCH(CONCATENATE("NG ",TEXT($BO4,"mmm-yyyy")),Curves!$11:$11,0)</f>
        <v>21</v>
      </c>
      <c r="CG4" s="12">
        <f>MATCH(CONCATENATE("B ",TEXT($BO4,"mmm-yyyy")),Curves!$11:$11,0)</f>
        <v>9</v>
      </c>
      <c r="CH4" s="12">
        <f>MATCH(CONCATENATE("DISC ",TEXT($BO4,"mmm-yyyy")),Curves!$11:$11,0)</f>
        <v>33</v>
      </c>
      <c r="CI4" s="12"/>
      <c r="CJ4" s="12">
        <f>MATCH(CONCATENATE("NG ",TEXT($BP4,"mmm-yyyy")),Curves!$11:$11,0)</f>
        <v>22</v>
      </c>
      <c r="CK4" s="12">
        <f>MATCH(CONCATENATE("B ",TEXT($BP4,"mmm-yyyy")),Curves!$11:$11,0)</f>
        <v>10</v>
      </c>
      <c r="CL4" s="12">
        <f>MATCH(CONCATENATE("DISC ",TEXT($BP4,"mmm-yyyy")),Curves!$11:$11,0)</f>
        <v>34</v>
      </c>
      <c r="CM4" s="12"/>
      <c r="CN4" s="12">
        <f>MATCH(CONCATENATE("NG ",TEXT($BQ4,"mmm-yyyy")),Curves!$11:$11,0)</f>
        <v>23</v>
      </c>
      <c r="CO4" s="12">
        <f>MATCH(CONCATENATE("B ",TEXT($BQ4,"mmm-yyyy")),Curves!$11:$11,0)</f>
        <v>11</v>
      </c>
      <c r="CP4" s="12">
        <f>MATCH(CONCATENATE("DISC ",TEXT($BQ4,"mmm-yyyy")),Curves!$11:$11,0)</f>
        <v>35</v>
      </c>
      <c r="CQ4" s="12"/>
      <c r="CR4" s="12">
        <f>MATCH(CONCATENATE("NG ",TEXT($BR4,"mmm-yyyy")),Curves!$11:$11,0)</f>
        <v>24</v>
      </c>
      <c r="CS4" s="12">
        <f>MATCH(CONCATENATE("B ",TEXT($BR4,"mmm-yyyy")),Curves!$11:$11,0)</f>
        <v>12</v>
      </c>
      <c r="CT4" s="12">
        <f>MATCH(CONCATENATE("DISC ",TEXT($BR4,"mmm-yyyy")),Curves!$11:$11,0)</f>
        <v>36</v>
      </c>
      <c r="CU4" s="12"/>
      <c r="CV4" s="12">
        <f>MATCH(CONCATENATE("NG ",TEXT($BS4,"mmm-yyyy")),Curves!$11:$11,0)</f>
        <v>25</v>
      </c>
      <c r="CW4" s="12">
        <f>MATCH(CONCATENATE("B ",TEXT($BS4,"mmm-yyyy")),Curves!$11:$11,0)</f>
        <v>13</v>
      </c>
      <c r="CX4" s="12">
        <f>MATCH(CONCATENATE("DISC ",TEXT($BS4,"mmm-yyyy")),Curves!$11:$11,0)</f>
        <v>37</v>
      </c>
      <c r="CY4" s="12"/>
      <c r="CZ4" s="12">
        <f>MATCH(CONCATENATE("NG ",TEXT($BT4,"mmm-yyyy")),Curves!$11:$11,0)</f>
        <v>26</v>
      </c>
      <c r="DA4" s="12">
        <f>MATCH(CONCATENATE("B ",TEXT($BT4,"mmm-yyyy")),Curves!$11:$11,0)</f>
        <v>14</v>
      </c>
      <c r="DB4" s="12">
        <f>MATCH(CONCATENATE("DISC ",TEXT($BT4,"mmm-yyyy")),Curves!$11:$11,0)</f>
        <v>38</v>
      </c>
      <c r="DC4" s="12"/>
      <c r="DD4" s="12">
        <f>MATCH(CONCATENATE("NG ",TEXT($BU4,"mmm-yyyy")),Curves!$11:$11,0)</f>
        <v>27</v>
      </c>
      <c r="DE4" s="12">
        <f>MATCH(CONCATENATE("B ",TEXT($BU4,"mmm-yyyy")),Curves!$11:$11,0)</f>
        <v>15</v>
      </c>
      <c r="DF4" s="12">
        <f>MATCH(CONCATENATE("DISC ",TEXT($BU4,"mmm-yyyy")),Curves!$11:$11,0)</f>
        <v>39</v>
      </c>
      <c r="DG4" s="12"/>
      <c r="DH4" s="12">
        <f>MATCH(CONCATENATE("NG ",TEXT($BV4,"mmm-yyyy")),Curves!$11:$11,0)</f>
        <v>28</v>
      </c>
      <c r="DI4" s="12">
        <f>MATCH(CONCATENATE("B ",TEXT($BV4,"mmm-yyyy")),Curves!$11:$11,0)</f>
        <v>16</v>
      </c>
      <c r="DJ4" s="12">
        <f>MATCH(CONCATENATE("DISC ",TEXT($BV4,"mmm-yyyy")),Curves!$11:$11,0)</f>
        <v>40</v>
      </c>
      <c r="DL4" s="12">
        <f>MATCH(CONCATENATE("NG ",TEXT($BW4,"mmm-yyyy")),Curves!$11:$11,0)</f>
        <v>29</v>
      </c>
      <c r="DM4" s="12">
        <f>MATCH(CONCATENATE("B ",TEXT($BW4,"mmm-yyyy")),Curves!$11:$11,0)</f>
        <v>17</v>
      </c>
      <c r="DN4" s="12">
        <f>MATCH(CONCATENATE("DISC ",TEXT($BW4,"mmm-yyyy")),Curves!$11:$11,0)</f>
        <v>41</v>
      </c>
      <c r="DP4" s="12">
        <f>MATCH(CONCATENATE("NG ",TEXT($BX4,"mmm-yyyy")),Curves!$11:$11,0)</f>
        <v>30</v>
      </c>
      <c r="DQ4" s="12">
        <f>MATCH(CONCATENATE("B ",TEXT($BX4,"mmm-yyyy")),Curves!$11:$11,0)</f>
        <v>18</v>
      </c>
      <c r="DR4" s="12">
        <f>MATCH(CONCATENATE("DISC ",TEXT($BX4,"mmm-yyyy")),Curves!$11:$11,0)</f>
        <v>42</v>
      </c>
    </row>
    <row r="5" spans="2:122" x14ac:dyDescent="0.2">
      <c r="B5" s="6">
        <f t="shared" si="1"/>
        <v>36647</v>
      </c>
      <c r="C5" s="27">
        <f>IF(Curves!C14&lt;&gt;"",Curves!C14,"")</f>
        <v>36619</v>
      </c>
      <c r="D5" s="31"/>
      <c r="E5" s="20">
        <f t="shared" si="2"/>
        <v>2.6637989429676279</v>
      </c>
      <c r="F5" s="20">
        <f t="shared" si="5"/>
        <v>2.6616075656598537</v>
      </c>
      <c r="G5" s="20">
        <f t="shared" si="6"/>
        <v>2.678463128978446</v>
      </c>
      <c r="H5" s="20">
        <f t="shared" si="7"/>
        <v>2.6786772703053829</v>
      </c>
      <c r="I5" s="20">
        <f t="shared" si="8"/>
        <v>2.6609961377316442</v>
      </c>
      <c r="J5" s="20">
        <f t="shared" si="9"/>
        <v>2.6485300151375948</v>
      </c>
      <c r="K5" s="20">
        <f t="shared" si="10"/>
        <v>2.7293461107986929</v>
      </c>
      <c r="L5" s="20">
        <f t="shared" si="11"/>
        <v>2.8094151013764965</v>
      </c>
      <c r="M5" s="20">
        <f t="shared" si="12"/>
        <v>2.818311676775977</v>
      </c>
      <c r="N5" s="20">
        <f t="shared" si="13"/>
        <v>2.6557701735277282</v>
      </c>
      <c r="O5" s="21">
        <f t="shared" si="14"/>
        <v>2.4869731505288919</v>
      </c>
      <c r="P5" s="20"/>
      <c r="Q5" s="50">
        <f t="shared" si="15"/>
        <v>2.818311676775977</v>
      </c>
      <c r="R5" s="50">
        <f t="shared" si="3"/>
        <v>2.4869731505288919</v>
      </c>
      <c r="S5" s="51">
        <f t="shared" si="16"/>
        <v>0.33133852624708515</v>
      </c>
      <c r="U5" s="34">
        <f>INDEX(Curves!$A$12:$AZ$907,$CA5,CB5)</f>
        <v>2.8890000000000002</v>
      </c>
      <c r="V5" s="34">
        <f>INDEX(Curves!$A$12:$AZ$907,$CA5,CC5)</f>
        <v>-0.21249999999999999</v>
      </c>
      <c r="W5" s="34">
        <f>INDEX(Curves!$A$12:$AZ$907,$CA5,CD5)</f>
        <v>0.99525460226700069</v>
      </c>
      <c r="X5" s="34"/>
      <c r="Y5" s="34">
        <f>INDEX(Curves!$A$12:$AZ$907,$CA5,CF5)</f>
        <v>2.9110000000000005</v>
      </c>
      <c r="Z5" s="34">
        <f>INDEX(Curves!$A$12:$AZ$907,$CA5,CG5)</f>
        <v>-0.2225</v>
      </c>
      <c r="AA5" s="34">
        <f>INDEX(Curves!$A$12:$AZ$907,$CA5,CH5)</f>
        <v>0.98999723476282431</v>
      </c>
      <c r="AB5" s="34"/>
      <c r="AC5" s="34">
        <f>INDEX(Curves!$A$12:$AZ$907,$CA5,CJ5)</f>
        <v>2.9249999999999998</v>
      </c>
      <c r="AD5" s="34">
        <f>INDEX(Curves!$A$12:$AZ$907,$CA5,CK5)</f>
        <v>-0.20499999999999999</v>
      </c>
      <c r="AE5" s="34">
        <f>INDEX(Curves!$A$12:$AZ$907,$CA5,CL5)</f>
        <v>0.98472909153619348</v>
      </c>
      <c r="AF5" s="34"/>
      <c r="AG5" s="34">
        <f>INDEX(Curves!$A$12:$AZ$907,$CA5,CN5)</f>
        <v>2.9380000000000002</v>
      </c>
      <c r="AH5" s="34">
        <f>INDEX(Curves!$A$12:$AZ$907,$CA5,CO5)</f>
        <v>-0.20250000000000001</v>
      </c>
      <c r="AI5" s="34">
        <f>INDEX(Curves!$A$12:$AZ$907,$CA5,CP5)</f>
        <v>0.97922766233060976</v>
      </c>
      <c r="AJ5" s="34"/>
      <c r="AK5" s="34">
        <f>INDEX(Curves!$A$12:$AZ$907,$CA5,CR5)</f>
        <v>2.9380000000000002</v>
      </c>
      <c r="AL5" s="34">
        <f>INDEX(Curves!$A$12:$AZ$907,$CA5,CS5)</f>
        <v>-0.20499999999999999</v>
      </c>
      <c r="AM5" s="34">
        <f>INDEX(Curves!$A$12:$AZ$907,$CA5,CT5)</f>
        <v>0.97365391062262863</v>
      </c>
      <c r="AN5" s="34"/>
      <c r="AO5" s="34">
        <f>INDEX(Curves!$A$12:$AZ$907,$CA5,CV5)</f>
        <v>2.9530000000000003</v>
      </c>
      <c r="AP5" s="34">
        <f>INDEX(Curves!$A$12:$AZ$907,$CA5,CW5)</f>
        <v>-0.2175</v>
      </c>
      <c r="AQ5" s="34">
        <f>INDEX(Curves!$A$12:$AZ$907,$CA5,CX5)</f>
        <v>0.96820691469113296</v>
      </c>
      <c r="AR5" s="34"/>
      <c r="AS5" s="34">
        <f>INDEX(Curves!$A$12:$AZ$907,$CA5,CZ5)</f>
        <v>3.0530000000000004</v>
      </c>
      <c r="AT5" s="34">
        <f>INDEX(Curves!$A$12:$AZ$907,$CA5,DA5)</f>
        <v>-0.2175</v>
      </c>
      <c r="AU5" s="34">
        <f>INDEX(Curves!$A$12:$AZ$907,$CA5,DB5)</f>
        <v>0.96256255009652347</v>
      </c>
      <c r="AV5" s="34"/>
      <c r="AW5" s="34">
        <f>INDEX(Curves!$A$12:$AZ$907,$CA5,DD5)</f>
        <v>3.153</v>
      </c>
      <c r="AX5" s="34">
        <f>INDEX(Curves!$A$12:$AZ$907,$CA5,DE5)</f>
        <v>-0.2175</v>
      </c>
      <c r="AY5" s="34">
        <f>INDEX(Curves!$A$12:$AZ$907,$CA5,DF5)</f>
        <v>0.95704823756651214</v>
      </c>
      <c r="AZ5" s="34"/>
      <c r="BA5" s="34">
        <f>INDEX(Curves!$A$12:$AZ$907,$CA5,DH5)</f>
        <v>3.17</v>
      </c>
      <c r="BB5" s="34">
        <f>INDEX(Curves!$A$12:$AZ$907,$CA5,DI5)</f>
        <v>-0.20749999999999999</v>
      </c>
      <c r="BC5" s="34">
        <f>INDEX(Curves!$A$12:$AZ$907,$CA5,DJ5)</f>
        <v>0.95132883604252394</v>
      </c>
      <c r="BD5" s="34"/>
      <c r="BE5" s="34">
        <f>INDEX(Curves!$A$12:$AZ$907,$CA5,DL5)</f>
        <v>3.0160000000000005</v>
      </c>
      <c r="BF5" s="34">
        <f>INDEX(Curves!$A$12:$AZ$907,$CA5,DM5)</f>
        <v>-0.20749999999999999</v>
      </c>
      <c r="BG5" s="34">
        <f>INDEX(Curves!$A$12:$AZ$907,$CA5,DN5)</f>
        <v>0.94561871943305242</v>
      </c>
      <c r="BH5" s="34"/>
      <c r="BI5" s="34">
        <f>INDEX(Curves!$A$12:$AZ$907,$CA5,DP5)</f>
        <v>2.8519999999999999</v>
      </c>
      <c r="BJ5" s="34">
        <f>INDEX(Curves!$A$12:$AZ$907,$CA5,DQ5)</f>
        <v>-0.20749999999999999</v>
      </c>
      <c r="BK5" s="34">
        <f>INDEX(Curves!$A$12:$AZ$907,$CA5,DR5)</f>
        <v>0.94043227473204472</v>
      </c>
      <c r="BL5"/>
      <c r="BM5"/>
      <c r="BN5" s="17">
        <f t="shared" ref="BN5:BN68" si="18">BN4</f>
        <v>36647</v>
      </c>
      <c r="BO5" s="17">
        <f t="shared" ref="BO5:BX5" si="19">EOMONTH(BN5,1)</f>
        <v>36707</v>
      </c>
      <c r="BP5" s="17">
        <f t="shared" si="19"/>
        <v>36738</v>
      </c>
      <c r="BQ5" s="17">
        <f t="shared" si="19"/>
        <v>36769</v>
      </c>
      <c r="BR5" s="17">
        <f t="shared" si="19"/>
        <v>36799</v>
      </c>
      <c r="BS5" s="17">
        <f t="shared" si="19"/>
        <v>36830</v>
      </c>
      <c r="BT5" s="17">
        <f t="shared" si="19"/>
        <v>36860</v>
      </c>
      <c r="BU5" s="17">
        <f t="shared" si="19"/>
        <v>36891</v>
      </c>
      <c r="BV5" s="17">
        <f t="shared" si="19"/>
        <v>36922</v>
      </c>
      <c r="BW5" s="17">
        <f t="shared" si="19"/>
        <v>36950</v>
      </c>
      <c r="BX5" s="17">
        <f t="shared" si="19"/>
        <v>36981</v>
      </c>
      <c r="BY5" s="9"/>
      <c r="CA5" s="12">
        <f>MATCH(C5,Curves!$C$12:$C$433,0)</f>
        <v>3</v>
      </c>
      <c r="CB5" s="12">
        <f>MATCH(CONCATENATE("NG ",TEXT($BN5,"mmm-yyyy")),Curves!$11:$11,0)</f>
        <v>20</v>
      </c>
      <c r="CC5" s="12">
        <f>MATCH(CONCATENATE("B ",TEXT($BN5,"mmm-yyyy")),Curves!$11:$11,0)</f>
        <v>8</v>
      </c>
      <c r="CD5" s="12">
        <f>MATCH(CONCATENATE("DISC ",TEXT($BN5,"mmm-yyyy")),Curves!$11:$11,0)</f>
        <v>32</v>
      </c>
      <c r="CE5" s="12"/>
      <c r="CF5" s="12">
        <f>MATCH(CONCATENATE("NG ",TEXT($BO5,"mmm-yyyy")),Curves!$11:$11,0)</f>
        <v>21</v>
      </c>
      <c r="CG5" s="12">
        <f>MATCH(CONCATENATE("B ",TEXT($BO5,"mmm-yyyy")),Curves!$11:$11,0)</f>
        <v>9</v>
      </c>
      <c r="CH5" s="12">
        <f>MATCH(CONCATENATE("DISC ",TEXT($BO5,"mmm-yyyy")),Curves!$11:$11,0)</f>
        <v>33</v>
      </c>
      <c r="CI5" s="12"/>
      <c r="CJ5" s="12">
        <f>MATCH(CONCATENATE("NG ",TEXT($BP5,"mmm-yyyy")),Curves!$11:$11,0)</f>
        <v>22</v>
      </c>
      <c r="CK5" s="12">
        <f>MATCH(CONCATENATE("B ",TEXT($BP5,"mmm-yyyy")),Curves!$11:$11,0)</f>
        <v>10</v>
      </c>
      <c r="CL5" s="12">
        <f>MATCH(CONCATENATE("DISC ",TEXT($BP5,"mmm-yyyy")),Curves!$11:$11,0)</f>
        <v>34</v>
      </c>
      <c r="CM5" s="12"/>
      <c r="CN5" s="12">
        <f>MATCH(CONCATENATE("NG ",TEXT($BQ5,"mmm-yyyy")),Curves!$11:$11,0)</f>
        <v>23</v>
      </c>
      <c r="CO5" s="12">
        <f>MATCH(CONCATENATE("B ",TEXT($BQ5,"mmm-yyyy")),Curves!$11:$11,0)</f>
        <v>11</v>
      </c>
      <c r="CP5" s="12">
        <f>MATCH(CONCATENATE("DISC ",TEXT($BQ5,"mmm-yyyy")),Curves!$11:$11,0)</f>
        <v>35</v>
      </c>
      <c r="CQ5" s="12"/>
      <c r="CR5" s="12">
        <f>MATCH(CONCATENATE("NG ",TEXT($BR5,"mmm-yyyy")),Curves!$11:$11,0)</f>
        <v>24</v>
      </c>
      <c r="CS5" s="12">
        <f>MATCH(CONCATENATE("B ",TEXT($BR5,"mmm-yyyy")),Curves!$11:$11,0)</f>
        <v>12</v>
      </c>
      <c r="CT5" s="12">
        <f>MATCH(CONCATENATE("DISC ",TEXT($BR5,"mmm-yyyy")),Curves!$11:$11,0)</f>
        <v>36</v>
      </c>
      <c r="CU5" s="12"/>
      <c r="CV5" s="12">
        <f>MATCH(CONCATENATE("NG ",TEXT($BS5,"mmm-yyyy")),Curves!$11:$11,0)</f>
        <v>25</v>
      </c>
      <c r="CW5" s="12">
        <f>MATCH(CONCATENATE("B ",TEXT($BS5,"mmm-yyyy")),Curves!$11:$11,0)</f>
        <v>13</v>
      </c>
      <c r="CX5" s="12">
        <f>MATCH(CONCATENATE("DISC ",TEXT($BS5,"mmm-yyyy")),Curves!$11:$11,0)</f>
        <v>37</v>
      </c>
      <c r="CY5" s="12"/>
      <c r="CZ5" s="12">
        <f>MATCH(CONCATENATE("NG ",TEXT($BT5,"mmm-yyyy")),Curves!$11:$11,0)</f>
        <v>26</v>
      </c>
      <c r="DA5" s="12">
        <f>MATCH(CONCATENATE("B ",TEXT($BT5,"mmm-yyyy")),Curves!$11:$11,0)</f>
        <v>14</v>
      </c>
      <c r="DB5" s="12">
        <f>MATCH(CONCATENATE("DISC ",TEXT($BT5,"mmm-yyyy")),Curves!$11:$11,0)</f>
        <v>38</v>
      </c>
      <c r="DC5" s="12"/>
      <c r="DD5" s="12">
        <f>MATCH(CONCATENATE("NG ",TEXT($BU5,"mmm-yyyy")),Curves!$11:$11,0)</f>
        <v>27</v>
      </c>
      <c r="DE5" s="12">
        <f>MATCH(CONCATENATE("B ",TEXT($BU5,"mmm-yyyy")),Curves!$11:$11,0)</f>
        <v>15</v>
      </c>
      <c r="DF5" s="12">
        <f>MATCH(CONCATENATE("DISC ",TEXT($BU5,"mmm-yyyy")),Curves!$11:$11,0)</f>
        <v>39</v>
      </c>
      <c r="DG5" s="12"/>
      <c r="DH5" s="12">
        <f>MATCH(CONCATENATE("NG ",TEXT($BV5,"mmm-yyyy")),Curves!$11:$11,0)</f>
        <v>28</v>
      </c>
      <c r="DI5" s="12">
        <f>MATCH(CONCATENATE("B ",TEXT($BV5,"mmm-yyyy")),Curves!$11:$11,0)</f>
        <v>16</v>
      </c>
      <c r="DJ5" s="12">
        <f>MATCH(CONCATENATE("DISC ",TEXT($BV5,"mmm-yyyy")),Curves!$11:$11,0)</f>
        <v>40</v>
      </c>
      <c r="DL5" s="12">
        <f>MATCH(CONCATENATE("NG ",TEXT($BW5,"mmm-yyyy")),Curves!$11:$11,0)</f>
        <v>29</v>
      </c>
      <c r="DM5" s="12">
        <f>MATCH(CONCATENATE("B ",TEXT($BW5,"mmm-yyyy")),Curves!$11:$11,0)</f>
        <v>17</v>
      </c>
      <c r="DN5" s="12">
        <f>MATCH(CONCATENATE("DISC ",TEXT($BW5,"mmm-yyyy")),Curves!$11:$11,0)</f>
        <v>41</v>
      </c>
      <c r="DP5" s="12">
        <f>MATCH(CONCATENATE("NG ",TEXT($BX5,"mmm-yyyy")),Curves!$11:$11,0)</f>
        <v>30</v>
      </c>
      <c r="DQ5" s="12">
        <f>MATCH(CONCATENATE("B ",TEXT($BX5,"mmm-yyyy")),Curves!$11:$11,0)</f>
        <v>18</v>
      </c>
      <c r="DR5" s="12">
        <f>MATCH(CONCATENATE("DISC ",TEXT($BX5,"mmm-yyyy")),Curves!$11:$11,0)</f>
        <v>42</v>
      </c>
    </row>
    <row r="6" spans="2:122" x14ac:dyDescent="0.2">
      <c r="B6" s="6">
        <f t="shared" si="1"/>
        <v>36647</v>
      </c>
      <c r="C6" s="27">
        <f>IF(Curves!C15&lt;&gt;"",Curves!C15,"")</f>
        <v>36620</v>
      </c>
      <c r="D6" s="31"/>
      <c r="E6" s="20">
        <f t="shared" si="2"/>
        <v>2.6075323018274719</v>
      </c>
      <c r="F6" s="20">
        <f t="shared" si="5"/>
        <v>2.5982077330504172</v>
      </c>
      <c r="G6" s="20">
        <f t="shared" si="6"/>
        <v>2.6198819862094163</v>
      </c>
      <c r="H6" s="20">
        <f t="shared" si="7"/>
        <v>2.6226511638962937</v>
      </c>
      <c r="I6" s="20">
        <f t="shared" si="8"/>
        <v>2.6074575961659785</v>
      </c>
      <c r="J6" s="20">
        <f t="shared" si="9"/>
        <v>2.5882959545813482</v>
      </c>
      <c r="K6" s="20">
        <f t="shared" si="10"/>
        <v>2.6819976602998419</v>
      </c>
      <c r="L6" s="20">
        <f t="shared" si="11"/>
        <v>2.767693364807823</v>
      </c>
      <c r="M6" s="20">
        <f t="shared" si="12"/>
        <v>2.7802617961864082</v>
      </c>
      <c r="N6" s="20">
        <f t="shared" si="13"/>
        <v>2.6211331464512755</v>
      </c>
      <c r="O6" s="21">
        <f t="shared" si="14"/>
        <v>2.4565516399165261</v>
      </c>
      <c r="P6" s="20"/>
      <c r="Q6" s="50">
        <f t="shared" si="15"/>
        <v>2.7802617961864082</v>
      </c>
      <c r="R6" s="50">
        <f t="shared" si="3"/>
        <v>2.4565516399165261</v>
      </c>
      <c r="S6" s="51">
        <f t="shared" si="16"/>
        <v>0.32371015626988209</v>
      </c>
      <c r="U6" s="34">
        <f>INDEX(Curves!$A$12:$AZ$907,$CA6,CB6)</f>
        <v>2.8220000000000001</v>
      </c>
      <c r="V6" s="34">
        <f>INDEX(Curves!$A$12:$AZ$907,$CA6,CC6)</f>
        <v>-0.20250000000000001</v>
      </c>
      <c r="W6" s="34">
        <f>INDEX(Curves!$A$12:$AZ$907,$CA6,CD6)</f>
        <v>0.99543130438155059</v>
      </c>
      <c r="X6" s="34"/>
      <c r="Y6" s="34">
        <f>INDEX(Curves!$A$12:$AZ$907,$CA6,CF6)</f>
        <v>2.8440000000000003</v>
      </c>
      <c r="Z6" s="34">
        <f>INDEX(Curves!$A$12:$AZ$907,$CA6,CG6)</f>
        <v>-0.22</v>
      </c>
      <c r="AA6" s="34">
        <f>INDEX(Curves!$A$12:$AZ$907,$CA6,CH6)</f>
        <v>0.99017062997348215</v>
      </c>
      <c r="AB6" s="34"/>
      <c r="AC6" s="34">
        <f>INDEX(Curves!$A$12:$AZ$907,$CA6,CJ6)</f>
        <v>2.8620000000000001</v>
      </c>
      <c r="AD6" s="34">
        <f>INDEX(Curves!$A$12:$AZ$907,$CA6,CK6)</f>
        <v>-0.20250000000000001</v>
      </c>
      <c r="AE6" s="34">
        <f>INDEX(Curves!$A$12:$AZ$907,$CA6,CL6)</f>
        <v>0.98510320970461229</v>
      </c>
      <c r="AF6" s="34"/>
      <c r="AG6" s="34">
        <f>INDEX(Curves!$A$12:$AZ$907,$CA6,CN6)</f>
        <v>2.8769999999999998</v>
      </c>
      <c r="AH6" s="34">
        <f>INDEX(Curves!$A$12:$AZ$907,$CA6,CO6)</f>
        <v>-0.2</v>
      </c>
      <c r="AI6" s="34">
        <f>INDEX(Curves!$A$12:$AZ$907,$CA6,CP6)</f>
        <v>0.97969785726421144</v>
      </c>
      <c r="AJ6" s="34"/>
      <c r="AK6" s="34">
        <f>INDEX(Curves!$A$12:$AZ$907,$CA6,CR6)</f>
        <v>2.8790000000000004</v>
      </c>
      <c r="AL6" s="34">
        <f>INDEX(Curves!$A$12:$AZ$907,$CA6,CS6)</f>
        <v>-0.20250000000000001</v>
      </c>
      <c r="AM6" s="34">
        <f>INDEX(Curves!$A$12:$AZ$907,$CA6,CT6)</f>
        <v>0.97420422049915112</v>
      </c>
      <c r="AN6" s="34"/>
      <c r="AO6" s="34">
        <f>INDEX(Curves!$A$12:$AZ$907,$CA6,CV6)</f>
        <v>2.8940000000000006</v>
      </c>
      <c r="AP6" s="34">
        <f>INDEX(Curves!$A$12:$AZ$907,$CA6,CW6)</f>
        <v>-0.2225</v>
      </c>
      <c r="AQ6" s="34">
        <f>INDEX(Curves!$A$12:$AZ$907,$CA6,CX6)</f>
        <v>0.96885493340121565</v>
      </c>
      <c r="AR6" s="34"/>
      <c r="AS6" s="34">
        <f>INDEX(Curves!$A$12:$AZ$907,$CA6,CZ6)</f>
        <v>2.9990000000000006</v>
      </c>
      <c r="AT6" s="34">
        <f>INDEX(Curves!$A$12:$AZ$907,$CA6,DA6)</f>
        <v>-0.215</v>
      </c>
      <c r="AU6" s="34">
        <f>INDEX(Curves!$A$12:$AZ$907,$CA6,DB6)</f>
        <v>0.96336122855597739</v>
      </c>
      <c r="AV6" s="34"/>
      <c r="AW6" s="34">
        <f>INDEX(Curves!$A$12:$AZ$907,$CA6,DD6)</f>
        <v>3.1040000000000005</v>
      </c>
      <c r="AX6" s="34">
        <f>INDEX(Curves!$A$12:$AZ$907,$CA6,DE6)</f>
        <v>-0.215</v>
      </c>
      <c r="AY6" s="34">
        <f>INDEX(Curves!$A$12:$AZ$907,$CA6,DF6)</f>
        <v>0.95801085663129881</v>
      </c>
      <c r="AZ6" s="34"/>
      <c r="BA6" s="34">
        <f>INDEX(Curves!$A$12:$AZ$907,$CA6,DH6)</f>
        <v>3.1240000000000006</v>
      </c>
      <c r="BB6" s="34">
        <f>INDEX(Curves!$A$12:$AZ$907,$CA6,DI6)</f>
        <v>-0.20499999999999999</v>
      </c>
      <c r="BC6" s="34">
        <f>INDEX(Curves!$A$12:$AZ$907,$CA6,DJ6)</f>
        <v>0.95247063932388065</v>
      </c>
      <c r="BD6" s="34"/>
      <c r="BE6" s="34">
        <f>INDEX(Curves!$A$12:$AZ$907,$CA6,DL6)</f>
        <v>2.9730000000000003</v>
      </c>
      <c r="BF6" s="34">
        <f>INDEX(Curves!$A$12:$AZ$907,$CA6,DM6)</f>
        <v>-0.20499999999999999</v>
      </c>
      <c r="BG6" s="34">
        <f>INDEX(Curves!$A$12:$AZ$907,$CA6,DN6)</f>
        <v>0.94694116562546071</v>
      </c>
      <c r="BH6" s="34"/>
      <c r="BI6" s="34">
        <f>INDEX(Curves!$A$12:$AZ$907,$CA6,DP6)</f>
        <v>2.8130000000000002</v>
      </c>
      <c r="BJ6" s="34">
        <f>INDEX(Curves!$A$12:$AZ$907,$CA6,DQ6)</f>
        <v>-0.20499999999999999</v>
      </c>
      <c r="BK6" s="34">
        <f>INDEX(Curves!$A$12:$AZ$907,$CA6,DR6)</f>
        <v>0.94192930978394396</v>
      </c>
      <c r="BL6"/>
      <c r="BM6"/>
      <c r="BN6" s="17">
        <f t="shared" si="18"/>
        <v>36647</v>
      </c>
      <c r="BO6" s="17">
        <f t="shared" ref="BO6:BX6" si="20">EOMONTH(BN6,1)</f>
        <v>36707</v>
      </c>
      <c r="BP6" s="17">
        <f t="shared" si="20"/>
        <v>36738</v>
      </c>
      <c r="BQ6" s="17">
        <f t="shared" si="20"/>
        <v>36769</v>
      </c>
      <c r="BR6" s="17">
        <f t="shared" si="20"/>
        <v>36799</v>
      </c>
      <c r="BS6" s="17">
        <f t="shared" si="20"/>
        <v>36830</v>
      </c>
      <c r="BT6" s="17">
        <f t="shared" si="20"/>
        <v>36860</v>
      </c>
      <c r="BU6" s="17">
        <f t="shared" si="20"/>
        <v>36891</v>
      </c>
      <c r="BV6" s="17">
        <f t="shared" si="20"/>
        <v>36922</v>
      </c>
      <c r="BW6" s="17">
        <f t="shared" si="20"/>
        <v>36950</v>
      </c>
      <c r="BX6" s="17">
        <f t="shared" si="20"/>
        <v>36981</v>
      </c>
      <c r="BY6" s="9"/>
      <c r="CA6" s="12">
        <f>MATCH(C6,Curves!$C$12:$C$433,0)</f>
        <v>4</v>
      </c>
      <c r="CB6" s="12">
        <f>MATCH(CONCATENATE("NG ",TEXT($BN6,"mmm-yyyy")),Curves!$11:$11,0)</f>
        <v>20</v>
      </c>
      <c r="CC6" s="12">
        <f>MATCH(CONCATENATE("B ",TEXT($BN6,"mmm-yyyy")),Curves!$11:$11,0)</f>
        <v>8</v>
      </c>
      <c r="CD6" s="12">
        <f>MATCH(CONCATENATE("DISC ",TEXT($BN6,"mmm-yyyy")),Curves!$11:$11,0)</f>
        <v>32</v>
      </c>
      <c r="CE6" s="12"/>
      <c r="CF6" s="12">
        <f>MATCH(CONCATENATE("NG ",TEXT($BO6,"mmm-yyyy")),Curves!$11:$11,0)</f>
        <v>21</v>
      </c>
      <c r="CG6" s="12">
        <f>MATCH(CONCATENATE("B ",TEXT($BO6,"mmm-yyyy")),Curves!$11:$11,0)</f>
        <v>9</v>
      </c>
      <c r="CH6" s="12">
        <f>MATCH(CONCATENATE("DISC ",TEXT($BO6,"mmm-yyyy")),Curves!$11:$11,0)</f>
        <v>33</v>
      </c>
      <c r="CI6" s="12"/>
      <c r="CJ6" s="12">
        <f>MATCH(CONCATENATE("NG ",TEXT($BP6,"mmm-yyyy")),Curves!$11:$11,0)</f>
        <v>22</v>
      </c>
      <c r="CK6" s="12">
        <f>MATCH(CONCATENATE("B ",TEXT($BP6,"mmm-yyyy")),Curves!$11:$11,0)</f>
        <v>10</v>
      </c>
      <c r="CL6" s="12">
        <f>MATCH(CONCATENATE("DISC ",TEXT($BP6,"mmm-yyyy")),Curves!$11:$11,0)</f>
        <v>34</v>
      </c>
      <c r="CM6" s="12"/>
      <c r="CN6" s="12">
        <f>MATCH(CONCATENATE("NG ",TEXT($BQ6,"mmm-yyyy")),Curves!$11:$11,0)</f>
        <v>23</v>
      </c>
      <c r="CO6" s="12">
        <f>MATCH(CONCATENATE("B ",TEXT($BQ6,"mmm-yyyy")),Curves!$11:$11,0)</f>
        <v>11</v>
      </c>
      <c r="CP6" s="12">
        <f>MATCH(CONCATENATE("DISC ",TEXT($BQ6,"mmm-yyyy")),Curves!$11:$11,0)</f>
        <v>35</v>
      </c>
      <c r="CQ6" s="12"/>
      <c r="CR6" s="12">
        <f>MATCH(CONCATENATE("NG ",TEXT($BR6,"mmm-yyyy")),Curves!$11:$11,0)</f>
        <v>24</v>
      </c>
      <c r="CS6" s="12">
        <f>MATCH(CONCATENATE("B ",TEXT($BR6,"mmm-yyyy")),Curves!$11:$11,0)</f>
        <v>12</v>
      </c>
      <c r="CT6" s="12">
        <f>MATCH(CONCATENATE("DISC ",TEXT($BR6,"mmm-yyyy")),Curves!$11:$11,0)</f>
        <v>36</v>
      </c>
      <c r="CU6" s="12"/>
      <c r="CV6" s="12">
        <f>MATCH(CONCATENATE("NG ",TEXT($BS6,"mmm-yyyy")),Curves!$11:$11,0)</f>
        <v>25</v>
      </c>
      <c r="CW6" s="12">
        <f>MATCH(CONCATENATE("B ",TEXT($BS6,"mmm-yyyy")),Curves!$11:$11,0)</f>
        <v>13</v>
      </c>
      <c r="CX6" s="12">
        <f>MATCH(CONCATENATE("DISC ",TEXT($BS6,"mmm-yyyy")),Curves!$11:$11,0)</f>
        <v>37</v>
      </c>
      <c r="CY6" s="12"/>
      <c r="CZ6" s="12">
        <f>MATCH(CONCATENATE("NG ",TEXT($BT6,"mmm-yyyy")),Curves!$11:$11,0)</f>
        <v>26</v>
      </c>
      <c r="DA6" s="12">
        <f>MATCH(CONCATENATE("B ",TEXT($BT6,"mmm-yyyy")),Curves!$11:$11,0)</f>
        <v>14</v>
      </c>
      <c r="DB6" s="12">
        <f>MATCH(CONCATENATE("DISC ",TEXT($BT6,"mmm-yyyy")),Curves!$11:$11,0)</f>
        <v>38</v>
      </c>
      <c r="DC6" s="12"/>
      <c r="DD6" s="12">
        <f>MATCH(CONCATENATE("NG ",TEXT($BU6,"mmm-yyyy")),Curves!$11:$11,0)</f>
        <v>27</v>
      </c>
      <c r="DE6" s="12">
        <f>MATCH(CONCATENATE("B ",TEXT($BU6,"mmm-yyyy")),Curves!$11:$11,0)</f>
        <v>15</v>
      </c>
      <c r="DF6" s="12">
        <f>MATCH(CONCATENATE("DISC ",TEXT($BU6,"mmm-yyyy")),Curves!$11:$11,0)</f>
        <v>39</v>
      </c>
      <c r="DG6" s="12"/>
      <c r="DH6" s="12">
        <f>MATCH(CONCATENATE("NG ",TEXT($BV6,"mmm-yyyy")),Curves!$11:$11,0)</f>
        <v>28</v>
      </c>
      <c r="DI6" s="12">
        <f>MATCH(CONCATENATE("B ",TEXT($BV6,"mmm-yyyy")),Curves!$11:$11,0)</f>
        <v>16</v>
      </c>
      <c r="DJ6" s="12">
        <f>MATCH(CONCATENATE("DISC ",TEXT($BV6,"mmm-yyyy")),Curves!$11:$11,0)</f>
        <v>40</v>
      </c>
      <c r="DL6" s="12">
        <f>MATCH(CONCATENATE("NG ",TEXT($BW6,"mmm-yyyy")),Curves!$11:$11,0)</f>
        <v>29</v>
      </c>
      <c r="DM6" s="12">
        <f>MATCH(CONCATENATE("B ",TEXT($BW6,"mmm-yyyy")),Curves!$11:$11,0)</f>
        <v>17</v>
      </c>
      <c r="DN6" s="12">
        <f>MATCH(CONCATENATE("DISC ",TEXT($BW6,"mmm-yyyy")),Curves!$11:$11,0)</f>
        <v>41</v>
      </c>
      <c r="DP6" s="12">
        <f>MATCH(CONCATENATE("NG ",TEXT($BX6,"mmm-yyyy")),Curves!$11:$11,0)</f>
        <v>30</v>
      </c>
      <c r="DQ6" s="12">
        <f>MATCH(CONCATENATE("B ",TEXT($BX6,"mmm-yyyy")),Curves!$11:$11,0)</f>
        <v>18</v>
      </c>
      <c r="DR6" s="12">
        <f>MATCH(CONCATENATE("DISC ",TEXT($BX6,"mmm-yyyy")),Curves!$11:$11,0)</f>
        <v>42</v>
      </c>
    </row>
    <row r="7" spans="2:122" x14ac:dyDescent="0.2">
      <c r="B7" s="6">
        <f t="shared" si="1"/>
        <v>36647</v>
      </c>
      <c r="C7" s="27">
        <f>IF(Curves!C16&lt;&gt;"",Curves!C16,"")</f>
        <v>36621</v>
      </c>
      <c r="D7" s="31"/>
      <c r="E7" s="20">
        <f t="shared" si="2"/>
        <v>2.6687184777356938</v>
      </c>
      <c r="F7" s="20">
        <f t="shared" si="5"/>
        <v>2.6590636928873739</v>
      </c>
      <c r="G7" s="20">
        <f t="shared" si="6"/>
        <v>2.6780717669245622</v>
      </c>
      <c r="H7" s="20">
        <f t="shared" si="7"/>
        <v>2.675442390447671</v>
      </c>
      <c r="I7" s="20">
        <f t="shared" si="8"/>
        <v>2.6569000608891069</v>
      </c>
      <c r="J7" s="20">
        <f t="shared" si="9"/>
        <v>2.6353946446760252</v>
      </c>
      <c r="K7" s="20">
        <f t="shared" si="10"/>
        <v>2.723818890757141</v>
      </c>
      <c r="L7" s="20">
        <f t="shared" si="11"/>
        <v>2.8014117132701681</v>
      </c>
      <c r="M7" s="20">
        <f t="shared" si="12"/>
        <v>2.8135640743391832</v>
      </c>
      <c r="N7" s="20">
        <f t="shared" si="13"/>
        <v>2.6474386471290239</v>
      </c>
      <c r="O7" s="21">
        <f t="shared" si="14"/>
        <v>2.475989627830828</v>
      </c>
      <c r="P7" s="20"/>
      <c r="Q7" s="50">
        <f t="shared" si="15"/>
        <v>2.8135640743391832</v>
      </c>
      <c r="R7" s="50">
        <f t="shared" si="3"/>
        <v>2.475989627830828</v>
      </c>
      <c r="S7" s="51">
        <f t="shared" si="16"/>
        <v>0.33757444650835522</v>
      </c>
      <c r="U7" s="34">
        <f>INDEX(Curves!$A$12:$AZ$907,$CA7,CB7)</f>
        <v>2.8880000000000003</v>
      </c>
      <c r="V7" s="34">
        <f>INDEX(Curves!$A$12:$AZ$907,$CA7,CC7)</f>
        <v>-0.20749999999999999</v>
      </c>
      <c r="W7" s="34">
        <f>INDEX(Curves!$A$12:$AZ$907,$CA7,CD7)</f>
        <v>0.9956047296160021</v>
      </c>
      <c r="X7" s="34"/>
      <c r="Y7" s="34">
        <f>INDEX(Curves!$A$12:$AZ$907,$CA7,CF7)</f>
        <v>2.9049999999999998</v>
      </c>
      <c r="Z7" s="34">
        <f>INDEX(Curves!$A$12:$AZ$907,$CA7,CG7)</f>
        <v>-0.22</v>
      </c>
      <c r="AA7" s="34">
        <f>INDEX(Curves!$A$12:$AZ$907,$CA7,CH7)</f>
        <v>0.99034029530256018</v>
      </c>
      <c r="AB7" s="34"/>
      <c r="AC7" s="34">
        <f>INDEX(Curves!$A$12:$AZ$907,$CA7,CJ7)</f>
        <v>2.9210000000000003</v>
      </c>
      <c r="AD7" s="34">
        <f>INDEX(Curves!$A$12:$AZ$907,$CA7,CK7)</f>
        <v>-0.20250000000000001</v>
      </c>
      <c r="AE7" s="34">
        <f>INDEX(Curves!$A$12:$AZ$907,$CA7,CL7)</f>
        <v>0.98512847780929258</v>
      </c>
      <c r="AF7" s="34"/>
      <c r="AG7" s="34">
        <f>INDEX(Curves!$A$12:$AZ$907,$CA7,CN7)</f>
        <v>2.9310000000000005</v>
      </c>
      <c r="AH7" s="34">
        <f>INDEX(Curves!$A$12:$AZ$907,$CA7,CO7)</f>
        <v>-0.2</v>
      </c>
      <c r="AI7" s="34">
        <f>INDEX(Curves!$A$12:$AZ$907,$CA7,CP7)</f>
        <v>0.97965667903612985</v>
      </c>
      <c r="AJ7" s="34"/>
      <c r="AK7" s="34">
        <f>INDEX(Curves!$A$12:$AZ$907,$CA7,CR7)</f>
        <v>2.93</v>
      </c>
      <c r="AL7" s="34">
        <f>INDEX(Curves!$A$12:$AZ$907,$CA7,CS7)</f>
        <v>-0.20250000000000001</v>
      </c>
      <c r="AM7" s="34">
        <f>INDEX(Curves!$A$12:$AZ$907,$CA7,CT7)</f>
        <v>0.97411551269994756</v>
      </c>
      <c r="AN7" s="34"/>
      <c r="AO7" s="34">
        <f>INDEX(Curves!$A$12:$AZ$907,$CA7,CV7)</f>
        <v>2.9430000000000001</v>
      </c>
      <c r="AP7" s="34">
        <f>INDEX(Curves!$A$12:$AZ$907,$CA7,CW7)</f>
        <v>-0.2225</v>
      </c>
      <c r="AQ7" s="34">
        <f>INDEX(Curves!$A$12:$AZ$907,$CA7,CX7)</f>
        <v>0.96871701697335977</v>
      </c>
      <c r="AR7" s="34"/>
      <c r="AS7" s="34">
        <f>INDEX(Curves!$A$12:$AZ$907,$CA7,CZ7)</f>
        <v>3.0430000000000001</v>
      </c>
      <c r="AT7" s="34">
        <f>INDEX(Curves!$A$12:$AZ$907,$CA7,DA7)</f>
        <v>-0.215</v>
      </c>
      <c r="AU7" s="34">
        <f>INDEX(Curves!$A$12:$AZ$907,$CA7,DB7)</f>
        <v>0.9631608524600922</v>
      </c>
      <c r="AV7" s="34"/>
      <c r="AW7" s="34">
        <f>INDEX(Curves!$A$12:$AZ$907,$CA7,DD7)</f>
        <v>3.14</v>
      </c>
      <c r="AX7" s="34">
        <f>INDEX(Curves!$A$12:$AZ$907,$CA7,DE7)</f>
        <v>-0.215</v>
      </c>
      <c r="AY7" s="34">
        <f>INDEX(Curves!$A$12:$AZ$907,$CA7,DF7)</f>
        <v>0.95774759428039924</v>
      </c>
      <c r="AZ7" s="34"/>
      <c r="BA7" s="34">
        <f>INDEX(Curves!$A$12:$AZ$907,$CA7,DH7)</f>
        <v>3.16</v>
      </c>
      <c r="BB7" s="34">
        <f>INDEX(Curves!$A$12:$AZ$907,$CA7,DI7)</f>
        <v>-0.20499999999999999</v>
      </c>
      <c r="BC7" s="34">
        <f>INDEX(Curves!$A$12:$AZ$907,$CA7,DJ7)</f>
        <v>0.95213674258517189</v>
      </c>
      <c r="BD7" s="34"/>
      <c r="BE7" s="34">
        <f>INDEX(Curves!$A$12:$AZ$907,$CA7,DL7)</f>
        <v>3.0019999999999998</v>
      </c>
      <c r="BF7" s="34">
        <f>INDEX(Curves!$A$12:$AZ$907,$CA7,DM7)</f>
        <v>-0.20499999999999999</v>
      </c>
      <c r="BG7" s="34">
        <f>INDEX(Curves!$A$12:$AZ$907,$CA7,DN7)</f>
        <v>0.94652793962424897</v>
      </c>
      <c r="BH7" s="34"/>
      <c r="BI7" s="34">
        <f>INDEX(Curves!$A$12:$AZ$907,$CA7,DP7)</f>
        <v>2.835</v>
      </c>
      <c r="BJ7" s="34">
        <f>INDEX(Curves!$A$12:$AZ$907,$CA7,DQ7)</f>
        <v>-0.20499999999999999</v>
      </c>
      <c r="BK7" s="34">
        <f>INDEX(Curves!$A$12:$AZ$907,$CA7,DR7)</f>
        <v>0.94144092312959249</v>
      </c>
      <c r="BL7"/>
      <c r="BM7"/>
      <c r="BN7" s="17">
        <f t="shared" si="18"/>
        <v>36647</v>
      </c>
      <c r="BO7" s="17">
        <f t="shared" ref="BO7:BX7" si="21">EOMONTH(BN7,1)</f>
        <v>36707</v>
      </c>
      <c r="BP7" s="17">
        <f t="shared" si="21"/>
        <v>36738</v>
      </c>
      <c r="BQ7" s="17">
        <f t="shared" si="21"/>
        <v>36769</v>
      </c>
      <c r="BR7" s="17">
        <f t="shared" si="21"/>
        <v>36799</v>
      </c>
      <c r="BS7" s="17">
        <f t="shared" si="21"/>
        <v>36830</v>
      </c>
      <c r="BT7" s="17">
        <f t="shared" si="21"/>
        <v>36860</v>
      </c>
      <c r="BU7" s="17">
        <f t="shared" si="21"/>
        <v>36891</v>
      </c>
      <c r="BV7" s="17">
        <f t="shared" si="21"/>
        <v>36922</v>
      </c>
      <c r="BW7" s="17">
        <f t="shared" si="21"/>
        <v>36950</v>
      </c>
      <c r="BX7" s="17">
        <f t="shared" si="21"/>
        <v>36981</v>
      </c>
      <c r="BY7" s="9"/>
      <c r="CA7" s="12">
        <f>MATCH(C7,Curves!$C$12:$C$433,0)</f>
        <v>5</v>
      </c>
      <c r="CB7" s="12">
        <f>MATCH(CONCATENATE("NG ",TEXT($BN7,"mmm-yyyy")),Curves!$11:$11,0)</f>
        <v>20</v>
      </c>
      <c r="CC7" s="12">
        <f>MATCH(CONCATENATE("B ",TEXT($BN7,"mmm-yyyy")),Curves!$11:$11,0)</f>
        <v>8</v>
      </c>
      <c r="CD7" s="12">
        <f>MATCH(CONCATENATE("DISC ",TEXT($BN7,"mmm-yyyy")),Curves!$11:$11,0)</f>
        <v>32</v>
      </c>
      <c r="CE7" s="12"/>
      <c r="CF7" s="12">
        <f>MATCH(CONCATENATE("NG ",TEXT($BO7,"mmm-yyyy")),Curves!$11:$11,0)</f>
        <v>21</v>
      </c>
      <c r="CG7" s="12">
        <f>MATCH(CONCATENATE("B ",TEXT($BO7,"mmm-yyyy")),Curves!$11:$11,0)</f>
        <v>9</v>
      </c>
      <c r="CH7" s="12">
        <f>MATCH(CONCATENATE("DISC ",TEXT($BO7,"mmm-yyyy")),Curves!$11:$11,0)</f>
        <v>33</v>
      </c>
      <c r="CI7" s="12"/>
      <c r="CJ7" s="12">
        <f>MATCH(CONCATENATE("NG ",TEXT($BP7,"mmm-yyyy")),Curves!$11:$11,0)</f>
        <v>22</v>
      </c>
      <c r="CK7" s="12">
        <f>MATCH(CONCATENATE("B ",TEXT($BP7,"mmm-yyyy")),Curves!$11:$11,0)</f>
        <v>10</v>
      </c>
      <c r="CL7" s="12">
        <f>MATCH(CONCATENATE("DISC ",TEXT($BP7,"mmm-yyyy")),Curves!$11:$11,0)</f>
        <v>34</v>
      </c>
      <c r="CM7" s="12"/>
      <c r="CN7" s="12">
        <f>MATCH(CONCATENATE("NG ",TEXT($BQ7,"mmm-yyyy")),Curves!$11:$11,0)</f>
        <v>23</v>
      </c>
      <c r="CO7" s="12">
        <f>MATCH(CONCATENATE("B ",TEXT($BQ7,"mmm-yyyy")),Curves!$11:$11,0)</f>
        <v>11</v>
      </c>
      <c r="CP7" s="12">
        <f>MATCH(CONCATENATE("DISC ",TEXT($BQ7,"mmm-yyyy")),Curves!$11:$11,0)</f>
        <v>35</v>
      </c>
      <c r="CQ7" s="12"/>
      <c r="CR7" s="12">
        <f>MATCH(CONCATENATE("NG ",TEXT($BR7,"mmm-yyyy")),Curves!$11:$11,0)</f>
        <v>24</v>
      </c>
      <c r="CS7" s="12">
        <f>MATCH(CONCATENATE("B ",TEXT($BR7,"mmm-yyyy")),Curves!$11:$11,0)</f>
        <v>12</v>
      </c>
      <c r="CT7" s="12">
        <f>MATCH(CONCATENATE("DISC ",TEXT($BR7,"mmm-yyyy")),Curves!$11:$11,0)</f>
        <v>36</v>
      </c>
      <c r="CU7" s="12"/>
      <c r="CV7" s="12">
        <f>MATCH(CONCATENATE("NG ",TEXT($BS7,"mmm-yyyy")),Curves!$11:$11,0)</f>
        <v>25</v>
      </c>
      <c r="CW7" s="12">
        <f>MATCH(CONCATENATE("B ",TEXT($BS7,"mmm-yyyy")),Curves!$11:$11,0)</f>
        <v>13</v>
      </c>
      <c r="CX7" s="12">
        <f>MATCH(CONCATENATE("DISC ",TEXT($BS7,"mmm-yyyy")),Curves!$11:$11,0)</f>
        <v>37</v>
      </c>
      <c r="CY7" s="12"/>
      <c r="CZ7" s="12">
        <f>MATCH(CONCATENATE("NG ",TEXT($BT7,"mmm-yyyy")),Curves!$11:$11,0)</f>
        <v>26</v>
      </c>
      <c r="DA7" s="12">
        <f>MATCH(CONCATENATE("B ",TEXT($BT7,"mmm-yyyy")),Curves!$11:$11,0)</f>
        <v>14</v>
      </c>
      <c r="DB7" s="12">
        <f>MATCH(CONCATENATE("DISC ",TEXT($BT7,"mmm-yyyy")),Curves!$11:$11,0)</f>
        <v>38</v>
      </c>
      <c r="DC7" s="12"/>
      <c r="DD7" s="12">
        <f>MATCH(CONCATENATE("NG ",TEXT($BU7,"mmm-yyyy")),Curves!$11:$11,0)</f>
        <v>27</v>
      </c>
      <c r="DE7" s="12">
        <f>MATCH(CONCATENATE("B ",TEXT($BU7,"mmm-yyyy")),Curves!$11:$11,0)</f>
        <v>15</v>
      </c>
      <c r="DF7" s="12">
        <f>MATCH(CONCATENATE("DISC ",TEXT($BU7,"mmm-yyyy")),Curves!$11:$11,0)</f>
        <v>39</v>
      </c>
      <c r="DG7" s="12"/>
      <c r="DH7" s="12">
        <f>MATCH(CONCATENATE("NG ",TEXT($BV7,"mmm-yyyy")),Curves!$11:$11,0)</f>
        <v>28</v>
      </c>
      <c r="DI7" s="12">
        <f>MATCH(CONCATENATE("B ",TEXT($BV7,"mmm-yyyy")),Curves!$11:$11,0)</f>
        <v>16</v>
      </c>
      <c r="DJ7" s="12">
        <f>MATCH(CONCATENATE("DISC ",TEXT($BV7,"mmm-yyyy")),Curves!$11:$11,0)</f>
        <v>40</v>
      </c>
      <c r="DL7" s="12">
        <f>MATCH(CONCATENATE("NG ",TEXT($BW7,"mmm-yyyy")),Curves!$11:$11,0)</f>
        <v>29</v>
      </c>
      <c r="DM7" s="12">
        <f>MATCH(CONCATENATE("B ",TEXT($BW7,"mmm-yyyy")),Curves!$11:$11,0)</f>
        <v>17</v>
      </c>
      <c r="DN7" s="12">
        <f>MATCH(CONCATENATE("DISC ",TEXT($BW7,"mmm-yyyy")),Curves!$11:$11,0)</f>
        <v>41</v>
      </c>
      <c r="DP7" s="12">
        <f>MATCH(CONCATENATE("NG ",TEXT($BX7,"mmm-yyyy")),Curves!$11:$11,0)</f>
        <v>30</v>
      </c>
      <c r="DQ7" s="12">
        <f>MATCH(CONCATENATE("B ",TEXT($BX7,"mmm-yyyy")),Curves!$11:$11,0)</f>
        <v>18</v>
      </c>
      <c r="DR7" s="12">
        <f>MATCH(CONCATENATE("DISC ",TEXT($BX7,"mmm-yyyy")),Curves!$11:$11,0)</f>
        <v>42</v>
      </c>
    </row>
    <row r="8" spans="2:122" x14ac:dyDescent="0.2">
      <c r="B8" s="6">
        <f t="shared" si="1"/>
        <v>36647</v>
      </c>
      <c r="C8" s="27">
        <f>IF(Curves!C17&lt;&gt;"",Curves!C17,"")</f>
        <v>36622</v>
      </c>
      <c r="D8" s="31"/>
      <c r="E8" s="20">
        <f t="shared" si="2"/>
        <v>2.719474485526201</v>
      </c>
      <c r="F8" s="20">
        <f t="shared" si="5"/>
        <v>2.7140402655703131</v>
      </c>
      <c r="G8" s="20">
        <f t="shared" si="6"/>
        <v>2.7298608140896805</v>
      </c>
      <c r="H8" s="20">
        <f t="shared" si="7"/>
        <v>2.7220359892531287</v>
      </c>
      <c r="I8" s="20">
        <f t="shared" si="8"/>
        <v>2.700293132375335</v>
      </c>
      <c r="J8" s="20">
        <f t="shared" si="9"/>
        <v>2.6746494837722063</v>
      </c>
      <c r="K8" s="20">
        <f t="shared" si="10"/>
        <v>2.7652582212779899</v>
      </c>
      <c r="L8" s="20">
        <f t="shared" si="11"/>
        <v>2.8406931747782789</v>
      </c>
      <c r="M8" s="20">
        <f t="shared" si="12"/>
        <v>2.8478272246627934</v>
      </c>
      <c r="N8" s="20">
        <f t="shared" si="13"/>
        <v>2.6795515144411279</v>
      </c>
      <c r="O8" s="21">
        <f t="shared" si="14"/>
        <v>2.509758709585308</v>
      </c>
      <c r="P8" s="20"/>
      <c r="Q8" s="50">
        <f t="shared" si="15"/>
        <v>2.8478272246627934</v>
      </c>
      <c r="R8" s="50">
        <f t="shared" si="3"/>
        <v>2.509758709585308</v>
      </c>
      <c r="S8" s="51">
        <f t="shared" si="16"/>
        <v>0.33806851507748537</v>
      </c>
      <c r="U8" s="34">
        <f>INDEX(Curves!$A$12:$AZ$907,$CA8,CB8)</f>
        <v>2.9560000000000004</v>
      </c>
      <c r="V8" s="34">
        <f>INDEX(Curves!$A$12:$AZ$907,$CA8,CC8)</f>
        <v>-0.22500000000000001</v>
      </c>
      <c r="W8" s="34">
        <f>INDEX(Curves!$A$12:$AZ$907,$CA8,CD8)</f>
        <v>0.99577974570714045</v>
      </c>
      <c r="X8" s="34"/>
      <c r="Y8" s="34">
        <f>INDEX(Curves!$A$12:$AZ$907,$CA8,CF8)</f>
        <v>2.97</v>
      </c>
      <c r="Z8" s="34">
        <f>INDEX(Curves!$A$12:$AZ$907,$CA8,CG8)</f>
        <v>-0.23</v>
      </c>
      <c r="AA8" s="34">
        <f>INDEX(Curves!$A$12:$AZ$907,$CA8,CH8)</f>
        <v>0.99052564436872736</v>
      </c>
      <c r="AB8" s="34"/>
      <c r="AC8" s="34">
        <f>INDEX(Curves!$A$12:$AZ$907,$CA8,CJ8)</f>
        <v>2.9830000000000001</v>
      </c>
      <c r="AD8" s="34">
        <f>INDEX(Curves!$A$12:$AZ$907,$CA8,CK8)</f>
        <v>-0.21249999999999999</v>
      </c>
      <c r="AE8" s="34">
        <f>INDEX(Curves!$A$12:$AZ$907,$CA8,CL8)</f>
        <v>0.98533146150141859</v>
      </c>
      <c r="AF8" s="34"/>
      <c r="AG8" s="34">
        <f>INDEX(Curves!$A$12:$AZ$907,$CA8,CN8)</f>
        <v>2.988</v>
      </c>
      <c r="AH8" s="34">
        <f>INDEX(Curves!$A$12:$AZ$907,$CA8,CO8)</f>
        <v>-0.21</v>
      </c>
      <c r="AI8" s="34">
        <f>INDEX(Curves!$A$12:$AZ$907,$CA8,CP8)</f>
        <v>0.97985456776570512</v>
      </c>
      <c r="AJ8" s="34"/>
      <c r="AK8" s="34">
        <f>INDEX(Curves!$A$12:$AZ$907,$CA8,CR8)</f>
        <v>2.9840000000000004</v>
      </c>
      <c r="AL8" s="34">
        <f>INDEX(Curves!$A$12:$AZ$907,$CA8,CS8)</f>
        <v>-0.21249999999999999</v>
      </c>
      <c r="AM8" s="34">
        <f>INDEX(Curves!$A$12:$AZ$907,$CA8,CT8)</f>
        <v>0.97430746252041656</v>
      </c>
      <c r="AN8" s="34"/>
      <c r="AO8" s="34">
        <f>INDEX(Curves!$A$12:$AZ$907,$CA8,CV8)</f>
        <v>2.9930000000000003</v>
      </c>
      <c r="AP8" s="34">
        <f>INDEX(Curves!$A$12:$AZ$907,$CA8,CW8)</f>
        <v>-0.23250000000000001</v>
      </c>
      <c r="AQ8" s="34">
        <f>INDEX(Curves!$A$12:$AZ$907,$CA8,CX8)</f>
        <v>0.96890037448730526</v>
      </c>
      <c r="AR8" s="34"/>
      <c r="AS8" s="34">
        <f>INDEX(Curves!$A$12:$AZ$907,$CA8,CZ8)</f>
        <v>3.0880000000000001</v>
      </c>
      <c r="AT8" s="34">
        <f>INDEX(Curves!$A$12:$AZ$907,$CA8,DA8)</f>
        <v>-0.2175</v>
      </c>
      <c r="AU8" s="34">
        <f>INDEX(Curves!$A$12:$AZ$907,$CA8,DB8)</f>
        <v>0.9633367780100992</v>
      </c>
      <c r="AV8" s="34"/>
      <c r="AW8" s="34">
        <f>INDEX(Curves!$A$12:$AZ$907,$CA8,DD8)</f>
        <v>3.1830000000000003</v>
      </c>
      <c r="AX8" s="34">
        <f>INDEX(Curves!$A$12:$AZ$907,$CA8,DE8)</f>
        <v>-0.2175</v>
      </c>
      <c r="AY8" s="34">
        <f>INDEX(Curves!$A$12:$AZ$907,$CA8,DF8)</f>
        <v>0.95791373285391279</v>
      </c>
      <c r="AZ8" s="34"/>
      <c r="BA8" s="34">
        <f>INDEX(Curves!$A$12:$AZ$907,$CA8,DH8)</f>
        <v>3.1980000000000004</v>
      </c>
      <c r="BB8" s="34">
        <f>INDEX(Curves!$A$12:$AZ$907,$CA8,DI8)</f>
        <v>-0.20749999999999999</v>
      </c>
      <c r="BC8" s="34">
        <f>INDEX(Curves!$A$12:$AZ$907,$CA8,DJ8)</f>
        <v>0.95229133076836414</v>
      </c>
      <c r="BD8" s="34"/>
      <c r="BE8" s="34">
        <f>INDEX(Curves!$A$12:$AZ$907,$CA8,DL8)</f>
        <v>3.0380000000000003</v>
      </c>
      <c r="BF8" s="34">
        <f>INDEX(Curves!$A$12:$AZ$907,$CA8,DM8)</f>
        <v>-0.20749999999999999</v>
      </c>
      <c r="BG8" s="34">
        <f>INDEX(Curves!$A$12:$AZ$907,$CA8,DN8)</f>
        <v>0.94667073465505303</v>
      </c>
      <c r="BH8" s="34"/>
      <c r="BI8" s="34">
        <f>INDEX(Curves!$A$12:$AZ$907,$CA8,DP8)</f>
        <v>2.8730000000000002</v>
      </c>
      <c r="BJ8" s="34">
        <f>INDEX(Curves!$A$12:$AZ$907,$CA8,DQ8)</f>
        <v>-0.20749999999999999</v>
      </c>
      <c r="BK8" s="34">
        <f>INDEX(Curves!$A$12:$AZ$907,$CA8,DR8)</f>
        <v>0.94157145360544281</v>
      </c>
      <c r="BL8"/>
      <c r="BM8"/>
      <c r="BN8" s="17">
        <f t="shared" si="18"/>
        <v>36647</v>
      </c>
      <c r="BO8" s="17">
        <f t="shared" ref="BO8:BX8" si="22">EOMONTH(BN8,1)</f>
        <v>36707</v>
      </c>
      <c r="BP8" s="17">
        <f t="shared" si="22"/>
        <v>36738</v>
      </c>
      <c r="BQ8" s="17">
        <f t="shared" si="22"/>
        <v>36769</v>
      </c>
      <c r="BR8" s="17">
        <f t="shared" si="22"/>
        <v>36799</v>
      </c>
      <c r="BS8" s="17">
        <f t="shared" si="22"/>
        <v>36830</v>
      </c>
      <c r="BT8" s="17">
        <f t="shared" si="22"/>
        <v>36860</v>
      </c>
      <c r="BU8" s="17">
        <f t="shared" si="22"/>
        <v>36891</v>
      </c>
      <c r="BV8" s="17">
        <f t="shared" si="22"/>
        <v>36922</v>
      </c>
      <c r="BW8" s="17">
        <f t="shared" si="22"/>
        <v>36950</v>
      </c>
      <c r="BX8" s="17">
        <f t="shared" si="22"/>
        <v>36981</v>
      </c>
      <c r="BY8" s="9"/>
      <c r="CA8" s="12">
        <f>MATCH(C8,Curves!$C$12:$C$433,0)</f>
        <v>6</v>
      </c>
      <c r="CB8" s="12">
        <f>MATCH(CONCATENATE("NG ",TEXT($BN8,"mmm-yyyy")),Curves!$11:$11,0)</f>
        <v>20</v>
      </c>
      <c r="CC8" s="12">
        <f>MATCH(CONCATENATE("B ",TEXT($BN8,"mmm-yyyy")),Curves!$11:$11,0)</f>
        <v>8</v>
      </c>
      <c r="CD8" s="12">
        <f>MATCH(CONCATENATE("DISC ",TEXT($BN8,"mmm-yyyy")),Curves!$11:$11,0)</f>
        <v>32</v>
      </c>
      <c r="CE8" s="12"/>
      <c r="CF8" s="12">
        <f>MATCH(CONCATENATE("NG ",TEXT($BO8,"mmm-yyyy")),Curves!$11:$11,0)</f>
        <v>21</v>
      </c>
      <c r="CG8" s="12">
        <f>MATCH(CONCATENATE("B ",TEXT($BO8,"mmm-yyyy")),Curves!$11:$11,0)</f>
        <v>9</v>
      </c>
      <c r="CH8" s="12">
        <f>MATCH(CONCATENATE("DISC ",TEXT($BO8,"mmm-yyyy")),Curves!$11:$11,0)</f>
        <v>33</v>
      </c>
      <c r="CI8" s="12"/>
      <c r="CJ8" s="12">
        <f>MATCH(CONCATENATE("NG ",TEXT($BP8,"mmm-yyyy")),Curves!$11:$11,0)</f>
        <v>22</v>
      </c>
      <c r="CK8" s="12">
        <f>MATCH(CONCATENATE("B ",TEXT($BP8,"mmm-yyyy")),Curves!$11:$11,0)</f>
        <v>10</v>
      </c>
      <c r="CL8" s="12">
        <f>MATCH(CONCATENATE("DISC ",TEXT($BP8,"mmm-yyyy")),Curves!$11:$11,0)</f>
        <v>34</v>
      </c>
      <c r="CM8" s="12"/>
      <c r="CN8" s="12">
        <f>MATCH(CONCATENATE("NG ",TEXT($BQ8,"mmm-yyyy")),Curves!$11:$11,0)</f>
        <v>23</v>
      </c>
      <c r="CO8" s="12">
        <f>MATCH(CONCATENATE("B ",TEXT($BQ8,"mmm-yyyy")),Curves!$11:$11,0)</f>
        <v>11</v>
      </c>
      <c r="CP8" s="12">
        <f>MATCH(CONCATENATE("DISC ",TEXT($BQ8,"mmm-yyyy")),Curves!$11:$11,0)</f>
        <v>35</v>
      </c>
      <c r="CQ8" s="12"/>
      <c r="CR8" s="12">
        <f>MATCH(CONCATENATE("NG ",TEXT($BR8,"mmm-yyyy")),Curves!$11:$11,0)</f>
        <v>24</v>
      </c>
      <c r="CS8" s="12">
        <f>MATCH(CONCATENATE("B ",TEXT($BR8,"mmm-yyyy")),Curves!$11:$11,0)</f>
        <v>12</v>
      </c>
      <c r="CT8" s="12">
        <f>MATCH(CONCATENATE("DISC ",TEXT($BR8,"mmm-yyyy")),Curves!$11:$11,0)</f>
        <v>36</v>
      </c>
      <c r="CU8" s="12"/>
      <c r="CV8" s="12">
        <f>MATCH(CONCATENATE("NG ",TEXT($BS8,"mmm-yyyy")),Curves!$11:$11,0)</f>
        <v>25</v>
      </c>
      <c r="CW8" s="12">
        <f>MATCH(CONCATENATE("B ",TEXT($BS8,"mmm-yyyy")),Curves!$11:$11,0)</f>
        <v>13</v>
      </c>
      <c r="CX8" s="12">
        <f>MATCH(CONCATENATE("DISC ",TEXT($BS8,"mmm-yyyy")),Curves!$11:$11,0)</f>
        <v>37</v>
      </c>
      <c r="CY8" s="12"/>
      <c r="CZ8" s="12">
        <f>MATCH(CONCATENATE("NG ",TEXT($BT8,"mmm-yyyy")),Curves!$11:$11,0)</f>
        <v>26</v>
      </c>
      <c r="DA8" s="12">
        <f>MATCH(CONCATENATE("B ",TEXT($BT8,"mmm-yyyy")),Curves!$11:$11,0)</f>
        <v>14</v>
      </c>
      <c r="DB8" s="12">
        <f>MATCH(CONCATENATE("DISC ",TEXT($BT8,"mmm-yyyy")),Curves!$11:$11,0)</f>
        <v>38</v>
      </c>
      <c r="DC8" s="12"/>
      <c r="DD8" s="12">
        <f>MATCH(CONCATENATE("NG ",TEXT($BU8,"mmm-yyyy")),Curves!$11:$11,0)</f>
        <v>27</v>
      </c>
      <c r="DE8" s="12">
        <f>MATCH(CONCATENATE("B ",TEXT($BU8,"mmm-yyyy")),Curves!$11:$11,0)</f>
        <v>15</v>
      </c>
      <c r="DF8" s="12">
        <f>MATCH(CONCATENATE("DISC ",TEXT($BU8,"mmm-yyyy")),Curves!$11:$11,0)</f>
        <v>39</v>
      </c>
      <c r="DG8" s="12"/>
      <c r="DH8" s="12">
        <f>MATCH(CONCATENATE("NG ",TEXT($BV8,"mmm-yyyy")),Curves!$11:$11,0)</f>
        <v>28</v>
      </c>
      <c r="DI8" s="12">
        <f>MATCH(CONCATENATE("B ",TEXT($BV8,"mmm-yyyy")),Curves!$11:$11,0)</f>
        <v>16</v>
      </c>
      <c r="DJ8" s="12">
        <f>MATCH(CONCATENATE("DISC ",TEXT($BV8,"mmm-yyyy")),Curves!$11:$11,0)</f>
        <v>40</v>
      </c>
      <c r="DL8" s="12">
        <f>MATCH(CONCATENATE("NG ",TEXT($BW8,"mmm-yyyy")),Curves!$11:$11,0)</f>
        <v>29</v>
      </c>
      <c r="DM8" s="12">
        <f>MATCH(CONCATENATE("B ",TEXT($BW8,"mmm-yyyy")),Curves!$11:$11,0)</f>
        <v>17</v>
      </c>
      <c r="DN8" s="12">
        <f>MATCH(CONCATENATE("DISC ",TEXT($BW8,"mmm-yyyy")),Curves!$11:$11,0)</f>
        <v>41</v>
      </c>
      <c r="DP8" s="12">
        <f>MATCH(CONCATENATE("NG ",TEXT($BX8,"mmm-yyyy")),Curves!$11:$11,0)</f>
        <v>30</v>
      </c>
      <c r="DQ8" s="12">
        <f>MATCH(CONCATENATE("B ",TEXT($BX8,"mmm-yyyy")),Curves!$11:$11,0)</f>
        <v>18</v>
      </c>
      <c r="DR8" s="12">
        <f>MATCH(CONCATENATE("DISC ",TEXT($BX8,"mmm-yyyy")),Curves!$11:$11,0)</f>
        <v>42</v>
      </c>
    </row>
    <row r="9" spans="2:122" x14ac:dyDescent="0.2">
      <c r="B9" s="6">
        <f t="shared" si="1"/>
        <v>36647</v>
      </c>
      <c r="C9" s="27">
        <f>IF(Curves!C18&lt;&gt;"",Curves!C18,"")</f>
        <v>36623</v>
      </c>
      <c r="D9" s="31"/>
      <c r="E9" s="20">
        <f t="shared" si="2"/>
        <v>2.7174492849448115</v>
      </c>
      <c r="F9" s="20">
        <f t="shared" si="5"/>
        <v>2.7288582126208198</v>
      </c>
      <c r="G9" s="20">
        <f t="shared" si="6"/>
        <v>2.746560383823164</v>
      </c>
      <c r="H9" s="20">
        <f t="shared" si="7"/>
        <v>2.7396143246109625</v>
      </c>
      <c r="I9" s="20">
        <f t="shared" si="8"/>
        <v>2.7168034778545334</v>
      </c>
      <c r="J9" s="20">
        <f t="shared" si="9"/>
        <v>2.6901041524916511</v>
      </c>
      <c r="K9" s="20">
        <f t="shared" si="10"/>
        <v>2.7849764394218619</v>
      </c>
      <c r="L9" s="20">
        <f t="shared" si="11"/>
        <v>2.8574412791039023</v>
      </c>
      <c r="M9" s="20">
        <f t="shared" si="12"/>
        <v>2.8644813090158463</v>
      </c>
      <c r="N9" s="20">
        <f t="shared" si="13"/>
        <v>2.6960823867077983</v>
      </c>
      <c r="O9" s="21">
        <f t="shared" si="14"/>
        <v>2.5261755091092088</v>
      </c>
      <c r="P9" s="20"/>
      <c r="Q9" s="50">
        <f t="shared" si="15"/>
        <v>2.8644813090158463</v>
      </c>
      <c r="R9" s="50">
        <f t="shared" si="3"/>
        <v>2.5261755091092088</v>
      </c>
      <c r="S9" s="51">
        <f t="shared" si="16"/>
        <v>0.33830579990663745</v>
      </c>
      <c r="U9" s="34">
        <f>INDEX(Curves!$A$12:$AZ$907,$CA9,CB9)</f>
        <v>2.9710000000000001</v>
      </c>
      <c r="V9" s="34">
        <f>INDEX(Curves!$A$12:$AZ$907,$CA9,CC9)</f>
        <v>-0.24249999999999999</v>
      </c>
      <c r="W9" s="34">
        <f>INDEX(Curves!$A$12:$AZ$907,$CA9,CD9)</f>
        <v>0.99594989369426845</v>
      </c>
      <c r="X9" s="34"/>
      <c r="Y9" s="34">
        <f>INDEX(Curves!$A$12:$AZ$907,$CA9,CF9)</f>
        <v>2.992</v>
      </c>
      <c r="Z9" s="34">
        <f>INDEX(Curves!$A$12:$AZ$907,$CA9,CG9)</f>
        <v>-0.23749999999999999</v>
      </c>
      <c r="AA9" s="34">
        <f>INDEX(Curves!$A$12:$AZ$907,$CA9,CH9)</f>
        <v>0.99069094667664537</v>
      </c>
      <c r="AB9" s="34"/>
      <c r="AC9" s="34">
        <f>INDEX(Curves!$A$12:$AZ$907,$CA9,CJ9)</f>
        <v>3.0070000000000001</v>
      </c>
      <c r="AD9" s="34">
        <f>INDEX(Curves!$A$12:$AZ$907,$CA9,CK9)</f>
        <v>-0.22</v>
      </c>
      <c r="AE9" s="34">
        <f>INDEX(Curves!$A$12:$AZ$907,$CA9,CL9)</f>
        <v>0.98548991166959599</v>
      </c>
      <c r="AF9" s="34"/>
      <c r="AG9" s="34">
        <f>INDEX(Curves!$A$12:$AZ$907,$CA9,CN9)</f>
        <v>3.0130000000000003</v>
      </c>
      <c r="AH9" s="34">
        <f>INDEX(Curves!$A$12:$AZ$907,$CA9,CO9)</f>
        <v>-0.2175</v>
      </c>
      <c r="AI9" s="34">
        <f>INDEX(Curves!$A$12:$AZ$907,$CA9,CP9)</f>
        <v>0.98000870134536289</v>
      </c>
      <c r="AJ9" s="34"/>
      <c r="AK9" s="34">
        <f>INDEX(Curves!$A$12:$AZ$907,$CA9,CR9)</f>
        <v>3.008</v>
      </c>
      <c r="AL9" s="34">
        <f>INDEX(Curves!$A$12:$AZ$907,$CA9,CS9)</f>
        <v>-0.22</v>
      </c>
      <c r="AM9" s="34">
        <f>INDEX(Curves!$A$12:$AZ$907,$CA9,CT9)</f>
        <v>0.97446322735098045</v>
      </c>
      <c r="AN9" s="34"/>
      <c r="AO9" s="34">
        <f>INDEX(Curves!$A$12:$AZ$907,$CA9,CV9)</f>
        <v>3.0160000000000005</v>
      </c>
      <c r="AP9" s="34">
        <f>INDEX(Curves!$A$12:$AZ$907,$CA9,CW9)</f>
        <v>-0.24</v>
      </c>
      <c r="AQ9" s="34">
        <f>INDEX(Curves!$A$12:$AZ$907,$CA9,CX9)</f>
        <v>0.96905769181975876</v>
      </c>
      <c r="AR9" s="34"/>
      <c r="AS9" s="34">
        <f>INDEX(Curves!$A$12:$AZ$907,$CA9,CZ9)</f>
        <v>3.1080000000000001</v>
      </c>
      <c r="AT9" s="34">
        <f>INDEX(Curves!$A$12:$AZ$907,$CA9,DA9)</f>
        <v>-0.2175</v>
      </c>
      <c r="AU9" s="34">
        <f>INDEX(Curves!$A$12:$AZ$907,$CA9,DB9)</f>
        <v>0.96349297333397732</v>
      </c>
      <c r="AV9" s="34"/>
      <c r="AW9" s="34">
        <f>INDEX(Curves!$A$12:$AZ$907,$CA9,DD9)</f>
        <v>3.2</v>
      </c>
      <c r="AX9" s="34">
        <f>INDEX(Curves!$A$12:$AZ$907,$CA9,DE9)</f>
        <v>-0.2175</v>
      </c>
      <c r="AY9" s="34">
        <f>INDEX(Curves!$A$12:$AZ$907,$CA9,DF9)</f>
        <v>0.95806916315302659</v>
      </c>
      <c r="AZ9" s="34"/>
      <c r="BA9" s="34">
        <f>INDEX(Curves!$A$12:$AZ$907,$CA9,DH9)</f>
        <v>3.2149999999999999</v>
      </c>
      <c r="BB9" s="34">
        <f>INDEX(Curves!$A$12:$AZ$907,$CA9,DI9)</f>
        <v>-0.20749999999999999</v>
      </c>
      <c r="BC9" s="34">
        <f>INDEX(Curves!$A$12:$AZ$907,$CA9,DJ9)</f>
        <v>0.9524459880351942</v>
      </c>
      <c r="BD9" s="34"/>
      <c r="BE9" s="34">
        <f>INDEX(Curves!$A$12:$AZ$907,$CA9,DL9)</f>
        <v>3.0550000000000002</v>
      </c>
      <c r="BF9" s="34">
        <f>INDEX(Curves!$A$12:$AZ$907,$CA9,DM9)</f>
        <v>-0.20749999999999999</v>
      </c>
      <c r="BG9" s="34">
        <f>INDEX(Curves!$A$12:$AZ$907,$CA9,DN9)</f>
        <v>0.94682436758833999</v>
      </c>
      <c r="BH9" s="34"/>
      <c r="BI9" s="34">
        <f>INDEX(Curves!$A$12:$AZ$907,$CA9,DP9)</f>
        <v>2.89</v>
      </c>
      <c r="BJ9" s="34">
        <f>INDEX(Curves!$A$12:$AZ$907,$CA9,DQ9)</f>
        <v>-0.20749999999999999</v>
      </c>
      <c r="BK9" s="34">
        <f>INDEX(Curves!$A$12:$AZ$907,$CA9,DR9)</f>
        <v>0.94172432772011505</v>
      </c>
      <c r="BL9"/>
      <c r="BM9"/>
      <c r="BN9" s="17">
        <f t="shared" si="18"/>
        <v>36647</v>
      </c>
      <c r="BO9" s="17">
        <f t="shared" ref="BO9:BX9" si="23">EOMONTH(BN9,1)</f>
        <v>36707</v>
      </c>
      <c r="BP9" s="17">
        <f t="shared" si="23"/>
        <v>36738</v>
      </c>
      <c r="BQ9" s="17">
        <f t="shared" si="23"/>
        <v>36769</v>
      </c>
      <c r="BR9" s="17">
        <f t="shared" si="23"/>
        <v>36799</v>
      </c>
      <c r="BS9" s="17">
        <f t="shared" si="23"/>
        <v>36830</v>
      </c>
      <c r="BT9" s="17">
        <f t="shared" si="23"/>
        <v>36860</v>
      </c>
      <c r="BU9" s="17">
        <f t="shared" si="23"/>
        <v>36891</v>
      </c>
      <c r="BV9" s="17">
        <f t="shared" si="23"/>
        <v>36922</v>
      </c>
      <c r="BW9" s="17">
        <f t="shared" si="23"/>
        <v>36950</v>
      </c>
      <c r="BX9" s="17">
        <f t="shared" si="23"/>
        <v>36981</v>
      </c>
      <c r="BY9" s="9"/>
      <c r="CA9" s="12">
        <f>MATCH(C9,Curves!$C$12:$C$433,0)</f>
        <v>7</v>
      </c>
      <c r="CB9" s="12">
        <f>MATCH(CONCATENATE("NG ",TEXT($BN9,"mmm-yyyy")),Curves!$11:$11,0)</f>
        <v>20</v>
      </c>
      <c r="CC9" s="12">
        <f>MATCH(CONCATENATE("B ",TEXT($BN9,"mmm-yyyy")),Curves!$11:$11,0)</f>
        <v>8</v>
      </c>
      <c r="CD9" s="12">
        <f>MATCH(CONCATENATE("DISC ",TEXT($BN9,"mmm-yyyy")),Curves!$11:$11,0)</f>
        <v>32</v>
      </c>
      <c r="CE9" s="12"/>
      <c r="CF9" s="12">
        <f>MATCH(CONCATENATE("NG ",TEXT($BO9,"mmm-yyyy")),Curves!$11:$11,0)</f>
        <v>21</v>
      </c>
      <c r="CG9" s="12">
        <f>MATCH(CONCATENATE("B ",TEXT($BO9,"mmm-yyyy")),Curves!$11:$11,0)</f>
        <v>9</v>
      </c>
      <c r="CH9" s="12">
        <f>MATCH(CONCATENATE("DISC ",TEXT($BO9,"mmm-yyyy")),Curves!$11:$11,0)</f>
        <v>33</v>
      </c>
      <c r="CI9" s="12"/>
      <c r="CJ9" s="12">
        <f>MATCH(CONCATENATE("NG ",TEXT($BP9,"mmm-yyyy")),Curves!$11:$11,0)</f>
        <v>22</v>
      </c>
      <c r="CK9" s="12">
        <f>MATCH(CONCATENATE("B ",TEXT($BP9,"mmm-yyyy")),Curves!$11:$11,0)</f>
        <v>10</v>
      </c>
      <c r="CL9" s="12">
        <f>MATCH(CONCATENATE("DISC ",TEXT($BP9,"mmm-yyyy")),Curves!$11:$11,0)</f>
        <v>34</v>
      </c>
      <c r="CM9" s="12"/>
      <c r="CN9" s="12">
        <f>MATCH(CONCATENATE("NG ",TEXT($BQ9,"mmm-yyyy")),Curves!$11:$11,0)</f>
        <v>23</v>
      </c>
      <c r="CO9" s="12">
        <f>MATCH(CONCATENATE("B ",TEXT($BQ9,"mmm-yyyy")),Curves!$11:$11,0)</f>
        <v>11</v>
      </c>
      <c r="CP9" s="12">
        <f>MATCH(CONCATENATE("DISC ",TEXT($BQ9,"mmm-yyyy")),Curves!$11:$11,0)</f>
        <v>35</v>
      </c>
      <c r="CQ9" s="12"/>
      <c r="CR9" s="12">
        <f>MATCH(CONCATENATE("NG ",TEXT($BR9,"mmm-yyyy")),Curves!$11:$11,0)</f>
        <v>24</v>
      </c>
      <c r="CS9" s="12">
        <f>MATCH(CONCATENATE("B ",TEXT($BR9,"mmm-yyyy")),Curves!$11:$11,0)</f>
        <v>12</v>
      </c>
      <c r="CT9" s="12">
        <f>MATCH(CONCATENATE("DISC ",TEXT($BR9,"mmm-yyyy")),Curves!$11:$11,0)</f>
        <v>36</v>
      </c>
      <c r="CU9" s="12"/>
      <c r="CV9" s="12">
        <f>MATCH(CONCATENATE("NG ",TEXT($BS9,"mmm-yyyy")),Curves!$11:$11,0)</f>
        <v>25</v>
      </c>
      <c r="CW9" s="12">
        <f>MATCH(CONCATENATE("B ",TEXT($BS9,"mmm-yyyy")),Curves!$11:$11,0)</f>
        <v>13</v>
      </c>
      <c r="CX9" s="12">
        <f>MATCH(CONCATENATE("DISC ",TEXT($BS9,"mmm-yyyy")),Curves!$11:$11,0)</f>
        <v>37</v>
      </c>
      <c r="CY9" s="12"/>
      <c r="CZ9" s="12">
        <f>MATCH(CONCATENATE("NG ",TEXT($BT9,"mmm-yyyy")),Curves!$11:$11,0)</f>
        <v>26</v>
      </c>
      <c r="DA9" s="12">
        <f>MATCH(CONCATENATE("B ",TEXT($BT9,"mmm-yyyy")),Curves!$11:$11,0)</f>
        <v>14</v>
      </c>
      <c r="DB9" s="12">
        <f>MATCH(CONCATENATE("DISC ",TEXT($BT9,"mmm-yyyy")),Curves!$11:$11,0)</f>
        <v>38</v>
      </c>
      <c r="DC9" s="12"/>
      <c r="DD9" s="12">
        <f>MATCH(CONCATENATE("NG ",TEXT($BU9,"mmm-yyyy")),Curves!$11:$11,0)</f>
        <v>27</v>
      </c>
      <c r="DE9" s="12">
        <f>MATCH(CONCATENATE("B ",TEXT($BU9,"mmm-yyyy")),Curves!$11:$11,0)</f>
        <v>15</v>
      </c>
      <c r="DF9" s="12">
        <f>MATCH(CONCATENATE("DISC ",TEXT($BU9,"mmm-yyyy")),Curves!$11:$11,0)</f>
        <v>39</v>
      </c>
      <c r="DG9" s="12"/>
      <c r="DH9" s="12">
        <f>MATCH(CONCATENATE("NG ",TEXT($BV9,"mmm-yyyy")),Curves!$11:$11,0)</f>
        <v>28</v>
      </c>
      <c r="DI9" s="12">
        <f>MATCH(CONCATENATE("B ",TEXT($BV9,"mmm-yyyy")),Curves!$11:$11,0)</f>
        <v>16</v>
      </c>
      <c r="DJ9" s="12">
        <f>MATCH(CONCATENATE("DISC ",TEXT($BV9,"mmm-yyyy")),Curves!$11:$11,0)</f>
        <v>40</v>
      </c>
      <c r="DL9" s="12">
        <f>MATCH(CONCATENATE("NG ",TEXT($BW9,"mmm-yyyy")),Curves!$11:$11,0)</f>
        <v>29</v>
      </c>
      <c r="DM9" s="12">
        <f>MATCH(CONCATENATE("B ",TEXT($BW9,"mmm-yyyy")),Curves!$11:$11,0)</f>
        <v>17</v>
      </c>
      <c r="DN9" s="12">
        <f>MATCH(CONCATENATE("DISC ",TEXT($BW9,"mmm-yyyy")),Curves!$11:$11,0)</f>
        <v>41</v>
      </c>
      <c r="DP9" s="12">
        <f>MATCH(CONCATENATE("NG ",TEXT($BX9,"mmm-yyyy")),Curves!$11:$11,0)</f>
        <v>30</v>
      </c>
      <c r="DQ9" s="12">
        <f>MATCH(CONCATENATE("B ",TEXT($BX9,"mmm-yyyy")),Curves!$11:$11,0)</f>
        <v>18</v>
      </c>
      <c r="DR9" s="12">
        <f>MATCH(CONCATENATE("DISC ",TEXT($BX9,"mmm-yyyy")),Curves!$11:$11,0)</f>
        <v>42</v>
      </c>
    </row>
    <row r="10" spans="2:122" x14ac:dyDescent="0.2">
      <c r="B10" s="6">
        <f t="shared" si="1"/>
        <v>36647</v>
      </c>
      <c r="C10" s="27">
        <f>IF(Curves!C19&lt;&gt;"",Curves!C19,"")</f>
        <v>36624</v>
      </c>
      <c r="D10" s="31"/>
      <c r="E10" s="20">
        <f t="shared" si="2"/>
        <v>0</v>
      </c>
      <c r="F10" s="20">
        <f t="shared" si="5"/>
        <v>0</v>
      </c>
      <c r="G10" s="20">
        <f t="shared" si="6"/>
        <v>0</v>
      </c>
      <c r="H10" s="20">
        <f t="shared" si="7"/>
        <v>0</v>
      </c>
      <c r="I10" s="20">
        <f t="shared" si="8"/>
        <v>0</v>
      </c>
      <c r="J10" s="20">
        <f t="shared" si="9"/>
        <v>0</v>
      </c>
      <c r="K10" s="20">
        <f t="shared" si="10"/>
        <v>0</v>
      </c>
      <c r="L10" s="20">
        <f t="shared" si="11"/>
        <v>0</v>
      </c>
      <c r="M10" s="20">
        <f t="shared" si="12"/>
        <v>0</v>
      </c>
      <c r="N10" s="20">
        <f t="shared" si="13"/>
        <v>0</v>
      </c>
      <c r="O10" s="21">
        <f t="shared" si="14"/>
        <v>0</v>
      </c>
      <c r="P10" s="20"/>
      <c r="Q10" s="50">
        <f t="shared" si="15"/>
        <v>0</v>
      </c>
      <c r="R10" s="50">
        <f t="shared" si="3"/>
        <v>0</v>
      </c>
      <c r="S10" s="51">
        <f t="shared" si="16"/>
        <v>0.33830579990663745</v>
      </c>
      <c r="U10" s="34">
        <f>INDEX(Curves!$A$12:$AZ$907,$CA10,CB10)</f>
        <v>0</v>
      </c>
      <c r="V10" s="34">
        <f>INDEX(Curves!$A$12:$AZ$907,$CA10,CC10)</f>
        <v>0</v>
      </c>
      <c r="W10" s="34">
        <f>INDEX(Curves!$A$12:$AZ$907,$CA10,CD10)</f>
        <v>0</v>
      </c>
      <c r="X10" s="34"/>
      <c r="Y10" s="34">
        <f>INDEX(Curves!$A$12:$AZ$907,$CA10,CF10)</f>
        <v>0</v>
      </c>
      <c r="Z10" s="34">
        <f>INDEX(Curves!$A$12:$AZ$907,$CA10,CG10)</f>
        <v>0</v>
      </c>
      <c r="AA10" s="34">
        <f>INDEX(Curves!$A$12:$AZ$907,$CA10,CH10)</f>
        <v>0</v>
      </c>
      <c r="AB10" s="34"/>
      <c r="AC10" s="34">
        <f>INDEX(Curves!$A$12:$AZ$907,$CA10,CJ10)</f>
        <v>0</v>
      </c>
      <c r="AD10" s="34">
        <f>INDEX(Curves!$A$12:$AZ$907,$CA10,CK10)</f>
        <v>0</v>
      </c>
      <c r="AE10" s="34">
        <f>INDEX(Curves!$A$12:$AZ$907,$CA10,CL10)</f>
        <v>0</v>
      </c>
      <c r="AF10" s="34"/>
      <c r="AG10" s="34">
        <f>INDEX(Curves!$A$12:$AZ$907,$CA10,CN10)</f>
        <v>0</v>
      </c>
      <c r="AH10" s="34">
        <f>INDEX(Curves!$A$12:$AZ$907,$CA10,CO10)</f>
        <v>0</v>
      </c>
      <c r="AI10" s="34">
        <f>INDEX(Curves!$A$12:$AZ$907,$CA10,CP10)</f>
        <v>0</v>
      </c>
      <c r="AJ10" s="34"/>
      <c r="AK10" s="34">
        <f>INDEX(Curves!$A$12:$AZ$907,$CA10,CR10)</f>
        <v>0</v>
      </c>
      <c r="AL10" s="34">
        <f>INDEX(Curves!$A$12:$AZ$907,$CA10,CS10)</f>
        <v>0</v>
      </c>
      <c r="AM10" s="34">
        <f>INDEX(Curves!$A$12:$AZ$907,$CA10,CT10)</f>
        <v>0</v>
      </c>
      <c r="AN10" s="34"/>
      <c r="AO10" s="34">
        <f>INDEX(Curves!$A$12:$AZ$907,$CA10,CV10)</f>
        <v>0</v>
      </c>
      <c r="AP10" s="34">
        <f>INDEX(Curves!$A$12:$AZ$907,$CA10,CW10)</f>
        <v>0</v>
      </c>
      <c r="AQ10" s="34">
        <f>INDEX(Curves!$A$12:$AZ$907,$CA10,CX10)</f>
        <v>0</v>
      </c>
      <c r="AR10" s="34"/>
      <c r="AS10" s="34">
        <f>INDEX(Curves!$A$12:$AZ$907,$CA10,CZ10)</f>
        <v>0</v>
      </c>
      <c r="AT10" s="34">
        <f>INDEX(Curves!$A$12:$AZ$907,$CA10,DA10)</f>
        <v>0</v>
      </c>
      <c r="AU10" s="34">
        <f>INDEX(Curves!$A$12:$AZ$907,$CA10,DB10)</f>
        <v>0</v>
      </c>
      <c r="AV10" s="34"/>
      <c r="AW10" s="34">
        <f>INDEX(Curves!$A$12:$AZ$907,$CA10,DD10)</f>
        <v>0</v>
      </c>
      <c r="AX10" s="34">
        <f>INDEX(Curves!$A$12:$AZ$907,$CA10,DE10)</f>
        <v>0</v>
      </c>
      <c r="AY10" s="34">
        <f>INDEX(Curves!$A$12:$AZ$907,$CA10,DF10)</f>
        <v>0</v>
      </c>
      <c r="AZ10" s="34"/>
      <c r="BA10" s="34">
        <f>INDEX(Curves!$A$12:$AZ$907,$CA10,DH10)</f>
        <v>0</v>
      </c>
      <c r="BB10" s="34">
        <f>INDEX(Curves!$A$12:$AZ$907,$CA10,DI10)</f>
        <v>0</v>
      </c>
      <c r="BC10" s="34">
        <f>INDEX(Curves!$A$12:$AZ$907,$CA10,DJ10)</f>
        <v>0</v>
      </c>
      <c r="BD10" s="34"/>
      <c r="BE10" s="34">
        <f>INDEX(Curves!$A$12:$AZ$907,$CA10,DL10)</f>
        <v>0</v>
      </c>
      <c r="BF10" s="34">
        <f>INDEX(Curves!$A$12:$AZ$907,$CA10,DM10)</f>
        <v>0</v>
      </c>
      <c r="BG10" s="34">
        <f>INDEX(Curves!$A$12:$AZ$907,$CA10,DN10)</f>
        <v>0</v>
      </c>
      <c r="BH10" s="34"/>
      <c r="BI10" s="34">
        <f>INDEX(Curves!$A$12:$AZ$907,$CA10,DP10)</f>
        <v>0</v>
      </c>
      <c r="BJ10" s="34">
        <f>INDEX(Curves!$A$12:$AZ$907,$CA10,DQ10)</f>
        <v>0</v>
      </c>
      <c r="BK10" s="34">
        <f>INDEX(Curves!$A$12:$AZ$907,$CA10,DR10)</f>
        <v>0</v>
      </c>
      <c r="BL10"/>
      <c r="BM10"/>
      <c r="BN10" s="17">
        <f t="shared" si="18"/>
        <v>36647</v>
      </c>
      <c r="BO10" s="17">
        <f t="shared" ref="BO10:BX10" si="24">EOMONTH(BN10,1)</f>
        <v>36707</v>
      </c>
      <c r="BP10" s="17">
        <f t="shared" si="24"/>
        <v>36738</v>
      </c>
      <c r="BQ10" s="17">
        <f t="shared" si="24"/>
        <v>36769</v>
      </c>
      <c r="BR10" s="17">
        <f t="shared" si="24"/>
        <v>36799</v>
      </c>
      <c r="BS10" s="17">
        <f t="shared" si="24"/>
        <v>36830</v>
      </c>
      <c r="BT10" s="17">
        <f t="shared" si="24"/>
        <v>36860</v>
      </c>
      <c r="BU10" s="17">
        <f t="shared" si="24"/>
        <v>36891</v>
      </c>
      <c r="BV10" s="17">
        <f t="shared" si="24"/>
        <v>36922</v>
      </c>
      <c r="BW10" s="17">
        <f t="shared" si="24"/>
        <v>36950</v>
      </c>
      <c r="BX10" s="17">
        <f t="shared" si="24"/>
        <v>36981</v>
      </c>
      <c r="BY10" s="9"/>
      <c r="CA10" s="12">
        <f>MATCH(C10,Curves!$C$12:$C$433,0)</f>
        <v>8</v>
      </c>
      <c r="CB10" s="12">
        <f>MATCH(CONCATENATE("NG ",TEXT($BN10,"mmm-yyyy")),Curves!$11:$11,0)</f>
        <v>20</v>
      </c>
      <c r="CC10" s="12">
        <f>MATCH(CONCATENATE("B ",TEXT($BN10,"mmm-yyyy")),Curves!$11:$11,0)</f>
        <v>8</v>
      </c>
      <c r="CD10" s="12">
        <f>MATCH(CONCATENATE("DISC ",TEXT($BN10,"mmm-yyyy")),Curves!$11:$11,0)</f>
        <v>32</v>
      </c>
      <c r="CE10" s="12"/>
      <c r="CF10" s="12">
        <f>MATCH(CONCATENATE("NG ",TEXT($BO10,"mmm-yyyy")),Curves!$11:$11,0)</f>
        <v>21</v>
      </c>
      <c r="CG10" s="12">
        <f>MATCH(CONCATENATE("B ",TEXT($BO10,"mmm-yyyy")),Curves!$11:$11,0)</f>
        <v>9</v>
      </c>
      <c r="CH10" s="12">
        <f>MATCH(CONCATENATE("DISC ",TEXT($BO10,"mmm-yyyy")),Curves!$11:$11,0)</f>
        <v>33</v>
      </c>
      <c r="CI10" s="12"/>
      <c r="CJ10" s="12">
        <f>MATCH(CONCATENATE("NG ",TEXT($BP10,"mmm-yyyy")),Curves!$11:$11,0)</f>
        <v>22</v>
      </c>
      <c r="CK10" s="12">
        <f>MATCH(CONCATENATE("B ",TEXT($BP10,"mmm-yyyy")),Curves!$11:$11,0)</f>
        <v>10</v>
      </c>
      <c r="CL10" s="12">
        <f>MATCH(CONCATENATE("DISC ",TEXT($BP10,"mmm-yyyy")),Curves!$11:$11,0)</f>
        <v>34</v>
      </c>
      <c r="CM10" s="12"/>
      <c r="CN10" s="12">
        <f>MATCH(CONCATENATE("NG ",TEXT($BQ10,"mmm-yyyy")),Curves!$11:$11,0)</f>
        <v>23</v>
      </c>
      <c r="CO10" s="12">
        <f>MATCH(CONCATENATE("B ",TEXT($BQ10,"mmm-yyyy")),Curves!$11:$11,0)</f>
        <v>11</v>
      </c>
      <c r="CP10" s="12">
        <f>MATCH(CONCATENATE("DISC ",TEXT($BQ10,"mmm-yyyy")),Curves!$11:$11,0)</f>
        <v>35</v>
      </c>
      <c r="CQ10" s="12"/>
      <c r="CR10" s="12">
        <f>MATCH(CONCATENATE("NG ",TEXT($BR10,"mmm-yyyy")),Curves!$11:$11,0)</f>
        <v>24</v>
      </c>
      <c r="CS10" s="12">
        <f>MATCH(CONCATENATE("B ",TEXT($BR10,"mmm-yyyy")),Curves!$11:$11,0)</f>
        <v>12</v>
      </c>
      <c r="CT10" s="12">
        <f>MATCH(CONCATENATE("DISC ",TEXT($BR10,"mmm-yyyy")),Curves!$11:$11,0)</f>
        <v>36</v>
      </c>
      <c r="CU10" s="12"/>
      <c r="CV10" s="12">
        <f>MATCH(CONCATENATE("NG ",TEXT($BS10,"mmm-yyyy")),Curves!$11:$11,0)</f>
        <v>25</v>
      </c>
      <c r="CW10" s="12">
        <f>MATCH(CONCATENATE("B ",TEXT($BS10,"mmm-yyyy")),Curves!$11:$11,0)</f>
        <v>13</v>
      </c>
      <c r="CX10" s="12">
        <f>MATCH(CONCATENATE("DISC ",TEXT($BS10,"mmm-yyyy")),Curves!$11:$11,0)</f>
        <v>37</v>
      </c>
      <c r="CY10" s="12"/>
      <c r="CZ10" s="12">
        <f>MATCH(CONCATENATE("NG ",TEXT($BT10,"mmm-yyyy")),Curves!$11:$11,0)</f>
        <v>26</v>
      </c>
      <c r="DA10" s="12">
        <f>MATCH(CONCATENATE("B ",TEXT($BT10,"mmm-yyyy")),Curves!$11:$11,0)</f>
        <v>14</v>
      </c>
      <c r="DB10" s="12">
        <f>MATCH(CONCATENATE("DISC ",TEXT($BT10,"mmm-yyyy")),Curves!$11:$11,0)</f>
        <v>38</v>
      </c>
      <c r="DC10" s="12"/>
      <c r="DD10" s="12">
        <f>MATCH(CONCATENATE("NG ",TEXT($BU10,"mmm-yyyy")),Curves!$11:$11,0)</f>
        <v>27</v>
      </c>
      <c r="DE10" s="12">
        <f>MATCH(CONCATENATE("B ",TEXT($BU10,"mmm-yyyy")),Curves!$11:$11,0)</f>
        <v>15</v>
      </c>
      <c r="DF10" s="12">
        <f>MATCH(CONCATENATE("DISC ",TEXT($BU10,"mmm-yyyy")),Curves!$11:$11,0)</f>
        <v>39</v>
      </c>
      <c r="DG10" s="12"/>
      <c r="DH10" s="12">
        <f>MATCH(CONCATENATE("NG ",TEXT($BV10,"mmm-yyyy")),Curves!$11:$11,0)</f>
        <v>28</v>
      </c>
      <c r="DI10" s="12">
        <f>MATCH(CONCATENATE("B ",TEXT($BV10,"mmm-yyyy")),Curves!$11:$11,0)</f>
        <v>16</v>
      </c>
      <c r="DJ10" s="12">
        <f>MATCH(CONCATENATE("DISC ",TEXT($BV10,"mmm-yyyy")),Curves!$11:$11,0)</f>
        <v>40</v>
      </c>
      <c r="DL10" s="12">
        <f>MATCH(CONCATENATE("NG ",TEXT($BW10,"mmm-yyyy")),Curves!$11:$11,0)</f>
        <v>29</v>
      </c>
      <c r="DM10" s="12">
        <f>MATCH(CONCATENATE("B ",TEXT($BW10,"mmm-yyyy")),Curves!$11:$11,0)</f>
        <v>17</v>
      </c>
      <c r="DN10" s="12">
        <f>MATCH(CONCATENATE("DISC ",TEXT($BW10,"mmm-yyyy")),Curves!$11:$11,0)</f>
        <v>41</v>
      </c>
      <c r="DP10" s="12">
        <f>MATCH(CONCATENATE("NG ",TEXT($BX10,"mmm-yyyy")),Curves!$11:$11,0)</f>
        <v>30</v>
      </c>
      <c r="DQ10" s="12">
        <f>MATCH(CONCATENATE("B ",TEXT($BX10,"mmm-yyyy")),Curves!$11:$11,0)</f>
        <v>18</v>
      </c>
      <c r="DR10" s="12">
        <f>MATCH(CONCATENATE("DISC ",TEXT($BX10,"mmm-yyyy")),Curves!$11:$11,0)</f>
        <v>42</v>
      </c>
    </row>
    <row r="11" spans="2:122" x14ac:dyDescent="0.2">
      <c r="B11" s="6">
        <f t="shared" si="1"/>
        <v>36647</v>
      </c>
      <c r="C11" s="27">
        <f>IF(Curves!C20&lt;&gt;"",Curves!C20,"")</f>
        <v>36625</v>
      </c>
      <c r="D11" s="31"/>
      <c r="E11" s="20">
        <f t="shared" si="2"/>
        <v>0</v>
      </c>
      <c r="F11" s="20">
        <f t="shared" si="5"/>
        <v>0</v>
      </c>
      <c r="G11" s="20">
        <f t="shared" si="6"/>
        <v>0</v>
      </c>
      <c r="H11" s="20">
        <f t="shared" si="7"/>
        <v>0</v>
      </c>
      <c r="I11" s="20">
        <f t="shared" si="8"/>
        <v>0</v>
      </c>
      <c r="J11" s="20">
        <f t="shared" si="9"/>
        <v>0</v>
      </c>
      <c r="K11" s="20">
        <f t="shared" si="10"/>
        <v>0</v>
      </c>
      <c r="L11" s="20">
        <f t="shared" si="11"/>
        <v>0</v>
      </c>
      <c r="M11" s="20">
        <f t="shared" si="12"/>
        <v>0</v>
      </c>
      <c r="N11" s="20">
        <f t="shared" si="13"/>
        <v>0</v>
      </c>
      <c r="O11" s="21">
        <f t="shared" si="14"/>
        <v>0</v>
      </c>
      <c r="P11" s="20"/>
      <c r="Q11" s="50">
        <f t="shared" si="15"/>
        <v>0</v>
      </c>
      <c r="R11" s="50">
        <f t="shared" si="3"/>
        <v>0</v>
      </c>
      <c r="S11" s="51">
        <f t="shared" si="16"/>
        <v>0.33830579990663745</v>
      </c>
      <c r="U11" s="34">
        <f>INDEX(Curves!$A$12:$AZ$907,$CA11,CB11)</f>
        <v>0</v>
      </c>
      <c r="V11" s="34">
        <f>INDEX(Curves!$A$12:$AZ$907,$CA11,CC11)</f>
        <v>0</v>
      </c>
      <c r="W11" s="34">
        <f>INDEX(Curves!$A$12:$AZ$907,$CA11,CD11)</f>
        <v>0</v>
      </c>
      <c r="X11" s="34"/>
      <c r="Y11" s="34">
        <f>INDEX(Curves!$A$12:$AZ$907,$CA11,CF11)</f>
        <v>0</v>
      </c>
      <c r="Z11" s="34">
        <f>INDEX(Curves!$A$12:$AZ$907,$CA11,CG11)</f>
        <v>0</v>
      </c>
      <c r="AA11" s="34">
        <f>INDEX(Curves!$A$12:$AZ$907,$CA11,CH11)</f>
        <v>0</v>
      </c>
      <c r="AB11" s="34"/>
      <c r="AC11" s="34">
        <f>INDEX(Curves!$A$12:$AZ$907,$CA11,CJ11)</f>
        <v>0</v>
      </c>
      <c r="AD11" s="34">
        <f>INDEX(Curves!$A$12:$AZ$907,$CA11,CK11)</f>
        <v>0</v>
      </c>
      <c r="AE11" s="34">
        <f>INDEX(Curves!$A$12:$AZ$907,$CA11,CL11)</f>
        <v>0</v>
      </c>
      <c r="AF11" s="34"/>
      <c r="AG11" s="34">
        <f>INDEX(Curves!$A$12:$AZ$907,$CA11,CN11)</f>
        <v>0</v>
      </c>
      <c r="AH11" s="34">
        <f>INDEX(Curves!$A$12:$AZ$907,$CA11,CO11)</f>
        <v>0</v>
      </c>
      <c r="AI11" s="34">
        <f>INDEX(Curves!$A$12:$AZ$907,$CA11,CP11)</f>
        <v>0</v>
      </c>
      <c r="AJ11" s="34"/>
      <c r="AK11" s="34">
        <f>INDEX(Curves!$A$12:$AZ$907,$CA11,CR11)</f>
        <v>0</v>
      </c>
      <c r="AL11" s="34">
        <f>INDEX(Curves!$A$12:$AZ$907,$CA11,CS11)</f>
        <v>0</v>
      </c>
      <c r="AM11" s="34">
        <f>INDEX(Curves!$A$12:$AZ$907,$CA11,CT11)</f>
        <v>0</v>
      </c>
      <c r="AN11" s="34"/>
      <c r="AO11" s="34">
        <f>INDEX(Curves!$A$12:$AZ$907,$CA11,CV11)</f>
        <v>0</v>
      </c>
      <c r="AP11" s="34">
        <f>INDEX(Curves!$A$12:$AZ$907,$CA11,CW11)</f>
        <v>0</v>
      </c>
      <c r="AQ11" s="34">
        <f>INDEX(Curves!$A$12:$AZ$907,$CA11,CX11)</f>
        <v>0</v>
      </c>
      <c r="AR11" s="34"/>
      <c r="AS11" s="34">
        <f>INDEX(Curves!$A$12:$AZ$907,$CA11,CZ11)</f>
        <v>0</v>
      </c>
      <c r="AT11" s="34">
        <f>INDEX(Curves!$A$12:$AZ$907,$CA11,DA11)</f>
        <v>0</v>
      </c>
      <c r="AU11" s="34">
        <f>INDEX(Curves!$A$12:$AZ$907,$CA11,DB11)</f>
        <v>0</v>
      </c>
      <c r="AV11" s="34"/>
      <c r="AW11" s="34">
        <f>INDEX(Curves!$A$12:$AZ$907,$CA11,DD11)</f>
        <v>0</v>
      </c>
      <c r="AX11" s="34">
        <f>INDEX(Curves!$A$12:$AZ$907,$CA11,DE11)</f>
        <v>0</v>
      </c>
      <c r="AY11" s="34">
        <f>INDEX(Curves!$A$12:$AZ$907,$CA11,DF11)</f>
        <v>0</v>
      </c>
      <c r="AZ11" s="34"/>
      <c r="BA11" s="34">
        <f>INDEX(Curves!$A$12:$AZ$907,$CA11,DH11)</f>
        <v>0</v>
      </c>
      <c r="BB11" s="34">
        <f>INDEX(Curves!$A$12:$AZ$907,$CA11,DI11)</f>
        <v>0</v>
      </c>
      <c r="BC11" s="34">
        <f>INDEX(Curves!$A$12:$AZ$907,$CA11,DJ11)</f>
        <v>0</v>
      </c>
      <c r="BD11" s="34"/>
      <c r="BE11" s="34">
        <f>INDEX(Curves!$A$12:$AZ$907,$CA11,DL11)</f>
        <v>0</v>
      </c>
      <c r="BF11" s="34">
        <f>INDEX(Curves!$A$12:$AZ$907,$CA11,DM11)</f>
        <v>0</v>
      </c>
      <c r="BG11" s="34">
        <f>INDEX(Curves!$A$12:$AZ$907,$CA11,DN11)</f>
        <v>0</v>
      </c>
      <c r="BH11" s="34"/>
      <c r="BI11" s="34">
        <f>INDEX(Curves!$A$12:$AZ$907,$CA11,DP11)</f>
        <v>0</v>
      </c>
      <c r="BJ11" s="34">
        <f>INDEX(Curves!$A$12:$AZ$907,$CA11,DQ11)</f>
        <v>0</v>
      </c>
      <c r="BK11" s="34">
        <f>INDEX(Curves!$A$12:$AZ$907,$CA11,DR11)</f>
        <v>0</v>
      </c>
      <c r="BL11"/>
      <c r="BM11"/>
      <c r="BN11" s="17">
        <f t="shared" si="18"/>
        <v>36647</v>
      </c>
      <c r="BO11" s="17">
        <f t="shared" ref="BO11:BX11" si="25">EOMONTH(BN11,1)</f>
        <v>36707</v>
      </c>
      <c r="BP11" s="17">
        <f t="shared" si="25"/>
        <v>36738</v>
      </c>
      <c r="BQ11" s="17">
        <f t="shared" si="25"/>
        <v>36769</v>
      </c>
      <c r="BR11" s="17">
        <f t="shared" si="25"/>
        <v>36799</v>
      </c>
      <c r="BS11" s="17">
        <f t="shared" si="25"/>
        <v>36830</v>
      </c>
      <c r="BT11" s="17">
        <f t="shared" si="25"/>
        <v>36860</v>
      </c>
      <c r="BU11" s="17">
        <f t="shared" si="25"/>
        <v>36891</v>
      </c>
      <c r="BV11" s="17">
        <f t="shared" si="25"/>
        <v>36922</v>
      </c>
      <c r="BW11" s="17">
        <f t="shared" si="25"/>
        <v>36950</v>
      </c>
      <c r="BX11" s="17">
        <f t="shared" si="25"/>
        <v>36981</v>
      </c>
      <c r="BY11" s="9"/>
      <c r="CA11" s="12">
        <f>MATCH(C11,Curves!$C$12:$C$433,0)</f>
        <v>9</v>
      </c>
      <c r="CB11" s="12">
        <f>MATCH(CONCATENATE("NG ",TEXT($BN11,"mmm-yyyy")),Curves!$11:$11,0)</f>
        <v>20</v>
      </c>
      <c r="CC11" s="12">
        <f>MATCH(CONCATENATE("B ",TEXT($BN11,"mmm-yyyy")),Curves!$11:$11,0)</f>
        <v>8</v>
      </c>
      <c r="CD11" s="12">
        <f>MATCH(CONCATENATE("DISC ",TEXT($BN11,"mmm-yyyy")),Curves!$11:$11,0)</f>
        <v>32</v>
      </c>
      <c r="CE11" s="12"/>
      <c r="CF11" s="12">
        <f>MATCH(CONCATENATE("NG ",TEXT($BO11,"mmm-yyyy")),Curves!$11:$11,0)</f>
        <v>21</v>
      </c>
      <c r="CG11" s="12">
        <f>MATCH(CONCATENATE("B ",TEXT($BO11,"mmm-yyyy")),Curves!$11:$11,0)</f>
        <v>9</v>
      </c>
      <c r="CH11" s="12">
        <f>MATCH(CONCATENATE("DISC ",TEXT($BO11,"mmm-yyyy")),Curves!$11:$11,0)</f>
        <v>33</v>
      </c>
      <c r="CI11" s="12"/>
      <c r="CJ11" s="12">
        <f>MATCH(CONCATENATE("NG ",TEXT($BP11,"mmm-yyyy")),Curves!$11:$11,0)</f>
        <v>22</v>
      </c>
      <c r="CK11" s="12">
        <f>MATCH(CONCATENATE("B ",TEXT($BP11,"mmm-yyyy")),Curves!$11:$11,0)</f>
        <v>10</v>
      </c>
      <c r="CL11" s="12">
        <f>MATCH(CONCATENATE("DISC ",TEXT($BP11,"mmm-yyyy")),Curves!$11:$11,0)</f>
        <v>34</v>
      </c>
      <c r="CM11" s="12"/>
      <c r="CN11" s="12">
        <f>MATCH(CONCATENATE("NG ",TEXT($BQ11,"mmm-yyyy")),Curves!$11:$11,0)</f>
        <v>23</v>
      </c>
      <c r="CO11" s="12">
        <f>MATCH(CONCATENATE("B ",TEXT($BQ11,"mmm-yyyy")),Curves!$11:$11,0)</f>
        <v>11</v>
      </c>
      <c r="CP11" s="12">
        <f>MATCH(CONCATENATE("DISC ",TEXT($BQ11,"mmm-yyyy")),Curves!$11:$11,0)</f>
        <v>35</v>
      </c>
      <c r="CQ11" s="12"/>
      <c r="CR11" s="12">
        <f>MATCH(CONCATENATE("NG ",TEXT($BR11,"mmm-yyyy")),Curves!$11:$11,0)</f>
        <v>24</v>
      </c>
      <c r="CS11" s="12">
        <f>MATCH(CONCATENATE("B ",TEXT($BR11,"mmm-yyyy")),Curves!$11:$11,0)</f>
        <v>12</v>
      </c>
      <c r="CT11" s="12">
        <f>MATCH(CONCATENATE("DISC ",TEXT($BR11,"mmm-yyyy")),Curves!$11:$11,0)</f>
        <v>36</v>
      </c>
      <c r="CU11" s="12"/>
      <c r="CV11" s="12">
        <f>MATCH(CONCATENATE("NG ",TEXT($BS11,"mmm-yyyy")),Curves!$11:$11,0)</f>
        <v>25</v>
      </c>
      <c r="CW11" s="12">
        <f>MATCH(CONCATENATE("B ",TEXT($BS11,"mmm-yyyy")),Curves!$11:$11,0)</f>
        <v>13</v>
      </c>
      <c r="CX11" s="12">
        <f>MATCH(CONCATENATE("DISC ",TEXT($BS11,"mmm-yyyy")),Curves!$11:$11,0)</f>
        <v>37</v>
      </c>
      <c r="CY11" s="12"/>
      <c r="CZ11" s="12">
        <f>MATCH(CONCATENATE("NG ",TEXT($BT11,"mmm-yyyy")),Curves!$11:$11,0)</f>
        <v>26</v>
      </c>
      <c r="DA11" s="12">
        <f>MATCH(CONCATENATE("B ",TEXT($BT11,"mmm-yyyy")),Curves!$11:$11,0)</f>
        <v>14</v>
      </c>
      <c r="DB11" s="12">
        <f>MATCH(CONCATENATE("DISC ",TEXT($BT11,"mmm-yyyy")),Curves!$11:$11,0)</f>
        <v>38</v>
      </c>
      <c r="DC11" s="12"/>
      <c r="DD11" s="12">
        <f>MATCH(CONCATENATE("NG ",TEXT($BU11,"mmm-yyyy")),Curves!$11:$11,0)</f>
        <v>27</v>
      </c>
      <c r="DE11" s="12">
        <f>MATCH(CONCATENATE("B ",TEXT($BU11,"mmm-yyyy")),Curves!$11:$11,0)</f>
        <v>15</v>
      </c>
      <c r="DF11" s="12">
        <f>MATCH(CONCATENATE("DISC ",TEXT($BU11,"mmm-yyyy")),Curves!$11:$11,0)</f>
        <v>39</v>
      </c>
      <c r="DG11" s="12"/>
      <c r="DH11" s="12">
        <f>MATCH(CONCATENATE("NG ",TEXT($BV11,"mmm-yyyy")),Curves!$11:$11,0)</f>
        <v>28</v>
      </c>
      <c r="DI11" s="12">
        <f>MATCH(CONCATENATE("B ",TEXT($BV11,"mmm-yyyy")),Curves!$11:$11,0)</f>
        <v>16</v>
      </c>
      <c r="DJ11" s="12">
        <f>MATCH(CONCATENATE("DISC ",TEXT($BV11,"mmm-yyyy")),Curves!$11:$11,0)</f>
        <v>40</v>
      </c>
      <c r="DL11" s="12">
        <f>MATCH(CONCATENATE("NG ",TEXT($BW11,"mmm-yyyy")),Curves!$11:$11,0)</f>
        <v>29</v>
      </c>
      <c r="DM11" s="12">
        <f>MATCH(CONCATENATE("B ",TEXT($BW11,"mmm-yyyy")),Curves!$11:$11,0)</f>
        <v>17</v>
      </c>
      <c r="DN11" s="12">
        <f>MATCH(CONCATENATE("DISC ",TEXT($BW11,"mmm-yyyy")),Curves!$11:$11,0)</f>
        <v>41</v>
      </c>
      <c r="DP11" s="12">
        <f>MATCH(CONCATENATE("NG ",TEXT($BX11,"mmm-yyyy")),Curves!$11:$11,0)</f>
        <v>30</v>
      </c>
      <c r="DQ11" s="12">
        <f>MATCH(CONCATENATE("B ",TEXT($BX11,"mmm-yyyy")),Curves!$11:$11,0)</f>
        <v>18</v>
      </c>
      <c r="DR11" s="12">
        <f>MATCH(CONCATENATE("DISC ",TEXT($BX11,"mmm-yyyy")),Curves!$11:$11,0)</f>
        <v>42</v>
      </c>
    </row>
    <row r="12" spans="2:122" x14ac:dyDescent="0.2">
      <c r="B12" s="6">
        <f t="shared" si="1"/>
        <v>36647</v>
      </c>
      <c r="C12" s="27">
        <f>IF(Curves!C21&lt;&gt;"",Curves!C21,"")</f>
        <v>36626</v>
      </c>
      <c r="D12" s="31"/>
      <c r="E12" s="20">
        <f t="shared" si="2"/>
        <v>2.7163229264042386</v>
      </c>
      <c r="F12" s="20">
        <f t="shared" si="5"/>
        <v>2.7237989528711379</v>
      </c>
      <c r="G12" s="20">
        <f t="shared" si="6"/>
        <v>2.7415492704587314</v>
      </c>
      <c r="H12" s="20">
        <f t="shared" si="7"/>
        <v>2.7366296339819165</v>
      </c>
      <c r="I12" s="20">
        <f t="shared" si="8"/>
        <v>2.7138831330381308</v>
      </c>
      <c r="J12" s="20">
        <f t="shared" si="9"/>
        <v>2.6853098256328223</v>
      </c>
      <c r="K12" s="20">
        <f t="shared" si="10"/>
        <v>2.7904473572813706</v>
      </c>
      <c r="L12" s="20">
        <f t="shared" si="11"/>
        <v>2.8687462205643826</v>
      </c>
      <c r="M12" s="20">
        <f t="shared" si="12"/>
        <v>2.8758102174307321</v>
      </c>
      <c r="N12" s="20">
        <f t="shared" si="13"/>
        <v>2.7073349946728555</v>
      </c>
      <c r="O12" s="21">
        <f t="shared" si="14"/>
        <v>2.537346086152052</v>
      </c>
      <c r="P12" s="20"/>
      <c r="Q12" s="50">
        <f t="shared" si="15"/>
        <v>2.8758102174307321</v>
      </c>
      <c r="R12" s="50">
        <f t="shared" si="3"/>
        <v>2.537346086152052</v>
      </c>
      <c r="S12" s="51">
        <f t="shared" si="16"/>
        <v>0.33846413127868002</v>
      </c>
      <c r="U12" s="34">
        <f>INDEX(Curves!$A$12:$AZ$907,$CA12,CB12)</f>
        <v>2.9710000000000001</v>
      </c>
      <c r="V12" s="34">
        <f>INDEX(Curves!$A$12:$AZ$907,$CA12,CC12)</f>
        <v>-0.245</v>
      </c>
      <c r="W12" s="34">
        <f>INDEX(Curves!$A$12:$AZ$907,$CA12,CD12)</f>
        <v>0.9964500830536458</v>
      </c>
      <c r="X12" s="34"/>
      <c r="Y12" s="34">
        <f>INDEX(Curves!$A$12:$AZ$907,$CA12,CF12)</f>
        <v>2.9930000000000003</v>
      </c>
      <c r="Z12" s="34">
        <f>INDEX(Curves!$A$12:$AZ$907,$CA12,CG12)</f>
        <v>-0.245</v>
      </c>
      <c r="AA12" s="34">
        <f>INDEX(Curves!$A$12:$AZ$907,$CA12,CH12)</f>
        <v>0.99119321429080698</v>
      </c>
      <c r="AB12" s="34"/>
      <c r="AC12" s="34">
        <f>INDEX(Curves!$A$12:$AZ$907,$CA12,CJ12)</f>
        <v>3.008</v>
      </c>
      <c r="AD12" s="34">
        <f>INDEX(Curves!$A$12:$AZ$907,$CA12,CK12)</f>
        <v>-0.22750000000000001</v>
      </c>
      <c r="AE12" s="34">
        <f>INDEX(Curves!$A$12:$AZ$907,$CA12,CL12)</f>
        <v>0.98599146572872909</v>
      </c>
      <c r="AF12" s="34"/>
      <c r="AG12" s="34">
        <f>INDEX(Curves!$A$12:$AZ$907,$CA12,CN12)</f>
        <v>3.0160000000000005</v>
      </c>
      <c r="AH12" s="34">
        <f>INDEX(Curves!$A$12:$AZ$907,$CA12,CO12)</f>
        <v>-0.22500000000000001</v>
      </c>
      <c r="AI12" s="34">
        <f>INDEX(Curves!$A$12:$AZ$907,$CA12,CP12)</f>
        <v>0.98051939590896309</v>
      </c>
      <c r="AJ12" s="34"/>
      <c r="AK12" s="34">
        <f>INDEX(Curves!$A$12:$AZ$907,$CA12,CR12)</f>
        <v>3.0110000000000001</v>
      </c>
      <c r="AL12" s="34">
        <f>INDEX(Curves!$A$12:$AZ$907,$CA12,CS12)</f>
        <v>-0.22750000000000001</v>
      </c>
      <c r="AM12" s="34">
        <f>INDEX(Curves!$A$12:$AZ$907,$CA12,CT12)</f>
        <v>0.97498944962749445</v>
      </c>
      <c r="AN12" s="34"/>
      <c r="AO12" s="34">
        <f>INDEX(Curves!$A$12:$AZ$907,$CA12,CV12)</f>
        <v>3.0169999999999999</v>
      </c>
      <c r="AP12" s="34">
        <f>INDEX(Curves!$A$12:$AZ$907,$CA12,CW12)</f>
        <v>-0.2475</v>
      </c>
      <c r="AQ12" s="34">
        <f>INDEX(Curves!$A$12:$AZ$907,$CA12,CX12)</f>
        <v>0.96960094805301411</v>
      </c>
      <c r="AR12" s="34"/>
      <c r="AS12" s="34">
        <f>INDEX(Curves!$A$12:$AZ$907,$CA12,CZ12)</f>
        <v>3.1120000000000001</v>
      </c>
      <c r="AT12" s="34">
        <f>INDEX(Curves!$A$12:$AZ$907,$CA12,DA12)</f>
        <v>-0.2175</v>
      </c>
      <c r="AU12" s="34">
        <f>INDEX(Curves!$A$12:$AZ$907,$CA12,DB12)</f>
        <v>0.96405160037359483</v>
      </c>
      <c r="AV12" s="34"/>
      <c r="AW12" s="34">
        <f>INDEX(Curves!$A$12:$AZ$907,$CA12,DD12)</f>
        <v>3.21</v>
      </c>
      <c r="AX12" s="34">
        <f>INDEX(Curves!$A$12:$AZ$907,$CA12,DE12)</f>
        <v>-0.2175</v>
      </c>
      <c r="AY12" s="34">
        <f>INDEX(Curves!$A$12:$AZ$907,$CA12,DF12)</f>
        <v>0.9586453535720576</v>
      </c>
      <c r="AZ12" s="34"/>
      <c r="BA12" s="34">
        <f>INDEX(Curves!$A$12:$AZ$907,$CA12,DH12)</f>
        <v>3.2250000000000001</v>
      </c>
      <c r="BB12" s="34">
        <f>INDEX(Curves!$A$12:$AZ$907,$CA12,DI12)</f>
        <v>-0.20749999999999999</v>
      </c>
      <c r="BC12" s="34">
        <f>INDEX(Curves!$A$12:$AZ$907,$CA12,DJ12)</f>
        <v>0.95304398257853584</v>
      </c>
      <c r="BD12" s="34"/>
      <c r="BE12" s="34">
        <f>INDEX(Curves!$A$12:$AZ$907,$CA12,DL12)</f>
        <v>3.0649999999999999</v>
      </c>
      <c r="BF12" s="34">
        <f>INDEX(Curves!$A$12:$AZ$907,$CA12,DM12)</f>
        <v>-0.20749999999999999</v>
      </c>
      <c r="BG12" s="34">
        <f>INDEX(Curves!$A$12:$AZ$907,$CA12,DN12)</f>
        <v>0.94744881703337036</v>
      </c>
      <c r="BH12" s="34"/>
      <c r="BI12" s="34">
        <f>INDEX(Curves!$A$12:$AZ$907,$CA12,DP12)</f>
        <v>2.9</v>
      </c>
      <c r="BJ12" s="34">
        <f>INDEX(Curves!$A$12:$AZ$907,$CA12,DQ12)</f>
        <v>-0.20749999999999999</v>
      </c>
      <c r="BK12" s="34">
        <f>INDEX(Curves!$A$12:$AZ$907,$CA12,DR12)</f>
        <v>0.94237551946222919</v>
      </c>
      <c r="BL12"/>
      <c r="BM12"/>
      <c r="BN12" s="17">
        <f t="shared" si="18"/>
        <v>36647</v>
      </c>
      <c r="BO12" s="17">
        <f t="shared" ref="BO12:BX12" si="26">EOMONTH(BN12,1)</f>
        <v>36707</v>
      </c>
      <c r="BP12" s="17">
        <f t="shared" si="26"/>
        <v>36738</v>
      </c>
      <c r="BQ12" s="17">
        <f t="shared" si="26"/>
        <v>36769</v>
      </c>
      <c r="BR12" s="17">
        <f t="shared" si="26"/>
        <v>36799</v>
      </c>
      <c r="BS12" s="17">
        <f t="shared" si="26"/>
        <v>36830</v>
      </c>
      <c r="BT12" s="17">
        <f t="shared" si="26"/>
        <v>36860</v>
      </c>
      <c r="BU12" s="17">
        <f t="shared" si="26"/>
        <v>36891</v>
      </c>
      <c r="BV12" s="17">
        <f t="shared" si="26"/>
        <v>36922</v>
      </c>
      <c r="BW12" s="17">
        <f t="shared" si="26"/>
        <v>36950</v>
      </c>
      <c r="BX12" s="17">
        <f t="shared" si="26"/>
        <v>36981</v>
      </c>
      <c r="BY12" s="9"/>
      <c r="CA12" s="12">
        <f>MATCH(C12,Curves!$C$12:$C$433,0)</f>
        <v>10</v>
      </c>
      <c r="CB12" s="12">
        <f>MATCH(CONCATENATE("NG ",TEXT($BN12,"mmm-yyyy")),Curves!$11:$11,0)</f>
        <v>20</v>
      </c>
      <c r="CC12" s="12">
        <f>MATCH(CONCATENATE("B ",TEXT($BN12,"mmm-yyyy")),Curves!$11:$11,0)</f>
        <v>8</v>
      </c>
      <c r="CD12" s="12">
        <f>MATCH(CONCATENATE("DISC ",TEXT($BN12,"mmm-yyyy")),Curves!$11:$11,0)</f>
        <v>32</v>
      </c>
      <c r="CE12" s="12"/>
      <c r="CF12" s="12">
        <f>MATCH(CONCATENATE("NG ",TEXT($BO12,"mmm-yyyy")),Curves!$11:$11,0)</f>
        <v>21</v>
      </c>
      <c r="CG12" s="12">
        <f>MATCH(CONCATENATE("B ",TEXT($BO12,"mmm-yyyy")),Curves!$11:$11,0)</f>
        <v>9</v>
      </c>
      <c r="CH12" s="12">
        <f>MATCH(CONCATENATE("DISC ",TEXT($BO12,"mmm-yyyy")),Curves!$11:$11,0)</f>
        <v>33</v>
      </c>
      <c r="CI12" s="12"/>
      <c r="CJ12" s="12">
        <f>MATCH(CONCATENATE("NG ",TEXT($BP12,"mmm-yyyy")),Curves!$11:$11,0)</f>
        <v>22</v>
      </c>
      <c r="CK12" s="12">
        <f>MATCH(CONCATENATE("B ",TEXT($BP12,"mmm-yyyy")),Curves!$11:$11,0)</f>
        <v>10</v>
      </c>
      <c r="CL12" s="12">
        <f>MATCH(CONCATENATE("DISC ",TEXT($BP12,"mmm-yyyy")),Curves!$11:$11,0)</f>
        <v>34</v>
      </c>
      <c r="CM12" s="12"/>
      <c r="CN12" s="12">
        <f>MATCH(CONCATENATE("NG ",TEXT($BQ12,"mmm-yyyy")),Curves!$11:$11,0)</f>
        <v>23</v>
      </c>
      <c r="CO12" s="12">
        <f>MATCH(CONCATENATE("B ",TEXT($BQ12,"mmm-yyyy")),Curves!$11:$11,0)</f>
        <v>11</v>
      </c>
      <c r="CP12" s="12">
        <f>MATCH(CONCATENATE("DISC ",TEXT($BQ12,"mmm-yyyy")),Curves!$11:$11,0)</f>
        <v>35</v>
      </c>
      <c r="CQ12" s="12"/>
      <c r="CR12" s="12">
        <f>MATCH(CONCATENATE("NG ",TEXT($BR12,"mmm-yyyy")),Curves!$11:$11,0)</f>
        <v>24</v>
      </c>
      <c r="CS12" s="12">
        <f>MATCH(CONCATENATE("B ",TEXT($BR12,"mmm-yyyy")),Curves!$11:$11,0)</f>
        <v>12</v>
      </c>
      <c r="CT12" s="12">
        <f>MATCH(CONCATENATE("DISC ",TEXT($BR12,"mmm-yyyy")),Curves!$11:$11,0)</f>
        <v>36</v>
      </c>
      <c r="CU12" s="12"/>
      <c r="CV12" s="12">
        <f>MATCH(CONCATENATE("NG ",TEXT($BS12,"mmm-yyyy")),Curves!$11:$11,0)</f>
        <v>25</v>
      </c>
      <c r="CW12" s="12">
        <f>MATCH(CONCATENATE("B ",TEXT($BS12,"mmm-yyyy")),Curves!$11:$11,0)</f>
        <v>13</v>
      </c>
      <c r="CX12" s="12">
        <f>MATCH(CONCATENATE("DISC ",TEXT($BS12,"mmm-yyyy")),Curves!$11:$11,0)</f>
        <v>37</v>
      </c>
      <c r="CY12" s="12"/>
      <c r="CZ12" s="12">
        <f>MATCH(CONCATENATE("NG ",TEXT($BT12,"mmm-yyyy")),Curves!$11:$11,0)</f>
        <v>26</v>
      </c>
      <c r="DA12" s="12">
        <f>MATCH(CONCATENATE("B ",TEXT($BT12,"mmm-yyyy")),Curves!$11:$11,0)</f>
        <v>14</v>
      </c>
      <c r="DB12" s="12">
        <f>MATCH(CONCATENATE("DISC ",TEXT($BT12,"mmm-yyyy")),Curves!$11:$11,0)</f>
        <v>38</v>
      </c>
      <c r="DC12" s="12"/>
      <c r="DD12" s="12">
        <f>MATCH(CONCATENATE("NG ",TEXT($BU12,"mmm-yyyy")),Curves!$11:$11,0)</f>
        <v>27</v>
      </c>
      <c r="DE12" s="12">
        <f>MATCH(CONCATENATE("B ",TEXT($BU12,"mmm-yyyy")),Curves!$11:$11,0)</f>
        <v>15</v>
      </c>
      <c r="DF12" s="12">
        <f>MATCH(CONCATENATE("DISC ",TEXT($BU12,"mmm-yyyy")),Curves!$11:$11,0)</f>
        <v>39</v>
      </c>
      <c r="DG12" s="12"/>
      <c r="DH12" s="12">
        <f>MATCH(CONCATENATE("NG ",TEXT($BV12,"mmm-yyyy")),Curves!$11:$11,0)</f>
        <v>28</v>
      </c>
      <c r="DI12" s="12">
        <f>MATCH(CONCATENATE("B ",TEXT($BV12,"mmm-yyyy")),Curves!$11:$11,0)</f>
        <v>16</v>
      </c>
      <c r="DJ12" s="12">
        <f>MATCH(CONCATENATE("DISC ",TEXT($BV12,"mmm-yyyy")),Curves!$11:$11,0)</f>
        <v>40</v>
      </c>
      <c r="DL12" s="12">
        <f>MATCH(CONCATENATE("NG ",TEXT($BW12,"mmm-yyyy")),Curves!$11:$11,0)</f>
        <v>29</v>
      </c>
      <c r="DM12" s="12">
        <f>MATCH(CONCATENATE("B ",TEXT($BW12,"mmm-yyyy")),Curves!$11:$11,0)</f>
        <v>17</v>
      </c>
      <c r="DN12" s="12">
        <f>MATCH(CONCATENATE("DISC ",TEXT($BW12,"mmm-yyyy")),Curves!$11:$11,0)</f>
        <v>41</v>
      </c>
      <c r="DP12" s="12">
        <f>MATCH(CONCATENATE("NG ",TEXT($BX12,"mmm-yyyy")),Curves!$11:$11,0)</f>
        <v>30</v>
      </c>
      <c r="DQ12" s="12">
        <f>MATCH(CONCATENATE("B ",TEXT($BX12,"mmm-yyyy")),Curves!$11:$11,0)</f>
        <v>18</v>
      </c>
      <c r="DR12" s="12">
        <f>MATCH(CONCATENATE("DISC ",TEXT($BX12,"mmm-yyyy")),Curves!$11:$11,0)</f>
        <v>42</v>
      </c>
    </row>
    <row r="13" spans="2:122" x14ac:dyDescent="0.2">
      <c r="B13" s="6">
        <f t="shared" si="1"/>
        <v>36647</v>
      </c>
      <c r="C13" s="27">
        <f>IF(Curves!C22&lt;&gt;"",Curves!C22,"")</f>
        <v>36627</v>
      </c>
      <c r="D13" s="31"/>
      <c r="E13" s="20">
        <f t="shared" si="2"/>
        <v>2.6948620327568538</v>
      </c>
      <c r="F13" s="20">
        <f t="shared" si="5"/>
        <v>2.7024545478529363</v>
      </c>
      <c r="G13" s="20">
        <f t="shared" si="6"/>
        <v>2.7203399832891582</v>
      </c>
      <c r="H13" s="20">
        <f t="shared" si="7"/>
        <v>2.7165300095078697</v>
      </c>
      <c r="I13" s="20">
        <f t="shared" si="8"/>
        <v>2.6939069708636758</v>
      </c>
      <c r="J13" s="20">
        <f t="shared" si="9"/>
        <v>2.6693181358936058</v>
      </c>
      <c r="K13" s="20">
        <f t="shared" si="10"/>
        <v>2.7769412847429318</v>
      </c>
      <c r="L13" s="20">
        <f t="shared" si="11"/>
        <v>2.8571975302921118</v>
      </c>
      <c r="M13" s="20">
        <f t="shared" si="12"/>
        <v>2.866161767236564</v>
      </c>
      <c r="N13" s="20">
        <f t="shared" si="13"/>
        <v>2.6976205265722046</v>
      </c>
      <c r="O13" s="21">
        <f t="shared" si="14"/>
        <v>2.5275674709610181</v>
      </c>
      <c r="P13" s="20"/>
      <c r="Q13" s="50">
        <f t="shared" si="15"/>
        <v>2.866161767236564</v>
      </c>
      <c r="R13" s="50">
        <f t="shared" si="3"/>
        <v>2.5275674709610181</v>
      </c>
      <c r="S13" s="51">
        <f t="shared" si="16"/>
        <v>0.33859429627554594</v>
      </c>
      <c r="U13" s="34">
        <f>INDEX(Curves!$A$12:$AZ$907,$CA13,CB13)</f>
        <v>2.9490000000000003</v>
      </c>
      <c r="V13" s="34">
        <f>INDEX(Curves!$A$12:$AZ$907,$CA13,CC13)</f>
        <v>-0.245</v>
      </c>
      <c r="W13" s="34">
        <f>INDEX(Curves!$A$12:$AZ$907,$CA13,CD13)</f>
        <v>0.99662057424439854</v>
      </c>
      <c r="X13" s="34"/>
      <c r="Y13" s="34">
        <f>INDEX(Curves!$A$12:$AZ$907,$CA13,CF13)</f>
        <v>2.9710000000000001</v>
      </c>
      <c r="Z13" s="34">
        <f>INDEX(Curves!$A$12:$AZ$907,$CA13,CG13)</f>
        <v>-0.245</v>
      </c>
      <c r="AA13" s="34">
        <f>INDEX(Curves!$A$12:$AZ$907,$CA13,CH13)</f>
        <v>0.99136263677657233</v>
      </c>
      <c r="AB13" s="34"/>
      <c r="AC13" s="34">
        <f>INDEX(Curves!$A$12:$AZ$907,$CA13,CJ13)</f>
        <v>2.9860000000000002</v>
      </c>
      <c r="AD13" s="34">
        <f>INDEX(Curves!$A$12:$AZ$907,$CA13,CK13)</f>
        <v>-0.22750000000000001</v>
      </c>
      <c r="AE13" s="34">
        <f>INDEX(Curves!$A$12:$AZ$907,$CA13,CL13)</f>
        <v>0.98616638872182638</v>
      </c>
      <c r="AF13" s="34"/>
      <c r="AG13" s="34">
        <f>INDEX(Curves!$A$12:$AZ$907,$CA13,CN13)</f>
        <v>2.9950000000000001</v>
      </c>
      <c r="AH13" s="34">
        <f>INDEX(Curves!$A$12:$AZ$907,$CA13,CO13)</f>
        <v>-0.22500000000000001</v>
      </c>
      <c r="AI13" s="34">
        <f>INDEX(Curves!$A$12:$AZ$907,$CA13,CP13)</f>
        <v>0.98069675433497094</v>
      </c>
      <c r="AJ13" s="34"/>
      <c r="AK13" s="34">
        <f>INDEX(Curves!$A$12:$AZ$907,$CA13,CR13)</f>
        <v>2.99</v>
      </c>
      <c r="AL13" s="34">
        <f>INDEX(Curves!$A$12:$AZ$907,$CA13,CS13)</f>
        <v>-0.22750000000000001</v>
      </c>
      <c r="AM13" s="34">
        <f>INDEX(Curves!$A$12:$AZ$907,$CA13,CT13)</f>
        <v>0.97516994420404546</v>
      </c>
      <c r="AN13" s="34"/>
      <c r="AO13" s="34">
        <f>INDEX(Curves!$A$12:$AZ$907,$CA13,CV13)</f>
        <v>3</v>
      </c>
      <c r="AP13" s="34">
        <f>INDEX(Curves!$A$12:$AZ$907,$CA13,CW13)</f>
        <v>-0.2475</v>
      </c>
      <c r="AQ13" s="34">
        <f>INDEX(Curves!$A$12:$AZ$907,$CA13,CX13)</f>
        <v>0.96977952257715017</v>
      </c>
      <c r="AR13" s="34"/>
      <c r="AS13" s="34">
        <f>INDEX(Curves!$A$12:$AZ$907,$CA13,CZ13)</f>
        <v>3.1</v>
      </c>
      <c r="AT13" s="34">
        <f>INDEX(Curves!$A$12:$AZ$907,$CA13,DA13)</f>
        <v>-0.22</v>
      </c>
      <c r="AU13" s="34">
        <f>INDEX(Curves!$A$12:$AZ$907,$CA13,DB13)</f>
        <v>0.9642157238690735</v>
      </c>
      <c r="AV13" s="34"/>
      <c r="AW13" s="34">
        <f>INDEX(Curves!$A$12:$AZ$907,$CA13,DD13)</f>
        <v>3.2</v>
      </c>
      <c r="AX13" s="34">
        <f>INDEX(Curves!$A$12:$AZ$907,$CA13,DE13)</f>
        <v>-0.22</v>
      </c>
      <c r="AY13" s="34">
        <f>INDEX(Curves!$A$12:$AZ$907,$CA13,DF13)</f>
        <v>0.95879111754768853</v>
      </c>
      <c r="AZ13" s="34"/>
      <c r="BA13" s="34">
        <f>INDEX(Curves!$A$12:$AZ$907,$CA13,DH13)</f>
        <v>3.2170000000000001</v>
      </c>
      <c r="BB13" s="34">
        <f>INDEX(Curves!$A$12:$AZ$907,$CA13,DI13)</f>
        <v>-0.21</v>
      </c>
      <c r="BC13" s="34">
        <f>INDEX(Curves!$A$12:$AZ$907,$CA13,DJ13)</f>
        <v>0.95316320825958223</v>
      </c>
      <c r="BD13" s="34"/>
      <c r="BE13" s="34">
        <f>INDEX(Curves!$A$12:$AZ$907,$CA13,DL13)</f>
        <v>3.0569999999999999</v>
      </c>
      <c r="BF13" s="34">
        <f>INDEX(Curves!$A$12:$AZ$907,$CA13,DM13)</f>
        <v>-0.21</v>
      </c>
      <c r="BG13" s="34">
        <f>INDEX(Curves!$A$12:$AZ$907,$CA13,DN13)</f>
        <v>0.94753091906294507</v>
      </c>
      <c r="BH13" s="34"/>
      <c r="BI13" s="34">
        <f>INDEX(Curves!$A$12:$AZ$907,$CA13,DP13)</f>
        <v>2.8919999999999999</v>
      </c>
      <c r="BJ13" s="34">
        <f>INDEX(Curves!$A$12:$AZ$907,$CA13,DQ13)</f>
        <v>-0.21</v>
      </c>
      <c r="BK13" s="34">
        <f>INDEX(Curves!$A$12:$AZ$907,$CA13,DR13)</f>
        <v>0.94241889297577119</v>
      </c>
      <c r="BL13"/>
      <c r="BM13"/>
      <c r="BN13" s="17">
        <f t="shared" si="18"/>
        <v>36647</v>
      </c>
      <c r="BO13" s="17">
        <f t="shared" ref="BO13:BX13" si="27">EOMONTH(BN13,1)</f>
        <v>36707</v>
      </c>
      <c r="BP13" s="17">
        <f t="shared" si="27"/>
        <v>36738</v>
      </c>
      <c r="BQ13" s="17">
        <f t="shared" si="27"/>
        <v>36769</v>
      </c>
      <c r="BR13" s="17">
        <f t="shared" si="27"/>
        <v>36799</v>
      </c>
      <c r="BS13" s="17">
        <f t="shared" si="27"/>
        <v>36830</v>
      </c>
      <c r="BT13" s="17">
        <f t="shared" si="27"/>
        <v>36860</v>
      </c>
      <c r="BU13" s="17">
        <f t="shared" si="27"/>
        <v>36891</v>
      </c>
      <c r="BV13" s="17">
        <f t="shared" si="27"/>
        <v>36922</v>
      </c>
      <c r="BW13" s="17">
        <f t="shared" si="27"/>
        <v>36950</v>
      </c>
      <c r="BX13" s="17">
        <f t="shared" si="27"/>
        <v>36981</v>
      </c>
      <c r="BY13" s="9"/>
      <c r="CA13" s="12">
        <f>MATCH(C13,Curves!$C$12:$C$433,0)</f>
        <v>11</v>
      </c>
      <c r="CB13" s="12">
        <f>MATCH(CONCATENATE("NG ",TEXT($BN13,"mmm-yyyy")),Curves!$11:$11,0)</f>
        <v>20</v>
      </c>
      <c r="CC13" s="12">
        <f>MATCH(CONCATENATE("B ",TEXT($BN13,"mmm-yyyy")),Curves!$11:$11,0)</f>
        <v>8</v>
      </c>
      <c r="CD13" s="12">
        <f>MATCH(CONCATENATE("DISC ",TEXT($BN13,"mmm-yyyy")),Curves!$11:$11,0)</f>
        <v>32</v>
      </c>
      <c r="CE13" s="12"/>
      <c r="CF13" s="12">
        <f>MATCH(CONCATENATE("NG ",TEXT($BO13,"mmm-yyyy")),Curves!$11:$11,0)</f>
        <v>21</v>
      </c>
      <c r="CG13" s="12">
        <f>MATCH(CONCATENATE("B ",TEXT($BO13,"mmm-yyyy")),Curves!$11:$11,0)</f>
        <v>9</v>
      </c>
      <c r="CH13" s="12">
        <f>MATCH(CONCATENATE("DISC ",TEXT($BO13,"mmm-yyyy")),Curves!$11:$11,0)</f>
        <v>33</v>
      </c>
      <c r="CI13" s="12"/>
      <c r="CJ13" s="12">
        <f>MATCH(CONCATENATE("NG ",TEXT($BP13,"mmm-yyyy")),Curves!$11:$11,0)</f>
        <v>22</v>
      </c>
      <c r="CK13" s="12">
        <f>MATCH(CONCATENATE("B ",TEXT($BP13,"mmm-yyyy")),Curves!$11:$11,0)</f>
        <v>10</v>
      </c>
      <c r="CL13" s="12">
        <f>MATCH(CONCATENATE("DISC ",TEXT($BP13,"mmm-yyyy")),Curves!$11:$11,0)</f>
        <v>34</v>
      </c>
      <c r="CM13" s="12"/>
      <c r="CN13" s="12">
        <f>MATCH(CONCATENATE("NG ",TEXT($BQ13,"mmm-yyyy")),Curves!$11:$11,0)</f>
        <v>23</v>
      </c>
      <c r="CO13" s="12">
        <f>MATCH(CONCATENATE("B ",TEXT($BQ13,"mmm-yyyy")),Curves!$11:$11,0)</f>
        <v>11</v>
      </c>
      <c r="CP13" s="12">
        <f>MATCH(CONCATENATE("DISC ",TEXT($BQ13,"mmm-yyyy")),Curves!$11:$11,0)</f>
        <v>35</v>
      </c>
      <c r="CQ13" s="12"/>
      <c r="CR13" s="12">
        <f>MATCH(CONCATENATE("NG ",TEXT($BR13,"mmm-yyyy")),Curves!$11:$11,0)</f>
        <v>24</v>
      </c>
      <c r="CS13" s="12">
        <f>MATCH(CONCATENATE("B ",TEXT($BR13,"mmm-yyyy")),Curves!$11:$11,0)</f>
        <v>12</v>
      </c>
      <c r="CT13" s="12">
        <f>MATCH(CONCATENATE("DISC ",TEXT($BR13,"mmm-yyyy")),Curves!$11:$11,0)</f>
        <v>36</v>
      </c>
      <c r="CU13" s="12"/>
      <c r="CV13" s="12">
        <f>MATCH(CONCATENATE("NG ",TEXT($BS13,"mmm-yyyy")),Curves!$11:$11,0)</f>
        <v>25</v>
      </c>
      <c r="CW13" s="12">
        <f>MATCH(CONCATENATE("B ",TEXT($BS13,"mmm-yyyy")),Curves!$11:$11,0)</f>
        <v>13</v>
      </c>
      <c r="CX13" s="12">
        <f>MATCH(CONCATENATE("DISC ",TEXT($BS13,"mmm-yyyy")),Curves!$11:$11,0)</f>
        <v>37</v>
      </c>
      <c r="CY13" s="12"/>
      <c r="CZ13" s="12">
        <f>MATCH(CONCATENATE("NG ",TEXT($BT13,"mmm-yyyy")),Curves!$11:$11,0)</f>
        <v>26</v>
      </c>
      <c r="DA13" s="12">
        <f>MATCH(CONCATENATE("B ",TEXT($BT13,"mmm-yyyy")),Curves!$11:$11,0)</f>
        <v>14</v>
      </c>
      <c r="DB13" s="12">
        <f>MATCH(CONCATENATE("DISC ",TEXT($BT13,"mmm-yyyy")),Curves!$11:$11,0)</f>
        <v>38</v>
      </c>
      <c r="DC13" s="12"/>
      <c r="DD13" s="12">
        <f>MATCH(CONCATENATE("NG ",TEXT($BU13,"mmm-yyyy")),Curves!$11:$11,0)</f>
        <v>27</v>
      </c>
      <c r="DE13" s="12">
        <f>MATCH(CONCATENATE("B ",TEXT($BU13,"mmm-yyyy")),Curves!$11:$11,0)</f>
        <v>15</v>
      </c>
      <c r="DF13" s="12">
        <f>MATCH(CONCATENATE("DISC ",TEXT($BU13,"mmm-yyyy")),Curves!$11:$11,0)</f>
        <v>39</v>
      </c>
      <c r="DG13" s="12"/>
      <c r="DH13" s="12">
        <f>MATCH(CONCATENATE("NG ",TEXT($BV13,"mmm-yyyy")),Curves!$11:$11,0)</f>
        <v>28</v>
      </c>
      <c r="DI13" s="12">
        <f>MATCH(CONCATENATE("B ",TEXT($BV13,"mmm-yyyy")),Curves!$11:$11,0)</f>
        <v>16</v>
      </c>
      <c r="DJ13" s="12">
        <f>MATCH(CONCATENATE("DISC ",TEXT($BV13,"mmm-yyyy")),Curves!$11:$11,0)</f>
        <v>40</v>
      </c>
      <c r="DL13" s="12">
        <f>MATCH(CONCATENATE("NG ",TEXT($BW13,"mmm-yyyy")),Curves!$11:$11,0)</f>
        <v>29</v>
      </c>
      <c r="DM13" s="12">
        <f>MATCH(CONCATENATE("B ",TEXT($BW13,"mmm-yyyy")),Curves!$11:$11,0)</f>
        <v>17</v>
      </c>
      <c r="DN13" s="12">
        <f>MATCH(CONCATENATE("DISC ",TEXT($BW13,"mmm-yyyy")),Curves!$11:$11,0)</f>
        <v>41</v>
      </c>
      <c r="DP13" s="12">
        <f>MATCH(CONCATENATE("NG ",TEXT($BX13,"mmm-yyyy")),Curves!$11:$11,0)</f>
        <v>30</v>
      </c>
      <c r="DQ13" s="12">
        <f>MATCH(CONCATENATE("B ",TEXT($BX13,"mmm-yyyy")),Curves!$11:$11,0)</f>
        <v>18</v>
      </c>
      <c r="DR13" s="12">
        <f>MATCH(CONCATENATE("DISC ",TEXT($BX13,"mmm-yyyy")),Curves!$11:$11,0)</f>
        <v>42</v>
      </c>
    </row>
    <row r="14" spans="2:122" x14ac:dyDescent="0.2">
      <c r="B14" s="6">
        <f t="shared" si="1"/>
        <v>36647</v>
      </c>
      <c r="C14" s="27">
        <f>IF(Curves!C23&lt;&gt;"",Curves!C23,"")</f>
        <v>36628</v>
      </c>
      <c r="D14" s="31"/>
      <c r="E14" s="20">
        <f t="shared" si="2"/>
        <v>2.7546337944509749</v>
      </c>
      <c r="F14" s="20">
        <f t="shared" si="5"/>
        <v>2.756967655523598</v>
      </c>
      <c r="G14" s="20">
        <f t="shared" si="6"/>
        <v>2.778018887314444</v>
      </c>
      <c r="H14" s="20">
        <f t="shared" si="7"/>
        <v>2.7670035469988279</v>
      </c>
      <c r="I14" s="20">
        <f t="shared" si="8"/>
        <v>2.7411444173422024</v>
      </c>
      <c r="J14" s="20">
        <f t="shared" si="9"/>
        <v>2.7007501640586811</v>
      </c>
      <c r="K14" s="20">
        <f t="shared" si="10"/>
        <v>2.8110924787984635</v>
      </c>
      <c r="L14" s="20">
        <f t="shared" si="11"/>
        <v>2.8882818161904082</v>
      </c>
      <c r="M14" s="20">
        <f t="shared" si="12"/>
        <v>2.8951446640317937</v>
      </c>
      <c r="N14" s="20">
        <f t="shared" si="13"/>
        <v>2.7216516734458041</v>
      </c>
      <c r="O14" s="21">
        <f t="shared" si="14"/>
        <v>2.5514292001714609</v>
      </c>
      <c r="P14" s="20"/>
      <c r="Q14" s="50">
        <f t="shared" si="15"/>
        <v>2.8951446640317937</v>
      </c>
      <c r="R14" s="50">
        <f t="shared" si="3"/>
        <v>2.5514292001714609</v>
      </c>
      <c r="S14" s="51">
        <f t="shared" si="16"/>
        <v>0.3437154638603328</v>
      </c>
      <c r="U14" s="34">
        <f>INDEX(Curves!$A$12:$AZ$907,$CA14,CB14)</f>
        <v>3.0210000000000004</v>
      </c>
      <c r="V14" s="34">
        <f>INDEX(Curves!$A$12:$AZ$907,$CA14,CC14)</f>
        <v>-0.25750000000000001</v>
      </c>
      <c r="W14" s="34">
        <f>INDEX(Curves!$A$12:$AZ$907,$CA14,CD14)</f>
        <v>0.99679167521294532</v>
      </c>
      <c r="X14" s="34"/>
      <c r="Y14" s="34">
        <f>INDEX(Curves!$A$12:$AZ$907,$CA14,CF14)</f>
        <v>3.0380000000000003</v>
      </c>
      <c r="Z14" s="34">
        <f>INDEX(Curves!$A$12:$AZ$907,$CA14,CG14)</f>
        <v>-0.25750000000000001</v>
      </c>
      <c r="AA14" s="34">
        <f>INDEX(Curves!$A$12:$AZ$907,$CA14,CH14)</f>
        <v>0.99153665007142511</v>
      </c>
      <c r="AB14" s="34"/>
      <c r="AC14" s="34">
        <f>INDEX(Curves!$A$12:$AZ$907,$CA14,CJ14)</f>
        <v>3.0490000000000004</v>
      </c>
      <c r="AD14" s="34">
        <f>INDEX(Curves!$A$12:$AZ$907,$CA14,CK14)</f>
        <v>-0.23250000000000001</v>
      </c>
      <c r="AE14" s="34">
        <f>INDEX(Curves!$A$12:$AZ$907,$CA14,CL14)</f>
        <v>0.98633725805590045</v>
      </c>
      <c r="AF14" s="34"/>
      <c r="AG14" s="34">
        <f>INDEX(Curves!$A$12:$AZ$907,$CA14,CN14)</f>
        <v>3.0510000000000002</v>
      </c>
      <c r="AH14" s="34">
        <f>INDEX(Curves!$A$12:$AZ$907,$CA14,CO14)</f>
        <v>-0.23</v>
      </c>
      <c r="AI14" s="34">
        <f>INDEX(Curves!$A$12:$AZ$907,$CA14,CP14)</f>
        <v>0.98085910918072583</v>
      </c>
      <c r="AJ14" s="34"/>
      <c r="AK14" s="34">
        <f>INDEX(Curves!$A$12:$AZ$907,$CA14,CR14)</f>
        <v>3.0430000000000001</v>
      </c>
      <c r="AL14" s="34">
        <f>INDEX(Curves!$A$12:$AZ$907,$CA14,CS14)</f>
        <v>-0.23250000000000001</v>
      </c>
      <c r="AM14" s="34">
        <f>INDEX(Curves!$A$12:$AZ$907,$CA14,CT14)</f>
        <v>0.97532268896715968</v>
      </c>
      <c r="AN14" s="34"/>
      <c r="AO14" s="34">
        <f>INDEX(Curves!$A$12:$AZ$907,$CA14,CV14)</f>
        <v>3.052</v>
      </c>
      <c r="AP14" s="34">
        <f>INDEX(Curves!$A$12:$AZ$907,$CA14,CW14)</f>
        <v>-0.26750000000000002</v>
      </c>
      <c r="AQ14" s="34">
        <f>INDEX(Curves!$A$12:$AZ$907,$CA14,CX14)</f>
        <v>0.96992284577435128</v>
      </c>
      <c r="AR14" s="34"/>
      <c r="AS14" s="34">
        <f>INDEX(Curves!$A$12:$AZ$907,$CA14,CZ14)</f>
        <v>3.145</v>
      </c>
      <c r="AT14" s="34">
        <f>INDEX(Curves!$A$12:$AZ$907,$CA14,DA14)</f>
        <v>-0.23</v>
      </c>
      <c r="AU14" s="34">
        <f>INDEX(Curves!$A$12:$AZ$907,$CA14,DB14)</f>
        <v>0.96435419512811782</v>
      </c>
      <c r="AV14" s="34"/>
      <c r="AW14" s="34">
        <f>INDEX(Curves!$A$12:$AZ$907,$CA14,DD14)</f>
        <v>3.242</v>
      </c>
      <c r="AX14" s="34">
        <f>INDEX(Curves!$A$12:$AZ$907,$CA14,DE14)</f>
        <v>-0.23</v>
      </c>
      <c r="AY14" s="34">
        <f>INDEX(Curves!$A$12:$AZ$907,$CA14,DF14)</f>
        <v>0.95892490577370793</v>
      </c>
      <c r="AZ14" s="34"/>
      <c r="BA14" s="34">
        <f>INDEX(Curves!$A$12:$AZ$907,$CA14,DH14)</f>
        <v>3.2570000000000001</v>
      </c>
      <c r="BB14" s="34">
        <f>INDEX(Curves!$A$12:$AZ$907,$CA14,DI14)</f>
        <v>-0.22</v>
      </c>
      <c r="BC14" s="34">
        <f>INDEX(Curves!$A$12:$AZ$907,$CA14,DJ14)</f>
        <v>0.95329096609542108</v>
      </c>
      <c r="BD14" s="34"/>
      <c r="BE14" s="34">
        <f>INDEX(Curves!$A$12:$AZ$907,$CA14,DL14)</f>
        <v>3.0920000000000001</v>
      </c>
      <c r="BF14" s="34">
        <f>INDEX(Curves!$A$12:$AZ$907,$CA14,DM14)</f>
        <v>-0.22</v>
      </c>
      <c r="BG14" s="34">
        <f>INDEX(Curves!$A$12:$AZ$907,$CA14,DN14)</f>
        <v>0.94765030412458362</v>
      </c>
      <c r="BH14" s="34"/>
      <c r="BI14" s="34">
        <f>INDEX(Curves!$A$12:$AZ$907,$CA14,DP14)</f>
        <v>2.927</v>
      </c>
      <c r="BJ14" s="34">
        <f>INDEX(Curves!$A$12:$AZ$907,$CA14,DQ14)</f>
        <v>-0.22</v>
      </c>
      <c r="BK14" s="34">
        <f>INDEX(Curves!$A$12:$AZ$907,$CA14,DR14)</f>
        <v>0.94253018107553055</v>
      </c>
      <c r="BL14"/>
      <c r="BM14"/>
      <c r="BN14" s="17">
        <f t="shared" si="18"/>
        <v>36647</v>
      </c>
      <c r="BO14" s="17">
        <f t="shared" ref="BO14:BX14" si="28">EOMONTH(BN14,1)</f>
        <v>36707</v>
      </c>
      <c r="BP14" s="17">
        <f t="shared" si="28"/>
        <v>36738</v>
      </c>
      <c r="BQ14" s="17">
        <f t="shared" si="28"/>
        <v>36769</v>
      </c>
      <c r="BR14" s="17">
        <f t="shared" si="28"/>
        <v>36799</v>
      </c>
      <c r="BS14" s="17">
        <f t="shared" si="28"/>
        <v>36830</v>
      </c>
      <c r="BT14" s="17">
        <f t="shared" si="28"/>
        <v>36860</v>
      </c>
      <c r="BU14" s="17">
        <f t="shared" si="28"/>
        <v>36891</v>
      </c>
      <c r="BV14" s="17">
        <f t="shared" si="28"/>
        <v>36922</v>
      </c>
      <c r="BW14" s="17">
        <f t="shared" si="28"/>
        <v>36950</v>
      </c>
      <c r="BX14" s="17">
        <f t="shared" si="28"/>
        <v>36981</v>
      </c>
      <c r="BY14" s="9"/>
      <c r="CA14" s="12">
        <f>MATCH(C14,Curves!$C$12:$C$433,0)</f>
        <v>12</v>
      </c>
      <c r="CB14" s="12">
        <f>MATCH(CONCATENATE("NG ",TEXT($BN14,"mmm-yyyy")),Curves!$11:$11,0)</f>
        <v>20</v>
      </c>
      <c r="CC14" s="12">
        <f>MATCH(CONCATENATE("B ",TEXT($BN14,"mmm-yyyy")),Curves!$11:$11,0)</f>
        <v>8</v>
      </c>
      <c r="CD14" s="12">
        <f>MATCH(CONCATENATE("DISC ",TEXT($BN14,"mmm-yyyy")),Curves!$11:$11,0)</f>
        <v>32</v>
      </c>
      <c r="CE14" s="12"/>
      <c r="CF14" s="12">
        <f>MATCH(CONCATENATE("NG ",TEXT($BO14,"mmm-yyyy")),Curves!$11:$11,0)</f>
        <v>21</v>
      </c>
      <c r="CG14" s="12">
        <f>MATCH(CONCATENATE("B ",TEXT($BO14,"mmm-yyyy")),Curves!$11:$11,0)</f>
        <v>9</v>
      </c>
      <c r="CH14" s="12">
        <f>MATCH(CONCATENATE("DISC ",TEXT($BO14,"mmm-yyyy")),Curves!$11:$11,0)</f>
        <v>33</v>
      </c>
      <c r="CI14" s="12"/>
      <c r="CJ14" s="12">
        <f>MATCH(CONCATENATE("NG ",TEXT($BP14,"mmm-yyyy")),Curves!$11:$11,0)</f>
        <v>22</v>
      </c>
      <c r="CK14" s="12">
        <f>MATCH(CONCATENATE("B ",TEXT($BP14,"mmm-yyyy")),Curves!$11:$11,0)</f>
        <v>10</v>
      </c>
      <c r="CL14" s="12">
        <f>MATCH(CONCATENATE("DISC ",TEXT($BP14,"mmm-yyyy")),Curves!$11:$11,0)</f>
        <v>34</v>
      </c>
      <c r="CM14" s="12"/>
      <c r="CN14" s="12">
        <f>MATCH(CONCATENATE("NG ",TEXT($BQ14,"mmm-yyyy")),Curves!$11:$11,0)</f>
        <v>23</v>
      </c>
      <c r="CO14" s="12">
        <f>MATCH(CONCATENATE("B ",TEXT($BQ14,"mmm-yyyy")),Curves!$11:$11,0)</f>
        <v>11</v>
      </c>
      <c r="CP14" s="12">
        <f>MATCH(CONCATENATE("DISC ",TEXT($BQ14,"mmm-yyyy")),Curves!$11:$11,0)</f>
        <v>35</v>
      </c>
      <c r="CQ14" s="12"/>
      <c r="CR14" s="12">
        <f>MATCH(CONCATENATE("NG ",TEXT($BR14,"mmm-yyyy")),Curves!$11:$11,0)</f>
        <v>24</v>
      </c>
      <c r="CS14" s="12">
        <f>MATCH(CONCATENATE("B ",TEXT($BR14,"mmm-yyyy")),Curves!$11:$11,0)</f>
        <v>12</v>
      </c>
      <c r="CT14" s="12">
        <f>MATCH(CONCATENATE("DISC ",TEXT($BR14,"mmm-yyyy")),Curves!$11:$11,0)</f>
        <v>36</v>
      </c>
      <c r="CU14" s="12"/>
      <c r="CV14" s="12">
        <f>MATCH(CONCATENATE("NG ",TEXT($BS14,"mmm-yyyy")),Curves!$11:$11,0)</f>
        <v>25</v>
      </c>
      <c r="CW14" s="12">
        <f>MATCH(CONCATENATE("B ",TEXT($BS14,"mmm-yyyy")),Curves!$11:$11,0)</f>
        <v>13</v>
      </c>
      <c r="CX14" s="12">
        <f>MATCH(CONCATENATE("DISC ",TEXT($BS14,"mmm-yyyy")),Curves!$11:$11,0)</f>
        <v>37</v>
      </c>
      <c r="CY14" s="12"/>
      <c r="CZ14" s="12">
        <f>MATCH(CONCATENATE("NG ",TEXT($BT14,"mmm-yyyy")),Curves!$11:$11,0)</f>
        <v>26</v>
      </c>
      <c r="DA14" s="12">
        <f>MATCH(CONCATENATE("B ",TEXT($BT14,"mmm-yyyy")),Curves!$11:$11,0)</f>
        <v>14</v>
      </c>
      <c r="DB14" s="12">
        <f>MATCH(CONCATENATE("DISC ",TEXT($BT14,"mmm-yyyy")),Curves!$11:$11,0)</f>
        <v>38</v>
      </c>
      <c r="DC14" s="12"/>
      <c r="DD14" s="12">
        <f>MATCH(CONCATENATE("NG ",TEXT($BU14,"mmm-yyyy")),Curves!$11:$11,0)</f>
        <v>27</v>
      </c>
      <c r="DE14" s="12">
        <f>MATCH(CONCATENATE("B ",TEXT($BU14,"mmm-yyyy")),Curves!$11:$11,0)</f>
        <v>15</v>
      </c>
      <c r="DF14" s="12">
        <f>MATCH(CONCATENATE("DISC ",TEXT($BU14,"mmm-yyyy")),Curves!$11:$11,0)</f>
        <v>39</v>
      </c>
      <c r="DG14" s="12"/>
      <c r="DH14" s="12">
        <f>MATCH(CONCATENATE("NG ",TEXT($BV14,"mmm-yyyy")),Curves!$11:$11,0)</f>
        <v>28</v>
      </c>
      <c r="DI14" s="12">
        <f>MATCH(CONCATENATE("B ",TEXT($BV14,"mmm-yyyy")),Curves!$11:$11,0)</f>
        <v>16</v>
      </c>
      <c r="DJ14" s="12">
        <f>MATCH(CONCATENATE("DISC ",TEXT($BV14,"mmm-yyyy")),Curves!$11:$11,0)</f>
        <v>40</v>
      </c>
      <c r="DL14" s="12">
        <f>MATCH(CONCATENATE("NG ",TEXT($BW14,"mmm-yyyy")),Curves!$11:$11,0)</f>
        <v>29</v>
      </c>
      <c r="DM14" s="12">
        <f>MATCH(CONCATENATE("B ",TEXT($BW14,"mmm-yyyy")),Curves!$11:$11,0)</f>
        <v>17</v>
      </c>
      <c r="DN14" s="12">
        <f>MATCH(CONCATENATE("DISC ",TEXT($BW14,"mmm-yyyy")),Curves!$11:$11,0)</f>
        <v>41</v>
      </c>
      <c r="DP14" s="12">
        <f>MATCH(CONCATENATE("NG ",TEXT($BX14,"mmm-yyyy")),Curves!$11:$11,0)</f>
        <v>30</v>
      </c>
      <c r="DQ14" s="12">
        <f>MATCH(CONCATENATE("B ",TEXT($BX14,"mmm-yyyy")),Curves!$11:$11,0)</f>
        <v>18</v>
      </c>
      <c r="DR14" s="12">
        <f>MATCH(CONCATENATE("DISC ",TEXT($BX14,"mmm-yyyy")),Curves!$11:$11,0)</f>
        <v>42</v>
      </c>
    </row>
    <row r="15" spans="2:122" x14ac:dyDescent="0.2">
      <c r="B15" s="6">
        <f t="shared" si="1"/>
        <v>36647</v>
      </c>
      <c r="C15" s="27">
        <f>IF(Curves!C24&lt;&gt;"",Curves!C24,"")</f>
        <v>36629</v>
      </c>
      <c r="D15" s="31"/>
      <c r="E15" s="20">
        <f t="shared" si="2"/>
        <v>2.8184244171144996</v>
      </c>
      <c r="F15" s="20">
        <f t="shared" si="5"/>
        <v>2.8184455364566152</v>
      </c>
      <c r="G15" s="20">
        <f t="shared" si="6"/>
        <v>2.8402408456780375</v>
      </c>
      <c r="H15" s="20">
        <f t="shared" si="7"/>
        <v>2.8269424122008608</v>
      </c>
      <c r="I15" s="20">
        <f t="shared" si="8"/>
        <v>2.7997664731103318</v>
      </c>
      <c r="J15" s="20">
        <f t="shared" si="9"/>
        <v>2.759044435195019</v>
      </c>
      <c r="K15" s="20">
        <f t="shared" si="10"/>
        <v>2.8710420829991197</v>
      </c>
      <c r="L15" s="20">
        <f t="shared" si="11"/>
        <v>2.9431568682887113</v>
      </c>
      <c r="M15" s="20">
        <f t="shared" si="12"/>
        <v>2.9478466117649464</v>
      </c>
      <c r="N15" s="20">
        <f t="shared" si="13"/>
        <v>2.7740679047635632</v>
      </c>
      <c r="O15" s="21">
        <f t="shared" si="14"/>
        <v>2.5998102415551867</v>
      </c>
      <c r="P15" s="20"/>
      <c r="Q15" s="50">
        <f t="shared" si="15"/>
        <v>2.9478466117649464</v>
      </c>
      <c r="R15" s="50">
        <f t="shared" si="3"/>
        <v>2.5998102415551867</v>
      </c>
      <c r="S15" s="51">
        <f t="shared" si="16"/>
        <v>0.34803637020975975</v>
      </c>
      <c r="U15" s="34">
        <f>INDEX(Curves!$A$12:$AZ$907,$CA15,CB15)</f>
        <v>3.0869999999999997</v>
      </c>
      <c r="V15" s="34">
        <f>INDEX(Curves!$A$12:$AZ$907,$CA15,CC15)</f>
        <v>-0.26</v>
      </c>
      <c r="W15" s="34">
        <f>INDEX(Curves!$A$12:$AZ$907,$CA15,CD15)</f>
        <v>0.99696654301892462</v>
      </c>
      <c r="X15" s="34"/>
      <c r="Y15" s="34">
        <f>INDEX(Curves!$A$12:$AZ$907,$CA15,CF15)</f>
        <v>3.1019999999999999</v>
      </c>
      <c r="Z15" s="34">
        <f>INDEX(Curves!$A$12:$AZ$907,$CA15,CG15)</f>
        <v>-0.26</v>
      </c>
      <c r="AA15" s="34">
        <f>INDEX(Curves!$A$12:$AZ$907,$CA15,CH15)</f>
        <v>0.99171201142034326</v>
      </c>
      <c r="AB15" s="34"/>
      <c r="AC15" s="34">
        <f>INDEX(Curves!$A$12:$AZ$907,$CA15,CJ15)</f>
        <v>3.1140000000000003</v>
      </c>
      <c r="AD15" s="34">
        <f>INDEX(Curves!$A$12:$AZ$907,$CA15,CK15)</f>
        <v>-0.23499999999999999</v>
      </c>
      <c r="AE15" s="34">
        <f>INDEX(Curves!$A$12:$AZ$907,$CA15,CL15)</f>
        <v>0.98653728575131538</v>
      </c>
      <c r="AF15" s="34"/>
      <c r="AG15" s="34">
        <f>INDEX(Curves!$A$12:$AZ$907,$CA15,CN15)</f>
        <v>3.1140000000000003</v>
      </c>
      <c r="AH15" s="34">
        <f>INDEX(Curves!$A$12:$AZ$907,$CA15,CO15)</f>
        <v>-0.23250000000000001</v>
      </c>
      <c r="AI15" s="34">
        <f>INDEX(Curves!$A$12:$AZ$907,$CA15,CP15)</f>
        <v>0.98106625445110551</v>
      </c>
      <c r="AJ15" s="34"/>
      <c r="AK15" s="34">
        <f>INDEX(Curves!$A$12:$AZ$907,$CA15,CR15)</f>
        <v>3.105</v>
      </c>
      <c r="AL15" s="34">
        <f>INDEX(Curves!$A$12:$AZ$907,$CA15,CS15)</f>
        <v>-0.23499999999999999</v>
      </c>
      <c r="AM15" s="34">
        <f>INDEX(Curves!$A$12:$AZ$907,$CA15,CT15)</f>
        <v>0.97552838784332108</v>
      </c>
      <c r="AN15" s="34"/>
      <c r="AO15" s="34">
        <f>INDEX(Curves!$A$12:$AZ$907,$CA15,CV15)</f>
        <v>3.1140000000000003</v>
      </c>
      <c r="AP15" s="34">
        <f>INDEX(Curves!$A$12:$AZ$907,$CA15,CW15)</f>
        <v>-0.27</v>
      </c>
      <c r="AQ15" s="34">
        <f>INDEX(Curves!$A$12:$AZ$907,$CA15,CX15)</f>
        <v>0.9701281417704003</v>
      </c>
      <c r="AR15" s="34"/>
      <c r="AS15" s="34">
        <f>INDEX(Curves!$A$12:$AZ$907,$CA15,CZ15)</f>
        <v>3.2040000000000006</v>
      </c>
      <c r="AT15" s="34">
        <f>INDEX(Curves!$A$12:$AZ$907,$CA15,DA15)</f>
        <v>-0.22750000000000001</v>
      </c>
      <c r="AU15" s="34">
        <f>INDEX(Curves!$A$12:$AZ$907,$CA15,DB15)</f>
        <v>0.96456982462594287</v>
      </c>
      <c r="AV15" s="34"/>
      <c r="AW15" s="34">
        <f>INDEX(Curves!$A$12:$AZ$907,$CA15,DD15)</f>
        <v>3.2960000000000003</v>
      </c>
      <c r="AX15" s="34">
        <f>INDEX(Curves!$A$12:$AZ$907,$CA15,DE15)</f>
        <v>-0.22750000000000001</v>
      </c>
      <c r="AY15" s="34">
        <f>INDEX(Curves!$A$12:$AZ$907,$CA15,DF15)</f>
        <v>0.95915165986270523</v>
      </c>
      <c r="AZ15" s="34"/>
      <c r="BA15" s="34">
        <f>INDEX(Curves!$A$12:$AZ$907,$CA15,DH15)</f>
        <v>3.3090000000000006</v>
      </c>
      <c r="BB15" s="34">
        <f>INDEX(Curves!$A$12:$AZ$907,$CA15,DI15)</f>
        <v>-0.2175</v>
      </c>
      <c r="BC15" s="34">
        <f>INDEX(Curves!$A$12:$AZ$907,$CA15,DJ15)</f>
        <v>0.95353278724403878</v>
      </c>
      <c r="BD15" s="34"/>
      <c r="BE15" s="34">
        <f>INDEX(Curves!$A$12:$AZ$907,$CA15,DL15)</f>
        <v>3.1440000000000006</v>
      </c>
      <c r="BF15" s="34">
        <f>INDEX(Curves!$A$12:$AZ$907,$CA15,DM15)</f>
        <v>-0.2175</v>
      </c>
      <c r="BG15" s="34">
        <f>INDEX(Curves!$A$12:$AZ$907,$CA15,DN15)</f>
        <v>0.94791317435966604</v>
      </c>
      <c r="BH15" s="34"/>
      <c r="BI15" s="34">
        <f>INDEX(Curves!$A$12:$AZ$907,$CA15,DP15)</f>
        <v>2.9750000000000001</v>
      </c>
      <c r="BJ15" s="34">
        <f>INDEX(Curves!$A$12:$AZ$907,$CA15,DQ15)</f>
        <v>-0.2175</v>
      </c>
      <c r="BK15" s="34">
        <f>INDEX(Curves!$A$12:$AZ$907,$CA15,DR15)</f>
        <v>0.94281423084503591</v>
      </c>
      <c r="BL15"/>
      <c r="BM15"/>
      <c r="BN15" s="17">
        <f t="shared" si="18"/>
        <v>36647</v>
      </c>
      <c r="BO15" s="17">
        <f t="shared" ref="BO15:BX15" si="29">EOMONTH(BN15,1)</f>
        <v>36707</v>
      </c>
      <c r="BP15" s="17">
        <f t="shared" si="29"/>
        <v>36738</v>
      </c>
      <c r="BQ15" s="17">
        <f t="shared" si="29"/>
        <v>36769</v>
      </c>
      <c r="BR15" s="17">
        <f t="shared" si="29"/>
        <v>36799</v>
      </c>
      <c r="BS15" s="17">
        <f t="shared" si="29"/>
        <v>36830</v>
      </c>
      <c r="BT15" s="17">
        <f t="shared" si="29"/>
        <v>36860</v>
      </c>
      <c r="BU15" s="17">
        <f t="shared" si="29"/>
        <v>36891</v>
      </c>
      <c r="BV15" s="17">
        <f t="shared" si="29"/>
        <v>36922</v>
      </c>
      <c r="BW15" s="17">
        <f t="shared" si="29"/>
        <v>36950</v>
      </c>
      <c r="BX15" s="17">
        <f t="shared" si="29"/>
        <v>36981</v>
      </c>
      <c r="BY15" s="9"/>
      <c r="CA15" s="12">
        <f>MATCH(C15,Curves!$C$12:$C$433,0)</f>
        <v>13</v>
      </c>
      <c r="CB15" s="12">
        <f>MATCH(CONCATENATE("NG ",TEXT($BN15,"mmm-yyyy")),Curves!$11:$11,0)</f>
        <v>20</v>
      </c>
      <c r="CC15" s="12">
        <f>MATCH(CONCATENATE("B ",TEXT($BN15,"mmm-yyyy")),Curves!$11:$11,0)</f>
        <v>8</v>
      </c>
      <c r="CD15" s="12">
        <f>MATCH(CONCATENATE("DISC ",TEXT($BN15,"mmm-yyyy")),Curves!$11:$11,0)</f>
        <v>32</v>
      </c>
      <c r="CE15" s="12"/>
      <c r="CF15" s="12">
        <f>MATCH(CONCATENATE("NG ",TEXT($BO15,"mmm-yyyy")),Curves!$11:$11,0)</f>
        <v>21</v>
      </c>
      <c r="CG15" s="12">
        <f>MATCH(CONCATENATE("B ",TEXT($BO15,"mmm-yyyy")),Curves!$11:$11,0)</f>
        <v>9</v>
      </c>
      <c r="CH15" s="12">
        <f>MATCH(CONCATENATE("DISC ",TEXT($BO15,"mmm-yyyy")),Curves!$11:$11,0)</f>
        <v>33</v>
      </c>
      <c r="CI15" s="12"/>
      <c r="CJ15" s="12">
        <f>MATCH(CONCATENATE("NG ",TEXT($BP15,"mmm-yyyy")),Curves!$11:$11,0)</f>
        <v>22</v>
      </c>
      <c r="CK15" s="12">
        <f>MATCH(CONCATENATE("B ",TEXT($BP15,"mmm-yyyy")),Curves!$11:$11,0)</f>
        <v>10</v>
      </c>
      <c r="CL15" s="12">
        <f>MATCH(CONCATENATE("DISC ",TEXT($BP15,"mmm-yyyy")),Curves!$11:$11,0)</f>
        <v>34</v>
      </c>
      <c r="CM15" s="12"/>
      <c r="CN15" s="12">
        <f>MATCH(CONCATENATE("NG ",TEXT($BQ15,"mmm-yyyy")),Curves!$11:$11,0)</f>
        <v>23</v>
      </c>
      <c r="CO15" s="12">
        <f>MATCH(CONCATENATE("B ",TEXT($BQ15,"mmm-yyyy")),Curves!$11:$11,0)</f>
        <v>11</v>
      </c>
      <c r="CP15" s="12">
        <f>MATCH(CONCATENATE("DISC ",TEXT($BQ15,"mmm-yyyy")),Curves!$11:$11,0)</f>
        <v>35</v>
      </c>
      <c r="CQ15" s="12"/>
      <c r="CR15" s="12">
        <f>MATCH(CONCATENATE("NG ",TEXT($BR15,"mmm-yyyy")),Curves!$11:$11,0)</f>
        <v>24</v>
      </c>
      <c r="CS15" s="12">
        <f>MATCH(CONCATENATE("B ",TEXT($BR15,"mmm-yyyy")),Curves!$11:$11,0)</f>
        <v>12</v>
      </c>
      <c r="CT15" s="12">
        <f>MATCH(CONCATENATE("DISC ",TEXT($BR15,"mmm-yyyy")),Curves!$11:$11,0)</f>
        <v>36</v>
      </c>
      <c r="CU15" s="12"/>
      <c r="CV15" s="12">
        <f>MATCH(CONCATENATE("NG ",TEXT($BS15,"mmm-yyyy")),Curves!$11:$11,0)</f>
        <v>25</v>
      </c>
      <c r="CW15" s="12">
        <f>MATCH(CONCATENATE("B ",TEXT($BS15,"mmm-yyyy")),Curves!$11:$11,0)</f>
        <v>13</v>
      </c>
      <c r="CX15" s="12">
        <f>MATCH(CONCATENATE("DISC ",TEXT($BS15,"mmm-yyyy")),Curves!$11:$11,0)</f>
        <v>37</v>
      </c>
      <c r="CY15" s="12"/>
      <c r="CZ15" s="12">
        <f>MATCH(CONCATENATE("NG ",TEXT($BT15,"mmm-yyyy")),Curves!$11:$11,0)</f>
        <v>26</v>
      </c>
      <c r="DA15" s="12">
        <f>MATCH(CONCATENATE("B ",TEXT($BT15,"mmm-yyyy")),Curves!$11:$11,0)</f>
        <v>14</v>
      </c>
      <c r="DB15" s="12">
        <f>MATCH(CONCATENATE("DISC ",TEXT($BT15,"mmm-yyyy")),Curves!$11:$11,0)</f>
        <v>38</v>
      </c>
      <c r="DC15" s="12"/>
      <c r="DD15" s="12">
        <f>MATCH(CONCATENATE("NG ",TEXT($BU15,"mmm-yyyy")),Curves!$11:$11,0)</f>
        <v>27</v>
      </c>
      <c r="DE15" s="12">
        <f>MATCH(CONCATENATE("B ",TEXT($BU15,"mmm-yyyy")),Curves!$11:$11,0)</f>
        <v>15</v>
      </c>
      <c r="DF15" s="12">
        <f>MATCH(CONCATENATE("DISC ",TEXT($BU15,"mmm-yyyy")),Curves!$11:$11,0)</f>
        <v>39</v>
      </c>
      <c r="DG15" s="12"/>
      <c r="DH15" s="12">
        <f>MATCH(CONCATENATE("NG ",TEXT($BV15,"mmm-yyyy")),Curves!$11:$11,0)</f>
        <v>28</v>
      </c>
      <c r="DI15" s="12">
        <f>MATCH(CONCATENATE("B ",TEXT($BV15,"mmm-yyyy")),Curves!$11:$11,0)</f>
        <v>16</v>
      </c>
      <c r="DJ15" s="12">
        <f>MATCH(CONCATENATE("DISC ",TEXT($BV15,"mmm-yyyy")),Curves!$11:$11,0)</f>
        <v>40</v>
      </c>
      <c r="DL15" s="12">
        <f>MATCH(CONCATENATE("NG ",TEXT($BW15,"mmm-yyyy")),Curves!$11:$11,0)</f>
        <v>29</v>
      </c>
      <c r="DM15" s="12">
        <f>MATCH(CONCATENATE("B ",TEXT($BW15,"mmm-yyyy")),Curves!$11:$11,0)</f>
        <v>17</v>
      </c>
      <c r="DN15" s="12">
        <f>MATCH(CONCATENATE("DISC ",TEXT($BW15,"mmm-yyyy")),Curves!$11:$11,0)</f>
        <v>41</v>
      </c>
      <c r="DP15" s="12">
        <f>MATCH(CONCATENATE("NG ",TEXT($BX15,"mmm-yyyy")),Curves!$11:$11,0)</f>
        <v>30</v>
      </c>
      <c r="DQ15" s="12">
        <f>MATCH(CONCATENATE("B ",TEXT($BX15,"mmm-yyyy")),Curves!$11:$11,0)</f>
        <v>18</v>
      </c>
      <c r="DR15" s="12">
        <f>MATCH(CONCATENATE("DISC ",TEXT($BX15,"mmm-yyyy")),Curves!$11:$11,0)</f>
        <v>42</v>
      </c>
    </row>
    <row r="16" spans="2:122" x14ac:dyDescent="0.2">
      <c r="B16" s="6">
        <f t="shared" si="1"/>
        <v>36647</v>
      </c>
      <c r="C16" s="27">
        <f>IF(Curves!C25&lt;&gt;"",Curves!C25,"")</f>
        <v>36630</v>
      </c>
      <c r="D16" s="31"/>
      <c r="E16" s="20">
        <f t="shared" si="2"/>
        <v>2.8074357827124308</v>
      </c>
      <c r="F16" s="20">
        <f t="shared" si="5"/>
        <v>2.8109871784258371</v>
      </c>
      <c r="G16" s="20">
        <f t="shared" si="6"/>
        <v>2.8338263988275796</v>
      </c>
      <c r="H16" s="20">
        <f t="shared" si="7"/>
        <v>2.8235209933375374</v>
      </c>
      <c r="I16" s="20">
        <f t="shared" si="8"/>
        <v>2.7963514088743739</v>
      </c>
      <c r="J16" s="20">
        <f t="shared" si="9"/>
        <v>2.7566030080872177</v>
      </c>
      <c r="K16" s="20">
        <f t="shared" si="10"/>
        <v>2.8667069629041784</v>
      </c>
      <c r="L16" s="20">
        <f t="shared" si="11"/>
        <v>2.9407798723338359</v>
      </c>
      <c r="M16" s="20">
        <f t="shared" si="12"/>
        <v>2.9473947249510273</v>
      </c>
      <c r="N16" s="20">
        <f t="shared" si="13"/>
        <v>2.7745400609270052</v>
      </c>
      <c r="O16" s="21">
        <f t="shared" si="14"/>
        <v>2.6002527790965657</v>
      </c>
      <c r="P16" s="20"/>
      <c r="Q16" s="50">
        <f t="shared" si="15"/>
        <v>2.9473947249510273</v>
      </c>
      <c r="R16" s="50">
        <f t="shared" si="3"/>
        <v>2.6002527790965657</v>
      </c>
      <c r="S16" s="51">
        <f t="shared" si="16"/>
        <v>0.34714194585446156</v>
      </c>
      <c r="U16" s="34">
        <f>INDEX(Curves!$A$12:$AZ$907,$CA16,CB16)</f>
        <v>3.0780000000000003</v>
      </c>
      <c r="V16" s="34">
        <f>INDEX(Curves!$A$12:$AZ$907,$CA16,CC16)</f>
        <v>-0.26250000000000001</v>
      </c>
      <c r="W16" s="34">
        <f>INDEX(Curves!$A$12:$AZ$907,$CA16,CD16)</f>
        <v>0.99713577791242436</v>
      </c>
      <c r="X16" s="34"/>
      <c r="Y16" s="34">
        <f>INDEX(Curves!$A$12:$AZ$907,$CA16,CF16)</f>
        <v>3.0890000000000004</v>
      </c>
      <c r="Z16" s="34">
        <f>INDEX(Curves!$A$12:$AZ$907,$CA16,CG16)</f>
        <v>-0.255</v>
      </c>
      <c r="AA16" s="34">
        <f>INDEX(Curves!$A$12:$AZ$907,$CA16,CH16)</f>
        <v>0.99187973832951193</v>
      </c>
      <c r="AB16" s="34"/>
      <c r="AC16" s="34">
        <f>INDEX(Curves!$A$12:$AZ$907,$CA16,CJ16)</f>
        <v>3.1019999999999999</v>
      </c>
      <c r="AD16" s="34">
        <f>INDEX(Curves!$A$12:$AZ$907,$CA16,CK16)</f>
        <v>-0.23</v>
      </c>
      <c r="AE16" s="34">
        <f>INDEX(Curves!$A$12:$AZ$907,$CA16,CL16)</f>
        <v>0.98670835613773666</v>
      </c>
      <c r="AF16" s="34"/>
      <c r="AG16" s="34">
        <f>INDEX(Curves!$A$12:$AZ$907,$CA16,CN16)</f>
        <v>3.105</v>
      </c>
      <c r="AH16" s="34">
        <f>INDEX(Curves!$A$12:$AZ$907,$CA16,CO16)</f>
        <v>-0.22750000000000001</v>
      </c>
      <c r="AI16" s="34">
        <f>INDEX(Curves!$A$12:$AZ$907,$CA16,CP16)</f>
        <v>0.98124100550392268</v>
      </c>
      <c r="AJ16" s="34"/>
      <c r="AK16" s="34">
        <f>INDEX(Curves!$A$12:$AZ$907,$CA16,CR16)</f>
        <v>3.0960000000000001</v>
      </c>
      <c r="AL16" s="34">
        <f>INDEX(Curves!$A$12:$AZ$907,$CA16,CS16)</f>
        <v>-0.23</v>
      </c>
      <c r="AM16" s="34">
        <f>INDEX(Curves!$A$12:$AZ$907,$CA16,CT16)</f>
        <v>0.97569832828833702</v>
      </c>
      <c r="AN16" s="34"/>
      <c r="AO16" s="34">
        <f>INDEX(Curves!$A$12:$AZ$907,$CA16,CV16)</f>
        <v>3.1060000000000003</v>
      </c>
      <c r="AP16" s="34">
        <f>INDEX(Curves!$A$12:$AZ$907,$CA16,CW16)</f>
        <v>-0.26500000000000001</v>
      </c>
      <c r="AQ16" s="34">
        <f>INDEX(Curves!$A$12:$AZ$907,$CA16,CX16)</f>
        <v>0.97029320946399777</v>
      </c>
      <c r="AR16" s="34"/>
      <c r="AS16" s="34">
        <f>INDEX(Curves!$A$12:$AZ$907,$CA16,CZ16)</f>
        <v>3.1990000000000003</v>
      </c>
      <c r="AT16" s="34">
        <f>INDEX(Curves!$A$12:$AZ$907,$CA16,DA16)</f>
        <v>-0.22750000000000001</v>
      </c>
      <c r="AU16" s="34">
        <f>INDEX(Curves!$A$12:$AZ$907,$CA16,DB16)</f>
        <v>0.96473396025716918</v>
      </c>
      <c r="AV16" s="34"/>
      <c r="AW16" s="34">
        <f>INDEX(Curves!$A$12:$AZ$907,$CA16,DD16)</f>
        <v>3.2930000000000001</v>
      </c>
      <c r="AX16" s="34">
        <f>INDEX(Curves!$A$12:$AZ$907,$CA16,DE16)</f>
        <v>-0.22750000000000001</v>
      </c>
      <c r="AY16" s="34">
        <f>INDEX(Curves!$A$12:$AZ$907,$CA16,DF16)</f>
        <v>0.95931491513092015</v>
      </c>
      <c r="AZ16" s="34"/>
      <c r="BA16" s="34">
        <f>INDEX(Curves!$A$12:$AZ$907,$CA16,DH16)</f>
        <v>3.3080000000000003</v>
      </c>
      <c r="BB16" s="34">
        <f>INDEX(Curves!$A$12:$AZ$907,$CA16,DI16)</f>
        <v>-0.2175</v>
      </c>
      <c r="BC16" s="34">
        <f>INDEX(Curves!$A$12:$AZ$907,$CA16,DJ16)</f>
        <v>0.95369510595406148</v>
      </c>
      <c r="BD16" s="34"/>
      <c r="BE16" s="34">
        <f>INDEX(Curves!$A$12:$AZ$907,$CA16,DL16)</f>
        <v>3.1440000000000006</v>
      </c>
      <c r="BF16" s="34">
        <f>INDEX(Curves!$A$12:$AZ$907,$CA16,DM16)</f>
        <v>-0.2175</v>
      </c>
      <c r="BG16" s="34">
        <f>INDEX(Curves!$A$12:$AZ$907,$CA16,DN16)</f>
        <v>0.94807451253271979</v>
      </c>
      <c r="BH16" s="34"/>
      <c r="BI16" s="34">
        <f>INDEX(Curves!$A$12:$AZ$907,$CA16,DP16)</f>
        <v>2.9750000000000001</v>
      </c>
      <c r="BJ16" s="34">
        <f>INDEX(Curves!$A$12:$AZ$907,$CA16,DQ16)</f>
        <v>-0.2175</v>
      </c>
      <c r="BK16" s="34">
        <f>INDEX(Curves!$A$12:$AZ$907,$CA16,DR16)</f>
        <v>0.9429747159008397</v>
      </c>
      <c r="BL16"/>
      <c r="BM16"/>
      <c r="BN16" s="17">
        <f t="shared" si="18"/>
        <v>36647</v>
      </c>
      <c r="BO16" s="17">
        <f t="shared" ref="BO16:BX16" si="30">EOMONTH(BN16,1)</f>
        <v>36707</v>
      </c>
      <c r="BP16" s="17">
        <f t="shared" si="30"/>
        <v>36738</v>
      </c>
      <c r="BQ16" s="17">
        <f t="shared" si="30"/>
        <v>36769</v>
      </c>
      <c r="BR16" s="17">
        <f t="shared" si="30"/>
        <v>36799</v>
      </c>
      <c r="BS16" s="17">
        <f t="shared" si="30"/>
        <v>36830</v>
      </c>
      <c r="BT16" s="17">
        <f t="shared" si="30"/>
        <v>36860</v>
      </c>
      <c r="BU16" s="17">
        <f t="shared" si="30"/>
        <v>36891</v>
      </c>
      <c r="BV16" s="17">
        <f t="shared" si="30"/>
        <v>36922</v>
      </c>
      <c r="BW16" s="17">
        <f t="shared" si="30"/>
        <v>36950</v>
      </c>
      <c r="BX16" s="17">
        <f t="shared" si="30"/>
        <v>36981</v>
      </c>
      <c r="BY16" s="9"/>
      <c r="CA16" s="12">
        <f>MATCH(C16,Curves!$C$12:$C$433,0)</f>
        <v>14</v>
      </c>
      <c r="CB16" s="12">
        <f>MATCH(CONCATENATE("NG ",TEXT($BN16,"mmm-yyyy")),Curves!$11:$11,0)</f>
        <v>20</v>
      </c>
      <c r="CC16" s="12">
        <f>MATCH(CONCATENATE("B ",TEXT($BN16,"mmm-yyyy")),Curves!$11:$11,0)</f>
        <v>8</v>
      </c>
      <c r="CD16" s="12">
        <f>MATCH(CONCATENATE("DISC ",TEXT($BN16,"mmm-yyyy")),Curves!$11:$11,0)</f>
        <v>32</v>
      </c>
      <c r="CE16" s="12"/>
      <c r="CF16" s="12">
        <f>MATCH(CONCATENATE("NG ",TEXT($BO16,"mmm-yyyy")),Curves!$11:$11,0)</f>
        <v>21</v>
      </c>
      <c r="CG16" s="12">
        <f>MATCH(CONCATENATE("B ",TEXT($BO16,"mmm-yyyy")),Curves!$11:$11,0)</f>
        <v>9</v>
      </c>
      <c r="CH16" s="12">
        <f>MATCH(CONCATENATE("DISC ",TEXT($BO16,"mmm-yyyy")),Curves!$11:$11,0)</f>
        <v>33</v>
      </c>
      <c r="CI16" s="12"/>
      <c r="CJ16" s="12">
        <f>MATCH(CONCATENATE("NG ",TEXT($BP16,"mmm-yyyy")),Curves!$11:$11,0)</f>
        <v>22</v>
      </c>
      <c r="CK16" s="12">
        <f>MATCH(CONCATENATE("B ",TEXT($BP16,"mmm-yyyy")),Curves!$11:$11,0)</f>
        <v>10</v>
      </c>
      <c r="CL16" s="12">
        <f>MATCH(CONCATENATE("DISC ",TEXT($BP16,"mmm-yyyy")),Curves!$11:$11,0)</f>
        <v>34</v>
      </c>
      <c r="CM16" s="12"/>
      <c r="CN16" s="12">
        <f>MATCH(CONCATENATE("NG ",TEXT($BQ16,"mmm-yyyy")),Curves!$11:$11,0)</f>
        <v>23</v>
      </c>
      <c r="CO16" s="12">
        <f>MATCH(CONCATENATE("B ",TEXT($BQ16,"mmm-yyyy")),Curves!$11:$11,0)</f>
        <v>11</v>
      </c>
      <c r="CP16" s="12">
        <f>MATCH(CONCATENATE("DISC ",TEXT($BQ16,"mmm-yyyy")),Curves!$11:$11,0)</f>
        <v>35</v>
      </c>
      <c r="CQ16" s="12"/>
      <c r="CR16" s="12">
        <f>MATCH(CONCATENATE("NG ",TEXT($BR16,"mmm-yyyy")),Curves!$11:$11,0)</f>
        <v>24</v>
      </c>
      <c r="CS16" s="12">
        <f>MATCH(CONCATENATE("B ",TEXT($BR16,"mmm-yyyy")),Curves!$11:$11,0)</f>
        <v>12</v>
      </c>
      <c r="CT16" s="12">
        <f>MATCH(CONCATENATE("DISC ",TEXT($BR16,"mmm-yyyy")),Curves!$11:$11,0)</f>
        <v>36</v>
      </c>
      <c r="CU16" s="12"/>
      <c r="CV16" s="12">
        <f>MATCH(CONCATENATE("NG ",TEXT($BS16,"mmm-yyyy")),Curves!$11:$11,0)</f>
        <v>25</v>
      </c>
      <c r="CW16" s="12">
        <f>MATCH(CONCATENATE("B ",TEXT($BS16,"mmm-yyyy")),Curves!$11:$11,0)</f>
        <v>13</v>
      </c>
      <c r="CX16" s="12">
        <f>MATCH(CONCATENATE("DISC ",TEXT($BS16,"mmm-yyyy")),Curves!$11:$11,0)</f>
        <v>37</v>
      </c>
      <c r="CY16" s="12"/>
      <c r="CZ16" s="12">
        <f>MATCH(CONCATENATE("NG ",TEXT($BT16,"mmm-yyyy")),Curves!$11:$11,0)</f>
        <v>26</v>
      </c>
      <c r="DA16" s="12">
        <f>MATCH(CONCATENATE("B ",TEXT($BT16,"mmm-yyyy")),Curves!$11:$11,0)</f>
        <v>14</v>
      </c>
      <c r="DB16" s="12">
        <f>MATCH(CONCATENATE("DISC ",TEXT($BT16,"mmm-yyyy")),Curves!$11:$11,0)</f>
        <v>38</v>
      </c>
      <c r="DC16" s="12"/>
      <c r="DD16" s="12">
        <f>MATCH(CONCATENATE("NG ",TEXT($BU16,"mmm-yyyy")),Curves!$11:$11,0)</f>
        <v>27</v>
      </c>
      <c r="DE16" s="12">
        <f>MATCH(CONCATENATE("B ",TEXT($BU16,"mmm-yyyy")),Curves!$11:$11,0)</f>
        <v>15</v>
      </c>
      <c r="DF16" s="12">
        <f>MATCH(CONCATENATE("DISC ",TEXT($BU16,"mmm-yyyy")),Curves!$11:$11,0)</f>
        <v>39</v>
      </c>
      <c r="DG16" s="12"/>
      <c r="DH16" s="12">
        <f>MATCH(CONCATENATE("NG ",TEXT($BV16,"mmm-yyyy")),Curves!$11:$11,0)</f>
        <v>28</v>
      </c>
      <c r="DI16" s="12">
        <f>MATCH(CONCATENATE("B ",TEXT($BV16,"mmm-yyyy")),Curves!$11:$11,0)</f>
        <v>16</v>
      </c>
      <c r="DJ16" s="12">
        <f>MATCH(CONCATENATE("DISC ",TEXT($BV16,"mmm-yyyy")),Curves!$11:$11,0)</f>
        <v>40</v>
      </c>
      <c r="DL16" s="12">
        <f>MATCH(CONCATENATE("NG ",TEXT($BW16,"mmm-yyyy")),Curves!$11:$11,0)</f>
        <v>29</v>
      </c>
      <c r="DM16" s="12">
        <f>MATCH(CONCATENATE("B ",TEXT($BW16,"mmm-yyyy")),Curves!$11:$11,0)</f>
        <v>17</v>
      </c>
      <c r="DN16" s="12">
        <f>MATCH(CONCATENATE("DISC ",TEXT($BW16,"mmm-yyyy")),Curves!$11:$11,0)</f>
        <v>41</v>
      </c>
      <c r="DP16" s="12">
        <f>MATCH(CONCATENATE("NG ",TEXT($BX16,"mmm-yyyy")),Curves!$11:$11,0)</f>
        <v>30</v>
      </c>
      <c r="DQ16" s="12">
        <f>MATCH(CONCATENATE("B ",TEXT($BX16,"mmm-yyyy")),Curves!$11:$11,0)</f>
        <v>18</v>
      </c>
      <c r="DR16" s="12">
        <f>MATCH(CONCATENATE("DISC ",TEXT($BX16,"mmm-yyyy")),Curves!$11:$11,0)</f>
        <v>42</v>
      </c>
    </row>
    <row r="17" spans="2:122" x14ac:dyDescent="0.2">
      <c r="B17" s="6">
        <f t="shared" si="1"/>
        <v>36647</v>
      </c>
      <c r="C17" s="27">
        <f>IF(Curves!C26&lt;&gt;"",Curves!C26,"")</f>
        <v>36631</v>
      </c>
      <c r="D17" s="31"/>
      <c r="E17" s="20">
        <f t="shared" si="2"/>
        <v>0</v>
      </c>
      <c r="F17" s="20">
        <f t="shared" si="5"/>
        <v>0</v>
      </c>
      <c r="G17" s="20">
        <f t="shared" si="6"/>
        <v>0</v>
      </c>
      <c r="H17" s="20">
        <f t="shared" si="7"/>
        <v>0</v>
      </c>
      <c r="I17" s="20">
        <f t="shared" si="8"/>
        <v>0</v>
      </c>
      <c r="J17" s="20">
        <f t="shared" si="9"/>
        <v>0</v>
      </c>
      <c r="K17" s="20">
        <f t="shared" si="10"/>
        <v>0</v>
      </c>
      <c r="L17" s="20">
        <f t="shared" si="11"/>
        <v>0</v>
      </c>
      <c r="M17" s="20">
        <f t="shared" si="12"/>
        <v>0</v>
      </c>
      <c r="N17" s="20">
        <f t="shared" si="13"/>
        <v>0</v>
      </c>
      <c r="O17" s="21">
        <f t="shared" si="14"/>
        <v>0</v>
      </c>
      <c r="P17" s="20"/>
      <c r="Q17" s="50">
        <f t="shared" si="15"/>
        <v>0</v>
      </c>
      <c r="R17" s="50">
        <f t="shared" si="3"/>
        <v>0</v>
      </c>
      <c r="S17" s="51">
        <f t="shared" si="16"/>
        <v>0.34714194585446156</v>
      </c>
      <c r="U17" s="34">
        <f>INDEX(Curves!$A$12:$AZ$907,$CA17,CB17)</f>
        <v>0</v>
      </c>
      <c r="V17" s="34">
        <f>INDEX(Curves!$A$12:$AZ$907,$CA17,CC17)</f>
        <v>0</v>
      </c>
      <c r="W17" s="34">
        <f>INDEX(Curves!$A$12:$AZ$907,$CA17,CD17)</f>
        <v>0</v>
      </c>
      <c r="X17" s="34"/>
      <c r="Y17" s="34">
        <f>INDEX(Curves!$A$12:$AZ$907,$CA17,CF17)</f>
        <v>0</v>
      </c>
      <c r="Z17" s="34">
        <f>INDEX(Curves!$A$12:$AZ$907,$CA17,CG17)</f>
        <v>0</v>
      </c>
      <c r="AA17" s="34">
        <f>INDEX(Curves!$A$12:$AZ$907,$CA17,CH17)</f>
        <v>0</v>
      </c>
      <c r="AB17" s="34"/>
      <c r="AC17" s="34">
        <f>INDEX(Curves!$A$12:$AZ$907,$CA17,CJ17)</f>
        <v>0</v>
      </c>
      <c r="AD17" s="34">
        <f>INDEX(Curves!$A$12:$AZ$907,$CA17,CK17)</f>
        <v>0</v>
      </c>
      <c r="AE17" s="34">
        <f>INDEX(Curves!$A$12:$AZ$907,$CA17,CL17)</f>
        <v>0</v>
      </c>
      <c r="AF17" s="34"/>
      <c r="AG17" s="34">
        <f>INDEX(Curves!$A$12:$AZ$907,$CA17,CN17)</f>
        <v>0</v>
      </c>
      <c r="AH17" s="34">
        <f>INDEX(Curves!$A$12:$AZ$907,$CA17,CO17)</f>
        <v>0</v>
      </c>
      <c r="AI17" s="34">
        <f>INDEX(Curves!$A$12:$AZ$907,$CA17,CP17)</f>
        <v>0</v>
      </c>
      <c r="AJ17" s="34"/>
      <c r="AK17" s="34">
        <f>INDEX(Curves!$A$12:$AZ$907,$CA17,CR17)</f>
        <v>0</v>
      </c>
      <c r="AL17" s="34">
        <f>INDEX(Curves!$A$12:$AZ$907,$CA17,CS17)</f>
        <v>0</v>
      </c>
      <c r="AM17" s="34">
        <f>INDEX(Curves!$A$12:$AZ$907,$CA17,CT17)</f>
        <v>0</v>
      </c>
      <c r="AN17" s="34"/>
      <c r="AO17" s="34">
        <f>INDEX(Curves!$A$12:$AZ$907,$CA17,CV17)</f>
        <v>0</v>
      </c>
      <c r="AP17" s="34">
        <f>INDEX(Curves!$A$12:$AZ$907,$CA17,CW17)</f>
        <v>0</v>
      </c>
      <c r="AQ17" s="34">
        <f>INDEX(Curves!$A$12:$AZ$907,$CA17,CX17)</f>
        <v>0</v>
      </c>
      <c r="AR17" s="34"/>
      <c r="AS17" s="34">
        <f>INDEX(Curves!$A$12:$AZ$907,$CA17,CZ17)</f>
        <v>0</v>
      </c>
      <c r="AT17" s="34">
        <f>INDEX(Curves!$A$12:$AZ$907,$CA17,DA17)</f>
        <v>0</v>
      </c>
      <c r="AU17" s="34">
        <f>INDEX(Curves!$A$12:$AZ$907,$CA17,DB17)</f>
        <v>0</v>
      </c>
      <c r="AV17" s="34"/>
      <c r="AW17" s="34">
        <f>INDEX(Curves!$A$12:$AZ$907,$CA17,DD17)</f>
        <v>0</v>
      </c>
      <c r="AX17" s="34">
        <f>INDEX(Curves!$A$12:$AZ$907,$CA17,DE17)</f>
        <v>0</v>
      </c>
      <c r="AY17" s="34">
        <f>INDEX(Curves!$A$12:$AZ$907,$CA17,DF17)</f>
        <v>0</v>
      </c>
      <c r="AZ17" s="34"/>
      <c r="BA17" s="34">
        <f>INDEX(Curves!$A$12:$AZ$907,$CA17,DH17)</f>
        <v>0</v>
      </c>
      <c r="BB17" s="34">
        <f>INDEX(Curves!$A$12:$AZ$907,$CA17,DI17)</f>
        <v>0</v>
      </c>
      <c r="BC17" s="34">
        <f>INDEX(Curves!$A$12:$AZ$907,$CA17,DJ17)</f>
        <v>0</v>
      </c>
      <c r="BD17" s="34"/>
      <c r="BE17" s="34">
        <f>INDEX(Curves!$A$12:$AZ$907,$CA17,DL17)</f>
        <v>0</v>
      </c>
      <c r="BF17" s="34">
        <f>INDEX(Curves!$A$12:$AZ$907,$CA17,DM17)</f>
        <v>0</v>
      </c>
      <c r="BG17" s="34">
        <f>INDEX(Curves!$A$12:$AZ$907,$CA17,DN17)</f>
        <v>0</v>
      </c>
      <c r="BH17" s="34"/>
      <c r="BI17" s="34">
        <f>INDEX(Curves!$A$12:$AZ$907,$CA17,DP17)</f>
        <v>0</v>
      </c>
      <c r="BJ17" s="34">
        <f>INDEX(Curves!$A$12:$AZ$907,$CA17,DQ17)</f>
        <v>0</v>
      </c>
      <c r="BK17" s="34">
        <f>INDEX(Curves!$A$12:$AZ$907,$CA17,DR17)</f>
        <v>0</v>
      </c>
      <c r="BL17"/>
      <c r="BM17"/>
      <c r="BN17" s="17">
        <f t="shared" si="18"/>
        <v>36647</v>
      </c>
      <c r="BO17" s="17">
        <f t="shared" ref="BO17:BX17" si="31">EOMONTH(BN17,1)</f>
        <v>36707</v>
      </c>
      <c r="BP17" s="17">
        <f t="shared" si="31"/>
        <v>36738</v>
      </c>
      <c r="BQ17" s="17">
        <f t="shared" si="31"/>
        <v>36769</v>
      </c>
      <c r="BR17" s="17">
        <f t="shared" si="31"/>
        <v>36799</v>
      </c>
      <c r="BS17" s="17">
        <f t="shared" si="31"/>
        <v>36830</v>
      </c>
      <c r="BT17" s="17">
        <f t="shared" si="31"/>
        <v>36860</v>
      </c>
      <c r="BU17" s="17">
        <f t="shared" si="31"/>
        <v>36891</v>
      </c>
      <c r="BV17" s="17">
        <f t="shared" si="31"/>
        <v>36922</v>
      </c>
      <c r="BW17" s="17">
        <f t="shared" si="31"/>
        <v>36950</v>
      </c>
      <c r="BX17" s="17">
        <f t="shared" si="31"/>
        <v>36981</v>
      </c>
      <c r="BY17" s="9"/>
      <c r="CA17" s="12">
        <f>MATCH(C17,Curves!$C$12:$C$433,0)</f>
        <v>15</v>
      </c>
      <c r="CB17" s="12">
        <f>MATCH(CONCATENATE("NG ",TEXT($BN17,"mmm-yyyy")),Curves!$11:$11,0)</f>
        <v>20</v>
      </c>
      <c r="CC17" s="12">
        <f>MATCH(CONCATENATE("B ",TEXT($BN17,"mmm-yyyy")),Curves!$11:$11,0)</f>
        <v>8</v>
      </c>
      <c r="CD17" s="12">
        <f>MATCH(CONCATENATE("DISC ",TEXT($BN17,"mmm-yyyy")),Curves!$11:$11,0)</f>
        <v>32</v>
      </c>
      <c r="CE17" s="12"/>
      <c r="CF17" s="12">
        <f>MATCH(CONCATENATE("NG ",TEXT($BO17,"mmm-yyyy")),Curves!$11:$11,0)</f>
        <v>21</v>
      </c>
      <c r="CG17" s="12">
        <f>MATCH(CONCATENATE("B ",TEXT($BO17,"mmm-yyyy")),Curves!$11:$11,0)</f>
        <v>9</v>
      </c>
      <c r="CH17" s="12">
        <f>MATCH(CONCATENATE("DISC ",TEXT($BO17,"mmm-yyyy")),Curves!$11:$11,0)</f>
        <v>33</v>
      </c>
      <c r="CI17" s="12"/>
      <c r="CJ17" s="12">
        <f>MATCH(CONCATENATE("NG ",TEXT($BP17,"mmm-yyyy")),Curves!$11:$11,0)</f>
        <v>22</v>
      </c>
      <c r="CK17" s="12">
        <f>MATCH(CONCATENATE("B ",TEXT($BP17,"mmm-yyyy")),Curves!$11:$11,0)</f>
        <v>10</v>
      </c>
      <c r="CL17" s="12">
        <f>MATCH(CONCATENATE("DISC ",TEXT($BP17,"mmm-yyyy")),Curves!$11:$11,0)</f>
        <v>34</v>
      </c>
      <c r="CM17" s="12"/>
      <c r="CN17" s="12">
        <f>MATCH(CONCATENATE("NG ",TEXT($BQ17,"mmm-yyyy")),Curves!$11:$11,0)</f>
        <v>23</v>
      </c>
      <c r="CO17" s="12">
        <f>MATCH(CONCATENATE("B ",TEXT($BQ17,"mmm-yyyy")),Curves!$11:$11,0)</f>
        <v>11</v>
      </c>
      <c r="CP17" s="12">
        <f>MATCH(CONCATENATE("DISC ",TEXT($BQ17,"mmm-yyyy")),Curves!$11:$11,0)</f>
        <v>35</v>
      </c>
      <c r="CQ17" s="12"/>
      <c r="CR17" s="12">
        <f>MATCH(CONCATENATE("NG ",TEXT($BR17,"mmm-yyyy")),Curves!$11:$11,0)</f>
        <v>24</v>
      </c>
      <c r="CS17" s="12">
        <f>MATCH(CONCATENATE("B ",TEXT($BR17,"mmm-yyyy")),Curves!$11:$11,0)</f>
        <v>12</v>
      </c>
      <c r="CT17" s="12">
        <f>MATCH(CONCATENATE("DISC ",TEXT($BR17,"mmm-yyyy")),Curves!$11:$11,0)</f>
        <v>36</v>
      </c>
      <c r="CU17" s="12"/>
      <c r="CV17" s="12">
        <f>MATCH(CONCATENATE("NG ",TEXT($BS17,"mmm-yyyy")),Curves!$11:$11,0)</f>
        <v>25</v>
      </c>
      <c r="CW17" s="12">
        <f>MATCH(CONCATENATE("B ",TEXT($BS17,"mmm-yyyy")),Curves!$11:$11,0)</f>
        <v>13</v>
      </c>
      <c r="CX17" s="12">
        <f>MATCH(CONCATENATE("DISC ",TEXT($BS17,"mmm-yyyy")),Curves!$11:$11,0)</f>
        <v>37</v>
      </c>
      <c r="CY17" s="12"/>
      <c r="CZ17" s="12">
        <f>MATCH(CONCATENATE("NG ",TEXT($BT17,"mmm-yyyy")),Curves!$11:$11,0)</f>
        <v>26</v>
      </c>
      <c r="DA17" s="12">
        <f>MATCH(CONCATENATE("B ",TEXT($BT17,"mmm-yyyy")),Curves!$11:$11,0)</f>
        <v>14</v>
      </c>
      <c r="DB17" s="12">
        <f>MATCH(CONCATENATE("DISC ",TEXT($BT17,"mmm-yyyy")),Curves!$11:$11,0)</f>
        <v>38</v>
      </c>
      <c r="DC17" s="12"/>
      <c r="DD17" s="12">
        <f>MATCH(CONCATENATE("NG ",TEXT($BU17,"mmm-yyyy")),Curves!$11:$11,0)</f>
        <v>27</v>
      </c>
      <c r="DE17" s="12">
        <f>MATCH(CONCATENATE("B ",TEXT($BU17,"mmm-yyyy")),Curves!$11:$11,0)</f>
        <v>15</v>
      </c>
      <c r="DF17" s="12">
        <f>MATCH(CONCATENATE("DISC ",TEXT($BU17,"mmm-yyyy")),Curves!$11:$11,0)</f>
        <v>39</v>
      </c>
      <c r="DG17" s="12"/>
      <c r="DH17" s="12">
        <f>MATCH(CONCATENATE("NG ",TEXT($BV17,"mmm-yyyy")),Curves!$11:$11,0)</f>
        <v>28</v>
      </c>
      <c r="DI17" s="12">
        <f>MATCH(CONCATENATE("B ",TEXT($BV17,"mmm-yyyy")),Curves!$11:$11,0)</f>
        <v>16</v>
      </c>
      <c r="DJ17" s="12">
        <f>MATCH(CONCATENATE("DISC ",TEXT($BV17,"mmm-yyyy")),Curves!$11:$11,0)</f>
        <v>40</v>
      </c>
      <c r="DL17" s="12">
        <f>MATCH(CONCATENATE("NG ",TEXT($BW17,"mmm-yyyy")),Curves!$11:$11,0)</f>
        <v>29</v>
      </c>
      <c r="DM17" s="12">
        <f>MATCH(CONCATENATE("B ",TEXT($BW17,"mmm-yyyy")),Curves!$11:$11,0)</f>
        <v>17</v>
      </c>
      <c r="DN17" s="12">
        <f>MATCH(CONCATENATE("DISC ",TEXT($BW17,"mmm-yyyy")),Curves!$11:$11,0)</f>
        <v>41</v>
      </c>
      <c r="DP17" s="12">
        <f>MATCH(CONCATENATE("NG ",TEXT($BX17,"mmm-yyyy")),Curves!$11:$11,0)</f>
        <v>30</v>
      </c>
      <c r="DQ17" s="12">
        <f>MATCH(CONCATENATE("B ",TEXT($BX17,"mmm-yyyy")),Curves!$11:$11,0)</f>
        <v>18</v>
      </c>
      <c r="DR17" s="12">
        <f>MATCH(CONCATENATE("DISC ",TEXT($BX17,"mmm-yyyy")),Curves!$11:$11,0)</f>
        <v>42</v>
      </c>
    </row>
    <row r="18" spans="2:122" x14ac:dyDescent="0.2">
      <c r="B18" s="6">
        <f t="shared" si="1"/>
        <v>36647</v>
      </c>
      <c r="C18" s="27">
        <f>IF(Curves!C27&lt;&gt;"",Curves!C27,"")</f>
        <v>36632</v>
      </c>
      <c r="D18" s="31"/>
      <c r="E18" s="20">
        <f t="shared" si="2"/>
        <v>0</v>
      </c>
      <c r="F18" s="20">
        <f t="shared" si="5"/>
        <v>0</v>
      </c>
      <c r="G18" s="20">
        <f t="shared" si="6"/>
        <v>0</v>
      </c>
      <c r="H18" s="20">
        <f t="shared" si="7"/>
        <v>0</v>
      </c>
      <c r="I18" s="20">
        <f t="shared" si="8"/>
        <v>0</v>
      </c>
      <c r="J18" s="20">
        <f t="shared" si="9"/>
        <v>0</v>
      </c>
      <c r="K18" s="20">
        <f t="shared" si="10"/>
        <v>0</v>
      </c>
      <c r="L18" s="20">
        <f t="shared" si="11"/>
        <v>0</v>
      </c>
      <c r="M18" s="20">
        <f t="shared" si="12"/>
        <v>0</v>
      </c>
      <c r="N18" s="20">
        <f t="shared" si="13"/>
        <v>0</v>
      </c>
      <c r="O18" s="21">
        <f t="shared" si="14"/>
        <v>0</v>
      </c>
      <c r="P18" s="20"/>
      <c r="Q18" s="50">
        <f t="shared" si="15"/>
        <v>0</v>
      </c>
      <c r="R18" s="50">
        <f t="shared" si="3"/>
        <v>0</v>
      </c>
      <c r="S18" s="51">
        <f t="shared" si="16"/>
        <v>0.34714194585446156</v>
      </c>
      <c r="U18" s="34">
        <f>INDEX(Curves!$A$12:$AZ$907,$CA18,CB18)</f>
        <v>0</v>
      </c>
      <c r="V18" s="34">
        <f>INDEX(Curves!$A$12:$AZ$907,$CA18,CC18)</f>
        <v>0</v>
      </c>
      <c r="W18" s="34">
        <f>INDEX(Curves!$A$12:$AZ$907,$CA18,CD18)</f>
        <v>0</v>
      </c>
      <c r="X18" s="34"/>
      <c r="Y18" s="34">
        <f>INDEX(Curves!$A$12:$AZ$907,$CA18,CF18)</f>
        <v>0</v>
      </c>
      <c r="Z18" s="34">
        <f>INDEX(Curves!$A$12:$AZ$907,$CA18,CG18)</f>
        <v>0</v>
      </c>
      <c r="AA18" s="34">
        <f>INDEX(Curves!$A$12:$AZ$907,$CA18,CH18)</f>
        <v>0</v>
      </c>
      <c r="AB18" s="34"/>
      <c r="AC18" s="34">
        <f>INDEX(Curves!$A$12:$AZ$907,$CA18,CJ18)</f>
        <v>0</v>
      </c>
      <c r="AD18" s="34">
        <f>INDEX(Curves!$A$12:$AZ$907,$CA18,CK18)</f>
        <v>0</v>
      </c>
      <c r="AE18" s="34">
        <f>INDEX(Curves!$A$12:$AZ$907,$CA18,CL18)</f>
        <v>0</v>
      </c>
      <c r="AF18" s="34"/>
      <c r="AG18" s="34">
        <f>INDEX(Curves!$A$12:$AZ$907,$CA18,CN18)</f>
        <v>0</v>
      </c>
      <c r="AH18" s="34">
        <f>INDEX(Curves!$A$12:$AZ$907,$CA18,CO18)</f>
        <v>0</v>
      </c>
      <c r="AI18" s="34">
        <f>INDEX(Curves!$A$12:$AZ$907,$CA18,CP18)</f>
        <v>0</v>
      </c>
      <c r="AJ18" s="34"/>
      <c r="AK18" s="34">
        <f>INDEX(Curves!$A$12:$AZ$907,$CA18,CR18)</f>
        <v>0</v>
      </c>
      <c r="AL18" s="34">
        <f>INDEX(Curves!$A$12:$AZ$907,$CA18,CS18)</f>
        <v>0</v>
      </c>
      <c r="AM18" s="34">
        <f>INDEX(Curves!$A$12:$AZ$907,$CA18,CT18)</f>
        <v>0</v>
      </c>
      <c r="AN18" s="34"/>
      <c r="AO18" s="34">
        <f>INDEX(Curves!$A$12:$AZ$907,$CA18,CV18)</f>
        <v>0</v>
      </c>
      <c r="AP18" s="34">
        <f>INDEX(Curves!$A$12:$AZ$907,$CA18,CW18)</f>
        <v>0</v>
      </c>
      <c r="AQ18" s="34">
        <f>INDEX(Curves!$A$12:$AZ$907,$CA18,CX18)</f>
        <v>0</v>
      </c>
      <c r="AR18" s="34"/>
      <c r="AS18" s="34">
        <f>INDEX(Curves!$A$12:$AZ$907,$CA18,CZ18)</f>
        <v>0</v>
      </c>
      <c r="AT18" s="34">
        <f>INDEX(Curves!$A$12:$AZ$907,$CA18,DA18)</f>
        <v>0</v>
      </c>
      <c r="AU18" s="34">
        <f>INDEX(Curves!$A$12:$AZ$907,$CA18,DB18)</f>
        <v>0</v>
      </c>
      <c r="AV18" s="34"/>
      <c r="AW18" s="34">
        <f>INDEX(Curves!$A$12:$AZ$907,$CA18,DD18)</f>
        <v>0</v>
      </c>
      <c r="AX18" s="34">
        <f>INDEX(Curves!$A$12:$AZ$907,$CA18,DE18)</f>
        <v>0</v>
      </c>
      <c r="AY18" s="34">
        <f>INDEX(Curves!$A$12:$AZ$907,$CA18,DF18)</f>
        <v>0</v>
      </c>
      <c r="AZ18" s="34"/>
      <c r="BA18" s="34">
        <f>INDEX(Curves!$A$12:$AZ$907,$CA18,DH18)</f>
        <v>0</v>
      </c>
      <c r="BB18" s="34">
        <f>INDEX(Curves!$A$12:$AZ$907,$CA18,DI18)</f>
        <v>0</v>
      </c>
      <c r="BC18" s="34">
        <f>INDEX(Curves!$A$12:$AZ$907,$CA18,DJ18)</f>
        <v>0</v>
      </c>
      <c r="BD18" s="34"/>
      <c r="BE18" s="34">
        <f>INDEX(Curves!$A$12:$AZ$907,$CA18,DL18)</f>
        <v>0</v>
      </c>
      <c r="BF18" s="34">
        <f>INDEX(Curves!$A$12:$AZ$907,$CA18,DM18)</f>
        <v>0</v>
      </c>
      <c r="BG18" s="34">
        <f>INDEX(Curves!$A$12:$AZ$907,$CA18,DN18)</f>
        <v>0</v>
      </c>
      <c r="BH18" s="34"/>
      <c r="BI18" s="34">
        <f>INDEX(Curves!$A$12:$AZ$907,$CA18,DP18)</f>
        <v>0</v>
      </c>
      <c r="BJ18" s="34">
        <f>INDEX(Curves!$A$12:$AZ$907,$CA18,DQ18)</f>
        <v>0</v>
      </c>
      <c r="BK18" s="34">
        <f>INDEX(Curves!$A$12:$AZ$907,$CA18,DR18)</f>
        <v>0</v>
      </c>
      <c r="BL18"/>
      <c r="BM18"/>
      <c r="BN18" s="17">
        <f t="shared" si="18"/>
        <v>36647</v>
      </c>
      <c r="BO18" s="17">
        <f t="shared" ref="BO18:BX18" si="32">EOMONTH(BN18,1)</f>
        <v>36707</v>
      </c>
      <c r="BP18" s="17">
        <f t="shared" si="32"/>
        <v>36738</v>
      </c>
      <c r="BQ18" s="17">
        <f t="shared" si="32"/>
        <v>36769</v>
      </c>
      <c r="BR18" s="17">
        <f t="shared" si="32"/>
        <v>36799</v>
      </c>
      <c r="BS18" s="17">
        <f t="shared" si="32"/>
        <v>36830</v>
      </c>
      <c r="BT18" s="17">
        <f t="shared" si="32"/>
        <v>36860</v>
      </c>
      <c r="BU18" s="17">
        <f t="shared" si="32"/>
        <v>36891</v>
      </c>
      <c r="BV18" s="17">
        <f t="shared" si="32"/>
        <v>36922</v>
      </c>
      <c r="BW18" s="17">
        <f t="shared" si="32"/>
        <v>36950</v>
      </c>
      <c r="BX18" s="17">
        <f t="shared" si="32"/>
        <v>36981</v>
      </c>
      <c r="BY18" s="9"/>
      <c r="CA18" s="12">
        <f>MATCH(C18,Curves!$C$12:$C$433,0)</f>
        <v>16</v>
      </c>
      <c r="CB18" s="12">
        <f>MATCH(CONCATENATE("NG ",TEXT($BN18,"mmm-yyyy")),Curves!$11:$11,0)</f>
        <v>20</v>
      </c>
      <c r="CC18" s="12">
        <f>MATCH(CONCATENATE("B ",TEXT($BN18,"mmm-yyyy")),Curves!$11:$11,0)</f>
        <v>8</v>
      </c>
      <c r="CD18" s="12">
        <f>MATCH(CONCATENATE("DISC ",TEXT($BN18,"mmm-yyyy")),Curves!$11:$11,0)</f>
        <v>32</v>
      </c>
      <c r="CE18" s="12"/>
      <c r="CF18" s="12">
        <f>MATCH(CONCATENATE("NG ",TEXT($BO18,"mmm-yyyy")),Curves!$11:$11,0)</f>
        <v>21</v>
      </c>
      <c r="CG18" s="12">
        <f>MATCH(CONCATENATE("B ",TEXT($BO18,"mmm-yyyy")),Curves!$11:$11,0)</f>
        <v>9</v>
      </c>
      <c r="CH18" s="12">
        <f>MATCH(CONCATENATE("DISC ",TEXT($BO18,"mmm-yyyy")),Curves!$11:$11,0)</f>
        <v>33</v>
      </c>
      <c r="CI18" s="12"/>
      <c r="CJ18" s="12">
        <f>MATCH(CONCATENATE("NG ",TEXT($BP18,"mmm-yyyy")),Curves!$11:$11,0)</f>
        <v>22</v>
      </c>
      <c r="CK18" s="12">
        <f>MATCH(CONCATENATE("B ",TEXT($BP18,"mmm-yyyy")),Curves!$11:$11,0)</f>
        <v>10</v>
      </c>
      <c r="CL18" s="12">
        <f>MATCH(CONCATENATE("DISC ",TEXT($BP18,"mmm-yyyy")),Curves!$11:$11,0)</f>
        <v>34</v>
      </c>
      <c r="CM18" s="12"/>
      <c r="CN18" s="12">
        <f>MATCH(CONCATENATE("NG ",TEXT($BQ18,"mmm-yyyy")),Curves!$11:$11,0)</f>
        <v>23</v>
      </c>
      <c r="CO18" s="12">
        <f>MATCH(CONCATENATE("B ",TEXT($BQ18,"mmm-yyyy")),Curves!$11:$11,0)</f>
        <v>11</v>
      </c>
      <c r="CP18" s="12">
        <f>MATCH(CONCATENATE("DISC ",TEXT($BQ18,"mmm-yyyy")),Curves!$11:$11,0)</f>
        <v>35</v>
      </c>
      <c r="CQ18" s="12"/>
      <c r="CR18" s="12">
        <f>MATCH(CONCATENATE("NG ",TEXT($BR18,"mmm-yyyy")),Curves!$11:$11,0)</f>
        <v>24</v>
      </c>
      <c r="CS18" s="12">
        <f>MATCH(CONCATENATE("B ",TEXT($BR18,"mmm-yyyy")),Curves!$11:$11,0)</f>
        <v>12</v>
      </c>
      <c r="CT18" s="12">
        <f>MATCH(CONCATENATE("DISC ",TEXT($BR18,"mmm-yyyy")),Curves!$11:$11,0)</f>
        <v>36</v>
      </c>
      <c r="CU18" s="12"/>
      <c r="CV18" s="12">
        <f>MATCH(CONCATENATE("NG ",TEXT($BS18,"mmm-yyyy")),Curves!$11:$11,0)</f>
        <v>25</v>
      </c>
      <c r="CW18" s="12">
        <f>MATCH(CONCATENATE("B ",TEXT($BS18,"mmm-yyyy")),Curves!$11:$11,0)</f>
        <v>13</v>
      </c>
      <c r="CX18" s="12">
        <f>MATCH(CONCATENATE("DISC ",TEXT($BS18,"mmm-yyyy")),Curves!$11:$11,0)</f>
        <v>37</v>
      </c>
      <c r="CY18" s="12"/>
      <c r="CZ18" s="12">
        <f>MATCH(CONCATENATE("NG ",TEXT($BT18,"mmm-yyyy")),Curves!$11:$11,0)</f>
        <v>26</v>
      </c>
      <c r="DA18" s="12">
        <f>MATCH(CONCATENATE("B ",TEXT($BT18,"mmm-yyyy")),Curves!$11:$11,0)</f>
        <v>14</v>
      </c>
      <c r="DB18" s="12">
        <f>MATCH(CONCATENATE("DISC ",TEXT($BT18,"mmm-yyyy")),Curves!$11:$11,0)</f>
        <v>38</v>
      </c>
      <c r="DC18" s="12"/>
      <c r="DD18" s="12">
        <f>MATCH(CONCATENATE("NG ",TEXT($BU18,"mmm-yyyy")),Curves!$11:$11,0)</f>
        <v>27</v>
      </c>
      <c r="DE18" s="12">
        <f>MATCH(CONCATENATE("B ",TEXT($BU18,"mmm-yyyy")),Curves!$11:$11,0)</f>
        <v>15</v>
      </c>
      <c r="DF18" s="12">
        <f>MATCH(CONCATENATE("DISC ",TEXT($BU18,"mmm-yyyy")),Curves!$11:$11,0)</f>
        <v>39</v>
      </c>
      <c r="DG18" s="12"/>
      <c r="DH18" s="12">
        <f>MATCH(CONCATENATE("NG ",TEXT($BV18,"mmm-yyyy")),Curves!$11:$11,0)</f>
        <v>28</v>
      </c>
      <c r="DI18" s="12">
        <f>MATCH(CONCATENATE("B ",TEXT($BV18,"mmm-yyyy")),Curves!$11:$11,0)</f>
        <v>16</v>
      </c>
      <c r="DJ18" s="12">
        <f>MATCH(CONCATENATE("DISC ",TEXT($BV18,"mmm-yyyy")),Curves!$11:$11,0)</f>
        <v>40</v>
      </c>
      <c r="DL18" s="12">
        <f>MATCH(CONCATENATE("NG ",TEXT($BW18,"mmm-yyyy")),Curves!$11:$11,0)</f>
        <v>29</v>
      </c>
      <c r="DM18" s="12">
        <f>MATCH(CONCATENATE("B ",TEXT($BW18,"mmm-yyyy")),Curves!$11:$11,0)</f>
        <v>17</v>
      </c>
      <c r="DN18" s="12">
        <f>MATCH(CONCATENATE("DISC ",TEXT($BW18,"mmm-yyyy")),Curves!$11:$11,0)</f>
        <v>41</v>
      </c>
      <c r="DP18" s="12">
        <f>MATCH(CONCATENATE("NG ",TEXT($BX18,"mmm-yyyy")),Curves!$11:$11,0)</f>
        <v>30</v>
      </c>
      <c r="DQ18" s="12">
        <f>MATCH(CONCATENATE("B ",TEXT($BX18,"mmm-yyyy")),Curves!$11:$11,0)</f>
        <v>18</v>
      </c>
      <c r="DR18" s="12">
        <f>MATCH(CONCATENATE("DISC ",TEXT($BX18,"mmm-yyyy")),Curves!$11:$11,0)</f>
        <v>42</v>
      </c>
    </row>
    <row r="19" spans="2:122" x14ac:dyDescent="0.2">
      <c r="B19" s="6">
        <f t="shared" si="1"/>
        <v>36647</v>
      </c>
      <c r="C19" s="27">
        <f>IF(Curves!C28&lt;&gt;"",Curves!C28,"")</f>
        <v>36633</v>
      </c>
      <c r="D19" s="31"/>
      <c r="E19" s="20">
        <f t="shared" si="2"/>
        <v>2.8512466190695798</v>
      </c>
      <c r="F19" s="20">
        <f t="shared" si="5"/>
        <v>2.8625267979538687</v>
      </c>
      <c r="G19" s="20">
        <f t="shared" si="6"/>
        <v>2.9009086373671096</v>
      </c>
      <c r="H19" s="20">
        <f t="shared" si="7"/>
        <v>2.8892766401406997</v>
      </c>
      <c r="I19" s="20">
        <f t="shared" si="8"/>
        <v>2.8607963067706761</v>
      </c>
      <c r="J19" s="20">
        <f t="shared" si="9"/>
        <v>2.8129661405549173</v>
      </c>
      <c r="K19" s="20">
        <f t="shared" si="10"/>
        <v>2.9248225668684409</v>
      </c>
      <c r="L19" s="20">
        <f t="shared" si="11"/>
        <v>2.9919940082299239</v>
      </c>
      <c r="M19" s="20">
        <f t="shared" si="12"/>
        <v>2.9965460847879895</v>
      </c>
      <c r="N19" s="20">
        <f t="shared" si="13"/>
        <v>2.8139887734183886</v>
      </c>
      <c r="O19" s="21">
        <f t="shared" si="14"/>
        <v>2.6348280017619321</v>
      </c>
      <c r="P19" s="20"/>
      <c r="Q19" s="50">
        <f t="shared" si="15"/>
        <v>2.9965460847879895</v>
      </c>
      <c r="R19" s="50">
        <f t="shared" si="3"/>
        <v>2.6348280017619321</v>
      </c>
      <c r="S19" s="51">
        <f t="shared" si="16"/>
        <v>0.36171808302605735</v>
      </c>
      <c r="U19" s="34">
        <f>INDEX(Curves!$A$12:$AZ$907,$CA19,CB19)</f>
        <v>3.1580000000000004</v>
      </c>
      <c r="V19" s="34">
        <f>INDEX(Curves!$A$12:$AZ$907,$CA19,CC19)</f>
        <v>-0.3</v>
      </c>
      <c r="W19" s="34">
        <f>INDEX(Curves!$A$12:$AZ$907,$CA19,CD19)</f>
        <v>0.99763702556668266</v>
      </c>
      <c r="X19" s="34"/>
      <c r="Y19" s="34">
        <f>INDEX(Curves!$A$12:$AZ$907,$CA19,CF19)</f>
        <v>3.1720000000000002</v>
      </c>
      <c r="Z19" s="34">
        <f>INDEX(Curves!$A$12:$AZ$907,$CA19,CG19)</f>
        <v>-0.28749999999999998</v>
      </c>
      <c r="AA19" s="34">
        <f>INDEX(Curves!$A$12:$AZ$907,$CA19,CH19)</f>
        <v>0.99238231858341774</v>
      </c>
      <c r="AB19" s="34"/>
      <c r="AC19" s="34">
        <f>INDEX(Curves!$A$12:$AZ$907,$CA19,CJ19)</f>
        <v>3.1810000000000005</v>
      </c>
      <c r="AD19" s="34">
        <f>INDEX(Curves!$A$12:$AZ$907,$CA19,CK19)</f>
        <v>-0.24249999999999999</v>
      </c>
      <c r="AE19" s="34">
        <f>INDEX(Curves!$A$12:$AZ$907,$CA19,CL19)</f>
        <v>0.98720729534357976</v>
      </c>
      <c r="AF19" s="34"/>
      <c r="AG19" s="34">
        <f>INDEX(Curves!$A$12:$AZ$907,$CA19,CN19)</f>
        <v>3.1830000000000003</v>
      </c>
      <c r="AH19" s="34">
        <f>INDEX(Curves!$A$12:$AZ$907,$CA19,CO19)</f>
        <v>-0.24</v>
      </c>
      <c r="AI19" s="34">
        <f>INDEX(Curves!$A$12:$AZ$907,$CA19,CP19)</f>
        <v>0.9817453755150185</v>
      </c>
      <c r="AJ19" s="34"/>
      <c r="AK19" s="34">
        <f>INDEX(Curves!$A$12:$AZ$907,$CA19,CR19)</f>
        <v>3.173</v>
      </c>
      <c r="AL19" s="34">
        <f>INDEX(Curves!$A$12:$AZ$907,$CA19,CS19)</f>
        <v>-0.24249999999999999</v>
      </c>
      <c r="AM19" s="34">
        <f>INDEX(Curves!$A$12:$AZ$907,$CA19,CT19)</f>
        <v>0.97621440258340764</v>
      </c>
      <c r="AN19" s="34"/>
      <c r="AO19" s="34">
        <f>INDEX(Curves!$A$12:$AZ$907,$CA19,CV19)</f>
        <v>3.18</v>
      </c>
      <c r="AP19" s="34">
        <f>INDEX(Curves!$A$12:$AZ$907,$CA19,CW19)</f>
        <v>-0.28249999999999997</v>
      </c>
      <c r="AQ19" s="34">
        <f>INDEX(Curves!$A$12:$AZ$907,$CA19,CX19)</f>
        <v>0.97082524264190417</v>
      </c>
      <c r="AR19" s="34"/>
      <c r="AS19" s="34">
        <f>INDEX(Curves!$A$12:$AZ$907,$CA19,CZ19)</f>
        <v>3.2650000000000001</v>
      </c>
      <c r="AT19" s="34">
        <f>INDEX(Curves!$A$12:$AZ$907,$CA19,DA19)</f>
        <v>-0.23499999999999999</v>
      </c>
      <c r="AU19" s="34">
        <f>INDEX(Curves!$A$12:$AZ$907,$CA19,DB19)</f>
        <v>0.96528797586417181</v>
      </c>
      <c r="AV19" s="34"/>
      <c r="AW19" s="34">
        <f>INDEX(Curves!$A$12:$AZ$907,$CA19,DD19)</f>
        <v>3.3519999999999999</v>
      </c>
      <c r="AX19" s="34">
        <f>INDEX(Curves!$A$12:$AZ$907,$CA19,DE19)</f>
        <v>-0.23499999999999999</v>
      </c>
      <c r="AY19" s="34">
        <f>INDEX(Curves!$A$12:$AZ$907,$CA19,DF19)</f>
        <v>0.95989541489570873</v>
      </c>
      <c r="AZ19" s="34"/>
      <c r="BA19" s="34">
        <f>INDEX(Curves!$A$12:$AZ$907,$CA19,DH19)</f>
        <v>3.3650000000000002</v>
      </c>
      <c r="BB19" s="34">
        <f>INDEX(Curves!$A$12:$AZ$907,$CA19,DI19)</f>
        <v>-0.22500000000000001</v>
      </c>
      <c r="BC19" s="34">
        <f>INDEX(Curves!$A$12:$AZ$907,$CA19,DJ19)</f>
        <v>0.95431403974139795</v>
      </c>
      <c r="BD19" s="34"/>
      <c r="BE19" s="34">
        <f>INDEX(Curves!$A$12:$AZ$907,$CA19,DL19)</f>
        <v>3.1910000000000003</v>
      </c>
      <c r="BF19" s="34">
        <f>INDEX(Curves!$A$12:$AZ$907,$CA19,DM19)</f>
        <v>-0.22500000000000001</v>
      </c>
      <c r="BG19" s="34">
        <f>INDEX(Curves!$A$12:$AZ$907,$CA19,DN19)</f>
        <v>0.94874874356655037</v>
      </c>
      <c r="BH19" s="34"/>
      <c r="BI19" s="34">
        <f>INDEX(Curves!$A$12:$AZ$907,$CA19,DP19)</f>
        <v>3.0169999999999999</v>
      </c>
      <c r="BJ19" s="34">
        <f>INDEX(Curves!$A$12:$AZ$907,$CA19,DQ19)</f>
        <v>-0.22500000000000001</v>
      </c>
      <c r="BK19" s="34">
        <f>INDEX(Curves!$A$12:$AZ$907,$CA19,DR19)</f>
        <v>0.9437063043559929</v>
      </c>
      <c r="BL19"/>
      <c r="BM19"/>
      <c r="BN19" s="17">
        <f t="shared" si="18"/>
        <v>36647</v>
      </c>
      <c r="BO19" s="17">
        <f t="shared" ref="BO19:BX19" si="33">EOMONTH(BN19,1)</f>
        <v>36707</v>
      </c>
      <c r="BP19" s="17">
        <f t="shared" si="33"/>
        <v>36738</v>
      </c>
      <c r="BQ19" s="17">
        <f t="shared" si="33"/>
        <v>36769</v>
      </c>
      <c r="BR19" s="17">
        <f t="shared" si="33"/>
        <v>36799</v>
      </c>
      <c r="BS19" s="17">
        <f t="shared" si="33"/>
        <v>36830</v>
      </c>
      <c r="BT19" s="17">
        <f t="shared" si="33"/>
        <v>36860</v>
      </c>
      <c r="BU19" s="17">
        <f t="shared" si="33"/>
        <v>36891</v>
      </c>
      <c r="BV19" s="17">
        <f t="shared" si="33"/>
        <v>36922</v>
      </c>
      <c r="BW19" s="17">
        <f t="shared" si="33"/>
        <v>36950</v>
      </c>
      <c r="BX19" s="17">
        <f t="shared" si="33"/>
        <v>36981</v>
      </c>
      <c r="BY19" s="9"/>
      <c r="CA19" s="12">
        <f>MATCH(C19,Curves!$C$12:$C$433,0)</f>
        <v>17</v>
      </c>
      <c r="CB19" s="12">
        <f>MATCH(CONCATENATE("NG ",TEXT($BN19,"mmm-yyyy")),Curves!$11:$11,0)</f>
        <v>20</v>
      </c>
      <c r="CC19" s="12">
        <f>MATCH(CONCATENATE("B ",TEXT($BN19,"mmm-yyyy")),Curves!$11:$11,0)</f>
        <v>8</v>
      </c>
      <c r="CD19" s="12">
        <f>MATCH(CONCATENATE("DISC ",TEXT($BN19,"mmm-yyyy")),Curves!$11:$11,0)</f>
        <v>32</v>
      </c>
      <c r="CE19" s="12"/>
      <c r="CF19" s="12">
        <f>MATCH(CONCATENATE("NG ",TEXT($BO19,"mmm-yyyy")),Curves!$11:$11,0)</f>
        <v>21</v>
      </c>
      <c r="CG19" s="12">
        <f>MATCH(CONCATENATE("B ",TEXT($BO19,"mmm-yyyy")),Curves!$11:$11,0)</f>
        <v>9</v>
      </c>
      <c r="CH19" s="12">
        <f>MATCH(CONCATENATE("DISC ",TEXT($BO19,"mmm-yyyy")),Curves!$11:$11,0)</f>
        <v>33</v>
      </c>
      <c r="CI19" s="12"/>
      <c r="CJ19" s="12">
        <f>MATCH(CONCATENATE("NG ",TEXT($BP19,"mmm-yyyy")),Curves!$11:$11,0)</f>
        <v>22</v>
      </c>
      <c r="CK19" s="12">
        <f>MATCH(CONCATENATE("B ",TEXT($BP19,"mmm-yyyy")),Curves!$11:$11,0)</f>
        <v>10</v>
      </c>
      <c r="CL19" s="12">
        <f>MATCH(CONCATENATE("DISC ",TEXT($BP19,"mmm-yyyy")),Curves!$11:$11,0)</f>
        <v>34</v>
      </c>
      <c r="CM19" s="12"/>
      <c r="CN19" s="12">
        <f>MATCH(CONCATENATE("NG ",TEXT($BQ19,"mmm-yyyy")),Curves!$11:$11,0)</f>
        <v>23</v>
      </c>
      <c r="CO19" s="12">
        <f>MATCH(CONCATENATE("B ",TEXT($BQ19,"mmm-yyyy")),Curves!$11:$11,0)</f>
        <v>11</v>
      </c>
      <c r="CP19" s="12">
        <f>MATCH(CONCATENATE("DISC ",TEXT($BQ19,"mmm-yyyy")),Curves!$11:$11,0)</f>
        <v>35</v>
      </c>
      <c r="CQ19" s="12"/>
      <c r="CR19" s="12">
        <f>MATCH(CONCATENATE("NG ",TEXT($BR19,"mmm-yyyy")),Curves!$11:$11,0)</f>
        <v>24</v>
      </c>
      <c r="CS19" s="12">
        <f>MATCH(CONCATENATE("B ",TEXT($BR19,"mmm-yyyy")),Curves!$11:$11,0)</f>
        <v>12</v>
      </c>
      <c r="CT19" s="12">
        <f>MATCH(CONCATENATE("DISC ",TEXT($BR19,"mmm-yyyy")),Curves!$11:$11,0)</f>
        <v>36</v>
      </c>
      <c r="CU19" s="12"/>
      <c r="CV19" s="12">
        <f>MATCH(CONCATENATE("NG ",TEXT($BS19,"mmm-yyyy")),Curves!$11:$11,0)</f>
        <v>25</v>
      </c>
      <c r="CW19" s="12">
        <f>MATCH(CONCATENATE("B ",TEXT($BS19,"mmm-yyyy")),Curves!$11:$11,0)</f>
        <v>13</v>
      </c>
      <c r="CX19" s="12">
        <f>MATCH(CONCATENATE("DISC ",TEXT($BS19,"mmm-yyyy")),Curves!$11:$11,0)</f>
        <v>37</v>
      </c>
      <c r="CY19" s="12"/>
      <c r="CZ19" s="12">
        <f>MATCH(CONCATENATE("NG ",TEXT($BT19,"mmm-yyyy")),Curves!$11:$11,0)</f>
        <v>26</v>
      </c>
      <c r="DA19" s="12">
        <f>MATCH(CONCATENATE("B ",TEXT($BT19,"mmm-yyyy")),Curves!$11:$11,0)</f>
        <v>14</v>
      </c>
      <c r="DB19" s="12">
        <f>MATCH(CONCATENATE("DISC ",TEXT($BT19,"mmm-yyyy")),Curves!$11:$11,0)</f>
        <v>38</v>
      </c>
      <c r="DC19" s="12"/>
      <c r="DD19" s="12">
        <f>MATCH(CONCATENATE("NG ",TEXT($BU19,"mmm-yyyy")),Curves!$11:$11,0)</f>
        <v>27</v>
      </c>
      <c r="DE19" s="12">
        <f>MATCH(CONCATENATE("B ",TEXT($BU19,"mmm-yyyy")),Curves!$11:$11,0)</f>
        <v>15</v>
      </c>
      <c r="DF19" s="12">
        <f>MATCH(CONCATENATE("DISC ",TEXT($BU19,"mmm-yyyy")),Curves!$11:$11,0)</f>
        <v>39</v>
      </c>
      <c r="DG19" s="12"/>
      <c r="DH19" s="12">
        <f>MATCH(CONCATENATE("NG ",TEXT($BV19,"mmm-yyyy")),Curves!$11:$11,0)</f>
        <v>28</v>
      </c>
      <c r="DI19" s="12">
        <f>MATCH(CONCATENATE("B ",TEXT($BV19,"mmm-yyyy")),Curves!$11:$11,0)</f>
        <v>16</v>
      </c>
      <c r="DJ19" s="12">
        <f>MATCH(CONCATENATE("DISC ",TEXT($BV19,"mmm-yyyy")),Curves!$11:$11,0)</f>
        <v>40</v>
      </c>
      <c r="DL19" s="12">
        <f>MATCH(CONCATENATE("NG ",TEXT($BW19,"mmm-yyyy")),Curves!$11:$11,0)</f>
        <v>29</v>
      </c>
      <c r="DM19" s="12">
        <f>MATCH(CONCATENATE("B ",TEXT($BW19,"mmm-yyyy")),Curves!$11:$11,0)</f>
        <v>17</v>
      </c>
      <c r="DN19" s="12">
        <f>MATCH(CONCATENATE("DISC ",TEXT($BW19,"mmm-yyyy")),Curves!$11:$11,0)</f>
        <v>41</v>
      </c>
      <c r="DP19" s="12">
        <f>MATCH(CONCATENATE("NG ",TEXT($BX19,"mmm-yyyy")),Curves!$11:$11,0)</f>
        <v>30</v>
      </c>
      <c r="DQ19" s="12">
        <f>MATCH(CONCATENATE("B ",TEXT($BX19,"mmm-yyyy")),Curves!$11:$11,0)</f>
        <v>18</v>
      </c>
      <c r="DR19" s="12">
        <f>MATCH(CONCATENATE("DISC ",TEXT($BX19,"mmm-yyyy")),Curves!$11:$11,0)</f>
        <v>42</v>
      </c>
    </row>
    <row r="20" spans="2:122" x14ac:dyDescent="0.2">
      <c r="B20" s="6">
        <f t="shared" si="1"/>
        <v>36647</v>
      </c>
      <c r="C20" s="27">
        <f>IF(Curves!C29&lt;&gt;"",Curves!C29,"")</f>
        <v>36634</v>
      </c>
      <c r="D20" s="31"/>
      <c r="E20" s="20">
        <f t="shared" si="2"/>
        <v>2.8068337295387966</v>
      </c>
      <c r="F20" s="20">
        <f t="shared" si="5"/>
        <v>2.8267860110107477</v>
      </c>
      <c r="G20" s="20">
        <f t="shared" si="6"/>
        <v>2.868319922092994</v>
      </c>
      <c r="H20" s="20">
        <f t="shared" si="7"/>
        <v>2.8617936993618325</v>
      </c>
      <c r="I20" s="20">
        <f t="shared" si="8"/>
        <v>2.8344511086688464</v>
      </c>
      <c r="J20" s="20">
        <f t="shared" si="9"/>
        <v>2.789680162521976</v>
      </c>
      <c r="K20" s="20">
        <f t="shared" si="10"/>
        <v>2.8939692852961385</v>
      </c>
      <c r="L20" s="20">
        <f t="shared" si="11"/>
        <v>2.9690081876659193</v>
      </c>
      <c r="M20" s="20">
        <f t="shared" si="12"/>
        <v>2.975594960027736</v>
      </c>
      <c r="N20" s="20">
        <f t="shared" si="13"/>
        <v>2.7987927708883946</v>
      </c>
      <c r="O20" s="21">
        <f t="shared" si="14"/>
        <v>2.6215412609764086</v>
      </c>
      <c r="P20" s="20"/>
      <c r="Q20" s="50">
        <f t="shared" si="15"/>
        <v>2.975594960027736</v>
      </c>
      <c r="R20" s="50">
        <f t="shared" si="3"/>
        <v>2.6215412609764086</v>
      </c>
      <c r="S20" s="51">
        <f t="shared" si="16"/>
        <v>0.35405369905132744</v>
      </c>
      <c r="U20" s="34">
        <f>INDEX(Curves!$A$12:$AZ$907,$CA20,CB20)</f>
        <v>3.0980000000000003</v>
      </c>
      <c r="V20" s="34">
        <f>INDEX(Curves!$A$12:$AZ$907,$CA20,CC20)</f>
        <v>-0.28499999999999998</v>
      </c>
      <c r="W20" s="34">
        <f>INDEX(Curves!$A$12:$AZ$907,$CA20,CD20)</f>
        <v>0.99780793798037559</v>
      </c>
      <c r="X20" s="34"/>
      <c r="Y20" s="34">
        <f>INDEX(Curves!$A$12:$AZ$907,$CA20,CF20)</f>
        <v>3.1180000000000003</v>
      </c>
      <c r="Z20" s="34">
        <f>INDEX(Curves!$A$12:$AZ$907,$CA20,CG20)</f>
        <v>-0.27</v>
      </c>
      <c r="AA20" s="34">
        <f>INDEX(Curves!$A$12:$AZ$907,$CA20,CH20)</f>
        <v>0.99255126791107706</v>
      </c>
      <c r="AB20" s="34"/>
      <c r="AC20" s="34">
        <f>INDEX(Curves!$A$12:$AZ$907,$CA20,CJ20)</f>
        <v>3.13</v>
      </c>
      <c r="AD20" s="34">
        <f>INDEX(Curves!$A$12:$AZ$907,$CA20,CK20)</f>
        <v>-0.22500000000000001</v>
      </c>
      <c r="AE20" s="34">
        <f>INDEX(Curves!$A$12:$AZ$907,$CA20,CL20)</f>
        <v>0.98737346715765717</v>
      </c>
      <c r="AF20" s="34"/>
      <c r="AG20" s="34">
        <f>INDEX(Curves!$A$12:$AZ$907,$CA20,CN20)</f>
        <v>3.137</v>
      </c>
      <c r="AH20" s="34">
        <f>INDEX(Curves!$A$12:$AZ$907,$CA20,CO20)</f>
        <v>-0.2225</v>
      </c>
      <c r="AI20" s="34">
        <f>INDEX(Curves!$A$12:$AZ$907,$CA20,CP20)</f>
        <v>0.98191583440104047</v>
      </c>
      <c r="AJ20" s="34"/>
      <c r="AK20" s="34">
        <f>INDEX(Curves!$A$12:$AZ$907,$CA20,CR20)</f>
        <v>3.1280000000000001</v>
      </c>
      <c r="AL20" s="34">
        <f>INDEX(Curves!$A$12:$AZ$907,$CA20,CS20)</f>
        <v>-0.22500000000000001</v>
      </c>
      <c r="AM20" s="34">
        <f>INDEX(Curves!$A$12:$AZ$907,$CA20,CT20)</f>
        <v>0.97638687863205176</v>
      </c>
      <c r="AN20" s="34"/>
      <c r="AO20" s="34">
        <f>INDEX(Curves!$A$12:$AZ$907,$CA20,CV20)</f>
        <v>3.1380000000000003</v>
      </c>
      <c r="AP20" s="34">
        <f>INDEX(Curves!$A$12:$AZ$907,$CA20,CW20)</f>
        <v>-0.26500000000000001</v>
      </c>
      <c r="AQ20" s="34">
        <f>INDEX(Curves!$A$12:$AZ$907,$CA20,CX20)</f>
        <v>0.97099901236407093</v>
      </c>
      <c r="AR20" s="34"/>
      <c r="AS20" s="34">
        <f>INDEX(Curves!$A$12:$AZ$907,$CA20,CZ20)</f>
        <v>3.23</v>
      </c>
      <c r="AT20" s="34">
        <f>INDEX(Curves!$A$12:$AZ$907,$CA20,DA20)</f>
        <v>-0.23250000000000001</v>
      </c>
      <c r="AU20" s="34">
        <f>INDEX(Curves!$A$12:$AZ$907,$CA20,DB20)</f>
        <v>0.96546097924808616</v>
      </c>
      <c r="AV20" s="34"/>
      <c r="AW20" s="34">
        <f>INDEX(Curves!$A$12:$AZ$907,$CA20,DD20)</f>
        <v>3.3250000000000002</v>
      </c>
      <c r="AX20" s="34">
        <f>INDEX(Curves!$A$12:$AZ$907,$CA20,DE20)</f>
        <v>-0.23250000000000001</v>
      </c>
      <c r="AY20" s="34">
        <f>INDEX(Curves!$A$12:$AZ$907,$CA20,DF20)</f>
        <v>0.96006732018299723</v>
      </c>
      <c r="AZ20" s="34"/>
      <c r="BA20" s="34">
        <f>INDEX(Curves!$A$12:$AZ$907,$CA20,DH20)</f>
        <v>3.34</v>
      </c>
      <c r="BB20" s="34">
        <f>INDEX(Curves!$A$12:$AZ$907,$CA20,DI20)</f>
        <v>-0.2225</v>
      </c>
      <c r="BC20" s="34">
        <f>INDEX(Curves!$A$12:$AZ$907,$CA20,DJ20)</f>
        <v>0.95448114194955458</v>
      </c>
      <c r="BD20" s="34"/>
      <c r="BE20" s="34">
        <f>INDEX(Curves!$A$12:$AZ$907,$CA20,DL20)</f>
        <v>3.1720000000000002</v>
      </c>
      <c r="BF20" s="34">
        <f>INDEX(Curves!$A$12:$AZ$907,$CA20,DM20)</f>
        <v>-0.2225</v>
      </c>
      <c r="BG20" s="34">
        <f>INDEX(Curves!$A$12:$AZ$907,$CA20,DN20)</f>
        <v>0.94890414337629925</v>
      </c>
      <c r="BH20" s="34"/>
      <c r="BI20" s="34">
        <f>INDEX(Curves!$A$12:$AZ$907,$CA20,DP20)</f>
        <v>3</v>
      </c>
      <c r="BJ20" s="34">
        <f>INDEX(Curves!$A$12:$AZ$907,$CA20,DQ20)</f>
        <v>-0.2225</v>
      </c>
      <c r="BK20" s="34">
        <f>INDEX(Curves!$A$12:$AZ$907,$CA20,DR20)</f>
        <v>0.94384923887539462</v>
      </c>
      <c r="BL20"/>
      <c r="BM20"/>
      <c r="BN20" s="17">
        <f t="shared" si="18"/>
        <v>36647</v>
      </c>
      <c r="BO20" s="17">
        <f t="shared" ref="BO20:BX20" si="34">EOMONTH(BN20,1)</f>
        <v>36707</v>
      </c>
      <c r="BP20" s="17">
        <f t="shared" si="34"/>
        <v>36738</v>
      </c>
      <c r="BQ20" s="17">
        <f t="shared" si="34"/>
        <v>36769</v>
      </c>
      <c r="BR20" s="17">
        <f t="shared" si="34"/>
        <v>36799</v>
      </c>
      <c r="BS20" s="17">
        <f t="shared" si="34"/>
        <v>36830</v>
      </c>
      <c r="BT20" s="17">
        <f t="shared" si="34"/>
        <v>36860</v>
      </c>
      <c r="BU20" s="17">
        <f t="shared" si="34"/>
        <v>36891</v>
      </c>
      <c r="BV20" s="17">
        <f t="shared" si="34"/>
        <v>36922</v>
      </c>
      <c r="BW20" s="17">
        <f t="shared" si="34"/>
        <v>36950</v>
      </c>
      <c r="BX20" s="17">
        <f t="shared" si="34"/>
        <v>36981</v>
      </c>
      <c r="BY20" s="9"/>
      <c r="CA20" s="12">
        <f>MATCH(C20,Curves!$C$12:$C$433,0)</f>
        <v>18</v>
      </c>
      <c r="CB20" s="12">
        <f>MATCH(CONCATENATE("NG ",TEXT($BN20,"mmm-yyyy")),Curves!$11:$11,0)</f>
        <v>20</v>
      </c>
      <c r="CC20" s="12">
        <f>MATCH(CONCATENATE("B ",TEXT($BN20,"mmm-yyyy")),Curves!$11:$11,0)</f>
        <v>8</v>
      </c>
      <c r="CD20" s="12">
        <f>MATCH(CONCATENATE("DISC ",TEXT($BN20,"mmm-yyyy")),Curves!$11:$11,0)</f>
        <v>32</v>
      </c>
      <c r="CE20" s="12"/>
      <c r="CF20" s="12">
        <f>MATCH(CONCATENATE("NG ",TEXT($BO20,"mmm-yyyy")),Curves!$11:$11,0)</f>
        <v>21</v>
      </c>
      <c r="CG20" s="12">
        <f>MATCH(CONCATENATE("B ",TEXT($BO20,"mmm-yyyy")),Curves!$11:$11,0)</f>
        <v>9</v>
      </c>
      <c r="CH20" s="12">
        <f>MATCH(CONCATENATE("DISC ",TEXT($BO20,"mmm-yyyy")),Curves!$11:$11,0)</f>
        <v>33</v>
      </c>
      <c r="CI20" s="12"/>
      <c r="CJ20" s="12">
        <f>MATCH(CONCATENATE("NG ",TEXT($BP20,"mmm-yyyy")),Curves!$11:$11,0)</f>
        <v>22</v>
      </c>
      <c r="CK20" s="12">
        <f>MATCH(CONCATENATE("B ",TEXT($BP20,"mmm-yyyy")),Curves!$11:$11,0)</f>
        <v>10</v>
      </c>
      <c r="CL20" s="12">
        <f>MATCH(CONCATENATE("DISC ",TEXT($BP20,"mmm-yyyy")),Curves!$11:$11,0)</f>
        <v>34</v>
      </c>
      <c r="CM20" s="12"/>
      <c r="CN20" s="12">
        <f>MATCH(CONCATENATE("NG ",TEXT($BQ20,"mmm-yyyy")),Curves!$11:$11,0)</f>
        <v>23</v>
      </c>
      <c r="CO20" s="12">
        <f>MATCH(CONCATENATE("B ",TEXT($BQ20,"mmm-yyyy")),Curves!$11:$11,0)</f>
        <v>11</v>
      </c>
      <c r="CP20" s="12">
        <f>MATCH(CONCATENATE("DISC ",TEXT($BQ20,"mmm-yyyy")),Curves!$11:$11,0)</f>
        <v>35</v>
      </c>
      <c r="CQ20" s="12"/>
      <c r="CR20" s="12">
        <f>MATCH(CONCATENATE("NG ",TEXT($BR20,"mmm-yyyy")),Curves!$11:$11,0)</f>
        <v>24</v>
      </c>
      <c r="CS20" s="12">
        <f>MATCH(CONCATENATE("B ",TEXT($BR20,"mmm-yyyy")),Curves!$11:$11,0)</f>
        <v>12</v>
      </c>
      <c r="CT20" s="12">
        <f>MATCH(CONCATENATE("DISC ",TEXT($BR20,"mmm-yyyy")),Curves!$11:$11,0)</f>
        <v>36</v>
      </c>
      <c r="CU20" s="12"/>
      <c r="CV20" s="12">
        <f>MATCH(CONCATENATE("NG ",TEXT($BS20,"mmm-yyyy")),Curves!$11:$11,0)</f>
        <v>25</v>
      </c>
      <c r="CW20" s="12">
        <f>MATCH(CONCATENATE("B ",TEXT($BS20,"mmm-yyyy")),Curves!$11:$11,0)</f>
        <v>13</v>
      </c>
      <c r="CX20" s="12">
        <f>MATCH(CONCATENATE("DISC ",TEXT($BS20,"mmm-yyyy")),Curves!$11:$11,0)</f>
        <v>37</v>
      </c>
      <c r="CY20" s="12"/>
      <c r="CZ20" s="12">
        <f>MATCH(CONCATENATE("NG ",TEXT($BT20,"mmm-yyyy")),Curves!$11:$11,0)</f>
        <v>26</v>
      </c>
      <c r="DA20" s="12">
        <f>MATCH(CONCATENATE("B ",TEXT($BT20,"mmm-yyyy")),Curves!$11:$11,0)</f>
        <v>14</v>
      </c>
      <c r="DB20" s="12">
        <f>MATCH(CONCATENATE("DISC ",TEXT($BT20,"mmm-yyyy")),Curves!$11:$11,0)</f>
        <v>38</v>
      </c>
      <c r="DC20" s="12"/>
      <c r="DD20" s="12">
        <f>MATCH(CONCATENATE("NG ",TEXT($BU20,"mmm-yyyy")),Curves!$11:$11,0)</f>
        <v>27</v>
      </c>
      <c r="DE20" s="12">
        <f>MATCH(CONCATENATE("B ",TEXT($BU20,"mmm-yyyy")),Curves!$11:$11,0)</f>
        <v>15</v>
      </c>
      <c r="DF20" s="12">
        <f>MATCH(CONCATENATE("DISC ",TEXT($BU20,"mmm-yyyy")),Curves!$11:$11,0)</f>
        <v>39</v>
      </c>
      <c r="DG20" s="12"/>
      <c r="DH20" s="12">
        <f>MATCH(CONCATENATE("NG ",TEXT($BV20,"mmm-yyyy")),Curves!$11:$11,0)</f>
        <v>28</v>
      </c>
      <c r="DI20" s="12">
        <f>MATCH(CONCATENATE("B ",TEXT($BV20,"mmm-yyyy")),Curves!$11:$11,0)</f>
        <v>16</v>
      </c>
      <c r="DJ20" s="12">
        <f>MATCH(CONCATENATE("DISC ",TEXT($BV20,"mmm-yyyy")),Curves!$11:$11,0)</f>
        <v>40</v>
      </c>
      <c r="DL20" s="12">
        <f>MATCH(CONCATENATE("NG ",TEXT($BW20,"mmm-yyyy")),Curves!$11:$11,0)</f>
        <v>29</v>
      </c>
      <c r="DM20" s="12">
        <f>MATCH(CONCATENATE("B ",TEXT($BW20,"mmm-yyyy")),Curves!$11:$11,0)</f>
        <v>17</v>
      </c>
      <c r="DN20" s="12">
        <f>MATCH(CONCATENATE("DISC ",TEXT($BW20,"mmm-yyyy")),Curves!$11:$11,0)</f>
        <v>41</v>
      </c>
      <c r="DP20" s="12">
        <f>MATCH(CONCATENATE("NG ",TEXT($BX20,"mmm-yyyy")),Curves!$11:$11,0)</f>
        <v>30</v>
      </c>
      <c r="DQ20" s="12">
        <f>MATCH(CONCATENATE("B ",TEXT($BX20,"mmm-yyyy")),Curves!$11:$11,0)</f>
        <v>18</v>
      </c>
      <c r="DR20" s="12">
        <f>MATCH(CONCATENATE("DISC ",TEXT($BX20,"mmm-yyyy")),Curves!$11:$11,0)</f>
        <v>42</v>
      </c>
    </row>
    <row r="21" spans="2:122" x14ac:dyDescent="0.2">
      <c r="B21" s="6">
        <f t="shared" si="1"/>
        <v>36647</v>
      </c>
      <c r="C21" s="27">
        <f>IF(Curves!C30&lt;&gt;"",Curves!C30,"")</f>
        <v>36635</v>
      </c>
      <c r="D21" s="31"/>
      <c r="E21" s="20">
        <f t="shared" si="2"/>
        <v>2.7744014942020567</v>
      </c>
      <c r="F21" s="20">
        <f t="shared" si="5"/>
        <v>2.7895475421710927</v>
      </c>
      <c r="G21" s="20">
        <f t="shared" si="6"/>
        <v>2.8367885723201023</v>
      </c>
      <c r="H21" s="20">
        <f t="shared" si="7"/>
        <v>2.835365413132485</v>
      </c>
      <c r="I21" s="20">
        <f t="shared" si="8"/>
        <v>2.8120363590636832</v>
      </c>
      <c r="J21" s="20">
        <f t="shared" si="9"/>
        <v>2.7663642118829723</v>
      </c>
      <c r="K21" s="20">
        <f t="shared" si="10"/>
        <v>2.8712594531422555</v>
      </c>
      <c r="L21" s="20">
        <f t="shared" si="11"/>
        <v>2.9502413427119847</v>
      </c>
      <c r="M21" s="20">
        <f t="shared" si="12"/>
        <v>2.9616679967580599</v>
      </c>
      <c r="N21" s="20">
        <f t="shared" si="13"/>
        <v>2.7877296698660259</v>
      </c>
      <c r="O21" s="21">
        <f t="shared" si="14"/>
        <v>2.6133080601405485</v>
      </c>
      <c r="P21" s="20"/>
      <c r="Q21" s="50">
        <f t="shared" si="15"/>
        <v>2.9616679967580599</v>
      </c>
      <c r="R21" s="50">
        <f t="shared" si="3"/>
        <v>2.6133080601405485</v>
      </c>
      <c r="S21" s="51">
        <f t="shared" si="16"/>
        <v>0.34835993661751141</v>
      </c>
      <c r="U21" s="34">
        <f>INDEX(Curves!$A$12:$AZ$907,$CA21,CB21)</f>
        <v>3.0550000000000002</v>
      </c>
      <c r="V21" s="34">
        <f>INDEX(Curves!$A$12:$AZ$907,$CA21,CC21)</f>
        <v>-0.27500000000000002</v>
      </c>
      <c r="W21" s="34">
        <f>INDEX(Curves!$A$12:$AZ$907,$CA21,CD21)</f>
        <v>0.99798614899354554</v>
      </c>
      <c r="X21" s="34"/>
      <c r="Y21" s="34">
        <f>INDEX(Curves!$A$12:$AZ$907,$CA21,CF21)</f>
        <v>3.0750000000000002</v>
      </c>
      <c r="Z21" s="34">
        <f>INDEX(Curves!$A$12:$AZ$907,$CA21,CG21)</f>
        <v>-0.26500000000000001</v>
      </c>
      <c r="AA21" s="34">
        <f>INDEX(Curves!$A$12:$AZ$907,$CA21,CH21)</f>
        <v>0.9927215452566166</v>
      </c>
      <c r="AB21" s="34"/>
      <c r="AC21" s="34">
        <f>INDEX(Curves!$A$12:$AZ$907,$CA21,CJ21)</f>
        <v>3.09</v>
      </c>
      <c r="AD21" s="34">
        <f>INDEX(Curves!$A$12:$AZ$907,$CA21,CK21)</f>
        <v>-0.2175</v>
      </c>
      <c r="AE21" s="34">
        <f>INDEX(Curves!$A$12:$AZ$907,$CA21,CL21)</f>
        <v>0.98756782326200254</v>
      </c>
      <c r="AF21" s="34"/>
      <c r="AG21" s="34">
        <f>INDEX(Curves!$A$12:$AZ$907,$CA21,CN21)</f>
        <v>3.1019999999999999</v>
      </c>
      <c r="AH21" s="34">
        <f>INDEX(Curves!$A$12:$AZ$907,$CA21,CO21)</f>
        <v>-0.215</v>
      </c>
      <c r="AI21" s="34">
        <f>INDEX(Curves!$A$12:$AZ$907,$CA21,CP21)</f>
        <v>0.98211479498873744</v>
      </c>
      <c r="AJ21" s="34"/>
      <c r="AK21" s="34">
        <f>INDEX(Curves!$A$12:$AZ$907,$CA21,CR21)</f>
        <v>3.097</v>
      </c>
      <c r="AL21" s="34">
        <f>INDEX(Curves!$A$12:$AZ$907,$CA21,CS21)</f>
        <v>-0.2175</v>
      </c>
      <c r="AM21" s="34">
        <f>INDEX(Curves!$A$12:$AZ$907,$CA21,CT21)</f>
        <v>0.97657105715008963</v>
      </c>
      <c r="AN21" s="34"/>
      <c r="AO21" s="34">
        <f>INDEX(Curves!$A$12:$AZ$907,$CA21,CV21)</f>
        <v>3.1060000000000003</v>
      </c>
      <c r="AP21" s="34">
        <f>INDEX(Curves!$A$12:$AZ$907,$CA21,CW21)</f>
        <v>-0.25750000000000001</v>
      </c>
      <c r="AQ21" s="34">
        <f>INDEX(Curves!$A$12:$AZ$907,$CA21,CX21)</f>
        <v>0.97116524903737822</v>
      </c>
      <c r="AR21" s="34"/>
      <c r="AS21" s="34">
        <f>INDEX(Curves!$A$12:$AZ$907,$CA21,CZ21)</f>
        <v>3.1960000000000002</v>
      </c>
      <c r="AT21" s="34">
        <f>INDEX(Curves!$A$12:$AZ$907,$CA21,DA21)</f>
        <v>-0.2225</v>
      </c>
      <c r="AU21" s="34">
        <f>INDEX(Curves!$A$12:$AZ$907,$CA21,DB21)</f>
        <v>0.96561609320405428</v>
      </c>
      <c r="AV21" s="34"/>
      <c r="AW21" s="34">
        <f>INDEX(Curves!$A$12:$AZ$907,$CA21,DD21)</f>
        <v>3.2949999999999999</v>
      </c>
      <c r="AX21" s="34">
        <f>INDEX(Curves!$A$12:$AZ$907,$CA21,DE21)</f>
        <v>-0.2225</v>
      </c>
      <c r="AY21" s="34">
        <f>INDEX(Curves!$A$12:$AZ$907,$CA21,DF21)</f>
        <v>0.96020873644002758</v>
      </c>
      <c r="AZ21" s="34"/>
      <c r="BA21" s="34">
        <f>INDEX(Curves!$A$12:$AZ$907,$CA21,DH21)</f>
        <v>3.3149999999999999</v>
      </c>
      <c r="BB21" s="34">
        <f>INDEX(Curves!$A$12:$AZ$907,$CA21,DI21)</f>
        <v>-0.21249999999999999</v>
      </c>
      <c r="BC21" s="34">
        <f>INDEX(Curves!$A$12:$AZ$907,$CA21,DJ21)</f>
        <v>0.9546069288503013</v>
      </c>
      <c r="BD21" s="34"/>
      <c r="BE21" s="34">
        <f>INDEX(Curves!$A$12:$AZ$907,$CA21,DL21)</f>
        <v>3.15</v>
      </c>
      <c r="BF21" s="34">
        <f>INDEX(Curves!$A$12:$AZ$907,$CA21,DM21)</f>
        <v>-0.21249999999999999</v>
      </c>
      <c r="BG21" s="34">
        <f>INDEX(Curves!$A$12:$AZ$907,$CA21,DN21)</f>
        <v>0.94901435569907266</v>
      </c>
      <c r="BH21" s="34"/>
      <c r="BI21" s="34">
        <f>INDEX(Curves!$A$12:$AZ$907,$CA21,DP21)</f>
        <v>2.9810000000000003</v>
      </c>
      <c r="BJ21" s="34">
        <f>INDEX(Curves!$A$12:$AZ$907,$CA21,DQ21)</f>
        <v>-0.21249999999999999</v>
      </c>
      <c r="BK21" s="34">
        <f>INDEX(Curves!$A$12:$AZ$907,$CA21,DR21)</f>
        <v>0.94394367352015462</v>
      </c>
      <c r="BL21"/>
      <c r="BM21"/>
      <c r="BN21" s="17">
        <f t="shared" si="18"/>
        <v>36647</v>
      </c>
      <c r="BO21" s="17">
        <f t="shared" ref="BO21:BX21" si="35">EOMONTH(BN21,1)</f>
        <v>36707</v>
      </c>
      <c r="BP21" s="17">
        <f t="shared" si="35"/>
        <v>36738</v>
      </c>
      <c r="BQ21" s="17">
        <f t="shared" si="35"/>
        <v>36769</v>
      </c>
      <c r="BR21" s="17">
        <f t="shared" si="35"/>
        <v>36799</v>
      </c>
      <c r="BS21" s="17">
        <f t="shared" si="35"/>
        <v>36830</v>
      </c>
      <c r="BT21" s="17">
        <f t="shared" si="35"/>
        <v>36860</v>
      </c>
      <c r="BU21" s="17">
        <f t="shared" si="35"/>
        <v>36891</v>
      </c>
      <c r="BV21" s="17">
        <f t="shared" si="35"/>
        <v>36922</v>
      </c>
      <c r="BW21" s="17">
        <f t="shared" si="35"/>
        <v>36950</v>
      </c>
      <c r="BX21" s="17">
        <f t="shared" si="35"/>
        <v>36981</v>
      </c>
      <c r="BY21" s="9"/>
      <c r="CA21" s="12">
        <f>MATCH(C21,Curves!$C$12:$C$433,0)</f>
        <v>19</v>
      </c>
      <c r="CB21" s="12">
        <f>MATCH(CONCATENATE("NG ",TEXT($BN21,"mmm-yyyy")),Curves!$11:$11,0)</f>
        <v>20</v>
      </c>
      <c r="CC21" s="12">
        <f>MATCH(CONCATENATE("B ",TEXT($BN21,"mmm-yyyy")),Curves!$11:$11,0)</f>
        <v>8</v>
      </c>
      <c r="CD21" s="12">
        <f>MATCH(CONCATENATE("DISC ",TEXT($BN21,"mmm-yyyy")),Curves!$11:$11,0)</f>
        <v>32</v>
      </c>
      <c r="CE21" s="12"/>
      <c r="CF21" s="12">
        <f>MATCH(CONCATENATE("NG ",TEXT($BO21,"mmm-yyyy")),Curves!$11:$11,0)</f>
        <v>21</v>
      </c>
      <c r="CG21" s="12">
        <f>MATCH(CONCATENATE("B ",TEXT($BO21,"mmm-yyyy")),Curves!$11:$11,0)</f>
        <v>9</v>
      </c>
      <c r="CH21" s="12">
        <f>MATCH(CONCATENATE("DISC ",TEXT($BO21,"mmm-yyyy")),Curves!$11:$11,0)</f>
        <v>33</v>
      </c>
      <c r="CI21" s="12"/>
      <c r="CJ21" s="12">
        <f>MATCH(CONCATENATE("NG ",TEXT($BP21,"mmm-yyyy")),Curves!$11:$11,0)</f>
        <v>22</v>
      </c>
      <c r="CK21" s="12">
        <f>MATCH(CONCATENATE("B ",TEXT($BP21,"mmm-yyyy")),Curves!$11:$11,0)</f>
        <v>10</v>
      </c>
      <c r="CL21" s="12">
        <f>MATCH(CONCATENATE("DISC ",TEXT($BP21,"mmm-yyyy")),Curves!$11:$11,0)</f>
        <v>34</v>
      </c>
      <c r="CM21" s="12"/>
      <c r="CN21" s="12">
        <f>MATCH(CONCATENATE("NG ",TEXT($BQ21,"mmm-yyyy")),Curves!$11:$11,0)</f>
        <v>23</v>
      </c>
      <c r="CO21" s="12">
        <f>MATCH(CONCATENATE("B ",TEXT($BQ21,"mmm-yyyy")),Curves!$11:$11,0)</f>
        <v>11</v>
      </c>
      <c r="CP21" s="12">
        <f>MATCH(CONCATENATE("DISC ",TEXT($BQ21,"mmm-yyyy")),Curves!$11:$11,0)</f>
        <v>35</v>
      </c>
      <c r="CQ21" s="12"/>
      <c r="CR21" s="12">
        <f>MATCH(CONCATENATE("NG ",TEXT($BR21,"mmm-yyyy")),Curves!$11:$11,0)</f>
        <v>24</v>
      </c>
      <c r="CS21" s="12">
        <f>MATCH(CONCATENATE("B ",TEXT($BR21,"mmm-yyyy")),Curves!$11:$11,0)</f>
        <v>12</v>
      </c>
      <c r="CT21" s="12">
        <f>MATCH(CONCATENATE("DISC ",TEXT($BR21,"mmm-yyyy")),Curves!$11:$11,0)</f>
        <v>36</v>
      </c>
      <c r="CU21" s="12"/>
      <c r="CV21" s="12">
        <f>MATCH(CONCATENATE("NG ",TEXT($BS21,"mmm-yyyy")),Curves!$11:$11,0)</f>
        <v>25</v>
      </c>
      <c r="CW21" s="12">
        <f>MATCH(CONCATENATE("B ",TEXT($BS21,"mmm-yyyy")),Curves!$11:$11,0)</f>
        <v>13</v>
      </c>
      <c r="CX21" s="12">
        <f>MATCH(CONCATENATE("DISC ",TEXT($BS21,"mmm-yyyy")),Curves!$11:$11,0)</f>
        <v>37</v>
      </c>
      <c r="CY21" s="12"/>
      <c r="CZ21" s="12">
        <f>MATCH(CONCATENATE("NG ",TEXT($BT21,"mmm-yyyy")),Curves!$11:$11,0)</f>
        <v>26</v>
      </c>
      <c r="DA21" s="12">
        <f>MATCH(CONCATENATE("B ",TEXT($BT21,"mmm-yyyy")),Curves!$11:$11,0)</f>
        <v>14</v>
      </c>
      <c r="DB21" s="12">
        <f>MATCH(CONCATENATE("DISC ",TEXT($BT21,"mmm-yyyy")),Curves!$11:$11,0)</f>
        <v>38</v>
      </c>
      <c r="DC21" s="12"/>
      <c r="DD21" s="12">
        <f>MATCH(CONCATENATE("NG ",TEXT($BU21,"mmm-yyyy")),Curves!$11:$11,0)</f>
        <v>27</v>
      </c>
      <c r="DE21" s="12">
        <f>MATCH(CONCATENATE("B ",TEXT($BU21,"mmm-yyyy")),Curves!$11:$11,0)</f>
        <v>15</v>
      </c>
      <c r="DF21" s="12">
        <f>MATCH(CONCATENATE("DISC ",TEXT($BU21,"mmm-yyyy")),Curves!$11:$11,0)</f>
        <v>39</v>
      </c>
      <c r="DG21" s="12"/>
      <c r="DH21" s="12">
        <f>MATCH(CONCATENATE("NG ",TEXT($BV21,"mmm-yyyy")),Curves!$11:$11,0)</f>
        <v>28</v>
      </c>
      <c r="DI21" s="12">
        <f>MATCH(CONCATENATE("B ",TEXT($BV21,"mmm-yyyy")),Curves!$11:$11,0)</f>
        <v>16</v>
      </c>
      <c r="DJ21" s="12">
        <f>MATCH(CONCATENATE("DISC ",TEXT($BV21,"mmm-yyyy")),Curves!$11:$11,0)</f>
        <v>40</v>
      </c>
      <c r="DL21" s="12">
        <f>MATCH(CONCATENATE("NG ",TEXT($BW21,"mmm-yyyy")),Curves!$11:$11,0)</f>
        <v>29</v>
      </c>
      <c r="DM21" s="12">
        <f>MATCH(CONCATENATE("B ",TEXT($BW21,"mmm-yyyy")),Curves!$11:$11,0)</f>
        <v>17</v>
      </c>
      <c r="DN21" s="12">
        <f>MATCH(CONCATENATE("DISC ",TEXT($BW21,"mmm-yyyy")),Curves!$11:$11,0)</f>
        <v>41</v>
      </c>
      <c r="DP21" s="12">
        <f>MATCH(CONCATENATE("NG ",TEXT($BX21,"mmm-yyyy")),Curves!$11:$11,0)</f>
        <v>30</v>
      </c>
      <c r="DQ21" s="12">
        <f>MATCH(CONCATENATE("B ",TEXT($BX21,"mmm-yyyy")),Curves!$11:$11,0)</f>
        <v>18</v>
      </c>
      <c r="DR21" s="12">
        <f>MATCH(CONCATENATE("DISC ",TEXT($BX21,"mmm-yyyy")),Curves!$11:$11,0)</f>
        <v>42</v>
      </c>
    </row>
    <row r="22" spans="2:122" x14ac:dyDescent="0.2">
      <c r="B22" s="6">
        <f t="shared" si="1"/>
        <v>36647</v>
      </c>
      <c r="C22" s="27">
        <f>IF(Curves!C31&lt;&gt;"",Curves!C31,"")</f>
        <v>36636</v>
      </c>
      <c r="D22" s="31"/>
      <c r="E22" s="20">
        <f t="shared" si="2"/>
        <v>2.7828609765908219</v>
      </c>
      <c r="F22" s="20">
        <f t="shared" si="5"/>
        <v>2.7905070940111765</v>
      </c>
      <c r="G22" s="20">
        <f t="shared" si="6"/>
        <v>2.8342867921900323</v>
      </c>
      <c r="H22" s="20">
        <f t="shared" si="7"/>
        <v>2.8338688783650303</v>
      </c>
      <c r="I22" s="20">
        <f t="shared" si="8"/>
        <v>2.8114832926401747</v>
      </c>
      <c r="J22" s="20">
        <f t="shared" si="9"/>
        <v>2.7647915098637097</v>
      </c>
      <c r="K22" s="20">
        <f t="shared" si="10"/>
        <v>2.8793253193715613</v>
      </c>
      <c r="L22" s="20">
        <f t="shared" si="11"/>
        <v>2.9543809607535714</v>
      </c>
      <c r="M22" s="20">
        <f t="shared" si="12"/>
        <v>2.9609552453073977</v>
      </c>
      <c r="N22" s="20">
        <f t="shared" si="13"/>
        <v>2.7879014573449492</v>
      </c>
      <c r="O22" s="21">
        <f t="shared" si="14"/>
        <v>2.6134173718614391</v>
      </c>
      <c r="P22" s="20"/>
      <c r="Q22" s="50">
        <f t="shared" si="15"/>
        <v>2.9609552453073977</v>
      </c>
      <c r="R22" s="50">
        <f t="shared" si="3"/>
        <v>2.6134173718614391</v>
      </c>
      <c r="S22" s="51">
        <f t="shared" si="16"/>
        <v>0.34753787344595866</v>
      </c>
      <c r="U22" s="34">
        <f>INDEX(Curves!$A$12:$AZ$907,$CA22,CB22)</f>
        <v>3.0730000000000004</v>
      </c>
      <c r="V22" s="34">
        <f>INDEX(Curves!$A$12:$AZ$907,$CA22,CC22)</f>
        <v>-0.28499999999999998</v>
      </c>
      <c r="W22" s="34">
        <f>INDEX(Curves!$A$12:$AZ$907,$CA22,CD22)</f>
        <v>0.99815673478867351</v>
      </c>
      <c r="X22" s="34"/>
      <c r="Y22" s="34">
        <f>INDEX(Curves!$A$12:$AZ$907,$CA22,CF22)</f>
        <v>3.0880000000000001</v>
      </c>
      <c r="Z22" s="34">
        <f>INDEX(Curves!$A$12:$AZ$907,$CA22,CG22)</f>
        <v>-0.27750000000000002</v>
      </c>
      <c r="AA22" s="34">
        <f>INDEX(Curves!$A$12:$AZ$907,$CA22,CH22)</f>
        <v>0.99288635261027436</v>
      </c>
      <c r="AB22" s="34"/>
      <c r="AC22" s="34">
        <f>INDEX(Curves!$A$12:$AZ$907,$CA22,CJ22)</f>
        <v>3.1019999999999999</v>
      </c>
      <c r="AD22" s="34">
        <f>INDEX(Curves!$A$12:$AZ$907,$CA22,CK22)</f>
        <v>-0.23250000000000001</v>
      </c>
      <c r="AE22" s="34">
        <f>INDEX(Curves!$A$12:$AZ$907,$CA22,CL22)</f>
        <v>0.98772845171285328</v>
      </c>
      <c r="AF22" s="34"/>
      <c r="AG22" s="34">
        <f>INDEX(Curves!$A$12:$AZ$907,$CA22,CN22)</f>
        <v>3.1150000000000002</v>
      </c>
      <c r="AH22" s="34">
        <f>INDEX(Curves!$A$12:$AZ$907,$CA22,CO22)</f>
        <v>-0.23</v>
      </c>
      <c r="AI22" s="34">
        <f>INDEX(Curves!$A$12:$AZ$907,$CA22,CP22)</f>
        <v>0.98227690757886654</v>
      </c>
      <c r="AJ22" s="34"/>
      <c r="AK22" s="34">
        <f>INDEX(Curves!$A$12:$AZ$907,$CA22,CR22)</f>
        <v>3.1110000000000002</v>
      </c>
      <c r="AL22" s="34">
        <f>INDEX(Curves!$A$12:$AZ$907,$CA22,CS22)</f>
        <v>-0.23250000000000001</v>
      </c>
      <c r="AM22" s="34">
        <f>INDEX(Curves!$A$12:$AZ$907,$CA22,CT22)</f>
        <v>0.97671818399867105</v>
      </c>
      <c r="AN22" s="34"/>
      <c r="AO22" s="34">
        <f>INDEX(Curves!$A$12:$AZ$907,$CA22,CV22)</f>
        <v>3.1190000000000002</v>
      </c>
      <c r="AP22" s="34">
        <f>INDEX(Curves!$A$12:$AZ$907,$CA22,CW22)</f>
        <v>-0.27250000000000002</v>
      </c>
      <c r="AQ22" s="34">
        <f>INDEX(Curves!$A$12:$AZ$907,$CA22,CX22)</f>
        <v>0.97129510270989261</v>
      </c>
      <c r="AR22" s="34"/>
      <c r="AS22" s="34">
        <f>INDEX(Curves!$A$12:$AZ$907,$CA22,CZ22)</f>
        <v>3.2090000000000005</v>
      </c>
      <c r="AT22" s="34">
        <f>INDEX(Curves!$A$12:$AZ$907,$CA22,DA22)</f>
        <v>-0.22750000000000001</v>
      </c>
      <c r="AU22" s="34">
        <f>INDEX(Curves!$A$12:$AZ$907,$CA22,DB22)</f>
        <v>0.96573044419639809</v>
      </c>
      <c r="AV22" s="34"/>
      <c r="AW22" s="34">
        <f>INDEX(Curves!$A$12:$AZ$907,$CA22,DD22)</f>
        <v>3.3040000000000003</v>
      </c>
      <c r="AX22" s="34">
        <f>INDEX(Curves!$A$12:$AZ$907,$CA22,DE22)</f>
        <v>-0.22750000000000001</v>
      </c>
      <c r="AY22" s="34">
        <f>INDEX(Curves!$A$12:$AZ$907,$CA22,DF22)</f>
        <v>0.96030585429987692</v>
      </c>
      <c r="AZ22" s="34"/>
      <c r="BA22" s="34">
        <f>INDEX(Curves!$A$12:$AZ$907,$CA22,DH22)</f>
        <v>3.3190000000000004</v>
      </c>
      <c r="BB22" s="34">
        <f>INDEX(Curves!$A$12:$AZ$907,$CA22,DI22)</f>
        <v>-0.2175</v>
      </c>
      <c r="BC22" s="34">
        <f>INDEX(Curves!$A$12:$AZ$907,$CA22,DJ22)</f>
        <v>0.95468490901415359</v>
      </c>
      <c r="BD22" s="34"/>
      <c r="BE22" s="34">
        <f>INDEX(Curves!$A$12:$AZ$907,$CA22,DL22)</f>
        <v>3.1549999999999998</v>
      </c>
      <c r="BF22" s="34">
        <f>INDEX(Curves!$A$12:$AZ$907,$CA22,DM22)</f>
        <v>-0.2175</v>
      </c>
      <c r="BG22" s="34">
        <f>INDEX(Curves!$A$12:$AZ$907,$CA22,DN22)</f>
        <v>0.94907283654296137</v>
      </c>
      <c r="BH22" s="34"/>
      <c r="BI22" s="34">
        <f>INDEX(Curves!$A$12:$AZ$907,$CA22,DP22)</f>
        <v>2.9860000000000002</v>
      </c>
      <c r="BJ22" s="34">
        <f>INDEX(Curves!$A$12:$AZ$907,$CA22,DQ22)</f>
        <v>-0.2175</v>
      </c>
      <c r="BK22" s="34">
        <f>INDEX(Curves!$A$12:$AZ$907,$CA22,DR22)</f>
        <v>0.94398315761655716</v>
      </c>
      <c r="BL22"/>
      <c r="BM22"/>
      <c r="BN22" s="17">
        <f t="shared" si="18"/>
        <v>36647</v>
      </c>
      <c r="BO22" s="17">
        <f t="shared" ref="BO22:BX22" si="36">EOMONTH(BN22,1)</f>
        <v>36707</v>
      </c>
      <c r="BP22" s="17">
        <f t="shared" si="36"/>
        <v>36738</v>
      </c>
      <c r="BQ22" s="17">
        <f t="shared" si="36"/>
        <v>36769</v>
      </c>
      <c r="BR22" s="17">
        <f t="shared" si="36"/>
        <v>36799</v>
      </c>
      <c r="BS22" s="17">
        <f t="shared" si="36"/>
        <v>36830</v>
      </c>
      <c r="BT22" s="17">
        <f t="shared" si="36"/>
        <v>36860</v>
      </c>
      <c r="BU22" s="17">
        <f t="shared" si="36"/>
        <v>36891</v>
      </c>
      <c r="BV22" s="17">
        <f t="shared" si="36"/>
        <v>36922</v>
      </c>
      <c r="BW22" s="17">
        <f t="shared" si="36"/>
        <v>36950</v>
      </c>
      <c r="BX22" s="17">
        <f t="shared" si="36"/>
        <v>36981</v>
      </c>
      <c r="BY22" s="9"/>
      <c r="CA22" s="12">
        <f>MATCH(C22,Curves!$C$12:$C$433,0)</f>
        <v>20</v>
      </c>
      <c r="CB22" s="12">
        <f>MATCH(CONCATENATE("NG ",TEXT($BN22,"mmm-yyyy")),Curves!$11:$11,0)</f>
        <v>20</v>
      </c>
      <c r="CC22" s="12">
        <f>MATCH(CONCATENATE("B ",TEXT($BN22,"mmm-yyyy")),Curves!$11:$11,0)</f>
        <v>8</v>
      </c>
      <c r="CD22" s="12">
        <f>MATCH(CONCATENATE("DISC ",TEXT($BN22,"mmm-yyyy")),Curves!$11:$11,0)</f>
        <v>32</v>
      </c>
      <c r="CE22" s="12"/>
      <c r="CF22" s="12">
        <f>MATCH(CONCATENATE("NG ",TEXT($BO22,"mmm-yyyy")),Curves!$11:$11,0)</f>
        <v>21</v>
      </c>
      <c r="CG22" s="12">
        <f>MATCH(CONCATENATE("B ",TEXT($BO22,"mmm-yyyy")),Curves!$11:$11,0)</f>
        <v>9</v>
      </c>
      <c r="CH22" s="12">
        <f>MATCH(CONCATENATE("DISC ",TEXT($BO22,"mmm-yyyy")),Curves!$11:$11,0)</f>
        <v>33</v>
      </c>
      <c r="CI22" s="12"/>
      <c r="CJ22" s="12">
        <f>MATCH(CONCATENATE("NG ",TEXT($BP22,"mmm-yyyy")),Curves!$11:$11,0)</f>
        <v>22</v>
      </c>
      <c r="CK22" s="12">
        <f>MATCH(CONCATENATE("B ",TEXT($BP22,"mmm-yyyy")),Curves!$11:$11,0)</f>
        <v>10</v>
      </c>
      <c r="CL22" s="12">
        <f>MATCH(CONCATENATE("DISC ",TEXT($BP22,"mmm-yyyy")),Curves!$11:$11,0)</f>
        <v>34</v>
      </c>
      <c r="CM22" s="12"/>
      <c r="CN22" s="12">
        <f>MATCH(CONCATENATE("NG ",TEXT($BQ22,"mmm-yyyy")),Curves!$11:$11,0)</f>
        <v>23</v>
      </c>
      <c r="CO22" s="12">
        <f>MATCH(CONCATENATE("B ",TEXT($BQ22,"mmm-yyyy")),Curves!$11:$11,0)</f>
        <v>11</v>
      </c>
      <c r="CP22" s="12">
        <f>MATCH(CONCATENATE("DISC ",TEXT($BQ22,"mmm-yyyy")),Curves!$11:$11,0)</f>
        <v>35</v>
      </c>
      <c r="CQ22" s="12"/>
      <c r="CR22" s="12">
        <f>MATCH(CONCATENATE("NG ",TEXT($BR22,"mmm-yyyy")),Curves!$11:$11,0)</f>
        <v>24</v>
      </c>
      <c r="CS22" s="12">
        <f>MATCH(CONCATENATE("B ",TEXT($BR22,"mmm-yyyy")),Curves!$11:$11,0)</f>
        <v>12</v>
      </c>
      <c r="CT22" s="12">
        <f>MATCH(CONCATENATE("DISC ",TEXT($BR22,"mmm-yyyy")),Curves!$11:$11,0)</f>
        <v>36</v>
      </c>
      <c r="CU22" s="12"/>
      <c r="CV22" s="12">
        <f>MATCH(CONCATENATE("NG ",TEXT($BS22,"mmm-yyyy")),Curves!$11:$11,0)</f>
        <v>25</v>
      </c>
      <c r="CW22" s="12">
        <f>MATCH(CONCATENATE("B ",TEXT($BS22,"mmm-yyyy")),Curves!$11:$11,0)</f>
        <v>13</v>
      </c>
      <c r="CX22" s="12">
        <f>MATCH(CONCATENATE("DISC ",TEXT($BS22,"mmm-yyyy")),Curves!$11:$11,0)</f>
        <v>37</v>
      </c>
      <c r="CY22" s="12"/>
      <c r="CZ22" s="12">
        <f>MATCH(CONCATENATE("NG ",TEXT($BT22,"mmm-yyyy")),Curves!$11:$11,0)</f>
        <v>26</v>
      </c>
      <c r="DA22" s="12">
        <f>MATCH(CONCATENATE("B ",TEXT($BT22,"mmm-yyyy")),Curves!$11:$11,0)</f>
        <v>14</v>
      </c>
      <c r="DB22" s="12">
        <f>MATCH(CONCATENATE("DISC ",TEXT($BT22,"mmm-yyyy")),Curves!$11:$11,0)</f>
        <v>38</v>
      </c>
      <c r="DC22" s="12"/>
      <c r="DD22" s="12">
        <f>MATCH(CONCATENATE("NG ",TEXT($BU22,"mmm-yyyy")),Curves!$11:$11,0)</f>
        <v>27</v>
      </c>
      <c r="DE22" s="12">
        <f>MATCH(CONCATENATE("B ",TEXT($BU22,"mmm-yyyy")),Curves!$11:$11,0)</f>
        <v>15</v>
      </c>
      <c r="DF22" s="12">
        <f>MATCH(CONCATENATE("DISC ",TEXT($BU22,"mmm-yyyy")),Curves!$11:$11,0)</f>
        <v>39</v>
      </c>
      <c r="DG22" s="12"/>
      <c r="DH22" s="12">
        <f>MATCH(CONCATENATE("NG ",TEXT($BV22,"mmm-yyyy")),Curves!$11:$11,0)</f>
        <v>28</v>
      </c>
      <c r="DI22" s="12">
        <f>MATCH(CONCATENATE("B ",TEXT($BV22,"mmm-yyyy")),Curves!$11:$11,0)</f>
        <v>16</v>
      </c>
      <c r="DJ22" s="12">
        <f>MATCH(CONCATENATE("DISC ",TEXT($BV22,"mmm-yyyy")),Curves!$11:$11,0)</f>
        <v>40</v>
      </c>
      <c r="DL22" s="12">
        <f>MATCH(CONCATENATE("NG ",TEXT($BW22,"mmm-yyyy")),Curves!$11:$11,0)</f>
        <v>29</v>
      </c>
      <c r="DM22" s="12">
        <f>MATCH(CONCATENATE("B ",TEXT($BW22,"mmm-yyyy")),Curves!$11:$11,0)</f>
        <v>17</v>
      </c>
      <c r="DN22" s="12">
        <f>MATCH(CONCATENATE("DISC ",TEXT($BW22,"mmm-yyyy")),Curves!$11:$11,0)</f>
        <v>41</v>
      </c>
      <c r="DP22" s="12">
        <f>MATCH(CONCATENATE("NG ",TEXT($BX22,"mmm-yyyy")),Curves!$11:$11,0)</f>
        <v>30</v>
      </c>
      <c r="DQ22" s="12">
        <f>MATCH(CONCATENATE("B ",TEXT($BX22,"mmm-yyyy")),Curves!$11:$11,0)</f>
        <v>18</v>
      </c>
      <c r="DR22" s="12">
        <f>MATCH(CONCATENATE("DISC ",TEXT($BX22,"mmm-yyyy")),Curves!$11:$11,0)</f>
        <v>42</v>
      </c>
    </row>
    <row r="23" spans="2:122" x14ac:dyDescent="0.2">
      <c r="B23" s="6">
        <f t="shared" si="1"/>
        <v>36647</v>
      </c>
      <c r="C23" s="27">
        <f>IF(Curves!C32&lt;&gt;"",Curves!C32,"")</f>
        <v>36637</v>
      </c>
      <c r="D23" s="31"/>
      <c r="E23" s="20">
        <f t="shared" si="2"/>
        <v>0</v>
      </c>
      <c r="F23" s="20">
        <f t="shared" si="5"/>
        <v>0</v>
      </c>
      <c r="G23" s="20">
        <f t="shared" si="6"/>
        <v>0</v>
      </c>
      <c r="H23" s="20">
        <f t="shared" si="7"/>
        <v>0</v>
      </c>
      <c r="I23" s="20">
        <f t="shared" si="8"/>
        <v>0</v>
      </c>
      <c r="J23" s="20">
        <f t="shared" si="9"/>
        <v>0</v>
      </c>
      <c r="K23" s="20">
        <f t="shared" si="10"/>
        <v>0</v>
      </c>
      <c r="L23" s="20">
        <f t="shared" si="11"/>
        <v>0</v>
      </c>
      <c r="M23" s="20">
        <f t="shared" si="12"/>
        <v>0</v>
      </c>
      <c r="N23" s="20">
        <f t="shared" si="13"/>
        <v>0</v>
      </c>
      <c r="O23" s="21">
        <f t="shared" si="14"/>
        <v>0</v>
      </c>
      <c r="P23" s="20"/>
      <c r="Q23" s="50">
        <f t="shared" si="15"/>
        <v>0</v>
      </c>
      <c r="R23" s="50">
        <f t="shared" si="3"/>
        <v>0</v>
      </c>
      <c r="S23" s="51">
        <f t="shared" si="16"/>
        <v>0.34753787344595866</v>
      </c>
      <c r="U23" s="34">
        <f>INDEX(Curves!$A$12:$AZ$907,$CA23,CB23)</f>
        <v>0</v>
      </c>
      <c r="V23" s="34">
        <f>INDEX(Curves!$A$12:$AZ$907,$CA23,CC23)</f>
        <v>0</v>
      </c>
      <c r="W23" s="34">
        <f>INDEX(Curves!$A$12:$AZ$907,$CA23,CD23)</f>
        <v>0</v>
      </c>
      <c r="X23" s="34"/>
      <c r="Y23" s="34">
        <f>INDEX(Curves!$A$12:$AZ$907,$CA23,CF23)</f>
        <v>0</v>
      </c>
      <c r="Z23" s="34">
        <f>INDEX(Curves!$A$12:$AZ$907,$CA23,CG23)</f>
        <v>0</v>
      </c>
      <c r="AA23" s="34">
        <f>INDEX(Curves!$A$12:$AZ$907,$CA23,CH23)</f>
        <v>0</v>
      </c>
      <c r="AB23" s="34"/>
      <c r="AC23" s="34">
        <f>INDEX(Curves!$A$12:$AZ$907,$CA23,CJ23)</f>
        <v>0</v>
      </c>
      <c r="AD23" s="34">
        <f>INDEX(Curves!$A$12:$AZ$907,$CA23,CK23)</f>
        <v>0</v>
      </c>
      <c r="AE23" s="34">
        <f>INDEX(Curves!$A$12:$AZ$907,$CA23,CL23)</f>
        <v>0</v>
      </c>
      <c r="AF23" s="34"/>
      <c r="AG23" s="34">
        <f>INDEX(Curves!$A$12:$AZ$907,$CA23,CN23)</f>
        <v>0</v>
      </c>
      <c r="AH23" s="34">
        <f>INDEX(Curves!$A$12:$AZ$907,$CA23,CO23)</f>
        <v>0</v>
      </c>
      <c r="AI23" s="34">
        <f>INDEX(Curves!$A$12:$AZ$907,$CA23,CP23)</f>
        <v>0</v>
      </c>
      <c r="AJ23" s="34"/>
      <c r="AK23" s="34">
        <f>INDEX(Curves!$A$12:$AZ$907,$CA23,CR23)</f>
        <v>0</v>
      </c>
      <c r="AL23" s="34">
        <f>INDEX(Curves!$A$12:$AZ$907,$CA23,CS23)</f>
        <v>0</v>
      </c>
      <c r="AM23" s="34">
        <f>INDEX(Curves!$A$12:$AZ$907,$CA23,CT23)</f>
        <v>0</v>
      </c>
      <c r="AN23" s="34"/>
      <c r="AO23" s="34">
        <f>INDEX(Curves!$A$12:$AZ$907,$CA23,CV23)</f>
        <v>0</v>
      </c>
      <c r="AP23" s="34">
        <f>INDEX(Curves!$A$12:$AZ$907,$CA23,CW23)</f>
        <v>0</v>
      </c>
      <c r="AQ23" s="34">
        <f>INDEX(Curves!$A$12:$AZ$907,$CA23,CX23)</f>
        <v>0</v>
      </c>
      <c r="AR23" s="34"/>
      <c r="AS23" s="34">
        <f>INDEX(Curves!$A$12:$AZ$907,$CA23,CZ23)</f>
        <v>0</v>
      </c>
      <c r="AT23" s="34">
        <f>INDEX(Curves!$A$12:$AZ$907,$CA23,DA23)</f>
        <v>0</v>
      </c>
      <c r="AU23" s="34">
        <f>INDEX(Curves!$A$12:$AZ$907,$CA23,DB23)</f>
        <v>0</v>
      </c>
      <c r="AV23" s="34"/>
      <c r="AW23" s="34">
        <f>INDEX(Curves!$A$12:$AZ$907,$CA23,DD23)</f>
        <v>0</v>
      </c>
      <c r="AX23" s="34">
        <f>INDEX(Curves!$A$12:$AZ$907,$CA23,DE23)</f>
        <v>0</v>
      </c>
      <c r="AY23" s="34">
        <f>INDEX(Curves!$A$12:$AZ$907,$CA23,DF23)</f>
        <v>0</v>
      </c>
      <c r="AZ23" s="34"/>
      <c r="BA23" s="34">
        <f>INDEX(Curves!$A$12:$AZ$907,$CA23,DH23)</f>
        <v>0</v>
      </c>
      <c r="BB23" s="34">
        <f>INDEX(Curves!$A$12:$AZ$907,$CA23,DI23)</f>
        <v>0</v>
      </c>
      <c r="BC23" s="34">
        <f>INDEX(Curves!$A$12:$AZ$907,$CA23,DJ23)</f>
        <v>0</v>
      </c>
      <c r="BD23" s="34"/>
      <c r="BE23" s="34">
        <f>INDEX(Curves!$A$12:$AZ$907,$CA23,DL23)</f>
        <v>0</v>
      </c>
      <c r="BF23" s="34">
        <f>INDEX(Curves!$A$12:$AZ$907,$CA23,DM23)</f>
        <v>0</v>
      </c>
      <c r="BG23" s="34">
        <f>INDEX(Curves!$A$12:$AZ$907,$CA23,DN23)</f>
        <v>0</v>
      </c>
      <c r="BH23" s="34"/>
      <c r="BI23" s="34">
        <f>INDEX(Curves!$A$12:$AZ$907,$CA23,DP23)</f>
        <v>0</v>
      </c>
      <c r="BJ23" s="34">
        <f>INDEX(Curves!$A$12:$AZ$907,$CA23,DQ23)</f>
        <v>0</v>
      </c>
      <c r="BK23" s="34">
        <f>INDEX(Curves!$A$12:$AZ$907,$CA23,DR23)</f>
        <v>0</v>
      </c>
      <c r="BL23"/>
      <c r="BM23"/>
      <c r="BN23" s="17">
        <f t="shared" si="18"/>
        <v>36647</v>
      </c>
      <c r="BO23" s="17">
        <f t="shared" ref="BO23:BX23" si="37">EOMONTH(BN23,1)</f>
        <v>36707</v>
      </c>
      <c r="BP23" s="17">
        <f t="shared" si="37"/>
        <v>36738</v>
      </c>
      <c r="BQ23" s="17">
        <f t="shared" si="37"/>
        <v>36769</v>
      </c>
      <c r="BR23" s="17">
        <f t="shared" si="37"/>
        <v>36799</v>
      </c>
      <c r="BS23" s="17">
        <f t="shared" si="37"/>
        <v>36830</v>
      </c>
      <c r="BT23" s="17">
        <f t="shared" si="37"/>
        <v>36860</v>
      </c>
      <c r="BU23" s="17">
        <f t="shared" si="37"/>
        <v>36891</v>
      </c>
      <c r="BV23" s="17">
        <f t="shared" si="37"/>
        <v>36922</v>
      </c>
      <c r="BW23" s="17">
        <f t="shared" si="37"/>
        <v>36950</v>
      </c>
      <c r="BX23" s="17">
        <f t="shared" si="37"/>
        <v>36981</v>
      </c>
      <c r="BY23" s="9"/>
      <c r="CA23" s="12">
        <f>MATCH(C23,Curves!$C$12:$C$433,0)</f>
        <v>21</v>
      </c>
      <c r="CB23" s="12">
        <f>MATCH(CONCATENATE("NG ",TEXT($BN23,"mmm-yyyy")),Curves!$11:$11,0)</f>
        <v>20</v>
      </c>
      <c r="CC23" s="12">
        <f>MATCH(CONCATENATE("B ",TEXT($BN23,"mmm-yyyy")),Curves!$11:$11,0)</f>
        <v>8</v>
      </c>
      <c r="CD23" s="12">
        <f>MATCH(CONCATENATE("DISC ",TEXT($BN23,"mmm-yyyy")),Curves!$11:$11,0)</f>
        <v>32</v>
      </c>
      <c r="CE23" s="12"/>
      <c r="CF23" s="12">
        <f>MATCH(CONCATENATE("NG ",TEXT($BO23,"mmm-yyyy")),Curves!$11:$11,0)</f>
        <v>21</v>
      </c>
      <c r="CG23" s="12">
        <f>MATCH(CONCATENATE("B ",TEXT($BO23,"mmm-yyyy")),Curves!$11:$11,0)</f>
        <v>9</v>
      </c>
      <c r="CH23" s="12">
        <f>MATCH(CONCATENATE("DISC ",TEXT($BO23,"mmm-yyyy")),Curves!$11:$11,0)</f>
        <v>33</v>
      </c>
      <c r="CI23" s="12"/>
      <c r="CJ23" s="12">
        <f>MATCH(CONCATENATE("NG ",TEXT($BP23,"mmm-yyyy")),Curves!$11:$11,0)</f>
        <v>22</v>
      </c>
      <c r="CK23" s="12">
        <f>MATCH(CONCATENATE("B ",TEXT($BP23,"mmm-yyyy")),Curves!$11:$11,0)</f>
        <v>10</v>
      </c>
      <c r="CL23" s="12">
        <f>MATCH(CONCATENATE("DISC ",TEXT($BP23,"mmm-yyyy")),Curves!$11:$11,0)</f>
        <v>34</v>
      </c>
      <c r="CM23" s="12"/>
      <c r="CN23" s="12">
        <f>MATCH(CONCATENATE("NG ",TEXT($BQ23,"mmm-yyyy")),Curves!$11:$11,0)</f>
        <v>23</v>
      </c>
      <c r="CO23" s="12">
        <f>MATCH(CONCATENATE("B ",TEXT($BQ23,"mmm-yyyy")),Curves!$11:$11,0)</f>
        <v>11</v>
      </c>
      <c r="CP23" s="12">
        <f>MATCH(CONCATENATE("DISC ",TEXT($BQ23,"mmm-yyyy")),Curves!$11:$11,0)</f>
        <v>35</v>
      </c>
      <c r="CQ23" s="12"/>
      <c r="CR23" s="12">
        <f>MATCH(CONCATENATE("NG ",TEXT($BR23,"mmm-yyyy")),Curves!$11:$11,0)</f>
        <v>24</v>
      </c>
      <c r="CS23" s="12">
        <f>MATCH(CONCATENATE("B ",TEXT($BR23,"mmm-yyyy")),Curves!$11:$11,0)</f>
        <v>12</v>
      </c>
      <c r="CT23" s="12">
        <f>MATCH(CONCATENATE("DISC ",TEXT($BR23,"mmm-yyyy")),Curves!$11:$11,0)</f>
        <v>36</v>
      </c>
      <c r="CU23" s="12"/>
      <c r="CV23" s="12">
        <f>MATCH(CONCATENATE("NG ",TEXT($BS23,"mmm-yyyy")),Curves!$11:$11,0)</f>
        <v>25</v>
      </c>
      <c r="CW23" s="12">
        <f>MATCH(CONCATENATE("B ",TEXT($BS23,"mmm-yyyy")),Curves!$11:$11,0)</f>
        <v>13</v>
      </c>
      <c r="CX23" s="12">
        <f>MATCH(CONCATENATE("DISC ",TEXT($BS23,"mmm-yyyy")),Curves!$11:$11,0)</f>
        <v>37</v>
      </c>
      <c r="CY23" s="12"/>
      <c r="CZ23" s="12">
        <f>MATCH(CONCATENATE("NG ",TEXT($BT23,"mmm-yyyy")),Curves!$11:$11,0)</f>
        <v>26</v>
      </c>
      <c r="DA23" s="12">
        <f>MATCH(CONCATENATE("B ",TEXT($BT23,"mmm-yyyy")),Curves!$11:$11,0)</f>
        <v>14</v>
      </c>
      <c r="DB23" s="12">
        <f>MATCH(CONCATENATE("DISC ",TEXT($BT23,"mmm-yyyy")),Curves!$11:$11,0)</f>
        <v>38</v>
      </c>
      <c r="DC23" s="12"/>
      <c r="DD23" s="12">
        <f>MATCH(CONCATENATE("NG ",TEXT($BU23,"mmm-yyyy")),Curves!$11:$11,0)</f>
        <v>27</v>
      </c>
      <c r="DE23" s="12">
        <f>MATCH(CONCATENATE("B ",TEXT($BU23,"mmm-yyyy")),Curves!$11:$11,0)</f>
        <v>15</v>
      </c>
      <c r="DF23" s="12">
        <f>MATCH(CONCATENATE("DISC ",TEXT($BU23,"mmm-yyyy")),Curves!$11:$11,0)</f>
        <v>39</v>
      </c>
      <c r="DG23" s="12"/>
      <c r="DH23" s="12">
        <f>MATCH(CONCATENATE("NG ",TEXT($BV23,"mmm-yyyy")),Curves!$11:$11,0)</f>
        <v>28</v>
      </c>
      <c r="DI23" s="12">
        <f>MATCH(CONCATENATE("B ",TEXT($BV23,"mmm-yyyy")),Curves!$11:$11,0)</f>
        <v>16</v>
      </c>
      <c r="DJ23" s="12">
        <f>MATCH(CONCATENATE("DISC ",TEXT($BV23,"mmm-yyyy")),Curves!$11:$11,0)</f>
        <v>40</v>
      </c>
      <c r="DL23" s="12">
        <f>MATCH(CONCATENATE("NG ",TEXT($BW23,"mmm-yyyy")),Curves!$11:$11,0)</f>
        <v>29</v>
      </c>
      <c r="DM23" s="12">
        <f>MATCH(CONCATENATE("B ",TEXT($BW23,"mmm-yyyy")),Curves!$11:$11,0)</f>
        <v>17</v>
      </c>
      <c r="DN23" s="12">
        <f>MATCH(CONCATENATE("DISC ",TEXT($BW23,"mmm-yyyy")),Curves!$11:$11,0)</f>
        <v>41</v>
      </c>
      <c r="DP23" s="12">
        <f>MATCH(CONCATENATE("NG ",TEXT($BX23,"mmm-yyyy")),Curves!$11:$11,0)</f>
        <v>30</v>
      </c>
      <c r="DQ23" s="12">
        <f>MATCH(CONCATENATE("B ",TEXT($BX23,"mmm-yyyy")),Curves!$11:$11,0)</f>
        <v>18</v>
      </c>
      <c r="DR23" s="12">
        <f>MATCH(CONCATENATE("DISC ",TEXT($BX23,"mmm-yyyy")),Curves!$11:$11,0)</f>
        <v>42</v>
      </c>
    </row>
    <row r="24" spans="2:122" x14ac:dyDescent="0.2">
      <c r="B24" s="6">
        <f t="shared" si="1"/>
        <v>36647</v>
      </c>
      <c r="C24" s="27">
        <f>IF(Curves!C33&lt;&gt;"",Curves!C33,"")</f>
        <v>36638</v>
      </c>
      <c r="D24" s="31"/>
      <c r="E24" s="20">
        <f t="shared" si="2"/>
        <v>0</v>
      </c>
      <c r="F24" s="20">
        <f t="shared" si="5"/>
        <v>0</v>
      </c>
      <c r="G24" s="20">
        <f t="shared" si="6"/>
        <v>0</v>
      </c>
      <c r="H24" s="20">
        <f t="shared" si="7"/>
        <v>0</v>
      </c>
      <c r="I24" s="20">
        <f t="shared" si="8"/>
        <v>0</v>
      </c>
      <c r="J24" s="20">
        <f t="shared" si="9"/>
        <v>0</v>
      </c>
      <c r="K24" s="20">
        <f t="shared" si="10"/>
        <v>0</v>
      </c>
      <c r="L24" s="20">
        <f t="shared" si="11"/>
        <v>0</v>
      </c>
      <c r="M24" s="20">
        <f t="shared" si="12"/>
        <v>0</v>
      </c>
      <c r="N24" s="20">
        <f t="shared" si="13"/>
        <v>0</v>
      </c>
      <c r="O24" s="21">
        <f t="shared" si="14"/>
        <v>0</v>
      </c>
      <c r="P24" s="20"/>
      <c r="Q24" s="50">
        <f t="shared" si="15"/>
        <v>0</v>
      </c>
      <c r="R24" s="50">
        <f t="shared" si="3"/>
        <v>0</v>
      </c>
      <c r="S24" s="51">
        <f t="shared" si="16"/>
        <v>0.34753787344595866</v>
      </c>
      <c r="U24" s="34">
        <f>INDEX(Curves!$A$12:$AZ$907,$CA24,CB24)</f>
        <v>0</v>
      </c>
      <c r="V24" s="34">
        <f>INDEX(Curves!$A$12:$AZ$907,$CA24,CC24)</f>
        <v>0</v>
      </c>
      <c r="W24" s="34">
        <f>INDEX(Curves!$A$12:$AZ$907,$CA24,CD24)</f>
        <v>0</v>
      </c>
      <c r="X24" s="34"/>
      <c r="Y24" s="34">
        <f>INDEX(Curves!$A$12:$AZ$907,$CA24,CF24)</f>
        <v>0</v>
      </c>
      <c r="Z24" s="34">
        <f>INDEX(Curves!$A$12:$AZ$907,$CA24,CG24)</f>
        <v>0</v>
      </c>
      <c r="AA24" s="34">
        <f>INDEX(Curves!$A$12:$AZ$907,$CA24,CH24)</f>
        <v>0</v>
      </c>
      <c r="AB24" s="34"/>
      <c r="AC24" s="34">
        <f>INDEX(Curves!$A$12:$AZ$907,$CA24,CJ24)</f>
        <v>0</v>
      </c>
      <c r="AD24" s="34">
        <f>INDEX(Curves!$A$12:$AZ$907,$CA24,CK24)</f>
        <v>0</v>
      </c>
      <c r="AE24" s="34">
        <f>INDEX(Curves!$A$12:$AZ$907,$CA24,CL24)</f>
        <v>0</v>
      </c>
      <c r="AF24" s="34"/>
      <c r="AG24" s="34">
        <f>INDEX(Curves!$A$12:$AZ$907,$CA24,CN24)</f>
        <v>0</v>
      </c>
      <c r="AH24" s="34">
        <f>INDEX(Curves!$A$12:$AZ$907,$CA24,CO24)</f>
        <v>0</v>
      </c>
      <c r="AI24" s="34">
        <f>INDEX(Curves!$A$12:$AZ$907,$CA24,CP24)</f>
        <v>0</v>
      </c>
      <c r="AJ24" s="34"/>
      <c r="AK24" s="34">
        <f>INDEX(Curves!$A$12:$AZ$907,$CA24,CR24)</f>
        <v>0</v>
      </c>
      <c r="AL24" s="34">
        <f>INDEX(Curves!$A$12:$AZ$907,$CA24,CS24)</f>
        <v>0</v>
      </c>
      <c r="AM24" s="34">
        <f>INDEX(Curves!$A$12:$AZ$907,$CA24,CT24)</f>
        <v>0</v>
      </c>
      <c r="AN24" s="34"/>
      <c r="AO24" s="34">
        <f>INDEX(Curves!$A$12:$AZ$907,$CA24,CV24)</f>
        <v>0</v>
      </c>
      <c r="AP24" s="34">
        <f>INDEX(Curves!$A$12:$AZ$907,$CA24,CW24)</f>
        <v>0</v>
      </c>
      <c r="AQ24" s="34">
        <f>INDEX(Curves!$A$12:$AZ$907,$CA24,CX24)</f>
        <v>0</v>
      </c>
      <c r="AR24" s="34"/>
      <c r="AS24" s="34">
        <f>INDEX(Curves!$A$12:$AZ$907,$CA24,CZ24)</f>
        <v>0</v>
      </c>
      <c r="AT24" s="34">
        <f>INDEX(Curves!$A$12:$AZ$907,$CA24,DA24)</f>
        <v>0</v>
      </c>
      <c r="AU24" s="34">
        <f>INDEX(Curves!$A$12:$AZ$907,$CA24,DB24)</f>
        <v>0</v>
      </c>
      <c r="AV24" s="34"/>
      <c r="AW24" s="34">
        <f>INDEX(Curves!$A$12:$AZ$907,$CA24,DD24)</f>
        <v>0</v>
      </c>
      <c r="AX24" s="34">
        <f>INDEX(Curves!$A$12:$AZ$907,$CA24,DE24)</f>
        <v>0</v>
      </c>
      <c r="AY24" s="34">
        <f>INDEX(Curves!$A$12:$AZ$907,$CA24,DF24)</f>
        <v>0</v>
      </c>
      <c r="AZ24" s="34"/>
      <c r="BA24" s="34">
        <f>INDEX(Curves!$A$12:$AZ$907,$CA24,DH24)</f>
        <v>0</v>
      </c>
      <c r="BB24" s="34">
        <f>INDEX(Curves!$A$12:$AZ$907,$CA24,DI24)</f>
        <v>0</v>
      </c>
      <c r="BC24" s="34">
        <f>INDEX(Curves!$A$12:$AZ$907,$CA24,DJ24)</f>
        <v>0</v>
      </c>
      <c r="BD24" s="34"/>
      <c r="BE24" s="34">
        <f>INDEX(Curves!$A$12:$AZ$907,$CA24,DL24)</f>
        <v>0</v>
      </c>
      <c r="BF24" s="34">
        <f>INDEX(Curves!$A$12:$AZ$907,$CA24,DM24)</f>
        <v>0</v>
      </c>
      <c r="BG24" s="34">
        <f>INDEX(Curves!$A$12:$AZ$907,$CA24,DN24)</f>
        <v>0</v>
      </c>
      <c r="BH24" s="34"/>
      <c r="BI24" s="34">
        <f>INDEX(Curves!$A$12:$AZ$907,$CA24,DP24)</f>
        <v>0</v>
      </c>
      <c r="BJ24" s="34">
        <f>INDEX(Curves!$A$12:$AZ$907,$CA24,DQ24)</f>
        <v>0</v>
      </c>
      <c r="BK24" s="34">
        <f>INDEX(Curves!$A$12:$AZ$907,$CA24,DR24)</f>
        <v>0</v>
      </c>
      <c r="BL24"/>
      <c r="BM24"/>
      <c r="BN24" s="17">
        <f t="shared" si="18"/>
        <v>36647</v>
      </c>
      <c r="BO24" s="17">
        <f t="shared" ref="BO24:BX24" si="38">EOMONTH(BN24,1)</f>
        <v>36707</v>
      </c>
      <c r="BP24" s="17">
        <f t="shared" si="38"/>
        <v>36738</v>
      </c>
      <c r="BQ24" s="17">
        <f t="shared" si="38"/>
        <v>36769</v>
      </c>
      <c r="BR24" s="17">
        <f t="shared" si="38"/>
        <v>36799</v>
      </c>
      <c r="BS24" s="17">
        <f t="shared" si="38"/>
        <v>36830</v>
      </c>
      <c r="BT24" s="17">
        <f t="shared" si="38"/>
        <v>36860</v>
      </c>
      <c r="BU24" s="17">
        <f t="shared" si="38"/>
        <v>36891</v>
      </c>
      <c r="BV24" s="17">
        <f t="shared" si="38"/>
        <v>36922</v>
      </c>
      <c r="BW24" s="17">
        <f t="shared" si="38"/>
        <v>36950</v>
      </c>
      <c r="BX24" s="17">
        <f t="shared" si="38"/>
        <v>36981</v>
      </c>
      <c r="BY24" s="9"/>
      <c r="CA24" s="12">
        <f>MATCH(C24,Curves!$C$12:$C$433,0)</f>
        <v>22</v>
      </c>
      <c r="CB24" s="12">
        <f>MATCH(CONCATENATE("NG ",TEXT($BN24,"mmm-yyyy")),Curves!$11:$11,0)</f>
        <v>20</v>
      </c>
      <c r="CC24" s="12">
        <f>MATCH(CONCATENATE("B ",TEXT($BN24,"mmm-yyyy")),Curves!$11:$11,0)</f>
        <v>8</v>
      </c>
      <c r="CD24" s="12">
        <f>MATCH(CONCATENATE("DISC ",TEXT($BN24,"mmm-yyyy")),Curves!$11:$11,0)</f>
        <v>32</v>
      </c>
      <c r="CE24" s="12"/>
      <c r="CF24" s="12">
        <f>MATCH(CONCATENATE("NG ",TEXT($BO24,"mmm-yyyy")),Curves!$11:$11,0)</f>
        <v>21</v>
      </c>
      <c r="CG24" s="12">
        <f>MATCH(CONCATENATE("B ",TEXT($BO24,"mmm-yyyy")),Curves!$11:$11,0)</f>
        <v>9</v>
      </c>
      <c r="CH24" s="12">
        <f>MATCH(CONCATENATE("DISC ",TEXT($BO24,"mmm-yyyy")),Curves!$11:$11,0)</f>
        <v>33</v>
      </c>
      <c r="CI24" s="12"/>
      <c r="CJ24" s="12">
        <f>MATCH(CONCATENATE("NG ",TEXT($BP24,"mmm-yyyy")),Curves!$11:$11,0)</f>
        <v>22</v>
      </c>
      <c r="CK24" s="12">
        <f>MATCH(CONCATENATE("B ",TEXT($BP24,"mmm-yyyy")),Curves!$11:$11,0)</f>
        <v>10</v>
      </c>
      <c r="CL24" s="12">
        <f>MATCH(CONCATENATE("DISC ",TEXT($BP24,"mmm-yyyy")),Curves!$11:$11,0)</f>
        <v>34</v>
      </c>
      <c r="CM24" s="12"/>
      <c r="CN24" s="12">
        <f>MATCH(CONCATENATE("NG ",TEXT($BQ24,"mmm-yyyy")),Curves!$11:$11,0)</f>
        <v>23</v>
      </c>
      <c r="CO24" s="12">
        <f>MATCH(CONCATENATE("B ",TEXT($BQ24,"mmm-yyyy")),Curves!$11:$11,0)</f>
        <v>11</v>
      </c>
      <c r="CP24" s="12">
        <f>MATCH(CONCATENATE("DISC ",TEXT($BQ24,"mmm-yyyy")),Curves!$11:$11,0)</f>
        <v>35</v>
      </c>
      <c r="CQ24" s="12"/>
      <c r="CR24" s="12">
        <f>MATCH(CONCATENATE("NG ",TEXT($BR24,"mmm-yyyy")),Curves!$11:$11,0)</f>
        <v>24</v>
      </c>
      <c r="CS24" s="12">
        <f>MATCH(CONCATENATE("B ",TEXT($BR24,"mmm-yyyy")),Curves!$11:$11,0)</f>
        <v>12</v>
      </c>
      <c r="CT24" s="12">
        <f>MATCH(CONCATENATE("DISC ",TEXT($BR24,"mmm-yyyy")),Curves!$11:$11,0)</f>
        <v>36</v>
      </c>
      <c r="CU24" s="12"/>
      <c r="CV24" s="12">
        <f>MATCH(CONCATENATE("NG ",TEXT($BS24,"mmm-yyyy")),Curves!$11:$11,0)</f>
        <v>25</v>
      </c>
      <c r="CW24" s="12">
        <f>MATCH(CONCATENATE("B ",TEXT($BS24,"mmm-yyyy")),Curves!$11:$11,0)</f>
        <v>13</v>
      </c>
      <c r="CX24" s="12">
        <f>MATCH(CONCATENATE("DISC ",TEXT($BS24,"mmm-yyyy")),Curves!$11:$11,0)</f>
        <v>37</v>
      </c>
      <c r="CY24" s="12"/>
      <c r="CZ24" s="12">
        <f>MATCH(CONCATENATE("NG ",TEXT($BT24,"mmm-yyyy")),Curves!$11:$11,0)</f>
        <v>26</v>
      </c>
      <c r="DA24" s="12">
        <f>MATCH(CONCATENATE("B ",TEXT($BT24,"mmm-yyyy")),Curves!$11:$11,0)</f>
        <v>14</v>
      </c>
      <c r="DB24" s="12">
        <f>MATCH(CONCATENATE("DISC ",TEXT($BT24,"mmm-yyyy")),Curves!$11:$11,0)</f>
        <v>38</v>
      </c>
      <c r="DC24" s="12"/>
      <c r="DD24" s="12">
        <f>MATCH(CONCATENATE("NG ",TEXT($BU24,"mmm-yyyy")),Curves!$11:$11,0)</f>
        <v>27</v>
      </c>
      <c r="DE24" s="12">
        <f>MATCH(CONCATENATE("B ",TEXT($BU24,"mmm-yyyy")),Curves!$11:$11,0)</f>
        <v>15</v>
      </c>
      <c r="DF24" s="12">
        <f>MATCH(CONCATENATE("DISC ",TEXT($BU24,"mmm-yyyy")),Curves!$11:$11,0)</f>
        <v>39</v>
      </c>
      <c r="DG24" s="12"/>
      <c r="DH24" s="12">
        <f>MATCH(CONCATENATE("NG ",TEXT($BV24,"mmm-yyyy")),Curves!$11:$11,0)</f>
        <v>28</v>
      </c>
      <c r="DI24" s="12">
        <f>MATCH(CONCATENATE("B ",TEXT($BV24,"mmm-yyyy")),Curves!$11:$11,0)</f>
        <v>16</v>
      </c>
      <c r="DJ24" s="12">
        <f>MATCH(CONCATENATE("DISC ",TEXT($BV24,"mmm-yyyy")),Curves!$11:$11,0)</f>
        <v>40</v>
      </c>
      <c r="DL24" s="12">
        <f>MATCH(CONCATENATE("NG ",TEXT($BW24,"mmm-yyyy")),Curves!$11:$11,0)</f>
        <v>29</v>
      </c>
      <c r="DM24" s="12">
        <f>MATCH(CONCATENATE("B ",TEXT($BW24,"mmm-yyyy")),Curves!$11:$11,0)</f>
        <v>17</v>
      </c>
      <c r="DN24" s="12">
        <f>MATCH(CONCATENATE("DISC ",TEXT($BW24,"mmm-yyyy")),Curves!$11:$11,0)</f>
        <v>41</v>
      </c>
      <c r="DP24" s="12">
        <f>MATCH(CONCATENATE("NG ",TEXT($BX24,"mmm-yyyy")),Curves!$11:$11,0)</f>
        <v>30</v>
      </c>
      <c r="DQ24" s="12">
        <f>MATCH(CONCATENATE("B ",TEXT($BX24,"mmm-yyyy")),Curves!$11:$11,0)</f>
        <v>18</v>
      </c>
      <c r="DR24" s="12">
        <f>MATCH(CONCATENATE("DISC ",TEXT($BX24,"mmm-yyyy")),Curves!$11:$11,0)</f>
        <v>42</v>
      </c>
    </row>
    <row r="25" spans="2:122" x14ac:dyDescent="0.2">
      <c r="B25" s="6">
        <f t="shared" si="1"/>
        <v>36647</v>
      </c>
      <c r="C25" s="27">
        <f>IF(Curves!C34&lt;&gt;"",Curves!C34,"")</f>
        <v>36639</v>
      </c>
      <c r="D25" s="31"/>
      <c r="E25" s="20">
        <f t="shared" si="2"/>
        <v>0</v>
      </c>
      <c r="F25" s="20">
        <f t="shared" si="5"/>
        <v>0</v>
      </c>
      <c r="G25" s="20">
        <f t="shared" si="6"/>
        <v>0</v>
      </c>
      <c r="H25" s="20">
        <f t="shared" si="7"/>
        <v>0</v>
      </c>
      <c r="I25" s="20">
        <f t="shared" si="8"/>
        <v>0</v>
      </c>
      <c r="J25" s="20">
        <f t="shared" si="9"/>
        <v>0</v>
      </c>
      <c r="K25" s="20">
        <f t="shared" si="10"/>
        <v>0</v>
      </c>
      <c r="L25" s="20">
        <f t="shared" si="11"/>
        <v>0</v>
      </c>
      <c r="M25" s="20">
        <f t="shared" si="12"/>
        <v>0</v>
      </c>
      <c r="N25" s="20">
        <f t="shared" si="13"/>
        <v>0</v>
      </c>
      <c r="O25" s="21">
        <f t="shared" si="14"/>
        <v>0</v>
      </c>
      <c r="P25" s="20"/>
      <c r="Q25" s="50">
        <f t="shared" si="15"/>
        <v>0</v>
      </c>
      <c r="R25" s="50">
        <f t="shared" si="3"/>
        <v>0</v>
      </c>
      <c r="S25" s="51">
        <f t="shared" si="16"/>
        <v>0.34753787344595866</v>
      </c>
      <c r="U25" s="34">
        <f>INDEX(Curves!$A$12:$AZ$907,$CA25,CB25)</f>
        <v>0</v>
      </c>
      <c r="V25" s="34">
        <f>INDEX(Curves!$A$12:$AZ$907,$CA25,CC25)</f>
        <v>0</v>
      </c>
      <c r="W25" s="34">
        <f>INDEX(Curves!$A$12:$AZ$907,$CA25,CD25)</f>
        <v>0</v>
      </c>
      <c r="X25" s="34"/>
      <c r="Y25" s="34">
        <f>INDEX(Curves!$A$12:$AZ$907,$CA25,CF25)</f>
        <v>0</v>
      </c>
      <c r="Z25" s="34">
        <f>INDEX(Curves!$A$12:$AZ$907,$CA25,CG25)</f>
        <v>0</v>
      </c>
      <c r="AA25" s="34">
        <f>INDEX(Curves!$A$12:$AZ$907,$CA25,CH25)</f>
        <v>0</v>
      </c>
      <c r="AB25" s="34"/>
      <c r="AC25" s="34">
        <f>INDEX(Curves!$A$12:$AZ$907,$CA25,CJ25)</f>
        <v>0</v>
      </c>
      <c r="AD25" s="34">
        <f>INDEX(Curves!$A$12:$AZ$907,$CA25,CK25)</f>
        <v>0</v>
      </c>
      <c r="AE25" s="34">
        <f>INDEX(Curves!$A$12:$AZ$907,$CA25,CL25)</f>
        <v>0</v>
      </c>
      <c r="AF25" s="34"/>
      <c r="AG25" s="34">
        <f>INDEX(Curves!$A$12:$AZ$907,$CA25,CN25)</f>
        <v>0</v>
      </c>
      <c r="AH25" s="34">
        <f>INDEX(Curves!$A$12:$AZ$907,$CA25,CO25)</f>
        <v>0</v>
      </c>
      <c r="AI25" s="34">
        <f>INDEX(Curves!$A$12:$AZ$907,$CA25,CP25)</f>
        <v>0</v>
      </c>
      <c r="AJ25" s="34"/>
      <c r="AK25" s="34">
        <f>INDEX(Curves!$A$12:$AZ$907,$CA25,CR25)</f>
        <v>0</v>
      </c>
      <c r="AL25" s="34">
        <f>INDEX(Curves!$A$12:$AZ$907,$CA25,CS25)</f>
        <v>0</v>
      </c>
      <c r="AM25" s="34">
        <f>INDEX(Curves!$A$12:$AZ$907,$CA25,CT25)</f>
        <v>0</v>
      </c>
      <c r="AN25" s="34"/>
      <c r="AO25" s="34">
        <f>INDEX(Curves!$A$12:$AZ$907,$CA25,CV25)</f>
        <v>0</v>
      </c>
      <c r="AP25" s="34">
        <f>INDEX(Curves!$A$12:$AZ$907,$CA25,CW25)</f>
        <v>0</v>
      </c>
      <c r="AQ25" s="34">
        <f>INDEX(Curves!$A$12:$AZ$907,$CA25,CX25)</f>
        <v>0</v>
      </c>
      <c r="AR25" s="34"/>
      <c r="AS25" s="34">
        <f>INDEX(Curves!$A$12:$AZ$907,$CA25,CZ25)</f>
        <v>0</v>
      </c>
      <c r="AT25" s="34">
        <f>INDEX(Curves!$A$12:$AZ$907,$CA25,DA25)</f>
        <v>0</v>
      </c>
      <c r="AU25" s="34">
        <f>INDEX(Curves!$A$12:$AZ$907,$CA25,DB25)</f>
        <v>0</v>
      </c>
      <c r="AV25" s="34"/>
      <c r="AW25" s="34">
        <f>INDEX(Curves!$A$12:$AZ$907,$CA25,DD25)</f>
        <v>0</v>
      </c>
      <c r="AX25" s="34">
        <f>INDEX(Curves!$A$12:$AZ$907,$CA25,DE25)</f>
        <v>0</v>
      </c>
      <c r="AY25" s="34">
        <f>INDEX(Curves!$A$12:$AZ$907,$CA25,DF25)</f>
        <v>0</v>
      </c>
      <c r="AZ25" s="34"/>
      <c r="BA25" s="34">
        <f>INDEX(Curves!$A$12:$AZ$907,$CA25,DH25)</f>
        <v>0</v>
      </c>
      <c r="BB25" s="34">
        <f>INDEX(Curves!$A$12:$AZ$907,$CA25,DI25)</f>
        <v>0</v>
      </c>
      <c r="BC25" s="34">
        <f>INDEX(Curves!$A$12:$AZ$907,$CA25,DJ25)</f>
        <v>0</v>
      </c>
      <c r="BD25" s="34"/>
      <c r="BE25" s="34">
        <f>INDEX(Curves!$A$12:$AZ$907,$CA25,DL25)</f>
        <v>0</v>
      </c>
      <c r="BF25" s="34">
        <f>INDEX(Curves!$A$12:$AZ$907,$CA25,DM25)</f>
        <v>0</v>
      </c>
      <c r="BG25" s="34">
        <f>INDEX(Curves!$A$12:$AZ$907,$CA25,DN25)</f>
        <v>0</v>
      </c>
      <c r="BH25" s="34"/>
      <c r="BI25" s="34">
        <f>INDEX(Curves!$A$12:$AZ$907,$CA25,DP25)</f>
        <v>0</v>
      </c>
      <c r="BJ25" s="34">
        <f>INDEX(Curves!$A$12:$AZ$907,$CA25,DQ25)</f>
        <v>0</v>
      </c>
      <c r="BK25" s="34">
        <f>INDEX(Curves!$A$12:$AZ$907,$CA25,DR25)</f>
        <v>0</v>
      </c>
      <c r="BL25"/>
      <c r="BM25"/>
      <c r="BN25" s="17">
        <f t="shared" si="18"/>
        <v>36647</v>
      </c>
      <c r="BO25" s="17">
        <f t="shared" ref="BO25:BX25" si="39">EOMONTH(BN25,1)</f>
        <v>36707</v>
      </c>
      <c r="BP25" s="17">
        <f t="shared" si="39"/>
        <v>36738</v>
      </c>
      <c r="BQ25" s="17">
        <f t="shared" si="39"/>
        <v>36769</v>
      </c>
      <c r="BR25" s="17">
        <f t="shared" si="39"/>
        <v>36799</v>
      </c>
      <c r="BS25" s="17">
        <f t="shared" si="39"/>
        <v>36830</v>
      </c>
      <c r="BT25" s="17">
        <f t="shared" si="39"/>
        <v>36860</v>
      </c>
      <c r="BU25" s="17">
        <f t="shared" si="39"/>
        <v>36891</v>
      </c>
      <c r="BV25" s="17">
        <f t="shared" si="39"/>
        <v>36922</v>
      </c>
      <c r="BW25" s="17">
        <f t="shared" si="39"/>
        <v>36950</v>
      </c>
      <c r="BX25" s="17">
        <f t="shared" si="39"/>
        <v>36981</v>
      </c>
      <c r="BY25" s="9"/>
      <c r="CA25" s="12">
        <f>MATCH(C25,Curves!$C$12:$C$433,0)</f>
        <v>23</v>
      </c>
      <c r="CB25" s="12">
        <f>MATCH(CONCATENATE("NG ",TEXT($BN25,"mmm-yyyy")),Curves!$11:$11,0)</f>
        <v>20</v>
      </c>
      <c r="CC25" s="12">
        <f>MATCH(CONCATENATE("B ",TEXT($BN25,"mmm-yyyy")),Curves!$11:$11,0)</f>
        <v>8</v>
      </c>
      <c r="CD25" s="12">
        <f>MATCH(CONCATENATE("DISC ",TEXT($BN25,"mmm-yyyy")),Curves!$11:$11,0)</f>
        <v>32</v>
      </c>
      <c r="CE25" s="12"/>
      <c r="CF25" s="12">
        <f>MATCH(CONCATENATE("NG ",TEXT($BO25,"mmm-yyyy")),Curves!$11:$11,0)</f>
        <v>21</v>
      </c>
      <c r="CG25" s="12">
        <f>MATCH(CONCATENATE("B ",TEXT($BO25,"mmm-yyyy")),Curves!$11:$11,0)</f>
        <v>9</v>
      </c>
      <c r="CH25" s="12">
        <f>MATCH(CONCATENATE("DISC ",TEXT($BO25,"mmm-yyyy")),Curves!$11:$11,0)</f>
        <v>33</v>
      </c>
      <c r="CI25" s="12"/>
      <c r="CJ25" s="12">
        <f>MATCH(CONCATENATE("NG ",TEXT($BP25,"mmm-yyyy")),Curves!$11:$11,0)</f>
        <v>22</v>
      </c>
      <c r="CK25" s="12">
        <f>MATCH(CONCATENATE("B ",TEXT($BP25,"mmm-yyyy")),Curves!$11:$11,0)</f>
        <v>10</v>
      </c>
      <c r="CL25" s="12">
        <f>MATCH(CONCATENATE("DISC ",TEXT($BP25,"mmm-yyyy")),Curves!$11:$11,0)</f>
        <v>34</v>
      </c>
      <c r="CM25" s="12"/>
      <c r="CN25" s="12">
        <f>MATCH(CONCATENATE("NG ",TEXT($BQ25,"mmm-yyyy")),Curves!$11:$11,0)</f>
        <v>23</v>
      </c>
      <c r="CO25" s="12">
        <f>MATCH(CONCATENATE("B ",TEXT($BQ25,"mmm-yyyy")),Curves!$11:$11,0)</f>
        <v>11</v>
      </c>
      <c r="CP25" s="12">
        <f>MATCH(CONCATENATE("DISC ",TEXT($BQ25,"mmm-yyyy")),Curves!$11:$11,0)</f>
        <v>35</v>
      </c>
      <c r="CQ25" s="12"/>
      <c r="CR25" s="12">
        <f>MATCH(CONCATENATE("NG ",TEXT($BR25,"mmm-yyyy")),Curves!$11:$11,0)</f>
        <v>24</v>
      </c>
      <c r="CS25" s="12">
        <f>MATCH(CONCATENATE("B ",TEXT($BR25,"mmm-yyyy")),Curves!$11:$11,0)</f>
        <v>12</v>
      </c>
      <c r="CT25" s="12">
        <f>MATCH(CONCATENATE("DISC ",TEXT($BR25,"mmm-yyyy")),Curves!$11:$11,0)</f>
        <v>36</v>
      </c>
      <c r="CU25" s="12"/>
      <c r="CV25" s="12">
        <f>MATCH(CONCATENATE("NG ",TEXT($BS25,"mmm-yyyy")),Curves!$11:$11,0)</f>
        <v>25</v>
      </c>
      <c r="CW25" s="12">
        <f>MATCH(CONCATENATE("B ",TEXT($BS25,"mmm-yyyy")),Curves!$11:$11,0)</f>
        <v>13</v>
      </c>
      <c r="CX25" s="12">
        <f>MATCH(CONCATENATE("DISC ",TEXT($BS25,"mmm-yyyy")),Curves!$11:$11,0)</f>
        <v>37</v>
      </c>
      <c r="CY25" s="12"/>
      <c r="CZ25" s="12">
        <f>MATCH(CONCATENATE("NG ",TEXT($BT25,"mmm-yyyy")),Curves!$11:$11,0)</f>
        <v>26</v>
      </c>
      <c r="DA25" s="12">
        <f>MATCH(CONCATENATE("B ",TEXT($BT25,"mmm-yyyy")),Curves!$11:$11,0)</f>
        <v>14</v>
      </c>
      <c r="DB25" s="12">
        <f>MATCH(CONCATENATE("DISC ",TEXT($BT25,"mmm-yyyy")),Curves!$11:$11,0)</f>
        <v>38</v>
      </c>
      <c r="DC25" s="12"/>
      <c r="DD25" s="12">
        <f>MATCH(CONCATENATE("NG ",TEXT($BU25,"mmm-yyyy")),Curves!$11:$11,0)</f>
        <v>27</v>
      </c>
      <c r="DE25" s="12">
        <f>MATCH(CONCATENATE("B ",TEXT($BU25,"mmm-yyyy")),Curves!$11:$11,0)</f>
        <v>15</v>
      </c>
      <c r="DF25" s="12">
        <f>MATCH(CONCATENATE("DISC ",TEXT($BU25,"mmm-yyyy")),Curves!$11:$11,0)</f>
        <v>39</v>
      </c>
      <c r="DG25" s="12"/>
      <c r="DH25" s="12">
        <f>MATCH(CONCATENATE("NG ",TEXT($BV25,"mmm-yyyy")),Curves!$11:$11,0)</f>
        <v>28</v>
      </c>
      <c r="DI25" s="12">
        <f>MATCH(CONCATENATE("B ",TEXT($BV25,"mmm-yyyy")),Curves!$11:$11,0)</f>
        <v>16</v>
      </c>
      <c r="DJ25" s="12">
        <f>MATCH(CONCATENATE("DISC ",TEXT($BV25,"mmm-yyyy")),Curves!$11:$11,0)</f>
        <v>40</v>
      </c>
      <c r="DL25" s="12">
        <f>MATCH(CONCATENATE("NG ",TEXT($BW25,"mmm-yyyy")),Curves!$11:$11,0)</f>
        <v>29</v>
      </c>
      <c r="DM25" s="12">
        <f>MATCH(CONCATENATE("B ",TEXT($BW25,"mmm-yyyy")),Curves!$11:$11,0)</f>
        <v>17</v>
      </c>
      <c r="DN25" s="12">
        <f>MATCH(CONCATENATE("DISC ",TEXT($BW25,"mmm-yyyy")),Curves!$11:$11,0)</f>
        <v>41</v>
      </c>
      <c r="DP25" s="12">
        <f>MATCH(CONCATENATE("NG ",TEXT($BX25,"mmm-yyyy")),Curves!$11:$11,0)</f>
        <v>30</v>
      </c>
      <c r="DQ25" s="12">
        <f>MATCH(CONCATENATE("B ",TEXT($BX25,"mmm-yyyy")),Curves!$11:$11,0)</f>
        <v>18</v>
      </c>
      <c r="DR25" s="12">
        <f>MATCH(CONCATENATE("DISC ",TEXT($BX25,"mmm-yyyy")),Curves!$11:$11,0)</f>
        <v>42</v>
      </c>
    </row>
    <row r="26" spans="2:122" x14ac:dyDescent="0.2">
      <c r="B26" s="6">
        <f t="shared" si="1"/>
        <v>36647</v>
      </c>
      <c r="C26" s="27">
        <f>IF(Curves!C35&lt;&gt;"",Curves!C35,"")</f>
        <v>36640</v>
      </c>
      <c r="D26" s="31"/>
      <c r="E26" s="20">
        <f t="shared" si="2"/>
        <v>2.8311641265822467</v>
      </c>
      <c r="F26" s="20">
        <f t="shared" si="5"/>
        <v>2.8400528046638898</v>
      </c>
      <c r="G26" s="20">
        <f t="shared" si="6"/>
        <v>2.8796391950284734</v>
      </c>
      <c r="H26" s="20">
        <f t="shared" si="7"/>
        <v>2.8730764296533966</v>
      </c>
      <c r="I26" s="20">
        <f t="shared" si="8"/>
        <v>2.8465783626691716</v>
      </c>
      <c r="J26" s="20">
        <f t="shared" si="9"/>
        <v>2.7996976974382921</v>
      </c>
      <c r="K26" s="20">
        <f t="shared" si="10"/>
        <v>2.918970460243469</v>
      </c>
      <c r="L26" s="20">
        <f t="shared" si="11"/>
        <v>2.9890880775804267</v>
      </c>
      <c r="M26" s="20">
        <f t="shared" si="12"/>
        <v>2.9955049243093308</v>
      </c>
      <c r="N26" s="20">
        <f t="shared" si="13"/>
        <v>2.8164623506637581</v>
      </c>
      <c r="O26" s="21">
        <f t="shared" si="14"/>
        <v>2.6417340801543783</v>
      </c>
      <c r="P26" s="20"/>
      <c r="Q26" s="50">
        <f t="shared" si="15"/>
        <v>2.9955049243093308</v>
      </c>
      <c r="R26" s="50">
        <f t="shared" si="3"/>
        <v>2.6417340801543783</v>
      </c>
      <c r="S26" s="51">
        <f t="shared" si="16"/>
        <v>0.35377084415495252</v>
      </c>
      <c r="U26" s="34">
        <f>INDEX(Curves!$A$12:$AZ$907,$CA26,CB26)</f>
        <v>3.137</v>
      </c>
      <c r="V26" s="34">
        <f>INDEX(Curves!$A$12:$AZ$907,$CA26,CC26)</f>
        <v>-0.30249999999999999</v>
      </c>
      <c r="W26" s="34">
        <f>INDEX(Curves!$A$12:$AZ$907,$CA26,CD26)</f>
        <v>0.99882311751005337</v>
      </c>
      <c r="X26" s="34"/>
      <c r="Y26" s="34">
        <f>INDEX(Curves!$A$12:$AZ$907,$CA26,CF26)</f>
        <v>3.1510000000000002</v>
      </c>
      <c r="Z26" s="34">
        <f>INDEX(Curves!$A$12:$AZ$907,$CA26,CG26)</f>
        <v>-0.29249999999999998</v>
      </c>
      <c r="AA26" s="34">
        <f>INDEX(Curves!$A$12:$AZ$907,$CA26,CH26)</f>
        <v>0.99354654702252565</v>
      </c>
      <c r="AB26" s="34"/>
      <c r="AC26" s="34">
        <f>INDEX(Curves!$A$12:$AZ$907,$CA26,CJ26)</f>
        <v>3.1610000000000005</v>
      </c>
      <c r="AD26" s="34">
        <f>INDEX(Curves!$A$12:$AZ$907,$CA26,CK26)</f>
        <v>-0.2475</v>
      </c>
      <c r="AE26" s="34">
        <f>INDEX(Curves!$A$12:$AZ$907,$CA26,CL26)</f>
        <v>0.98837796294095526</v>
      </c>
      <c r="AF26" s="34"/>
      <c r="AG26" s="34">
        <f>INDEX(Curves!$A$12:$AZ$907,$CA26,CN26)</f>
        <v>3.1680000000000001</v>
      </c>
      <c r="AH26" s="34">
        <f>INDEX(Curves!$A$12:$AZ$907,$CA26,CO26)</f>
        <v>-0.245</v>
      </c>
      <c r="AI26" s="34">
        <f>INDEX(Curves!$A$12:$AZ$907,$CA26,CP26)</f>
        <v>0.98292043436653997</v>
      </c>
      <c r="AJ26" s="34"/>
      <c r="AK26" s="34">
        <f>INDEX(Curves!$A$12:$AZ$907,$CA26,CR26)</f>
        <v>3.16</v>
      </c>
      <c r="AL26" s="34">
        <f>INDEX(Curves!$A$12:$AZ$907,$CA26,CS26)</f>
        <v>-0.2475</v>
      </c>
      <c r="AM26" s="34">
        <f>INDEX(Curves!$A$12:$AZ$907,$CA26,CT26)</f>
        <v>0.97736596143147525</v>
      </c>
      <c r="AN26" s="34"/>
      <c r="AO26" s="34">
        <f>INDEX(Curves!$A$12:$AZ$907,$CA26,CV26)</f>
        <v>3.1680000000000001</v>
      </c>
      <c r="AP26" s="34">
        <f>INDEX(Curves!$A$12:$AZ$907,$CA26,CW26)</f>
        <v>-0.28749999999999998</v>
      </c>
      <c r="AQ26" s="34">
        <f>INDEX(Curves!$A$12:$AZ$907,$CA26,CX26)</f>
        <v>0.97194851499333168</v>
      </c>
      <c r="AR26" s="34"/>
      <c r="AS26" s="34">
        <f>INDEX(Curves!$A$12:$AZ$907,$CA26,CZ26)</f>
        <v>3.258</v>
      </c>
      <c r="AT26" s="34">
        <f>INDEX(Curves!$A$12:$AZ$907,$CA26,DA26)</f>
        <v>-0.23749999999999999</v>
      </c>
      <c r="AU26" s="34">
        <f>INDEX(Curves!$A$12:$AZ$907,$CA26,DB26)</f>
        <v>0.96638651224746519</v>
      </c>
      <c r="AV26" s="34"/>
      <c r="AW26" s="34">
        <f>INDEX(Curves!$A$12:$AZ$907,$CA26,DD26)</f>
        <v>3.3480000000000003</v>
      </c>
      <c r="AX26" s="34">
        <f>INDEX(Curves!$A$12:$AZ$907,$CA26,DE26)</f>
        <v>-0.23749999999999999</v>
      </c>
      <c r="AY26" s="34">
        <f>INDEX(Curves!$A$12:$AZ$907,$CA26,DF26)</f>
        <v>0.96096707204000198</v>
      </c>
      <c r="AZ26" s="34"/>
      <c r="BA26" s="34">
        <f>INDEX(Curves!$A$12:$AZ$907,$CA26,DH26)</f>
        <v>3.363</v>
      </c>
      <c r="BB26" s="34">
        <f>INDEX(Curves!$A$12:$AZ$907,$CA26,DI26)</f>
        <v>-0.22750000000000001</v>
      </c>
      <c r="BC26" s="34">
        <f>INDEX(Curves!$A$12:$AZ$907,$CA26,DJ26)</f>
        <v>0.95535159442172879</v>
      </c>
      <c r="BD26" s="34"/>
      <c r="BE26" s="34">
        <f>INDEX(Curves!$A$12:$AZ$907,$CA26,DL26)</f>
        <v>3.1930000000000001</v>
      </c>
      <c r="BF26" s="34">
        <f>INDEX(Curves!$A$12:$AZ$907,$CA26,DM26)</f>
        <v>-0.22750000000000001</v>
      </c>
      <c r="BG26" s="34">
        <f>INDEX(Curves!$A$12:$AZ$907,$CA26,DN26)</f>
        <v>0.94974282605420934</v>
      </c>
      <c r="BH26" s="34"/>
      <c r="BI26" s="34">
        <f>INDEX(Curves!$A$12:$AZ$907,$CA26,DP26)</f>
        <v>3.0240000000000005</v>
      </c>
      <c r="BJ26" s="34">
        <f>INDEX(Curves!$A$12:$AZ$907,$CA26,DQ26)</f>
        <v>-0.22750000000000001</v>
      </c>
      <c r="BK26" s="34">
        <f>INDEX(Curves!$A$12:$AZ$907,$CA26,DR26)</f>
        <v>0.94465727879648764</v>
      </c>
      <c r="BL26"/>
      <c r="BM26"/>
      <c r="BN26" s="17">
        <f t="shared" si="18"/>
        <v>36647</v>
      </c>
      <c r="BO26" s="17">
        <f t="shared" ref="BO26:BX26" si="40">EOMONTH(BN26,1)</f>
        <v>36707</v>
      </c>
      <c r="BP26" s="17">
        <f t="shared" si="40"/>
        <v>36738</v>
      </c>
      <c r="BQ26" s="17">
        <f t="shared" si="40"/>
        <v>36769</v>
      </c>
      <c r="BR26" s="17">
        <f t="shared" si="40"/>
        <v>36799</v>
      </c>
      <c r="BS26" s="17">
        <f t="shared" si="40"/>
        <v>36830</v>
      </c>
      <c r="BT26" s="17">
        <f t="shared" si="40"/>
        <v>36860</v>
      </c>
      <c r="BU26" s="17">
        <f t="shared" si="40"/>
        <v>36891</v>
      </c>
      <c r="BV26" s="17">
        <f t="shared" si="40"/>
        <v>36922</v>
      </c>
      <c r="BW26" s="17">
        <f t="shared" si="40"/>
        <v>36950</v>
      </c>
      <c r="BX26" s="17">
        <f t="shared" si="40"/>
        <v>36981</v>
      </c>
      <c r="BY26" s="9"/>
      <c r="CA26" s="12">
        <f>MATCH(C26,Curves!$C$12:$C$433,0)</f>
        <v>24</v>
      </c>
      <c r="CB26" s="12">
        <f>MATCH(CONCATENATE("NG ",TEXT($BN26,"mmm-yyyy")),Curves!$11:$11,0)</f>
        <v>20</v>
      </c>
      <c r="CC26" s="12">
        <f>MATCH(CONCATENATE("B ",TEXT($BN26,"mmm-yyyy")),Curves!$11:$11,0)</f>
        <v>8</v>
      </c>
      <c r="CD26" s="12">
        <f>MATCH(CONCATENATE("DISC ",TEXT($BN26,"mmm-yyyy")),Curves!$11:$11,0)</f>
        <v>32</v>
      </c>
      <c r="CE26" s="12"/>
      <c r="CF26" s="12">
        <f>MATCH(CONCATENATE("NG ",TEXT($BO26,"mmm-yyyy")),Curves!$11:$11,0)</f>
        <v>21</v>
      </c>
      <c r="CG26" s="12">
        <f>MATCH(CONCATENATE("B ",TEXT($BO26,"mmm-yyyy")),Curves!$11:$11,0)</f>
        <v>9</v>
      </c>
      <c r="CH26" s="12">
        <f>MATCH(CONCATENATE("DISC ",TEXT($BO26,"mmm-yyyy")),Curves!$11:$11,0)</f>
        <v>33</v>
      </c>
      <c r="CI26" s="12"/>
      <c r="CJ26" s="12">
        <f>MATCH(CONCATENATE("NG ",TEXT($BP26,"mmm-yyyy")),Curves!$11:$11,0)</f>
        <v>22</v>
      </c>
      <c r="CK26" s="12">
        <f>MATCH(CONCATENATE("B ",TEXT($BP26,"mmm-yyyy")),Curves!$11:$11,0)</f>
        <v>10</v>
      </c>
      <c r="CL26" s="12">
        <f>MATCH(CONCATENATE("DISC ",TEXT($BP26,"mmm-yyyy")),Curves!$11:$11,0)</f>
        <v>34</v>
      </c>
      <c r="CM26" s="12"/>
      <c r="CN26" s="12">
        <f>MATCH(CONCATENATE("NG ",TEXT($BQ26,"mmm-yyyy")),Curves!$11:$11,0)</f>
        <v>23</v>
      </c>
      <c r="CO26" s="12">
        <f>MATCH(CONCATENATE("B ",TEXT($BQ26,"mmm-yyyy")),Curves!$11:$11,0)</f>
        <v>11</v>
      </c>
      <c r="CP26" s="12">
        <f>MATCH(CONCATENATE("DISC ",TEXT($BQ26,"mmm-yyyy")),Curves!$11:$11,0)</f>
        <v>35</v>
      </c>
      <c r="CQ26" s="12"/>
      <c r="CR26" s="12">
        <f>MATCH(CONCATENATE("NG ",TEXT($BR26,"mmm-yyyy")),Curves!$11:$11,0)</f>
        <v>24</v>
      </c>
      <c r="CS26" s="12">
        <f>MATCH(CONCATENATE("B ",TEXT($BR26,"mmm-yyyy")),Curves!$11:$11,0)</f>
        <v>12</v>
      </c>
      <c r="CT26" s="12">
        <f>MATCH(CONCATENATE("DISC ",TEXT($BR26,"mmm-yyyy")),Curves!$11:$11,0)</f>
        <v>36</v>
      </c>
      <c r="CU26" s="12"/>
      <c r="CV26" s="12">
        <f>MATCH(CONCATENATE("NG ",TEXT($BS26,"mmm-yyyy")),Curves!$11:$11,0)</f>
        <v>25</v>
      </c>
      <c r="CW26" s="12">
        <f>MATCH(CONCATENATE("B ",TEXT($BS26,"mmm-yyyy")),Curves!$11:$11,0)</f>
        <v>13</v>
      </c>
      <c r="CX26" s="12">
        <f>MATCH(CONCATENATE("DISC ",TEXT($BS26,"mmm-yyyy")),Curves!$11:$11,0)</f>
        <v>37</v>
      </c>
      <c r="CY26" s="12"/>
      <c r="CZ26" s="12">
        <f>MATCH(CONCATENATE("NG ",TEXT($BT26,"mmm-yyyy")),Curves!$11:$11,0)</f>
        <v>26</v>
      </c>
      <c r="DA26" s="12">
        <f>MATCH(CONCATENATE("B ",TEXT($BT26,"mmm-yyyy")),Curves!$11:$11,0)</f>
        <v>14</v>
      </c>
      <c r="DB26" s="12">
        <f>MATCH(CONCATENATE("DISC ",TEXT($BT26,"mmm-yyyy")),Curves!$11:$11,0)</f>
        <v>38</v>
      </c>
      <c r="DC26" s="12"/>
      <c r="DD26" s="12">
        <f>MATCH(CONCATENATE("NG ",TEXT($BU26,"mmm-yyyy")),Curves!$11:$11,0)</f>
        <v>27</v>
      </c>
      <c r="DE26" s="12">
        <f>MATCH(CONCATENATE("B ",TEXT($BU26,"mmm-yyyy")),Curves!$11:$11,0)</f>
        <v>15</v>
      </c>
      <c r="DF26" s="12">
        <f>MATCH(CONCATENATE("DISC ",TEXT($BU26,"mmm-yyyy")),Curves!$11:$11,0)</f>
        <v>39</v>
      </c>
      <c r="DG26" s="12"/>
      <c r="DH26" s="12">
        <f>MATCH(CONCATENATE("NG ",TEXT($BV26,"mmm-yyyy")),Curves!$11:$11,0)</f>
        <v>28</v>
      </c>
      <c r="DI26" s="12">
        <f>MATCH(CONCATENATE("B ",TEXT($BV26,"mmm-yyyy")),Curves!$11:$11,0)</f>
        <v>16</v>
      </c>
      <c r="DJ26" s="12">
        <f>MATCH(CONCATENATE("DISC ",TEXT($BV26,"mmm-yyyy")),Curves!$11:$11,0)</f>
        <v>40</v>
      </c>
      <c r="DL26" s="12">
        <f>MATCH(CONCATENATE("NG ",TEXT($BW26,"mmm-yyyy")),Curves!$11:$11,0)</f>
        <v>29</v>
      </c>
      <c r="DM26" s="12">
        <f>MATCH(CONCATENATE("B ",TEXT($BW26,"mmm-yyyy")),Curves!$11:$11,0)</f>
        <v>17</v>
      </c>
      <c r="DN26" s="12">
        <f>MATCH(CONCATENATE("DISC ",TEXT($BW26,"mmm-yyyy")),Curves!$11:$11,0)</f>
        <v>41</v>
      </c>
      <c r="DP26" s="12">
        <f>MATCH(CONCATENATE("NG ",TEXT($BX26,"mmm-yyyy")),Curves!$11:$11,0)</f>
        <v>30</v>
      </c>
      <c r="DQ26" s="12">
        <f>MATCH(CONCATENATE("B ",TEXT($BX26,"mmm-yyyy")),Curves!$11:$11,0)</f>
        <v>18</v>
      </c>
      <c r="DR26" s="12">
        <f>MATCH(CONCATENATE("DISC ",TEXT($BX26,"mmm-yyyy")),Curves!$11:$11,0)</f>
        <v>42</v>
      </c>
    </row>
    <row r="27" spans="2:122" x14ac:dyDescent="0.2">
      <c r="B27" s="6">
        <f t="shared" si="1"/>
        <v>36647</v>
      </c>
      <c r="C27" s="27">
        <f>IF(Curves!C36&lt;&gt;"",Curves!C36,"")</f>
        <v>36641</v>
      </c>
      <c r="D27" s="31"/>
      <c r="E27" s="20">
        <f t="shared" si="2"/>
        <v>2.7896862673451324</v>
      </c>
      <c r="F27" s="20">
        <f t="shared" si="5"/>
        <v>2.8087199871910724</v>
      </c>
      <c r="G27" s="20">
        <f t="shared" si="6"/>
        <v>2.8524424295693747</v>
      </c>
      <c r="H27" s="20">
        <f t="shared" si="7"/>
        <v>2.8460050029145942</v>
      </c>
      <c r="I27" s="20">
        <f t="shared" si="8"/>
        <v>2.8213915127395417</v>
      </c>
      <c r="J27" s="20">
        <f t="shared" si="9"/>
        <v>2.7763374075577887</v>
      </c>
      <c r="K27" s="20">
        <f t="shared" si="10"/>
        <v>2.9022750460861721</v>
      </c>
      <c r="L27" s="20">
        <f t="shared" si="11"/>
        <v>2.9760511938129919</v>
      </c>
      <c r="M27" s="20">
        <f t="shared" si="12"/>
        <v>2.9803253461906674</v>
      </c>
      <c r="N27" s="20">
        <f t="shared" si="13"/>
        <v>2.804923671888738</v>
      </c>
      <c r="O27" s="21">
        <f t="shared" si="14"/>
        <v>2.6319367162183065</v>
      </c>
      <c r="P27" s="20"/>
      <c r="Q27" s="50">
        <f t="shared" si="15"/>
        <v>2.9803253461906674</v>
      </c>
      <c r="R27" s="50">
        <f t="shared" si="3"/>
        <v>2.6319367162183065</v>
      </c>
      <c r="S27" s="51">
        <f t="shared" si="16"/>
        <v>0.34838862997236086</v>
      </c>
      <c r="U27" s="34">
        <f>INDEX(Curves!$A$12:$AZ$907,$CA27,CB27)</f>
        <v>3.11</v>
      </c>
      <c r="V27" s="34">
        <f>INDEX(Curves!$A$12:$AZ$907,$CA27,CC27)</f>
        <v>-0.3175</v>
      </c>
      <c r="W27" s="34">
        <f>INDEX(Curves!$A$12:$AZ$907,$CA27,CD27)</f>
        <v>0.9989923965425721</v>
      </c>
      <c r="X27" s="34"/>
      <c r="Y27" s="34">
        <f>INDEX(Curves!$A$12:$AZ$907,$CA27,CF27)</f>
        <v>3.1240000000000006</v>
      </c>
      <c r="Z27" s="34">
        <f>INDEX(Curves!$A$12:$AZ$907,$CA27,CG27)</f>
        <v>-0.29749999999999999</v>
      </c>
      <c r="AA27" s="34">
        <f>INDEX(Curves!$A$12:$AZ$907,$CA27,CH27)</f>
        <v>0.99370953022857667</v>
      </c>
      <c r="AB27" s="34"/>
      <c r="AC27" s="34">
        <f>INDEX(Curves!$A$12:$AZ$907,$CA27,CJ27)</f>
        <v>3.1380000000000003</v>
      </c>
      <c r="AD27" s="34">
        <f>INDEX(Curves!$A$12:$AZ$907,$CA27,CK27)</f>
        <v>-0.2525</v>
      </c>
      <c r="AE27" s="34">
        <f>INDEX(Curves!$A$12:$AZ$907,$CA27,CL27)</f>
        <v>0.98854355556034457</v>
      </c>
      <c r="AF27" s="34"/>
      <c r="AG27" s="34">
        <f>INDEX(Curves!$A$12:$AZ$907,$CA27,CN27)</f>
        <v>3.145</v>
      </c>
      <c r="AH27" s="34">
        <f>INDEX(Curves!$A$12:$AZ$907,$CA27,CO27)</f>
        <v>-0.25</v>
      </c>
      <c r="AI27" s="34">
        <f>INDEX(Curves!$A$12:$AZ$907,$CA27,CP27)</f>
        <v>0.98307599409830537</v>
      </c>
      <c r="AJ27" s="34"/>
      <c r="AK27" s="34">
        <f>INDEX(Curves!$A$12:$AZ$907,$CA27,CR27)</f>
        <v>3.1390000000000002</v>
      </c>
      <c r="AL27" s="34">
        <f>INDEX(Curves!$A$12:$AZ$907,$CA27,CS27)</f>
        <v>-0.2525</v>
      </c>
      <c r="AM27" s="34">
        <f>INDEX(Curves!$A$12:$AZ$907,$CA27,CT27)</f>
        <v>0.97744379447065355</v>
      </c>
      <c r="AN27" s="34"/>
      <c r="AO27" s="34">
        <f>INDEX(Curves!$A$12:$AZ$907,$CA27,CV27)</f>
        <v>3.1490000000000005</v>
      </c>
      <c r="AP27" s="34">
        <f>INDEX(Curves!$A$12:$AZ$907,$CA27,CW27)</f>
        <v>-0.29249999999999998</v>
      </c>
      <c r="AQ27" s="34">
        <f>INDEX(Curves!$A$12:$AZ$907,$CA27,CX27)</f>
        <v>0.97193677842037052</v>
      </c>
      <c r="AR27" s="34"/>
      <c r="AS27" s="34">
        <f>INDEX(Curves!$A$12:$AZ$907,$CA27,CZ27)</f>
        <v>3.2410000000000001</v>
      </c>
      <c r="AT27" s="34">
        <f>INDEX(Curves!$A$12:$AZ$907,$CA27,DA27)</f>
        <v>-0.23749999999999999</v>
      </c>
      <c r="AU27" s="34">
        <f>INDEX(Curves!$A$12:$AZ$907,$CA27,DB27)</f>
        <v>0.96629766808262751</v>
      </c>
      <c r="AV27" s="34"/>
      <c r="AW27" s="34">
        <f>INDEX(Curves!$A$12:$AZ$907,$CA27,DD27)</f>
        <v>3.335</v>
      </c>
      <c r="AX27" s="34">
        <f>INDEX(Curves!$A$12:$AZ$907,$CA27,DE27)</f>
        <v>-0.23749999999999999</v>
      </c>
      <c r="AY27" s="34">
        <f>INDEX(Curves!$A$12:$AZ$907,$CA27,DF27)</f>
        <v>0.96079134586375836</v>
      </c>
      <c r="AZ27" s="34"/>
      <c r="BA27" s="34">
        <f>INDEX(Curves!$A$12:$AZ$907,$CA27,DH27)</f>
        <v>3.3480000000000003</v>
      </c>
      <c r="BB27" s="34">
        <f>INDEX(Curves!$A$12:$AZ$907,$CA27,DI27)</f>
        <v>-0.22750000000000001</v>
      </c>
      <c r="BC27" s="34">
        <f>INDEX(Curves!$A$12:$AZ$907,$CA27,DJ27)</f>
        <v>0.95507942515323418</v>
      </c>
      <c r="BD27" s="34"/>
      <c r="BE27" s="34">
        <f>INDEX(Curves!$A$12:$AZ$907,$CA27,DL27)</f>
        <v>3.1819999999999999</v>
      </c>
      <c r="BF27" s="34">
        <f>INDEX(Curves!$A$12:$AZ$907,$CA27,DM27)</f>
        <v>-0.22750000000000001</v>
      </c>
      <c r="BG27" s="34">
        <f>INDEX(Curves!$A$12:$AZ$907,$CA27,DN27)</f>
        <v>0.94937338699906515</v>
      </c>
      <c r="BH27" s="34"/>
      <c r="BI27" s="34">
        <f>INDEX(Curves!$A$12:$AZ$907,$CA27,DP27)</f>
        <v>3.0150000000000001</v>
      </c>
      <c r="BJ27" s="34">
        <f>INDEX(Curves!$A$12:$AZ$907,$CA27,DQ27)</f>
        <v>-0.22750000000000001</v>
      </c>
      <c r="BK27" s="34">
        <f>INDEX(Curves!$A$12:$AZ$907,$CA27,DR27)</f>
        <v>0.94419254393481844</v>
      </c>
      <c r="BL27"/>
      <c r="BM27"/>
      <c r="BN27" s="17">
        <f t="shared" si="18"/>
        <v>36647</v>
      </c>
      <c r="BO27" s="17">
        <f t="shared" ref="BO27:BX27" si="41">EOMONTH(BN27,1)</f>
        <v>36707</v>
      </c>
      <c r="BP27" s="17">
        <f t="shared" si="41"/>
        <v>36738</v>
      </c>
      <c r="BQ27" s="17">
        <f t="shared" si="41"/>
        <v>36769</v>
      </c>
      <c r="BR27" s="17">
        <f t="shared" si="41"/>
        <v>36799</v>
      </c>
      <c r="BS27" s="17">
        <f t="shared" si="41"/>
        <v>36830</v>
      </c>
      <c r="BT27" s="17">
        <f t="shared" si="41"/>
        <v>36860</v>
      </c>
      <c r="BU27" s="17">
        <f t="shared" si="41"/>
        <v>36891</v>
      </c>
      <c r="BV27" s="17">
        <f t="shared" si="41"/>
        <v>36922</v>
      </c>
      <c r="BW27" s="17">
        <f t="shared" si="41"/>
        <v>36950</v>
      </c>
      <c r="BX27" s="17">
        <f t="shared" si="41"/>
        <v>36981</v>
      </c>
      <c r="BY27" s="9"/>
      <c r="CA27" s="12">
        <f>MATCH(C27,Curves!$C$12:$C$433,0)</f>
        <v>25</v>
      </c>
      <c r="CB27" s="12">
        <f>MATCH(CONCATENATE("NG ",TEXT($BN27,"mmm-yyyy")),Curves!$11:$11,0)</f>
        <v>20</v>
      </c>
      <c r="CC27" s="12">
        <f>MATCH(CONCATENATE("B ",TEXT($BN27,"mmm-yyyy")),Curves!$11:$11,0)</f>
        <v>8</v>
      </c>
      <c r="CD27" s="12">
        <f>MATCH(CONCATENATE("DISC ",TEXT($BN27,"mmm-yyyy")),Curves!$11:$11,0)</f>
        <v>32</v>
      </c>
      <c r="CE27" s="12"/>
      <c r="CF27" s="12">
        <f>MATCH(CONCATENATE("NG ",TEXT($BO27,"mmm-yyyy")),Curves!$11:$11,0)</f>
        <v>21</v>
      </c>
      <c r="CG27" s="12">
        <f>MATCH(CONCATENATE("B ",TEXT($BO27,"mmm-yyyy")),Curves!$11:$11,0)</f>
        <v>9</v>
      </c>
      <c r="CH27" s="12">
        <f>MATCH(CONCATENATE("DISC ",TEXT($BO27,"mmm-yyyy")),Curves!$11:$11,0)</f>
        <v>33</v>
      </c>
      <c r="CI27" s="12"/>
      <c r="CJ27" s="12">
        <f>MATCH(CONCATENATE("NG ",TEXT($BP27,"mmm-yyyy")),Curves!$11:$11,0)</f>
        <v>22</v>
      </c>
      <c r="CK27" s="12">
        <f>MATCH(CONCATENATE("B ",TEXT($BP27,"mmm-yyyy")),Curves!$11:$11,0)</f>
        <v>10</v>
      </c>
      <c r="CL27" s="12">
        <f>MATCH(CONCATENATE("DISC ",TEXT($BP27,"mmm-yyyy")),Curves!$11:$11,0)</f>
        <v>34</v>
      </c>
      <c r="CM27" s="12"/>
      <c r="CN27" s="12">
        <f>MATCH(CONCATENATE("NG ",TEXT($BQ27,"mmm-yyyy")),Curves!$11:$11,0)</f>
        <v>23</v>
      </c>
      <c r="CO27" s="12">
        <f>MATCH(CONCATENATE("B ",TEXT($BQ27,"mmm-yyyy")),Curves!$11:$11,0)</f>
        <v>11</v>
      </c>
      <c r="CP27" s="12">
        <f>MATCH(CONCATENATE("DISC ",TEXT($BQ27,"mmm-yyyy")),Curves!$11:$11,0)</f>
        <v>35</v>
      </c>
      <c r="CQ27" s="12"/>
      <c r="CR27" s="12">
        <f>MATCH(CONCATENATE("NG ",TEXT($BR27,"mmm-yyyy")),Curves!$11:$11,0)</f>
        <v>24</v>
      </c>
      <c r="CS27" s="12">
        <f>MATCH(CONCATENATE("B ",TEXT($BR27,"mmm-yyyy")),Curves!$11:$11,0)</f>
        <v>12</v>
      </c>
      <c r="CT27" s="12">
        <f>MATCH(CONCATENATE("DISC ",TEXT($BR27,"mmm-yyyy")),Curves!$11:$11,0)</f>
        <v>36</v>
      </c>
      <c r="CU27" s="12"/>
      <c r="CV27" s="12">
        <f>MATCH(CONCATENATE("NG ",TEXT($BS27,"mmm-yyyy")),Curves!$11:$11,0)</f>
        <v>25</v>
      </c>
      <c r="CW27" s="12">
        <f>MATCH(CONCATENATE("B ",TEXT($BS27,"mmm-yyyy")),Curves!$11:$11,0)</f>
        <v>13</v>
      </c>
      <c r="CX27" s="12">
        <f>MATCH(CONCATENATE("DISC ",TEXT($BS27,"mmm-yyyy")),Curves!$11:$11,0)</f>
        <v>37</v>
      </c>
      <c r="CY27" s="12"/>
      <c r="CZ27" s="12">
        <f>MATCH(CONCATENATE("NG ",TEXT($BT27,"mmm-yyyy")),Curves!$11:$11,0)</f>
        <v>26</v>
      </c>
      <c r="DA27" s="12">
        <f>MATCH(CONCATENATE("B ",TEXT($BT27,"mmm-yyyy")),Curves!$11:$11,0)</f>
        <v>14</v>
      </c>
      <c r="DB27" s="12">
        <f>MATCH(CONCATENATE("DISC ",TEXT($BT27,"mmm-yyyy")),Curves!$11:$11,0)</f>
        <v>38</v>
      </c>
      <c r="DC27" s="12"/>
      <c r="DD27" s="12">
        <f>MATCH(CONCATENATE("NG ",TEXT($BU27,"mmm-yyyy")),Curves!$11:$11,0)</f>
        <v>27</v>
      </c>
      <c r="DE27" s="12">
        <f>MATCH(CONCATENATE("B ",TEXT($BU27,"mmm-yyyy")),Curves!$11:$11,0)</f>
        <v>15</v>
      </c>
      <c r="DF27" s="12">
        <f>MATCH(CONCATENATE("DISC ",TEXT($BU27,"mmm-yyyy")),Curves!$11:$11,0)</f>
        <v>39</v>
      </c>
      <c r="DG27" s="12"/>
      <c r="DH27" s="12">
        <f>MATCH(CONCATENATE("NG ",TEXT($BV27,"mmm-yyyy")),Curves!$11:$11,0)</f>
        <v>28</v>
      </c>
      <c r="DI27" s="12">
        <f>MATCH(CONCATENATE("B ",TEXT($BV27,"mmm-yyyy")),Curves!$11:$11,0)</f>
        <v>16</v>
      </c>
      <c r="DJ27" s="12">
        <f>MATCH(CONCATENATE("DISC ",TEXT($BV27,"mmm-yyyy")),Curves!$11:$11,0)</f>
        <v>40</v>
      </c>
      <c r="DL27" s="12">
        <f>MATCH(CONCATENATE("NG ",TEXT($BW27,"mmm-yyyy")),Curves!$11:$11,0)</f>
        <v>29</v>
      </c>
      <c r="DM27" s="12">
        <f>MATCH(CONCATENATE("B ",TEXT($BW27,"mmm-yyyy")),Curves!$11:$11,0)</f>
        <v>17</v>
      </c>
      <c r="DN27" s="12">
        <f>MATCH(CONCATENATE("DISC ",TEXT($BW27,"mmm-yyyy")),Curves!$11:$11,0)</f>
        <v>41</v>
      </c>
      <c r="DP27" s="12">
        <f>MATCH(CONCATENATE("NG ",TEXT($BX27,"mmm-yyyy")),Curves!$11:$11,0)</f>
        <v>30</v>
      </c>
      <c r="DQ27" s="12">
        <f>MATCH(CONCATENATE("B ",TEXT($BX27,"mmm-yyyy")),Curves!$11:$11,0)</f>
        <v>18</v>
      </c>
      <c r="DR27" s="12">
        <f>MATCH(CONCATENATE("DISC ",TEXT($BX27,"mmm-yyyy")),Curves!$11:$11,0)</f>
        <v>42</v>
      </c>
    </row>
    <row r="28" spans="2:122" x14ac:dyDescent="0.2">
      <c r="B28" s="6">
        <f t="shared" si="1"/>
        <v>36647</v>
      </c>
      <c r="C28" s="27">
        <f>IF(Curves!C37&lt;&gt;"",Curves!C37,"")</f>
        <v>36642</v>
      </c>
      <c r="D28" s="31"/>
      <c r="E28" s="20">
        <f t="shared" si="2"/>
        <v>2.7796679453718505</v>
      </c>
      <c r="F28" s="20">
        <f t="shared" si="5"/>
        <v>2.7679042220241667</v>
      </c>
      <c r="G28" s="20">
        <f t="shared" si="6"/>
        <v>2.8301057864052481</v>
      </c>
      <c r="H28" s="20">
        <f t="shared" si="7"/>
        <v>2.8286838503658549</v>
      </c>
      <c r="I28" s="20">
        <f t="shared" si="8"/>
        <v>2.8061403243452308</v>
      </c>
      <c r="J28" s="20">
        <f t="shared" si="9"/>
        <v>2.764101261735151</v>
      </c>
      <c r="K28" s="20">
        <f t="shared" si="10"/>
        <v>2.8838356668736056</v>
      </c>
      <c r="L28" s="20">
        <f t="shared" si="11"/>
        <v>2.9577175659991166</v>
      </c>
      <c r="M28" s="20">
        <f t="shared" si="12"/>
        <v>2.9630429032360444</v>
      </c>
      <c r="N28" s="20">
        <f t="shared" si="13"/>
        <v>2.7886507626524208</v>
      </c>
      <c r="O28" s="21">
        <f t="shared" si="14"/>
        <v>2.6176013824072468</v>
      </c>
      <c r="P28" s="20"/>
      <c r="Q28" s="50">
        <f t="shared" si="15"/>
        <v>2.9630429032360444</v>
      </c>
      <c r="R28" s="50">
        <f t="shared" si="3"/>
        <v>2.6176013824072468</v>
      </c>
      <c r="S28" s="51">
        <f t="shared" si="16"/>
        <v>0.34544152082879753</v>
      </c>
      <c r="U28" s="34">
        <f>INDEX(Curves!$A$12:$AZ$907,$CA28,CB28)</f>
        <v>3.0890000000000004</v>
      </c>
      <c r="V28" s="34">
        <f>INDEX(Curves!$A$12:$AZ$907,$CA28,CC28)</f>
        <v>-0.307</v>
      </c>
      <c r="W28" s="34">
        <f>INDEX(Curves!$A$12:$AZ$907,$CA28,CD28)</f>
        <v>0.99916173449742995</v>
      </c>
      <c r="X28" s="34"/>
      <c r="Y28" s="34">
        <f>INDEX(Curves!$A$12:$AZ$907,$CA28,CF28)</f>
        <v>3.09</v>
      </c>
      <c r="Z28" s="34">
        <f>INDEX(Curves!$A$12:$AZ$907,$CA28,CG28)</f>
        <v>-0.30499999999999999</v>
      </c>
      <c r="AA28" s="34">
        <f>INDEX(Curves!$A$12:$AZ$907,$CA28,CH28)</f>
        <v>0.9938614800804908</v>
      </c>
      <c r="AB28" s="34"/>
      <c r="AC28" s="34">
        <f>INDEX(Curves!$A$12:$AZ$907,$CA28,CJ28)</f>
        <v>3.105</v>
      </c>
      <c r="AD28" s="34">
        <f>INDEX(Curves!$A$12:$AZ$907,$CA28,CK28)</f>
        <v>-0.24249999999999999</v>
      </c>
      <c r="AE28" s="34">
        <f>INDEX(Curves!$A$12:$AZ$907,$CA28,CL28)</f>
        <v>0.98868324415903874</v>
      </c>
      <c r="AF28" s="34"/>
      <c r="AG28" s="34">
        <f>INDEX(Curves!$A$12:$AZ$907,$CA28,CN28)</f>
        <v>3.117</v>
      </c>
      <c r="AH28" s="34">
        <f>INDEX(Curves!$A$12:$AZ$907,$CA28,CO28)</f>
        <v>-0.24</v>
      </c>
      <c r="AI28" s="34">
        <f>INDEX(Curves!$A$12:$AZ$907,$CA28,CP28)</f>
        <v>0.98320606547301181</v>
      </c>
      <c r="AJ28" s="34"/>
      <c r="AK28" s="34">
        <f>INDEX(Curves!$A$12:$AZ$907,$CA28,CR28)</f>
        <v>3.113</v>
      </c>
      <c r="AL28" s="34">
        <f>INDEX(Curves!$A$12:$AZ$907,$CA28,CS28)</f>
        <v>-0.24249999999999999</v>
      </c>
      <c r="AM28" s="34">
        <f>INDEX(Curves!$A$12:$AZ$907,$CA28,CT28)</f>
        <v>0.97757893201366697</v>
      </c>
      <c r="AN28" s="34"/>
      <c r="AO28" s="34">
        <f>INDEX(Curves!$A$12:$AZ$907,$CA28,CV28)</f>
        <v>3.1260000000000003</v>
      </c>
      <c r="AP28" s="34">
        <f>INDEX(Curves!$A$12:$AZ$907,$CA28,CW28)</f>
        <v>-0.28249999999999997</v>
      </c>
      <c r="AQ28" s="34">
        <f>INDEX(Curves!$A$12:$AZ$907,$CA28,CX28)</f>
        <v>0.97207710980662931</v>
      </c>
      <c r="AR28" s="34"/>
      <c r="AS28" s="34">
        <f>INDEX(Curves!$A$12:$AZ$907,$CA28,CZ28)</f>
        <v>3.2190000000000003</v>
      </c>
      <c r="AT28" s="34">
        <f>INDEX(Curves!$A$12:$AZ$907,$CA28,DA28)</f>
        <v>-0.23499999999999999</v>
      </c>
      <c r="AU28" s="34">
        <f>INDEX(Curves!$A$12:$AZ$907,$CA28,DB28)</f>
        <v>0.96643286423378183</v>
      </c>
      <c r="AV28" s="34"/>
      <c r="AW28" s="34">
        <f>INDEX(Curves!$A$12:$AZ$907,$CA28,DD28)</f>
        <v>3.3130000000000002</v>
      </c>
      <c r="AX28" s="34">
        <f>INDEX(Curves!$A$12:$AZ$907,$CA28,DE28)</f>
        <v>-0.23499999999999999</v>
      </c>
      <c r="AY28" s="34">
        <f>INDEX(Curves!$A$12:$AZ$907,$CA28,DF28)</f>
        <v>0.96092188628951147</v>
      </c>
      <c r="AZ28" s="34"/>
      <c r="BA28" s="34">
        <f>INDEX(Curves!$A$12:$AZ$907,$CA28,DH28)</f>
        <v>3.327</v>
      </c>
      <c r="BB28" s="34">
        <f>INDEX(Curves!$A$12:$AZ$907,$CA28,DI28)</f>
        <v>-0.22500000000000001</v>
      </c>
      <c r="BC28" s="34">
        <f>INDEX(Curves!$A$12:$AZ$907,$CA28,DJ28)</f>
        <v>0.95520403070149729</v>
      </c>
      <c r="BD28" s="34"/>
      <c r="BE28" s="34">
        <f>INDEX(Curves!$A$12:$AZ$907,$CA28,DL28)</f>
        <v>3.1619999999999999</v>
      </c>
      <c r="BF28" s="34">
        <f>INDEX(Curves!$A$12:$AZ$907,$CA28,DM28)</f>
        <v>-0.22500000000000001</v>
      </c>
      <c r="BG28" s="34">
        <f>INDEX(Curves!$A$12:$AZ$907,$CA28,DN28)</f>
        <v>0.94948953444072903</v>
      </c>
      <c r="BH28" s="34"/>
      <c r="BI28" s="34">
        <f>INDEX(Curves!$A$12:$AZ$907,$CA28,DP28)</f>
        <v>2.9969999999999999</v>
      </c>
      <c r="BJ28" s="34">
        <f>INDEX(Curves!$A$12:$AZ$907,$CA28,DQ28)</f>
        <v>-0.22500000000000001</v>
      </c>
      <c r="BK28" s="34">
        <f>INDEX(Curves!$A$12:$AZ$907,$CA28,DR28)</f>
        <v>0.94430064300405736</v>
      </c>
      <c r="BL28"/>
      <c r="BM28"/>
      <c r="BN28" s="17">
        <f t="shared" si="18"/>
        <v>36647</v>
      </c>
      <c r="BO28" s="17">
        <f t="shared" ref="BO28:BX28" si="42">EOMONTH(BN28,1)</f>
        <v>36707</v>
      </c>
      <c r="BP28" s="17">
        <f t="shared" si="42"/>
        <v>36738</v>
      </c>
      <c r="BQ28" s="17">
        <f t="shared" si="42"/>
        <v>36769</v>
      </c>
      <c r="BR28" s="17">
        <f t="shared" si="42"/>
        <v>36799</v>
      </c>
      <c r="BS28" s="17">
        <f t="shared" si="42"/>
        <v>36830</v>
      </c>
      <c r="BT28" s="17">
        <f t="shared" si="42"/>
        <v>36860</v>
      </c>
      <c r="BU28" s="17">
        <f t="shared" si="42"/>
        <v>36891</v>
      </c>
      <c r="BV28" s="17">
        <f t="shared" si="42"/>
        <v>36922</v>
      </c>
      <c r="BW28" s="17">
        <f t="shared" si="42"/>
        <v>36950</v>
      </c>
      <c r="BX28" s="17">
        <f t="shared" si="42"/>
        <v>36981</v>
      </c>
      <c r="BY28" s="9"/>
      <c r="CA28" s="12">
        <f>MATCH(C28,Curves!$C$12:$C$433,0)</f>
        <v>26</v>
      </c>
      <c r="CB28" s="12">
        <f>MATCH(CONCATENATE("NG ",TEXT($BN28,"mmm-yyyy")),Curves!$11:$11,0)</f>
        <v>20</v>
      </c>
      <c r="CC28" s="12">
        <f>MATCH(CONCATENATE("B ",TEXT($BN28,"mmm-yyyy")),Curves!$11:$11,0)</f>
        <v>8</v>
      </c>
      <c r="CD28" s="12">
        <f>MATCH(CONCATENATE("DISC ",TEXT($BN28,"mmm-yyyy")),Curves!$11:$11,0)</f>
        <v>32</v>
      </c>
      <c r="CE28" s="12"/>
      <c r="CF28" s="12">
        <f>MATCH(CONCATENATE("NG ",TEXT($BO28,"mmm-yyyy")),Curves!$11:$11,0)</f>
        <v>21</v>
      </c>
      <c r="CG28" s="12">
        <f>MATCH(CONCATENATE("B ",TEXT($BO28,"mmm-yyyy")),Curves!$11:$11,0)</f>
        <v>9</v>
      </c>
      <c r="CH28" s="12">
        <f>MATCH(CONCATENATE("DISC ",TEXT($BO28,"mmm-yyyy")),Curves!$11:$11,0)</f>
        <v>33</v>
      </c>
      <c r="CI28" s="12"/>
      <c r="CJ28" s="12">
        <f>MATCH(CONCATENATE("NG ",TEXT($BP28,"mmm-yyyy")),Curves!$11:$11,0)</f>
        <v>22</v>
      </c>
      <c r="CK28" s="12">
        <f>MATCH(CONCATENATE("B ",TEXT($BP28,"mmm-yyyy")),Curves!$11:$11,0)</f>
        <v>10</v>
      </c>
      <c r="CL28" s="12">
        <f>MATCH(CONCATENATE("DISC ",TEXT($BP28,"mmm-yyyy")),Curves!$11:$11,0)</f>
        <v>34</v>
      </c>
      <c r="CM28" s="12"/>
      <c r="CN28" s="12">
        <f>MATCH(CONCATENATE("NG ",TEXT($BQ28,"mmm-yyyy")),Curves!$11:$11,0)</f>
        <v>23</v>
      </c>
      <c r="CO28" s="12">
        <f>MATCH(CONCATENATE("B ",TEXT($BQ28,"mmm-yyyy")),Curves!$11:$11,0)</f>
        <v>11</v>
      </c>
      <c r="CP28" s="12">
        <f>MATCH(CONCATENATE("DISC ",TEXT($BQ28,"mmm-yyyy")),Curves!$11:$11,0)</f>
        <v>35</v>
      </c>
      <c r="CQ28" s="12"/>
      <c r="CR28" s="12">
        <f>MATCH(CONCATENATE("NG ",TEXT($BR28,"mmm-yyyy")),Curves!$11:$11,0)</f>
        <v>24</v>
      </c>
      <c r="CS28" s="12">
        <f>MATCH(CONCATENATE("B ",TEXT($BR28,"mmm-yyyy")),Curves!$11:$11,0)</f>
        <v>12</v>
      </c>
      <c r="CT28" s="12">
        <f>MATCH(CONCATENATE("DISC ",TEXT($BR28,"mmm-yyyy")),Curves!$11:$11,0)</f>
        <v>36</v>
      </c>
      <c r="CU28" s="12"/>
      <c r="CV28" s="12">
        <f>MATCH(CONCATENATE("NG ",TEXT($BS28,"mmm-yyyy")),Curves!$11:$11,0)</f>
        <v>25</v>
      </c>
      <c r="CW28" s="12">
        <f>MATCH(CONCATENATE("B ",TEXT($BS28,"mmm-yyyy")),Curves!$11:$11,0)</f>
        <v>13</v>
      </c>
      <c r="CX28" s="12">
        <f>MATCH(CONCATENATE("DISC ",TEXT($BS28,"mmm-yyyy")),Curves!$11:$11,0)</f>
        <v>37</v>
      </c>
      <c r="CY28" s="12"/>
      <c r="CZ28" s="12">
        <f>MATCH(CONCATENATE("NG ",TEXT($BT28,"mmm-yyyy")),Curves!$11:$11,0)</f>
        <v>26</v>
      </c>
      <c r="DA28" s="12">
        <f>MATCH(CONCATENATE("B ",TEXT($BT28,"mmm-yyyy")),Curves!$11:$11,0)</f>
        <v>14</v>
      </c>
      <c r="DB28" s="12">
        <f>MATCH(CONCATENATE("DISC ",TEXT($BT28,"mmm-yyyy")),Curves!$11:$11,0)</f>
        <v>38</v>
      </c>
      <c r="DC28" s="12"/>
      <c r="DD28" s="12">
        <f>MATCH(CONCATENATE("NG ",TEXT($BU28,"mmm-yyyy")),Curves!$11:$11,0)</f>
        <v>27</v>
      </c>
      <c r="DE28" s="12">
        <f>MATCH(CONCATENATE("B ",TEXT($BU28,"mmm-yyyy")),Curves!$11:$11,0)</f>
        <v>15</v>
      </c>
      <c r="DF28" s="12">
        <f>MATCH(CONCATENATE("DISC ",TEXT($BU28,"mmm-yyyy")),Curves!$11:$11,0)</f>
        <v>39</v>
      </c>
      <c r="DG28" s="12"/>
      <c r="DH28" s="12">
        <f>MATCH(CONCATENATE("NG ",TEXT($BV28,"mmm-yyyy")),Curves!$11:$11,0)</f>
        <v>28</v>
      </c>
      <c r="DI28" s="12">
        <f>MATCH(CONCATENATE("B ",TEXT($BV28,"mmm-yyyy")),Curves!$11:$11,0)</f>
        <v>16</v>
      </c>
      <c r="DJ28" s="12">
        <f>MATCH(CONCATENATE("DISC ",TEXT($BV28,"mmm-yyyy")),Curves!$11:$11,0)</f>
        <v>40</v>
      </c>
      <c r="DL28" s="12">
        <f>MATCH(CONCATENATE("NG ",TEXT($BW28,"mmm-yyyy")),Curves!$11:$11,0)</f>
        <v>29</v>
      </c>
      <c r="DM28" s="12">
        <f>MATCH(CONCATENATE("B ",TEXT($BW28,"mmm-yyyy")),Curves!$11:$11,0)</f>
        <v>17</v>
      </c>
      <c r="DN28" s="12">
        <f>MATCH(CONCATENATE("DISC ",TEXT($BW28,"mmm-yyyy")),Curves!$11:$11,0)</f>
        <v>41</v>
      </c>
      <c r="DP28" s="12">
        <f>MATCH(CONCATENATE("NG ",TEXT($BX28,"mmm-yyyy")),Curves!$11:$11,0)</f>
        <v>30</v>
      </c>
      <c r="DQ28" s="12">
        <f>MATCH(CONCATENATE("B ",TEXT($BX28,"mmm-yyyy")),Curves!$11:$11,0)</f>
        <v>18</v>
      </c>
      <c r="DR28" s="12">
        <f>MATCH(CONCATENATE("DISC ",TEXT($BX28,"mmm-yyyy")),Curves!$11:$11,0)</f>
        <v>42</v>
      </c>
    </row>
    <row r="29" spans="2:122" x14ac:dyDescent="0.2">
      <c r="B29" s="6">
        <f t="shared" si="1"/>
        <v>36678</v>
      </c>
      <c r="C29" s="27">
        <f>IF(Curves!C38&lt;&gt;"",Curves!C38,"")</f>
        <v>36643</v>
      </c>
      <c r="D29" s="31"/>
      <c r="E29" s="20">
        <f t="shared" si="2"/>
        <v>0</v>
      </c>
      <c r="F29" s="20">
        <f t="shared" si="5"/>
        <v>2.7509973587983474</v>
      </c>
      <c r="G29" s="20">
        <f t="shared" si="6"/>
        <v>2.7923307990579449</v>
      </c>
      <c r="H29" s="20">
        <f t="shared" si="7"/>
        <v>2.7930307599101498</v>
      </c>
      <c r="I29" s="20">
        <f t="shared" si="8"/>
        <v>2.7714024044988173</v>
      </c>
      <c r="J29" s="20">
        <f t="shared" si="9"/>
        <v>2.74236566748732</v>
      </c>
      <c r="K29" s="20">
        <f t="shared" si="10"/>
        <v>2.8560917659359273</v>
      </c>
      <c r="L29" s="20">
        <f t="shared" si="11"/>
        <v>2.9326266415280835</v>
      </c>
      <c r="M29" s="20">
        <f t="shared" si="12"/>
        <v>2.9376968570954771</v>
      </c>
      <c r="N29" s="20">
        <f t="shared" si="13"/>
        <v>2.7707673887831126</v>
      </c>
      <c r="O29" s="21">
        <f t="shared" si="14"/>
        <v>2.6024173584563788</v>
      </c>
      <c r="P29" s="20"/>
      <c r="Q29" s="50">
        <f t="shared" si="15"/>
        <v>2.9376968570954771</v>
      </c>
      <c r="R29" s="50">
        <f t="shared" si="3"/>
        <v>0</v>
      </c>
      <c r="S29" s="51">
        <f t="shared" si="16"/>
        <v>2.9376968570954771</v>
      </c>
      <c r="U29" s="34">
        <f>INDEX(Curves!$A$12:$AZ$907,$CA29,CB29)</f>
        <v>0</v>
      </c>
      <c r="V29" s="34">
        <f>INDEX(Curves!$A$12:$AZ$907,$CA29,CC29)</f>
        <v>0</v>
      </c>
      <c r="W29" s="34">
        <f>INDEX(Curves!$A$12:$AZ$907,$CA29,CD29)</f>
        <v>0</v>
      </c>
      <c r="X29" s="34"/>
      <c r="Y29" s="34">
        <f>INDEX(Curves!$A$12:$AZ$907,$CA29,CF29)</f>
        <v>3.0550000000000002</v>
      </c>
      <c r="Z29" s="34">
        <f>INDEX(Curves!$A$12:$AZ$907,$CA29,CG29)</f>
        <v>-0.28749999999999998</v>
      </c>
      <c r="AA29" s="34">
        <f>INDEX(Curves!$A$12:$AZ$907,$CA29,CH29)</f>
        <v>0.99403698601566304</v>
      </c>
      <c r="AB29" s="34"/>
      <c r="AC29" s="34">
        <f>INDEX(Curves!$A$12:$AZ$907,$CA29,CJ29)</f>
        <v>3.0740000000000003</v>
      </c>
      <c r="AD29" s="34">
        <f>INDEX(Curves!$A$12:$AZ$907,$CA29,CK29)</f>
        <v>-0.25</v>
      </c>
      <c r="AE29" s="34">
        <f>INDEX(Curves!$A$12:$AZ$907,$CA29,CL29)</f>
        <v>0.98878569371740255</v>
      </c>
      <c r="AF29" s="34"/>
      <c r="AG29" s="34">
        <f>INDEX(Curves!$A$12:$AZ$907,$CA29,CN29)</f>
        <v>3.0880000000000001</v>
      </c>
      <c r="AH29" s="34">
        <f>INDEX(Curves!$A$12:$AZ$907,$CA29,CO29)</f>
        <v>-0.2475</v>
      </c>
      <c r="AI29" s="34">
        <f>INDEX(Curves!$A$12:$AZ$907,$CA29,CP29)</f>
        <v>0.98328842102099978</v>
      </c>
      <c r="AJ29" s="34"/>
      <c r="AK29" s="34">
        <f>INDEX(Curves!$A$12:$AZ$907,$CA29,CR29)</f>
        <v>3.085</v>
      </c>
      <c r="AL29" s="34">
        <f>INDEX(Curves!$A$12:$AZ$907,$CA29,CS29)</f>
        <v>-0.25</v>
      </c>
      <c r="AM29" s="34">
        <f>INDEX(Curves!$A$12:$AZ$907,$CA29,CT29)</f>
        <v>0.97756698571386846</v>
      </c>
      <c r="AN29" s="34"/>
      <c r="AO29" s="34">
        <f>INDEX(Curves!$A$12:$AZ$907,$CA29,CV29)</f>
        <v>3.0990000000000002</v>
      </c>
      <c r="AP29" s="34">
        <f>INDEX(Curves!$A$12:$AZ$907,$CA29,CW29)</f>
        <v>-0.27750000000000002</v>
      </c>
      <c r="AQ29" s="34">
        <f>INDEX(Curves!$A$12:$AZ$907,$CA29,CX29)</f>
        <v>0.97195309852465706</v>
      </c>
      <c r="AR29" s="34"/>
      <c r="AS29" s="34">
        <f>INDEX(Curves!$A$12:$AZ$907,$CA29,CZ29)</f>
        <v>3.1910000000000003</v>
      </c>
      <c r="AT29" s="34">
        <f>INDEX(Curves!$A$12:$AZ$907,$CA29,DA29)</f>
        <v>-0.23499999999999999</v>
      </c>
      <c r="AU29" s="34">
        <f>INDEX(Curves!$A$12:$AZ$907,$CA29,DB29)</f>
        <v>0.96620154463326346</v>
      </c>
      <c r="AV29" s="34"/>
      <c r="AW29" s="34">
        <f>INDEX(Curves!$A$12:$AZ$907,$CA29,DD29)</f>
        <v>3.2880000000000003</v>
      </c>
      <c r="AX29" s="34">
        <f>INDEX(Curves!$A$12:$AZ$907,$CA29,DE29)</f>
        <v>-0.23499999999999999</v>
      </c>
      <c r="AY29" s="34">
        <f>INDEX(Curves!$A$12:$AZ$907,$CA29,DF29)</f>
        <v>0.96057210662564141</v>
      </c>
      <c r="AZ29" s="34"/>
      <c r="BA29" s="34">
        <f>INDEX(Curves!$A$12:$AZ$907,$CA29,DH29)</f>
        <v>3.302</v>
      </c>
      <c r="BB29" s="34">
        <f>INDEX(Curves!$A$12:$AZ$907,$CA29,DI29)</f>
        <v>-0.22500000000000001</v>
      </c>
      <c r="BC29" s="34">
        <f>INDEX(Curves!$A$12:$AZ$907,$CA29,DJ29)</f>
        <v>0.95472761036577092</v>
      </c>
      <c r="BD29" s="34"/>
      <c r="BE29" s="34">
        <f>INDEX(Curves!$A$12:$AZ$907,$CA29,DL29)</f>
        <v>3.145</v>
      </c>
      <c r="BF29" s="34">
        <f>INDEX(Curves!$A$12:$AZ$907,$CA29,DM29)</f>
        <v>-0.22500000000000001</v>
      </c>
      <c r="BG29" s="34">
        <f>INDEX(Curves!$A$12:$AZ$907,$CA29,DN29)</f>
        <v>0.94889294136407965</v>
      </c>
      <c r="BH29" s="34"/>
      <c r="BI29" s="34">
        <f>INDEX(Curves!$A$12:$AZ$907,$CA29,DP29)</f>
        <v>2.9830000000000001</v>
      </c>
      <c r="BJ29" s="34">
        <f>INDEX(Curves!$A$12:$AZ$907,$CA29,DQ29)</f>
        <v>-0.22500000000000001</v>
      </c>
      <c r="BK29" s="34">
        <f>INDEX(Curves!$A$12:$AZ$907,$CA29,DR29)</f>
        <v>0.94358859987540933</v>
      </c>
      <c r="BL29"/>
      <c r="BM29"/>
      <c r="BN29" s="17">
        <f t="shared" si="18"/>
        <v>36647</v>
      </c>
      <c r="BO29" s="17">
        <f t="shared" ref="BO29:BX29" si="43">EOMONTH(BN29,1)</f>
        <v>36707</v>
      </c>
      <c r="BP29" s="17">
        <f t="shared" si="43"/>
        <v>36738</v>
      </c>
      <c r="BQ29" s="17">
        <f t="shared" si="43"/>
        <v>36769</v>
      </c>
      <c r="BR29" s="17">
        <f t="shared" si="43"/>
        <v>36799</v>
      </c>
      <c r="BS29" s="17">
        <f t="shared" si="43"/>
        <v>36830</v>
      </c>
      <c r="BT29" s="17">
        <f t="shared" si="43"/>
        <v>36860</v>
      </c>
      <c r="BU29" s="17">
        <f t="shared" si="43"/>
        <v>36891</v>
      </c>
      <c r="BV29" s="17">
        <f t="shared" si="43"/>
        <v>36922</v>
      </c>
      <c r="BW29" s="17">
        <f t="shared" si="43"/>
        <v>36950</v>
      </c>
      <c r="BX29" s="17">
        <f t="shared" si="43"/>
        <v>36981</v>
      </c>
      <c r="BY29" s="9"/>
      <c r="CA29" s="12">
        <f>MATCH(C29,Curves!$C$12:$C$433,0)</f>
        <v>27</v>
      </c>
      <c r="CB29" s="12">
        <f>MATCH(CONCATENATE("NG ",TEXT($BN29,"mmm-yyyy")),Curves!$11:$11,0)</f>
        <v>20</v>
      </c>
      <c r="CC29" s="12">
        <f>MATCH(CONCATENATE("B ",TEXT($BN29,"mmm-yyyy")),Curves!$11:$11,0)</f>
        <v>8</v>
      </c>
      <c r="CD29" s="12">
        <f>MATCH(CONCATENATE("DISC ",TEXT($BN29,"mmm-yyyy")),Curves!$11:$11,0)</f>
        <v>32</v>
      </c>
      <c r="CE29" s="12"/>
      <c r="CF29" s="12">
        <f>MATCH(CONCATENATE("NG ",TEXT($BO29,"mmm-yyyy")),Curves!$11:$11,0)</f>
        <v>21</v>
      </c>
      <c r="CG29" s="12">
        <f>MATCH(CONCATENATE("B ",TEXT($BO29,"mmm-yyyy")),Curves!$11:$11,0)</f>
        <v>9</v>
      </c>
      <c r="CH29" s="12">
        <f>MATCH(CONCATENATE("DISC ",TEXT($BO29,"mmm-yyyy")),Curves!$11:$11,0)</f>
        <v>33</v>
      </c>
      <c r="CI29" s="12"/>
      <c r="CJ29" s="12">
        <f>MATCH(CONCATENATE("NG ",TEXT($BP29,"mmm-yyyy")),Curves!$11:$11,0)</f>
        <v>22</v>
      </c>
      <c r="CK29" s="12">
        <f>MATCH(CONCATENATE("B ",TEXT($BP29,"mmm-yyyy")),Curves!$11:$11,0)</f>
        <v>10</v>
      </c>
      <c r="CL29" s="12">
        <f>MATCH(CONCATENATE("DISC ",TEXT($BP29,"mmm-yyyy")),Curves!$11:$11,0)</f>
        <v>34</v>
      </c>
      <c r="CM29" s="12"/>
      <c r="CN29" s="12">
        <f>MATCH(CONCATENATE("NG ",TEXT($BQ29,"mmm-yyyy")),Curves!$11:$11,0)</f>
        <v>23</v>
      </c>
      <c r="CO29" s="12">
        <f>MATCH(CONCATENATE("B ",TEXT($BQ29,"mmm-yyyy")),Curves!$11:$11,0)</f>
        <v>11</v>
      </c>
      <c r="CP29" s="12">
        <f>MATCH(CONCATENATE("DISC ",TEXT($BQ29,"mmm-yyyy")),Curves!$11:$11,0)</f>
        <v>35</v>
      </c>
      <c r="CQ29" s="12"/>
      <c r="CR29" s="12">
        <f>MATCH(CONCATENATE("NG ",TEXT($BR29,"mmm-yyyy")),Curves!$11:$11,0)</f>
        <v>24</v>
      </c>
      <c r="CS29" s="12">
        <f>MATCH(CONCATENATE("B ",TEXT($BR29,"mmm-yyyy")),Curves!$11:$11,0)</f>
        <v>12</v>
      </c>
      <c r="CT29" s="12">
        <f>MATCH(CONCATENATE("DISC ",TEXT($BR29,"mmm-yyyy")),Curves!$11:$11,0)</f>
        <v>36</v>
      </c>
      <c r="CU29" s="12"/>
      <c r="CV29" s="12">
        <f>MATCH(CONCATENATE("NG ",TEXT($BS29,"mmm-yyyy")),Curves!$11:$11,0)</f>
        <v>25</v>
      </c>
      <c r="CW29" s="12">
        <f>MATCH(CONCATENATE("B ",TEXT($BS29,"mmm-yyyy")),Curves!$11:$11,0)</f>
        <v>13</v>
      </c>
      <c r="CX29" s="12">
        <f>MATCH(CONCATENATE("DISC ",TEXT($BS29,"mmm-yyyy")),Curves!$11:$11,0)</f>
        <v>37</v>
      </c>
      <c r="CY29" s="12"/>
      <c r="CZ29" s="12">
        <f>MATCH(CONCATENATE("NG ",TEXT($BT29,"mmm-yyyy")),Curves!$11:$11,0)</f>
        <v>26</v>
      </c>
      <c r="DA29" s="12">
        <f>MATCH(CONCATENATE("B ",TEXT($BT29,"mmm-yyyy")),Curves!$11:$11,0)</f>
        <v>14</v>
      </c>
      <c r="DB29" s="12">
        <f>MATCH(CONCATENATE("DISC ",TEXT($BT29,"mmm-yyyy")),Curves!$11:$11,0)</f>
        <v>38</v>
      </c>
      <c r="DC29" s="12"/>
      <c r="DD29" s="12">
        <f>MATCH(CONCATENATE("NG ",TEXT($BU29,"mmm-yyyy")),Curves!$11:$11,0)</f>
        <v>27</v>
      </c>
      <c r="DE29" s="12">
        <f>MATCH(CONCATENATE("B ",TEXT($BU29,"mmm-yyyy")),Curves!$11:$11,0)</f>
        <v>15</v>
      </c>
      <c r="DF29" s="12">
        <f>MATCH(CONCATENATE("DISC ",TEXT($BU29,"mmm-yyyy")),Curves!$11:$11,0)</f>
        <v>39</v>
      </c>
      <c r="DG29" s="12"/>
      <c r="DH29" s="12">
        <f>MATCH(CONCATENATE("NG ",TEXT($BV29,"mmm-yyyy")),Curves!$11:$11,0)</f>
        <v>28</v>
      </c>
      <c r="DI29" s="12">
        <f>MATCH(CONCATENATE("B ",TEXT($BV29,"mmm-yyyy")),Curves!$11:$11,0)</f>
        <v>16</v>
      </c>
      <c r="DJ29" s="12">
        <f>MATCH(CONCATENATE("DISC ",TEXT($BV29,"mmm-yyyy")),Curves!$11:$11,0)</f>
        <v>40</v>
      </c>
      <c r="DL29" s="12">
        <f>MATCH(CONCATENATE("NG ",TEXT($BW29,"mmm-yyyy")),Curves!$11:$11,0)</f>
        <v>29</v>
      </c>
      <c r="DM29" s="12">
        <f>MATCH(CONCATENATE("B ",TEXT($BW29,"mmm-yyyy")),Curves!$11:$11,0)</f>
        <v>17</v>
      </c>
      <c r="DN29" s="12">
        <f>MATCH(CONCATENATE("DISC ",TEXT($BW29,"mmm-yyyy")),Curves!$11:$11,0)</f>
        <v>41</v>
      </c>
      <c r="DP29" s="12">
        <f>MATCH(CONCATENATE("NG ",TEXT($BX29,"mmm-yyyy")),Curves!$11:$11,0)</f>
        <v>30</v>
      </c>
      <c r="DQ29" s="12">
        <f>MATCH(CONCATENATE("B ",TEXT($BX29,"mmm-yyyy")),Curves!$11:$11,0)</f>
        <v>18</v>
      </c>
      <c r="DR29" s="12">
        <f>MATCH(CONCATENATE("DISC ",TEXT($BX29,"mmm-yyyy")),Curves!$11:$11,0)</f>
        <v>42</v>
      </c>
    </row>
    <row r="30" spans="2:122" x14ac:dyDescent="0.2">
      <c r="B30" s="6">
        <f t="shared" si="1"/>
        <v>36678</v>
      </c>
      <c r="C30" s="27">
        <f>IF(Curves!C39&lt;&gt;"",Curves!C39,"")</f>
        <v>36644</v>
      </c>
      <c r="D30" s="31"/>
      <c r="E30" s="20">
        <f t="shared" si="2"/>
        <v>0</v>
      </c>
      <c r="F30" s="20">
        <f t="shared" si="5"/>
        <v>2.7871020906123478</v>
      </c>
      <c r="G30" s="20">
        <f t="shared" si="6"/>
        <v>2.8606205485106608</v>
      </c>
      <c r="H30" s="20">
        <f t="shared" si="7"/>
        <v>2.8547217631044077</v>
      </c>
      <c r="I30" s="20">
        <f t="shared" si="8"/>
        <v>2.8298341616486602</v>
      </c>
      <c r="J30" s="20">
        <f t="shared" si="9"/>
        <v>2.7966180651741341</v>
      </c>
      <c r="K30" s="20">
        <f t="shared" si="10"/>
        <v>2.9079154195739352</v>
      </c>
      <c r="L30" s="20">
        <f t="shared" si="11"/>
        <v>2.9781986931904014</v>
      </c>
      <c r="M30" s="20">
        <f t="shared" si="12"/>
        <v>2.9828158414813744</v>
      </c>
      <c r="N30" s="20">
        <f t="shared" si="13"/>
        <v>2.8126675449401377</v>
      </c>
      <c r="O30" s="21">
        <f t="shared" si="14"/>
        <v>2.6411867564959861</v>
      </c>
      <c r="P30" s="20"/>
      <c r="Q30" s="50">
        <f t="shared" si="15"/>
        <v>2.9828158414813744</v>
      </c>
      <c r="R30" s="50">
        <f t="shared" si="3"/>
        <v>0</v>
      </c>
      <c r="S30" s="51">
        <f t="shared" si="16"/>
        <v>2.9828158414813744</v>
      </c>
      <c r="U30" s="34">
        <f>INDEX(Curves!$A$12:$AZ$907,$CA30,CB30)</f>
        <v>0</v>
      </c>
      <c r="V30" s="34">
        <f>INDEX(Curves!$A$12:$AZ$907,$CA30,CC30)</f>
        <v>0</v>
      </c>
      <c r="W30" s="34">
        <f>INDEX(Curves!$A$12:$AZ$907,$CA30,CD30)</f>
        <v>0</v>
      </c>
      <c r="X30" s="34"/>
      <c r="Y30" s="34">
        <f>INDEX(Curves!$A$12:$AZ$907,$CA30,CF30)</f>
        <v>3.1410000000000005</v>
      </c>
      <c r="Z30" s="34">
        <f>INDEX(Curves!$A$12:$AZ$907,$CA30,CG30)</f>
        <v>-0.33750000000000002</v>
      </c>
      <c r="AA30" s="34">
        <f>INDEX(Curves!$A$12:$AZ$907,$CA30,CH30)</f>
        <v>0.99415091514619136</v>
      </c>
      <c r="AB30" s="34"/>
      <c r="AC30" s="34">
        <f>INDEX(Curves!$A$12:$AZ$907,$CA30,CJ30)</f>
        <v>3.1580000000000004</v>
      </c>
      <c r="AD30" s="34">
        <f>INDEX(Curves!$A$12:$AZ$907,$CA30,CK30)</f>
        <v>-0.26500000000000001</v>
      </c>
      <c r="AE30" s="34">
        <f>INDEX(Curves!$A$12:$AZ$907,$CA30,CL30)</f>
        <v>0.98880765589722108</v>
      </c>
      <c r="AF30" s="34"/>
      <c r="AG30" s="34">
        <f>INDEX(Curves!$A$12:$AZ$907,$CA30,CN30)</f>
        <v>3.1660000000000004</v>
      </c>
      <c r="AH30" s="34">
        <f>INDEX(Curves!$A$12:$AZ$907,$CA30,CO30)</f>
        <v>-0.26250000000000001</v>
      </c>
      <c r="AI30" s="34">
        <f>INDEX(Curves!$A$12:$AZ$907,$CA30,CP30)</f>
        <v>0.98320019393986835</v>
      </c>
      <c r="AJ30" s="34"/>
      <c r="AK30" s="34">
        <f>INDEX(Curves!$A$12:$AZ$907,$CA30,CR30)</f>
        <v>3.16</v>
      </c>
      <c r="AL30" s="34">
        <f>INDEX(Curves!$A$12:$AZ$907,$CA30,CS30)</f>
        <v>-0.26500000000000001</v>
      </c>
      <c r="AM30" s="34">
        <f>INDEX(Curves!$A$12:$AZ$907,$CA30,CT30)</f>
        <v>0.97749021127760283</v>
      </c>
      <c r="AN30" s="34"/>
      <c r="AO30" s="34">
        <f>INDEX(Curves!$A$12:$AZ$907,$CA30,CV30)</f>
        <v>3.17</v>
      </c>
      <c r="AP30" s="34">
        <f>INDEX(Curves!$A$12:$AZ$907,$CA30,CW30)</f>
        <v>-0.29249999999999998</v>
      </c>
      <c r="AQ30" s="34">
        <f>INDEX(Curves!$A$12:$AZ$907,$CA30,CX30)</f>
        <v>0.97189159519518131</v>
      </c>
      <c r="AR30" s="34"/>
      <c r="AS30" s="34">
        <f>INDEX(Curves!$A$12:$AZ$907,$CA30,CZ30)</f>
        <v>3.2549999999999999</v>
      </c>
      <c r="AT30" s="34">
        <f>INDEX(Curves!$A$12:$AZ$907,$CA30,DA30)</f>
        <v>-0.245</v>
      </c>
      <c r="AU30" s="34">
        <f>INDEX(Curves!$A$12:$AZ$907,$CA30,DB30)</f>
        <v>0.96608485700130742</v>
      </c>
      <c r="AV30" s="34"/>
      <c r="AW30" s="34">
        <f>INDEX(Curves!$A$12:$AZ$907,$CA30,DD30)</f>
        <v>3.3460000000000001</v>
      </c>
      <c r="AX30" s="34">
        <f>INDEX(Curves!$A$12:$AZ$907,$CA30,DE30)</f>
        <v>-0.245</v>
      </c>
      <c r="AY30" s="34">
        <f>INDEX(Curves!$A$12:$AZ$907,$CA30,DF30)</f>
        <v>0.96039944959380896</v>
      </c>
      <c r="AZ30" s="34"/>
      <c r="BA30" s="34">
        <f>INDEX(Curves!$A$12:$AZ$907,$CA30,DH30)</f>
        <v>3.36</v>
      </c>
      <c r="BB30" s="34">
        <f>INDEX(Curves!$A$12:$AZ$907,$CA30,DI30)</f>
        <v>-0.23499999999999999</v>
      </c>
      <c r="BC30" s="34">
        <f>INDEX(Curves!$A$12:$AZ$907,$CA30,DJ30)</f>
        <v>0.95450106927403977</v>
      </c>
      <c r="BD30" s="34"/>
      <c r="BE30" s="34">
        <f>INDEX(Curves!$A$12:$AZ$907,$CA30,DL30)</f>
        <v>3.2</v>
      </c>
      <c r="BF30" s="34">
        <f>INDEX(Curves!$A$12:$AZ$907,$CA30,DM30)</f>
        <v>-0.23499999999999999</v>
      </c>
      <c r="BG30" s="34">
        <f>INDEX(Curves!$A$12:$AZ$907,$CA30,DN30)</f>
        <v>0.94862311802365507</v>
      </c>
      <c r="BH30" s="34"/>
      <c r="BI30" s="34">
        <f>INDEX(Curves!$A$12:$AZ$907,$CA30,DP30)</f>
        <v>3.0350000000000001</v>
      </c>
      <c r="BJ30" s="34">
        <f>INDEX(Curves!$A$12:$AZ$907,$CA30,DQ30)</f>
        <v>-0.23499999999999999</v>
      </c>
      <c r="BK30" s="34">
        <f>INDEX(Curves!$A$12:$AZ$907,$CA30,DR30)</f>
        <v>0.94328098446285213</v>
      </c>
      <c r="BL30"/>
      <c r="BM30"/>
      <c r="BN30" s="17">
        <f t="shared" si="18"/>
        <v>36647</v>
      </c>
      <c r="BO30" s="17">
        <f t="shared" ref="BO30:BX30" si="44">EOMONTH(BN30,1)</f>
        <v>36707</v>
      </c>
      <c r="BP30" s="17">
        <f t="shared" si="44"/>
        <v>36738</v>
      </c>
      <c r="BQ30" s="17">
        <f t="shared" si="44"/>
        <v>36769</v>
      </c>
      <c r="BR30" s="17">
        <f t="shared" si="44"/>
        <v>36799</v>
      </c>
      <c r="BS30" s="17">
        <f t="shared" si="44"/>
        <v>36830</v>
      </c>
      <c r="BT30" s="17">
        <f t="shared" si="44"/>
        <v>36860</v>
      </c>
      <c r="BU30" s="17">
        <f t="shared" si="44"/>
        <v>36891</v>
      </c>
      <c r="BV30" s="17">
        <f t="shared" si="44"/>
        <v>36922</v>
      </c>
      <c r="BW30" s="17">
        <f t="shared" si="44"/>
        <v>36950</v>
      </c>
      <c r="BX30" s="17">
        <f t="shared" si="44"/>
        <v>36981</v>
      </c>
      <c r="BY30" s="9"/>
      <c r="CA30" s="12">
        <f>MATCH(C30,Curves!$C$12:$C$433,0)</f>
        <v>28</v>
      </c>
      <c r="CB30" s="12">
        <f>MATCH(CONCATENATE("NG ",TEXT($BN30,"mmm-yyyy")),Curves!$11:$11,0)</f>
        <v>20</v>
      </c>
      <c r="CC30" s="12">
        <f>MATCH(CONCATENATE("B ",TEXT($BN30,"mmm-yyyy")),Curves!$11:$11,0)</f>
        <v>8</v>
      </c>
      <c r="CD30" s="12">
        <f>MATCH(CONCATENATE("DISC ",TEXT($BN30,"mmm-yyyy")),Curves!$11:$11,0)</f>
        <v>32</v>
      </c>
      <c r="CE30" s="12"/>
      <c r="CF30" s="12">
        <f>MATCH(CONCATENATE("NG ",TEXT($BO30,"mmm-yyyy")),Curves!$11:$11,0)</f>
        <v>21</v>
      </c>
      <c r="CG30" s="12">
        <f>MATCH(CONCATENATE("B ",TEXT($BO30,"mmm-yyyy")),Curves!$11:$11,0)</f>
        <v>9</v>
      </c>
      <c r="CH30" s="12">
        <f>MATCH(CONCATENATE("DISC ",TEXT($BO30,"mmm-yyyy")),Curves!$11:$11,0)</f>
        <v>33</v>
      </c>
      <c r="CI30" s="12"/>
      <c r="CJ30" s="12">
        <f>MATCH(CONCATENATE("NG ",TEXT($BP30,"mmm-yyyy")),Curves!$11:$11,0)</f>
        <v>22</v>
      </c>
      <c r="CK30" s="12">
        <f>MATCH(CONCATENATE("B ",TEXT($BP30,"mmm-yyyy")),Curves!$11:$11,0)</f>
        <v>10</v>
      </c>
      <c r="CL30" s="12">
        <f>MATCH(CONCATENATE("DISC ",TEXT($BP30,"mmm-yyyy")),Curves!$11:$11,0)</f>
        <v>34</v>
      </c>
      <c r="CM30" s="12"/>
      <c r="CN30" s="12">
        <f>MATCH(CONCATENATE("NG ",TEXT($BQ30,"mmm-yyyy")),Curves!$11:$11,0)</f>
        <v>23</v>
      </c>
      <c r="CO30" s="12">
        <f>MATCH(CONCATENATE("B ",TEXT($BQ30,"mmm-yyyy")),Curves!$11:$11,0)</f>
        <v>11</v>
      </c>
      <c r="CP30" s="12">
        <f>MATCH(CONCATENATE("DISC ",TEXT($BQ30,"mmm-yyyy")),Curves!$11:$11,0)</f>
        <v>35</v>
      </c>
      <c r="CQ30" s="12"/>
      <c r="CR30" s="12">
        <f>MATCH(CONCATENATE("NG ",TEXT($BR30,"mmm-yyyy")),Curves!$11:$11,0)</f>
        <v>24</v>
      </c>
      <c r="CS30" s="12">
        <f>MATCH(CONCATENATE("B ",TEXT($BR30,"mmm-yyyy")),Curves!$11:$11,0)</f>
        <v>12</v>
      </c>
      <c r="CT30" s="12">
        <f>MATCH(CONCATENATE("DISC ",TEXT($BR30,"mmm-yyyy")),Curves!$11:$11,0)</f>
        <v>36</v>
      </c>
      <c r="CU30" s="12"/>
      <c r="CV30" s="12">
        <f>MATCH(CONCATENATE("NG ",TEXT($BS30,"mmm-yyyy")),Curves!$11:$11,0)</f>
        <v>25</v>
      </c>
      <c r="CW30" s="12">
        <f>MATCH(CONCATENATE("B ",TEXT($BS30,"mmm-yyyy")),Curves!$11:$11,0)</f>
        <v>13</v>
      </c>
      <c r="CX30" s="12">
        <f>MATCH(CONCATENATE("DISC ",TEXT($BS30,"mmm-yyyy")),Curves!$11:$11,0)</f>
        <v>37</v>
      </c>
      <c r="CY30" s="12"/>
      <c r="CZ30" s="12">
        <f>MATCH(CONCATENATE("NG ",TEXT($BT30,"mmm-yyyy")),Curves!$11:$11,0)</f>
        <v>26</v>
      </c>
      <c r="DA30" s="12">
        <f>MATCH(CONCATENATE("B ",TEXT($BT30,"mmm-yyyy")),Curves!$11:$11,0)</f>
        <v>14</v>
      </c>
      <c r="DB30" s="12">
        <f>MATCH(CONCATENATE("DISC ",TEXT($BT30,"mmm-yyyy")),Curves!$11:$11,0)</f>
        <v>38</v>
      </c>
      <c r="DC30" s="12"/>
      <c r="DD30" s="12">
        <f>MATCH(CONCATENATE("NG ",TEXT($BU30,"mmm-yyyy")),Curves!$11:$11,0)</f>
        <v>27</v>
      </c>
      <c r="DE30" s="12">
        <f>MATCH(CONCATENATE("B ",TEXT($BU30,"mmm-yyyy")),Curves!$11:$11,0)</f>
        <v>15</v>
      </c>
      <c r="DF30" s="12">
        <f>MATCH(CONCATENATE("DISC ",TEXT($BU30,"mmm-yyyy")),Curves!$11:$11,0)</f>
        <v>39</v>
      </c>
      <c r="DG30" s="12"/>
      <c r="DH30" s="12">
        <f>MATCH(CONCATENATE("NG ",TEXT($BV30,"mmm-yyyy")),Curves!$11:$11,0)</f>
        <v>28</v>
      </c>
      <c r="DI30" s="12">
        <f>MATCH(CONCATENATE("B ",TEXT($BV30,"mmm-yyyy")),Curves!$11:$11,0)</f>
        <v>16</v>
      </c>
      <c r="DJ30" s="12">
        <f>MATCH(CONCATENATE("DISC ",TEXT($BV30,"mmm-yyyy")),Curves!$11:$11,0)</f>
        <v>40</v>
      </c>
      <c r="DL30" s="12">
        <f>MATCH(CONCATENATE("NG ",TEXT($BW30,"mmm-yyyy")),Curves!$11:$11,0)</f>
        <v>29</v>
      </c>
      <c r="DM30" s="12">
        <f>MATCH(CONCATENATE("B ",TEXT($BW30,"mmm-yyyy")),Curves!$11:$11,0)</f>
        <v>17</v>
      </c>
      <c r="DN30" s="12">
        <f>MATCH(CONCATENATE("DISC ",TEXT($BW30,"mmm-yyyy")),Curves!$11:$11,0)</f>
        <v>41</v>
      </c>
      <c r="DP30" s="12">
        <f>MATCH(CONCATENATE("NG ",TEXT($BX30,"mmm-yyyy")),Curves!$11:$11,0)</f>
        <v>30</v>
      </c>
      <c r="DQ30" s="12">
        <f>MATCH(CONCATENATE("B ",TEXT($BX30,"mmm-yyyy")),Curves!$11:$11,0)</f>
        <v>18</v>
      </c>
      <c r="DR30" s="12">
        <f>MATCH(CONCATENATE("DISC ",TEXT($BX30,"mmm-yyyy")),Curves!$11:$11,0)</f>
        <v>42</v>
      </c>
    </row>
    <row r="31" spans="2:122" x14ac:dyDescent="0.2">
      <c r="B31" s="6">
        <f t="shared" si="1"/>
        <v>36678</v>
      </c>
      <c r="C31" s="27">
        <f>IF(Curves!C40&lt;&gt;"",Curves!C40,"")</f>
        <v>36645</v>
      </c>
      <c r="D31" s="31"/>
      <c r="E31" s="20">
        <f t="shared" si="2"/>
        <v>0</v>
      </c>
      <c r="F31" s="20">
        <f t="shared" si="5"/>
        <v>0</v>
      </c>
      <c r="G31" s="20">
        <f t="shared" si="6"/>
        <v>0</v>
      </c>
      <c r="H31" s="20">
        <f t="shared" si="7"/>
        <v>0</v>
      </c>
      <c r="I31" s="20">
        <f t="shared" si="8"/>
        <v>0</v>
      </c>
      <c r="J31" s="20">
        <f t="shared" si="9"/>
        <v>0</v>
      </c>
      <c r="K31" s="20">
        <f t="shared" si="10"/>
        <v>0</v>
      </c>
      <c r="L31" s="20">
        <f t="shared" si="11"/>
        <v>0</v>
      </c>
      <c r="M31" s="20">
        <f t="shared" si="12"/>
        <v>0</v>
      </c>
      <c r="N31" s="20">
        <f t="shared" si="13"/>
        <v>0</v>
      </c>
      <c r="O31" s="21">
        <f t="shared" si="14"/>
        <v>0</v>
      </c>
      <c r="P31" s="20"/>
      <c r="Q31" s="50">
        <f t="shared" si="15"/>
        <v>0</v>
      </c>
      <c r="R31" s="50">
        <f t="shared" ref="R31:R59" si="45">MIN(F31:O31)</f>
        <v>0</v>
      </c>
      <c r="S31" s="51">
        <f t="shared" si="16"/>
        <v>2.9828158414813744</v>
      </c>
      <c r="U31" s="34">
        <f>INDEX(Curves!$A$12:$AZ$907,$CA31,CB31)</f>
        <v>0</v>
      </c>
      <c r="V31" s="34">
        <f>INDEX(Curves!$A$12:$AZ$907,$CA31,CC31)</f>
        <v>0</v>
      </c>
      <c r="W31" s="34">
        <f>INDEX(Curves!$A$12:$AZ$907,$CA31,CD31)</f>
        <v>0</v>
      </c>
      <c r="X31" s="34"/>
      <c r="Y31" s="34">
        <f>INDEX(Curves!$A$12:$AZ$907,$CA31,CF31)</f>
        <v>0</v>
      </c>
      <c r="Z31" s="34">
        <f>INDEX(Curves!$A$12:$AZ$907,$CA31,CG31)</f>
        <v>0</v>
      </c>
      <c r="AA31" s="34">
        <f>INDEX(Curves!$A$12:$AZ$907,$CA31,CH31)</f>
        <v>0</v>
      </c>
      <c r="AB31" s="34"/>
      <c r="AC31" s="34">
        <f>INDEX(Curves!$A$12:$AZ$907,$CA31,CJ31)</f>
        <v>0</v>
      </c>
      <c r="AD31" s="34">
        <f>INDEX(Curves!$A$12:$AZ$907,$CA31,CK31)</f>
        <v>0</v>
      </c>
      <c r="AE31" s="34">
        <f>INDEX(Curves!$A$12:$AZ$907,$CA31,CL31)</f>
        <v>0</v>
      </c>
      <c r="AF31" s="34"/>
      <c r="AG31" s="34">
        <f>INDEX(Curves!$A$12:$AZ$907,$CA31,CN31)</f>
        <v>0</v>
      </c>
      <c r="AH31" s="34">
        <f>INDEX(Curves!$A$12:$AZ$907,$CA31,CO31)</f>
        <v>0</v>
      </c>
      <c r="AI31" s="34">
        <f>INDEX(Curves!$A$12:$AZ$907,$CA31,CP31)</f>
        <v>0</v>
      </c>
      <c r="AJ31" s="34"/>
      <c r="AK31" s="34">
        <f>INDEX(Curves!$A$12:$AZ$907,$CA31,CR31)</f>
        <v>0</v>
      </c>
      <c r="AL31" s="34">
        <f>INDEX(Curves!$A$12:$AZ$907,$CA31,CS31)</f>
        <v>0</v>
      </c>
      <c r="AM31" s="34">
        <f>INDEX(Curves!$A$12:$AZ$907,$CA31,CT31)</f>
        <v>0</v>
      </c>
      <c r="AN31" s="34"/>
      <c r="AO31" s="34">
        <f>INDEX(Curves!$A$12:$AZ$907,$CA31,CV31)</f>
        <v>0</v>
      </c>
      <c r="AP31" s="34">
        <f>INDEX(Curves!$A$12:$AZ$907,$CA31,CW31)</f>
        <v>0</v>
      </c>
      <c r="AQ31" s="34">
        <f>INDEX(Curves!$A$12:$AZ$907,$CA31,CX31)</f>
        <v>0</v>
      </c>
      <c r="AR31" s="34"/>
      <c r="AS31" s="34">
        <f>INDEX(Curves!$A$12:$AZ$907,$CA31,CZ31)</f>
        <v>0</v>
      </c>
      <c r="AT31" s="34">
        <f>INDEX(Curves!$A$12:$AZ$907,$CA31,DA31)</f>
        <v>0</v>
      </c>
      <c r="AU31" s="34">
        <f>INDEX(Curves!$A$12:$AZ$907,$CA31,DB31)</f>
        <v>0</v>
      </c>
      <c r="AV31" s="34"/>
      <c r="AW31" s="34">
        <f>INDEX(Curves!$A$12:$AZ$907,$CA31,DD31)</f>
        <v>0</v>
      </c>
      <c r="AX31" s="34">
        <f>INDEX(Curves!$A$12:$AZ$907,$CA31,DE31)</f>
        <v>0</v>
      </c>
      <c r="AY31" s="34">
        <f>INDEX(Curves!$A$12:$AZ$907,$CA31,DF31)</f>
        <v>0</v>
      </c>
      <c r="AZ31" s="34"/>
      <c r="BA31" s="34">
        <f>INDEX(Curves!$A$12:$AZ$907,$CA31,DH31)</f>
        <v>0</v>
      </c>
      <c r="BB31" s="34">
        <f>INDEX(Curves!$A$12:$AZ$907,$CA31,DI31)</f>
        <v>0</v>
      </c>
      <c r="BC31" s="34">
        <f>INDEX(Curves!$A$12:$AZ$907,$CA31,DJ31)</f>
        <v>0</v>
      </c>
      <c r="BD31" s="34"/>
      <c r="BE31" s="34">
        <f>INDEX(Curves!$A$12:$AZ$907,$CA31,DL31)</f>
        <v>0</v>
      </c>
      <c r="BF31" s="34">
        <f>INDEX(Curves!$A$12:$AZ$907,$CA31,DM31)</f>
        <v>0</v>
      </c>
      <c r="BG31" s="34">
        <f>INDEX(Curves!$A$12:$AZ$907,$CA31,DN31)</f>
        <v>0</v>
      </c>
      <c r="BH31" s="34"/>
      <c r="BI31" s="34">
        <f>INDEX(Curves!$A$12:$AZ$907,$CA31,DP31)</f>
        <v>0</v>
      </c>
      <c r="BJ31" s="34">
        <f>INDEX(Curves!$A$12:$AZ$907,$CA31,DQ31)</f>
        <v>0</v>
      </c>
      <c r="BK31" s="34">
        <f>INDEX(Curves!$A$12:$AZ$907,$CA31,DR31)</f>
        <v>0</v>
      </c>
      <c r="BL31"/>
      <c r="BM31"/>
      <c r="BN31" s="17">
        <f t="shared" si="18"/>
        <v>36647</v>
      </c>
      <c r="BO31" s="17">
        <f t="shared" ref="BO31:BX31" si="46">EOMONTH(BN31,1)</f>
        <v>36707</v>
      </c>
      <c r="BP31" s="17">
        <f t="shared" si="46"/>
        <v>36738</v>
      </c>
      <c r="BQ31" s="17">
        <f t="shared" si="46"/>
        <v>36769</v>
      </c>
      <c r="BR31" s="17">
        <f t="shared" si="46"/>
        <v>36799</v>
      </c>
      <c r="BS31" s="17">
        <f t="shared" si="46"/>
        <v>36830</v>
      </c>
      <c r="BT31" s="17">
        <f t="shared" si="46"/>
        <v>36860</v>
      </c>
      <c r="BU31" s="17">
        <f t="shared" si="46"/>
        <v>36891</v>
      </c>
      <c r="BV31" s="17">
        <f t="shared" si="46"/>
        <v>36922</v>
      </c>
      <c r="BW31" s="17">
        <f t="shared" si="46"/>
        <v>36950</v>
      </c>
      <c r="BX31" s="17">
        <f t="shared" si="46"/>
        <v>36981</v>
      </c>
      <c r="BY31" s="9"/>
      <c r="CA31" s="12">
        <f>MATCH(C31,Curves!$C$12:$C$433,0)</f>
        <v>29</v>
      </c>
      <c r="CB31" s="12">
        <f>MATCH(CONCATENATE("NG ",TEXT($BN31,"mmm-yyyy")),Curves!$11:$11,0)</f>
        <v>20</v>
      </c>
      <c r="CC31" s="12">
        <f>MATCH(CONCATENATE("B ",TEXT($BN31,"mmm-yyyy")),Curves!$11:$11,0)</f>
        <v>8</v>
      </c>
      <c r="CD31" s="12">
        <f>MATCH(CONCATENATE("DISC ",TEXT($BN31,"mmm-yyyy")),Curves!$11:$11,0)</f>
        <v>32</v>
      </c>
      <c r="CE31" s="12"/>
      <c r="CF31" s="12">
        <f>MATCH(CONCATENATE("NG ",TEXT($BO31,"mmm-yyyy")),Curves!$11:$11,0)</f>
        <v>21</v>
      </c>
      <c r="CG31" s="12">
        <f>MATCH(CONCATENATE("B ",TEXT($BO31,"mmm-yyyy")),Curves!$11:$11,0)</f>
        <v>9</v>
      </c>
      <c r="CH31" s="12">
        <f>MATCH(CONCATENATE("DISC ",TEXT($BO31,"mmm-yyyy")),Curves!$11:$11,0)</f>
        <v>33</v>
      </c>
      <c r="CI31" s="12"/>
      <c r="CJ31" s="12">
        <f>MATCH(CONCATENATE("NG ",TEXT($BP31,"mmm-yyyy")),Curves!$11:$11,0)</f>
        <v>22</v>
      </c>
      <c r="CK31" s="12">
        <f>MATCH(CONCATENATE("B ",TEXT($BP31,"mmm-yyyy")),Curves!$11:$11,0)</f>
        <v>10</v>
      </c>
      <c r="CL31" s="12">
        <f>MATCH(CONCATENATE("DISC ",TEXT($BP31,"mmm-yyyy")),Curves!$11:$11,0)</f>
        <v>34</v>
      </c>
      <c r="CM31" s="12"/>
      <c r="CN31" s="12">
        <f>MATCH(CONCATENATE("NG ",TEXT($BQ31,"mmm-yyyy")),Curves!$11:$11,0)</f>
        <v>23</v>
      </c>
      <c r="CO31" s="12">
        <f>MATCH(CONCATENATE("B ",TEXT($BQ31,"mmm-yyyy")),Curves!$11:$11,0)</f>
        <v>11</v>
      </c>
      <c r="CP31" s="12">
        <f>MATCH(CONCATENATE("DISC ",TEXT($BQ31,"mmm-yyyy")),Curves!$11:$11,0)</f>
        <v>35</v>
      </c>
      <c r="CQ31" s="12"/>
      <c r="CR31" s="12">
        <f>MATCH(CONCATENATE("NG ",TEXT($BR31,"mmm-yyyy")),Curves!$11:$11,0)</f>
        <v>24</v>
      </c>
      <c r="CS31" s="12">
        <f>MATCH(CONCATENATE("B ",TEXT($BR31,"mmm-yyyy")),Curves!$11:$11,0)</f>
        <v>12</v>
      </c>
      <c r="CT31" s="12">
        <f>MATCH(CONCATENATE("DISC ",TEXT($BR31,"mmm-yyyy")),Curves!$11:$11,0)</f>
        <v>36</v>
      </c>
      <c r="CU31" s="12"/>
      <c r="CV31" s="12">
        <f>MATCH(CONCATENATE("NG ",TEXT($BS31,"mmm-yyyy")),Curves!$11:$11,0)</f>
        <v>25</v>
      </c>
      <c r="CW31" s="12">
        <f>MATCH(CONCATENATE("B ",TEXT($BS31,"mmm-yyyy")),Curves!$11:$11,0)</f>
        <v>13</v>
      </c>
      <c r="CX31" s="12">
        <f>MATCH(CONCATENATE("DISC ",TEXT($BS31,"mmm-yyyy")),Curves!$11:$11,0)</f>
        <v>37</v>
      </c>
      <c r="CY31" s="12"/>
      <c r="CZ31" s="12">
        <f>MATCH(CONCATENATE("NG ",TEXT($BT31,"mmm-yyyy")),Curves!$11:$11,0)</f>
        <v>26</v>
      </c>
      <c r="DA31" s="12">
        <f>MATCH(CONCATENATE("B ",TEXT($BT31,"mmm-yyyy")),Curves!$11:$11,0)</f>
        <v>14</v>
      </c>
      <c r="DB31" s="12">
        <f>MATCH(CONCATENATE("DISC ",TEXT($BT31,"mmm-yyyy")),Curves!$11:$11,0)</f>
        <v>38</v>
      </c>
      <c r="DC31" s="12"/>
      <c r="DD31" s="12">
        <f>MATCH(CONCATENATE("NG ",TEXT($BU31,"mmm-yyyy")),Curves!$11:$11,0)</f>
        <v>27</v>
      </c>
      <c r="DE31" s="12">
        <f>MATCH(CONCATENATE("B ",TEXT($BU31,"mmm-yyyy")),Curves!$11:$11,0)</f>
        <v>15</v>
      </c>
      <c r="DF31" s="12">
        <f>MATCH(CONCATENATE("DISC ",TEXT($BU31,"mmm-yyyy")),Curves!$11:$11,0)</f>
        <v>39</v>
      </c>
      <c r="DG31" s="12"/>
      <c r="DH31" s="12">
        <f>MATCH(CONCATENATE("NG ",TEXT($BV31,"mmm-yyyy")),Curves!$11:$11,0)</f>
        <v>28</v>
      </c>
      <c r="DI31" s="12">
        <f>MATCH(CONCATENATE("B ",TEXT($BV31,"mmm-yyyy")),Curves!$11:$11,0)</f>
        <v>16</v>
      </c>
      <c r="DJ31" s="12">
        <f>MATCH(CONCATENATE("DISC ",TEXT($BV31,"mmm-yyyy")),Curves!$11:$11,0)</f>
        <v>40</v>
      </c>
      <c r="DL31" s="12">
        <f>MATCH(CONCATENATE("NG ",TEXT($BW31,"mmm-yyyy")),Curves!$11:$11,0)</f>
        <v>29</v>
      </c>
      <c r="DM31" s="12">
        <f>MATCH(CONCATENATE("B ",TEXT($BW31,"mmm-yyyy")),Curves!$11:$11,0)</f>
        <v>17</v>
      </c>
      <c r="DN31" s="12">
        <f>MATCH(CONCATENATE("DISC ",TEXT($BW31,"mmm-yyyy")),Curves!$11:$11,0)</f>
        <v>41</v>
      </c>
      <c r="DP31" s="12">
        <f>MATCH(CONCATENATE("NG ",TEXT($BX31,"mmm-yyyy")),Curves!$11:$11,0)</f>
        <v>30</v>
      </c>
      <c r="DQ31" s="12">
        <f>MATCH(CONCATENATE("B ",TEXT($BX31,"mmm-yyyy")),Curves!$11:$11,0)</f>
        <v>18</v>
      </c>
      <c r="DR31" s="12">
        <f>MATCH(CONCATENATE("DISC ",TEXT($BX31,"mmm-yyyy")),Curves!$11:$11,0)</f>
        <v>42</v>
      </c>
    </row>
    <row r="32" spans="2:122" x14ac:dyDescent="0.2">
      <c r="B32" s="6">
        <f t="shared" si="1"/>
        <v>36678</v>
      </c>
      <c r="C32" s="27">
        <f>IF(Curves!C41&lt;&gt;"",Curves!C41,"")</f>
        <v>36646</v>
      </c>
      <c r="D32" s="31"/>
      <c r="E32" s="20">
        <f t="shared" si="2"/>
        <v>0</v>
      </c>
      <c r="F32" s="20">
        <f t="shared" si="5"/>
        <v>2.7880640129953633</v>
      </c>
      <c r="G32" s="20">
        <f t="shared" si="6"/>
        <v>2.8616268995673089</v>
      </c>
      <c r="H32" s="20">
        <f t="shared" si="7"/>
        <v>2.8557401803098057</v>
      </c>
      <c r="I32" s="20">
        <f t="shared" si="8"/>
        <v>2.8308569946725379</v>
      </c>
      <c r="J32" s="20">
        <f t="shared" si="9"/>
        <v>2.7976404879328949</v>
      </c>
      <c r="K32" s="20">
        <f t="shared" si="10"/>
        <v>2.9089887038497459</v>
      </c>
      <c r="L32" s="20">
        <f t="shared" si="11"/>
        <v>2.9793079970589846</v>
      </c>
      <c r="M32" s="20">
        <f t="shared" si="12"/>
        <v>2.9839362078077887</v>
      </c>
      <c r="N32" s="20">
        <f t="shared" si="13"/>
        <v>2.8137311903028634</v>
      </c>
      <c r="O32" s="21">
        <f t="shared" si="14"/>
        <v>2.6421916494128381</v>
      </c>
      <c r="P32" s="20"/>
      <c r="Q32" s="50">
        <f t="shared" si="15"/>
        <v>2.9839362078077887</v>
      </c>
      <c r="R32" s="50">
        <f t="shared" si="45"/>
        <v>2.6421916494128381</v>
      </c>
      <c r="S32" s="51">
        <f t="shared" si="16"/>
        <v>0.34174455839495055</v>
      </c>
      <c r="U32" s="34">
        <f>INDEX(Curves!$A$12:$AZ$907,$CA32,CB32)</f>
        <v>0</v>
      </c>
      <c r="V32" s="34">
        <f>INDEX(Curves!$A$12:$AZ$907,$CA32,CC32)</f>
        <v>0</v>
      </c>
      <c r="W32" s="34">
        <f>INDEX(Curves!$A$12:$AZ$907,$CA32,CD32)</f>
        <v>0</v>
      </c>
      <c r="X32" s="34"/>
      <c r="Y32" s="34">
        <f>INDEX(Curves!$A$12:$AZ$907,$CA32,CF32)</f>
        <v>3.1410000000000005</v>
      </c>
      <c r="Z32" s="34">
        <f>INDEX(Curves!$A$12:$AZ$907,$CA32,CG32)</f>
        <v>-0.33750000000000002</v>
      </c>
      <c r="AA32" s="34">
        <f>INDEX(Curves!$A$12:$AZ$907,$CA32,CH32)</f>
        <v>0.99449402996089276</v>
      </c>
      <c r="AB32" s="34"/>
      <c r="AC32" s="34">
        <f>INDEX(Curves!$A$12:$AZ$907,$CA32,CJ32)</f>
        <v>3.1580000000000004</v>
      </c>
      <c r="AD32" s="34">
        <f>INDEX(Curves!$A$12:$AZ$907,$CA32,CK32)</f>
        <v>-0.26500000000000001</v>
      </c>
      <c r="AE32" s="34">
        <f>INDEX(Curves!$A$12:$AZ$907,$CA32,CL32)</f>
        <v>0.98915551315841987</v>
      </c>
      <c r="AF32" s="34"/>
      <c r="AG32" s="34">
        <f>INDEX(Curves!$A$12:$AZ$907,$CA32,CN32)</f>
        <v>3.1660000000000004</v>
      </c>
      <c r="AH32" s="34">
        <f>INDEX(Curves!$A$12:$AZ$907,$CA32,CO32)</f>
        <v>-0.26250000000000001</v>
      </c>
      <c r="AI32" s="34">
        <f>INDEX(Curves!$A$12:$AZ$907,$CA32,CP32)</f>
        <v>0.98355094896153106</v>
      </c>
      <c r="AJ32" s="34"/>
      <c r="AK32" s="34">
        <f>INDEX(Curves!$A$12:$AZ$907,$CA32,CR32)</f>
        <v>3.16</v>
      </c>
      <c r="AL32" s="34">
        <f>INDEX(Curves!$A$12:$AZ$907,$CA32,CS32)</f>
        <v>-0.26500000000000001</v>
      </c>
      <c r="AM32" s="34">
        <f>INDEX(Curves!$A$12:$AZ$907,$CA32,CT32)</f>
        <v>0.97784352147583342</v>
      </c>
      <c r="AN32" s="34"/>
      <c r="AO32" s="34">
        <f>INDEX(Curves!$A$12:$AZ$907,$CA32,CV32)</f>
        <v>3.17</v>
      </c>
      <c r="AP32" s="34">
        <f>INDEX(Curves!$A$12:$AZ$907,$CA32,CW32)</f>
        <v>-0.29249999999999998</v>
      </c>
      <c r="AQ32" s="34">
        <f>INDEX(Curves!$A$12:$AZ$907,$CA32,CX32)</f>
        <v>0.97224691153184883</v>
      </c>
      <c r="AR32" s="34"/>
      <c r="AS32" s="34">
        <f>INDEX(Curves!$A$12:$AZ$907,$CA32,CZ32)</f>
        <v>3.2549999999999999</v>
      </c>
      <c r="AT32" s="34">
        <f>INDEX(Curves!$A$12:$AZ$907,$CA32,DA32)</f>
        <v>-0.245</v>
      </c>
      <c r="AU32" s="34">
        <f>INDEX(Curves!$A$12:$AZ$907,$CA32,DB32)</f>
        <v>0.96644142985041404</v>
      </c>
      <c r="AV32" s="34"/>
      <c r="AW32" s="34">
        <f>INDEX(Curves!$A$12:$AZ$907,$CA32,DD32)</f>
        <v>3.3460000000000001</v>
      </c>
      <c r="AX32" s="34">
        <f>INDEX(Curves!$A$12:$AZ$907,$CA32,DE32)</f>
        <v>-0.245</v>
      </c>
      <c r="AY32" s="34">
        <f>INDEX(Curves!$A$12:$AZ$907,$CA32,DF32)</f>
        <v>0.96075717415639617</v>
      </c>
      <c r="AZ32" s="34"/>
      <c r="BA32" s="34">
        <f>INDEX(Curves!$A$12:$AZ$907,$CA32,DH32)</f>
        <v>3.36</v>
      </c>
      <c r="BB32" s="34">
        <f>INDEX(Curves!$A$12:$AZ$907,$CA32,DI32)</f>
        <v>-0.23499999999999999</v>
      </c>
      <c r="BC32" s="34">
        <f>INDEX(Curves!$A$12:$AZ$907,$CA32,DJ32)</f>
        <v>0.95485958649849234</v>
      </c>
      <c r="BD32" s="34"/>
      <c r="BE32" s="34">
        <f>INDEX(Curves!$A$12:$AZ$907,$CA32,DL32)</f>
        <v>3.2</v>
      </c>
      <c r="BF32" s="34">
        <f>INDEX(Curves!$A$12:$AZ$907,$CA32,DM32)</f>
        <v>-0.23499999999999999</v>
      </c>
      <c r="BG32" s="34">
        <f>INDEX(Curves!$A$12:$AZ$907,$CA32,DN32)</f>
        <v>0.94898185170416971</v>
      </c>
      <c r="BH32" s="34"/>
      <c r="BI32" s="34">
        <f>INDEX(Curves!$A$12:$AZ$907,$CA32,DP32)</f>
        <v>3.0350000000000001</v>
      </c>
      <c r="BJ32" s="34">
        <f>INDEX(Curves!$A$12:$AZ$907,$CA32,DQ32)</f>
        <v>-0.23499999999999999</v>
      </c>
      <c r="BK32" s="34">
        <f>INDEX(Curves!$A$12:$AZ$907,$CA32,DR32)</f>
        <v>0.9436398747902992</v>
      </c>
      <c r="BL32"/>
      <c r="BM32"/>
      <c r="BN32" s="17">
        <f t="shared" si="18"/>
        <v>36647</v>
      </c>
      <c r="BO32" s="17">
        <f t="shared" ref="BO32:BX32" si="47">EOMONTH(BN32,1)</f>
        <v>36707</v>
      </c>
      <c r="BP32" s="17">
        <f t="shared" si="47"/>
        <v>36738</v>
      </c>
      <c r="BQ32" s="17">
        <f t="shared" si="47"/>
        <v>36769</v>
      </c>
      <c r="BR32" s="17">
        <f t="shared" si="47"/>
        <v>36799</v>
      </c>
      <c r="BS32" s="17">
        <f t="shared" si="47"/>
        <v>36830</v>
      </c>
      <c r="BT32" s="17">
        <f t="shared" si="47"/>
        <v>36860</v>
      </c>
      <c r="BU32" s="17">
        <f t="shared" si="47"/>
        <v>36891</v>
      </c>
      <c r="BV32" s="17">
        <f t="shared" si="47"/>
        <v>36922</v>
      </c>
      <c r="BW32" s="17">
        <f t="shared" si="47"/>
        <v>36950</v>
      </c>
      <c r="BX32" s="17">
        <f t="shared" si="47"/>
        <v>36981</v>
      </c>
      <c r="BY32" s="9"/>
      <c r="CA32" s="12">
        <f>MATCH(C32,Curves!$C$12:$C$433,0)</f>
        <v>30</v>
      </c>
      <c r="CB32" s="12">
        <f>MATCH(CONCATENATE("NG ",TEXT($BN32,"mmm-yyyy")),Curves!$11:$11,0)</f>
        <v>20</v>
      </c>
      <c r="CC32" s="12">
        <f>MATCH(CONCATENATE("B ",TEXT($BN32,"mmm-yyyy")),Curves!$11:$11,0)</f>
        <v>8</v>
      </c>
      <c r="CD32" s="12">
        <f>MATCH(CONCATENATE("DISC ",TEXT($BN32,"mmm-yyyy")),Curves!$11:$11,0)</f>
        <v>32</v>
      </c>
      <c r="CE32" s="12"/>
      <c r="CF32" s="12">
        <f>MATCH(CONCATENATE("NG ",TEXT($BO32,"mmm-yyyy")),Curves!$11:$11,0)</f>
        <v>21</v>
      </c>
      <c r="CG32" s="12">
        <f>MATCH(CONCATENATE("B ",TEXT($BO32,"mmm-yyyy")),Curves!$11:$11,0)</f>
        <v>9</v>
      </c>
      <c r="CH32" s="12">
        <f>MATCH(CONCATENATE("DISC ",TEXT($BO32,"mmm-yyyy")),Curves!$11:$11,0)</f>
        <v>33</v>
      </c>
      <c r="CI32" s="12"/>
      <c r="CJ32" s="12">
        <f>MATCH(CONCATENATE("NG ",TEXT($BP32,"mmm-yyyy")),Curves!$11:$11,0)</f>
        <v>22</v>
      </c>
      <c r="CK32" s="12">
        <f>MATCH(CONCATENATE("B ",TEXT($BP32,"mmm-yyyy")),Curves!$11:$11,0)</f>
        <v>10</v>
      </c>
      <c r="CL32" s="12">
        <f>MATCH(CONCATENATE("DISC ",TEXT($BP32,"mmm-yyyy")),Curves!$11:$11,0)</f>
        <v>34</v>
      </c>
      <c r="CM32" s="12"/>
      <c r="CN32" s="12">
        <f>MATCH(CONCATENATE("NG ",TEXT($BQ32,"mmm-yyyy")),Curves!$11:$11,0)</f>
        <v>23</v>
      </c>
      <c r="CO32" s="12">
        <f>MATCH(CONCATENATE("B ",TEXT($BQ32,"mmm-yyyy")),Curves!$11:$11,0)</f>
        <v>11</v>
      </c>
      <c r="CP32" s="12">
        <f>MATCH(CONCATENATE("DISC ",TEXT($BQ32,"mmm-yyyy")),Curves!$11:$11,0)</f>
        <v>35</v>
      </c>
      <c r="CQ32" s="12"/>
      <c r="CR32" s="12">
        <f>MATCH(CONCATENATE("NG ",TEXT($BR32,"mmm-yyyy")),Curves!$11:$11,0)</f>
        <v>24</v>
      </c>
      <c r="CS32" s="12">
        <f>MATCH(CONCATENATE("B ",TEXT($BR32,"mmm-yyyy")),Curves!$11:$11,0)</f>
        <v>12</v>
      </c>
      <c r="CT32" s="12">
        <f>MATCH(CONCATENATE("DISC ",TEXT($BR32,"mmm-yyyy")),Curves!$11:$11,0)</f>
        <v>36</v>
      </c>
      <c r="CU32" s="12"/>
      <c r="CV32" s="12">
        <f>MATCH(CONCATENATE("NG ",TEXT($BS32,"mmm-yyyy")),Curves!$11:$11,0)</f>
        <v>25</v>
      </c>
      <c r="CW32" s="12">
        <f>MATCH(CONCATENATE("B ",TEXT($BS32,"mmm-yyyy")),Curves!$11:$11,0)</f>
        <v>13</v>
      </c>
      <c r="CX32" s="12">
        <f>MATCH(CONCATENATE("DISC ",TEXT($BS32,"mmm-yyyy")),Curves!$11:$11,0)</f>
        <v>37</v>
      </c>
      <c r="CY32" s="12"/>
      <c r="CZ32" s="12">
        <f>MATCH(CONCATENATE("NG ",TEXT($BT32,"mmm-yyyy")),Curves!$11:$11,0)</f>
        <v>26</v>
      </c>
      <c r="DA32" s="12">
        <f>MATCH(CONCATENATE("B ",TEXT($BT32,"mmm-yyyy")),Curves!$11:$11,0)</f>
        <v>14</v>
      </c>
      <c r="DB32" s="12">
        <f>MATCH(CONCATENATE("DISC ",TEXT($BT32,"mmm-yyyy")),Curves!$11:$11,0)</f>
        <v>38</v>
      </c>
      <c r="DC32" s="12"/>
      <c r="DD32" s="12">
        <f>MATCH(CONCATENATE("NG ",TEXT($BU32,"mmm-yyyy")),Curves!$11:$11,0)</f>
        <v>27</v>
      </c>
      <c r="DE32" s="12">
        <f>MATCH(CONCATENATE("B ",TEXT($BU32,"mmm-yyyy")),Curves!$11:$11,0)</f>
        <v>15</v>
      </c>
      <c r="DF32" s="12">
        <f>MATCH(CONCATENATE("DISC ",TEXT($BU32,"mmm-yyyy")),Curves!$11:$11,0)</f>
        <v>39</v>
      </c>
      <c r="DG32" s="12"/>
      <c r="DH32" s="12">
        <f>MATCH(CONCATENATE("NG ",TEXT($BV32,"mmm-yyyy")),Curves!$11:$11,0)</f>
        <v>28</v>
      </c>
      <c r="DI32" s="12">
        <f>MATCH(CONCATENATE("B ",TEXT($BV32,"mmm-yyyy")),Curves!$11:$11,0)</f>
        <v>16</v>
      </c>
      <c r="DJ32" s="12">
        <f>MATCH(CONCATENATE("DISC ",TEXT($BV32,"mmm-yyyy")),Curves!$11:$11,0)</f>
        <v>40</v>
      </c>
      <c r="DL32" s="12">
        <f>MATCH(CONCATENATE("NG ",TEXT($BW32,"mmm-yyyy")),Curves!$11:$11,0)</f>
        <v>29</v>
      </c>
      <c r="DM32" s="12">
        <f>MATCH(CONCATENATE("B ",TEXT($BW32,"mmm-yyyy")),Curves!$11:$11,0)</f>
        <v>17</v>
      </c>
      <c r="DN32" s="12">
        <f>MATCH(CONCATENATE("DISC ",TEXT($BW32,"mmm-yyyy")),Curves!$11:$11,0)</f>
        <v>41</v>
      </c>
      <c r="DP32" s="12">
        <f>MATCH(CONCATENATE("NG ",TEXT($BX32,"mmm-yyyy")),Curves!$11:$11,0)</f>
        <v>30</v>
      </c>
      <c r="DQ32" s="12">
        <f>MATCH(CONCATENATE("B ",TEXT($BX32,"mmm-yyyy")),Curves!$11:$11,0)</f>
        <v>18</v>
      </c>
      <c r="DR32" s="12">
        <f>MATCH(CONCATENATE("DISC ",TEXT($BX32,"mmm-yyyy")),Curves!$11:$11,0)</f>
        <v>42</v>
      </c>
    </row>
    <row r="33" spans="2:122" x14ac:dyDescent="0.2">
      <c r="B33" s="6">
        <f t="shared" si="1"/>
        <v>36678</v>
      </c>
      <c r="C33" s="27">
        <f>IF(Curves!C42&lt;&gt;"",Curves!C42,"")</f>
        <v>36647</v>
      </c>
      <c r="D33" s="31"/>
      <c r="E33" s="20">
        <f t="shared" si="2"/>
        <v>0</v>
      </c>
      <c r="F33" s="20">
        <f t="shared" si="5"/>
        <v>2.8680666074362109</v>
      </c>
      <c r="G33" s="20">
        <f t="shared" si="6"/>
        <v>2.9342710123522688</v>
      </c>
      <c r="H33" s="20">
        <f t="shared" si="7"/>
        <v>2.9269745345587874</v>
      </c>
      <c r="I33" s="20">
        <f t="shared" si="8"/>
        <v>2.9006302252400507</v>
      </c>
      <c r="J33" s="20">
        <f t="shared" si="9"/>
        <v>2.8659793451141469</v>
      </c>
      <c r="K33" s="20">
        <f t="shared" si="10"/>
        <v>2.9653278449093601</v>
      </c>
      <c r="L33" s="20">
        <f t="shared" si="11"/>
        <v>3.0314880803352509</v>
      </c>
      <c r="M33" s="20">
        <f t="shared" si="12"/>
        <v>3.0348456578404615</v>
      </c>
      <c r="N33" s="20">
        <f t="shared" si="13"/>
        <v>2.8548010336904004</v>
      </c>
      <c r="O33" s="21">
        <f t="shared" si="14"/>
        <v>2.6782814609126877</v>
      </c>
      <c r="P33" s="20"/>
      <c r="Q33" s="50">
        <f t="shared" si="15"/>
        <v>3.0348456578404615</v>
      </c>
      <c r="R33" s="50">
        <f t="shared" si="45"/>
        <v>2.6782814609126877</v>
      </c>
      <c r="S33" s="51">
        <f t="shared" si="16"/>
        <v>0.35656419692777375</v>
      </c>
      <c r="U33" s="34">
        <f>INDEX(Curves!$A$12:$AZ$907,$CA33,CB33)</f>
        <v>0</v>
      </c>
      <c r="V33" s="34">
        <f>INDEX(Curves!$A$12:$AZ$907,$CA33,CC33)</f>
        <v>0</v>
      </c>
      <c r="W33" s="34">
        <f>INDEX(Curves!$A$12:$AZ$907,$CA33,CD33)</f>
        <v>0</v>
      </c>
      <c r="X33" s="34"/>
      <c r="Y33" s="34">
        <f>INDEX(Curves!$A$12:$AZ$907,$CA33,CF33)</f>
        <v>3.2160000000000002</v>
      </c>
      <c r="Z33" s="34">
        <f>INDEX(Curves!$A$12:$AZ$907,$CA33,CG33)</f>
        <v>-0.33250000000000002</v>
      </c>
      <c r="AA33" s="34">
        <f>INDEX(Curves!$A$12:$AZ$907,$CA33,CH33)</f>
        <v>0.99464768768379075</v>
      </c>
      <c r="AB33" s="34"/>
      <c r="AC33" s="34">
        <f>INDEX(Curves!$A$12:$AZ$907,$CA33,CJ33)</f>
        <v>3.2360000000000002</v>
      </c>
      <c r="AD33" s="34">
        <f>INDEX(Curves!$A$12:$AZ$907,$CA33,CK33)</f>
        <v>-0.27</v>
      </c>
      <c r="AE33" s="34">
        <f>INDEX(Curves!$A$12:$AZ$907,$CA33,CL33)</f>
        <v>0.9893024316764224</v>
      </c>
      <c r="AF33" s="34"/>
      <c r="AG33" s="34">
        <f>INDEX(Curves!$A$12:$AZ$907,$CA33,CN33)</f>
        <v>3.2430000000000003</v>
      </c>
      <c r="AH33" s="34">
        <f>INDEX(Curves!$A$12:$AZ$907,$CA33,CO33)</f>
        <v>-0.26750000000000002</v>
      </c>
      <c r="AI33" s="34">
        <f>INDEX(Curves!$A$12:$AZ$907,$CA33,CP33)</f>
        <v>0.98369166007689035</v>
      </c>
      <c r="AJ33" s="34"/>
      <c r="AK33" s="34">
        <f>INDEX(Curves!$A$12:$AZ$907,$CA33,CR33)</f>
        <v>3.2360000000000002</v>
      </c>
      <c r="AL33" s="34">
        <f>INDEX(Curves!$A$12:$AZ$907,$CA33,CS33)</f>
        <v>-0.27</v>
      </c>
      <c r="AM33" s="34">
        <f>INDEX(Curves!$A$12:$AZ$907,$CA33,CT33)</f>
        <v>0.97796029171950449</v>
      </c>
      <c r="AN33" s="34"/>
      <c r="AO33" s="34">
        <f>INDEX(Curves!$A$12:$AZ$907,$CA33,CV33)</f>
        <v>3.2450000000000001</v>
      </c>
      <c r="AP33" s="34">
        <f>INDEX(Curves!$A$12:$AZ$907,$CA33,CW33)</f>
        <v>-0.29749999999999999</v>
      </c>
      <c r="AQ33" s="34">
        <f>INDEX(Curves!$A$12:$AZ$907,$CA33,CX33)</f>
        <v>0.9723424410904653</v>
      </c>
      <c r="AR33" s="34"/>
      <c r="AS33" s="34">
        <f>INDEX(Curves!$A$12:$AZ$907,$CA33,CZ33)</f>
        <v>3.3280000000000003</v>
      </c>
      <c r="AT33" s="34">
        <f>INDEX(Curves!$A$12:$AZ$907,$CA33,DA33)</f>
        <v>-0.26</v>
      </c>
      <c r="AU33" s="34">
        <f>INDEX(Curves!$A$12:$AZ$907,$CA33,DB33)</f>
        <v>0.96653449964451088</v>
      </c>
      <c r="AV33" s="34"/>
      <c r="AW33" s="34">
        <f>INDEX(Curves!$A$12:$AZ$907,$CA33,DD33)</f>
        <v>3.415</v>
      </c>
      <c r="AX33" s="34">
        <f>INDEX(Curves!$A$12:$AZ$907,$CA33,DE33)</f>
        <v>-0.26</v>
      </c>
      <c r="AY33" s="34">
        <f>INDEX(Curves!$A$12:$AZ$907,$CA33,DF33)</f>
        <v>0.96085200644540425</v>
      </c>
      <c r="AZ33" s="34"/>
      <c r="BA33" s="34">
        <f>INDEX(Curves!$A$12:$AZ$907,$CA33,DH33)</f>
        <v>3.4280000000000004</v>
      </c>
      <c r="BB33" s="34">
        <f>INDEX(Curves!$A$12:$AZ$907,$CA33,DI33)</f>
        <v>-0.25</v>
      </c>
      <c r="BC33" s="34">
        <f>INDEX(Curves!$A$12:$AZ$907,$CA33,DJ33)</f>
        <v>0.95495458081826967</v>
      </c>
      <c r="BD33" s="34"/>
      <c r="BE33" s="34">
        <f>INDEX(Curves!$A$12:$AZ$907,$CA33,DL33)</f>
        <v>3.258</v>
      </c>
      <c r="BF33" s="34">
        <f>INDEX(Curves!$A$12:$AZ$907,$CA33,DM33)</f>
        <v>-0.25</v>
      </c>
      <c r="BG33" s="34">
        <f>INDEX(Curves!$A$12:$AZ$907,$CA33,DN33)</f>
        <v>0.9490694925832448</v>
      </c>
      <c r="BH33" s="34"/>
      <c r="BI33" s="34">
        <f>INDEX(Curves!$A$12:$AZ$907,$CA33,DP33)</f>
        <v>3.0880000000000001</v>
      </c>
      <c r="BJ33" s="34">
        <f>INDEX(Curves!$A$12:$AZ$907,$CA33,DQ33)</f>
        <v>-0.25</v>
      </c>
      <c r="BK33" s="34">
        <f>INDEX(Curves!$A$12:$AZ$907,$CA33,DR33)</f>
        <v>0.94372144500094701</v>
      </c>
      <c r="BL33"/>
      <c r="BM33"/>
      <c r="BN33" s="17">
        <f t="shared" si="18"/>
        <v>36647</v>
      </c>
      <c r="BO33" s="17">
        <f t="shared" ref="BO33:BX33" si="48">EOMONTH(BN33,1)</f>
        <v>36707</v>
      </c>
      <c r="BP33" s="17">
        <f t="shared" si="48"/>
        <v>36738</v>
      </c>
      <c r="BQ33" s="17">
        <f t="shared" si="48"/>
        <v>36769</v>
      </c>
      <c r="BR33" s="17">
        <f t="shared" si="48"/>
        <v>36799</v>
      </c>
      <c r="BS33" s="17">
        <f t="shared" si="48"/>
        <v>36830</v>
      </c>
      <c r="BT33" s="17">
        <f t="shared" si="48"/>
        <v>36860</v>
      </c>
      <c r="BU33" s="17">
        <f t="shared" si="48"/>
        <v>36891</v>
      </c>
      <c r="BV33" s="17">
        <f t="shared" si="48"/>
        <v>36922</v>
      </c>
      <c r="BW33" s="17">
        <f t="shared" si="48"/>
        <v>36950</v>
      </c>
      <c r="BX33" s="17">
        <f t="shared" si="48"/>
        <v>36981</v>
      </c>
      <c r="BY33" s="9"/>
      <c r="CA33" s="12">
        <f>MATCH(C33,Curves!$C$12:$C$433,0)</f>
        <v>31</v>
      </c>
      <c r="CB33" s="12">
        <f>MATCH(CONCATENATE("NG ",TEXT($BN33,"mmm-yyyy")),Curves!$11:$11,0)</f>
        <v>20</v>
      </c>
      <c r="CC33" s="12">
        <f>MATCH(CONCATENATE("B ",TEXT($BN33,"mmm-yyyy")),Curves!$11:$11,0)</f>
        <v>8</v>
      </c>
      <c r="CD33" s="12">
        <f>MATCH(CONCATENATE("DISC ",TEXT($BN33,"mmm-yyyy")),Curves!$11:$11,0)</f>
        <v>32</v>
      </c>
      <c r="CE33" s="12"/>
      <c r="CF33" s="12">
        <f>MATCH(CONCATENATE("NG ",TEXT($BO33,"mmm-yyyy")),Curves!$11:$11,0)</f>
        <v>21</v>
      </c>
      <c r="CG33" s="12">
        <f>MATCH(CONCATENATE("B ",TEXT($BO33,"mmm-yyyy")),Curves!$11:$11,0)</f>
        <v>9</v>
      </c>
      <c r="CH33" s="12">
        <f>MATCH(CONCATENATE("DISC ",TEXT($BO33,"mmm-yyyy")),Curves!$11:$11,0)</f>
        <v>33</v>
      </c>
      <c r="CI33" s="12"/>
      <c r="CJ33" s="12">
        <f>MATCH(CONCATENATE("NG ",TEXT($BP33,"mmm-yyyy")),Curves!$11:$11,0)</f>
        <v>22</v>
      </c>
      <c r="CK33" s="12">
        <f>MATCH(CONCATENATE("B ",TEXT($BP33,"mmm-yyyy")),Curves!$11:$11,0)</f>
        <v>10</v>
      </c>
      <c r="CL33" s="12">
        <f>MATCH(CONCATENATE("DISC ",TEXT($BP33,"mmm-yyyy")),Curves!$11:$11,0)</f>
        <v>34</v>
      </c>
      <c r="CM33" s="12"/>
      <c r="CN33" s="12">
        <f>MATCH(CONCATENATE("NG ",TEXT($BQ33,"mmm-yyyy")),Curves!$11:$11,0)</f>
        <v>23</v>
      </c>
      <c r="CO33" s="12">
        <f>MATCH(CONCATENATE("B ",TEXT($BQ33,"mmm-yyyy")),Curves!$11:$11,0)</f>
        <v>11</v>
      </c>
      <c r="CP33" s="12">
        <f>MATCH(CONCATENATE("DISC ",TEXT($BQ33,"mmm-yyyy")),Curves!$11:$11,0)</f>
        <v>35</v>
      </c>
      <c r="CQ33" s="12"/>
      <c r="CR33" s="12">
        <f>MATCH(CONCATENATE("NG ",TEXT($BR33,"mmm-yyyy")),Curves!$11:$11,0)</f>
        <v>24</v>
      </c>
      <c r="CS33" s="12">
        <f>MATCH(CONCATENATE("B ",TEXT($BR33,"mmm-yyyy")),Curves!$11:$11,0)</f>
        <v>12</v>
      </c>
      <c r="CT33" s="12">
        <f>MATCH(CONCATENATE("DISC ",TEXT($BR33,"mmm-yyyy")),Curves!$11:$11,0)</f>
        <v>36</v>
      </c>
      <c r="CU33" s="12"/>
      <c r="CV33" s="12">
        <f>MATCH(CONCATENATE("NG ",TEXT($BS33,"mmm-yyyy")),Curves!$11:$11,0)</f>
        <v>25</v>
      </c>
      <c r="CW33" s="12">
        <f>MATCH(CONCATENATE("B ",TEXT($BS33,"mmm-yyyy")),Curves!$11:$11,0)</f>
        <v>13</v>
      </c>
      <c r="CX33" s="12">
        <f>MATCH(CONCATENATE("DISC ",TEXT($BS33,"mmm-yyyy")),Curves!$11:$11,0)</f>
        <v>37</v>
      </c>
      <c r="CY33" s="12"/>
      <c r="CZ33" s="12">
        <f>MATCH(CONCATENATE("NG ",TEXT($BT33,"mmm-yyyy")),Curves!$11:$11,0)</f>
        <v>26</v>
      </c>
      <c r="DA33" s="12">
        <f>MATCH(CONCATENATE("B ",TEXT($BT33,"mmm-yyyy")),Curves!$11:$11,0)</f>
        <v>14</v>
      </c>
      <c r="DB33" s="12">
        <f>MATCH(CONCATENATE("DISC ",TEXT($BT33,"mmm-yyyy")),Curves!$11:$11,0)</f>
        <v>38</v>
      </c>
      <c r="DC33" s="12"/>
      <c r="DD33" s="12">
        <f>MATCH(CONCATENATE("NG ",TEXT($BU33,"mmm-yyyy")),Curves!$11:$11,0)</f>
        <v>27</v>
      </c>
      <c r="DE33" s="12">
        <f>MATCH(CONCATENATE("B ",TEXT($BU33,"mmm-yyyy")),Curves!$11:$11,0)</f>
        <v>15</v>
      </c>
      <c r="DF33" s="12">
        <f>MATCH(CONCATENATE("DISC ",TEXT($BU33,"mmm-yyyy")),Curves!$11:$11,0)</f>
        <v>39</v>
      </c>
      <c r="DG33" s="12"/>
      <c r="DH33" s="12">
        <f>MATCH(CONCATENATE("NG ",TEXT($BV33,"mmm-yyyy")),Curves!$11:$11,0)</f>
        <v>28</v>
      </c>
      <c r="DI33" s="12">
        <f>MATCH(CONCATENATE("B ",TEXT($BV33,"mmm-yyyy")),Curves!$11:$11,0)</f>
        <v>16</v>
      </c>
      <c r="DJ33" s="12">
        <f>MATCH(CONCATENATE("DISC ",TEXT($BV33,"mmm-yyyy")),Curves!$11:$11,0)</f>
        <v>40</v>
      </c>
      <c r="DL33" s="12">
        <f>MATCH(CONCATENATE("NG ",TEXT($BW33,"mmm-yyyy")),Curves!$11:$11,0)</f>
        <v>29</v>
      </c>
      <c r="DM33" s="12">
        <f>MATCH(CONCATENATE("B ",TEXT($BW33,"mmm-yyyy")),Curves!$11:$11,0)</f>
        <v>17</v>
      </c>
      <c r="DN33" s="12">
        <f>MATCH(CONCATENATE("DISC ",TEXT($BW33,"mmm-yyyy")),Curves!$11:$11,0)</f>
        <v>41</v>
      </c>
      <c r="DP33" s="12">
        <f>MATCH(CONCATENATE("NG ",TEXT($BX33,"mmm-yyyy")),Curves!$11:$11,0)</f>
        <v>30</v>
      </c>
      <c r="DQ33" s="12">
        <f>MATCH(CONCATENATE("B ",TEXT($BX33,"mmm-yyyy")),Curves!$11:$11,0)</f>
        <v>18</v>
      </c>
      <c r="DR33" s="12">
        <f>MATCH(CONCATENATE("DISC ",TEXT($BX33,"mmm-yyyy")),Curves!$11:$11,0)</f>
        <v>42</v>
      </c>
    </row>
    <row r="34" spans="2:122" x14ac:dyDescent="0.2">
      <c r="B34" s="6">
        <f t="shared" si="1"/>
        <v>36678</v>
      </c>
      <c r="C34" s="27">
        <f>IF(Curves!C43&lt;&gt;"",Curves!C43,"")</f>
        <v>36648</v>
      </c>
      <c r="D34" s="31"/>
      <c r="E34" s="20">
        <f t="shared" si="2"/>
        <v>0</v>
      </c>
      <c r="F34" s="20">
        <f t="shared" si="5"/>
        <v>2.8893330241297295</v>
      </c>
      <c r="G34" s="20">
        <f t="shared" si="6"/>
        <v>2.9409620879757346</v>
      </c>
      <c r="H34" s="20">
        <f t="shared" si="7"/>
        <v>2.9354123806812256</v>
      </c>
      <c r="I34" s="20">
        <f t="shared" si="8"/>
        <v>2.911013115791603</v>
      </c>
      <c r="J34" s="20">
        <f t="shared" si="9"/>
        <v>2.8627654547080308</v>
      </c>
      <c r="K34" s="20">
        <f t="shared" si="10"/>
        <v>2.9790338648501375</v>
      </c>
      <c r="L34" s="20">
        <f t="shared" si="11"/>
        <v>3.0479933093134282</v>
      </c>
      <c r="M34" s="20">
        <f t="shared" si="12"/>
        <v>3.0512371880051132</v>
      </c>
      <c r="N34" s="20">
        <f t="shared" si="13"/>
        <v>2.8710457111601233</v>
      </c>
      <c r="O34" s="21">
        <f t="shared" si="14"/>
        <v>2.6943981922492712</v>
      </c>
      <c r="P34" s="20"/>
      <c r="Q34" s="50">
        <f t="shared" si="15"/>
        <v>3.0512371880051132</v>
      </c>
      <c r="R34" s="50">
        <f t="shared" si="45"/>
        <v>2.6943981922492712</v>
      </c>
      <c r="S34" s="51">
        <f t="shared" si="16"/>
        <v>0.35683899575584199</v>
      </c>
      <c r="U34" s="34">
        <f>INDEX(Curves!$A$12:$AZ$907,$CA34,CB34)</f>
        <v>0</v>
      </c>
      <c r="V34" s="34">
        <f>INDEX(Curves!$A$12:$AZ$907,$CA34,CC34)</f>
        <v>0</v>
      </c>
      <c r="W34" s="34">
        <f>INDEX(Curves!$A$12:$AZ$907,$CA34,CD34)</f>
        <v>0</v>
      </c>
      <c r="X34" s="34"/>
      <c r="Y34" s="34">
        <f>INDEX(Curves!$A$12:$AZ$907,$CA34,CF34)</f>
        <v>3.2170000000000001</v>
      </c>
      <c r="Z34" s="34">
        <f>INDEX(Curves!$A$12:$AZ$907,$CA34,CG34)</f>
        <v>-0.3125</v>
      </c>
      <c r="AA34" s="34">
        <f>INDEX(Curves!$A$12:$AZ$907,$CA34,CH34)</f>
        <v>0.99477811125141313</v>
      </c>
      <c r="AB34" s="34"/>
      <c r="AC34" s="34">
        <f>INDEX(Curves!$A$12:$AZ$907,$CA34,CJ34)</f>
        <v>3.2349999999999999</v>
      </c>
      <c r="AD34" s="34">
        <f>INDEX(Curves!$A$12:$AZ$907,$CA34,CK34)</f>
        <v>-0.26250000000000001</v>
      </c>
      <c r="AE34" s="34">
        <f>INDEX(Curves!$A$12:$AZ$907,$CA34,CL34)</f>
        <v>0.98939010529040694</v>
      </c>
      <c r="AF34" s="34"/>
      <c r="AG34" s="34">
        <f>INDEX(Curves!$A$12:$AZ$907,$CA34,CN34)</f>
        <v>3.2440000000000002</v>
      </c>
      <c r="AH34" s="34">
        <f>INDEX(Curves!$A$12:$AZ$907,$CA34,CO34)</f>
        <v>-0.26</v>
      </c>
      <c r="AI34" s="34">
        <f>INDEX(Curves!$A$12:$AZ$907,$CA34,CP34)</f>
        <v>0.98371728575108097</v>
      </c>
      <c r="AJ34" s="34"/>
      <c r="AK34" s="34">
        <f>INDEX(Curves!$A$12:$AZ$907,$CA34,CR34)</f>
        <v>3.2390000000000003</v>
      </c>
      <c r="AL34" s="34">
        <f>INDEX(Curves!$A$12:$AZ$907,$CA34,CS34)</f>
        <v>-0.26250000000000001</v>
      </c>
      <c r="AM34" s="34">
        <f>INDEX(Curves!$A$12:$AZ$907,$CA34,CT34)</f>
        <v>0.97799869504169423</v>
      </c>
      <c r="AN34" s="34"/>
      <c r="AO34" s="34">
        <f>INDEX(Curves!$A$12:$AZ$907,$CA34,CV34)</f>
        <v>3.2490000000000006</v>
      </c>
      <c r="AP34" s="34">
        <f>INDEX(Curves!$A$12:$AZ$907,$CA34,CW34)</f>
        <v>-0.30499999999999999</v>
      </c>
      <c r="AQ34" s="34">
        <f>INDEX(Curves!$A$12:$AZ$907,$CA34,CX34)</f>
        <v>0.97240674412636896</v>
      </c>
      <c r="AR34" s="34"/>
      <c r="AS34" s="34">
        <f>INDEX(Curves!$A$12:$AZ$907,$CA34,CZ34)</f>
        <v>3.3369999999999997</v>
      </c>
      <c r="AT34" s="34">
        <f>INDEX(Curves!$A$12:$AZ$907,$CA34,DA34)</f>
        <v>-0.255</v>
      </c>
      <c r="AU34" s="34">
        <f>INDEX(Curves!$A$12:$AZ$907,$CA34,DB34)</f>
        <v>0.96659113071062219</v>
      </c>
      <c r="AV34" s="34"/>
      <c r="AW34" s="34">
        <f>INDEX(Curves!$A$12:$AZ$907,$CA34,DD34)</f>
        <v>3.427</v>
      </c>
      <c r="AX34" s="34">
        <f>INDEX(Curves!$A$12:$AZ$907,$CA34,DE34)</f>
        <v>-0.255</v>
      </c>
      <c r="AY34" s="34">
        <f>INDEX(Curves!$A$12:$AZ$907,$CA34,DF34)</f>
        <v>0.96090583521860906</v>
      </c>
      <c r="AZ34" s="34"/>
      <c r="BA34" s="34">
        <f>INDEX(Curves!$A$12:$AZ$907,$CA34,DH34)</f>
        <v>3.44</v>
      </c>
      <c r="BB34" s="34">
        <f>INDEX(Curves!$A$12:$AZ$907,$CA34,DI34)</f>
        <v>-0.245</v>
      </c>
      <c r="BC34" s="34">
        <f>INDEX(Curves!$A$12:$AZ$907,$CA34,DJ34)</f>
        <v>0.95500381471208562</v>
      </c>
      <c r="BD34" s="34"/>
      <c r="BE34" s="34">
        <f>INDEX(Curves!$A$12:$AZ$907,$CA34,DL34)</f>
        <v>3.27</v>
      </c>
      <c r="BF34" s="34">
        <f>INDEX(Curves!$A$12:$AZ$907,$CA34,DM34)</f>
        <v>-0.245</v>
      </c>
      <c r="BG34" s="34">
        <f>INDEX(Curves!$A$12:$AZ$907,$CA34,DN34)</f>
        <v>0.94910602021822255</v>
      </c>
      <c r="BH34" s="34"/>
      <c r="BI34" s="34">
        <f>INDEX(Curves!$A$12:$AZ$907,$CA34,DP34)</f>
        <v>3.1</v>
      </c>
      <c r="BJ34" s="34">
        <f>INDEX(Curves!$A$12:$AZ$907,$CA34,DQ34)</f>
        <v>-0.245</v>
      </c>
      <c r="BK34" s="34">
        <f>INDEX(Curves!$A$12:$AZ$907,$CA34,DR34)</f>
        <v>0.94374717767049776</v>
      </c>
      <c r="BL34"/>
      <c r="BM34"/>
      <c r="BN34" s="17">
        <f t="shared" si="18"/>
        <v>36647</v>
      </c>
      <c r="BO34" s="17">
        <f t="shared" ref="BO34:BX34" si="49">EOMONTH(BN34,1)</f>
        <v>36707</v>
      </c>
      <c r="BP34" s="17">
        <f t="shared" si="49"/>
        <v>36738</v>
      </c>
      <c r="BQ34" s="17">
        <f t="shared" si="49"/>
        <v>36769</v>
      </c>
      <c r="BR34" s="17">
        <f t="shared" si="49"/>
        <v>36799</v>
      </c>
      <c r="BS34" s="17">
        <f t="shared" si="49"/>
        <v>36830</v>
      </c>
      <c r="BT34" s="17">
        <f t="shared" si="49"/>
        <v>36860</v>
      </c>
      <c r="BU34" s="17">
        <f t="shared" si="49"/>
        <v>36891</v>
      </c>
      <c r="BV34" s="17">
        <f t="shared" si="49"/>
        <v>36922</v>
      </c>
      <c r="BW34" s="17">
        <f t="shared" si="49"/>
        <v>36950</v>
      </c>
      <c r="BX34" s="17">
        <f t="shared" si="49"/>
        <v>36981</v>
      </c>
      <c r="BY34" s="9"/>
      <c r="CA34" s="12">
        <f>MATCH(C34,Curves!$C$12:$C$433,0)</f>
        <v>32</v>
      </c>
      <c r="CB34" s="12">
        <f>MATCH(CONCATENATE("NG ",TEXT($BN34,"mmm-yyyy")),Curves!$11:$11,0)</f>
        <v>20</v>
      </c>
      <c r="CC34" s="12">
        <f>MATCH(CONCATENATE("B ",TEXT($BN34,"mmm-yyyy")),Curves!$11:$11,0)</f>
        <v>8</v>
      </c>
      <c r="CD34" s="12">
        <f>MATCH(CONCATENATE("DISC ",TEXT($BN34,"mmm-yyyy")),Curves!$11:$11,0)</f>
        <v>32</v>
      </c>
      <c r="CE34" s="12"/>
      <c r="CF34" s="12">
        <f>MATCH(CONCATENATE("NG ",TEXT($BO34,"mmm-yyyy")),Curves!$11:$11,0)</f>
        <v>21</v>
      </c>
      <c r="CG34" s="12">
        <f>MATCH(CONCATENATE("B ",TEXT($BO34,"mmm-yyyy")),Curves!$11:$11,0)</f>
        <v>9</v>
      </c>
      <c r="CH34" s="12">
        <f>MATCH(CONCATENATE("DISC ",TEXT($BO34,"mmm-yyyy")),Curves!$11:$11,0)</f>
        <v>33</v>
      </c>
      <c r="CI34" s="12"/>
      <c r="CJ34" s="12">
        <f>MATCH(CONCATENATE("NG ",TEXT($BP34,"mmm-yyyy")),Curves!$11:$11,0)</f>
        <v>22</v>
      </c>
      <c r="CK34" s="12">
        <f>MATCH(CONCATENATE("B ",TEXT($BP34,"mmm-yyyy")),Curves!$11:$11,0)</f>
        <v>10</v>
      </c>
      <c r="CL34" s="12">
        <f>MATCH(CONCATENATE("DISC ",TEXT($BP34,"mmm-yyyy")),Curves!$11:$11,0)</f>
        <v>34</v>
      </c>
      <c r="CM34" s="12"/>
      <c r="CN34" s="12">
        <f>MATCH(CONCATENATE("NG ",TEXT($BQ34,"mmm-yyyy")),Curves!$11:$11,0)</f>
        <v>23</v>
      </c>
      <c r="CO34" s="12">
        <f>MATCH(CONCATENATE("B ",TEXT($BQ34,"mmm-yyyy")),Curves!$11:$11,0)</f>
        <v>11</v>
      </c>
      <c r="CP34" s="12">
        <f>MATCH(CONCATENATE("DISC ",TEXT($BQ34,"mmm-yyyy")),Curves!$11:$11,0)</f>
        <v>35</v>
      </c>
      <c r="CQ34" s="12"/>
      <c r="CR34" s="12">
        <f>MATCH(CONCATENATE("NG ",TEXT($BR34,"mmm-yyyy")),Curves!$11:$11,0)</f>
        <v>24</v>
      </c>
      <c r="CS34" s="12">
        <f>MATCH(CONCATENATE("B ",TEXT($BR34,"mmm-yyyy")),Curves!$11:$11,0)</f>
        <v>12</v>
      </c>
      <c r="CT34" s="12">
        <f>MATCH(CONCATENATE("DISC ",TEXT($BR34,"mmm-yyyy")),Curves!$11:$11,0)</f>
        <v>36</v>
      </c>
      <c r="CU34" s="12"/>
      <c r="CV34" s="12">
        <f>MATCH(CONCATENATE("NG ",TEXT($BS34,"mmm-yyyy")),Curves!$11:$11,0)</f>
        <v>25</v>
      </c>
      <c r="CW34" s="12">
        <f>MATCH(CONCATENATE("B ",TEXT($BS34,"mmm-yyyy")),Curves!$11:$11,0)</f>
        <v>13</v>
      </c>
      <c r="CX34" s="12">
        <f>MATCH(CONCATENATE("DISC ",TEXT($BS34,"mmm-yyyy")),Curves!$11:$11,0)</f>
        <v>37</v>
      </c>
      <c r="CY34" s="12"/>
      <c r="CZ34" s="12">
        <f>MATCH(CONCATENATE("NG ",TEXT($BT34,"mmm-yyyy")),Curves!$11:$11,0)</f>
        <v>26</v>
      </c>
      <c r="DA34" s="12">
        <f>MATCH(CONCATENATE("B ",TEXT($BT34,"mmm-yyyy")),Curves!$11:$11,0)</f>
        <v>14</v>
      </c>
      <c r="DB34" s="12">
        <f>MATCH(CONCATENATE("DISC ",TEXT($BT34,"mmm-yyyy")),Curves!$11:$11,0)</f>
        <v>38</v>
      </c>
      <c r="DC34" s="12"/>
      <c r="DD34" s="12">
        <f>MATCH(CONCATENATE("NG ",TEXT($BU34,"mmm-yyyy")),Curves!$11:$11,0)</f>
        <v>27</v>
      </c>
      <c r="DE34" s="12">
        <f>MATCH(CONCATENATE("B ",TEXT($BU34,"mmm-yyyy")),Curves!$11:$11,0)</f>
        <v>15</v>
      </c>
      <c r="DF34" s="12">
        <f>MATCH(CONCATENATE("DISC ",TEXT($BU34,"mmm-yyyy")),Curves!$11:$11,0)</f>
        <v>39</v>
      </c>
      <c r="DG34" s="12"/>
      <c r="DH34" s="12">
        <f>MATCH(CONCATENATE("NG ",TEXT($BV34,"mmm-yyyy")),Curves!$11:$11,0)</f>
        <v>28</v>
      </c>
      <c r="DI34" s="12">
        <f>MATCH(CONCATENATE("B ",TEXT($BV34,"mmm-yyyy")),Curves!$11:$11,0)</f>
        <v>16</v>
      </c>
      <c r="DJ34" s="12">
        <f>MATCH(CONCATENATE("DISC ",TEXT($BV34,"mmm-yyyy")),Curves!$11:$11,0)</f>
        <v>40</v>
      </c>
      <c r="DL34" s="12">
        <f>MATCH(CONCATENATE("NG ",TEXT($BW34,"mmm-yyyy")),Curves!$11:$11,0)</f>
        <v>29</v>
      </c>
      <c r="DM34" s="12">
        <f>MATCH(CONCATENATE("B ",TEXT($BW34,"mmm-yyyy")),Curves!$11:$11,0)</f>
        <v>17</v>
      </c>
      <c r="DN34" s="12">
        <f>MATCH(CONCATENATE("DISC ",TEXT($BW34,"mmm-yyyy")),Curves!$11:$11,0)</f>
        <v>41</v>
      </c>
      <c r="DP34" s="12">
        <f>MATCH(CONCATENATE("NG ",TEXT($BX34,"mmm-yyyy")),Curves!$11:$11,0)</f>
        <v>30</v>
      </c>
      <c r="DQ34" s="12">
        <f>MATCH(CONCATENATE("B ",TEXT($BX34,"mmm-yyyy")),Curves!$11:$11,0)</f>
        <v>18</v>
      </c>
      <c r="DR34" s="12">
        <f>MATCH(CONCATENATE("DISC ",TEXT($BX34,"mmm-yyyy")),Curves!$11:$11,0)</f>
        <v>42</v>
      </c>
    </row>
    <row r="35" spans="2:122" x14ac:dyDescent="0.2">
      <c r="B35" s="6">
        <f t="shared" si="1"/>
        <v>36678</v>
      </c>
      <c r="C35" s="27">
        <f>IF(Curves!C44&lt;&gt;"",Curves!C44,"")</f>
        <v>36649</v>
      </c>
      <c r="D35" s="31"/>
      <c r="E35" s="20">
        <f t="shared" si="2"/>
        <v>0</v>
      </c>
      <c r="F35" s="20">
        <f t="shared" si="5"/>
        <v>2.8141918356438751</v>
      </c>
      <c r="G35" s="20">
        <f t="shared" si="6"/>
        <v>2.8686201742625816</v>
      </c>
      <c r="H35" s="20">
        <f t="shared" si="7"/>
        <v>2.8693713149965188</v>
      </c>
      <c r="I35" s="20">
        <f t="shared" si="8"/>
        <v>2.8501184885877335</v>
      </c>
      <c r="J35" s="20">
        <f t="shared" si="9"/>
        <v>2.8069297893065199</v>
      </c>
      <c r="K35" s="20">
        <f t="shared" si="10"/>
        <v>2.9349968685606846</v>
      </c>
      <c r="L35" s="20">
        <f t="shared" si="11"/>
        <v>3.0136687946210947</v>
      </c>
      <c r="M35" s="20">
        <f t="shared" si="12"/>
        <v>3.0198139651154263</v>
      </c>
      <c r="N35" s="20">
        <f t="shared" si="13"/>
        <v>2.844409495624177</v>
      </c>
      <c r="O35" s="21">
        <f t="shared" si="14"/>
        <v>2.6706157657730301</v>
      </c>
      <c r="P35" s="20"/>
      <c r="Q35" s="50">
        <f t="shared" si="15"/>
        <v>3.0198139651154263</v>
      </c>
      <c r="R35" s="50">
        <f t="shared" si="45"/>
        <v>2.6706157657730301</v>
      </c>
      <c r="S35" s="51">
        <f t="shared" si="16"/>
        <v>0.34919819934239626</v>
      </c>
      <c r="U35" s="34">
        <f>INDEX(Curves!$A$12:$AZ$907,$CA35,CB35)</f>
        <v>0</v>
      </c>
      <c r="V35" s="34">
        <f>INDEX(Curves!$A$12:$AZ$907,$CA35,CC35)</f>
        <v>0</v>
      </c>
      <c r="W35" s="34">
        <f>INDEX(Curves!$A$12:$AZ$907,$CA35,CD35)</f>
        <v>0</v>
      </c>
      <c r="X35" s="34"/>
      <c r="Y35" s="34">
        <f>INDEX(Curves!$A$12:$AZ$907,$CA35,CF35)</f>
        <v>3.1260000000000003</v>
      </c>
      <c r="Z35" s="34">
        <f>INDEX(Curves!$A$12:$AZ$907,$CA35,CG35)</f>
        <v>-0.29749999999999999</v>
      </c>
      <c r="AA35" s="34">
        <f>INDEX(Curves!$A$12:$AZ$907,$CA35,CH35)</f>
        <v>0.99494143031425653</v>
      </c>
      <c r="AB35" s="34"/>
      <c r="AC35" s="34">
        <f>INDEX(Curves!$A$12:$AZ$907,$CA35,CJ35)</f>
        <v>3.1490000000000005</v>
      </c>
      <c r="AD35" s="34">
        <f>INDEX(Curves!$A$12:$AZ$907,$CA35,CK35)</f>
        <v>-0.25</v>
      </c>
      <c r="AE35" s="34">
        <f>INDEX(Curves!$A$12:$AZ$907,$CA35,CL35)</f>
        <v>0.9895205844300039</v>
      </c>
      <c r="AF35" s="34"/>
      <c r="AG35" s="34">
        <f>INDEX(Curves!$A$12:$AZ$907,$CA35,CN35)</f>
        <v>3.1640000000000006</v>
      </c>
      <c r="AH35" s="34">
        <f>INDEX(Curves!$A$12:$AZ$907,$CA35,CO35)</f>
        <v>-0.2475</v>
      </c>
      <c r="AI35" s="34">
        <f>INDEX(Curves!$A$12:$AZ$907,$CA35,CP35)</f>
        <v>0.98384067032282474</v>
      </c>
      <c r="AJ35" s="34"/>
      <c r="AK35" s="34">
        <f>INDEX(Curves!$A$12:$AZ$907,$CA35,CR35)</f>
        <v>3.1640000000000006</v>
      </c>
      <c r="AL35" s="34">
        <f>INDEX(Curves!$A$12:$AZ$907,$CA35,CS35)</f>
        <v>-0.25</v>
      </c>
      <c r="AM35" s="34">
        <f>INDEX(Curves!$A$12:$AZ$907,$CA35,CT35)</f>
        <v>0.97807772429229001</v>
      </c>
      <c r="AN35" s="34"/>
      <c r="AO35" s="34">
        <f>INDEX(Curves!$A$12:$AZ$907,$CA35,CV35)</f>
        <v>3.1790000000000003</v>
      </c>
      <c r="AP35" s="34">
        <f>INDEX(Curves!$A$12:$AZ$907,$CA35,CW35)</f>
        <v>-0.29249999999999998</v>
      </c>
      <c r="AQ35" s="34">
        <f>INDEX(Curves!$A$12:$AZ$907,$CA35,CX35)</f>
        <v>0.97243367029500072</v>
      </c>
      <c r="AR35" s="34"/>
      <c r="AS35" s="34">
        <f>INDEX(Curves!$A$12:$AZ$907,$CA35,CZ35)</f>
        <v>3.2790000000000004</v>
      </c>
      <c r="AT35" s="34">
        <f>INDEX(Curves!$A$12:$AZ$907,$CA35,DA35)</f>
        <v>-0.24249999999999999</v>
      </c>
      <c r="AU35" s="34">
        <f>INDEX(Curves!$A$12:$AZ$907,$CA35,DB35)</f>
        <v>0.96657232621791023</v>
      </c>
      <c r="AV35" s="34"/>
      <c r="AW35" s="34">
        <f>INDEX(Curves!$A$12:$AZ$907,$CA35,DD35)</f>
        <v>3.3790000000000004</v>
      </c>
      <c r="AX35" s="34">
        <f>INDEX(Curves!$A$12:$AZ$907,$CA35,DE35)</f>
        <v>-0.24249999999999999</v>
      </c>
      <c r="AY35" s="34">
        <f>INDEX(Curves!$A$12:$AZ$907,$CA35,DF35)</f>
        <v>0.96083812996049556</v>
      </c>
      <c r="AZ35" s="34"/>
      <c r="BA35" s="34">
        <f>INDEX(Curves!$A$12:$AZ$907,$CA35,DH35)</f>
        <v>3.395</v>
      </c>
      <c r="BB35" s="34">
        <f>INDEX(Curves!$A$12:$AZ$907,$CA35,DI35)</f>
        <v>-0.23250000000000001</v>
      </c>
      <c r="BC35" s="34">
        <f>INDEX(Curves!$A$12:$AZ$907,$CA35,DJ35)</f>
        <v>0.95488188620250636</v>
      </c>
      <c r="BD35" s="34"/>
      <c r="BE35" s="34">
        <f>INDEX(Curves!$A$12:$AZ$907,$CA35,DL35)</f>
        <v>3.23</v>
      </c>
      <c r="BF35" s="34">
        <f>INDEX(Curves!$A$12:$AZ$907,$CA35,DM35)</f>
        <v>-0.23250000000000001</v>
      </c>
      <c r="BG35" s="34">
        <f>INDEX(Curves!$A$12:$AZ$907,$CA35,DN35)</f>
        <v>0.94892727126744847</v>
      </c>
      <c r="BH35" s="34"/>
      <c r="BI35" s="34">
        <f>INDEX(Curves!$A$12:$AZ$907,$CA35,DP35)</f>
        <v>3.0630000000000002</v>
      </c>
      <c r="BJ35" s="34">
        <f>INDEX(Curves!$A$12:$AZ$907,$CA35,DQ35)</f>
        <v>-0.23250000000000001</v>
      </c>
      <c r="BK35" s="34">
        <f>INDEX(Curves!$A$12:$AZ$907,$CA35,DR35)</f>
        <v>0.94351378405689101</v>
      </c>
      <c r="BL35"/>
      <c r="BM35"/>
      <c r="BN35" s="17">
        <f t="shared" si="18"/>
        <v>36647</v>
      </c>
      <c r="BO35" s="17">
        <f t="shared" ref="BO35:BX35" si="50">EOMONTH(BN35,1)</f>
        <v>36707</v>
      </c>
      <c r="BP35" s="17">
        <f t="shared" si="50"/>
        <v>36738</v>
      </c>
      <c r="BQ35" s="17">
        <f t="shared" si="50"/>
        <v>36769</v>
      </c>
      <c r="BR35" s="17">
        <f t="shared" si="50"/>
        <v>36799</v>
      </c>
      <c r="BS35" s="17">
        <f t="shared" si="50"/>
        <v>36830</v>
      </c>
      <c r="BT35" s="17">
        <f t="shared" si="50"/>
        <v>36860</v>
      </c>
      <c r="BU35" s="17">
        <f t="shared" si="50"/>
        <v>36891</v>
      </c>
      <c r="BV35" s="17">
        <f t="shared" si="50"/>
        <v>36922</v>
      </c>
      <c r="BW35" s="17">
        <f t="shared" si="50"/>
        <v>36950</v>
      </c>
      <c r="BX35" s="17">
        <f t="shared" si="50"/>
        <v>36981</v>
      </c>
      <c r="BY35" s="9"/>
      <c r="CA35" s="12">
        <f>MATCH(C35,Curves!$C$12:$C$433,0)</f>
        <v>33</v>
      </c>
      <c r="CB35" s="12">
        <f>MATCH(CONCATENATE("NG ",TEXT($BN35,"mmm-yyyy")),Curves!$11:$11,0)</f>
        <v>20</v>
      </c>
      <c r="CC35" s="12">
        <f>MATCH(CONCATENATE("B ",TEXT($BN35,"mmm-yyyy")),Curves!$11:$11,0)</f>
        <v>8</v>
      </c>
      <c r="CD35" s="12">
        <f>MATCH(CONCATENATE("DISC ",TEXT($BN35,"mmm-yyyy")),Curves!$11:$11,0)</f>
        <v>32</v>
      </c>
      <c r="CE35" s="12"/>
      <c r="CF35" s="12">
        <f>MATCH(CONCATENATE("NG ",TEXT($BO35,"mmm-yyyy")),Curves!$11:$11,0)</f>
        <v>21</v>
      </c>
      <c r="CG35" s="12">
        <f>MATCH(CONCATENATE("B ",TEXT($BO35,"mmm-yyyy")),Curves!$11:$11,0)</f>
        <v>9</v>
      </c>
      <c r="CH35" s="12">
        <f>MATCH(CONCATENATE("DISC ",TEXT($BO35,"mmm-yyyy")),Curves!$11:$11,0)</f>
        <v>33</v>
      </c>
      <c r="CI35" s="12"/>
      <c r="CJ35" s="12">
        <f>MATCH(CONCATENATE("NG ",TEXT($BP35,"mmm-yyyy")),Curves!$11:$11,0)</f>
        <v>22</v>
      </c>
      <c r="CK35" s="12">
        <f>MATCH(CONCATENATE("B ",TEXT($BP35,"mmm-yyyy")),Curves!$11:$11,0)</f>
        <v>10</v>
      </c>
      <c r="CL35" s="12">
        <f>MATCH(CONCATENATE("DISC ",TEXT($BP35,"mmm-yyyy")),Curves!$11:$11,0)</f>
        <v>34</v>
      </c>
      <c r="CM35" s="12"/>
      <c r="CN35" s="12">
        <f>MATCH(CONCATENATE("NG ",TEXT($BQ35,"mmm-yyyy")),Curves!$11:$11,0)</f>
        <v>23</v>
      </c>
      <c r="CO35" s="12">
        <f>MATCH(CONCATENATE("B ",TEXT($BQ35,"mmm-yyyy")),Curves!$11:$11,0)</f>
        <v>11</v>
      </c>
      <c r="CP35" s="12">
        <f>MATCH(CONCATENATE("DISC ",TEXT($BQ35,"mmm-yyyy")),Curves!$11:$11,0)</f>
        <v>35</v>
      </c>
      <c r="CQ35" s="12"/>
      <c r="CR35" s="12">
        <f>MATCH(CONCATENATE("NG ",TEXT($BR35,"mmm-yyyy")),Curves!$11:$11,0)</f>
        <v>24</v>
      </c>
      <c r="CS35" s="12">
        <f>MATCH(CONCATENATE("B ",TEXT($BR35,"mmm-yyyy")),Curves!$11:$11,0)</f>
        <v>12</v>
      </c>
      <c r="CT35" s="12">
        <f>MATCH(CONCATENATE("DISC ",TEXT($BR35,"mmm-yyyy")),Curves!$11:$11,0)</f>
        <v>36</v>
      </c>
      <c r="CU35" s="12"/>
      <c r="CV35" s="12">
        <f>MATCH(CONCATENATE("NG ",TEXT($BS35,"mmm-yyyy")),Curves!$11:$11,0)</f>
        <v>25</v>
      </c>
      <c r="CW35" s="12">
        <f>MATCH(CONCATENATE("B ",TEXT($BS35,"mmm-yyyy")),Curves!$11:$11,0)</f>
        <v>13</v>
      </c>
      <c r="CX35" s="12">
        <f>MATCH(CONCATENATE("DISC ",TEXT($BS35,"mmm-yyyy")),Curves!$11:$11,0)</f>
        <v>37</v>
      </c>
      <c r="CY35" s="12"/>
      <c r="CZ35" s="12">
        <f>MATCH(CONCATENATE("NG ",TEXT($BT35,"mmm-yyyy")),Curves!$11:$11,0)</f>
        <v>26</v>
      </c>
      <c r="DA35" s="12">
        <f>MATCH(CONCATENATE("B ",TEXT($BT35,"mmm-yyyy")),Curves!$11:$11,0)</f>
        <v>14</v>
      </c>
      <c r="DB35" s="12">
        <f>MATCH(CONCATENATE("DISC ",TEXT($BT35,"mmm-yyyy")),Curves!$11:$11,0)</f>
        <v>38</v>
      </c>
      <c r="DC35" s="12"/>
      <c r="DD35" s="12">
        <f>MATCH(CONCATENATE("NG ",TEXT($BU35,"mmm-yyyy")),Curves!$11:$11,0)</f>
        <v>27</v>
      </c>
      <c r="DE35" s="12">
        <f>MATCH(CONCATENATE("B ",TEXT($BU35,"mmm-yyyy")),Curves!$11:$11,0)</f>
        <v>15</v>
      </c>
      <c r="DF35" s="12">
        <f>MATCH(CONCATENATE("DISC ",TEXT($BU35,"mmm-yyyy")),Curves!$11:$11,0)</f>
        <v>39</v>
      </c>
      <c r="DG35" s="12"/>
      <c r="DH35" s="12">
        <f>MATCH(CONCATENATE("NG ",TEXT($BV35,"mmm-yyyy")),Curves!$11:$11,0)</f>
        <v>28</v>
      </c>
      <c r="DI35" s="12">
        <f>MATCH(CONCATENATE("B ",TEXT($BV35,"mmm-yyyy")),Curves!$11:$11,0)</f>
        <v>16</v>
      </c>
      <c r="DJ35" s="12">
        <f>MATCH(CONCATENATE("DISC ",TEXT($BV35,"mmm-yyyy")),Curves!$11:$11,0)</f>
        <v>40</v>
      </c>
      <c r="DL35" s="12">
        <f>MATCH(CONCATENATE("NG ",TEXT($BW35,"mmm-yyyy")),Curves!$11:$11,0)</f>
        <v>29</v>
      </c>
      <c r="DM35" s="12">
        <f>MATCH(CONCATENATE("B ",TEXT($BW35,"mmm-yyyy")),Curves!$11:$11,0)</f>
        <v>17</v>
      </c>
      <c r="DN35" s="12">
        <f>MATCH(CONCATENATE("DISC ",TEXT($BW35,"mmm-yyyy")),Curves!$11:$11,0)</f>
        <v>41</v>
      </c>
      <c r="DP35" s="12">
        <f>MATCH(CONCATENATE("NG ",TEXT($BX35,"mmm-yyyy")),Curves!$11:$11,0)</f>
        <v>30</v>
      </c>
      <c r="DQ35" s="12">
        <f>MATCH(CONCATENATE("B ",TEXT($BX35,"mmm-yyyy")),Curves!$11:$11,0)</f>
        <v>18</v>
      </c>
      <c r="DR35" s="12">
        <f>MATCH(CONCATENATE("DISC ",TEXT($BX35,"mmm-yyyy")),Curves!$11:$11,0)</f>
        <v>42</v>
      </c>
    </row>
    <row r="36" spans="2:122" x14ac:dyDescent="0.2">
      <c r="B36" s="6">
        <f t="shared" si="1"/>
        <v>36678</v>
      </c>
      <c r="C36" s="27">
        <f>IF(Curves!C45&lt;&gt;"",Curves!C45,"")</f>
        <v>36650</v>
      </c>
      <c r="D36" s="31"/>
      <c r="E36" s="20">
        <f t="shared" si="2"/>
        <v>0</v>
      </c>
      <c r="F36" s="20">
        <f t="shared" si="5"/>
        <v>2.793323737153234</v>
      </c>
      <c r="G36" s="20">
        <f t="shared" si="6"/>
        <v>2.8354279534016507</v>
      </c>
      <c r="H36" s="20">
        <f t="shared" si="7"/>
        <v>2.8386707269440783</v>
      </c>
      <c r="I36" s="20">
        <f t="shared" si="8"/>
        <v>2.8171893432215027</v>
      </c>
      <c r="J36" s="20">
        <f t="shared" si="9"/>
        <v>2.7723457394686633</v>
      </c>
      <c r="K36" s="20">
        <f t="shared" si="10"/>
        <v>2.905433126100462</v>
      </c>
      <c r="L36" s="20">
        <f t="shared" si="11"/>
        <v>2.9842402042433567</v>
      </c>
      <c r="M36" s="20">
        <f t="shared" si="12"/>
        <v>2.9866758578337627</v>
      </c>
      <c r="N36" s="20">
        <f t="shared" si="13"/>
        <v>2.8161098304268042</v>
      </c>
      <c r="O36" s="21">
        <f t="shared" si="14"/>
        <v>2.6442593610795599</v>
      </c>
      <c r="P36" s="20"/>
      <c r="Q36" s="50">
        <f t="shared" si="15"/>
        <v>2.9866758578337627</v>
      </c>
      <c r="R36" s="50">
        <f t="shared" si="45"/>
        <v>2.6442593610795599</v>
      </c>
      <c r="S36" s="51">
        <f t="shared" si="16"/>
        <v>0.34241649675420271</v>
      </c>
      <c r="U36" s="34">
        <f>INDEX(Curves!$A$12:$AZ$907,$CA36,CB36)</f>
        <v>0</v>
      </c>
      <c r="V36" s="34">
        <f>INDEX(Curves!$A$12:$AZ$907,$CA36,CC36)</f>
        <v>0</v>
      </c>
      <c r="W36" s="34">
        <f>INDEX(Curves!$A$12:$AZ$907,$CA36,CD36)</f>
        <v>0</v>
      </c>
      <c r="X36" s="34"/>
      <c r="Y36" s="34">
        <f>INDEX(Curves!$A$12:$AZ$907,$CA36,CF36)</f>
        <v>3.1069999999999998</v>
      </c>
      <c r="Z36" s="34">
        <f>INDEX(Curves!$A$12:$AZ$907,$CA36,CG36)</f>
        <v>-0.3</v>
      </c>
      <c r="AA36" s="34">
        <f>INDEX(Curves!$A$12:$AZ$907,$CA36,CH36)</f>
        <v>0.99512780090959529</v>
      </c>
      <c r="AB36" s="34"/>
      <c r="AC36" s="34">
        <f>INDEX(Curves!$A$12:$AZ$907,$CA36,CJ36)</f>
        <v>3.13</v>
      </c>
      <c r="AD36" s="34">
        <f>INDEX(Curves!$A$12:$AZ$907,$CA36,CK36)</f>
        <v>-0.26500000000000001</v>
      </c>
      <c r="AE36" s="34">
        <f>INDEX(Curves!$A$12:$AZ$907,$CA36,CL36)</f>
        <v>0.98967816872657965</v>
      </c>
      <c r="AF36" s="34"/>
      <c r="AG36" s="34">
        <f>INDEX(Curves!$A$12:$AZ$907,$CA36,CN36)</f>
        <v>3.145</v>
      </c>
      <c r="AH36" s="34">
        <f>INDEX(Curves!$A$12:$AZ$907,$CA36,CO36)</f>
        <v>-0.26</v>
      </c>
      <c r="AI36" s="34">
        <f>INDEX(Curves!$A$12:$AZ$907,$CA36,CP36)</f>
        <v>0.98394132649708099</v>
      </c>
      <c r="AJ36" s="34"/>
      <c r="AK36" s="34">
        <f>INDEX(Curves!$A$12:$AZ$907,$CA36,CR36)</f>
        <v>3.145</v>
      </c>
      <c r="AL36" s="34">
        <f>INDEX(Curves!$A$12:$AZ$907,$CA36,CS36)</f>
        <v>-0.26500000000000001</v>
      </c>
      <c r="AM36" s="34">
        <f>INDEX(Curves!$A$12:$AZ$907,$CA36,CT36)</f>
        <v>0.97819074417413288</v>
      </c>
      <c r="AN36" s="34"/>
      <c r="AO36" s="34">
        <f>INDEX(Curves!$A$12:$AZ$907,$CA36,CV36)</f>
        <v>3.1580000000000004</v>
      </c>
      <c r="AP36" s="34">
        <f>INDEX(Curves!$A$12:$AZ$907,$CA36,CW36)</f>
        <v>-0.3075</v>
      </c>
      <c r="AQ36" s="34">
        <f>INDEX(Curves!$A$12:$AZ$907,$CA36,CX36)</f>
        <v>0.97258226257451785</v>
      </c>
      <c r="AR36" s="34"/>
      <c r="AS36" s="34">
        <f>INDEX(Curves!$A$12:$AZ$907,$CA36,CZ36)</f>
        <v>3.258</v>
      </c>
      <c r="AT36" s="34">
        <f>INDEX(Curves!$A$12:$AZ$907,$CA36,DA36)</f>
        <v>-0.2525</v>
      </c>
      <c r="AU36" s="34">
        <f>INDEX(Curves!$A$12:$AZ$907,$CA36,DB36)</f>
        <v>0.96670541543851674</v>
      </c>
      <c r="AV36" s="34"/>
      <c r="AW36" s="34">
        <f>INDEX(Curves!$A$12:$AZ$907,$CA36,DD36)</f>
        <v>3.3580000000000001</v>
      </c>
      <c r="AX36" s="34">
        <f>INDEX(Curves!$A$12:$AZ$907,$CA36,DE36)</f>
        <v>-0.2525</v>
      </c>
      <c r="AY36" s="34">
        <f>INDEX(Curves!$A$12:$AZ$907,$CA36,DF36)</f>
        <v>0.96095321340954964</v>
      </c>
      <c r="AZ36" s="34"/>
      <c r="BA36" s="34">
        <f>INDEX(Curves!$A$12:$AZ$907,$CA36,DH36)</f>
        <v>3.375</v>
      </c>
      <c r="BB36" s="34">
        <f>INDEX(Curves!$A$12:$AZ$907,$CA36,DI36)</f>
        <v>-0.2475</v>
      </c>
      <c r="BC36" s="34">
        <f>INDEX(Curves!$A$12:$AZ$907,$CA36,DJ36)</f>
        <v>0.95497229666946848</v>
      </c>
      <c r="BD36" s="34"/>
      <c r="BE36" s="34">
        <f>INDEX(Curves!$A$12:$AZ$907,$CA36,DL36)</f>
        <v>3.2149999999999999</v>
      </c>
      <c r="BF36" s="34">
        <f>INDEX(Curves!$A$12:$AZ$907,$CA36,DM36)</f>
        <v>-0.2475</v>
      </c>
      <c r="BG36" s="34">
        <f>INDEX(Curves!$A$12:$AZ$907,$CA36,DN36)</f>
        <v>0.94898393611686749</v>
      </c>
      <c r="BH36" s="34"/>
      <c r="BI36" s="34">
        <f>INDEX(Curves!$A$12:$AZ$907,$CA36,DP36)</f>
        <v>3.05</v>
      </c>
      <c r="BJ36" s="34">
        <f>INDEX(Curves!$A$12:$AZ$907,$CA36,DQ36)</f>
        <v>-0.2475</v>
      </c>
      <c r="BK36" s="34">
        <f>INDEX(Curves!$A$12:$AZ$907,$CA36,DR36)</f>
        <v>0.94353590047441938</v>
      </c>
      <c r="BL36"/>
      <c r="BM36"/>
      <c r="BN36" s="17">
        <f t="shared" si="18"/>
        <v>36647</v>
      </c>
      <c r="BO36" s="17">
        <f t="shared" ref="BO36:BX36" si="51">EOMONTH(BN36,1)</f>
        <v>36707</v>
      </c>
      <c r="BP36" s="17">
        <f t="shared" si="51"/>
        <v>36738</v>
      </c>
      <c r="BQ36" s="17">
        <f t="shared" si="51"/>
        <v>36769</v>
      </c>
      <c r="BR36" s="17">
        <f t="shared" si="51"/>
        <v>36799</v>
      </c>
      <c r="BS36" s="17">
        <f t="shared" si="51"/>
        <v>36830</v>
      </c>
      <c r="BT36" s="17">
        <f t="shared" si="51"/>
        <v>36860</v>
      </c>
      <c r="BU36" s="17">
        <f t="shared" si="51"/>
        <v>36891</v>
      </c>
      <c r="BV36" s="17">
        <f t="shared" si="51"/>
        <v>36922</v>
      </c>
      <c r="BW36" s="17">
        <f t="shared" si="51"/>
        <v>36950</v>
      </c>
      <c r="BX36" s="17">
        <f t="shared" si="51"/>
        <v>36981</v>
      </c>
      <c r="BY36" s="9"/>
      <c r="CA36" s="12">
        <f>MATCH(C36,Curves!$C$12:$C$433,0)</f>
        <v>34</v>
      </c>
      <c r="CB36" s="12">
        <f>MATCH(CONCATENATE("NG ",TEXT($BN36,"mmm-yyyy")),Curves!$11:$11,0)</f>
        <v>20</v>
      </c>
      <c r="CC36" s="12">
        <f>MATCH(CONCATENATE("B ",TEXT($BN36,"mmm-yyyy")),Curves!$11:$11,0)</f>
        <v>8</v>
      </c>
      <c r="CD36" s="12">
        <f>MATCH(CONCATENATE("DISC ",TEXT($BN36,"mmm-yyyy")),Curves!$11:$11,0)</f>
        <v>32</v>
      </c>
      <c r="CE36" s="12"/>
      <c r="CF36" s="12">
        <f>MATCH(CONCATENATE("NG ",TEXT($BO36,"mmm-yyyy")),Curves!$11:$11,0)</f>
        <v>21</v>
      </c>
      <c r="CG36" s="12">
        <f>MATCH(CONCATENATE("B ",TEXT($BO36,"mmm-yyyy")),Curves!$11:$11,0)</f>
        <v>9</v>
      </c>
      <c r="CH36" s="12">
        <f>MATCH(CONCATENATE("DISC ",TEXT($BO36,"mmm-yyyy")),Curves!$11:$11,0)</f>
        <v>33</v>
      </c>
      <c r="CI36" s="12"/>
      <c r="CJ36" s="12">
        <f>MATCH(CONCATENATE("NG ",TEXT($BP36,"mmm-yyyy")),Curves!$11:$11,0)</f>
        <v>22</v>
      </c>
      <c r="CK36" s="12">
        <f>MATCH(CONCATENATE("B ",TEXT($BP36,"mmm-yyyy")),Curves!$11:$11,0)</f>
        <v>10</v>
      </c>
      <c r="CL36" s="12">
        <f>MATCH(CONCATENATE("DISC ",TEXT($BP36,"mmm-yyyy")),Curves!$11:$11,0)</f>
        <v>34</v>
      </c>
      <c r="CM36" s="12"/>
      <c r="CN36" s="12">
        <f>MATCH(CONCATENATE("NG ",TEXT($BQ36,"mmm-yyyy")),Curves!$11:$11,0)</f>
        <v>23</v>
      </c>
      <c r="CO36" s="12">
        <f>MATCH(CONCATENATE("B ",TEXT($BQ36,"mmm-yyyy")),Curves!$11:$11,0)</f>
        <v>11</v>
      </c>
      <c r="CP36" s="12">
        <f>MATCH(CONCATENATE("DISC ",TEXT($BQ36,"mmm-yyyy")),Curves!$11:$11,0)</f>
        <v>35</v>
      </c>
      <c r="CQ36" s="12"/>
      <c r="CR36" s="12">
        <f>MATCH(CONCATENATE("NG ",TEXT($BR36,"mmm-yyyy")),Curves!$11:$11,0)</f>
        <v>24</v>
      </c>
      <c r="CS36" s="12">
        <f>MATCH(CONCATENATE("B ",TEXT($BR36,"mmm-yyyy")),Curves!$11:$11,0)</f>
        <v>12</v>
      </c>
      <c r="CT36" s="12">
        <f>MATCH(CONCATENATE("DISC ",TEXT($BR36,"mmm-yyyy")),Curves!$11:$11,0)</f>
        <v>36</v>
      </c>
      <c r="CU36" s="12"/>
      <c r="CV36" s="12">
        <f>MATCH(CONCATENATE("NG ",TEXT($BS36,"mmm-yyyy")),Curves!$11:$11,0)</f>
        <v>25</v>
      </c>
      <c r="CW36" s="12">
        <f>MATCH(CONCATENATE("B ",TEXT($BS36,"mmm-yyyy")),Curves!$11:$11,0)</f>
        <v>13</v>
      </c>
      <c r="CX36" s="12">
        <f>MATCH(CONCATENATE("DISC ",TEXT($BS36,"mmm-yyyy")),Curves!$11:$11,0)</f>
        <v>37</v>
      </c>
      <c r="CY36" s="12"/>
      <c r="CZ36" s="12">
        <f>MATCH(CONCATENATE("NG ",TEXT($BT36,"mmm-yyyy")),Curves!$11:$11,0)</f>
        <v>26</v>
      </c>
      <c r="DA36" s="12">
        <f>MATCH(CONCATENATE("B ",TEXT($BT36,"mmm-yyyy")),Curves!$11:$11,0)</f>
        <v>14</v>
      </c>
      <c r="DB36" s="12">
        <f>MATCH(CONCATENATE("DISC ",TEXT($BT36,"mmm-yyyy")),Curves!$11:$11,0)</f>
        <v>38</v>
      </c>
      <c r="DC36" s="12"/>
      <c r="DD36" s="12">
        <f>MATCH(CONCATENATE("NG ",TEXT($BU36,"mmm-yyyy")),Curves!$11:$11,0)</f>
        <v>27</v>
      </c>
      <c r="DE36" s="12">
        <f>MATCH(CONCATENATE("B ",TEXT($BU36,"mmm-yyyy")),Curves!$11:$11,0)</f>
        <v>15</v>
      </c>
      <c r="DF36" s="12">
        <f>MATCH(CONCATENATE("DISC ",TEXT($BU36,"mmm-yyyy")),Curves!$11:$11,0)</f>
        <v>39</v>
      </c>
      <c r="DG36" s="12"/>
      <c r="DH36" s="12">
        <f>MATCH(CONCATENATE("NG ",TEXT($BV36,"mmm-yyyy")),Curves!$11:$11,0)</f>
        <v>28</v>
      </c>
      <c r="DI36" s="12">
        <f>MATCH(CONCATENATE("B ",TEXT($BV36,"mmm-yyyy")),Curves!$11:$11,0)</f>
        <v>16</v>
      </c>
      <c r="DJ36" s="12">
        <f>MATCH(CONCATENATE("DISC ",TEXT($BV36,"mmm-yyyy")),Curves!$11:$11,0)</f>
        <v>40</v>
      </c>
      <c r="DL36" s="12">
        <f>MATCH(CONCATENATE("NG ",TEXT($BW36,"mmm-yyyy")),Curves!$11:$11,0)</f>
        <v>29</v>
      </c>
      <c r="DM36" s="12">
        <f>MATCH(CONCATENATE("B ",TEXT($BW36,"mmm-yyyy")),Curves!$11:$11,0)</f>
        <v>17</v>
      </c>
      <c r="DN36" s="12">
        <f>MATCH(CONCATENATE("DISC ",TEXT($BW36,"mmm-yyyy")),Curves!$11:$11,0)</f>
        <v>41</v>
      </c>
      <c r="DP36" s="12">
        <f>MATCH(CONCATENATE("NG ",TEXT($BX36,"mmm-yyyy")),Curves!$11:$11,0)</f>
        <v>30</v>
      </c>
      <c r="DQ36" s="12">
        <f>MATCH(CONCATENATE("B ",TEXT($BX36,"mmm-yyyy")),Curves!$11:$11,0)</f>
        <v>18</v>
      </c>
      <c r="DR36" s="12">
        <f>MATCH(CONCATENATE("DISC ",TEXT($BX36,"mmm-yyyy")),Curves!$11:$11,0)</f>
        <v>42</v>
      </c>
    </row>
    <row r="37" spans="2:122" x14ac:dyDescent="0.2">
      <c r="B37" s="6">
        <f t="shared" si="1"/>
        <v>36678</v>
      </c>
      <c r="C37" s="27">
        <f>IF(Curves!C46&lt;&gt;"",Curves!C46,"")</f>
        <v>36651</v>
      </c>
      <c r="D37" s="31"/>
      <c r="E37" s="20">
        <f t="shared" si="2"/>
        <v>0</v>
      </c>
      <c r="F37" s="20">
        <f t="shared" si="5"/>
        <v>2.7022367695506282</v>
      </c>
      <c r="G37" s="20">
        <f t="shared" si="6"/>
        <v>2.7601597939446529</v>
      </c>
      <c r="H37" s="20">
        <f t="shared" si="7"/>
        <v>2.7667658075827295</v>
      </c>
      <c r="I37" s="20">
        <f t="shared" si="8"/>
        <v>2.7476187539873504</v>
      </c>
      <c r="J37" s="20">
        <f t="shared" si="9"/>
        <v>2.7079810426994975</v>
      </c>
      <c r="K37" s="20">
        <f t="shared" si="10"/>
        <v>2.8273407622291264</v>
      </c>
      <c r="L37" s="20">
        <f t="shared" si="11"/>
        <v>2.9093617176388058</v>
      </c>
      <c r="M37" s="20">
        <f t="shared" si="12"/>
        <v>2.9101865289322135</v>
      </c>
      <c r="N37" s="20">
        <f t="shared" si="13"/>
        <v>2.747523402244894</v>
      </c>
      <c r="O37" s="21">
        <f t="shared" si="14"/>
        <v>2.5825203931171106</v>
      </c>
      <c r="P37" s="20"/>
      <c r="Q37" s="50">
        <f t="shared" si="15"/>
        <v>2.9101865289322135</v>
      </c>
      <c r="R37" s="50">
        <f t="shared" si="45"/>
        <v>2.5825203931171106</v>
      </c>
      <c r="S37" s="51">
        <f t="shared" si="16"/>
        <v>0.32766613581510295</v>
      </c>
      <c r="U37" s="34">
        <f>INDEX(Curves!$A$12:$AZ$907,$CA37,CB37)</f>
        <v>0</v>
      </c>
      <c r="V37" s="34">
        <f>INDEX(Curves!$A$12:$AZ$907,$CA37,CC37)</f>
        <v>0</v>
      </c>
      <c r="W37" s="34">
        <f>INDEX(Curves!$A$12:$AZ$907,$CA37,CD37)</f>
        <v>0</v>
      </c>
      <c r="X37" s="34"/>
      <c r="Y37" s="34">
        <f>INDEX(Curves!$A$12:$AZ$907,$CA37,CF37)</f>
        <v>3.0249999999999999</v>
      </c>
      <c r="Z37" s="34">
        <f>INDEX(Curves!$A$12:$AZ$907,$CA37,CG37)</f>
        <v>-0.31</v>
      </c>
      <c r="AA37" s="34">
        <f>INDEX(Curves!$A$12:$AZ$907,$CA37,CH37)</f>
        <v>0.99529899430962376</v>
      </c>
      <c r="AB37" s="34"/>
      <c r="AC37" s="34">
        <f>INDEX(Curves!$A$12:$AZ$907,$CA37,CJ37)</f>
        <v>3.0560000000000005</v>
      </c>
      <c r="AD37" s="34">
        <f>INDEX(Curves!$A$12:$AZ$907,$CA37,CK37)</f>
        <v>-0.26750000000000002</v>
      </c>
      <c r="AE37" s="34">
        <f>INDEX(Curves!$A$12:$AZ$907,$CA37,CL37)</f>
        <v>0.98983675594213827</v>
      </c>
      <c r="AF37" s="34"/>
      <c r="AG37" s="34">
        <f>INDEX(Curves!$A$12:$AZ$907,$CA37,CN37)</f>
        <v>3.0740000000000003</v>
      </c>
      <c r="AH37" s="34">
        <f>INDEX(Curves!$A$12:$AZ$907,$CA37,CO37)</f>
        <v>-0.26250000000000001</v>
      </c>
      <c r="AI37" s="34">
        <f>INDEX(Curves!$A$12:$AZ$907,$CA37,CP37)</f>
        <v>0.98408885206570496</v>
      </c>
      <c r="AJ37" s="34"/>
      <c r="AK37" s="34">
        <f>INDEX(Curves!$A$12:$AZ$907,$CA37,CR37)</f>
        <v>3.0760000000000005</v>
      </c>
      <c r="AL37" s="34">
        <f>INDEX(Curves!$A$12:$AZ$907,$CA37,CS37)</f>
        <v>-0.26750000000000002</v>
      </c>
      <c r="AM37" s="34">
        <f>INDEX(Curves!$A$12:$AZ$907,$CA37,CT37)</f>
        <v>0.97832250453528569</v>
      </c>
      <c r="AN37" s="34"/>
      <c r="AO37" s="34">
        <f>INDEX(Curves!$A$12:$AZ$907,$CA37,CV37)</f>
        <v>3.0940000000000003</v>
      </c>
      <c r="AP37" s="34">
        <f>INDEX(Curves!$A$12:$AZ$907,$CA37,CW37)</f>
        <v>-0.31</v>
      </c>
      <c r="AQ37" s="34">
        <f>INDEX(Curves!$A$12:$AZ$907,$CA37,CX37)</f>
        <v>0.9726943400501068</v>
      </c>
      <c r="AR37" s="34"/>
      <c r="AS37" s="34">
        <f>INDEX(Curves!$A$12:$AZ$907,$CA37,CZ37)</f>
        <v>3.1970000000000001</v>
      </c>
      <c r="AT37" s="34">
        <f>INDEX(Curves!$A$12:$AZ$907,$CA37,DA37)</f>
        <v>-0.27250000000000002</v>
      </c>
      <c r="AU37" s="34">
        <f>INDEX(Curves!$A$12:$AZ$907,$CA37,DB37)</f>
        <v>0.96677748751209658</v>
      </c>
      <c r="AV37" s="34"/>
      <c r="AW37" s="34">
        <f>INDEX(Curves!$A$12:$AZ$907,$CA37,DD37)</f>
        <v>3.3</v>
      </c>
      <c r="AX37" s="34">
        <f>INDEX(Curves!$A$12:$AZ$907,$CA37,DE37)</f>
        <v>-0.27250000000000002</v>
      </c>
      <c r="AY37" s="34">
        <f>INDEX(Curves!$A$12:$AZ$907,$CA37,DF37)</f>
        <v>0.960978271722149</v>
      </c>
      <c r="AZ37" s="34"/>
      <c r="BA37" s="34">
        <f>INDEX(Curves!$A$12:$AZ$907,$CA37,DH37)</f>
        <v>3.32</v>
      </c>
      <c r="BB37" s="34">
        <f>INDEX(Curves!$A$12:$AZ$907,$CA37,DI37)</f>
        <v>-0.27250000000000002</v>
      </c>
      <c r="BC37" s="34">
        <f>INDEX(Curves!$A$12:$AZ$907,$CA37,DJ37)</f>
        <v>0.95494225723780601</v>
      </c>
      <c r="BD37" s="34"/>
      <c r="BE37" s="34">
        <f>INDEX(Curves!$A$12:$AZ$907,$CA37,DL37)</f>
        <v>3.1680000000000001</v>
      </c>
      <c r="BF37" s="34">
        <f>INDEX(Curves!$A$12:$AZ$907,$CA37,DM37)</f>
        <v>-0.27250000000000002</v>
      </c>
      <c r="BG37" s="34">
        <f>INDEX(Curves!$A$12:$AZ$907,$CA37,DN37)</f>
        <v>0.94889428500946083</v>
      </c>
      <c r="BH37" s="34"/>
      <c r="BI37" s="34">
        <f>INDEX(Curves!$A$12:$AZ$907,$CA37,DP37)</f>
        <v>3.01</v>
      </c>
      <c r="BJ37" s="34">
        <f>INDEX(Curves!$A$12:$AZ$907,$CA37,DQ37)</f>
        <v>-0.27250000000000002</v>
      </c>
      <c r="BK37" s="34">
        <f>INDEX(Curves!$A$12:$AZ$907,$CA37,DR37)</f>
        <v>0.94338644497428703</v>
      </c>
      <c r="BL37"/>
      <c r="BM37"/>
      <c r="BN37" s="17">
        <f t="shared" si="18"/>
        <v>36647</v>
      </c>
      <c r="BO37" s="17">
        <f t="shared" ref="BO37:BX37" si="52">EOMONTH(BN37,1)</f>
        <v>36707</v>
      </c>
      <c r="BP37" s="17">
        <f t="shared" si="52"/>
        <v>36738</v>
      </c>
      <c r="BQ37" s="17">
        <f t="shared" si="52"/>
        <v>36769</v>
      </c>
      <c r="BR37" s="17">
        <f t="shared" si="52"/>
        <v>36799</v>
      </c>
      <c r="BS37" s="17">
        <f t="shared" si="52"/>
        <v>36830</v>
      </c>
      <c r="BT37" s="17">
        <f t="shared" si="52"/>
        <v>36860</v>
      </c>
      <c r="BU37" s="17">
        <f t="shared" si="52"/>
        <v>36891</v>
      </c>
      <c r="BV37" s="17">
        <f t="shared" si="52"/>
        <v>36922</v>
      </c>
      <c r="BW37" s="17">
        <f t="shared" si="52"/>
        <v>36950</v>
      </c>
      <c r="BX37" s="17">
        <f t="shared" si="52"/>
        <v>36981</v>
      </c>
      <c r="BY37" s="9"/>
      <c r="CA37" s="12">
        <f>MATCH(C37,Curves!$C$12:$C$433,0)</f>
        <v>35</v>
      </c>
      <c r="CB37" s="12">
        <f>MATCH(CONCATENATE("NG ",TEXT($BN37,"mmm-yyyy")),Curves!$11:$11,0)</f>
        <v>20</v>
      </c>
      <c r="CC37" s="12">
        <f>MATCH(CONCATENATE("B ",TEXT($BN37,"mmm-yyyy")),Curves!$11:$11,0)</f>
        <v>8</v>
      </c>
      <c r="CD37" s="12">
        <f>MATCH(CONCATENATE("DISC ",TEXT($BN37,"mmm-yyyy")),Curves!$11:$11,0)</f>
        <v>32</v>
      </c>
      <c r="CE37" s="12"/>
      <c r="CF37" s="12">
        <f>MATCH(CONCATENATE("NG ",TEXT($BO37,"mmm-yyyy")),Curves!$11:$11,0)</f>
        <v>21</v>
      </c>
      <c r="CG37" s="12">
        <f>MATCH(CONCATENATE("B ",TEXT($BO37,"mmm-yyyy")),Curves!$11:$11,0)</f>
        <v>9</v>
      </c>
      <c r="CH37" s="12">
        <f>MATCH(CONCATENATE("DISC ",TEXT($BO37,"mmm-yyyy")),Curves!$11:$11,0)</f>
        <v>33</v>
      </c>
      <c r="CI37" s="12"/>
      <c r="CJ37" s="12">
        <f>MATCH(CONCATENATE("NG ",TEXT($BP37,"mmm-yyyy")),Curves!$11:$11,0)</f>
        <v>22</v>
      </c>
      <c r="CK37" s="12">
        <f>MATCH(CONCATENATE("B ",TEXT($BP37,"mmm-yyyy")),Curves!$11:$11,0)</f>
        <v>10</v>
      </c>
      <c r="CL37" s="12">
        <f>MATCH(CONCATENATE("DISC ",TEXT($BP37,"mmm-yyyy")),Curves!$11:$11,0)</f>
        <v>34</v>
      </c>
      <c r="CM37" s="12"/>
      <c r="CN37" s="12">
        <f>MATCH(CONCATENATE("NG ",TEXT($BQ37,"mmm-yyyy")),Curves!$11:$11,0)</f>
        <v>23</v>
      </c>
      <c r="CO37" s="12">
        <f>MATCH(CONCATENATE("B ",TEXT($BQ37,"mmm-yyyy")),Curves!$11:$11,0)</f>
        <v>11</v>
      </c>
      <c r="CP37" s="12">
        <f>MATCH(CONCATENATE("DISC ",TEXT($BQ37,"mmm-yyyy")),Curves!$11:$11,0)</f>
        <v>35</v>
      </c>
      <c r="CQ37" s="12"/>
      <c r="CR37" s="12">
        <f>MATCH(CONCATENATE("NG ",TEXT($BR37,"mmm-yyyy")),Curves!$11:$11,0)</f>
        <v>24</v>
      </c>
      <c r="CS37" s="12">
        <f>MATCH(CONCATENATE("B ",TEXT($BR37,"mmm-yyyy")),Curves!$11:$11,0)</f>
        <v>12</v>
      </c>
      <c r="CT37" s="12">
        <f>MATCH(CONCATENATE("DISC ",TEXT($BR37,"mmm-yyyy")),Curves!$11:$11,0)</f>
        <v>36</v>
      </c>
      <c r="CU37" s="12"/>
      <c r="CV37" s="12">
        <f>MATCH(CONCATENATE("NG ",TEXT($BS37,"mmm-yyyy")),Curves!$11:$11,0)</f>
        <v>25</v>
      </c>
      <c r="CW37" s="12">
        <f>MATCH(CONCATENATE("B ",TEXT($BS37,"mmm-yyyy")),Curves!$11:$11,0)</f>
        <v>13</v>
      </c>
      <c r="CX37" s="12">
        <f>MATCH(CONCATENATE("DISC ",TEXT($BS37,"mmm-yyyy")),Curves!$11:$11,0)</f>
        <v>37</v>
      </c>
      <c r="CY37" s="12"/>
      <c r="CZ37" s="12">
        <f>MATCH(CONCATENATE("NG ",TEXT($BT37,"mmm-yyyy")),Curves!$11:$11,0)</f>
        <v>26</v>
      </c>
      <c r="DA37" s="12">
        <f>MATCH(CONCATENATE("B ",TEXT($BT37,"mmm-yyyy")),Curves!$11:$11,0)</f>
        <v>14</v>
      </c>
      <c r="DB37" s="12">
        <f>MATCH(CONCATENATE("DISC ",TEXT($BT37,"mmm-yyyy")),Curves!$11:$11,0)</f>
        <v>38</v>
      </c>
      <c r="DC37" s="12"/>
      <c r="DD37" s="12">
        <f>MATCH(CONCATENATE("NG ",TEXT($BU37,"mmm-yyyy")),Curves!$11:$11,0)</f>
        <v>27</v>
      </c>
      <c r="DE37" s="12">
        <f>MATCH(CONCATENATE("B ",TEXT($BU37,"mmm-yyyy")),Curves!$11:$11,0)</f>
        <v>15</v>
      </c>
      <c r="DF37" s="12">
        <f>MATCH(CONCATENATE("DISC ",TEXT($BU37,"mmm-yyyy")),Curves!$11:$11,0)</f>
        <v>39</v>
      </c>
      <c r="DG37" s="12"/>
      <c r="DH37" s="12">
        <f>MATCH(CONCATENATE("NG ",TEXT($BV37,"mmm-yyyy")),Curves!$11:$11,0)</f>
        <v>28</v>
      </c>
      <c r="DI37" s="12">
        <f>MATCH(CONCATENATE("B ",TEXT($BV37,"mmm-yyyy")),Curves!$11:$11,0)</f>
        <v>16</v>
      </c>
      <c r="DJ37" s="12">
        <f>MATCH(CONCATENATE("DISC ",TEXT($BV37,"mmm-yyyy")),Curves!$11:$11,0)</f>
        <v>40</v>
      </c>
      <c r="DL37" s="12">
        <f>MATCH(CONCATENATE("NG ",TEXT($BW37,"mmm-yyyy")),Curves!$11:$11,0)</f>
        <v>29</v>
      </c>
      <c r="DM37" s="12">
        <f>MATCH(CONCATENATE("B ",TEXT($BW37,"mmm-yyyy")),Curves!$11:$11,0)</f>
        <v>17</v>
      </c>
      <c r="DN37" s="12">
        <f>MATCH(CONCATENATE("DISC ",TEXT($BW37,"mmm-yyyy")),Curves!$11:$11,0)</f>
        <v>41</v>
      </c>
      <c r="DP37" s="12">
        <f>MATCH(CONCATENATE("NG ",TEXT($BX37,"mmm-yyyy")),Curves!$11:$11,0)</f>
        <v>30</v>
      </c>
      <c r="DQ37" s="12">
        <f>MATCH(CONCATENATE("B ",TEXT($BX37,"mmm-yyyy")),Curves!$11:$11,0)</f>
        <v>18</v>
      </c>
      <c r="DR37" s="12">
        <f>MATCH(CONCATENATE("DISC ",TEXT($BX37,"mmm-yyyy")),Curves!$11:$11,0)</f>
        <v>42</v>
      </c>
    </row>
    <row r="38" spans="2:122" x14ac:dyDescent="0.2">
      <c r="B38" s="6">
        <f t="shared" si="1"/>
        <v>36678</v>
      </c>
      <c r="C38" s="27">
        <f>IF(Curves!C47&lt;&gt;"",Curves!C47,"")</f>
        <v>36652</v>
      </c>
      <c r="D38" s="31"/>
      <c r="E38" s="20">
        <f t="shared" si="2"/>
        <v>0</v>
      </c>
      <c r="F38" s="20">
        <f t="shared" si="5"/>
        <v>0</v>
      </c>
      <c r="G38" s="20">
        <f t="shared" si="6"/>
        <v>0</v>
      </c>
      <c r="H38" s="20">
        <f t="shared" si="7"/>
        <v>0</v>
      </c>
      <c r="I38" s="20">
        <f t="shared" si="8"/>
        <v>0</v>
      </c>
      <c r="J38" s="20">
        <f t="shared" si="9"/>
        <v>0</v>
      </c>
      <c r="K38" s="20">
        <f t="shared" si="10"/>
        <v>0</v>
      </c>
      <c r="L38" s="20">
        <f t="shared" si="11"/>
        <v>0</v>
      </c>
      <c r="M38" s="20">
        <f t="shared" si="12"/>
        <v>0</v>
      </c>
      <c r="N38" s="20">
        <f t="shared" si="13"/>
        <v>0</v>
      </c>
      <c r="O38" s="21">
        <f t="shared" si="14"/>
        <v>0</v>
      </c>
      <c r="P38" s="20"/>
      <c r="Q38" s="50">
        <f t="shared" si="15"/>
        <v>0</v>
      </c>
      <c r="R38" s="50">
        <f t="shared" si="45"/>
        <v>0</v>
      </c>
      <c r="S38" s="51">
        <f t="shared" si="16"/>
        <v>0.32766613581510295</v>
      </c>
      <c r="U38" s="34">
        <f>INDEX(Curves!$A$12:$AZ$907,$CA38,CB38)</f>
        <v>0</v>
      </c>
      <c r="V38" s="34">
        <f>INDEX(Curves!$A$12:$AZ$907,$CA38,CC38)</f>
        <v>0</v>
      </c>
      <c r="W38" s="34">
        <f>INDEX(Curves!$A$12:$AZ$907,$CA38,CD38)</f>
        <v>0</v>
      </c>
      <c r="X38" s="34"/>
      <c r="Y38" s="34">
        <f>INDEX(Curves!$A$12:$AZ$907,$CA38,CF38)</f>
        <v>0</v>
      </c>
      <c r="Z38" s="34">
        <f>INDEX(Curves!$A$12:$AZ$907,$CA38,CG38)</f>
        <v>0</v>
      </c>
      <c r="AA38" s="34">
        <f>INDEX(Curves!$A$12:$AZ$907,$CA38,CH38)</f>
        <v>0</v>
      </c>
      <c r="AB38" s="34"/>
      <c r="AC38" s="34">
        <f>INDEX(Curves!$A$12:$AZ$907,$CA38,CJ38)</f>
        <v>0</v>
      </c>
      <c r="AD38" s="34">
        <f>INDEX(Curves!$A$12:$AZ$907,$CA38,CK38)</f>
        <v>0</v>
      </c>
      <c r="AE38" s="34">
        <f>INDEX(Curves!$A$12:$AZ$907,$CA38,CL38)</f>
        <v>0</v>
      </c>
      <c r="AF38" s="34"/>
      <c r="AG38" s="34">
        <f>INDEX(Curves!$A$12:$AZ$907,$CA38,CN38)</f>
        <v>0</v>
      </c>
      <c r="AH38" s="34">
        <f>INDEX(Curves!$A$12:$AZ$907,$CA38,CO38)</f>
        <v>0</v>
      </c>
      <c r="AI38" s="34">
        <f>INDEX(Curves!$A$12:$AZ$907,$CA38,CP38)</f>
        <v>0</v>
      </c>
      <c r="AJ38" s="34"/>
      <c r="AK38" s="34">
        <f>INDEX(Curves!$A$12:$AZ$907,$CA38,CR38)</f>
        <v>0</v>
      </c>
      <c r="AL38" s="34">
        <f>INDEX(Curves!$A$12:$AZ$907,$CA38,CS38)</f>
        <v>0</v>
      </c>
      <c r="AM38" s="34">
        <f>INDEX(Curves!$A$12:$AZ$907,$CA38,CT38)</f>
        <v>0</v>
      </c>
      <c r="AN38" s="34"/>
      <c r="AO38" s="34">
        <f>INDEX(Curves!$A$12:$AZ$907,$CA38,CV38)</f>
        <v>0</v>
      </c>
      <c r="AP38" s="34">
        <f>INDEX(Curves!$A$12:$AZ$907,$CA38,CW38)</f>
        <v>0</v>
      </c>
      <c r="AQ38" s="34">
        <f>INDEX(Curves!$A$12:$AZ$907,$CA38,CX38)</f>
        <v>0</v>
      </c>
      <c r="AR38" s="34"/>
      <c r="AS38" s="34">
        <f>INDEX(Curves!$A$12:$AZ$907,$CA38,CZ38)</f>
        <v>0</v>
      </c>
      <c r="AT38" s="34">
        <f>INDEX(Curves!$A$12:$AZ$907,$CA38,DA38)</f>
        <v>0</v>
      </c>
      <c r="AU38" s="34">
        <f>INDEX(Curves!$A$12:$AZ$907,$CA38,DB38)</f>
        <v>0</v>
      </c>
      <c r="AV38" s="34"/>
      <c r="AW38" s="34">
        <f>INDEX(Curves!$A$12:$AZ$907,$CA38,DD38)</f>
        <v>0</v>
      </c>
      <c r="AX38" s="34">
        <f>INDEX(Curves!$A$12:$AZ$907,$CA38,DE38)</f>
        <v>0</v>
      </c>
      <c r="AY38" s="34">
        <f>INDEX(Curves!$A$12:$AZ$907,$CA38,DF38)</f>
        <v>0</v>
      </c>
      <c r="AZ38" s="34"/>
      <c r="BA38" s="34">
        <f>INDEX(Curves!$A$12:$AZ$907,$CA38,DH38)</f>
        <v>0</v>
      </c>
      <c r="BB38" s="34">
        <f>INDEX(Curves!$A$12:$AZ$907,$CA38,DI38)</f>
        <v>0</v>
      </c>
      <c r="BC38" s="34">
        <f>INDEX(Curves!$A$12:$AZ$907,$CA38,DJ38)</f>
        <v>0</v>
      </c>
      <c r="BD38" s="34"/>
      <c r="BE38" s="34">
        <f>INDEX(Curves!$A$12:$AZ$907,$CA38,DL38)</f>
        <v>0</v>
      </c>
      <c r="BF38" s="34">
        <f>INDEX(Curves!$A$12:$AZ$907,$CA38,DM38)</f>
        <v>0</v>
      </c>
      <c r="BG38" s="34">
        <f>INDEX(Curves!$A$12:$AZ$907,$CA38,DN38)</f>
        <v>0</v>
      </c>
      <c r="BH38" s="34"/>
      <c r="BI38" s="34">
        <f>INDEX(Curves!$A$12:$AZ$907,$CA38,DP38)</f>
        <v>0</v>
      </c>
      <c r="BJ38" s="34">
        <f>INDEX(Curves!$A$12:$AZ$907,$CA38,DQ38)</f>
        <v>0</v>
      </c>
      <c r="BK38" s="34">
        <f>INDEX(Curves!$A$12:$AZ$907,$CA38,DR38)</f>
        <v>0</v>
      </c>
      <c r="BL38"/>
      <c r="BM38"/>
      <c r="BN38" s="17">
        <f t="shared" si="18"/>
        <v>36647</v>
      </c>
      <c r="BO38" s="17">
        <f t="shared" ref="BO38:BX38" si="53">EOMONTH(BN38,1)</f>
        <v>36707</v>
      </c>
      <c r="BP38" s="17">
        <f t="shared" si="53"/>
        <v>36738</v>
      </c>
      <c r="BQ38" s="17">
        <f t="shared" si="53"/>
        <v>36769</v>
      </c>
      <c r="BR38" s="17">
        <f t="shared" si="53"/>
        <v>36799</v>
      </c>
      <c r="BS38" s="17">
        <f t="shared" si="53"/>
        <v>36830</v>
      </c>
      <c r="BT38" s="17">
        <f t="shared" si="53"/>
        <v>36860</v>
      </c>
      <c r="BU38" s="17">
        <f t="shared" si="53"/>
        <v>36891</v>
      </c>
      <c r="BV38" s="17">
        <f t="shared" si="53"/>
        <v>36922</v>
      </c>
      <c r="BW38" s="17">
        <f t="shared" si="53"/>
        <v>36950</v>
      </c>
      <c r="BX38" s="17">
        <f t="shared" si="53"/>
        <v>36981</v>
      </c>
      <c r="BY38" s="9"/>
      <c r="CA38" s="12">
        <f>MATCH(C38,Curves!$C$12:$C$433,0)</f>
        <v>36</v>
      </c>
      <c r="CB38" s="12">
        <f>MATCH(CONCATENATE("NG ",TEXT($BN38,"mmm-yyyy")),Curves!$11:$11,0)</f>
        <v>20</v>
      </c>
      <c r="CC38" s="12">
        <f>MATCH(CONCATENATE("B ",TEXT($BN38,"mmm-yyyy")),Curves!$11:$11,0)</f>
        <v>8</v>
      </c>
      <c r="CD38" s="12">
        <f>MATCH(CONCATENATE("DISC ",TEXT($BN38,"mmm-yyyy")),Curves!$11:$11,0)</f>
        <v>32</v>
      </c>
      <c r="CE38" s="12"/>
      <c r="CF38" s="12">
        <f>MATCH(CONCATENATE("NG ",TEXT($BO38,"mmm-yyyy")),Curves!$11:$11,0)</f>
        <v>21</v>
      </c>
      <c r="CG38" s="12">
        <f>MATCH(CONCATENATE("B ",TEXT($BO38,"mmm-yyyy")),Curves!$11:$11,0)</f>
        <v>9</v>
      </c>
      <c r="CH38" s="12">
        <f>MATCH(CONCATENATE("DISC ",TEXT($BO38,"mmm-yyyy")),Curves!$11:$11,0)</f>
        <v>33</v>
      </c>
      <c r="CI38" s="12"/>
      <c r="CJ38" s="12">
        <f>MATCH(CONCATENATE("NG ",TEXT($BP38,"mmm-yyyy")),Curves!$11:$11,0)</f>
        <v>22</v>
      </c>
      <c r="CK38" s="12">
        <f>MATCH(CONCATENATE("B ",TEXT($BP38,"mmm-yyyy")),Curves!$11:$11,0)</f>
        <v>10</v>
      </c>
      <c r="CL38" s="12">
        <f>MATCH(CONCATENATE("DISC ",TEXT($BP38,"mmm-yyyy")),Curves!$11:$11,0)</f>
        <v>34</v>
      </c>
      <c r="CM38" s="12"/>
      <c r="CN38" s="12">
        <f>MATCH(CONCATENATE("NG ",TEXT($BQ38,"mmm-yyyy")),Curves!$11:$11,0)</f>
        <v>23</v>
      </c>
      <c r="CO38" s="12">
        <f>MATCH(CONCATENATE("B ",TEXT($BQ38,"mmm-yyyy")),Curves!$11:$11,0)</f>
        <v>11</v>
      </c>
      <c r="CP38" s="12">
        <f>MATCH(CONCATENATE("DISC ",TEXT($BQ38,"mmm-yyyy")),Curves!$11:$11,0)</f>
        <v>35</v>
      </c>
      <c r="CQ38" s="12"/>
      <c r="CR38" s="12">
        <f>MATCH(CONCATENATE("NG ",TEXT($BR38,"mmm-yyyy")),Curves!$11:$11,0)</f>
        <v>24</v>
      </c>
      <c r="CS38" s="12">
        <f>MATCH(CONCATENATE("B ",TEXT($BR38,"mmm-yyyy")),Curves!$11:$11,0)</f>
        <v>12</v>
      </c>
      <c r="CT38" s="12">
        <f>MATCH(CONCATENATE("DISC ",TEXT($BR38,"mmm-yyyy")),Curves!$11:$11,0)</f>
        <v>36</v>
      </c>
      <c r="CU38" s="12"/>
      <c r="CV38" s="12">
        <f>MATCH(CONCATENATE("NG ",TEXT($BS38,"mmm-yyyy")),Curves!$11:$11,0)</f>
        <v>25</v>
      </c>
      <c r="CW38" s="12">
        <f>MATCH(CONCATENATE("B ",TEXT($BS38,"mmm-yyyy")),Curves!$11:$11,0)</f>
        <v>13</v>
      </c>
      <c r="CX38" s="12">
        <f>MATCH(CONCATENATE("DISC ",TEXT($BS38,"mmm-yyyy")),Curves!$11:$11,0)</f>
        <v>37</v>
      </c>
      <c r="CY38" s="12"/>
      <c r="CZ38" s="12">
        <f>MATCH(CONCATENATE("NG ",TEXT($BT38,"mmm-yyyy")),Curves!$11:$11,0)</f>
        <v>26</v>
      </c>
      <c r="DA38" s="12">
        <f>MATCH(CONCATENATE("B ",TEXT($BT38,"mmm-yyyy")),Curves!$11:$11,0)</f>
        <v>14</v>
      </c>
      <c r="DB38" s="12">
        <f>MATCH(CONCATENATE("DISC ",TEXT($BT38,"mmm-yyyy")),Curves!$11:$11,0)</f>
        <v>38</v>
      </c>
      <c r="DC38" s="12"/>
      <c r="DD38" s="12">
        <f>MATCH(CONCATENATE("NG ",TEXT($BU38,"mmm-yyyy")),Curves!$11:$11,0)</f>
        <v>27</v>
      </c>
      <c r="DE38" s="12">
        <f>MATCH(CONCATENATE("B ",TEXT($BU38,"mmm-yyyy")),Curves!$11:$11,0)</f>
        <v>15</v>
      </c>
      <c r="DF38" s="12">
        <f>MATCH(CONCATENATE("DISC ",TEXT($BU38,"mmm-yyyy")),Curves!$11:$11,0)</f>
        <v>39</v>
      </c>
      <c r="DG38" s="12"/>
      <c r="DH38" s="12">
        <f>MATCH(CONCATENATE("NG ",TEXT($BV38,"mmm-yyyy")),Curves!$11:$11,0)</f>
        <v>28</v>
      </c>
      <c r="DI38" s="12">
        <f>MATCH(CONCATENATE("B ",TEXT($BV38,"mmm-yyyy")),Curves!$11:$11,0)</f>
        <v>16</v>
      </c>
      <c r="DJ38" s="12">
        <f>MATCH(CONCATENATE("DISC ",TEXT($BV38,"mmm-yyyy")),Curves!$11:$11,0)</f>
        <v>40</v>
      </c>
      <c r="DL38" s="12">
        <f>MATCH(CONCATENATE("NG ",TEXT($BW38,"mmm-yyyy")),Curves!$11:$11,0)</f>
        <v>29</v>
      </c>
      <c r="DM38" s="12">
        <f>MATCH(CONCATENATE("B ",TEXT($BW38,"mmm-yyyy")),Curves!$11:$11,0)</f>
        <v>17</v>
      </c>
      <c r="DN38" s="12">
        <f>MATCH(CONCATENATE("DISC ",TEXT($BW38,"mmm-yyyy")),Curves!$11:$11,0)</f>
        <v>41</v>
      </c>
      <c r="DP38" s="12">
        <f>MATCH(CONCATENATE("NG ",TEXT($BX38,"mmm-yyyy")),Curves!$11:$11,0)</f>
        <v>30</v>
      </c>
      <c r="DQ38" s="12">
        <f>MATCH(CONCATENATE("B ",TEXT($BX38,"mmm-yyyy")),Curves!$11:$11,0)</f>
        <v>18</v>
      </c>
      <c r="DR38" s="12">
        <f>MATCH(CONCATENATE("DISC ",TEXT($BX38,"mmm-yyyy")),Curves!$11:$11,0)</f>
        <v>42</v>
      </c>
    </row>
    <row r="39" spans="2:122" x14ac:dyDescent="0.2">
      <c r="B39" s="6">
        <f t="shared" si="1"/>
        <v>36678</v>
      </c>
      <c r="C39" s="27">
        <f>IF(Curves!C48&lt;&gt;"",Curves!C48,"")</f>
        <v>36653</v>
      </c>
      <c r="D39" s="31"/>
      <c r="E39" s="20">
        <f t="shared" si="2"/>
        <v>0</v>
      </c>
      <c r="F39" s="20">
        <f t="shared" si="5"/>
        <v>0</v>
      </c>
      <c r="G39" s="20">
        <f t="shared" si="6"/>
        <v>0</v>
      </c>
      <c r="H39" s="20">
        <f t="shared" si="7"/>
        <v>0</v>
      </c>
      <c r="I39" s="20">
        <f t="shared" si="8"/>
        <v>0</v>
      </c>
      <c r="J39" s="20">
        <f t="shared" si="9"/>
        <v>0</v>
      </c>
      <c r="K39" s="20">
        <f t="shared" si="10"/>
        <v>0</v>
      </c>
      <c r="L39" s="20">
        <f t="shared" si="11"/>
        <v>0</v>
      </c>
      <c r="M39" s="20">
        <f t="shared" si="12"/>
        <v>0</v>
      </c>
      <c r="N39" s="20">
        <f t="shared" si="13"/>
        <v>0</v>
      </c>
      <c r="O39" s="21">
        <f t="shared" si="14"/>
        <v>0</v>
      </c>
      <c r="P39" s="20"/>
      <c r="Q39" s="50">
        <f t="shared" si="15"/>
        <v>0</v>
      </c>
      <c r="R39" s="50">
        <f t="shared" si="45"/>
        <v>0</v>
      </c>
      <c r="S39" s="51">
        <f t="shared" si="16"/>
        <v>0.32766613581510295</v>
      </c>
      <c r="U39" s="34">
        <f>INDEX(Curves!$A$12:$AZ$907,$CA39,CB39)</f>
        <v>0</v>
      </c>
      <c r="V39" s="34">
        <f>INDEX(Curves!$A$12:$AZ$907,$CA39,CC39)</f>
        <v>0</v>
      </c>
      <c r="W39" s="34">
        <f>INDEX(Curves!$A$12:$AZ$907,$CA39,CD39)</f>
        <v>0</v>
      </c>
      <c r="X39" s="34"/>
      <c r="Y39" s="34">
        <f>INDEX(Curves!$A$12:$AZ$907,$CA39,CF39)</f>
        <v>0</v>
      </c>
      <c r="Z39" s="34">
        <f>INDEX(Curves!$A$12:$AZ$907,$CA39,CG39)</f>
        <v>0</v>
      </c>
      <c r="AA39" s="34">
        <f>INDEX(Curves!$A$12:$AZ$907,$CA39,CH39)</f>
        <v>0</v>
      </c>
      <c r="AB39" s="34"/>
      <c r="AC39" s="34">
        <f>INDEX(Curves!$A$12:$AZ$907,$CA39,CJ39)</f>
        <v>0</v>
      </c>
      <c r="AD39" s="34">
        <f>INDEX(Curves!$A$12:$AZ$907,$CA39,CK39)</f>
        <v>0</v>
      </c>
      <c r="AE39" s="34">
        <f>INDEX(Curves!$A$12:$AZ$907,$CA39,CL39)</f>
        <v>0</v>
      </c>
      <c r="AF39" s="34"/>
      <c r="AG39" s="34">
        <f>INDEX(Curves!$A$12:$AZ$907,$CA39,CN39)</f>
        <v>0</v>
      </c>
      <c r="AH39" s="34">
        <f>INDEX(Curves!$A$12:$AZ$907,$CA39,CO39)</f>
        <v>0</v>
      </c>
      <c r="AI39" s="34">
        <f>INDEX(Curves!$A$12:$AZ$907,$CA39,CP39)</f>
        <v>0</v>
      </c>
      <c r="AJ39" s="34"/>
      <c r="AK39" s="34">
        <f>INDEX(Curves!$A$12:$AZ$907,$CA39,CR39)</f>
        <v>0</v>
      </c>
      <c r="AL39" s="34">
        <f>INDEX(Curves!$A$12:$AZ$907,$CA39,CS39)</f>
        <v>0</v>
      </c>
      <c r="AM39" s="34">
        <f>INDEX(Curves!$A$12:$AZ$907,$CA39,CT39)</f>
        <v>0</v>
      </c>
      <c r="AN39" s="34"/>
      <c r="AO39" s="34">
        <f>INDEX(Curves!$A$12:$AZ$907,$CA39,CV39)</f>
        <v>0</v>
      </c>
      <c r="AP39" s="34">
        <f>INDEX(Curves!$A$12:$AZ$907,$CA39,CW39)</f>
        <v>0</v>
      </c>
      <c r="AQ39" s="34">
        <f>INDEX(Curves!$A$12:$AZ$907,$CA39,CX39)</f>
        <v>0</v>
      </c>
      <c r="AR39" s="34"/>
      <c r="AS39" s="34">
        <f>INDEX(Curves!$A$12:$AZ$907,$CA39,CZ39)</f>
        <v>0</v>
      </c>
      <c r="AT39" s="34">
        <f>INDEX(Curves!$A$12:$AZ$907,$CA39,DA39)</f>
        <v>0</v>
      </c>
      <c r="AU39" s="34">
        <f>INDEX(Curves!$A$12:$AZ$907,$CA39,DB39)</f>
        <v>0</v>
      </c>
      <c r="AV39" s="34"/>
      <c r="AW39" s="34">
        <f>INDEX(Curves!$A$12:$AZ$907,$CA39,DD39)</f>
        <v>0</v>
      </c>
      <c r="AX39" s="34">
        <f>INDEX(Curves!$A$12:$AZ$907,$CA39,DE39)</f>
        <v>0</v>
      </c>
      <c r="AY39" s="34">
        <f>INDEX(Curves!$A$12:$AZ$907,$CA39,DF39)</f>
        <v>0</v>
      </c>
      <c r="AZ39" s="34"/>
      <c r="BA39" s="34">
        <f>INDEX(Curves!$A$12:$AZ$907,$CA39,DH39)</f>
        <v>0</v>
      </c>
      <c r="BB39" s="34">
        <f>INDEX(Curves!$A$12:$AZ$907,$CA39,DI39)</f>
        <v>0</v>
      </c>
      <c r="BC39" s="34">
        <f>INDEX(Curves!$A$12:$AZ$907,$CA39,DJ39)</f>
        <v>0</v>
      </c>
      <c r="BD39" s="34"/>
      <c r="BE39" s="34">
        <f>INDEX(Curves!$A$12:$AZ$907,$CA39,DL39)</f>
        <v>0</v>
      </c>
      <c r="BF39" s="34">
        <f>INDEX(Curves!$A$12:$AZ$907,$CA39,DM39)</f>
        <v>0</v>
      </c>
      <c r="BG39" s="34">
        <f>INDEX(Curves!$A$12:$AZ$907,$CA39,DN39)</f>
        <v>0</v>
      </c>
      <c r="BH39" s="34"/>
      <c r="BI39" s="34">
        <f>INDEX(Curves!$A$12:$AZ$907,$CA39,DP39)</f>
        <v>0</v>
      </c>
      <c r="BJ39" s="34">
        <f>INDEX(Curves!$A$12:$AZ$907,$CA39,DQ39)</f>
        <v>0</v>
      </c>
      <c r="BK39" s="34">
        <f>INDEX(Curves!$A$12:$AZ$907,$CA39,DR39)</f>
        <v>0</v>
      </c>
      <c r="BL39"/>
      <c r="BM39"/>
      <c r="BN39" s="17">
        <f t="shared" si="18"/>
        <v>36647</v>
      </c>
      <c r="BO39" s="17">
        <f t="shared" ref="BO39:BX39" si="54">EOMONTH(BN39,1)</f>
        <v>36707</v>
      </c>
      <c r="BP39" s="17">
        <f t="shared" si="54"/>
        <v>36738</v>
      </c>
      <c r="BQ39" s="17">
        <f t="shared" si="54"/>
        <v>36769</v>
      </c>
      <c r="BR39" s="17">
        <f t="shared" si="54"/>
        <v>36799</v>
      </c>
      <c r="BS39" s="17">
        <f t="shared" si="54"/>
        <v>36830</v>
      </c>
      <c r="BT39" s="17">
        <f t="shared" si="54"/>
        <v>36860</v>
      </c>
      <c r="BU39" s="17">
        <f t="shared" si="54"/>
        <v>36891</v>
      </c>
      <c r="BV39" s="17">
        <f t="shared" si="54"/>
        <v>36922</v>
      </c>
      <c r="BW39" s="17">
        <f t="shared" si="54"/>
        <v>36950</v>
      </c>
      <c r="BX39" s="17">
        <f t="shared" si="54"/>
        <v>36981</v>
      </c>
      <c r="BY39" s="9"/>
      <c r="CA39" s="12">
        <f>MATCH(C39,Curves!$C$12:$C$433,0)</f>
        <v>37</v>
      </c>
      <c r="CB39" s="12">
        <f>MATCH(CONCATENATE("NG ",TEXT($BN39,"mmm-yyyy")),Curves!$11:$11,0)</f>
        <v>20</v>
      </c>
      <c r="CC39" s="12">
        <f>MATCH(CONCATENATE("B ",TEXT($BN39,"mmm-yyyy")),Curves!$11:$11,0)</f>
        <v>8</v>
      </c>
      <c r="CD39" s="12">
        <f>MATCH(CONCATENATE("DISC ",TEXT($BN39,"mmm-yyyy")),Curves!$11:$11,0)</f>
        <v>32</v>
      </c>
      <c r="CE39" s="12"/>
      <c r="CF39" s="12">
        <f>MATCH(CONCATENATE("NG ",TEXT($BO39,"mmm-yyyy")),Curves!$11:$11,0)</f>
        <v>21</v>
      </c>
      <c r="CG39" s="12">
        <f>MATCH(CONCATENATE("B ",TEXT($BO39,"mmm-yyyy")),Curves!$11:$11,0)</f>
        <v>9</v>
      </c>
      <c r="CH39" s="12">
        <f>MATCH(CONCATENATE("DISC ",TEXT($BO39,"mmm-yyyy")),Curves!$11:$11,0)</f>
        <v>33</v>
      </c>
      <c r="CI39" s="12"/>
      <c r="CJ39" s="12">
        <f>MATCH(CONCATENATE("NG ",TEXT($BP39,"mmm-yyyy")),Curves!$11:$11,0)</f>
        <v>22</v>
      </c>
      <c r="CK39" s="12">
        <f>MATCH(CONCATENATE("B ",TEXT($BP39,"mmm-yyyy")),Curves!$11:$11,0)</f>
        <v>10</v>
      </c>
      <c r="CL39" s="12">
        <f>MATCH(CONCATENATE("DISC ",TEXT($BP39,"mmm-yyyy")),Curves!$11:$11,0)</f>
        <v>34</v>
      </c>
      <c r="CM39" s="12"/>
      <c r="CN39" s="12">
        <f>MATCH(CONCATENATE("NG ",TEXT($BQ39,"mmm-yyyy")),Curves!$11:$11,0)</f>
        <v>23</v>
      </c>
      <c r="CO39" s="12">
        <f>MATCH(CONCATENATE("B ",TEXT($BQ39,"mmm-yyyy")),Curves!$11:$11,0)</f>
        <v>11</v>
      </c>
      <c r="CP39" s="12">
        <f>MATCH(CONCATENATE("DISC ",TEXT($BQ39,"mmm-yyyy")),Curves!$11:$11,0)</f>
        <v>35</v>
      </c>
      <c r="CQ39" s="12"/>
      <c r="CR39" s="12">
        <f>MATCH(CONCATENATE("NG ",TEXT($BR39,"mmm-yyyy")),Curves!$11:$11,0)</f>
        <v>24</v>
      </c>
      <c r="CS39" s="12">
        <f>MATCH(CONCATENATE("B ",TEXT($BR39,"mmm-yyyy")),Curves!$11:$11,0)</f>
        <v>12</v>
      </c>
      <c r="CT39" s="12">
        <f>MATCH(CONCATENATE("DISC ",TEXT($BR39,"mmm-yyyy")),Curves!$11:$11,0)</f>
        <v>36</v>
      </c>
      <c r="CU39" s="12"/>
      <c r="CV39" s="12">
        <f>MATCH(CONCATENATE("NG ",TEXT($BS39,"mmm-yyyy")),Curves!$11:$11,0)</f>
        <v>25</v>
      </c>
      <c r="CW39" s="12">
        <f>MATCH(CONCATENATE("B ",TEXT($BS39,"mmm-yyyy")),Curves!$11:$11,0)</f>
        <v>13</v>
      </c>
      <c r="CX39" s="12">
        <f>MATCH(CONCATENATE("DISC ",TEXT($BS39,"mmm-yyyy")),Curves!$11:$11,0)</f>
        <v>37</v>
      </c>
      <c r="CY39" s="12"/>
      <c r="CZ39" s="12">
        <f>MATCH(CONCATENATE("NG ",TEXT($BT39,"mmm-yyyy")),Curves!$11:$11,0)</f>
        <v>26</v>
      </c>
      <c r="DA39" s="12">
        <f>MATCH(CONCATENATE("B ",TEXT($BT39,"mmm-yyyy")),Curves!$11:$11,0)</f>
        <v>14</v>
      </c>
      <c r="DB39" s="12">
        <f>MATCH(CONCATENATE("DISC ",TEXT($BT39,"mmm-yyyy")),Curves!$11:$11,0)</f>
        <v>38</v>
      </c>
      <c r="DC39" s="12"/>
      <c r="DD39" s="12">
        <f>MATCH(CONCATENATE("NG ",TEXT($BU39,"mmm-yyyy")),Curves!$11:$11,0)</f>
        <v>27</v>
      </c>
      <c r="DE39" s="12">
        <f>MATCH(CONCATENATE("B ",TEXT($BU39,"mmm-yyyy")),Curves!$11:$11,0)</f>
        <v>15</v>
      </c>
      <c r="DF39" s="12">
        <f>MATCH(CONCATENATE("DISC ",TEXT($BU39,"mmm-yyyy")),Curves!$11:$11,0)</f>
        <v>39</v>
      </c>
      <c r="DG39" s="12"/>
      <c r="DH39" s="12">
        <f>MATCH(CONCATENATE("NG ",TEXT($BV39,"mmm-yyyy")),Curves!$11:$11,0)</f>
        <v>28</v>
      </c>
      <c r="DI39" s="12">
        <f>MATCH(CONCATENATE("B ",TEXT($BV39,"mmm-yyyy")),Curves!$11:$11,0)</f>
        <v>16</v>
      </c>
      <c r="DJ39" s="12">
        <f>MATCH(CONCATENATE("DISC ",TEXT($BV39,"mmm-yyyy")),Curves!$11:$11,0)</f>
        <v>40</v>
      </c>
      <c r="DL39" s="12">
        <f>MATCH(CONCATENATE("NG ",TEXT($BW39,"mmm-yyyy")),Curves!$11:$11,0)</f>
        <v>29</v>
      </c>
      <c r="DM39" s="12">
        <f>MATCH(CONCATENATE("B ",TEXT($BW39,"mmm-yyyy")),Curves!$11:$11,0)</f>
        <v>17</v>
      </c>
      <c r="DN39" s="12">
        <f>MATCH(CONCATENATE("DISC ",TEXT($BW39,"mmm-yyyy")),Curves!$11:$11,0)</f>
        <v>41</v>
      </c>
      <c r="DP39" s="12">
        <f>MATCH(CONCATENATE("NG ",TEXT($BX39,"mmm-yyyy")),Curves!$11:$11,0)</f>
        <v>30</v>
      </c>
      <c r="DQ39" s="12">
        <f>MATCH(CONCATENATE("B ",TEXT($BX39,"mmm-yyyy")),Curves!$11:$11,0)</f>
        <v>18</v>
      </c>
      <c r="DR39" s="12">
        <f>MATCH(CONCATENATE("DISC ",TEXT($BX39,"mmm-yyyy")),Curves!$11:$11,0)</f>
        <v>42</v>
      </c>
    </row>
    <row r="40" spans="2:122" x14ac:dyDescent="0.2">
      <c r="B40" s="6">
        <f t="shared" si="1"/>
        <v>36678</v>
      </c>
      <c r="C40" s="27">
        <f>IF(Curves!C49&lt;&gt;"",Curves!C49,"")</f>
        <v>36654</v>
      </c>
      <c r="D40" s="31"/>
      <c r="E40" s="20">
        <f t="shared" si="2"/>
        <v>0</v>
      </c>
      <c r="F40" s="20">
        <f t="shared" si="5"/>
        <v>2.8131620647685263</v>
      </c>
      <c r="G40" s="20">
        <f t="shared" si="6"/>
        <v>2.8625269293353854</v>
      </c>
      <c r="H40" s="20">
        <f t="shared" si="7"/>
        <v>2.8605902811273194</v>
      </c>
      <c r="I40" s="20">
        <f t="shared" si="8"/>
        <v>2.8320456817286259</v>
      </c>
      <c r="J40" s="20">
        <f t="shared" si="9"/>
        <v>2.7860940896113533</v>
      </c>
      <c r="K40" s="20">
        <f t="shared" si="10"/>
        <v>2.8943928474775764</v>
      </c>
      <c r="L40" s="20">
        <f t="shared" si="11"/>
        <v>2.9645239779414205</v>
      </c>
      <c r="M40" s="20">
        <f t="shared" si="12"/>
        <v>2.9669133457478654</v>
      </c>
      <c r="N40" s="20">
        <f t="shared" si="13"/>
        <v>2.7961857372649033</v>
      </c>
      <c r="O40" s="21">
        <f t="shared" si="14"/>
        <v>2.6213562762920679</v>
      </c>
      <c r="P40" s="20"/>
      <c r="Q40" s="50">
        <f t="shared" si="15"/>
        <v>2.9669133457478654</v>
      </c>
      <c r="R40" s="50">
        <f t="shared" si="45"/>
        <v>2.6213562762920679</v>
      </c>
      <c r="S40" s="51">
        <f t="shared" si="16"/>
        <v>0.34555706945579745</v>
      </c>
      <c r="U40" s="34">
        <f>INDEX(Curves!$A$12:$AZ$907,$CA40,CB40)</f>
        <v>0</v>
      </c>
      <c r="V40" s="34">
        <f>INDEX(Curves!$A$12:$AZ$907,$CA40,CC40)</f>
        <v>0</v>
      </c>
      <c r="W40" s="34">
        <f>INDEX(Curves!$A$12:$AZ$907,$CA40,CD40)</f>
        <v>0</v>
      </c>
      <c r="X40" s="34"/>
      <c r="Y40" s="34">
        <f>INDEX(Curves!$A$12:$AZ$907,$CA40,CF40)</f>
        <v>3.17</v>
      </c>
      <c r="Z40" s="34">
        <f>INDEX(Curves!$A$12:$AZ$907,$CA40,CG40)</f>
        <v>-0.34499999999999997</v>
      </c>
      <c r="AA40" s="34">
        <f>INDEX(Curves!$A$12:$AZ$907,$CA40,CH40)</f>
        <v>0.99580958044903578</v>
      </c>
      <c r="AB40" s="34"/>
      <c r="AC40" s="34">
        <f>INDEX(Curves!$A$12:$AZ$907,$CA40,CJ40)</f>
        <v>3.1930000000000001</v>
      </c>
      <c r="AD40" s="34">
        <f>INDEX(Curves!$A$12:$AZ$907,$CA40,CK40)</f>
        <v>-0.30249999999999999</v>
      </c>
      <c r="AE40" s="34">
        <f>INDEX(Curves!$A$12:$AZ$907,$CA40,CL40)</f>
        <v>0.99032241111758701</v>
      </c>
      <c r="AF40" s="34"/>
      <c r="AG40" s="34">
        <f>INDEX(Curves!$A$12:$AZ$907,$CA40,CN40)</f>
        <v>3.2030000000000003</v>
      </c>
      <c r="AH40" s="34">
        <f>INDEX(Curves!$A$12:$AZ$907,$CA40,CO40)</f>
        <v>-0.29749999999999999</v>
      </c>
      <c r="AI40" s="34">
        <f>INDEX(Curves!$A$12:$AZ$907,$CA40,CP40)</f>
        <v>0.98454320465576284</v>
      </c>
      <c r="AJ40" s="34"/>
      <c r="AK40" s="34">
        <f>INDEX(Curves!$A$12:$AZ$907,$CA40,CR40)</f>
        <v>3.1960000000000002</v>
      </c>
      <c r="AL40" s="34">
        <f>INDEX(Curves!$A$12:$AZ$907,$CA40,CS40)</f>
        <v>-0.30249999999999999</v>
      </c>
      <c r="AM40" s="34">
        <f>INDEX(Curves!$A$12:$AZ$907,$CA40,CT40)</f>
        <v>0.97876125167742367</v>
      </c>
      <c r="AN40" s="34"/>
      <c r="AO40" s="34">
        <f>INDEX(Curves!$A$12:$AZ$907,$CA40,CV40)</f>
        <v>3.2080000000000002</v>
      </c>
      <c r="AP40" s="34">
        <f>INDEX(Curves!$A$12:$AZ$907,$CA40,CW40)</f>
        <v>-0.34499999999999997</v>
      </c>
      <c r="AQ40" s="34">
        <f>INDEX(Curves!$A$12:$AZ$907,$CA40,CX40)</f>
        <v>0.97313799846711591</v>
      </c>
      <c r="AR40" s="34"/>
      <c r="AS40" s="34">
        <f>INDEX(Curves!$A$12:$AZ$907,$CA40,CZ40)</f>
        <v>3.3</v>
      </c>
      <c r="AT40" s="34">
        <f>INDEX(Curves!$A$12:$AZ$907,$CA40,DA40)</f>
        <v>-0.3075</v>
      </c>
      <c r="AU40" s="34">
        <f>INDEX(Curves!$A$12:$AZ$907,$CA40,DB40)</f>
        <v>0.96721565496326711</v>
      </c>
      <c r="AV40" s="34"/>
      <c r="AW40" s="34">
        <f>INDEX(Curves!$A$12:$AZ$907,$CA40,DD40)</f>
        <v>3.3910000000000005</v>
      </c>
      <c r="AX40" s="34">
        <f>INDEX(Curves!$A$12:$AZ$907,$CA40,DE40)</f>
        <v>-0.3075</v>
      </c>
      <c r="AY40" s="34">
        <f>INDEX(Curves!$A$12:$AZ$907,$CA40,DF40)</f>
        <v>0.96141526769626073</v>
      </c>
      <c r="AZ40" s="34"/>
      <c r="BA40" s="34">
        <f>INDEX(Curves!$A$12:$AZ$907,$CA40,DH40)</f>
        <v>3.403</v>
      </c>
      <c r="BB40" s="34">
        <f>INDEX(Curves!$A$12:$AZ$907,$CA40,DI40)</f>
        <v>-0.29749999999999999</v>
      </c>
      <c r="BC40" s="34">
        <f>INDEX(Curves!$A$12:$AZ$907,$CA40,DJ40)</f>
        <v>0.95537380317110454</v>
      </c>
      <c r="BD40" s="34"/>
      <c r="BE40" s="34">
        <f>INDEX(Curves!$A$12:$AZ$907,$CA40,DL40)</f>
        <v>3.2430000000000003</v>
      </c>
      <c r="BF40" s="34">
        <f>INDEX(Curves!$A$12:$AZ$907,$CA40,DM40)</f>
        <v>-0.29749999999999999</v>
      </c>
      <c r="BG40" s="34">
        <f>INDEX(Curves!$A$12:$AZ$907,$CA40,DN40)</f>
        <v>0.94930766839752256</v>
      </c>
      <c r="BH40" s="34"/>
      <c r="BI40" s="34">
        <f>INDEX(Curves!$A$12:$AZ$907,$CA40,DP40)</f>
        <v>3.0750000000000002</v>
      </c>
      <c r="BJ40" s="34">
        <f>INDEX(Curves!$A$12:$AZ$907,$CA40,DQ40)</f>
        <v>-0.29749999999999999</v>
      </c>
      <c r="BK40" s="34">
        <f>INDEX(Curves!$A$12:$AZ$907,$CA40,DR40)</f>
        <v>0.94378263772891724</v>
      </c>
      <c r="BL40"/>
      <c r="BM40"/>
      <c r="BN40" s="17">
        <f t="shared" si="18"/>
        <v>36647</v>
      </c>
      <c r="BO40" s="17">
        <f t="shared" ref="BO40:BX40" si="55">EOMONTH(BN40,1)</f>
        <v>36707</v>
      </c>
      <c r="BP40" s="17">
        <f t="shared" si="55"/>
        <v>36738</v>
      </c>
      <c r="BQ40" s="17">
        <f t="shared" si="55"/>
        <v>36769</v>
      </c>
      <c r="BR40" s="17">
        <f t="shared" si="55"/>
        <v>36799</v>
      </c>
      <c r="BS40" s="17">
        <f t="shared" si="55"/>
        <v>36830</v>
      </c>
      <c r="BT40" s="17">
        <f t="shared" si="55"/>
        <v>36860</v>
      </c>
      <c r="BU40" s="17">
        <f t="shared" si="55"/>
        <v>36891</v>
      </c>
      <c r="BV40" s="17">
        <f t="shared" si="55"/>
        <v>36922</v>
      </c>
      <c r="BW40" s="17">
        <f t="shared" si="55"/>
        <v>36950</v>
      </c>
      <c r="BX40" s="17">
        <f t="shared" si="55"/>
        <v>36981</v>
      </c>
      <c r="BY40" s="9"/>
      <c r="CA40" s="12">
        <f>MATCH(C40,Curves!$C$12:$C$433,0)</f>
        <v>38</v>
      </c>
      <c r="CB40" s="12">
        <f>MATCH(CONCATENATE("NG ",TEXT($BN40,"mmm-yyyy")),Curves!$11:$11,0)</f>
        <v>20</v>
      </c>
      <c r="CC40" s="12">
        <f>MATCH(CONCATENATE("B ",TEXT($BN40,"mmm-yyyy")),Curves!$11:$11,0)</f>
        <v>8</v>
      </c>
      <c r="CD40" s="12">
        <f>MATCH(CONCATENATE("DISC ",TEXT($BN40,"mmm-yyyy")),Curves!$11:$11,0)</f>
        <v>32</v>
      </c>
      <c r="CE40" s="12"/>
      <c r="CF40" s="12">
        <f>MATCH(CONCATENATE("NG ",TEXT($BO40,"mmm-yyyy")),Curves!$11:$11,0)</f>
        <v>21</v>
      </c>
      <c r="CG40" s="12">
        <f>MATCH(CONCATENATE("B ",TEXT($BO40,"mmm-yyyy")),Curves!$11:$11,0)</f>
        <v>9</v>
      </c>
      <c r="CH40" s="12">
        <f>MATCH(CONCATENATE("DISC ",TEXT($BO40,"mmm-yyyy")),Curves!$11:$11,0)</f>
        <v>33</v>
      </c>
      <c r="CI40" s="12"/>
      <c r="CJ40" s="12">
        <f>MATCH(CONCATENATE("NG ",TEXT($BP40,"mmm-yyyy")),Curves!$11:$11,0)</f>
        <v>22</v>
      </c>
      <c r="CK40" s="12">
        <f>MATCH(CONCATENATE("B ",TEXT($BP40,"mmm-yyyy")),Curves!$11:$11,0)</f>
        <v>10</v>
      </c>
      <c r="CL40" s="12">
        <f>MATCH(CONCATENATE("DISC ",TEXT($BP40,"mmm-yyyy")),Curves!$11:$11,0)</f>
        <v>34</v>
      </c>
      <c r="CM40" s="12"/>
      <c r="CN40" s="12">
        <f>MATCH(CONCATENATE("NG ",TEXT($BQ40,"mmm-yyyy")),Curves!$11:$11,0)</f>
        <v>23</v>
      </c>
      <c r="CO40" s="12">
        <f>MATCH(CONCATENATE("B ",TEXT($BQ40,"mmm-yyyy")),Curves!$11:$11,0)</f>
        <v>11</v>
      </c>
      <c r="CP40" s="12">
        <f>MATCH(CONCATENATE("DISC ",TEXT($BQ40,"mmm-yyyy")),Curves!$11:$11,0)</f>
        <v>35</v>
      </c>
      <c r="CQ40" s="12"/>
      <c r="CR40" s="12">
        <f>MATCH(CONCATENATE("NG ",TEXT($BR40,"mmm-yyyy")),Curves!$11:$11,0)</f>
        <v>24</v>
      </c>
      <c r="CS40" s="12">
        <f>MATCH(CONCATENATE("B ",TEXT($BR40,"mmm-yyyy")),Curves!$11:$11,0)</f>
        <v>12</v>
      </c>
      <c r="CT40" s="12">
        <f>MATCH(CONCATENATE("DISC ",TEXT($BR40,"mmm-yyyy")),Curves!$11:$11,0)</f>
        <v>36</v>
      </c>
      <c r="CU40" s="12"/>
      <c r="CV40" s="12">
        <f>MATCH(CONCATENATE("NG ",TEXT($BS40,"mmm-yyyy")),Curves!$11:$11,0)</f>
        <v>25</v>
      </c>
      <c r="CW40" s="12">
        <f>MATCH(CONCATENATE("B ",TEXT($BS40,"mmm-yyyy")),Curves!$11:$11,0)</f>
        <v>13</v>
      </c>
      <c r="CX40" s="12">
        <f>MATCH(CONCATENATE("DISC ",TEXT($BS40,"mmm-yyyy")),Curves!$11:$11,0)</f>
        <v>37</v>
      </c>
      <c r="CY40" s="12"/>
      <c r="CZ40" s="12">
        <f>MATCH(CONCATENATE("NG ",TEXT($BT40,"mmm-yyyy")),Curves!$11:$11,0)</f>
        <v>26</v>
      </c>
      <c r="DA40" s="12">
        <f>MATCH(CONCATENATE("B ",TEXT($BT40,"mmm-yyyy")),Curves!$11:$11,0)</f>
        <v>14</v>
      </c>
      <c r="DB40" s="12">
        <f>MATCH(CONCATENATE("DISC ",TEXT($BT40,"mmm-yyyy")),Curves!$11:$11,0)</f>
        <v>38</v>
      </c>
      <c r="DC40" s="12"/>
      <c r="DD40" s="12">
        <f>MATCH(CONCATENATE("NG ",TEXT($BU40,"mmm-yyyy")),Curves!$11:$11,0)</f>
        <v>27</v>
      </c>
      <c r="DE40" s="12">
        <f>MATCH(CONCATENATE("B ",TEXT($BU40,"mmm-yyyy")),Curves!$11:$11,0)</f>
        <v>15</v>
      </c>
      <c r="DF40" s="12">
        <f>MATCH(CONCATENATE("DISC ",TEXT($BU40,"mmm-yyyy")),Curves!$11:$11,0)</f>
        <v>39</v>
      </c>
      <c r="DG40" s="12"/>
      <c r="DH40" s="12">
        <f>MATCH(CONCATENATE("NG ",TEXT($BV40,"mmm-yyyy")),Curves!$11:$11,0)</f>
        <v>28</v>
      </c>
      <c r="DI40" s="12">
        <f>MATCH(CONCATENATE("B ",TEXT($BV40,"mmm-yyyy")),Curves!$11:$11,0)</f>
        <v>16</v>
      </c>
      <c r="DJ40" s="12">
        <f>MATCH(CONCATENATE("DISC ",TEXT($BV40,"mmm-yyyy")),Curves!$11:$11,0)</f>
        <v>40</v>
      </c>
      <c r="DL40" s="12">
        <f>MATCH(CONCATENATE("NG ",TEXT($BW40,"mmm-yyyy")),Curves!$11:$11,0)</f>
        <v>29</v>
      </c>
      <c r="DM40" s="12">
        <f>MATCH(CONCATENATE("B ",TEXT($BW40,"mmm-yyyy")),Curves!$11:$11,0)</f>
        <v>17</v>
      </c>
      <c r="DN40" s="12">
        <f>MATCH(CONCATENATE("DISC ",TEXT($BW40,"mmm-yyyy")),Curves!$11:$11,0)</f>
        <v>41</v>
      </c>
      <c r="DP40" s="12">
        <f>MATCH(CONCATENATE("NG ",TEXT($BX40,"mmm-yyyy")),Curves!$11:$11,0)</f>
        <v>30</v>
      </c>
      <c r="DQ40" s="12">
        <f>MATCH(CONCATENATE("B ",TEXT($BX40,"mmm-yyyy")),Curves!$11:$11,0)</f>
        <v>18</v>
      </c>
      <c r="DR40" s="12">
        <f>MATCH(CONCATENATE("DISC ",TEXT($BX40,"mmm-yyyy")),Curves!$11:$11,0)</f>
        <v>42</v>
      </c>
    </row>
    <row r="41" spans="2:122" x14ac:dyDescent="0.2">
      <c r="B41" s="6">
        <f t="shared" si="1"/>
        <v>36678</v>
      </c>
      <c r="C41" s="27">
        <f>IF(Curves!C50&lt;&gt;"",Curves!C50,"")</f>
        <v>36655</v>
      </c>
      <c r="D41" s="31"/>
      <c r="E41" s="20">
        <f t="shared" si="2"/>
        <v>0</v>
      </c>
      <c r="F41" s="20">
        <f t="shared" si="5"/>
        <v>2.8141198558017702</v>
      </c>
      <c r="G41" s="20">
        <f t="shared" si="6"/>
        <v>2.8758527054768805</v>
      </c>
      <c r="H41" s="20">
        <f t="shared" si="7"/>
        <v>2.8748063578876821</v>
      </c>
      <c r="I41" s="20">
        <f t="shared" si="8"/>
        <v>2.8462291227168492</v>
      </c>
      <c r="J41" s="20">
        <f t="shared" si="9"/>
        <v>2.800317077515432</v>
      </c>
      <c r="K41" s="20">
        <f t="shared" si="10"/>
        <v>2.9120164479737913</v>
      </c>
      <c r="L41" s="20">
        <f t="shared" si="11"/>
        <v>2.9840777401074479</v>
      </c>
      <c r="M41" s="20">
        <f t="shared" si="12"/>
        <v>2.9864582737849794</v>
      </c>
      <c r="N41" s="20">
        <f t="shared" si="13"/>
        <v>2.8156706693049078</v>
      </c>
      <c r="O41" s="21">
        <f t="shared" si="14"/>
        <v>2.6388903239597314</v>
      </c>
      <c r="P41" s="20"/>
      <c r="Q41" s="50">
        <f t="shared" si="15"/>
        <v>2.9864582737849794</v>
      </c>
      <c r="R41" s="50">
        <f t="shared" si="45"/>
        <v>2.6388903239597314</v>
      </c>
      <c r="S41" s="51">
        <f t="shared" si="16"/>
        <v>0.34756794982524797</v>
      </c>
      <c r="U41" s="34">
        <f>INDEX(Curves!$A$12:$AZ$907,$CA41,CB41)</f>
        <v>0</v>
      </c>
      <c r="V41" s="34">
        <f>INDEX(Curves!$A$12:$AZ$907,$CA41,CC41)</f>
        <v>0</v>
      </c>
      <c r="W41" s="34">
        <f>INDEX(Curves!$A$12:$AZ$907,$CA41,CD41)</f>
        <v>0</v>
      </c>
      <c r="X41" s="34"/>
      <c r="Y41" s="34">
        <f>INDEX(Curves!$A$12:$AZ$907,$CA41,CF41)</f>
        <v>3.1830000000000003</v>
      </c>
      <c r="Z41" s="34">
        <f>INDEX(Curves!$A$12:$AZ$907,$CA41,CG41)</f>
        <v>-0.35749999999999998</v>
      </c>
      <c r="AA41" s="34">
        <f>INDEX(Curves!$A$12:$AZ$907,$CA41,CH41)</f>
        <v>0.99597234323191286</v>
      </c>
      <c r="AB41" s="34"/>
      <c r="AC41" s="34">
        <f>INDEX(Curves!$A$12:$AZ$907,$CA41,CJ41)</f>
        <v>3.2060000000000004</v>
      </c>
      <c r="AD41" s="34">
        <f>INDEX(Curves!$A$12:$AZ$907,$CA41,CK41)</f>
        <v>-0.30249999999999999</v>
      </c>
      <c r="AE41" s="34">
        <f>INDEX(Curves!$A$12:$AZ$907,$CA41,CL41)</f>
        <v>0.99047794230304131</v>
      </c>
      <c r="AF41" s="34"/>
      <c r="AG41" s="34">
        <f>INDEX(Curves!$A$12:$AZ$907,$CA41,CN41)</f>
        <v>3.2170000000000001</v>
      </c>
      <c r="AH41" s="34">
        <f>INDEX(Curves!$A$12:$AZ$907,$CA41,CO41)</f>
        <v>-0.29749999999999999</v>
      </c>
      <c r="AI41" s="34">
        <f>INDEX(Curves!$A$12:$AZ$907,$CA41,CP41)</f>
        <v>0.98469133683428056</v>
      </c>
      <c r="AJ41" s="34"/>
      <c r="AK41" s="34">
        <f>INDEX(Curves!$A$12:$AZ$907,$CA41,CR41)</f>
        <v>3.21</v>
      </c>
      <c r="AL41" s="34">
        <f>INDEX(Curves!$A$12:$AZ$907,$CA41,CS41)</f>
        <v>-0.30249999999999999</v>
      </c>
      <c r="AM41" s="34">
        <f>INDEX(Curves!$A$12:$AZ$907,$CA41,CT41)</f>
        <v>0.97892661142453985</v>
      </c>
      <c r="AN41" s="34"/>
      <c r="AO41" s="34">
        <f>INDEX(Curves!$A$12:$AZ$907,$CA41,CV41)</f>
        <v>3.222</v>
      </c>
      <c r="AP41" s="34">
        <f>INDEX(Curves!$A$12:$AZ$907,$CA41,CW41)</f>
        <v>-0.34499999999999997</v>
      </c>
      <c r="AQ41" s="34">
        <f>INDEX(Curves!$A$12:$AZ$907,$CA41,CX41)</f>
        <v>0.97334622089517986</v>
      </c>
      <c r="AR41" s="34"/>
      <c r="AS41" s="34">
        <f>INDEX(Curves!$A$12:$AZ$907,$CA41,CZ41)</f>
        <v>3.3149999999999999</v>
      </c>
      <c r="AT41" s="34">
        <f>INDEX(Curves!$A$12:$AZ$907,$CA41,DA41)</f>
        <v>-0.30499999999999999</v>
      </c>
      <c r="AU41" s="34">
        <f>INDEX(Curves!$A$12:$AZ$907,$CA41,DB41)</f>
        <v>0.96744732490823637</v>
      </c>
      <c r="AV41" s="34"/>
      <c r="AW41" s="34">
        <f>INDEX(Curves!$A$12:$AZ$907,$CA41,DD41)</f>
        <v>3.4080000000000004</v>
      </c>
      <c r="AX41" s="34">
        <f>INDEX(Curves!$A$12:$AZ$907,$CA41,DE41)</f>
        <v>-0.30499999999999999</v>
      </c>
      <c r="AY41" s="34">
        <f>INDEX(Curves!$A$12:$AZ$907,$CA41,DF41)</f>
        <v>0.96167506932241298</v>
      </c>
      <c r="AZ41" s="34"/>
      <c r="BA41" s="34">
        <f>INDEX(Curves!$A$12:$AZ$907,$CA41,DH41)</f>
        <v>3.42</v>
      </c>
      <c r="BB41" s="34">
        <f>INDEX(Curves!$A$12:$AZ$907,$CA41,DI41)</f>
        <v>-0.29499999999999998</v>
      </c>
      <c r="BC41" s="34">
        <f>INDEX(Curves!$A$12:$AZ$907,$CA41,DJ41)</f>
        <v>0.95566664761119335</v>
      </c>
      <c r="BD41" s="34"/>
      <c r="BE41" s="34">
        <f>INDEX(Curves!$A$12:$AZ$907,$CA41,DL41)</f>
        <v>3.26</v>
      </c>
      <c r="BF41" s="34">
        <f>INDEX(Curves!$A$12:$AZ$907,$CA41,DM41)</f>
        <v>-0.29499999999999998</v>
      </c>
      <c r="BG41" s="34">
        <f>INDEX(Curves!$A$12:$AZ$907,$CA41,DN41)</f>
        <v>0.94963597615679862</v>
      </c>
      <c r="BH41" s="34"/>
      <c r="BI41" s="34">
        <f>INDEX(Curves!$A$12:$AZ$907,$CA41,DP41)</f>
        <v>3.09</v>
      </c>
      <c r="BJ41" s="34">
        <f>INDEX(Curves!$A$12:$AZ$907,$CA41,DQ41)</f>
        <v>-0.29499999999999998</v>
      </c>
      <c r="BK41" s="34">
        <f>INDEX(Curves!$A$12:$AZ$907,$CA41,DR41)</f>
        <v>0.94414680642566418</v>
      </c>
      <c r="BL41"/>
      <c r="BM41"/>
      <c r="BN41" s="17">
        <f t="shared" si="18"/>
        <v>36647</v>
      </c>
      <c r="BO41" s="17">
        <f t="shared" ref="BO41:BX41" si="56">EOMONTH(BN41,1)</f>
        <v>36707</v>
      </c>
      <c r="BP41" s="17">
        <f t="shared" si="56"/>
        <v>36738</v>
      </c>
      <c r="BQ41" s="17">
        <f t="shared" si="56"/>
        <v>36769</v>
      </c>
      <c r="BR41" s="17">
        <f t="shared" si="56"/>
        <v>36799</v>
      </c>
      <c r="BS41" s="17">
        <f t="shared" si="56"/>
        <v>36830</v>
      </c>
      <c r="BT41" s="17">
        <f t="shared" si="56"/>
        <v>36860</v>
      </c>
      <c r="BU41" s="17">
        <f t="shared" si="56"/>
        <v>36891</v>
      </c>
      <c r="BV41" s="17">
        <f t="shared" si="56"/>
        <v>36922</v>
      </c>
      <c r="BW41" s="17">
        <f t="shared" si="56"/>
        <v>36950</v>
      </c>
      <c r="BX41" s="17">
        <f t="shared" si="56"/>
        <v>36981</v>
      </c>
      <c r="BY41" s="9"/>
      <c r="CA41" s="12">
        <f>MATCH(C41,Curves!$C$12:$C$433,0)</f>
        <v>39</v>
      </c>
      <c r="CB41" s="12">
        <f>MATCH(CONCATENATE("NG ",TEXT($BN41,"mmm-yyyy")),Curves!$11:$11,0)</f>
        <v>20</v>
      </c>
      <c r="CC41" s="12">
        <f>MATCH(CONCATENATE("B ",TEXT($BN41,"mmm-yyyy")),Curves!$11:$11,0)</f>
        <v>8</v>
      </c>
      <c r="CD41" s="12">
        <f>MATCH(CONCATENATE("DISC ",TEXT($BN41,"mmm-yyyy")),Curves!$11:$11,0)</f>
        <v>32</v>
      </c>
      <c r="CE41" s="12"/>
      <c r="CF41" s="12">
        <f>MATCH(CONCATENATE("NG ",TEXT($BO41,"mmm-yyyy")),Curves!$11:$11,0)</f>
        <v>21</v>
      </c>
      <c r="CG41" s="12">
        <f>MATCH(CONCATENATE("B ",TEXT($BO41,"mmm-yyyy")),Curves!$11:$11,0)</f>
        <v>9</v>
      </c>
      <c r="CH41" s="12">
        <f>MATCH(CONCATENATE("DISC ",TEXT($BO41,"mmm-yyyy")),Curves!$11:$11,0)</f>
        <v>33</v>
      </c>
      <c r="CI41" s="12"/>
      <c r="CJ41" s="12">
        <f>MATCH(CONCATENATE("NG ",TEXT($BP41,"mmm-yyyy")),Curves!$11:$11,0)</f>
        <v>22</v>
      </c>
      <c r="CK41" s="12">
        <f>MATCH(CONCATENATE("B ",TEXT($BP41,"mmm-yyyy")),Curves!$11:$11,0)</f>
        <v>10</v>
      </c>
      <c r="CL41" s="12">
        <f>MATCH(CONCATENATE("DISC ",TEXT($BP41,"mmm-yyyy")),Curves!$11:$11,0)</f>
        <v>34</v>
      </c>
      <c r="CM41" s="12"/>
      <c r="CN41" s="12">
        <f>MATCH(CONCATENATE("NG ",TEXT($BQ41,"mmm-yyyy")),Curves!$11:$11,0)</f>
        <v>23</v>
      </c>
      <c r="CO41" s="12">
        <f>MATCH(CONCATENATE("B ",TEXT($BQ41,"mmm-yyyy")),Curves!$11:$11,0)</f>
        <v>11</v>
      </c>
      <c r="CP41" s="12">
        <f>MATCH(CONCATENATE("DISC ",TEXT($BQ41,"mmm-yyyy")),Curves!$11:$11,0)</f>
        <v>35</v>
      </c>
      <c r="CQ41" s="12"/>
      <c r="CR41" s="12">
        <f>MATCH(CONCATENATE("NG ",TEXT($BR41,"mmm-yyyy")),Curves!$11:$11,0)</f>
        <v>24</v>
      </c>
      <c r="CS41" s="12">
        <f>MATCH(CONCATENATE("B ",TEXT($BR41,"mmm-yyyy")),Curves!$11:$11,0)</f>
        <v>12</v>
      </c>
      <c r="CT41" s="12">
        <f>MATCH(CONCATENATE("DISC ",TEXT($BR41,"mmm-yyyy")),Curves!$11:$11,0)</f>
        <v>36</v>
      </c>
      <c r="CU41" s="12"/>
      <c r="CV41" s="12">
        <f>MATCH(CONCATENATE("NG ",TEXT($BS41,"mmm-yyyy")),Curves!$11:$11,0)</f>
        <v>25</v>
      </c>
      <c r="CW41" s="12">
        <f>MATCH(CONCATENATE("B ",TEXT($BS41,"mmm-yyyy")),Curves!$11:$11,0)</f>
        <v>13</v>
      </c>
      <c r="CX41" s="12">
        <f>MATCH(CONCATENATE("DISC ",TEXT($BS41,"mmm-yyyy")),Curves!$11:$11,0)</f>
        <v>37</v>
      </c>
      <c r="CY41" s="12"/>
      <c r="CZ41" s="12">
        <f>MATCH(CONCATENATE("NG ",TEXT($BT41,"mmm-yyyy")),Curves!$11:$11,0)</f>
        <v>26</v>
      </c>
      <c r="DA41" s="12">
        <f>MATCH(CONCATENATE("B ",TEXT($BT41,"mmm-yyyy")),Curves!$11:$11,0)</f>
        <v>14</v>
      </c>
      <c r="DB41" s="12">
        <f>MATCH(CONCATENATE("DISC ",TEXT($BT41,"mmm-yyyy")),Curves!$11:$11,0)</f>
        <v>38</v>
      </c>
      <c r="DC41" s="12"/>
      <c r="DD41" s="12">
        <f>MATCH(CONCATENATE("NG ",TEXT($BU41,"mmm-yyyy")),Curves!$11:$11,0)</f>
        <v>27</v>
      </c>
      <c r="DE41" s="12">
        <f>MATCH(CONCATENATE("B ",TEXT($BU41,"mmm-yyyy")),Curves!$11:$11,0)</f>
        <v>15</v>
      </c>
      <c r="DF41" s="12">
        <f>MATCH(CONCATENATE("DISC ",TEXT($BU41,"mmm-yyyy")),Curves!$11:$11,0)</f>
        <v>39</v>
      </c>
      <c r="DG41" s="12"/>
      <c r="DH41" s="12">
        <f>MATCH(CONCATENATE("NG ",TEXT($BV41,"mmm-yyyy")),Curves!$11:$11,0)</f>
        <v>28</v>
      </c>
      <c r="DI41" s="12">
        <f>MATCH(CONCATENATE("B ",TEXT($BV41,"mmm-yyyy")),Curves!$11:$11,0)</f>
        <v>16</v>
      </c>
      <c r="DJ41" s="12">
        <f>MATCH(CONCATENATE("DISC ",TEXT($BV41,"mmm-yyyy")),Curves!$11:$11,0)</f>
        <v>40</v>
      </c>
      <c r="DL41" s="12">
        <f>MATCH(CONCATENATE("NG ",TEXT($BW41,"mmm-yyyy")),Curves!$11:$11,0)</f>
        <v>29</v>
      </c>
      <c r="DM41" s="12">
        <f>MATCH(CONCATENATE("B ",TEXT($BW41,"mmm-yyyy")),Curves!$11:$11,0)</f>
        <v>17</v>
      </c>
      <c r="DN41" s="12">
        <f>MATCH(CONCATENATE("DISC ",TEXT($BW41,"mmm-yyyy")),Curves!$11:$11,0)</f>
        <v>41</v>
      </c>
      <c r="DP41" s="12">
        <f>MATCH(CONCATENATE("NG ",TEXT($BX41,"mmm-yyyy")),Curves!$11:$11,0)</f>
        <v>30</v>
      </c>
      <c r="DQ41" s="12">
        <f>MATCH(CONCATENATE("B ",TEXT($BX41,"mmm-yyyy")),Curves!$11:$11,0)</f>
        <v>18</v>
      </c>
      <c r="DR41" s="12">
        <f>MATCH(CONCATENATE("DISC ",TEXT($BX41,"mmm-yyyy")),Curves!$11:$11,0)</f>
        <v>42</v>
      </c>
    </row>
    <row r="42" spans="2:122" x14ac:dyDescent="0.2">
      <c r="B42" s="6">
        <f t="shared" si="1"/>
        <v>36678</v>
      </c>
      <c r="C42" s="27">
        <f>IF(Curves!C51&lt;&gt;"",Curves!C51,"")</f>
        <v>36656</v>
      </c>
      <c r="D42" s="31"/>
      <c r="E42" s="20">
        <f t="shared" si="2"/>
        <v>0</v>
      </c>
      <c r="F42" s="20">
        <f t="shared" si="5"/>
        <v>2.9181801537742027</v>
      </c>
      <c r="G42" s="20">
        <f t="shared" si="6"/>
        <v>2.9798806854957021</v>
      </c>
      <c r="H42" s="20">
        <f t="shared" si="7"/>
        <v>2.9723880073573876</v>
      </c>
      <c r="I42" s="20">
        <f t="shared" si="8"/>
        <v>2.9402713151402309</v>
      </c>
      <c r="J42" s="20">
        <f t="shared" si="9"/>
        <v>2.8918658295009276</v>
      </c>
      <c r="K42" s="20">
        <f t="shared" si="10"/>
        <v>3.0069374864298779</v>
      </c>
      <c r="L42" s="20">
        <f t="shared" si="11"/>
        <v>3.0765678621111214</v>
      </c>
      <c r="M42" s="20">
        <f t="shared" si="12"/>
        <v>3.0784341641846291</v>
      </c>
      <c r="N42" s="20">
        <f t="shared" si="13"/>
        <v>2.8947609678209574</v>
      </c>
      <c r="O42" s="21">
        <f t="shared" si="14"/>
        <v>2.7081150424474538</v>
      </c>
      <c r="P42" s="20"/>
      <c r="Q42" s="50">
        <f t="shared" si="15"/>
        <v>3.0784341641846291</v>
      </c>
      <c r="R42" s="50">
        <f t="shared" si="45"/>
        <v>2.7081150424474538</v>
      </c>
      <c r="S42" s="51">
        <f t="shared" si="16"/>
        <v>0.37031912173717529</v>
      </c>
      <c r="U42" s="34">
        <f>INDEX(Curves!$A$12:$AZ$907,$CA42,CB42)</f>
        <v>0</v>
      </c>
      <c r="V42" s="34">
        <f>INDEX(Curves!$A$12:$AZ$907,$CA42,CC42)</f>
        <v>0</v>
      </c>
      <c r="W42" s="34">
        <f>INDEX(Curves!$A$12:$AZ$907,$CA42,CD42)</f>
        <v>0</v>
      </c>
      <c r="X42" s="34"/>
      <c r="Y42" s="34">
        <f>INDEX(Curves!$A$12:$AZ$907,$CA42,CF42)</f>
        <v>3.3170000000000002</v>
      </c>
      <c r="Z42" s="34">
        <f>INDEX(Curves!$A$12:$AZ$907,$CA42,CG42)</f>
        <v>-0.38750000000000001</v>
      </c>
      <c r="AA42" s="34">
        <f>INDEX(Curves!$A$12:$AZ$907,$CA42,CH42)</f>
        <v>0.99613591185328654</v>
      </c>
      <c r="AB42" s="34"/>
      <c r="AC42" s="34">
        <f>INDEX(Curves!$A$12:$AZ$907,$CA42,CJ42)</f>
        <v>3.3380000000000001</v>
      </c>
      <c r="AD42" s="34">
        <f>INDEX(Curves!$A$12:$AZ$907,$CA42,CK42)</f>
        <v>-0.33</v>
      </c>
      <c r="AE42" s="34">
        <f>INDEX(Curves!$A$12:$AZ$907,$CA42,CL42)</f>
        <v>0.99065182363553927</v>
      </c>
      <c r="AF42" s="34"/>
      <c r="AG42" s="34">
        <f>INDEX(Curves!$A$12:$AZ$907,$CA42,CN42)</f>
        <v>3.343</v>
      </c>
      <c r="AH42" s="34">
        <f>INDEX(Curves!$A$12:$AZ$907,$CA42,CO42)</f>
        <v>-0.32500000000000001</v>
      </c>
      <c r="AI42" s="34">
        <f>INDEX(Curves!$A$12:$AZ$907,$CA42,CP42)</f>
        <v>0.98488668235831278</v>
      </c>
      <c r="AJ42" s="34"/>
      <c r="AK42" s="34">
        <f>INDEX(Curves!$A$12:$AZ$907,$CA42,CR42)</f>
        <v>3.3330000000000002</v>
      </c>
      <c r="AL42" s="34">
        <f>INDEX(Curves!$A$12:$AZ$907,$CA42,CS42)</f>
        <v>-0.33</v>
      </c>
      <c r="AM42" s="34">
        <f>INDEX(Curves!$A$12:$AZ$907,$CA42,CT42)</f>
        <v>0.97911132705302384</v>
      </c>
      <c r="AN42" s="34"/>
      <c r="AO42" s="34">
        <f>INDEX(Curves!$A$12:$AZ$907,$CA42,CV42)</f>
        <v>3.343</v>
      </c>
      <c r="AP42" s="34">
        <f>INDEX(Curves!$A$12:$AZ$907,$CA42,CW42)</f>
        <v>-0.3725</v>
      </c>
      <c r="AQ42" s="34">
        <f>INDEX(Curves!$A$12:$AZ$907,$CA42,CX42)</f>
        <v>0.97352830483114883</v>
      </c>
      <c r="AR42" s="34"/>
      <c r="AS42" s="34">
        <f>INDEX(Curves!$A$12:$AZ$907,$CA42,CZ42)</f>
        <v>3.43</v>
      </c>
      <c r="AT42" s="34">
        <f>INDEX(Curves!$A$12:$AZ$907,$CA42,DA42)</f>
        <v>-0.32250000000000001</v>
      </c>
      <c r="AU42" s="34">
        <f>INDEX(Curves!$A$12:$AZ$907,$CA42,DB42)</f>
        <v>0.96763877278515786</v>
      </c>
      <c r="AV42" s="34"/>
      <c r="AW42" s="34">
        <f>INDEX(Curves!$A$12:$AZ$907,$CA42,DD42)</f>
        <v>3.5210000000000004</v>
      </c>
      <c r="AX42" s="34">
        <f>INDEX(Curves!$A$12:$AZ$907,$CA42,DE42)</f>
        <v>-0.32250000000000001</v>
      </c>
      <c r="AY42" s="34">
        <f>INDEX(Curves!$A$12:$AZ$907,$CA42,DF42)</f>
        <v>0.96187833738037243</v>
      </c>
      <c r="AZ42" s="34"/>
      <c r="BA42" s="34">
        <f>INDEX(Curves!$A$12:$AZ$907,$CA42,DH42)</f>
        <v>3.5330000000000004</v>
      </c>
      <c r="BB42" s="34">
        <f>INDEX(Curves!$A$12:$AZ$907,$CA42,DI42)</f>
        <v>-0.3125</v>
      </c>
      <c r="BC42" s="34">
        <f>INDEX(Curves!$A$12:$AZ$907,$CA42,DJ42)</f>
        <v>0.9558870250534478</v>
      </c>
      <c r="BD42" s="34"/>
      <c r="BE42" s="34">
        <f>INDEX(Curves!$A$12:$AZ$907,$CA42,DL42)</f>
        <v>3.36</v>
      </c>
      <c r="BF42" s="34">
        <f>INDEX(Curves!$A$12:$AZ$907,$CA42,DM42)</f>
        <v>-0.3125</v>
      </c>
      <c r="BG42" s="34">
        <f>INDEX(Curves!$A$12:$AZ$907,$CA42,DN42)</f>
        <v>0.94988054727512961</v>
      </c>
      <c r="BH42" s="34"/>
      <c r="BI42" s="34">
        <f>INDEX(Curves!$A$12:$AZ$907,$CA42,DP42)</f>
        <v>3.18</v>
      </c>
      <c r="BJ42" s="34">
        <f>INDEX(Curves!$A$12:$AZ$907,$CA42,DQ42)</f>
        <v>-0.3125</v>
      </c>
      <c r="BK42" s="34">
        <f>INDEX(Curves!$A$12:$AZ$907,$CA42,DR42)</f>
        <v>0.94441675412291315</v>
      </c>
      <c r="BL42"/>
      <c r="BM42"/>
      <c r="BN42" s="17">
        <f t="shared" si="18"/>
        <v>36647</v>
      </c>
      <c r="BO42" s="17">
        <f t="shared" ref="BO42:BX42" si="57">EOMONTH(BN42,1)</f>
        <v>36707</v>
      </c>
      <c r="BP42" s="17">
        <f t="shared" si="57"/>
        <v>36738</v>
      </c>
      <c r="BQ42" s="17">
        <f t="shared" si="57"/>
        <v>36769</v>
      </c>
      <c r="BR42" s="17">
        <f t="shared" si="57"/>
        <v>36799</v>
      </c>
      <c r="BS42" s="17">
        <f t="shared" si="57"/>
        <v>36830</v>
      </c>
      <c r="BT42" s="17">
        <f t="shared" si="57"/>
        <v>36860</v>
      </c>
      <c r="BU42" s="17">
        <f t="shared" si="57"/>
        <v>36891</v>
      </c>
      <c r="BV42" s="17">
        <f t="shared" si="57"/>
        <v>36922</v>
      </c>
      <c r="BW42" s="17">
        <f t="shared" si="57"/>
        <v>36950</v>
      </c>
      <c r="BX42" s="17">
        <f t="shared" si="57"/>
        <v>36981</v>
      </c>
      <c r="BY42" s="9"/>
      <c r="CA42" s="12">
        <f>MATCH(C42,Curves!$C$12:$C$433,0)</f>
        <v>40</v>
      </c>
      <c r="CB42" s="12">
        <f>MATCH(CONCATENATE("NG ",TEXT($BN42,"mmm-yyyy")),Curves!$11:$11,0)</f>
        <v>20</v>
      </c>
      <c r="CC42" s="12">
        <f>MATCH(CONCATENATE("B ",TEXT($BN42,"mmm-yyyy")),Curves!$11:$11,0)</f>
        <v>8</v>
      </c>
      <c r="CD42" s="12">
        <f>MATCH(CONCATENATE("DISC ",TEXT($BN42,"mmm-yyyy")),Curves!$11:$11,0)</f>
        <v>32</v>
      </c>
      <c r="CE42" s="12"/>
      <c r="CF42" s="12">
        <f>MATCH(CONCATENATE("NG ",TEXT($BO42,"mmm-yyyy")),Curves!$11:$11,0)</f>
        <v>21</v>
      </c>
      <c r="CG42" s="12">
        <f>MATCH(CONCATENATE("B ",TEXT($BO42,"mmm-yyyy")),Curves!$11:$11,0)</f>
        <v>9</v>
      </c>
      <c r="CH42" s="12">
        <f>MATCH(CONCATENATE("DISC ",TEXT($BO42,"mmm-yyyy")),Curves!$11:$11,0)</f>
        <v>33</v>
      </c>
      <c r="CI42" s="12"/>
      <c r="CJ42" s="12">
        <f>MATCH(CONCATENATE("NG ",TEXT($BP42,"mmm-yyyy")),Curves!$11:$11,0)</f>
        <v>22</v>
      </c>
      <c r="CK42" s="12">
        <f>MATCH(CONCATENATE("B ",TEXT($BP42,"mmm-yyyy")),Curves!$11:$11,0)</f>
        <v>10</v>
      </c>
      <c r="CL42" s="12">
        <f>MATCH(CONCATENATE("DISC ",TEXT($BP42,"mmm-yyyy")),Curves!$11:$11,0)</f>
        <v>34</v>
      </c>
      <c r="CM42" s="12"/>
      <c r="CN42" s="12">
        <f>MATCH(CONCATENATE("NG ",TEXT($BQ42,"mmm-yyyy")),Curves!$11:$11,0)</f>
        <v>23</v>
      </c>
      <c r="CO42" s="12">
        <f>MATCH(CONCATENATE("B ",TEXT($BQ42,"mmm-yyyy")),Curves!$11:$11,0)</f>
        <v>11</v>
      </c>
      <c r="CP42" s="12">
        <f>MATCH(CONCATENATE("DISC ",TEXT($BQ42,"mmm-yyyy")),Curves!$11:$11,0)</f>
        <v>35</v>
      </c>
      <c r="CQ42" s="12"/>
      <c r="CR42" s="12">
        <f>MATCH(CONCATENATE("NG ",TEXT($BR42,"mmm-yyyy")),Curves!$11:$11,0)</f>
        <v>24</v>
      </c>
      <c r="CS42" s="12">
        <f>MATCH(CONCATENATE("B ",TEXT($BR42,"mmm-yyyy")),Curves!$11:$11,0)</f>
        <v>12</v>
      </c>
      <c r="CT42" s="12">
        <f>MATCH(CONCATENATE("DISC ",TEXT($BR42,"mmm-yyyy")),Curves!$11:$11,0)</f>
        <v>36</v>
      </c>
      <c r="CU42" s="12"/>
      <c r="CV42" s="12">
        <f>MATCH(CONCATENATE("NG ",TEXT($BS42,"mmm-yyyy")),Curves!$11:$11,0)</f>
        <v>25</v>
      </c>
      <c r="CW42" s="12">
        <f>MATCH(CONCATENATE("B ",TEXT($BS42,"mmm-yyyy")),Curves!$11:$11,0)</f>
        <v>13</v>
      </c>
      <c r="CX42" s="12">
        <f>MATCH(CONCATENATE("DISC ",TEXT($BS42,"mmm-yyyy")),Curves!$11:$11,0)</f>
        <v>37</v>
      </c>
      <c r="CY42" s="12"/>
      <c r="CZ42" s="12">
        <f>MATCH(CONCATENATE("NG ",TEXT($BT42,"mmm-yyyy")),Curves!$11:$11,0)</f>
        <v>26</v>
      </c>
      <c r="DA42" s="12">
        <f>MATCH(CONCATENATE("B ",TEXT($BT42,"mmm-yyyy")),Curves!$11:$11,0)</f>
        <v>14</v>
      </c>
      <c r="DB42" s="12">
        <f>MATCH(CONCATENATE("DISC ",TEXT($BT42,"mmm-yyyy")),Curves!$11:$11,0)</f>
        <v>38</v>
      </c>
      <c r="DC42" s="12"/>
      <c r="DD42" s="12">
        <f>MATCH(CONCATENATE("NG ",TEXT($BU42,"mmm-yyyy")),Curves!$11:$11,0)</f>
        <v>27</v>
      </c>
      <c r="DE42" s="12">
        <f>MATCH(CONCATENATE("B ",TEXT($BU42,"mmm-yyyy")),Curves!$11:$11,0)</f>
        <v>15</v>
      </c>
      <c r="DF42" s="12">
        <f>MATCH(CONCATENATE("DISC ",TEXT($BU42,"mmm-yyyy")),Curves!$11:$11,0)</f>
        <v>39</v>
      </c>
      <c r="DG42" s="12"/>
      <c r="DH42" s="12">
        <f>MATCH(CONCATENATE("NG ",TEXT($BV42,"mmm-yyyy")),Curves!$11:$11,0)</f>
        <v>28</v>
      </c>
      <c r="DI42" s="12">
        <f>MATCH(CONCATENATE("B ",TEXT($BV42,"mmm-yyyy")),Curves!$11:$11,0)</f>
        <v>16</v>
      </c>
      <c r="DJ42" s="12">
        <f>MATCH(CONCATENATE("DISC ",TEXT($BV42,"mmm-yyyy")),Curves!$11:$11,0)</f>
        <v>40</v>
      </c>
      <c r="DL42" s="12">
        <f>MATCH(CONCATENATE("NG ",TEXT($BW42,"mmm-yyyy")),Curves!$11:$11,0)</f>
        <v>29</v>
      </c>
      <c r="DM42" s="12">
        <f>MATCH(CONCATENATE("B ",TEXT($BW42,"mmm-yyyy")),Curves!$11:$11,0)</f>
        <v>17</v>
      </c>
      <c r="DN42" s="12">
        <f>MATCH(CONCATENATE("DISC ",TEXT($BW42,"mmm-yyyy")),Curves!$11:$11,0)</f>
        <v>41</v>
      </c>
      <c r="DP42" s="12">
        <f>MATCH(CONCATENATE("NG ",TEXT($BX42,"mmm-yyyy")),Curves!$11:$11,0)</f>
        <v>30</v>
      </c>
      <c r="DQ42" s="12">
        <f>MATCH(CONCATENATE("B ",TEXT($BX42,"mmm-yyyy")),Curves!$11:$11,0)</f>
        <v>18</v>
      </c>
      <c r="DR42" s="12">
        <f>MATCH(CONCATENATE("DISC ",TEXT($BX42,"mmm-yyyy")),Curves!$11:$11,0)</f>
        <v>42</v>
      </c>
    </row>
    <row r="43" spans="2:122" x14ac:dyDescent="0.2">
      <c r="B43" s="6">
        <f t="shared" si="1"/>
        <v>36678</v>
      </c>
      <c r="C43" s="27">
        <f>IF(Curves!C52&lt;&gt;"",Curves!C52,"")</f>
        <v>36657</v>
      </c>
      <c r="D43" s="31"/>
      <c r="E43" s="20">
        <f t="shared" si="2"/>
        <v>0</v>
      </c>
      <c r="F43" s="20">
        <f t="shared" si="5"/>
        <v>2.9212920328602028</v>
      </c>
      <c r="G43" s="20">
        <f t="shared" si="6"/>
        <v>2.9988984895271655</v>
      </c>
      <c r="H43" s="20">
        <f t="shared" si="7"/>
        <v>2.9942778556240159</v>
      </c>
      <c r="I43" s="20">
        <f t="shared" si="8"/>
        <v>2.9698142465509121</v>
      </c>
      <c r="J43" s="20">
        <f t="shared" si="9"/>
        <v>2.9222065910390222</v>
      </c>
      <c r="K43" s="20">
        <f t="shared" si="10"/>
        <v>3.0308382683427877</v>
      </c>
      <c r="L43" s="20">
        <f t="shared" si="11"/>
        <v>3.100343053202137</v>
      </c>
      <c r="M43" s="20">
        <f t="shared" si="12"/>
        <v>3.1020617099580674</v>
      </c>
      <c r="N43" s="20">
        <f t="shared" si="13"/>
        <v>2.91820550611508</v>
      </c>
      <c r="O43" s="21">
        <f t="shared" si="14"/>
        <v>2.7276074430564377</v>
      </c>
      <c r="P43" s="20"/>
      <c r="Q43" s="50">
        <f t="shared" si="15"/>
        <v>3.1020617099580674</v>
      </c>
      <c r="R43" s="50">
        <f t="shared" si="45"/>
        <v>2.7276074430564377</v>
      </c>
      <c r="S43" s="51">
        <f t="shared" si="16"/>
        <v>0.37445426690162975</v>
      </c>
      <c r="U43" s="34">
        <f>INDEX(Curves!$A$12:$AZ$907,$CA43,CB43)</f>
        <v>0</v>
      </c>
      <c r="V43" s="34">
        <f>INDEX(Curves!$A$12:$AZ$907,$CA43,CC43)</f>
        <v>0</v>
      </c>
      <c r="W43" s="34">
        <f>INDEX(Curves!$A$12:$AZ$907,$CA43,CD43)</f>
        <v>0</v>
      </c>
      <c r="X43" s="34"/>
      <c r="Y43" s="34">
        <f>INDEX(Curves!$A$12:$AZ$907,$CA43,CF43)</f>
        <v>3.3519999999999999</v>
      </c>
      <c r="Z43" s="34">
        <f>INDEX(Curves!$A$12:$AZ$907,$CA43,CG43)</f>
        <v>-0.42</v>
      </c>
      <c r="AA43" s="34">
        <f>INDEX(Curves!$A$12:$AZ$907,$CA43,CH43)</f>
        <v>0.99634789660989187</v>
      </c>
      <c r="AB43" s="34"/>
      <c r="AC43" s="34">
        <f>INDEX(Curves!$A$12:$AZ$907,$CA43,CJ43)</f>
        <v>3.3740000000000006</v>
      </c>
      <c r="AD43" s="34">
        <f>INDEX(Curves!$A$12:$AZ$907,$CA43,CK43)</f>
        <v>-0.34749999999999998</v>
      </c>
      <c r="AE43" s="34">
        <f>INDEX(Curves!$A$12:$AZ$907,$CA43,CL43)</f>
        <v>0.99088005601426243</v>
      </c>
      <c r="AF43" s="34"/>
      <c r="AG43" s="34">
        <f>INDEX(Curves!$A$12:$AZ$907,$CA43,CN43)</f>
        <v>3.387</v>
      </c>
      <c r="AH43" s="34">
        <f>INDEX(Curves!$A$12:$AZ$907,$CA43,CO43)</f>
        <v>-0.34749999999999998</v>
      </c>
      <c r="AI43" s="34">
        <f>INDEX(Curves!$A$12:$AZ$907,$CA43,CP43)</f>
        <v>0.9851218475486152</v>
      </c>
      <c r="AJ43" s="34"/>
      <c r="AK43" s="34">
        <f>INDEX(Curves!$A$12:$AZ$907,$CA43,CR43)</f>
        <v>3.38</v>
      </c>
      <c r="AL43" s="34">
        <f>INDEX(Curves!$A$12:$AZ$907,$CA43,CS43)</f>
        <v>-0.34749999999999998</v>
      </c>
      <c r="AM43" s="34">
        <f>INDEX(Curves!$A$12:$AZ$907,$CA43,CT43)</f>
        <v>0.97932868806295537</v>
      </c>
      <c r="AN43" s="34"/>
      <c r="AO43" s="34">
        <f>INDEX(Curves!$A$12:$AZ$907,$CA43,CV43)</f>
        <v>3.3910000000000005</v>
      </c>
      <c r="AP43" s="34">
        <f>INDEX(Curves!$A$12:$AZ$907,$CA43,CW43)</f>
        <v>-0.39</v>
      </c>
      <c r="AQ43" s="34">
        <f>INDEX(Curves!$A$12:$AZ$907,$CA43,CX43)</f>
        <v>0.97374428225225662</v>
      </c>
      <c r="AR43" s="34"/>
      <c r="AS43" s="34">
        <f>INDEX(Curves!$A$12:$AZ$907,$CA43,CZ43)</f>
        <v>3.4840000000000004</v>
      </c>
      <c r="AT43" s="34">
        <f>INDEX(Curves!$A$12:$AZ$907,$CA43,DA43)</f>
        <v>-0.35249999999999998</v>
      </c>
      <c r="AU43" s="34">
        <f>INDEX(Curves!$A$12:$AZ$907,$CA43,DB43)</f>
        <v>0.96785510724661894</v>
      </c>
      <c r="AV43" s="34"/>
      <c r="AW43" s="34">
        <f>INDEX(Curves!$A$12:$AZ$907,$CA43,DD43)</f>
        <v>3.5750000000000002</v>
      </c>
      <c r="AX43" s="34">
        <f>INDEX(Curves!$A$12:$AZ$907,$CA43,DE43)</f>
        <v>-0.35249999999999998</v>
      </c>
      <c r="AY43" s="34">
        <f>INDEX(Curves!$A$12:$AZ$907,$CA43,DF43)</f>
        <v>0.96209249129624108</v>
      </c>
      <c r="AZ43" s="34"/>
      <c r="BA43" s="34">
        <f>INDEX(Curves!$A$12:$AZ$907,$CA43,DH43)</f>
        <v>3.5869999999999997</v>
      </c>
      <c r="BB43" s="34">
        <f>INDEX(Curves!$A$12:$AZ$907,$CA43,DI43)</f>
        <v>-0.34250000000000003</v>
      </c>
      <c r="BC43" s="34">
        <f>INDEX(Curves!$A$12:$AZ$907,$CA43,DJ43)</f>
        <v>0.95609853905318776</v>
      </c>
      <c r="BD43" s="34"/>
      <c r="BE43" s="34">
        <f>INDEX(Curves!$A$12:$AZ$907,$CA43,DL43)</f>
        <v>3.4140000000000006</v>
      </c>
      <c r="BF43" s="34">
        <f>INDEX(Curves!$A$12:$AZ$907,$CA43,DM43)</f>
        <v>-0.34250000000000003</v>
      </c>
      <c r="BG43" s="34">
        <f>INDEX(Curves!$A$12:$AZ$907,$CA43,DN43)</f>
        <v>0.95009132544850383</v>
      </c>
      <c r="BH43" s="34"/>
      <c r="BI43" s="34">
        <f>INDEX(Curves!$A$12:$AZ$907,$CA43,DP43)</f>
        <v>3.23</v>
      </c>
      <c r="BJ43" s="34">
        <f>INDEX(Curves!$A$12:$AZ$907,$CA43,DQ43)</f>
        <v>-0.34250000000000003</v>
      </c>
      <c r="BK43" s="34">
        <f>INDEX(Curves!$A$12:$AZ$907,$CA43,DR43)</f>
        <v>0.94462595430525975</v>
      </c>
      <c r="BL43"/>
      <c r="BM43"/>
      <c r="BN43" s="17">
        <f t="shared" si="18"/>
        <v>36647</v>
      </c>
      <c r="BO43" s="17">
        <f t="shared" ref="BO43:BX43" si="58">EOMONTH(BN43,1)</f>
        <v>36707</v>
      </c>
      <c r="BP43" s="17">
        <f t="shared" si="58"/>
        <v>36738</v>
      </c>
      <c r="BQ43" s="17">
        <f t="shared" si="58"/>
        <v>36769</v>
      </c>
      <c r="BR43" s="17">
        <f t="shared" si="58"/>
        <v>36799</v>
      </c>
      <c r="BS43" s="17">
        <f t="shared" si="58"/>
        <v>36830</v>
      </c>
      <c r="BT43" s="17">
        <f t="shared" si="58"/>
        <v>36860</v>
      </c>
      <c r="BU43" s="17">
        <f t="shared" si="58"/>
        <v>36891</v>
      </c>
      <c r="BV43" s="17">
        <f t="shared" si="58"/>
        <v>36922</v>
      </c>
      <c r="BW43" s="17">
        <f t="shared" si="58"/>
        <v>36950</v>
      </c>
      <c r="BX43" s="17">
        <f t="shared" si="58"/>
        <v>36981</v>
      </c>
      <c r="BY43" s="9"/>
      <c r="CA43" s="12">
        <f>MATCH(C43,Curves!$C$12:$C$433,0)</f>
        <v>41</v>
      </c>
      <c r="CB43" s="12">
        <f>MATCH(CONCATENATE("NG ",TEXT($BN43,"mmm-yyyy")),Curves!$11:$11,0)</f>
        <v>20</v>
      </c>
      <c r="CC43" s="12">
        <f>MATCH(CONCATENATE("B ",TEXT($BN43,"mmm-yyyy")),Curves!$11:$11,0)</f>
        <v>8</v>
      </c>
      <c r="CD43" s="12">
        <f>MATCH(CONCATENATE("DISC ",TEXT($BN43,"mmm-yyyy")),Curves!$11:$11,0)</f>
        <v>32</v>
      </c>
      <c r="CE43" s="12"/>
      <c r="CF43" s="12">
        <f>MATCH(CONCATENATE("NG ",TEXT($BO43,"mmm-yyyy")),Curves!$11:$11,0)</f>
        <v>21</v>
      </c>
      <c r="CG43" s="12">
        <f>MATCH(CONCATENATE("B ",TEXT($BO43,"mmm-yyyy")),Curves!$11:$11,0)</f>
        <v>9</v>
      </c>
      <c r="CH43" s="12">
        <f>MATCH(CONCATENATE("DISC ",TEXT($BO43,"mmm-yyyy")),Curves!$11:$11,0)</f>
        <v>33</v>
      </c>
      <c r="CI43" s="12"/>
      <c r="CJ43" s="12">
        <f>MATCH(CONCATENATE("NG ",TEXT($BP43,"mmm-yyyy")),Curves!$11:$11,0)</f>
        <v>22</v>
      </c>
      <c r="CK43" s="12">
        <f>MATCH(CONCATENATE("B ",TEXT($BP43,"mmm-yyyy")),Curves!$11:$11,0)</f>
        <v>10</v>
      </c>
      <c r="CL43" s="12">
        <f>MATCH(CONCATENATE("DISC ",TEXT($BP43,"mmm-yyyy")),Curves!$11:$11,0)</f>
        <v>34</v>
      </c>
      <c r="CM43" s="12"/>
      <c r="CN43" s="12">
        <f>MATCH(CONCATENATE("NG ",TEXT($BQ43,"mmm-yyyy")),Curves!$11:$11,0)</f>
        <v>23</v>
      </c>
      <c r="CO43" s="12">
        <f>MATCH(CONCATENATE("B ",TEXT($BQ43,"mmm-yyyy")),Curves!$11:$11,0)</f>
        <v>11</v>
      </c>
      <c r="CP43" s="12">
        <f>MATCH(CONCATENATE("DISC ",TEXT($BQ43,"mmm-yyyy")),Curves!$11:$11,0)</f>
        <v>35</v>
      </c>
      <c r="CQ43" s="12"/>
      <c r="CR43" s="12">
        <f>MATCH(CONCATENATE("NG ",TEXT($BR43,"mmm-yyyy")),Curves!$11:$11,0)</f>
        <v>24</v>
      </c>
      <c r="CS43" s="12">
        <f>MATCH(CONCATENATE("B ",TEXT($BR43,"mmm-yyyy")),Curves!$11:$11,0)</f>
        <v>12</v>
      </c>
      <c r="CT43" s="12">
        <f>MATCH(CONCATENATE("DISC ",TEXT($BR43,"mmm-yyyy")),Curves!$11:$11,0)</f>
        <v>36</v>
      </c>
      <c r="CU43" s="12"/>
      <c r="CV43" s="12">
        <f>MATCH(CONCATENATE("NG ",TEXT($BS43,"mmm-yyyy")),Curves!$11:$11,0)</f>
        <v>25</v>
      </c>
      <c r="CW43" s="12">
        <f>MATCH(CONCATENATE("B ",TEXT($BS43,"mmm-yyyy")),Curves!$11:$11,0)</f>
        <v>13</v>
      </c>
      <c r="CX43" s="12">
        <f>MATCH(CONCATENATE("DISC ",TEXT($BS43,"mmm-yyyy")),Curves!$11:$11,0)</f>
        <v>37</v>
      </c>
      <c r="CY43" s="12"/>
      <c r="CZ43" s="12">
        <f>MATCH(CONCATENATE("NG ",TEXT($BT43,"mmm-yyyy")),Curves!$11:$11,0)</f>
        <v>26</v>
      </c>
      <c r="DA43" s="12">
        <f>MATCH(CONCATENATE("B ",TEXT($BT43,"mmm-yyyy")),Curves!$11:$11,0)</f>
        <v>14</v>
      </c>
      <c r="DB43" s="12">
        <f>MATCH(CONCATENATE("DISC ",TEXT($BT43,"mmm-yyyy")),Curves!$11:$11,0)</f>
        <v>38</v>
      </c>
      <c r="DC43" s="12"/>
      <c r="DD43" s="12">
        <f>MATCH(CONCATENATE("NG ",TEXT($BU43,"mmm-yyyy")),Curves!$11:$11,0)</f>
        <v>27</v>
      </c>
      <c r="DE43" s="12">
        <f>MATCH(CONCATENATE("B ",TEXT($BU43,"mmm-yyyy")),Curves!$11:$11,0)</f>
        <v>15</v>
      </c>
      <c r="DF43" s="12">
        <f>MATCH(CONCATENATE("DISC ",TEXT($BU43,"mmm-yyyy")),Curves!$11:$11,0)</f>
        <v>39</v>
      </c>
      <c r="DG43" s="12"/>
      <c r="DH43" s="12">
        <f>MATCH(CONCATENATE("NG ",TEXT($BV43,"mmm-yyyy")),Curves!$11:$11,0)</f>
        <v>28</v>
      </c>
      <c r="DI43" s="12">
        <f>MATCH(CONCATENATE("B ",TEXT($BV43,"mmm-yyyy")),Curves!$11:$11,0)</f>
        <v>16</v>
      </c>
      <c r="DJ43" s="12">
        <f>MATCH(CONCATENATE("DISC ",TEXT($BV43,"mmm-yyyy")),Curves!$11:$11,0)</f>
        <v>40</v>
      </c>
      <c r="DL43" s="12">
        <f>MATCH(CONCATENATE("NG ",TEXT($BW43,"mmm-yyyy")),Curves!$11:$11,0)</f>
        <v>29</v>
      </c>
      <c r="DM43" s="12">
        <f>MATCH(CONCATENATE("B ",TEXT($BW43,"mmm-yyyy")),Curves!$11:$11,0)</f>
        <v>17</v>
      </c>
      <c r="DN43" s="12">
        <f>MATCH(CONCATENATE("DISC ",TEXT($BW43,"mmm-yyyy")),Curves!$11:$11,0)</f>
        <v>41</v>
      </c>
      <c r="DP43" s="12">
        <f>MATCH(CONCATENATE("NG ",TEXT($BX43,"mmm-yyyy")),Curves!$11:$11,0)</f>
        <v>30</v>
      </c>
      <c r="DQ43" s="12">
        <f>MATCH(CONCATENATE("B ",TEXT($BX43,"mmm-yyyy")),Curves!$11:$11,0)</f>
        <v>18</v>
      </c>
      <c r="DR43" s="12">
        <f>MATCH(CONCATENATE("DISC ",TEXT($BX43,"mmm-yyyy")),Curves!$11:$11,0)</f>
        <v>42</v>
      </c>
    </row>
    <row r="44" spans="2:122" x14ac:dyDescent="0.2">
      <c r="B44" s="6">
        <f t="shared" si="1"/>
        <v>36678</v>
      </c>
      <c r="C44" s="27">
        <f>IF(Curves!C53&lt;&gt;"",Curves!C53,"")</f>
        <v>36658</v>
      </c>
      <c r="D44" s="31"/>
      <c r="E44" s="20">
        <f t="shared" si="2"/>
        <v>0</v>
      </c>
      <c r="F44" s="20">
        <f t="shared" si="5"/>
        <v>2.9385633446488328</v>
      </c>
      <c r="G44" s="20">
        <f t="shared" si="6"/>
        <v>3.003292861427806</v>
      </c>
      <c r="H44" s="20">
        <f t="shared" si="7"/>
        <v>3.0016170768568862</v>
      </c>
      <c r="I44" s="20">
        <f t="shared" si="8"/>
        <v>2.9779812161604324</v>
      </c>
      <c r="J44" s="20">
        <f t="shared" si="9"/>
        <v>2.9339766610960831</v>
      </c>
      <c r="K44" s="20">
        <f t="shared" si="10"/>
        <v>3.068486178864168</v>
      </c>
      <c r="L44" s="20">
        <f t="shared" si="11"/>
        <v>3.141395976348488</v>
      </c>
      <c r="M44" s="20">
        <f t="shared" si="12"/>
        <v>3.1445249090029672</v>
      </c>
      <c r="N44" s="20">
        <f t="shared" si="13"/>
        <v>2.9601937602012658</v>
      </c>
      <c r="O44" s="21">
        <f t="shared" si="14"/>
        <v>2.766347377279426</v>
      </c>
      <c r="P44" s="20"/>
      <c r="Q44" s="50">
        <f t="shared" si="15"/>
        <v>3.1445249090029672</v>
      </c>
      <c r="R44" s="50">
        <f t="shared" si="45"/>
        <v>2.766347377279426</v>
      </c>
      <c r="S44" s="51">
        <f t="shared" si="16"/>
        <v>0.37817753172354118</v>
      </c>
      <c r="U44" s="34">
        <f>INDEX(Curves!$A$12:$AZ$907,$CA44,CB44)</f>
        <v>0</v>
      </c>
      <c r="V44" s="34">
        <f>INDEX(Curves!$A$12:$AZ$907,$CA44,CC44)</f>
        <v>0</v>
      </c>
      <c r="W44" s="34">
        <f>INDEX(Curves!$A$12:$AZ$907,$CA44,CD44)</f>
        <v>0</v>
      </c>
      <c r="X44" s="34"/>
      <c r="Y44" s="34">
        <f>INDEX(Curves!$A$12:$AZ$907,$CA44,CF44)</f>
        <v>3.3540000000000005</v>
      </c>
      <c r="Z44" s="34">
        <f>INDEX(Curves!$A$12:$AZ$907,$CA44,CG44)</f>
        <v>-0.40500000000000003</v>
      </c>
      <c r="AA44" s="34">
        <f>INDEX(Curves!$A$12:$AZ$907,$CA44,CH44)</f>
        <v>0.99646095105080779</v>
      </c>
      <c r="AB44" s="34"/>
      <c r="AC44" s="34">
        <f>INDEX(Curves!$A$12:$AZ$907,$CA44,CJ44)</f>
        <v>3.3780000000000001</v>
      </c>
      <c r="AD44" s="34">
        <f>INDEX(Curves!$A$12:$AZ$907,$CA44,CK44)</f>
        <v>-0.34749999999999998</v>
      </c>
      <c r="AE44" s="34">
        <f>INDEX(Curves!$A$12:$AZ$907,$CA44,CL44)</f>
        <v>0.99102222782636729</v>
      </c>
      <c r="AF44" s="34"/>
      <c r="AG44" s="34">
        <f>INDEX(Curves!$A$12:$AZ$907,$CA44,CN44)</f>
        <v>3.3940000000000006</v>
      </c>
      <c r="AH44" s="34">
        <f>INDEX(Curves!$A$12:$AZ$907,$CA44,CO44)</f>
        <v>-0.34749999999999998</v>
      </c>
      <c r="AI44" s="34">
        <f>INDEX(Curves!$A$12:$AZ$907,$CA44,CP44)</f>
        <v>0.98526738121020374</v>
      </c>
      <c r="AJ44" s="34"/>
      <c r="AK44" s="34">
        <f>INDEX(Curves!$A$12:$AZ$907,$CA44,CR44)</f>
        <v>3.3880000000000003</v>
      </c>
      <c r="AL44" s="34">
        <f>INDEX(Curves!$A$12:$AZ$907,$CA44,CS44)</f>
        <v>-0.34749999999999998</v>
      </c>
      <c r="AM44" s="34">
        <f>INDEX(Curves!$A$12:$AZ$907,$CA44,CT44)</f>
        <v>0.97943799248821983</v>
      </c>
      <c r="AN44" s="34"/>
      <c r="AO44" s="34">
        <f>INDEX(Curves!$A$12:$AZ$907,$CA44,CV44)</f>
        <v>3.403</v>
      </c>
      <c r="AP44" s="34">
        <f>INDEX(Curves!$A$12:$AZ$907,$CA44,CW44)</f>
        <v>-0.39</v>
      </c>
      <c r="AQ44" s="34">
        <f>INDEX(Curves!$A$12:$AZ$907,$CA44,CX44)</f>
        <v>0.97377253936146146</v>
      </c>
      <c r="AR44" s="34"/>
      <c r="AS44" s="34">
        <f>INDEX(Curves!$A$12:$AZ$907,$CA44,CZ44)</f>
        <v>3.5030000000000001</v>
      </c>
      <c r="AT44" s="34">
        <f>INDEX(Curves!$A$12:$AZ$907,$CA44,DA44)</f>
        <v>-0.33250000000000002</v>
      </c>
      <c r="AU44" s="34">
        <f>INDEX(Curves!$A$12:$AZ$907,$CA44,DB44)</f>
        <v>0.96782405893839074</v>
      </c>
      <c r="AV44" s="34"/>
      <c r="AW44" s="34">
        <f>INDEX(Curves!$A$12:$AZ$907,$CA44,DD44)</f>
        <v>3.5980000000000003</v>
      </c>
      <c r="AX44" s="34">
        <f>INDEX(Curves!$A$12:$AZ$907,$CA44,DE44)</f>
        <v>-0.33250000000000002</v>
      </c>
      <c r="AY44" s="34">
        <f>INDEX(Curves!$A$12:$AZ$907,$CA44,DF44)</f>
        <v>0.96199539927989208</v>
      </c>
      <c r="AZ44" s="34"/>
      <c r="BA44" s="34">
        <f>INDEX(Curves!$A$12:$AZ$907,$CA44,DH44)</f>
        <v>3.6120000000000001</v>
      </c>
      <c r="BB44" s="34">
        <f>INDEX(Curves!$A$12:$AZ$907,$CA44,DI44)</f>
        <v>-0.32250000000000001</v>
      </c>
      <c r="BC44" s="34">
        <f>INDEX(Curves!$A$12:$AZ$907,$CA44,DJ44)</f>
        <v>0.95592792491350265</v>
      </c>
      <c r="BD44" s="34"/>
      <c r="BE44" s="34">
        <f>INDEX(Curves!$A$12:$AZ$907,$CA44,DL44)</f>
        <v>3.4390000000000005</v>
      </c>
      <c r="BF44" s="34">
        <f>INDEX(Curves!$A$12:$AZ$907,$CA44,DM44)</f>
        <v>-0.32250000000000001</v>
      </c>
      <c r="BG44" s="34">
        <f>INDEX(Curves!$A$12:$AZ$907,$CA44,DN44)</f>
        <v>0.94984558325084734</v>
      </c>
      <c r="BH44" s="34"/>
      <c r="BI44" s="34">
        <f>INDEX(Curves!$A$12:$AZ$907,$CA44,DP44)</f>
        <v>3.2519999999999998</v>
      </c>
      <c r="BJ44" s="34">
        <f>INDEX(Curves!$A$12:$AZ$907,$CA44,DQ44)</f>
        <v>-0.32250000000000001</v>
      </c>
      <c r="BK44" s="34">
        <f>INDEX(Curves!$A$12:$AZ$907,$CA44,DR44)</f>
        <v>0.94430700709316473</v>
      </c>
      <c r="BL44"/>
      <c r="BM44"/>
      <c r="BN44" s="17">
        <f t="shared" si="18"/>
        <v>36647</v>
      </c>
      <c r="BO44" s="17">
        <f t="shared" ref="BO44:BX44" si="59">EOMONTH(BN44,1)</f>
        <v>36707</v>
      </c>
      <c r="BP44" s="17">
        <f t="shared" si="59"/>
        <v>36738</v>
      </c>
      <c r="BQ44" s="17">
        <f t="shared" si="59"/>
        <v>36769</v>
      </c>
      <c r="BR44" s="17">
        <f t="shared" si="59"/>
        <v>36799</v>
      </c>
      <c r="BS44" s="17">
        <f t="shared" si="59"/>
        <v>36830</v>
      </c>
      <c r="BT44" s="17">
        <f t="shared" si="59"/>
        <v>36860</v>
      </c>
      <c r="BU44" s="17">
        <f t="shared" si="59"/>
        <v>36891</v>
      </c>
      <c r="BV44" s="17">
        <f t="shared" si="59"/>
        <v>36922</v>
      </c>
      <c r="BW44" s="17">
        <f t="shared" si="59"/>
        <v>36950</v>
      </c>
      <c r="BX44" s="17">
        <f t="shared" si="59"/>
        <v>36981</v>
      </c>
      <c r="BY44" s="9"/>
      <c r="CA44" s="12">
        <f>MATCH(C44,Curves!$C$12:$C$433,0)</f>
        <v>42</v>
      </c>
      <c r="CB44" s="12">
        <f>MATCH(CONCATENATE("NG ",TEXT($BN44,"mmm-yyyy")),Curves!$11:$11,0)</f>
        <v>20</v>
      </c>
      <c r="CC44" s="12">
        <f>MATCH(CONCATENATE("B ",TEXT($BN44,"mmm-yyyy")),Curves!$11:$11,0)</f>
        <v>8</v>
      </c>
      <c r="CD44" s="12">
        <f>MATCH(CONCATENATE("DISC ",TEXT($BN44,"mmm-yyyy")),Curves!$11:$11,0)</f>
        <v>32</v>
      </c>
      <c r="CE44" s="12"/>
      <c r="CF44" s="12">
        <f>MATCH(CONCATENATE("NG ",TEXT($BO44,"mmm-yyyy")),Curves!$11:$11,0)</f>
        <v>21</v>
      </c>
      <c r="CG44" s="12">
        <f>MATCH(CONCATENATE("B ",TEXT($BO44,"mmm-yyyy")),Curves!$11:$11,0)</f>
        <v>9</v>
      </c>
      <c r="CH44" s="12">
        <f>MATCH(CONCATENATE("DISC ",TEXT($BO44,"mmm-yyyy")),Curves!$11:$11,0)</f>
        <v>33</v>
      </c>
      <c r="CI44" s="12"/>
      <c r="CJ44" s="12">
        <f>MATCH(CONCATENATE("NG ",TEXT($BP44,"mmm-yyyy")),Curves!$11:$11,0)</f>
        <v>22</v>
      </c>
      <c r="CK44" s="12">
        <f>MATCH(CONCATENATE("B ",TEXT($BP44,"mmm-yyyy")),Curves!$11:$11,0)</f>
        <v>10</v>
      </c>
      <c r="CL44" s="12">
        <f>MATCH(CONCATENATE("DISC ",TEXT($BP44,"mmm-yyyy")),Curves!$11:$11,0)</f>
        <v>34</v>
      </c>
      <c r="CM44" s="12"/>
      <c r="CN44" s="12">
        <f>MATCH(CONCATENATE("NG ",TEXT($BQ44,"mmm-yyyy")),Curves!$11:$11,0)</f>
        <v>23</v>
      </c>
      <c r="CO44" s="12">
        <f>MATCH(CONCATENATE("B ",TEXT($BQ44,"mmm-yyyy")),Curves!$11:$11,0)</f>
        <v>11</v>
      </c>
      <c r="CP44" s="12">
        <f>MATCH(CONCATENATE("DISC ",TEXT($BQ44,"mmm-yyyy")),Curves!$11:$11,0)</f>
        <v>35</v>
      </c>
      <c r="CQ44" s="12"/>
      <c r="CR44" s="12">
        <f>MATCH(CONCATENATE("NG ",TEXT($BR44,"mmm-yyyy")),Curves!$11:$11,0)</f>
        <v>24</v>
      </c>
      <c r="CS44" s="12">
        <f>MATCH(CONCATENATE("B ",TEXT($BR44,"mmm-yyyy")),Curves!$11:$11,0)</f>
        <v>12</v>
      </c>
      <c r="CT44" s="12">
        <f>MATCH(CONCATENATE("DISC ",TEXT($BR44,"mmm-yyyy")),Curves!$11:$11,0)</f>
        <v>36</v>
      </c>
      <c r="CU44" s="12"/>
      <c r="CV44" s="12">
        <f>MATCH(CONCATENATE("NG ",TEXT($BS44,"mmm-yyyy")),Curves!$11:$11,0)</f>
        <v>25</v>
      </c>
      <c r="CW44" s="12">
        <f>MATCH(CONCATENATE("B ",TEXT($BS44,"mmm-yyyy")),Curves!$11:$11,0)</f>
        <v>13</v>
      </c>
      <c r="CX44" s="12">
        <f>MATCH(CONCATENATE("DISC ",TEXT($BS44,"mmm-yyyy")),Curves!$11:$11,0)</f>
        <v>37</v>
      </c>
      <c r="CY44" s="12"/>
      <c r="CZ44" s="12">
        <f>MATCH(CONCATENATE("NG ",TEXT($BT44,"mmm-yyyy")),Curves!$11:$11,0)</f>
        <v>26</v>
      </c>
      <c r="DA44" s="12">
        <f>MATCH(CONCATENATE("B ",TEXT($BT44,"mmm-yyyy")),Curves!$11:$11,0)</f>
        <v>14</v>
      </c>
      <c r="DB44" s="12">
        <f>MATCH(CONCATENATE("DISC ",TEXT($BT44,"mmm-yyyy")),Curves!$11:$11,0)</f>
        <v>38</v>
      </c>
      <c r="DC44" s="12"/>
      <c r="DD44" s="12">
        <f>MATCH(CONCATENATE("NG ",TEXT($BU44,"mmm-yyyy")),Curves!$11:$11,0)</f>
        <v>27</v>
      </c>
      <c r="DE44" s="12">
        <f>MATCH(CONCATENATE("B ",TEXT($BU44,"mmm-yyyy")),Curves!$11:$11,0)</f>
        <v>15</v>
      </c>
      <c r="DF44" s="12">
        <f>MATCH(CONCATENATE("DISC ",TEXT($BU44,"mmm-yyyy")),Curves!$11:$11,0)</f>
        <v>39</v>
      </c>
      <c r="DG44" s="12"/>
      <c r="DH44" s="12">
        <f>MATCH(CONCATENATE("NG ",TEXT($BV44,"mmm-yyyy")),Curves!$11:$11,0)</f>
        <v>28</v>
      </c>
      <c r="DI44" s="12">
        <f>MATCH(CONCATENATE("B ",TEXT($BV44,"mmm-yyyy")),Curves!$11:$11,0)</f>
        <v>16</v>
      </c>
      <c r="DJ44" s="12">
        <f>MATCH(CONCATENATE("DISC ",TEXT($BV44,"mmm-yyyy")),Curves!$11:$11,0)</f>
        <v>40</v>
      </c>
      <c r="DL44" s="12">
        <f>MATCH(CONCATENATE("NG ",TEXT($BW44,"mmm-yyyy")),Curves!$11:$11,0)</f>
        <v>29</v>
      </c>
      <c r="DM44" s="12">
        <f>MATCH(CONCATENATE("B ",TEXT($BW44,"mmm-yyyy")),Curves!$11:$11,0)</f>
        <v>17</v>
      </c>
      <c r="DN44" s="12">
        <f>MATCH(CONCATENATE("DISC ",TEXT($BW44,"mmm-yyyy")),Curves!$11:$11,0)</f>
        <v>41</v>
      </c>
      <c r="DP44" s="12">
        <f>MATCH(CONCATENATE("NG ",TEXT($BX44,"mmm-yyyy")),Curves!$11:$11,0)</f>
        <v>30</v>
      </c>
      <c r="DQ44" s="12">
        <f>MATCH(CONCATENATE("B ",TEXT($BX44,"mmm-yyyy")),Curves!$11:$11,0)</f>
        <v>18</v>
      </c>
      <c r="DR44" s="12">
        <f>MATCH(CONCATENATE("DISC ",TEXT($BX44,"mmm-yyyy")),Curves!$11:$11,0)</f>
        <v>42</v>
      </c>
    </row>
    <row r="45" spans="2:122" x14ac:dyDescent="0.2">
      <c r="B45" s="6">
        <f t="shared" si="1"/>
        <v>36678</v>
      </c>
      <c r="C45" s="27">
        <f>IF(Curves!C54&lt;&gt;"",Curves!C54,"")</f>
        <v>36659</v>
      </c>
      <c r="D45" s="31"/>
      <c r="E45" s="20">
        <f t="shared" si="2"/>
        <v>0</v>
      </c>
      <c r="F45" s="20">
        <f t="shared" si="5"/>
        <v>0</v>
      </c>
      <c r="G45" s="20">
        <f t="shared" si="6"/>
        <v>0</v>
      </c>
      <c r="H45" s="20">
        <f t="shared" si="7"/>
        <v>0</v>
      </c>
      <c r="I45" s="20">
        <f t="shared" si="8"/>
        <v>0</v>
      </c>
      <c r="J45" s="20">
        <f t="shared" si="9"/>
        <v>0</v>
      </c>
      <c r="K45" s="20">
        <f t="shared" si="10"/>
        <v>0</v>
      </c>
      <c r="L45" s="20">
        <f t="shared" si="11"/>
        <v>0</v>
      </c>
      <c r="M45" s="20">
        <f t="shared" si="12"/>
        <v>0</v>
      </c>
      <c r="N45" s="20">
        <f t="shared" si="13"/>
        <v>0</v>
      </c>
      <c r="O45" s="21">
        <f t="shared" si="14"/>
        <v>0</v>
      </c>
      <c r="P45" s="20"/>
      <c r="Q45" s="50">
        <f t="shared" si="15"/>
        <v>0</v>
      </c>
      <c r="R45" s="50">
        <f t="shared" si="45"/>
        <v>0</v>
      </c>
      <c r="S45" s="51">
        <f t="shared" si="16"/>
        <v>0.37817753172354118</v>
      </c>
      <c r="U45" s="34">
        <f>INDEX(Curves!$A$12:$AZ$907,$CA45,CB45)</f>
        <v>0</v>
      </c>
      <c r="V45" s="34">
        <f>INDEX(Curves!$A$12:$AZ$907,$CA45,CC45)</f>
        <v>0</v>
      </c>
      <c r="W45" s="34">
        <f>INDEX(Curves!$A$12:$AZ$907,$CA45,CD45)</f>
        <v>0</v>
      </c>
      <c r="X45" s="34"/>
      <c r="Y45" s="34">
        <f>INDEX(Curves!$A$12:$AZ$907,$CA45,CF45)</f>
        <v>0</v>
      </c>
      <c r="Z45" s="34">
        <f>INDEX(Curves!$A$12:$AZ$907,$CA45,CG45)</f>
        <v>0</v>
      </c>
      <c r="AA45" s="34">
        <f>INDEX(Curves!$A$12:$AZ$907,$CA45,CH45)</f>
        <v>0</v>
      </c>
      <c r="AB45" s="34"/>
      <c r="AC45" s="34">
        <f>INDEX(Curves!$A$12:$AZ$907,$CA45,CJ45)</f>
        <v>0</v>
      </c>
      <c r="AD45" s="34">
        <f>INDEX(Curves!$A$12:$AZ$907,$CA45,CK45)</f>
        <v>0</v>
      </c>
      <c r="AE45" s="34">
        <f>INDEX(Curves!$A$12:$AZ$907,$CA45,CL45)</f>
        <v>0</v>
      </c>
      <c r="AF45" s="34"/>
      <c r="AG45" s="34">
        <f>INDEX(Curves!$A$12:$AZ$907,$CA45,CN45)</f>
        <v>0</v>
      </c>
      <c r="AH45" s="34">
        <f>INDEX(Curves!$A$12:$AZ$907,$CA45,CO45)</f>
        <v>0</v>
      </c>
      <c r="AI45" s="34">
        <f>INDEX(Curves!$A$12:$AZ$907,$CA45,CP45)</f>
        <v>0</v>
      </c>
      <c r="AJ45" s="34"/>
      <c r="AK45" s="34">
        <f>INDEX(Curves!$A$12:$AZ$907,$CA45,CR45)</f>
        <v>0</v>
      </c>
      <c r="AL45" s="34">
        <f>INDEX(Curves!$A$12:$AZ$907,$CA45,CS45)</f>
        <v>0</v>
      </c>
      <c r="AM45" s="34">
        <f>INDEX(Curves!$A$12:$AZ$907,$CA45,CT45)</f>
        <v>0</v>
      </c>
      <c r="AN45" s="34"/>
      <c r="AO45" s="34">
        <f>INDEX(Curves!$A$12:$AZ$907,$CA45,CV45)</f>
        <v>0</v>
      </c>
      <c r="AP45" s="34">
        <f>INDEX(Curves!$A$12:$AZ$907,$CA45,CW45)</f>
        <v>0</v>
      </c>
      <c r="AQ45" s="34">
        <f>INDEX(Curves!$A$12:$AZ$907,$CA45,CX45)</f>
        <v>0</v>
      </c>
      <c r="AR45" s="34"/>
      <c r="AS45" s="34">
        <f>INDEX(Curves!$A$12:$AZ$907,$CA45,CZ45)</f>
        <v>0</v>
      </c>
      <c r="AT45" s="34">
        <f>INDEX(Curves!$A$12:$AZ$907,$CA45,DA45)</f>
        <v>0</v>
      </c>
      <c r="AU45" s="34">
        <f>INDEX(Curves!$A$12:$AZ$907,$CA45,DB45)</f>
        <v>0</v>
      </c>
      <c r="AV45" s="34"/>
      <c r="AW45" s="34">
        <f>INDEX(Curves!$A$12:$AZ$907,$CA45,DD45)</f>
        <v>0</v>
      </c>
      <c r="AX45" s="34">
        <f>INDEX(Curves!$A$12:$AZ$907,$CA45,DE45)</f>
        <v>0</v>
      </c>
      <c r="AY45" s="34">
        <f>INDEX(Curves!$A$12:$AZ$907,$CA45,DF45)</f>
        <v>0</v>
      </c>
      <c r="AZ45" s="34"/>
      <c r="BA45" s="34">
        <f>INDEX(Curves!$A$12:$AZ$907,$CA45,DH45)</f>
        <v>0</v>
      </c>
      <c r="BB45" s="34">
        <f>INDEX(Curves!$A$12:$AZ$907,$CA45,DI45)</f>
        <v>0</v>
      </c>
      <c r="BC45" s="34">
        <f>INDEX(Curves!$A$12:$AZ$907,$CA45,DJ45)</f>
        <v>0</v>
      </c>
      <c r="BD45" s="34"/>
      <c r="BE45" s="34">
        <f>INDEX(Curves!$A$12:$AZ$907,$CA45,DL45)</f>
        <v>0</v>
      </c>
      <c r="BF45" s="34">
        <f>INDEX(Curves!$A$12:$AZ$907,$CA45,DM45)</f>
        <v>0</v>
      </c>
      <c r="BG45" s="34">
        <f>INDEX(Curves!$A$12:$AZ$907,$CA45,DN45)</f>
        <v>0</v>
      </c>
      <c r="BH45" s="34"/>
      <c r="BI45" s="34">
        <f>INDEX(Curves!$A$12:$AZ$907,$CA45,DP45)</f>
        <v>0</v>
      </c>
      <c r="BJ45" s="34">
        <f>INDEX(Curves!$A$12:$AZ$907,$CA45,DQ45)</f>
        <v>0</v>
      </c>
      <c r="BK45" s="34">
        <f>INDEX(Curves!$A$12:$AZ$907,$CA45,DR45)</f>
        <v>0</v>
      </c>
      <c r="BL45"/>
      <c r="BM45"/>
      <c r="BN45" s="17">
        <f t="shared" si="18"/>
        <v>36647</v>
      </c>
      <c r="BO45" s="17">
        <f t="shared" ref="BO45:BX45" si="60">EOMONTH(BN45,1)</f>
        <v>36707</v>
      </c>
      <c r="BP45" s="17">
        <f t="shared" si="60"/>
        <v>36738</v>
      </c>
      <c r="BQ45" s="17">
        <f t="shared" si="60"/>
        <v>36769</v>
      </c>
      <c r="BR45" s="17">
        <f t="shared" si="60"/>
        <v>36799</v>
      </c>
      <c r="BS45" s="17">
        <f t="shared" si="60"/>
        <v>36830</v>
      </c>
      <c r="BT45" s="17">
        <f t="shared" si="60"/>
        <v>36860</v>
      </c>
      <c r="BU45" s="17">
        <f t="shared" si="60"/>
        <v>36891</v>
      </c>
      <c r="BV45" s="17">
        <f t="shared" si="60"/>
        <v>36922</v>
      </c>
      <c r="BW45" s="17">
        <f t="shared" si="60"/>
        <v>36950</v>
      </c>
      <c r="BX45" s="17">
        <f t="shared" si="60"/>
        <v>36981</v>
      </c>
      <c r="BY45" s="9"/>
      <c r="CA45" s="12">
        <f>MATCH(C45,Curves!$C$12:$C$433,0)</f>
        <v>43</v>
      </c>
      <c r="CB45" s="12">
        <f>MATCH(CONCATENATE("NG ",TEXT($BN45,"mmm-yyyy")),Curves!$11:$11,0)</f>
        <v>20</v>
      </c>
      <c r="CC45" s="12">
        <f>MATCH(CONCATENATE("B ",TEXT($BN45,"mmm-yyyy")),Curves!$11:$11,0)</f>
        <v>8</v>
      </c>
      <c r="CD45" s="12">
        <f>MATCH(CONCATENATE("DISC ",TEXT($BN45,"mmm-yyyy")),Curves!$11:$11,0)</f>
        <v>32</v>
      </c>
      <c r="CE45" s="12"/>
      <c r="CF45" s="12">
        <f>MATCH(CONCATENATE("NG ",TEXT($BO45,"mmm-yyyy")),Curves!$11:$11,0)</f>
        <v>21</v>
      </c>
      <c r="CG45" s="12">
        <f>MATCH(CONCATENATE("B ",TEXT($BO45,"mmm-yyyy")),Curves!$11:$11,0)</f>
        <v>9</v>
      </c>
      <c r="CH45" s="12">
        <f>MATCH(CONCATENATE("DISC ",TEXT($BO45,"mmm-yyyy")),Curves!$11:$11,0)</f>
        <v>33</v>
      </c>
      <c r="CI45" s="12"/>
      <c r="CJ45" s="12">
        <f>MATCH(CONCATENATE("NG ",TEXT($BP45,"mmm-yyyy")),Curves!$11:$11,0)</f>
        <v>22</v>
      </c>
      <c r="CK45" s="12">
        <f>MATCH(CONCATENATE("B ",TEXT($BP45,"mmm-yyyy")),Curves!$11:$11,0)</f>
        <v>10</v>
      </c>
      <c r="CL45" s="12">
        <f>MATCH(CONCATENATE("DISC ",TEXT($BP45,"mmm-yyyy")),Curves!$11:$11,0)</f>
        <v>34</v>
      </c>
      <c r="CM45" s="12"/>
      <c r="CN45" s="12">
        <f>MATCH(CONCATENATE("NG ",TEXT($BQ45,"mmm-yyyy")),Curves!$11:$11,0)</f>
        <v>23</v>
      </c>
      <c r="CO45" s="12">
        <f>MATCH(CONCATENATE("B ",TEXT($BQ45,"mmm-yyyy")),Curves!$11:$11,0)</f>
        <v>11</v>
      </c>
      <c r="CP45" s="12">
        <f>MATCH(CONCATENATE("DISC ",TEXT($BQ45,"mmm-yyyy")),Curves!$11:$11,0)</f>
        <v>35</v>
      </c>
      <c r="CQ45" s="12"/>
      <c r="CR45" s="12">
        <f>MATCH(CONCATENATE("NG ",TEXT($BR45,"mmm-yyyy")),Curves!$11:$11,0)</f>
        <v>24</v>
      </c>
      <c r="CS45" s="12">
        <f>MATCH(CONCATENATE("B ",TEXT($BR45,"mmm-yyyy")),Curves!$11:$11,0)</f>
        <v>12</v>
      </c>
      <c r="CT45" s="12">
        <f>MATCH(CONCATENATE("DISC ",TEXT($BR45,"mmm-yyyy")),Curves!$11:$11,0)</f>
        <v>36</v>
      </c>
      <c r="CU45" s="12"/>
      <c r="CV45" s="12">
        <f>MATCH(CONCATENATE("NG ",TEXT($BS45,"mmm-yyyy")),Curves!$11:$11,0)</f>
        <v>25</v>
      </c>
      <c r="CW45" s="12">
        <f>MATCH(CONCATENATE("B ",TEXT($BS45,"mmm-yyyy")),Curves!$11:$11,0)</f>
        <v>13</v>
      </c>
      <c r="CX45" s="12">
        <f>MATCH(CONCATENATE("DISC ",TEXT($BS45,"mmm-yyyy")),Curves!$11:$11,0)</f>
        <v>37</v>
      </c>
      <c r="CY45" s="12"/>
      <c r="CZ45" s="12">
        <f>MATCH(CONCATENATE("NG ",TEXT($BT45,"mmm-yyyy")),Curves!$11:$11,0)</f>
        <v>26</v>
      </c>
      <c r="DA45" s="12">
        <f>MATCH(CONCATENATE("B ",TEXT($BT45,"mmm-yyyy")),Curves!$11:$11,0)</f>
        <v>14</v>
      </c>
      <c r="DB45" s="12">
        <f>MATCH(CONCATENATE("DISC ",TEXT($BT45,"mmm-yyyy")),Curves!$11:$11,0)</f>
        <v>38</v>
      </c>
      <c r="DC45" s="12"/>
      <c r="DD45" s="12">
        <f>MATCH(CONCATENATE("NG ",TEXT($BU45,"mmm-yyyy")),Curves!$11:$11,0)</f>
        <v>27</v>
      </c>
      <c r="DE45" s="12">
        <f>MATCH(CONCATENATE("B ",TEXT($BU45,"mmm-yyyy")),Curves!$11:$11,0)</f>
        <v>15</v>
      </c>
      <c r="DF45" s="12">
        <f>MATCH(CONCATENATE("DISC ",TEXT($BU45,"mmm-yyyy")),Curves!$11:$11,0)</f>
        <v>39</v>
      </c>
      <c r="DG45" s="12"/>
      <c r="DH45" s="12">
        <f>MATCH(CONCATENATE("NG ",TEXT($BV45,"mmm-yyyy")),Curves!$11:$11,0)</f>
        <v>28</v>
      </c>
      <c r="DI45" s="12">
        <f>MATCH(CONCATENATE("B ",TEXT($BV45,"mmm-yyyy")),Curves!$11:$11,0)</f>
        <v>16</v>
      </c>
      <c r="DJ45" s="12">
        <f>MATCH(CONCATENATE("DISC ",TEXT($BV45,"mmm-yyyy")),Curves!$11:$11,0)</f>
        <v>40</v>
      </c>
      <c r="DL45" s="12">
        <f>MATCH(CONCATENATE("NG ",TEXT($BW45,"mmm-yyyy")),Curves!$11:$11,0)</f>
        <v>29</v>
      </c>
      <c r="DM45" s="12">
        <f>MATCH(CONCATENATE("B ",TEXT($BW45,"mmm-yyyy")),Curves!$11:$11,0)</f>
        <v>17</v>
      </c>
      <c r="DN45" s="12">
        <f>MATCH(CONCATENATE("DISC ",TEXT($BW45,"mmm-yyyy")),Curves!$11:$11,0)</f>
        <v>41</v>
      </c>
      <c r="DP45" s="12">
        <f>MATCH(CONCATENATE("NG ",TEXT($BX45,"mmm-yyyy")),Curves!$11:$11,0)</f>
        <v>30</v>
      </c>
      <c r="DQ45" s="12">
        <f>MATCH(CONCATENATE("B ",TEXT($BX45,"mmm-yyyy")),Curves!$11:$11,0)</f>
        <v>18</v>
      </c>
      <c r="DR45" s="12">
        <f>MATCH(CONCATENATE("DISC ",TEXT($BX45,"mmm-yyyy")),Curves!$11:$11,0)</f>
        <v>42</v>
      </c>
    </row>
    <row r="46" spans="2:122" x14ac:dyDescent="0.2">
      <c r="B46" s="6">
        <f t="shared" si="1"/>
        <v>36678</v>
      </c>
      <c r="C46" s="27">
        <f>IF(Curves!C55&lt;&gt;"",Curves!C55,"")</f>
        <v>36660</v>
      </c>
      <c r="D46" s="31"/>
      <c r="E46" s="20">
        <f t="shared" si="2"/>
        <v>0</v>
      </c>
      <c r="F46" s="20">
        <f t="shared" si="5"/>
        <v>0</v>
      </c>
      <c r="G46" s="20">
        <f t="shared" si="6"/>
        <v>0</v>
      </c>
      <c r="H46" s="20">
        <f t="shared" si="7"/>
        <v>0</v>
      </c>
      <c r="I46" s="20">
        <f t="shared" si="8"/>
        <v>0</v>
      </c>
      <c r="J46" s="20">
        <f t="shared" si="9"/>
        <v>0</v>
      </c>
      <c r="K46" s="20">
        <f t="shared" si="10"/>
        <v>0</v>
      </c>
      <c r="L46" s="20">
        <f t="shared" si="11"/>
        <v>0</v>
      </c>
      <c r="M46" s="20">
        <f t="shared" si="12"/>
        <v>0</v>
      </c>
      <c r="N46" s="20">
        <f t="shared" si="13"/>
        <v>0</v>
      </c>
      <c r="O46" s="21">
        <f t="shared" si="14"/>
        <v>0</v>
      </c>
      <c r="P46" s="20"/>
      <c r="Q46" s="50">
        <f t="shared" si="15"/>
        <v>0</v>
      </c>
      <c r="R46" s="50">
        <f t="shared" si="45"/>
        <v>0</v>
      </c>
      <c r="S46" s="51">
        <f t="shared" si="16"/>
        <v>0.37817753172354118</v>
      </c>
      <c r="U46" s="34">
        <f>INDEX(Curves!$A$12:$AZ$907,$CA46,CB46)</f>
        <v>0</v>
      </c>
      <c r="V46" s="34">
        <f>INDEX(Curves!$A$12:$AZ$907,$CA46,CC46)</f>
        <v>0</v>
      </c>
      <c r="W46" s="34">
        <f>INDEX(Curves!$A$12:$AZ$907,$CA46,CD46)</f>
        <v>0</v>
      </c>
      <c r="X46" s="34"/>
      <c r="Y46" s="34">
        <f>INDEX(Curves!$A$12:$AZ$907,$CA46,CF46)</f>
        <v>0</v>
      </c>
      <c r="Z46" s="34">
        <f>INDEX(Curves!$A$12:$AZ$907,$CA46,CG46)</f>
        <v>0</v>
      </c>
      <c r="AA46" s="34">
        <f>INDEX(Curves!$A$12:$AZ$907,$CA46,CH46)</f>
        <v>0</v>
      </c>
      <c r="AB46" s="34"/>
      <c r="AC46" s="34">
        <f>INDEX(Curves!$A$12:$AZ$907,$CA46,CJ46)</f>
        <v>0</v>
      </c>
      <c r="AD46" s="34">
        <f>INDEX(Curves!$A$12:$AZ$907,$CA46,CK46)</f>
        <v>0</v>
      </c>
      <c r="AE46" s="34">
        <f>INDEX(Curves!$A$12:$AZ$907,$CA46,CL46)</f>
        <v>0</v>
      </c>
      <c r="AF46" s="34"/>
      <c r="AG46" s="34">
        <f>INDEX(Curves!$A$12:$AZ$907,$CA46,CN46)</f>
        <v>0</v>
      </c>
      <c r="AH46" s="34">
        <f>INDEX(Curves!$A$12:$AZ$907,$CA46,CO46)</f>
        <v>0</v>
      </c>
      <c r="AI46" s="34">
        <f>INDEX(Curves!$A$12:$AZ$907,$CA46,CP46)</f>
        <v>0</v>
      </c>
      <c r="AJ46" s="34"/>
      <c r="AK46" s="34">
        <f>INDEX(Curves!$A$12:$AZ$907,$CA46,CR46)</f>
        <v>0</v>
      </c>
      <c r="AL46" s="34">
        <f>INDEX(Curves!$A$12:$AZ$907,$CA46,CS46)</f>
        <v>0</v>
      </c>
      <c r="AM46" s="34">
        <f>INDEX(Curves!$A$12:$AZ$907,$CA46,CT46)</f>
        <v>0</v>
      </c>
      <c r="AN46" s="34"/>
      <c r="AO46" s="34">
        <f>INDEX(Curves!$A$12:$AZ$907,$CA46,CV46)</f>
        <v>0</v>
      </c>
      <c r="AP46" s="34">
        <f>INDEX(Curves!$A$12:$AZ$907,$CA46,CW46)</f>
        <v>0</v>
      </c>
      <c r="AQ46" s="34">
        <f>INDEX(Curves!$A$12:$AZ$907,$CA46,CX46)</f>
        <v>0</v>
      </c>
      <c r="AR46" s="34"/>
      <c r="AS46" s="34">
        <f>INDEX(Curves!$A$12:$AZ$907,$CA46,CZ46)</f>
        <v>0</v>
      </c>
      <c r="AT46" s="34">
        <f>INDEX(Curves!$A$12:$AZ$907,$CA46,DA46)</f>
        <v>0</v>
      </c>
      <c r="AU46" s="34">
        <f>INDEX(Curves!$A$12:$AZ$907,$CA46,DB46)</f>
        <v>0</v>
      </c>
      <c r="AV46" s="34"/>
      <c r="AW46" s="34">
        <f>INDEX(Curves!$A$12:$AZ$907,$CA46,DD46)</f>
        <v>0</v>
      </c>
      <c r="AX46" s="34">
        <f>INDEX(Curves!$A$12:$AZ$907,$CA46,DE46)</f>
        <v>0</v>
      </c>
      <c r="AY46" s="34">
        <f>INDEX(Curves!$A$12:$AZ$907,$CA46,DF46)</f>
        <v>0</v>
      </c>
      <c r="AZ46" s="34"/>
      <c r="BA46" s="34">
        <f>INDEX(Curves!$A$12:$AZ$907,$CA46,DH46)</f>
        <v>0</v>
      </c>
      <c r="BB46" s="34">
        <f>INDEX(Curves!$A$12:$AZ$907,$CA46,DI46)</f>
        <v>0</v>
      </c>
      <c r="BC46" s="34">
        <f>INDEX(Curves!$A$12:$AZ$907,$CA46,DJ46)</f>
        <v>0</v>
      </c>
      <c r="BD46" s="34"/>
      <c r="BE46" s="34">
        <f>INDEX(Curves!$A$12:$AZ$907,$CA46,DL46)</f>
        <v>0</v>
      </c>
      <c r="BF46" s="34">
        <f>INDEX(Curves!$A$12:$AZ$907,$CA46,DM46)</f>
        <v>0</v>
      </c>
      <c r="BG46" s="34">
        <f>INDEX(Curves!$A$12:$AZ$907,$CA46,DN46)</f>
        <v>0</v>
      </c>
      <c r="BH46" s="34"/>
      <c r="BI46" s="34">
        <f>INDEX(Curves!$A$12:$AZ$907,$CA46,DP46)</f>
        <v>0</v>
      </c>
      <c r="BJ46" s="34">
        <f>INDEX(Curves!$A$12:$AZ$907,$CA46,DQ46)</f>
        <v>0</v>
      </c>
      <c r="BK46" s="34">
        <f>INDEX(Curves!$A$12:$AZ$907,$CA46,DR46)</f>
        <v>0</v>
      </c>
      <c r="BL46"/>
      <c r="BM46"/>
      <c r="BN46" s="17">
        <f t="shared" si="18"/>
        <v>36647</v>
      </c>
      <c r="BO46" s="17">
        <f t="shared" ref="BO46:BX46" si="61">EOMONTH(BN46,1)</f>
        <v>36707</v>
      </c>
      <c r="BP46" s="17">
        <f t="shared" si="61"/>
        <v>36738</v>
      </c>
      <c r="BQ46" s="17">
        <f t="shared" si="61"/>
        <v>36769</v>
      </c>
      <c r="BR46" s="17">
        <f t="shared" si="61"/>
        <v>36799</v>
      </c>
      <c r="BS46" s="17">
        <f t="shared" si="61"/>
        <v>36830</v>
      </c>
      <c r="BT46" s="17">
        <f t="shared" si="61"/>
        <v>36860</v>
      </c>
      <c r="BU46" s="17">
        <f t="shared" si="61"/>
        <v>36891</v>
      </c>
      <c r="BV46" s="17">
        <f t="shared" si="61"/>
        <v>36922</v>
      </c>
      <c r="BW46" s="17">
        <f t="shared" si="61"/>
        <v>36950</v>
      </c>
      <c r="BX46" s="17">
        <f t="shared" si="61"/>
        <v>36981</v>
      </c>
      <c r="BY46" s="9"/>
      <c r="CA46" s="12">
        <f>MATCH(C46,Curves!$C$12:$C$433,0)</f>
        <v>44</v>
      </c>
      <c r="CB46" s="12">
        <f>MATCH(CONCATENATE("NG ",TEXT($BN46,"mmm-yyyy")),Curves!$11:$11,0)</f>
        <v>20</v>
      </c>
      <c r="CC46" s="12">
        <f>MATCH(CONCATENATE("B ",TEXT($BN46,"mmm-yyyy")),Curves!$11:$11,0)</f>
        <v>8</v>
      </c>
      <c r="CD46" s="12">
        <f>MATCH(CONCATENATE("DISC ",TEXT($BN46,"mmm-yyyy")),Curves!$11:$11,0)</f>
        <v>32</v>
      </c>
      <c r="CE46" s="12"/>
      <c r="CF46" s="12">
        <f>MATCH(CONCATENATE("NG ",TEXT($BO46,"mmm-yyyy")),Curves!$11:$11,0)</f>
        <v>21</v>
      </c>
      <c r="CG46" s="12">
        <f>MATCH(CONCATENATE("B ",TEXT($BO46,"mmm-yyyy")),Curves!$11:$11,0)</f>
        <v>9</v>
      </c>
      <c r="CH46" s="12">
        <f>MATCH(CONCATENATE("DISC ",TEXT($BO46,"mmm-yyyy")),Curves!$11:$11,0)</f>
        <v>33</v>
      </c>
      <c r="CI46" s="12"/>
      <c r="CJ46" s="12">
        <f>MATCH(CONCATENATE("NG ",TEXT($BP46,"mmm-yyyy")),Curves!$11:$11,0)</f>
        <v>22</v>
      </c>
      <c r="CK46" s="12">
        <f>MATCH(CONCATENATE("B ",TEXT($BP46,"mmm-yyyy")),Curves!$11:$11,0)</f>
        <v>10</v>
      </c>
      <c r="CL46" s="12">
        <f>MATCH(CONCATENATE("DISC ",TEXT($BP46,"mmm-yyyy")),Curves!$11:$11,0)</f>
        <v>34</v>
      </c>
      <c r="CM46" s="12"/>
      <c r="CN46" s="12">
        <f>MATCH(CONCATENATE("NG ",TEXT($BQ46,"mmm-yyyy")),Curves!$11:$11,0)</f>
        <v>23</v>
      </c>
      <c r="CO46" s="12">
        <f>MATCH(CONCATENATE("B ",TEXT($BQ46,"mmm-yyyy")),Curves!$11:$11,0)</f>
        <v>11</v>
      </c>
      <c r="CP46" s="12">
        <f>MATCH(CONCATENATE("DISC ",TEXT($BQ46,"mmm-yyyy")),Curves!$11:$11,0)</f>
        <v>35</v>
      </c>
      <c r="CQ46" s="12"/>
      <c r="CR46" s="12">
        <f>MATCH(CONCATENATE("NG ",TEXT($BR46,"mmm-yyyy")),Curves!$11:$11,0)</f>
        <v>24</v>
      </c>
      <c r="CS46" s="12">
        <f>MATCH(CONCATENATE("B ",TEXT($BR46,"mmm-yyyy")),Curves!$11:$11,0)</f>
        <v>12</v>
      </c>
      <c r="CT46" s="12">
        <f>MATCH(CONCATENATE("DISC ",TEXT($BR46,"mmm-yyyy")),Curves!$11:$11,0)</f>
        <v>36</v>
      </c>
      <c r="CU46" s="12"/>
      <c r="CV46" s="12">
        <f>MATCH(CONCATENATE("NG ",TEXT($BS46,"mmm-yyyy")),Curves!$11:$11,0)</f>
        <v>25</v>
      </c>
      <c r="CW46" s="12">
        <f>MATCH(CONCATENATE("B ",TEXT($BS46,"mmm-yyyy")),Curves!$11:$11,0)</f>
        <v>13</v>
      </c>
      <c r="CX46" s="12">
        <f>MATCH(CONCATENATE("DISC ",TEXT($BS46,"mmm-yyyy")),Curves!$11:$11,0)</f>
        <v>37</v>
      </c>
      <c r="CY46" s="12"/>
      <c r="CZ46" s="12">
        <f>MATCH(CONCATENATE("NG ",TEXT($BT46,"mmm-yyyy")),Curves!$11:$11,0)</f>
        <v>26</v>
      </c>
      <c r="DA46" s="12">
        <f>MATCH(CONCATENATE("B ",TEXT($BT46,"mmm-yyyy")),Curves!$11:$11,0)</f>
        <v>14</v>
      </c>
      <c r="DB46" s="12">
        <f>MATCH(CONCATENATE("DISC ",TEXT($BT46,"mmm-yyyy")),Curves!$11:$11,0)</f>
        <v>38</v>
      </c>
      <c r="DC46" s="12"/>
      <c r="DD46" s="12">
        <f>MATCH(CONCATENATE("NG ",TEXT($BU46,"mmm-yyyy")),Curves!$11:$11,0)</f>
        <v>27</v>
      </c>
      <c r="DE46" s="12">
        <f>MATCH(CONCATENATE("B ",TEXT($BU46,"mmm-yyyy")),Curves!$11:$11,0)</f>
        <v>15</v>
      </c>
      <c r="DF46" s="12">
        <f>MATCH(CONCATENATE("DISC ",TEXT($BU46,"mmm-yyyy")),Curves!$11:$11,0)</f>
        <v>39</v>
      </c>
      <c r="DG46" s="12"/>
      <c r="DH46" s="12">
        <f>MATCH(CONCATENATE("NG ",TEXT($BV46,"mmm-yyyy")),Curves!$11:$11,0)</f>
        <v>28</v>
      </c>
      <c r="DI46" s="12">
        <f>MATCH(CONCATENATE("B ",TEXT($BV46,"mmm-yyyy")),Curves!$11:$11,0)</f>
        <v>16</v>
      </c>
      <c r="DJ46" s="12">
        <f>MATCH(CONCATENATE("DISC ",TEXT($BV46,"mmm-yyyy")),Curves!$11:$11,0)</f>
        <v>40</v>
      </c>
      <c r="DL46" s="12">
        <f>MATCH(CONCATENATE("NG ",TEXT($BW46,"mmm-yyyy")),Curves!$11:$11,0)</f>
        <v>29</v>
      </c>
      <c r="DM46" s="12">
        <f>MATCH(CONCATENATE("B ",TEXT($BW46,"mmm-yyyy")),Curves!$11:$11,0)</f>
        <v>17</v>
      </c>
      <c r="DN46" s="12">
        <f>MATCH(CONCATENATE("DISC ",TEXT($BW46,"mmm-yyyy")),Curves!$11:$11,0)</f>
        <v>41</v>
      </c>
      <c r="DP46" s="12">
        <f>MATCH(CONCATENATE("NG ",TEXT($BX46,"mmm-yyyy")),Curves!$11:$11,0)</f>
        <v>30</v>
      </c>
      <c r="DQ46" s="12">
        <f>MATCH(CONCATENATE("B ",TEXT($BX46,"mmm-yyyy")),Curves!$11:$11,0)</f>
        <v>18</v>
      </c>
      <c r="DR46" s="12">
        <f>MATCH(CONCATENATE("DISC ",TEXT($BX46,"mmm-yyyy")),Curves!$11:$11,0)</f>
        <v>42</v>
      </c>
    </row>
    <row r="47" spans="2:122" x14ac:dyDescent="0.2">
      <c r="B47" s="6">
        <f t="shared" si="1"/>
        <v>36678</v>
      </c>
      <c r="C47" s="27">
        <f>IF(Curves!C56&lt;&gt;"",Curves!C56,"")</f>
        <v>36661</v>
      </c>
      <c r="D47" s="31"/>
      <c r="E47" s="20">
        <f t="shared" si="2"/>
        <v>0</v>
      </c>
      <c r="F47" s="20">
        <f t="shared" si="5"/>
        <v>3.0018304003783403</v>
      </c>
      <c r="G47" s="20">
        <f t="shared" si="6"/>
        <v>3.0627182886835453</v>
      </c>
      <c r="H47" s="20">
        <f t="shared" si="7"/>
        <v>3.0636223683693848</v>
      </c>
      <c r="I47" s="20">
        <f t="shared" si="8"/>
        <v>3.0405874307825487</v>
      </c>
      <c r="J47" s="20">
        <f t="shared" si="9"/>
        <v>2.9972015805060259</v>
      </c>
      <c r="K47" s="20">
        <f t="shared" si="10"/>
        <v>3.1352809397354706</v>
      </c>
      <c r="L47" s="20">
        <f t="shared" si="11"/>
        <v>3.2146027666795871</v>
      </c>
      <c r="M47" s="20">
        <f t="shared" si="12"/>
        <v>3.2201887557170097</v>
      </c>
      <c r="N47" s="20">
        <f t="shared" si="13"/>
        <v>3.029613757601878</v>
      </c>
      <c r="O47" s="21">
        <f t="shared" si="14"/>
        <v>2.8296308942872317</v>
      </c>
      <c r="P47" s="20"/>
      <c r="Q47" s="50">
        <f t="shared" si="15"/>
        <v>3.2201887557170097</v>
      </c>
      <c r="R47" s="50">
        <f t="shared" si="45"/>
        <v>2.8296308942872317</v>
      </c>
      <c r="S47" s="51">
        <f t="shared" si="16"/>
        <v>0.390557861429778</v>
      </c>
      <c r="U47" s="34">
        <f>INDEX(Curves!$A$12:$AZ$907,$CA47,CB47)</f>
        <v>0</v>
      </c>
      <c r="V47" s="34">
        <f>INDEX(Curves!$A$12:$AZ$907,$CA47,CC47)</f>
        <v>0</v>
      </c>
      <c r="W47" s="34">
        <f>INDEX(Curves!$A$12:$AZ$907,$CA47,CD47)</f>
        <v>0</v>
      </c>
      <c r="X47" s="34"/>
      <c r="Y47" s="34">
        <f>INDEX(Curves!$A$12:$AZ$907,$CA47,CF47)</f>
        <v>3.3960000000000004</v>
      </c>
      <c r="Z47" s="34">
        <f>INDEX(Curves!$A$12:$AZ$907,$CA47,CG47)</f>
        <v>-0.38500000000000001</v>
      </c>
      <c r="AA47" s="34">
        <f>INDEX(Curves!$A$12:$AZ$907,$CA47,CH47)</f>
        <v>0.99695463313794086</v>
      </c>
      <c r="AB47" s="34"/>
      <c r="AC47" s="34">
        <f>INDEX(Curves!$A$12:$AZ$907,$CA47,CJ47)</f>
        <v>3.4240000000000004</v>
      </c>
      <c r="AD47" s="34">
        <f>INDEX(Curves!$A$12:$AZ$907,$CA47,CK47)</f>
        <v>-0.33500000000000002</v>
      </c>
      <c r="AE47" s="34">
        <f>INDEX(Curves!$A$12:$AZ$907,$CA47,CL47)</f>
        <v>0.99149183835660248</v>
      </c>
      <c r="AF47" s="34"/>
      <c r="AG47" s="34">
        <f>INDEX(Curves!$A$12:$AZ$907,$CA47,CN47)</f>
        <v>3.4430000000000001</v>
      </c>
      <c r="AH47" s="34">
        <f>INDEX(Curves!$A$12:$AZ$907,$CA47,CO47)</f>
        <v>-0.33500000000000002</v>
      </c>
      <c r="AI47" s="34">
        <f>INDEX(Curves!$A$12:$AZ$907,$CA47,CP47)</f>
        <v>0.98572148274433236</v>
      </c>
      <c r="AJ47" s="34"/>
      <c r="AK47" s="34">
        <f>INDEX(Curves!$A$12:$AZ$907,$CA47,CR47)</f>
        <v>3.4380000000000002</v>
      </c>
      <c r="AL47" s="34">
        <f>INDEX(Curves!$A$12:$AZ$907,$CA47,CS47)</f>
        <v>-0.33500000000000002</v>
      </c>
      <c r="AM47" s="34">
        <f>INDEX(Curves!$A$12:$AZ$907,$CA47,CT47)</f>
        <v>0.97988637795119193</v>
      </c>
      <c r="AN47" s="34"/>
      <c r="AO47" s="34">
        <f>INDEX(Curves!$A$12:$AZ$907,$CA47,CV47)</f>
        <v>3.4540000000000006</v>
      </c>
      <c r="AP47" s="34">
        <f>INDEX(Curves!$A$12:$AZ$907,$CA47,CW47)</f>
        <v>-0.3775</v>
      </c>
      <c r="AQ47" s="34">
        <f>INDEX(Curves!$A$12:$AZ$907,$CA47,CX47)</f>
        <v>0.97422446952901842</v>
      </c>
      <c r="AR47" s="34"/>
      <c r="AS47" s="34">
        <f>INDEX(Curves!$A$12:$AZ$907,$CA47,CZ47)</f>
        <v>3.5580000000000003</v>
      </c>
      <c r="AT47" s="34">
        <f>INDEX(Curves!$A$12:$AZ$907,$CA47,DA47)</f>
        <v>-0.32</v>
      </c>
      <c r="AU47" s="34">
        <f>INDEX(Curves!$A$12:$AZ$907,$CA47,DB47)</f>
        <v>0.96827700424196117</v>
      </c>
      <c r="AV47" s="34"/>
      <c r="AW47" s="34">
        <f>INDEX(Curves!$A$12:$AZ$907,$CA47,DD47)</f>
        <v>3.66</v>
      </c>
      <c r="AX47" s="34">
        <f>INDEX(Curves!$A$12:$AZ$907,$CA47,DE47)</f>
        <v>-0.32</v>
      </c>
      <c r="AY47" s="34">
        <f>INDEX(Curves!$A$12:$AZ$907,$CA47,DF47)</f>
        <v>0.96245591816754095</v>
      </c>
      <c r="AZ47" s="34"/>
      <c r="BA47" s="34">
        <f>INDEX(Curves!$A$12:$AZ$907,$CA47,DH47)</f>
        <v>3.677</v>
      </c>
      <c r="BB47" s="34">
        <f>INDEX(Curves!$A$12:$AZ$907,$CA47,DI47)</f>
        <v>-0.31</v>
      </c>
      <c r="BC47" s="34">
        <f>INDEX(Curves!$A$12:$AZ$907,$CA47,DJ47)</f>
        <v>0.95639701684496869</v>
      </c>
      <c r="BD47" s="34"/>
      <c r="BE47" s="34">
        <f>INDEX(Curves!$A$12:$AZ$907,$CA47,DL47)</f>
        <v>3.4980000000000002</v>
      </c>
      <c r="BF47" s="34">
        <f>INDEX(Curves!$A$12:$AZ$907,$CA47,DM47)</f>
        <v>-0.31</v>
      </c>
      <c r="BG47" s="34">
        <f>INDEX(Curves!$A$12:$AZ$907,$CA47,DN47)</f>
        <v>0.95031799171953513</v>
      </c>
      <c r="BH47" s="34"/>
      <c r="BI47" s="34">
        <f>INDEX(Curves!$A$12:$AZ$907,$CA47,DP47)</f>
        <v>3.3050000000000002</v>
      </c>
      <c r="BJ47" s="34">
        <f>INDEX(Curves!$A$12:$AZ$907,$CA47,DQ47)</f>
        <v>-0.31</v>
      </c>
      <c r="BK47" s="34">
        <f>INDEX(Curves!$A$12:$AZ$907,$CA47,DR47)</f>
        <v>0.94478493966184696</v>
      </c>
      <c r="BL47"/>
      <c r="BM47"/>
      <c r="BN47" s="17">
        <f t="shared" si="18"/>
        <v>36647</v>
      </c>
      <c r="BO47" s="17">
        <f t="shared" ref="BO47:BX47" si="62">EOMONTH(BN47,1)</f>
        <v>36707</v>
      </c>
      <c r="BP47" s="17">
        <f t="shared" si="62"/>
        <v>36738</v>
      </c>
      <c r="BQ47" s="17">
        <f t="shared" si="62"/>
        <v>36769</v>
      </c>
      <c r="BR47" s="17">
        <f t="shared" si="62"/>
        <v>36799</v>
      </c>
      <c r="BS47" s="17">
        <f t="shared" si="62"/>
        <v>36830</v>
      </c>
      <c r="BT47" s="17">
        <f t="shared" si="62"/>
        <v>36860</v>
      </c>
      <c r="BU47" s="17">
        <f t="shared" si="62"/>
        <v>36891</v>
      </c>
      <c r="BV47" s="17">
        <f t="shared" si="62"/>
        <v>36922</v>
      </c>
      <c r="BW47" s="17">
        <f t="shared" si="62"/>
        <v>36950</v>
      </c>
      <c r="BX47" s="17">
        <f t="shared" si="62"/>
        <v>36981</v>
      </c>
      <c r="BY47" s="9"/>
      <c r="CA47" s="12">
        <f>MATCH(C47,Curves!$C$12:$C$433,0)</f>
        <v>45</v>
      </c>
      <c r="CB47" s="12">
        <f>MATCH(CONCATENATE("NG ",TEXT($BN47,"mmm-yyyy")),Curves!$11:$11,0)</f>
        <v>20</v>
      </c>
      <c r="CC47" s="12">
        <f>MATCH(CONCATENATE("B ",TEXT($BN47,"mmm-yyyy")),Curves!$11:$11,0)</f>
        <v>8</v>
      </c>
      <c r="CD47" s="12">
        <f>MATCH(CONCATENATE("DISC ",TEXT($BN47,"mmm-yyyy")),Curves!$11:$11,0)</f>
        <v>32</v>
      </c>
      <c r="CE47" s="12"/>
      <c r="CF47" s="12">
        <f>MATCH(CONCATENATE("NG ",TEXT($BO47,"mmm-yyyy")),Curves!$11:$11,0)</f>
        <v>21</v>
      </c>
      <c r="CG47" s="12">
        <f>MATCH(CONCATENATE("B ",TEXT($BO47,"mmm-yyyy")),Curves!$11:$11,0)</f>
        <v>9</v>
      </c>
      <c r="CH47" s="12">
        <f>MATCH(CONCATENATE("DISC ",TEXT($BO47,"mmm-yyyy")),Curves!$11:$11,0)</f>
        <v>33</v>
      </c>
      <c r="CI47" s="12"/>
      <c r="CJ47" s="12">
        <f>MATCH(CONCATENATE("NG ",TEXT($BP47,"mmm-yyyy")),Curves!$11:$11,0)</f>
        <v>22</v>
      </c>
      <c r="CK47" s="12">
        <f>MATCH(CONCATENATE("B ",TEXT($BP47,"mmm-yyyy")),Curves!$11:$11,0)</f>
        <v>10</v>
      </c>
      <c r="CL47" s="12">
        <f>MATCH(CONCATENATE("DISC ",TEXT($BP47,"mmm-yyyy")),Curves!$11:$11,0)</f>
        <v>34</v>
      </c>
      <c r="CM47" s="12"/>
      <c r="CN47" s="12">
        <f>MATCH(CONCATENATE("NG ",TEXT($BQ47,"mmm-yyyy")),Curves!$11:$11,0)</f>
        <v>23</v>
      </c>
      <c r="CO47" s="12">
        <f>MATCH(CONCATENATE("B ",TEXT($BQ47,"mmm-yyyy")),Curves!$11:$11,0)</f>
        <v>11</v>
      </c>
      <c r="CP47" s="12">
        <f>MATCH(CONCATENATE("DISC ",TEXT($BQ47,"mmm-yyyy")),Curves!$11:$11,0)</f>
        <v>35</v>
      </c>
      <c r="CQ47" s="12"/>
      <c r="CR47" s="12">
        <f>MATCH(CONCATENATE("NG ",TEXT($BR47,"mmm-yyyy")),Curves!$11:$11,0)</f>
        <v>24</v>
      </c>
      <c r="CS47" s="12">
        <f>MATCH(CONCATENATE("B ",TEXT($BR47,"mmm-yyyy")),Curves!$11:$11,0)</f>
        <v>12</v>
      </c>
      <c r="CT47" s="12">
        <f>MATCH(CONCATENATE("DISC ",TEXT($BR47,"mmm-yyyy")),Curves!$11:$11,0)</f>
        <v>36</v>
      </c>
      <c r="CU47" s="12"/>
      <c r="CV47" s="12">
        <f>MATCH(CONCATENATE("NG ",TEXT($BS47,"mmm-yyyy")),Curves!$11:$11,0)</f>
        <v>25</v>
      </c>
      <c r="CW47" s="12">
        <f>MATCH(CONCATENATE("B ",TEXT($BS47,"mmm-yyyy")),Curves!$11:$11,0)</f>
        <v>13</v>
      </c>
      <c r="CX47" s="12">
        <f>MATCH(CONCATENATE("DISC ",TEXT($BS47,"mmm-yyyy")),Curves!$11:$11,0)</f>
        <v>37</v>
      </c>
      <c r="CY47" s="12"/>
      <c r="CZ47" s="12">
        <f>MATCH(CONCATENATE("NG ",TEXT($BT47,"mmm-yyyy")),Curves!$11:$11,0)</f>
        <v>26</v>
      </c>
      <c r="DA47" s="12">
        <f>MATCH(CONCATENATE("B ",TEXT($BT47,"mmm-yyyy")),Curves!$11:$11,0)</f>
        <v>14</v>
      </c>
      <c r="DB47" s="12">
        <f>MATCH(CONCATENATE("DISC ",TEXT($BT47,"mmm-yyyy")),Curves!$11:$11,0)</f>
        <v>38</v>
      </c>
      <c r="DC47" s="12"/>
      <c r="DD47" s="12">
        <f>MATCH(CONCATENATE("NG ",TEXT($BU47,"mmm-yyyy")),Curves!$11:$11,0)</f>
        <v>27</v>
      </c>
      <c r="DE47" s="12">
        <f>MATCH(CONCATENATE("B ",TEXT($BU47,"mmm-yyyy")),Curves!$11:$11,0)</f>
        <v>15</v>
      </c>
      <c r="DF47" s="12">
        <f>MATCH(CONCATENATE("DISC ",TEXT($BU47,"mmm-yyyy")),Curves!$11:$11,0)</f>
        <v>39</v>
      </c>
      <c r="DG47" s="12"/>
      <c r="DH47" s="12">
        <f>MATCH(CONCATENATE("NG ",TEXT($BV47,"mmm-yyyy")),Curves!$11:$11,0)</f>
        <v>28</v>
      </c>
      <c r="DI47" s="12">
        <f>MATCH(CONCATENATE("B ",TEXT($BV47,"mmm-yyyy")),Curves!$11:$11,0)</f>
        <v>16</v>
      </c>
      <c r="DJ47" s="12">
        <f>MATCH(CONCATENATE("DISC ",TEXT($BV47,"mmm-yyyy")),Curves!$11:$11,0)</f>
        <v>40</v>
      </c>
      <c r="DL47" s="12">
        <f>MATCH(CONCATENATE("NG ",TEXT($BW47,"mmm-yyyy")),Curves!$11:$11,0)</f>
        <v>29</v>
      </c>
      <c r="DM47" s="12">
        <f>MATCH(CONCATENATE("B ",TEXT($BW47,"mmm-yyyy")),Curves!$11:$11,0)</f>
        <v>17</v>
      </c>
      <c r="DN47" s="12">
        <f>MATCH(CONCATENATE("DISC ",TEXT($BW47,"mmm-yyyy")),Curves!$11:$11,0)</f>
        <v>41</v>
      </c>
      <c r="DP47" s="12">
        <f>MATCH(CONCATENATE("NG ",TEXT($BX47,"mmm-yyyy")),Curves!$11:$11,0)</f>
        <v>30</v>
      </c>
      <c r="DQ47" s="12">
        <f>MATCH(CONCATENATE("B ",TEXT($BX47,"mmm-yyyy")),Curves!$11:$11,0)</f>
        <v>18</v>
      </c>
      <c r="DR47" s="12">
        <f>MATCH(CONCATENATE("DISC ",TEXT($BX47,"mmm-yyyy")),Curves!$11:$11,0)</f>
        <v>42</v>
      </c>
    </row>
    <row r="48" spans="2:122" x14ac:dyDescent="0.2">
      <c r="B48" s="6">
        <f t="shared" si="1"/>
        <v>36678</v>
      </c>
      <c r="C48" s="27">
        <f>IF(Curves!C57&lt;&gt;"",Curves!C57,"")</f>
        <v>36662</v>
      </c>
      <c r="D48" s="31"/>
      <c r="E48" s="20">
        <f t="shared" si="2"/>
        <v>0</v>
      </c>
      <c r="F48" s="20">
        <f t="shared" si="5"/>
        <v>3.0690529834125364</v>
      </c>
      <c r="G48" s="20">
        <f t="shared" si="6"/>
        <v>3.1261340146406296</v>
      </c>
      <c r="H48" s="20">
        <f t="shared" si="7"/>
        <v>3.129654649494432</v>
      </c>
      <c r="I48" s="20">
        <f t="shared" si="8"/>
        <v>3.1090175492051637</v>
      </c>
      <c r="J48" s="20">
        <f t="shared" si="9"/>
        <v>3.069771607842267</v>
      </c>
      <c r="K48" s="20">
        <f t="shared" si="10"/>
        <v>3.2068008745849297</v>
      </c>
      <c r="L48" s="20">
        <f t="shared" si="11"/>
        <v>3.2894202107734856</v>
      </c>
      <c r="M48" s="20">
        <f t="shared" si="12"/>
        <v>3.2953993872419596</v>
      </c>
      <c r="N48" s="20">
        <f t="shared" si="13"/>
        <v>3.1043384217908874</v>
      </c>
      <c r="O48" s="21">
        <f t="shared" si="14"/>
        <v>2.9048819629761642</v>
      </c>
      <c r="P48" s="20"/>
      <c r="Q48" s="50">
        <f t="shared" si="15"/>
        <v>3.2953993872419596</v>
      </c>
      <c r="R48" s="50">
        <f t="shared" si="45"/>
        <v>2.9048819629761642</v>
      </c>
      <c r="S48" s="51">
        <f t="shared" si="16"/>
        <v>0.39051742426579539</v>
      </c>
      <c r="U48" s="34">
        <f>INDEX(Curves!$A$12:$AZ$907,$CA48,CB48)</f>
        <v>0</v>
      </c>
      <c r="V48" s="34">
        <f>INDEX(Curves!$A$12:$AZ$907,$CA48,CC48)</f>
        <v>0</v>
      </c>
      <c r="W48" s="34">
        <f>INDEX(Curves!$A$12:$AZ$907,$CA48,CD48)</f>
        <v>0</v>
      </c>
      <c r="X48" s="34"/>
      <c r="Y48" s="34">
        <f>INDEX(Curves!$A$12:$AZ$907,$CA48,CF48)</f>
        <v>3.4480000000000004</v>
      </c>
      <c r="Z48" s="34">
        <f>INDEX(Curves!$A$12:$AZ$907,$CA48,CG48)</f>
        <v>-0.37</v>
      </c>
      <c r="AA48" s="34">
        <f>INDEX(Curves!$A$12:$AZ$907,$CA48,CH48)</f>
        <v>0.99709323697613261</v>
      </c>
      <c r="AB48" s="34"/>
      <c r="AC48" s="34">
        <f>INDEX(Curves!$A$12:$AZ$907,$CA48,CJ48)</f>
        <v>3.4750000000000001</v>
      </c>
      <c r="AD48" s="34">
        <f>INDEX(Curves!$A$12:$AZ$907,$CA48,CK48)</f>
        <v>-0.32250000000000001</v>
      </c>
      <c r="AE48" s="34">
        <f>INDEX(Curves!$A$12:$AZ$907,$CA48,CL48)</f>
        <v>0.99163648362906576</v>
      </c>
      <c r="AF48" s="34"/>
      <c r="AG48" s="34">
        <f>INDEX(Curves!$A$12:$AZ$907,$CA48,CN48)</f>
        <v>3.4969999999999999</v>
      </c>
      <c r="AH48" s="34">
        <f>INDEX(Curves!$A$12:$AZ$907,$CA48,CO48)</f>
        <v>-0.32250000000000001</v>
      </c>
      <c r="AI48" s="34">
        <f>INDEX(Curves!$A$12:$AZ$907,$CA48,CP48)</f>
        <v>0.98587325547154891</v>
      </c>
      <c r="AJ48" s="34"/>
      <c r="AK48" s="34">
        <f>INDEX(Curves!$A$12:$AZ$907,$CA48,CR48)</f>
        <v>3.4950000000000001</v>
      </c>
      <c r="AL48" s="34">
        <f>INDEX(Curves!$A$12:$AZ$907,$CA48,CS48)</f>
        <v>-0.32250000000000001</v>
      </c>
      <c r="AM48" s="34">
        <f>INDEX(Curves!$A$12:$AZ$907,$CA48,CT48)</f>
        <v>0.97998977122306175</v>
      </c>
      <c r="AN48" s="34"/>
      <c r="AO48" s="34">
        <f>INDEX(Curves!$A$12:$AZ$907,$CA48,CV48)</f>
        <v>3.5160000000000005</v>
      </c>
      <c r="AP48" s="34">
        <f>INDEX(Curves!$A$12:$AZ$907,$CA48,CW48)</f>
        <v>-0.36499999999999999</v>
      </c>
      <c r="AQ48" s="34">
        <f>INDEX(Curves!$A$12:$AZ$907,$CA48,CX48)</f>
        <v>0.97422139252372786</v>
      </c>
      <c r="AR48" s="34"/>
      <c r="AS48" s="34">
        <f>INDEX(Curves!$A$12:$AZ$907,$CA48,CZ48)</f>
        <v>3.6269999999999998</v>
      </c>
      <c r="AT48" s="34">
        <f>INDEX(Curves!$A$12:$AZ$907,$CA48,DA48)</f>
        <v>-0.315</v>
      </c>
      <c r="AU48" s="34">
        <f>INDEX(Curves!$A$12:$AZ$907,$CA48,DB48)</f>
        <v>0.96823697904134354</v>
      </c>
      <c r="AV48" s="34"/>
      <c r="AW48" s="34">
        <f>INDEX(Curves!$A$12:$AZ$907,$CA48,DD48)</f>
        <v>3.7330000000000001</v>
      </c>
      <c r="AX48" s="34">
        <f>INDEX(Curves!$A$12:$AZ$907,$CA48,DE48)</f>
        <v>-0.315</v>
      </c>
      <c r="AY48" s="34">
        <f>INDEX(Curves!$A$12:$AZ$907,$CA48,DF48)</f>
        <v>0.96238157132050484</v>
      </c>
      <c r="AZ48" s="34"/>
      <c r="BA48" s="34">
        <f>INDEX(Curves!$A$12:$AZ$907,$CA48,DH48)</f>
        <v>3.7510000000000003</v>
      </c>
      <c r="BB48" s="34">
        <f>INDEX(Curves!$A$12:$AZ$907,$CA48,DI48)</f>
        <v>-0.30499999999999999</v>
      </c>
      <c r="BC48" s="34">
        <f>INDEX(Curves!$A$12:$AZ$907,$CA48,DJ48)</f>
        <v>0.95629697830585003</v>
      </c>
      <c r="BD48" s="34"/>
      <c r="BE48" s="34">
        <f>INDEX(Curves!$A$12:$AZ$907,$CA48,DL48)</f>
        <v>3.5720000000000001</v>
      </c>
      <c r="BF48" s="34">
        <f>INDEX(Curves!$A$12:$AZ$907,$CA48,DM48)</f>
        <v>-0.30499999999999999</v>
      </c>
      <c r="BG48" s="34">
        <f>INDEX(Curves!$A$12:$AZ$907,$CA48,DN48)</f>
        <v>0.95021071986253058</v>
      </c>
      <c r="BH48" s="34"/>
      <c r="BI48" s="34">
        <f>INDEX(Curves!$A$12:$AZ$907,$CA48,DP48)</f>
        <v>3.38</v>
      </c>
      <c r="BJ48" s="34">
        <f>INDEX(Curves!$A$12:$AZ$907,$CA48,DQ48)</f>
        <v>-0.30499999999999999</v>
      </c>
      <c r="BK48" s="34">
        <f>INDEX(Curves!$A$12:$AZ$907,$CA48,DR48)</f>
        <v>0.94467706113046002</v>
      </c>
      <c r="BL48"/>
      <c r="BM48"/>
      <c r="BN48" s="17">
        <f t="shared" si="18"/>
        <v>36647</v>
      </c>
      <c r="BO48" s="17">
        <f t="shared" ref="BO48:BX48" si="63">EOMONTH(BN48,1)</f>
        <v>36707</v>
      </c>
      <c r="BP48" s="17">
        <f t="shared" si="63"/>
        <v>36738</v>
      </c>
      <c r="BQ48" s="17">
        <f t="shared" si="63"/>
        <v>36769</v>
      </c>
      <c r="BR48" s="17">
        <f t="shared" si="63"/>
        <v>36799</v>
      </c>
      <c r="BS48" s="17">
        <f t="shared" si="63"/>
        <v>36830</v>
      </c>
      <c r="BT48" s="17">
        <f t="shared" si="63"/>
        <v>36860</v>
      </c>
      <c r="BU48" s="17">
        <f t="shared" si="63"/>
        <v>36891</v>
      </c>
      <c r="BV48" s="17">
        <f t="shared" si="63"/>
        <v>36922</v>
      </c>
      <c r="BW48" s="17">
        <f t="shared" si="63"/>
        <v>36950</v>
      </c>
      <c r="BX48" s="17">
        <f t="shared" si="63"/>
        <v>36981</v>
      </c>
      <c r="BY48" s="9"/>
      <c r="CA48" s="12">
        <f>MATCH(C48,Curves!$C$12:$C$433,0)</f>
        <v>46</v>
      </c>
      <c r="CB48" s="12">
        <f>MATCH(CONCATENATE("NG ",TEXT($BN48,"mmm-yyyy")),Curves!$11:$11,0)</f>
        <v>20</v>
      </c>
      <c r="CC48" s="12">
        <f>MATCH(CONCATENATE("B ",TEXT($BN48,"mmm-yyyy")),Curves!$11:$11,0)</f>
        <v>8</v>
      </c>
      <c r="CD48" s="12">
        <f>MATCH(CONCATENATE("DISC ",TEXT($BN48,"mmm-yyyy")),Curves!$11:$11,0)</f>
        <v>32</v>
      </c>
      <c r="CE48" s="12"/>
      <c r="CF48" s="12">
        <f>MATCH(CONCATENATE("NG ",TEXT($BO48,"mmm-yyyy")),Curves!$11:$11,0)</f>
        <v>21</v>
      </c>
      <c r="CG48" s="12">
        <f>MATCH(CONCATENATE("B ",TEXT($BO48,"mmm-yyyy")),Curves!$11:$11,0)</f>
        <v>9</v>
      </c>
      <c r="CH48" s="12">
        <f>MATCH(CONCATENATE("DISC ",TEXT($BO48,"mmm-yyyy")),Curves!$11:$11,0)</f>
        <v>33</v>
      </c>
      <c r="CI48" s="12"/>
      <c r="CJ48" s="12">
        <f>MATCH(CONCATENATE("NG ",TEXT($BP48,"mmm-yyyy")),Curves!$11:$11,0)</f>
        <v>22</v>
      </c>
      <c r="CK48" s="12">
        <f>MATCH(CONCATENATE("B ",TEXT($BP48,"mmm-yyyy")),Curves!$11:$11,0)</f>
        <v>10</v>
      </c>
      <c r="CL48" s="12">
        <f>MATCH(CONCATENATE("DISC ",TEXT($BP48,"mmm-yyyy")),Curves!$11:$11,0)</f>
        <v>34</v>
      </c>
      <c r="CM48" s="12"/>
      <c r="CN48" s="12">
        <f>MATCH(CONCATENATE("NG ",TEXT($BQ48,"mmm-yyyy")),Curves!$11:$11,0)</f>
        <v>23</v>
      </c>
      <c r="CO48" s="12">
        <f>MATCH(CONCATENATE("B ",TEXT($BQ48,"mmm-yyyy")),Curves!$11:$11,0)</f>
        <v>11</v>
      </c>
      <c r="CP48" s="12">
        <f>MATCH(CONCATENATE("DISC ",TEXT($BQ48,"mmm-yyyy")),Curves!$11:$11,0)</f>
        <v>35</v>
      </c>
      <c r="CQ48" s="12"/>
      <c r="CR48" s="12">
        <f>MATCH(CONCATENATE("NG ",TEXT($BR48,"mmm-yyyy")),Curves!$11:$11,0)</f>
        <v>24</v>
      </c>
      <c r="CS48" s="12">
        <f>MATCH(CONCATENATE("B ",TEXT($BR48,"mmm-yyyy")),Curves!$11:$11,0)</f>
        <v>12</v>
      </c>
      <c r="CT48" s="12">
        <f>MATCH(CONCATENATE("DISC ",TEXT($BR48,"mmm-yyyy")),Curves!$11:$11,0)</f>
        <v>36</v>
      </c>
      <c r="CU48" s="12"/>
      <c r="CV48" s="12">
        <f>MATCH(CONCATENATE("NG ",TEXT($BS48,"mmm-yyyy")),Curves!$11:$11,0)</f>
        <v>25</v>
      </c>
      <c r="CW48" s="12">
        <f>MATCH(CONCATENATE("B ",TEXT($BS48,"mmm-yyyy")),Curves!$11:$11,0)</f>
        <v>13</v>
      </c>
      <c r="CX48" s="12">
        <f>MATCH(CONCATENATE("DISC ",TEXT($BS48,"mmm-yyyy")),Curves!$11:$11,0)</f>
        <v>37</v>
      </c>
      <c r="CY48" s="12"/>
      <c r="CZ48" s="12">
        <f>MATCH(CONCATENATE("NG ",TEXT($BT48,"mmm-yyyy")),Curves!$11:$11,0)</f>
        <v>26</v>
      </c>
      <c r="DA48" s="12">
        <f>MATCH(CONCATENATE("B ",TEXT($BT48,"mmm-yyyy")),Curves!$11:$11,0)</f>
        <v>14</v>
      </c>
      <c r="DB48" s="12">
        <f>MATCH(CONCATENATE("DISC ",TEXT($BT48,"mmm-yyyy")),Curves!$11:$11,0)</f>
        <v>38</v>
      </c>
      <c r="DC48" s="12"/>
      <c r="DD48" s="12">
        <f>MATCH(CONCATENATE("NG ",TEXT($BU48,"mmm-yyyy")),Curves!$11:$11,0)</f>
        <v>27</v>
      </c>
      <c r="DE48" s="12">
        <f>MATCH(CONCATENATE("B ",TEXT($BU48,"mmm-yyyy")),Curves!$11:$11,0)</f>
        <v>15</v>
      </c>
      <c r="DF48" s="12">
        <f>MATCH(CONCATENATE("DISC ",TEXT($BU48,"mmm-yyyy")),Curves!$11:$11,0)</f>
        <v>39</v>
      </c>
      <c r="DG48" s="12"/>
      <c r="DH48" s="12">
        <f>MATCH(CONCATENATE("NG ",TEXT($BV48,"mmm-yyyy")),Curves!$11:$11,0)</f>
        <v>28</v>
      </c>
      <c r="DI48" s="12">
        <f>MATCH(CONCATENATE("B ",TEXT($BV48,"mmm-yyyy")),Curves!$11:$11,0)</f>
        <v>16</v>
      </c>
      <c r="DJ48" s="12">
        <f>MATCH(CONCATENATE("DISC ",TEXT($BV48,"mmm-yyyy")),Curves!$11:$11,0)</f>
        <v>40</v>
      </c>
      <c r="DL48" s="12">
        <f>MATCH(CONCATENATE("NG ",TEXT($BW48,"mmm-yyyy")),Curves!$11:$11,0)</f>
        <v>29</v>
      </c>
      <c r="DM48" s="12">
        <f>MATCH(CONCATENATE("B ",TEXT($BW48,"mmm-yyyy")),Curves!$11:$11,0)</f>
        <v>17</v>
      </c>
      <c r="DN48" s="12">
        <f>MATCH(CONCATENATE("DISC ",TEXT($BW48,"mmm-yyyy")),Curves!$11:$11,0)</f>
        <v>41</v>
      </c>
      <c r="DP48" s="12">
        <f>MATCH(CONCATENATE("NG ",TEXT($BX48,"mmm-yyyy")),Curves!$11:$11,0)</f>
        <v>30</v>
      </c>
      <c r="DQ48" s="12">
        <f>MATCH(CONCATENATE("B ",TEXT($BX48,"mmm-yyyy")),Curves!$11:$11,0)</f>
        <v>18</v>
      </c>
      <c r="DR48" s="12">
        <f>MATCH(CONCATENATE("DISC ",TEXT($BX48,"mmm-yyyy")),Curves!$11:$11,0)</f>
        <v>42</v>
      </c>
    </row>
    <row r="49" spans="2:122" x14ac:dyDescent="0.2">
      <c r="B49" s="6">
        <f t="shared" si="1"/>
        <v>36678</v>
      </c>
      <c r="C49" s="27">
        <f>IF(Curves!C58&lt;&gt;"",Curves!C58,"")</f>
        <v>36663</v>
      </c>
      <c r="D49" s="31"/>
      <c r="E49" s="20">
        <f t="shared" si="2"/>
        <v>0</v>
      </c>
      <c r="F49" s="20">
        <f t="shared" si="5"/>
        <v>3.2924951621721834</v>
      </c>
      <c r="G49" s="20">
        <f t="shared" si="6"/>
        <v>3.3631103596745233</v>
      </c>
      <c r="H49" s="20">
        <f t="shared" si="7"/>
        <v>3.3572342379011624</v>
      </c>
      <c r="I49" s="20">
        <f t="shared" si="8"/>
        <v>3.3303363559925296</v>
      </c>
      <c r="J49" s="20">
        <f t="shared" si="9"/>
        <v>3.2888653763597873</v>
      </c>
      <c r="K49" s="20">
        <f t="shared" si="10"/>
        <v>3.4045882290374649</v>
      </c>
      <c r="L49" s="20">
        <f t="shared" si="11"/>
        <v>3.4820158728863104</v>
      </c>
      <c r="M49" s="20">
        <f t="shared" si="12"/>
        <v>3.4789650193298507</v>
      </c>
      <c r="N49" s="20">
        <f t="shared" si="13"/>
        <v>3.2714025292991473</v>
      </c>
      <c r="O49" s="21">
        <f t="shared" si="14"/>
        <v>3.0585823399016614</v>
      </c>
      <c r="P49" s="20"/>
      <c r="Q49" s="50">
        <f t="shared" si="15"/>
        <v>3.4820158728863104</v>
      </c>
      <c r="R49" s="50">
        <f t="shared" si="45"/>
        <v>3.0585823399016614</v>
      </c>
      <c r="S49" s="51">
        <f t="shared" si="16"/>
        <v>0.42343353298464903</v>
      </c>
      <c r="U49" s="34">
        <f>INDEX(Curves!$A$12:$AZ$907,$CA49,CB49)</f>
        <v>0</v>
      </c>
      <c r="V49" s="34">
        <f>INDEX(Curves!$A$12:$AZ$907,$CA49,CC49)</f>
        <v>0</v>
      </c>
      <c r="W49" s="34">
        <f>INDEX(Curves!$A$12:$AZ$907,$CA49,CD49)</f>
        <v>0</v>
      </c>
      <c r="X49" s="34"/>
      <c r="Y49" s="34">
        <f>INDEX(Curves!$A$12:$AZ$907,$CA49,CF49)</f>
        <v>3.6890000000000005</v>
      </c>
      <c r="Z49" s="34">
        <f>INDEX(Curves!$A$12:$AZ$907,$CA49,CG49)</f>
        <v>-0.38750000000000001</v>
      </c>
      <c r="AA49" s="34">
        <f>INDEX(Curves!$A$12:$AZ$907,$CA49,CH49)</f>
        <v>0.99727250103655407</v>
      </c>
      <c r="AB49" s="34"/>
      <c r="AC49" s="34">
        <f>INDEX(Curves!$A$12:$AZ$907,$CA49,CJ49)</f>
        <v>3.7110000000000003</v>
      </c>
      <c r="AD49" s="34">
        <f>INDEX(Curves!$A$12:$AZ$907,$CA49,CK49)</f>
        <v>-0.32</v>
      </c>
      <c r="AE49" s="34">
        <f>INDEX(Curves!$A$12:$AZ$907,$CA49,CL49)</f>
        <v>0.99177539359319455</v>
      </c>
      <c r="AF49" s="34"/>
      <c r="AG49" s="34">
        <f>INDEX(Curves!$A$12:$AZ$907,$CA49,CN49)</f>
        <v>3.7250000000000001</v>
      </c>
      <c r="AH49" s="34">
        <f>INDEX(Curves!$A$12:$AZ$907,$CA49,CO49)</f>
        <v>-0.32</v>
      </c>
      <c r="AI49" s="34">
        <f>INDEX(Curves!$A$12:$AZ$907,$CA49,CP49)</f>
        <v>0.98597187603558356</v>
      </c>
      <c r="AJ49" s="34"/>
      <c r="AK49" s="34">
        <f>INDEX(Curves!$A$12:$AZ$907,$CA49,CR49)</f>
        <v>3.718</v>
      </c>
      <c r="AL49" s="34">
        <f>INDEX(Curves!$A$12:$AZ$907,$CA49,CS49)</f>
        <v>-0.32</v>
      </c>
      <c r="AM49" s="34">
        <f>INDEX(Curves!$A$12:$AZ$907,$CA49,CT49)</f>
        <v>0.98008721483005579</v>
      </c>
      <c r="AN49" s="34"/>
      <c r="AO49" s="34">
        <f>INDEX(Curves!$A$12:$AZ$907,$CA49,CV49)</f>
        <v>3.738</v>
      </c>
      <c r="AP49" s="34">
        <f>INDEX(Curves!$A$12:$AZ$907,$CA49,CW49)</f>
        <v>-0.36249999999999999</v>
      </c>
      <c r="AQ49" s="34">
        <f>INDEX(Curves!$A$12:$AZ$907,$CA49,CX49)</f>
        <v>0.97433428421264612</v>
      </c>
      <c r="AR49" s="34"/>
      <c r="AS49" s="34">
        <f>INDEX(Curves!$A$12:$AZ$907,$CA49,CZ49)</f>
        <v>3.8410000000000002</v>
      </c>
      <c r="AT49" s="34">
        <f>INDEX(Curves!$A$12:$AZ$907,$CA49,DA49)</f>
        <v>-0.32500000000000001</v>
      </c>
      <c r="AU49" s="34">
        <f>INDEX(Curves!$A$12:$AZ$907,$CA49,DB49)</f>
        <v>0.96831292065911978</v>
      </c>
      <c r="AV49" s="34"/>
      <c r="AW49" s="34">
        <f>INDEX(Curves!$A$12:$AZ$907,$CA49,DD49)</f>
        <v>3.9430000000000001</v>
      </c>
      <c r="AX49" s="34">
        <f>INDEX(Curves!$A$12:$AZ$907,$CA49,DE49)</f>
        <v>-0.32500000000000001</v>
      </c>
      <c r="AY49" s="34">
        <f>INDEX(Curves!$A$12:$AZ$907,$CA49,DF49)</f>
        <v>0.9624145585644861</v>
      </c>
      <c r="AZ49" s="34"/>
      <c r="BA49" s="34">
        <f>INDEX(Curves!$A$12:$AZ$907,$CA49,DH49)</f>
        <v>3.9530000000000003</v>
      </c>
      <c r="BB49" s="34">
        <f>INDEX(Curves!$A$12:$AZ$907,$CA49,DI49)</f>
        <v>-0.315</v>
      </c>
      <c r="BC49" s="34">
        <f>INDEX(Curves!$A$12:$AZ$907,$CA49,DJ49)</f>
        <v>0.95628505204228986</v>
      </c>
      <c r="BD49" s="34"/>
      <c r="BE49" s="34">
        <f>INDEX(Curves!$A$12:$AZ$907,$CA49,DL49)</f>
        <v>3.758</v>
      </c>
      <c r="BF49" s="34">
        <f>INDEX(Curves!$A$12:$AZ$907,$CA49,DM49)</f>
        <v>-0.315</v>
      </c>
      <c r="BG49" s="34">
        <f>INDEX(Curves!$A$12:$AZ$907,$CA49,DN49)</f>
        <v>0.95016047902966805</v>
      </c>
      <c r="BH49" s="34"/>
      <c r="BI49" s="34">
        <f>INDEX(Curves!$A$12:$AZ$907,$CA49,DP49)</f>
        <v>3.5530000000000004</v>
      </c>
      <c r="BJ49" s="34">
        <f>INDEX(Curves!$A$12:$AZ$907,$CA49,DQ49)</f>
        <v>-0.315</v>
      </c>
      <c r="BK49" s="34">
        <f>INDEX(Curves!$A$12:$AZ$907,$CA49,DR49)</f>
        <v>0.94458997526302069</v>
      </c>
      <c r="BL49"/>
      <c r="BM49"/>
      <c r="BN49" s="17">
        <f t="shared" si="18"/>
        <v>36647</v>
      </c>
      <c r="BO49" s="17">
        <f t="shared" ref="BO49:BX49" si="64">EOMONTH(BN49,1)</f>
        <v>36707</v>
      </c>
      <c r="BP49" s="17">
        <f t="shared" si="64"/>
        <v>36738</v>
      </c>
      <c r="BQ49" s="17">
        <f t="shared" si="64"/>
        <v>36769</v>
      </c>
      <c r="BR49" s="17">
        <f t="shared" si="64"/>
        <v>36799</v>
      </c>
      <c r="BS49" s="17">
        <f t="shared" si="64"/>
        <v>36830</v>
      </c>
      <c r="BT49" s="17">
        <f t="shared" si="64"/>
        <v>36860</v>
      </c>
      <c r="BU49" s="17">
        <f t="shared" si="64"/>
        <v>36891</v>
      </c>
      <c r="BV49" s="17">
        <f t="shared" si="64"/>
        <v>36922</v>
      </c>
      <c r="BW49" s="17">
        <f t="shared" si="64"/>
        <v>36950</v>
      </c>
      <c r="BX49" s="17">
        <f t="shared" si="64"/>
        <v>36981</v>
      </c>
      <c r="BY49" s="9"/>
      <c r="CA49" s="12">
        <f>MATCH(C49,Curves!$C$12:$C$433,0)</f>
        <v>47</v>
      </c>
      <c r="CB49" s="12">
        <f>MATCH(CONCATENATE("NG ",TEXT($BN49,"mmm-yyyy")),Curves!$11:$11,0)</f>
        <v>20</v>
      </c>
      <c r="CC49" s="12">
        <f>MATCH(CONCATENATE("B ",TEXT($BN49,"mmm-yyyy")),Curves!$11:$11,0)</f>
        <v>8</v>
      </c>
      <c r="CD49" s="12">
        <f>MATCH(CONCATENATE("DISC ",TEXT($BN49,"mmm-yyyy")),Curves!$11:$11,0)</f>
        <v>32</v>
      </c>
      <c r="CE49" s="12"/>
      <c r="CF49" s="12">
        <f>MATCH(CONCATENATE("NG ",TEXT($BO49,"mmm-yyyy")),Curves!$11:$11,0)</f>
        <v>21</v>
      </c>
      <c r="CG49" s="12">
        <f>MATCH(CONCATENATE("B ",TEXT($BO49,"mmm-yyyy")),Curves!$11:$11,0)</f>
        <v>9</v>
      </c>
      <c r="CH49" s="12">
        <f>MATCH(CONCATENATE("DISC ",TEXT($BO49,"mmm-yyyy")),Curves!$11:$11,0)</f>
        <v>33</v>
      </c>
      <c r="CI49" s="12"/>
      <c r="CJ49" s="12">
        <f>MATCH(CONCATENATE("NG ",TEXT($BP49,"mmm-yyyy")),Curves!$11:$11,0)</f>
        <v>22</v>
      </c>
      <c r="CK49" s="12">
        <f>MATCH(CONCATENATE("B ",TEXT($BP49,"mmm-yyyy")),Curves!$11:$11,0)</f>
        <v>10</v>
      </c>
      <c r="CL49" s="12">
        <f>MATCH(CONCATENATE("DISC ",TEXT($BP49,"mmm-yyyy")),Curves!$11:$11,0)</f>
        <v>34</v>
      </c>
      <c r="CM49" s="12"/>
      <c r="CN49" s="12">
        <f>MATCH(CONCATENATE("NG ",TEXT($BQ49,"mmm-yyyy")),Curves!$11:$11,0)</f>
        <v>23</v>
      </c>
      <c r="CO49" s="12">
        <f>MATCH(CONCATENATE("B ",TEXT($BQ49,"mmm-yyyy")),Curves!$11:$11,0)</f>
        <v>11</v>
      </c>
      <c r="CP49" s="12">
        <f>MATCH(CONCATENATE("DISC ",TEXT($BQ49,"mmm-yyyy")),Curves!$11:$11,0)</f>
        <v>35</v>
      </c>
      <c r="CQ49" s="12"/>
      <c r="CR49" s="12">
        <f>MATCH(CONCATENATE("NG ",TEXT($BR49,"mmm-yyyy")),Curves!$11:$11,0)</f>
        <v>24</v>
      </c>
      <c r="CS49" s="12">
        <f>MATCH(CONCATENATE("B ",TEXT($BR49,"mmm-yyyy")),Curves!$11:$11,0)</f>
        <v>12</v>
      </c>
      <c r="CT49" s="12">
        <f>MATCH(CONCATENATE("DISC ",TEXT($BR49,"mmm-yyyy")),Curves!$11:$11,0)</f>
        <v>36</v>
      </c>
      <c r="CU49" s="12"/>
      <c r="CV49" s="12">
        <f>MATCH(CONCATENATE("NG ",TEXT($BS49,"mmm-yyyy")),Curves!$11:$11,0)</f>
        <v>25</v>
      </c>
      <c r="CW49" s="12">
        <f>MATCH(CONCATENATE("B ",TEXT($BS49,"mmm-yyyy")),Curves!$11:$11,0)</f>
        <v>13</v>
      </c>
      <c r="CX49" s="12">
        <f>MATCH(CONCATENATE("DISC ",TEXT($BS49,"mmm-yyyy")),Curves!$11:$11,0)</f>
        <v>37</v>
      </c>
      <c r="CY49" s="12"/>
      <c r="CZ49" s="12">
        <f>MATCH(CONCATENATE("NG ",TEXT($BT49,"mmm-yyyy")),Curves!$11:$11,0)</f>
        <v>26</v>
      </c>
      <c r="DA49" s="12">
        <f>MATCH(CONCATENATE("B ",TEXT($BT49,"mmm-yyyy")),Curves!$11:$11,0)</f>
        <v>14</v>
      </c>
      <c r="DB49" s="12">
        <f>MATCH(CONCATENATE("DISC ",TEXT($BT49,"mmm-yyyy")),Curves!$11:$11,0)</f>
        <v>38</v>
      </c>
      <c r="DC49" s="12"/>
      <c r="DD49" s="12">
        <f>MATCH(CONCATENATE("NG ",TEXT($BU49,"mmm-yyyy")),Curves!$11:$11,0)</f>
        <v>27</v>
      </c>
      <c r="DE49" s="12">
        <f>MATCH(CONCATENATE("B ",TEXT($BU49,"mmm-yyyy")),Curves!$11:$11,0)</f>
        <v>15</v>
      </c>
      <c r="DF49" s="12">
        <f>MATCH(CONCATENATE("DISC ",TEXT($BU49,"mmm-yyyy")),Curves!$11:$11,0)</f>
        <v>39</v>
      </c>
      <c r="DG49" s="12"/>
      <c r="DH49" s="12">
        <f>MATCH(CONCATENATE("NG ",TEXT($BV49,"mmm-yyyy")),Curves!$11:$11,0)</f>
        <v>28</v>
      </c>
      <c r="DI49" s="12">
        <f>MATCH(CONCATENATE("B ",TEXT($BV49,"mmm-yyyy")),Curves!$11:$11,0)</f>
        <v>16</v>
      </c>
      <c r="DJ49" s="12">
        <f>MATCH(CONCATENATE("DISC ",TEXT($BV49,"mmm-yyyy")),Curves!$11:$11,0)</f>
        <v>40</v>
      </c>
      <c r="DL49" s="12">
        <f>MATCH(CONCATENATE("NG ",TEXT($BW49,"mmm-yyyy")),Curves!$11:$11,0)</f>
        <v>29</v>
      </c>
      <c r="DM49" s="12">
        <f>MATCH(CONCATENATE("B ",TEXT($BW49,"mmm-yyyy")),Curves!$11:$11,0)</f>
        <v>17</v>
      </c>
      <c r="DN49" s="12">
        <f>MATCH(CONCATENATE("DISC ",TEXT($BW49,"mmm-yyyy")),Curves!$11:$11,0)</f>
        <v>41</v>
      </c>
      <c r="DP49" s="12">
        <f>MATCH(CONCATENATE("NG ",TEXT($BX49,"mmm-yyyy")),Curves!$11:$11,0)</f>
        <v>30</v>
      </c>
      <c r="DQ49" s="12">
        <f>MATCH(CONCATENATE("B ",TEXT($BX49,"mmm-yyyy")),Curves!$11:$11,0)</f>
        <v>18</v>
      </c>
      <c r="DR49" s="12">
        <f>MATCH(CONCATENATE("DISC ",TEXT($BX49,"mmm-yyyy")),Curves!$11:$11,0)</f>
        <v>42</v>
      </c>
    </row>
    <row r="50" spans="2:122" x14ac:dyDescent="0.2">
      <c r="B50" s="6">
        <f t="shared" si="1"/>
        <v>36678</v>
      </c>
      <c r="C50" s="27">
        <f>IF(Curves!C59&lt;&gt;"",Curves!C59,"")</f>
        <v>36664</v>
      </c>
      <c r="D50" s="31"/>
      <c r="E50" s="20">
        <f t="shared" si="2"/>
        <v>0</v>
      </c>
      <c r="F50" s="20">
        <f t="shared" si="5"/>
        <v>3.3913619315443966</v>
      </c>
      <c r="G50" s="20">
        <f t="shared" si="6"/>
        <v>3.4277319710738881</v>
      </c>
      <c r="H50" s="20">
        <f t="shared" si="7"/>
        <v>3.4175879237232132</v>
      </c>
      <c r="I50" s="20">
        <f t="shared" si="8"/>
        <v>3.3892475495679131</v>
      </c>
      <c r="J50" s="20">
        <f t="shared" si="9"/>
        <v>3.3493453425240896</v>
      </c>
      <c r="K50" s="20">
        <f t="shared" si="10"/>
        <v>3.4806709166343852</v>
      </c>
      <c r="L50" s="20">
        <f t="shared" si="11"/>
        <v>3.5566572929068085</v>
      </c>
      <c r="M50" s="20">
        <f t="shared" si="12"/>
        <v>3.5530924270745872</v>
      </c>
      <c r="N50" s="20">
        <f t="shared" si="13"/>
        <v>3.347827992781272</v>
      </c>
      <c r="O50" s="21">
        <f t="shared" si="14"/>
        <v>3.1382643240752017</v>
      </c>
      <c r="P50" s="20"/>
      <c r="Q50" s="50">
        <f t="shared" si="15"/>
        <v>3.5566572929068085</v>
      </c>
      <c r="R50" s="50">
        <f t="shared" si="45"/>
        <v>3.1382643240752017</v>
      </c>
      <c r="S50" s="51">
        <f t="shared" si="16"/>
        <v>0.41839296883160682</v>
      </c>
      <c r="U50" s="34">
        <f>INDEX(Curves!$A$12:$AZ$907,$CA50,CB50)</f>
        <v>0</v>
      </c>
      <c r="V50" s="34">
        <f>INDEX(Curves!$A$12:$AZ$907,$CA50,CC50)</f>
        <v>0</v>
      </c>
      <c r="W50" s="34">
        <f>INDEX(Curves!$A$12:$AZ$907,$CA50,CD50)</f>
        <v>0</v>
      </c>
      <c r="X50" s="34"/>
      <c r="Y50" s="34">
        <f>INDEX(Curves!$A$12:$AZ$907,$CA50,CF50)</f>
        <v>3.71</v>
      </c>
      <c r="Z50" s="34">
        <f>INDEX(Curves!$A$12:$AZ$907,$CA50,CG50)</f>
        <v>-0.31</v>
      </c>
      <c r="AA50" s="34">
        <f>INDEX(Curves!$A$12:$AZ$907,$CA50,CH50)</f>
        <v>0.99745939163070485</v>
      </c>
      <c r="AB50" s="34"/>
      <c r="AC50" s="34">
        <f>INDEX(Curves!$A$12:$AZ$907,$CA50,CJ50)</f>
        <v>3.718</v>
      </c>
      <c r="AD50" s="34">
        <f>INDEX(Curves!$A$12:$AZ$907,$CA50,CK50)</f>
        <v>-0.26250000000000001</v>
      </c>
      <c r="AE50" s="34">
        <f>INDEX(Curves!$A$12:$AZ$907,$CA50,CL50)</f>
        <v>0.99196410680766556</v>
      </c>
      <c r="AF50" s="34"/>
      <c r="AG50" s="34">
        <f>INDEX(Curves!$A$12:$AZ$907,$CA50,CN50)</f>
        <v>3.7280000000000002</v>
      </c>
      <c r="AH50" s="34">
        <f>INDEX(Curves!$A$12:$AZ$907,$CA50,CO50)</f>
        <v>-0.26250000000000001</v>
      </c>
      <c r="AI50" s="34">
        <f>INDEX(Curves!$A$12:$AZ$907,$CA50,CP50)</f>
        <v>0.98617455597264847</v>
      </c>
      <c r="AJ50" s="34"/>
      <c r="AK50" s="34">
        <f>INDEX(Curves!$A$12:$AZ$907,$CA50,CR50)</f>
        <v>3.72</v>
      </c>
      <c r="AL50" s="34">
        <f>INDEX(Curves!$A$12:$AZ$907,$CA50,CS50)</f>
        <v>-0.26250000000000001</v>
      </c>
      <c r="AM50" s="34">
        <f>INDEX(Curves!$A$12:$AZ$907,$CA50,CT50)</f>
        <v>0.98025959495818171</v>
      </c>
      <c r="AN50" s="34"/>
      <c r="AO50" s="34">
        <f>INDEX(Curves!$A$12:$AZ$907,$CA50,CV50)</f>
        <v>3.742</v>
      </c>
      <c r="AP50" s="34">
        <f>INDEX(Curves!$A$12:$AZ$907,$CA50,CW50)</f>
        <v>-0.30499999999999999</v>
      </c>
      <c r="AQ50" s="34">
        <f>INDEX(Curves!$A$12:$AZ$907,$CA50,CX50)</f>
        <v>0.97449675371663946</v>
      </c>
      <c r="AR50" s="34"/>
      <c r="AS50" s="34">
        <f>INDEX(Curves!$A$12:$AZ$907,$CA50,CZ50)</f>
        <v>3.8440000000000003</v>
      </c>
      <c r="AT50" s="34">
        <f>INDEX(Curves!$A$12:$AZ$907,$CA50,DA50)</f>
        <v>-0.25</v>
      </c>
      <c r="AU50" s="34">
        <f>INDEX(Curves!$A$12:$AZ$907,$CA50,DB50)</f>
        <v>0.96846714430561631</v>
      </c>
      <c r="AV50" s="34"/>
      <c r="AW50" s="34">
        <f>INDEX(Curves!$A$12:$AZ$907,$CA50,DD50)</f>
        <v>3.9449999999999998</v>
      </c>
      <c r="AX50" s="34">
        <f>INDEX(Curves!$A$12:$AZ$907,$CA50,DE50)</f>
        <v>-0.25</v>
      </c>
      <c r="AY50" s="34">
        <f>INDEX(Curves!$A$12:$AZ$907,$CA50,DF50)</f>
        <v>0.96255948387193735</v>
      </c>
      <c r="AZ50" s="34"/>
      <c r="BA50" s="34">
        <f>INDEX(Curves!$A$12:$AZ$907,$CA50,DH50)</f>
        <v>3.9550000000000001</v>
      </c>
      <c r="BB50" s="34">
        <f>INDEX(Curves!$A$12:$AZ$907,$CA50,DI50)</f>
        <v>-0.24</v>
      </c>
      <c r="BC50" s="34">
        <f>INDEX(Curves!$A$12:$AZ$907,$CA50,DJ50)</f>
        <v>0.95641788077377854</v>
      </c>
      <c r="BD50" s="34"/>
      <c r="BE50" s="34">
        <f>INDEX(Curves!$A$12:$AZ$907,$CA50,DL50)</f>
        <v>3.7630000000000003</v>
      </c>
      <c r="BF50" s="34">
        <f>INDEX(Curves!$A$12:$AZ$907,$CA50,DM50)</f>
        <v>-0.24</v>
      </c>
      <c r="BG50" s="34">
        <f>INDEX(Curves!$A$12:$AZ$907,$CA50,DN50)</f>
        <v>0.95027760226547586</v>
      </c>
      <c r="BH50" s="34"/>
      <c r="BI50" s="34">
        <f>INDEX(Curves!$A$12:$AZ$907,$CA50,DP50)</f>
        <v>3.5619999999999998</v>
      </c>
      <c r="BJ50" s="34">
        <f>INDEX(Curves!$A$12:$AZ$907,$CA50,DQ50)</f>
        <v>-0.24</v>
      </c>
      <c r="BK50" s="34">
        <f>INDEX(Curves!$A$12:$AZ$907,$CA50,DR50)</f>
        <v>0.94469124746393796</v>
      </c>
      <c r="BL50"/>
      <c r="BM50"/>
      <c r="BN50" s="17">
        <f t="shared" si="18"/>
        <v>36647</v>
      </c>
      <c r="BO50" s="17">
        <f t="shared" ref="BO50:BX50" si="65">EOMONTH(BN50,1)</f>
        <v>36707</v>
      </c>
      <c r="BP50" s="17">
        <f t="shared" si="65"/>
        <v>36738</v>
      </c>
      <c r="BQ50" s="17">
        <f t="shared" si="65"/>
        <v>36769</v>
      </c>
      <c r="BR50" s="17">
        <f t="shared" si="65"/>
        <v>36799</v>
      </c>
      <c r="BS50" s="17">
        <f t="shared" si="65"/>
        <v>36830</v>
      </c>
      <c r="BT50" s="17">
        <f t="shared" si="65"/>
        <v>36860</v>
      </c>
      <c r="BU50" s="17">
        <f t="shared" si="65"/>
        <v>36891</v>
      </c>
      <c r="BV50" s="17">
        <f t="shared" si="65"/>
        <v>36922</v>
      </c>
      <c r="BW50" s="17">
        <f t="shared" si="65"/>
        <v>36950</v>
      </c>
      <c r="BX50" s="17">
        <f t="shared" si="65"/>
        <v>36981</v>
      </c>
      <c r="BY50" s="9"/>
      <c r="CA50" s="12">
        <f>MATCH(C50,Curves!$C$12:$C$433,0)</f>
        <v>48</v>
      </c>
      <c r="CB50" s="12">
        <f>MATCH(CONCATENATE("NG ",TEXT($BN50,"mmm-yyyy")),Curves!$11:$11,0)</f>
        <v>20</v>
      </c>
      <c r="CC50" s="12">
        <f>MATCH(CONCATENATE("B ",TEXT($BN50,"mmm-yyyy")),Curves!$11:$11,0)</f>
        <v>8</v>
      </c>
      <c r="CD50" s="12">
        <f>MATCH(CONCATENATE("DISC ",TEXT($BN50,"mmm-yyyy")),Curves!$11:$11,0)</f>
        <v>32</v>
      </c>
      <c r="CE50" s="12"/>
      <c r="CF50" s="12">
        <f>MATCH(CONCATENATE("NG ",TEXT($BO50,"mmm-yyyy")),Curves!$11:$11,0)</f>
        <v>21</v>
      </c>
      <c r="CG50" s="12">
        <f>MATCH(CONCATENATE("B ",TEXT($BO50,"mmm-yyyy")),Curves!$11:$11,0)</f>
        <v>9</v>
      </c>
      <c r="CH50" s="12">
        <f>MATCH(CONCATENATE("DISC ",TEXT($BO50,"mmm-yyyy")),Curves!$11:$11,0)</f>
        <v>33</v>
      </c>
      <c r="CI50" s="12"/>
      <c r="CJ50" s="12">
        <f>MATCH(CONCATENATE("NG ",TEXT($BP50,"mmm-yyyy")),Curves!$11:$11,0)</f>
        <v>22</v>
      </c>
      <c r="CK50" s="12">
        <f>MATCH(CONCATENATE("B ",TEXT($BP50,"mmm-yyyy")),Curves!$11:$11,0)</f>
        <v>10</v>
      </c>
      <c r="CL50" s="12">
        <f>MATCH(CONCATENATE("DISC ",TEXT($BP50,"mmm-yyyy")),Curves!$11:$11,0)</f>
        <v>34</v>
      </c>
      <c r="CM50" s="12"/>
      <c r="CN50" s="12">
        <f>MATCH(CONCATENATE("NG ",TEXT($BQ50,"mmm-yyyy")),Curves!$11:$11,0)</f>
        <v>23</v>
      </c>
      <c r="CO50" s="12">
        <f>MATCH(CONCATENATE("B ",TEXT($BQ50,"mmm-yyyy")),Curves!$11:$11,0)</f>
        <v>11</v>
      </c>
      <c r="CP50" s="12">
        <f>MATCH(CONCATENATE("DISC ",TEXT($BQ50,"mmm-yyyy")),Curves!$11:$11,0)</f>
        <v>35</v>
      </c>
      <c r="CQ50" s="12"/>
      <c r="CR50" s="12">
        <f>MATCH(CONCATENATE("NG ",TEXT($BR50,"mmm-yyyy")),Curves!$11:$11,0)</f>
        <v>24</v>
      </c>
      <c r="CS50" s="12">
        <f>MATCH(CONCATENATE("B ",TEXT($BR50,"mmm-yyyy")),Curves!$11:$11,0)</f>
        <v>12</v>
      </c>
      <c r="CT50" s="12">
        <f>MATCH(CONCATENATE("DISC ",TEXT($BR50,"mmm-yyyy")),Curves!$11:$11,0)</f>
        <v>36</v>
      </c>
      <c r="CU50" s="12"/>
      <c r="CV50" s="12">
        <f>MATCH(CONCATENATE("NG ",TEXT($BS50,"mmm-yyyy")),Curves!$11:$11,0)</f>
        <v>25</v>
      </c>
      <c r="CW50" s="12">
        <f>MATCH(CONCATENATE("B ",TEXT($BS50,"mmm-yyyy")),Curves!$11:$11,0)</f>
        <v>13</v>
      </c>
      <c r="CX50" s="12">
        <f>MATCH(CONCATENATE("DISC ",TEXT($BS50,"mmm-yyyy")),Curves!$11:$11,0)</f>
        <v>37</v>
      </c>
      <c r="CY50" s="12"/>
      <c r="CZ50" s="12">
        <f>MATCH(CONCATENATE("NG ",TEXT($BT50,"mmm-yyyy")),Curves!$11:$11,0)</f>
        <v>26</v>
      </c>
      <c r="DA50" s="12">
        <f>MATCH(CONCATENATE("B ",TEXT($BT50,"mmm-yyyy")),Curves!$11:$11,0)</f>
        <v>14</v>
      </c>
      <c r="DB50" s="12">
        <f>MATCH(CONCATENATE("DISC ",TEXT($BT50,"mmm-yyyy")),Curves!$11:$11,0)</f>
        <v>38</v>
      </c>
      <c r="DC50" s="12"/>
      <c r="DD50" s="12">
        <f>MATCH(CONCATENATE("NG ",TEXT($BU50,"mmm-yyyy")),Curves!$11:$11,0)</f>
        <v>27</v>
      </c>
      <c r="DE50" s="12">
        <f>MATCH(CONCATENATE("B ",TEXT($BU50,"mmm-yyyy")),Curves!$11:$11,0)</f>
        <v>15</v>
      </c>
      <c r="DF50" s="12">
        <f>MATCH(CONCATENATE("DISC ",TEXT($BU50,"mmm-yyyy")),Curves!$11:$11,0)</f>
        <v>39</v>
      </c>
      <c r="DG50" s="12"/>
      <c r="DH50" s="12">
        <f>MATCH(CONCATENATE("NG ",TEXT($BV50,"mmm-yyyy")),Curves!$11:$11,0)</f>
        <v>28</v>
      </c>
      <c r="DI50" s="12">
        <f>MATCH(CONCATENATE("B ",TEXT($BV50,"mmm-yyyy")),Curves!$11:$11,0)</f>
        <v>16</v>
      </c>
      <c r="DJ50" s="12">
        <f>MATCH(CONCATENATE("DISC ",TEXT($BV50,"mmm-yyyy")),Curves!$11:$11,0)</f>
        <v>40</v>
      </c>
      <c r="DL50" s="12">
        <f>MATCH(CONCATENATE("NG ",TEXT($BW50,"mmm-yyyy")),Curves!$11:$11,0)</f>
        <v>29</v>
      </c>
      <c r="DM50" s="12">
        <f>MATCH(CONCATENATE("B ",TEXT($BW50,"mmm-yyyy")),Curves!$11:$11,0)</f>
        <v>17</v>
      </c>
      <c r="DN50" s="12">
        <f>MATCH(CONCATENATE("DISC ",TEXT($BW50,"mmm-yyyy")),Curves!$11:$11,0)</f>
        <v>41</v>
      </c>
      <c r="DP50" s="12">
        <f>MATCH(CONCATENATE("NG ",TEXT($BX50,"mmm-yyyy")),Curves!$11:$11,0)</f>
        <v>30</v>
      </c>
      <c r="DQ50" s="12">
        <f>MATCH(CONCATENATE("B ",TEXT($BX50,"mmm-yyyy")),Curves!$11:$11,0)</f>
        <v>18</v>
      </c>
      <c r="DR50" s="12">
        <f>MATCH(CONCATENATE("DISC ",TEXT($BX50,"mmm-yyyy")),Curves!$11:$11,0)</f>
        <v>42</v>
      </c>
    </row>
    <row r="51" spans="2:122" x14ac:dyDescent="0.2">
      <c r="B51" s="6">
        <f t="shared" si="1"/>
        <v>36678</v>
      </c>
      <c r="C51" s="27">
        <f>IF(Curves!C60&lt;&gt;"",Curves!C60,"")</f>
        <v>36665</v>
      </c>
      <c r="D51" s="31"/>
      <c r="E51" s="20">
        <f t="shared" si="2"/>
        <v>0</v>
      </c>
      <c r="F51" s="20">
        <f t="shared" si="5"/>
        <v>3.5141918831411578</v>
      </c>
      <c r="G51" s="20">
        <f t="shared" si="6"/>
        <v>3.5628013508177232</v>
      </c>
      <c r="H51" s="20">
        <f t="shared" si="7"/>
        <v>3.5469498555260128</v>
      </c>
      <c r="I51" s="20">
        <f t="shared" si="8"/>
        <v>3.5159507633098106</v>
      </c>
      <c r="J51" s="20">
        <f t="shared" si="9"/>
        <v>3.4687163399431751</v>
      </c>
      <c r="K51" s="20">
        <f t="shared" si="10"/>
        <v>3.5859580674055245</v>
      </c>
      <c r="L51" s="20">
        <f t="shared" si="11"/>
        <v>3.6576889218659621</v>
      </c>
      <c r="M51" s="20">
        <f t="shared" si="12"/>
        <v>3.6489340701233601</v>
      </c>
      <c r="N51" s="20">
        <f t="shared" si="13"/>
        <v>3.432733958415878</v>
      </c>
      <c r="O51" s="21">
        <f t="shared" si="14"/>
        <v>3.2208877939069449</v>
      </c>
      <c r="P51" s="20"/>
      <c r="Q51" s="50">
        <f t="shared" si="15"/>
        <v>3.6576889218659621</v>
      </c>
      <c r="R51" s="50">
        <f t="shared" si="45"/>
        <v>3.2208877939069449</v>
      </c>
      <c r="S51" s="51">
        <f t="shared" si="16"/>
        <v>0.43680112795901715</v>
      </c>
      <c r="U51" s="34">
        <f>INDEX(Curves!$A$12:$AZ$907,$CA51,CB51)</f>
        <v>0</v>
      </c>
      <c r="V51" s="34">
        <f>INDEX(Curves!$A$12:$AZ$907,$CA51,CC51)</f>
        <v>0</v>
      </c>
      <c r="W51" s="34">
        <f>INDEX(Curves!$A$12:$AZ$907,$CA51,CD51)</f>
        <v>0</v>
      </c>
      <c r="X51" s="34"/>
      <c r="Y51" s="34">
        <f>INDEX(Curves!$A$12:$AZ$907,$CA51,CF51)</f>
        <v>3.8250000000000002</v>
      </c>
      <c r="Z51" s="34">
        <f>INDEX(Curves!$A$12:$AZ$907,$CA51,CG51)</f>
        <v>-0.30249999999999999</v>
      </c>
      <c r="AA51" s="34">
        <f>INDEX(Curves!$A$12:$AZ$907,$CA51,CH51)</f>
        <v>0.99764141466037126</v>
      </c>
      <c r="AB51" s="34"/>
      <c r="AC51" s="34">
        <f>INDEX(Curves!$A$12:$AZ$907,$CA51,CJ51)</f>
        <v>3.8410000000000002</v>
      </c>
      <c r="AD51" s="34">
        <f>INDEX(Curves!$A$12:$AZ$907,$CA51,CK51)</f>
        <v>-0.25</v>
      </c>
      <c r="AE51" s="34">
        <f>INDEX(Curves!$A$12:$AZ$907,$CA51,CL51)</f>
        <v>0.99214741041986154</v>
      </c>
      <c r="AF51" s="34"/>
      <c r="AG51" s="34">
        <f>INDEX(Curves!$A$12:$AZ$907,$CA51,CN51)</f>
        <v>3.8460000000000005</v>
      </c>
      <c r="AH51" s="34">
        <f>INDEX(Curves!$A$12:$AZ$907,$CA51,CO51)</f>
        <v>-0.25</v>
      </c>
      <c r="AI51" s="34">
        <f>INDEX(Curves!$A$12:$AZ$907,$CA51,CP51)</f>
        <v>0.98635980409510904</v>
      </c>
      <c r="AJ51" s="34"/>
      <c r="AK51" s="34">
        <f>INDEX(Curves!$A$12:$AZ$907,$CA51,CR51)</f>
        <v>3.8360000000000003</v>
      </c>
      <c r="AL51" s="34">
        <f>INDEX(Curves!$A$12:$AZ$907,$CA51,CS51)</f>
        <v>-0.25</v>
      </c>
      <c r="AM51" s="34">
        <f>INDEX(Curves!$A$12:$AZ$907,$CA51,CT51)</f>
        <v>0.98046591280251261</v>
      </c>
      <c r="AN51" s="34"/>
      <c r="AO51" s="34">
        <f>INDEX(Curves!$A$12:$AZ$907,$CA51,CV51)</f>
        <v>3.8510000000000004</v>
      </c>
      <c r="AP51" s="34">
        <f>INDEX(Curves!$A$12:$AZ$907,$CA51,CW51)</f>
        <v>-0.29249999999999998</v>
      </c>
      <c r="AQ51" s="34">
        <f>INDEX(Curves!$A$12:$AZ$907,$CA51,CX51)</f>
        <v>0.97476923983228181</v>
      </c>
      <c r="AR51" s="34"/>
      <c r="AS51" s="34">
        <f>INDEX(Curves!$A$12:$AZ$907,$CA51,CZ51)</f>
        <v>3.9490000000000003</v>
      </c>
      <c r="AT51" s="34">
        <f>INDEX(Curves!$A$12:$AZ$907,$CA51,DA51)</f>
        <v>-0.2475</v>
      </c>
      <c r="AU51" s="34">
        <f>INDEX(Curves!$A$12:$AZ$907,$CA51,DB51)</f>
        <v>0.96878510533716722</v>
      </c>
      <c r="AV51" s="34"/>
      <c r="AW51" s="34">
        <f>INDEX(Curves!$A$12:$AZ$907,$CA51,DD51)</f>
        <v>4.0460000000000003</v>
      </c>
      <c r="AX51" s="34">
        <f>INDEX(Curves!$A$12:$AZ$907,$CA51,DE51)</f>
        <v>-0.2475</v>
      </c>
      <c r="AY51" s="34">
        <f>INDEX(Curves!$A$12:$AZ$907,$CA51,DF51)</f>
        <v>0.96292982015689399</v>
      </c>
      <c r="AZ51" s="34"/>
      <c r="BA51" s="34">
        <f>INDEX(Curves!$A$12:$AZ$907,$CA51,DH51)</f>
        <v>4.0510000000000002</v>
      </c>
      <c r="BB51" s="34">
        <f>INDEX(Curves!$A$12:$AZ$907,$CA51,DI51)</f>
        <v>-0.23749999999999999</v>
      </c>
      <c r="BC51" s="34">
        <f>INDEX(Curves!$A$12:$AZ$907,$CA51,DJ51)</f>
        <v>0.95684648488877933</v>
      </c>
      <c r="BD51" s="34"/>
      <c r="BE51" s="34">
        <f>INDEX(Curves!$A$12:$AZ$907,$CA51,DL51)</f>
        <v>3.8480000000000003</v>
      </c>
      <c r="BF51" s="34">
        <f>INDEX(Curves!$A$12:$AZ$907,$CA51,DM51)</f>
        <v>-0.23749999999999999</v>
      </c>
      <c r="BG51" s="34">
        <f>INDEX(Curves!$A$12:$AZ$907,$CA51,DN51)</f>
        <v>0.95076414857107816</v>
      </c>
      <c r="BH51" s="34"/>
      <c r="BI51" s="34">
        <f>INDEX(Curves!$A$12:$AZ$907,$CA51,DP51)</f>
        <v>3.645</v>
      </c>
      <c r="BJ51" s="34">
        <f>INDEX(Curves!$A$12:$AZ$907,$CA51,DQ51)</f>
        <v>-0.23749999999999999</v>
      </c>
      <c r="BK51" s="34">
        <f>INDEX(Curves!$A$12:$AZ$907,$CA51,DR51)</f>
        <v>0.94523486248186195</v>
      </c>
      <c r="BL51"/>
      <c r="BM51"/>
      <c r="BN51" s="17">
        <f t="shared" si="18"/>
        <v>36647</v>
      </c>
      <c r="BO51" s="17">
        <f t="shared" ref="BO51:BX51" si="66">EOMONTH(BN51,1)</f>
        <v>36707</v>
      </c>
      <c r="BP51" s="17">
        <f t="shared" si="66"/>
        <v>36738</v>
      </c>
      <c r="BQ51" s="17">
        <f t="shared" si="66"/>
        <v>36769</v>
      </c>
      <c r="BR51" s="17">
        <f t="shared" si="66"/>
        <v>36799</v>
      </c>
      <c r="BS51" s="17">
        <f t="shared" si="66"/>
        <v>36830</v>
      </c>
      <c r="BT51" s="17">
        <f t="shared" si="66"/>
        <v>36860</v>
      </c>
      <c r="BU51" s="17">
        <f t="shared" si="66"/>
        <v>36891</v>
      </c>
      <c r="BV51" s="17">
        <f t="shared" si="66"/>
        <v>36922</v>
      </c>
      <c r="BW51" s="17">
        <f t="shared" si="66"/>
        <v>36950</v>
      </c>
      <c r="BX51" s="17">
        <f t="shared" si="66"/>
        <v>36981</v>
      </c>
      <c r="BY51" s="9"/>
      <c r="CA51" s="12">
        <f>MATCH(C51,Curves!$C$12:$C$433,0)</f>
        <v>49</v>
      </c>
      <c r="CB51" s="12">
        <f>MATCH(CONCATENATE("NG ",TEXT($BN51,"mmm-yyyy")),Curves!$11:$11,0)</f>
        <v>20</v>
      </c>
      <c r="CC51" s="12">
        <f>MATCH(CONCATENATE("B ",TEXT($BN51,"mmm-yyyy")),Curves!$11:$11,0)</f>
        <v>8</v>
      </c>
      <c r="CD51" s="12">
        <f>MATCH(CONCATENATE("DISC ",TEXT($BN51,"mmm-yyyy")),Curves!$11:$11,0)</f>
        <v>32</v>
      </c>
      <c r="CE51" s="12"/>
      <c r="CF51" s="12">
        <f>MATCH(CONCATENATE("NG ",TEXT($BO51,"mmm-yyyy")),Curves!$11:$11,0)</f>
        <v>21</v>
      </c>
      <c r="CG51" s="12">
        <f>MATCH(CONCATENATE("B ",TEXT($BO51,"mmm-yyyy")),Curves!$11:$11,0)</f>
        <v>9</v>
      </c>
      <c r="CH51" s="12">
        <f>MATCH(CONCATENATE("DISC ",TEXT($BO51,"mmm-yyyy")),Curves!$11:$11,0)</f>
        <v>33</v>
      </c>
      <c r="CI51" s="12"/>
      <c r="CJ51" s="12">
        <f>MATCH(CONCATENATE("NG ",TEXT($BP51,"mmm-yyyy")),Curves!$11:$11,0)</f>
        <v>22</v>
      </c>
      <c r="CK51" s="12">
        <f>MATCH(CONCATENATE("B ",TEXT($BP51,"mmm-yyyy")),Curves!$11:$11,0)</f>
        <v>10</v>
      </c>
      <c r="CL51" s="12">
        <f>MATCH(CONCATENATE("DISC ",TEXT($BP51,"mmm-yyyy")),Curves!$11:$11,0)</f>
        <v>34</v>
      </c>
      <c r="CM51" s="12"/>
      <c r="CN51" s="12">
        <f>MATCH(CONCATENATE("NG ",TEXT($BQ51,"mmm-yyyy")),Curves!$11:$11,0)</f>
        <v>23</v>
      </c>
      <c r="CO51" s="12">
        <f>MATCH(CONCATENATE("B ",TEXT($BQ51,"mmm-yyyy")),Curves!$11:$11,0)</f>
        <v>11</v>
      </c>
      <c r="CP51" s="12">
        <f>MATCH(CONCATENATE("DISC ",TEXT($BQ51,"mmm-yyyy")),Curves!$11:$11,0)</f>
        <v>35</v>
      </c>
      <c r="CQ51" s="12"/>
      <c r="CR51" s="12">
        <f>MATCH(CONCATENATE("NG ",TEXT($BR51,"mmm-yyyy")),Curves!$11:$11,0)</f>
        <v>24</v>
      </c>
      <c r="CS51" s="12">
        <f>MATCH(CONCATENATE("B ",TEXT($BR51,"mmm-yyyy")),Curves!$11:$11,0)</f>
        <v>12</v>
      </c>
      <c r="CT51" s="12">
        <f>MATCH(CONCATENATE("DISC ",TEXT($BR51,"mmm-yyyy")),Curves!$11:$11,0)</f>
        <v>36</v>
      </c>
      <c r="CU51" s="12"/>
      <c r="CV51" s="12">
        <f>MATCH(CONCATENATE("NG ",TEXT($BS51,"mmm-yyyy")),Curves!$11:$11,0)</f>
        <v>25</v>
      </c>
      <c r="CW51" s="12">
        <f>MATCH(CONCATENATE("B ",TEXT($BS51,"mmm-yyyy")),Curves!$11:$11,0)</f>
        <v>13</v>
      </c>
      <c r="CX51" s="12">
        <f>MATCH(CONCATENATE("DISC ",TEXT($BS51,"mmm-yyyy")),Curves!$11:$11,0)</f>
        <v>37</v>
      </c>
      <c r="CY51" s="12"/>
      <c r="CZ51" s="12">
        <f>MATCH(CONCATENATE("NG ",TEXT($BT51,"mmm-yyyy")),Curves!$11:$11,0)</f>
        <v>26</v>
      </c>
      <c r="DA51" s="12">
        <f>MATCH(CONCATENATE("B ",TEXT($BT51,"mmm-yyyy")),Curves!$11:$11,0)</f>
        <v>14</v>
      </c>
      <c r="DB51" s="12">
        <f>MATCH(CONCATENATE("DISC ",TEXT($BT51,"mmm-yyyy")),Curves!$11:$11,0)</f>
        <v>38</v>
      </c>
      <c r="DC51" s="12"/>
      <c r="DD51" s="12">
        <f>MATCH(CONCATENATE("NG ",TEXT($BU51,"mmm-yyyy")),Curves!$11:$11,0)</f>
        <v>27</v>
      </c>
      <c r="DE51" s="12">
        <f>MATCH(CONCATENATE("B ",TEXT($BU51,"mmm-yyyy")),Curves!$11:$11,0)</f>
        <v>15</v>
      </c>
      <c r="DF51" s="12">
        <f>MATCH(CONCATENATE("DISC ",TEXT($BU51,"mmm-yyyy")),Curves!$11:$11,0)</f>
        <v>39</v>
      </c>
      <c r="DG51" s="12"/>
      <c r="DH51" s="12">
        <f>MATCH(CONCATENATE("NG ",TEXT($BV51,"mmm-yyyy")),Curves!$11:$11,0)</f>
        <v>28</v>
      </c>
      <c r="DI51" s="12">
        <f>MATCH(CONCATENATE("B ",TEXT($BV51,"mmm-yyyy")),Curves!$11:$11,0)</f>
        <v>16</v>
      </c>
      <c r="DJ51" s="12">
        <f>MATCH(CONCATENATE("DISC ",TEXT($BV51,"mmm-yyyy")),Curves!$11:$11,0)</f>
        <v>40</v>
      </c>
      <c r="DL51" s="12">
        <f>MATCH(CONCATENATE("NG ",TEXT($BW51,"mmm-yyyy")),Curves!$11:$11,0)</f>
        <v>29</v>
      </c>
      <c r="DM51" s="12">
        <f>MATCH(CONCATENATE("B ",TEXT($BW51,"mmm-yyyy")),Curves!$11:$11,0)</f>
        <v>17</v>
      </c>
      <c r="DN51" s="12">
        <f>MATCH(CONCATENATE("DISC ",TEXT($BW51,"mmm-yyyy")),Curves!$11:$11,0)</f>
        <v>41</v>
      </c>
      <c r="DP51" s="12">
        <f>MATCH(CONCATENATE("NG ",TEXT($BX51,"mmm-yyyy")),Curves!$11:$11,0)</f>
        <v>30</v>
      </c>
      <c r="DQ51" s="12">
        <f>MATCH(CONCATENATE("B ",TEXT($BX51,"mmm-yyyy")),Curves!$11:$11,0)</f>
        <v>18</v>
      </c>
      <c r="DR51" s="12">
        <f>MATCH(CONCATENATE("DISC ",TEXT($BX51,"mmm-yyyy")),Curves!$11:$11,0)</f>
        <v>42</v>
      </c>
    </row>
    <row r="52" spans="2:122" x14ac:dyDescent="0.2">
      <c r="B52" s="6">
        <f t="shared" si="1"/>
        <v>36678</v>
      </c>
      <c r="C52" s="27">
        <f>IF(Curves!C61&lt;&gt;"",Curves!C61,"")</f>
        <v>36666</v>
      </c>
      <c r="D52" s="31"/>
      <c r="E52" s="20">
        <f t="shared" si="2"/>
        <v>0</v>
      </c>
      <c r="F52" s="20">
        <f t="shared" si="5"/>
        <v>0</v>
      </c>
      <c r="G52" s="20">
        <f t="shared" si="6"/>
        <v>0</v>
      </c>
      <c r="H52" s="20">
        <f t="shared" si="7"/>
        <v>0</v>
      </c>
      <c r="I52" s="20">
        <f t="shared" si="8"/>
        <v>0</v>
      </c>
      <c r="J52" s="20">
        <f t="shared" si="9"/>
        <v>0</v>
      </c>
      <c r="K52" s="20">
        <f t="shared" si="10"/>
        <v>0</v>
      </c>
      <c r="L52" s="20">
        <f t="shared" si="11"/>
        <v>0</v>
      </c>
      <c r="M52" s="20">
        <f t="shared" si="12"/>
        <v>0</v>
      </c>
      <c r="N52" s="20">
        <f t="shared" si="13"/>
        <v>0</v>
      </c>
      <c r="O52" s="21">
        <f t="shared" si="14"/>
        <v>0</v>
      </c>
      <c r="P52" s="20"/>
      <c r="Q52" s="50">
        <f t="shared" si="15"/>
        <v>0</v>
      </c>
      <c r="R52" s="50">
        <f t="shared" si="45"/>
        <v>0</v>
      </c>
      <c r="S52" s="51">
        <f t="shared" si="16"/>
        <v>0.43680112795901715</v>
      </c>
      <c r="U52" s="34">
        <f>INDEX(Curves!$A$12:$AZ$907,$CA52,CB52)</f>
        <v>0</v>
      </c>
      <c r="V52" s="34">
        <f>INDEX(Curves!$A$12:$AZ$907,$CA52,CC52)</f>
        <v>0</v>
      </c>
      <c r="W52" s="34">
        <f>INDEX(Curves!$A$12:$AZ$907,$CA52,CD52)</f>
        <v>0</v>
      </c>
      <c r="X52" s="34"/>
      <c r="Y52" s="34">
        <f>INDEX(Curves!$A$12:$AZ$907,$CA52,CF52)</f>
        <v>0</v>
      </c>
      <c r="Z52" s="34">
        <f>INDEX(Curves!$A$12:$AZ$907,$CA52,CG52)</f>
        <v>0</v>
      </c>
      <c r="AA52" s="34">
        <f>INDEX(Curves!$A$12:$AZ$907,$CA52,CH52)</f>
        <v>0</v>
      </c>
      <c r="AB52" s="34"/>
      <c r="AC52" s="34">
        <f>INDEX(Curves!$A$12:$AZ$907,$CA52,CJ52)</f>
        <v>0</v>
      </c>
      <c r="AD52" s="34">
        <f>INDEX(Curves!$A$12:$AZ$907,$CA52,CK52)</f>
        <v>0</v>
      </c>
      <c r="AE52" s="34">
        <f>INDEX(Curves!$A$12:$AZ$907,$CA52,CL52)</f>
        <v>0</v>
      </c>
      <c r="AF52" s="34"/>
      <c r="AG52" s="34">
        <f>INDEX(Curves!$A$12:$AZ$907,$CA52,CN52)</f>
        <v>0</v>
      </c>
      <c r="AH52" s="34">
        <f>INDEX(Curves!$A$12:$AZ$907,$CA52,CO52)</f>
        <v>0</v>
      </c>
      <c r="AI52" s="34">
        <f>INDEX(Curves!$A$12:$AZ$907,$CA52,CP52)</f>
        <v>0</v>
      </c>
      <c r="AJ52" s="34"/>
      <c r="AK52" s="34">
        <f>INDEX(Curves!$A$12:$AZ$907,$CA52,CR52)</f>
        <v>0</v>
      </c>
      <c r="AL52" s="34">
        <f>INDEX(Curves!$A$12:$AZ$907,$CA52,CS52)</f>
        <v>0</v>
      </c>
      <c r="AM52" s="34">
        <f>INDEX(Curves!$A$12:$AZ$907,$CA52,CT52)</f>
        <v>0</v>
      </c>
      <c r="AN52" s="34"/>
      <c r="AO52" s="34">
        <f>INDEX(Curves!$A$12:$AZ$907,$CA52,CV52)</f>
        <v>0</v>
      </c>
      <c r="AP52" s="34">
        <f>INDEX(Curves!$A$12:$AZ$907,$CA52,CW52)</f>
        <v>0</v>
      </c>
      <c r="AQ52" s="34">
        <f>INDEX(Curves!$A$12:$AZ$907,$CA52,CX52)</f>
        <v>0</v>
      </c>
      <c r="AR52" s="34"/>
      <c r="AS52" s="34">
        <f>INDEX(Curves!$A$12:$AZ$907,$CA52,CZ52)</f>
        <v>0</v>
      </c>
      <c r="AT52" s="34">
        <f>INDEX(Curves!$A$12:$AZ$907,$CA52,DA52)</f>
        <v>0</v>
      </c>
      <c r="AU52" s="34">
        <f>INDEX(Curves!$A$12:$AZ$907,$CA52,DB52)</f>
        <v>0</v>
      </c>
      <c r="AV52" s="34"/>
      <c r="AW52" s="34">
        <f>INDEX(Curves!$A$12:$AZ$907,$CA52,DD52)</f>
        <v>0</v>
      </c>
      <c r="AX52" s="34">
        <f>INDEX(Curves!$A$12:$AZ$907,$CA52,DE52)</f>
        <v>0</v>
      </c>
      <c r="AY52" s="34">
        <f>INDEX(Curves!$A$12:$AZ$907,$CA52,DF52)</f>
        <v>0</v>
      </c>
      <c r="AZ52" s="34"/>
      <c r="BA52" s="34">
        <f>INDEX(Curves!$A$12:$AZ$907,$CA52,DH52)</f>
        <v>0</v>
      </c>
      <c r="BB52" s="34">
        <f>INDEX(Curves!$A$12:$AZ$907,$CA52,DI52)</f>
        <v>0</v>
      </c>
      <c r="BC52" s="34">
        <f>INDEX(Curves!$A$12:$AZ$907,$CA52,DJ52)</f>
        <v>0</v>
      </c>
      <c r="BD52" s="34"/>
      <c r="BE52" s="34">
        <f>INDEX(Curves!$A$12:$AZ$907,$CA52,DL52)</f>
        <v>0</v>
      </c>
      <c r="BF52" s="34">
        <f>INDEX(Curves!$A$12:$AZ$907,$CA52,DM52)</f>
        <v>0</v>
      </c>
      <c r="BG52" s="34">
        <f>INDEX(Curves!$A$12:$AZ$907,$CA52,DN52)</f>
        <v>0</v>
      </c>
      <c r="BH52" s="34"/>
      <c r="BI52" s="34">
        <f>INDEX(Curves!$A$12:$AZ$907,$CA52,DP52)</f>
        <v>0</v>
      </c>
      <c r="BJ52" s="34">
        <f>INDEX(Curves!$A$12:$AZ$907,$CA52,DQ52)</f>
        <v>0</v>
      </c>
      <c r="BK52" s="34">
        <f>INDEX(Curves!$A$12:$AZ$907,$CA52,DR52)</f>
        <v>0</v>
      </c>
      <c r="BL52"/>
      <c r="BM52"/>
      <c r="BN52" s="17">
        <f t="shared" si="18"/>
        <v>36647</v>
      </c>
      <c r="BO52" s="17">
        <f t="shared" ref="BO52:BX52" si="67">EOMONTH(BN52,1)</f>
        <v>36707</v>
      </c>
      <c r="BP52" s="17">
        <f t="shared" si="67"/>
        <v>36738</v>
      </c>
      <c r="BQ52" s="17">
        <f t="shared" si="67"/>
        <v>36769</v>
      </c>
      <c r="BR52" s="17">
        <f t="shared" si="67"/>
        <v>36799</v>
      </c>
      <c r="BS52" s="17">
        <f t="shared" si="67"/>
        <v>36830</v>
      </c>
      <c r="BT52" s="17">
        <f t="shared" si="67"/>
        <v>36860</v>
      </c>
      <c r="BU52" s="17">
        <f t="shared" si="67"/>
        <v>36891</v>
      </c>
      <c r="BV52" s="17">
        <f t="shared" si="67"/>
        <v>36922</v>
      </c>
      <c r="BW52" s="17">
        <f t="shared" si="67"/>
        <v>36950</v>
      </c>
      <c r="BX52" s="17">
        <f t="shared" si="67"/>
        <v>36981</v>
      </c>
      <c r="BY52" s="9"/>
      <c r="CA52" s="12">
        <f>MATCH(C52,Curves!$C$12:$C$433,0)</f>
        <v>50</v>
      </c>
      <c r="CB52" s="12">
        <f>MATCH(CONCATENATE("NG ",TEXT($BN52,"mmm-yyyy")),Curves!$11:$11,0)</f>
        <v>20</v>
      </c>
      <c r="CC52" s="12">
        <f>MATCH(CONCATENATE("B ",TEXT($BN52,"mmm-yyyy")),Curves!$11:$11,0)</f>
        <v>8</v>
      </c>
      <c r="CD52" s="12">
        <f>MATCH(CONCATENATE("DISC ",TEXT($BN52,"mmm-yyyy")),Curves!$11:$11,0)</f>
        <v>32</v>
      </c>
      <c r="CE52" s="12"/>
      <c r="CF52" s="12">
        <f>MATCH(CONCATENATE("NG ",TEXT($BO52,"mmm-yyyy")),Curves!$11:$11,0)</f>
        <v>21</v>
      </c>
      <c r="CG52" s="12">
        <f>MATCH(CONCATENATE("B ",TEXT($BO52,"mmm-yyyy")),Curves!$11:$11,0)</f>
        <v>9</v>
      </c>
      <c r="CH52" s="12">
        <f>MATCH(CONCATENATE("DISC ",TEXT($BO52,"mmm-yyyy")),Curves!$11:$11,0)</f>
        <v>33</v>
      </c>
      <c r="CI52" s="12"/>
      <c r="CJ52" s="12">
        <f>MATCH(CONCATENATE("NG ",TEXT($BP52,"mmm-yyyy")),Curves!$11:$11,0)</f>
        <v>22</v>
      </c>
      <c r="CK52" s="12">
        <f>MATCH(CONCATENATE("B ",TEXT($BP52,"mmm-yyyy")),Curves!$11:$11,0)</f>
        <v>10</v>
      </c>
      <c r="CL52" s="12">
        <f>MATCH(CONCATENATE("DISC ",TEXT($BP52,"mmm-yyyy")),Curves!$11:$11,0)</f>
        <v>34</v>
      </c>
      <c r="CM52" s="12"/>
      <c r="CN52" s="12">
        <f>MATCH(CONCATENATE("NG ",TEXT($BQ52,"mmm-yyyy")),Curves!$11:$11,0)</f>
        <v>23</v>
      </c>
      <c r="CO52" s="12">
        <f>MATCH(CONCATENATE("B ",TEXT($BQ52,"mmm-yyyy")),Curves!$11:$11,0)</f>
        <v>11</v>
      </c>
      <c r="CP52" s="12">
        <f>MATCH(CONCATENATE("DISC ",TEXT($BQ52,"mmm-yyyy")),Curves!$11:$11,0)</f>
        <v>35</v>
      </c>
      <c r="CQ52" s="12"/>
      <c r="CR52" s="12">
        <f>MATCH(CONCATENATE("NG ",TEXT($BR52,"mmm-yyyy")),Curves!$11:$11,0)</f>
        <v>24</v>
      </c>
      <c r="CS52" s="12">
        <f>MATCH(CONCATENATE("B ",TEXT($BR52,"mmm-yyyy")),Curves!$11:$11,0)</f>
        <v>12</v>
      </c>
      <c r="CT52" s="12">
        <f>MATCH(CONCATENATE("DISC ",TEXT($BR52,"mmm-yyyy")),Curves!$11:$11,0)</f>
        <v>36</v>
      </c>
      <c r="CU52" s="12"/>
      <c r="CV52" s="12">
        <f>MATCH(CONCATENATE("NG ",TEXT($BS52,"mmm-yyyy")),Curves!$11:$11,0)</f>
        <v>25</v>
      </c>
      <c r="CW52" s="12">
        <f>MATCH(CONCATENATE("B ",TEXT($BS52,"mmm-yyyy")),Curves!$11:$11,0)</f>
        <v>13</v>
      </c>
      <c r="CX52" s="12">
        <f>MATCH(CONCATENATE("DISC ",TEXT($BS52,"mmm-yyyy")),Curves!$11:$11,0)</f>
        <v>37</v>
      </c>
      <c r="CY52" s="12"/>
      <c r="CZ52" s="12">
        <f>MATCH(CONCATENATE("NG ",TEXT($BT52,"mmm-yyyy")),Curves!$11:$11,0)</f>
        <v>26</v>
      </c>
      <c r="DA52" s="12">
        <f>MATCH(CONCATENATE("B ",TEXT($BT52,"mmm-yyyy")),Curves!$11:$11,0)</f>
        <v>14</v>
      </c>
      <c r="DB52" s="12">
        <f>MATCH(CONCATENATE("DISC ",TEXT($BT52,"mmm-yyyy")),Curves!$11:$11,0)</f>
        <v>38</v>
      </c>
      <c r="DC52" s="12"/>
      <c r="DD52" s="12">
        <f>MATCH(CONCATENATE("NG ",TEXT($BU52,"mmm-yyyy")),Curves!$11:$11,0)</f>
        <v>27</v>
      </c>
      <c r="DE52" s="12">
        <f>MATCH(CONCATENATE("B ",TEXT($BU52,"mmm-yyyy")),Curves!$11:$11,0)</f>
        <v>15</v>
      </c>
      <c r="DF52" s="12">
        <f>MATCH(CONCATENATE("DISC ",TEXT($BU52,"mmm-yyyy")),Curves!$11:$11,0)</f>
        <v>39</v>
      </c>
      <c r="DG52" s="12"/>
      <c r="DH52" s="12">
        <f>MATCH(CONCATENATE("NG ",TEXT($BV52,"mmm-yyyy")),Curves!$11:$11,0)</f>
        <v>28</v>
      </c>
      <c r="DI52" s="12">
        <f>MATCH(CONCATENATE("B ",TEXT($BV52,"mmm-yyyy")),Curves!$11:$11,0)</f>
        <v>16</v>
      </c>
      <c r="DJ52" s="12">
        <f>MATCH(CONCATENATE("DISC ",TEXT($BV52,"mmm-yyyy")),Curves!$11:$11,0)</f>
        <v>40</v>
      </c>
      <c r="DL52" s="12">
        <f>MATCH(CONCATENATE("NG ",TEXT($BW52,"mmm-yyyy")),Curves!$11:$11,0)</f>
        <v>29</v>
      </c>
      <c r="DM52" s="12">
        <f>MATCH(CONCATENATE("B ",TEXT($BW52,"mmm-yyyy")),Curves!$11:$11,0)</f>
        <v>17</v>
      </c>
      <c r="DN52" s="12">
        <f>MATCH(CONCATENATE("DISC ",TEXT($BW52,"mmm-yyyy")),Curves!$11:$11,0)</f>
        <v>41</v>
      </c>
      <c r="DP52" s="12">
        <f>MATCH(CONCATENATE("NG ",TEXT($BX52,"mmm-yyyy")),Curves!$11:$11,0)</f>
        <v>30</v>
      </c>
      <c r="DQ52" s="12">
        <f>MATCH(CONCATENATE("B ",TEXT($BX52,"mmm-yyyy")),Curves!$11:$11,0)</f>
        <v>18</v>
      </c>
      <c r="DR52" s="12">
        <f>MATCH(CONCATENATE("DISC ",TEXT($BX52,"mmm-yyyy")),Curves!$11:$11,0)</f>
        <v>42</v>
      </c>
    </row>
    <row r="53" spans="2:122" x14ac:dyDescent="0.2">
      <c r="B53" s="6">
        <f t="shared" si="1"/>
        <v>36678</v>
      </c>
      <c r="C53" s="27">
        <f>IF(Curves!C62&lt;&gt;"",Curves!C62,"")</f>
        <v>36667</v>
      </c>
      <c r="D53" s="31"/>
      <c r="E53" s="20">
        <f t="shared" si="2"/>
        <v>0</v>
      </c>
      <c r="F53" s="20">
        <f t="shared" si="5"/>
        <v>0</v>
      </c>
      <c r="G53" s="20">
        <f t="shared" si="6"/>
        <v>0</v>
      </c>
      <c r="H53" s="20">
        <f t="shared" si="7"/>
        <v>0</v>
      </c>
      <c r="I53" s="20">
        <f t="shared" si="8"/>
        <v>0</v>
      </c>
      <c r="J53" s="20">
        <f t="shared" si="9"/>
        <v>0</v>
      </c>
      <c r="K53" s="20">
        <f t="shared" si="10"/>
        <v>0</v>
      </c>
      <c r="L53" s="20">
        <f t="shared" si="11"/>
        <v>0</v>
      </c>
      <c r="M53" s="20">
        <f t="shared" si="12"/>
        <v>0</v>
      </c>
      <c r="N53" s="20">
        <f t="shared" si="13"/>
        <v>0</v>
      </c>
      <c r="O53" s="21">
        <f t="shared" si="14"/>
        <v>0</v>
      </c>
      <c r="P53" s="20"/>
      <c r="Q53" s="50">
        <f t="shared" si="15"/>
        <v>0</v>
      </c>
      <c r="R53" s="50">
        <f t="shared" si="45"/>
        <v>0</v>
      </c>
      <c r="S53" s="51">
        <f t="shared" si="16"/>
        <v>0.43680112795901715</v>
      </c>
      <c r="U53" s="34">
        <f>INDEX(Curves!$A$12:$AZ$907,$CA53,CB53)</f>
        <v>0</v>
      </c>
      <c r="V53" s="34">
        <f>INDEX(Curves!$A$12:$AZ$907,$CA53,CC53)</f>
        <v>0</v>
      </c>
      <c r="W53" s="34">
        <f>INDEX(Curves!$A$12:$AZ$907,$CA53,CD53)</f>
        <v>0</v>
      </c>
      <c r="X53" s="34"/>
      <c r="Y53" s="34">
        <f>INDEX(Curves!$A$12:$AZ$907,$CA53,CF53)</f>
        <v>0</v>
      </c>
      <c r="Z53" s="34">
        <f>INDEX(Curves!$A$12:$AZ$907,$CA53,CG53)</f>
        <v>0</v>
      </c>
      <c r="AA53" s="34">
        <f>INDEX(Curves!$A$12:$AZ$907,$CA53,CH53)</f>
        <v>0</v>
      </c>
      <c r="AB53" s="34"/>
      <c r="AC53" s="34">
        <f>INDEX(Curves!$A$12:$AZ$907,$CA53,CJ53)</f>
        <v>0</v>
      </c>
      <c r="AD53" s="34">
        <f>INDEX(Curves!$A$12:$AZ$907,$CA53,CK53)</f>
        <v>0</v>
      </c>
      <c r="AE53" s="34">
        <f>INDEX(Curves!$A$12:$AZ$907,$CA53,CL53)</f>
        <v>0</v>
      </c>
      <c r="AF53" s="34"/>
      <c r="AG53" s="34">
        <f>INDEX(Curves!$A$12:$AZ$907,$CA53,CN53)</f>
        <v>0</v>
      </c>
      <c r="AH53" s="34">
        <f>INDEX(Curves!$A$12:$AZ$907,$CA53,CO53)</f>
        <v>0</v>
      </c>
      <c r="AI53" s="34">
        <f>INDEX(Curves!$A$12:$AZ$907,$CA53,CP53)</f>
        <v>0</v>
      </c>
      <c r="AJ53" s="34"/>
      <c r="AK53" s="34">
        <f>INDEX(Curves!$A$12:$AZ$907,$CA53,CR53)</f>
        <v>0</v>
      </c>
      <c r="AL53" s="34">
        <f>INDEX(Curves!$A$12:$AZ$907,$CA53,CS53)</f>
        <v>0</v>
      </c>
      <c r="AM53" s="34">
        <f>INDEX(Curves!$A$12:$AZ$907,$CA53,CT53)</f>
        <v>0</v>
      </c>
      <c r="AN53" s="34"/>
      <c r="AO53" s="34">
        <f>INDEX(Curves!$A$12:$AZ$907,$CA53,CV53)</f>
        <v>0</v>
      </c>
      <c r="AP53" s="34">
        <f>INDEX(Curves!$A$12:$AZ$907,$CA53,CW53)</f>
        <v>0</v>
      </c>
      <c r="AQ53" s="34">
        <f>INDEX(Curves!$A$12:$AZ$907,$CA53,CX53)</f>
        <v>0</v>
      </c>
      <c r="AR53" s="34"/>
      <c r="AS53" s="34">
        <f>INDEX(Curves!$A$12:$AZ$907,$CA53,CZ53)</f>
        <v>0</v>
      </c>
      <c r="AT53" s="34">
        <f>INDEX(Curves!$A$12:$AZ$907,$CA53,DA53)</f>
        <v>0</v>
      </c>
      <c r="AU53" s="34">
        <f>INDEX(Curves!$A$12:$AZ$907,$CA53,DB53)</f>
        <v>0</v>
      </c>
      <c r="AV53" s="34"/>
      <c r="AW53" s="34">
        <f>INDEX(Curves!$A$12:$AZ$907,$CA53,DD53)</f>
        <v>0</v>
      </c>
      <c r="AX53" s="34">
        <f>INDEX(Curves!$A$12:$AZ$907,$CA53,DE53)</f>
        <v>0</v>
      </c>
      <c r="AY53" s="34">
        <f>INDEX(Curves!$A$12:$AZ$907,$CA53,DF53)</f>
        <v>0</v>
      </c>
      <c r="AZ53" s="34"/>
      <c r="BA53" s="34">
        <f>INDEX(Curves!$A$12:$AZ$907,$CA53,DH53)</f>
        <v>0</v>
      </c>
      <c r="BB53" s="34">
        <f>INDEX(Curves!$A$12:$AZ$907,$CA53,DI53)</f>
        <v>0</v>
      </c>
      <c r="BC53" s="34">
        <f>INDEX(Curves!$A$12:$AZ$907,$CA53,DJ53)</f>
        <v>0</v>
      </c>
      <c r="BD53" s="34"/>
      <c r="BE53" s="34">
        <f>INDEX(Curves!$A$12:$AZ$907,$CA53,DL53)</f>
        <v>0</v>
      </c>
      <c r="BF53" s="34">
        <f>INDEX(Curves!$A$12:$AZ$907,$CA53,DM53)</f>
        <v>0</v>
      </c>
      <c r="BG53" s="34">
        <f>INDEX(Curves!$A$12:$AZ$907,$CA53,DN53)</f>
        <v>0</v>
      </c>
      <c r="BH53" s="34"/>
      <c r="BI53" s="34">
        <f>INDEX(Curves!$A$12:$AZ$907,$CA53,DP53)</f>
        <v>0</v>
      </c>
      <c r="BJ53" s="34">
        <f>INDEX(Curves!$A$12:$AZ$907,$CA53,DQ53)</f>
        <v>0</v>
      </c>
      <c r="BK53" s="34">
        <f>INDEX(Curves!$A$12:$AZ$907,$CA53,DR53)</f>
        <v>0</v>
      </c>
      <c r="BL53"/>
      <c r="BM53"/>
      <c r="BN53" s="17">
        <f t="shared" si="18"/>
        <v>36647</v>
      </c>
      <c r="BO53" s="17">
        <f t="shared" ref="BO53:BX53" si="68">EOMONTH(BN53,1)</f>
        <v>36707</v>
      </c>
      <c r="BP53" s="17">
        <f t="shared" si="68"/>
        <v>36738</v>
      </c>
      <c r="BQ53" s="17">
        <f t="shared" si="68"/>
        <v>36769</v>
      </c>
      <c r="BR53" s="17">
        <f t="shared" si="68"/>
        <v>36799</v>
      </c>
      <c r="BS53" s="17">
        <f t="shared" si="68"/>
        <v>36830</v>
      </c>
      <c r="BT53" s="17">
        <f t="shared" si="68"/>
        <v>36860</v>
      </c>
      <c r="BU53" s="17">
        <f t="shared" si="68"/>
        <v>36891</v>
      </c>
      <c r="BV53" s="17">
        <f t="shared" si="68"/>
        <v>36922</v>
      </c>
      <c r="BW53" s="17">
        <f t="shared" si="68"/>
        <v>36950</v>
      </c>
      <c r="BX53" s="17">
        <f t="shared" si="68"/>
        <v>36981</v>
      </c>
      <c r="BY53" s="9"/>
      <c r="CA53" s="12">
        <f>MATCH(C53,Curves!$C$12:$C$433,0)</f>
        <v>51</v>
      </c>
      <c r="CB53" s="12">
        <f>MATCH(CONCATENATE("NG ",TEXT($BN53,"mmm-yyyy")),Curves!$11:$11,0)</f>
        <v>20</v>
      </c>
      <c r="CC53" s="12">
        <f>MATCH(CONCATENATE("B ",TEXT($BN53,"mmm-yyyy")),Curves!$11:$11,0)</f>
        <v>8</v>
      </c>
      <c r="CD53" s="12">
        <f>MATCH(CONCATENATE("DISC ",TEXT($BN53,"mmm-yyyy")),Curves!$11:$11,0)</f>
        <v>32</v>
      </c>
      <c r="CE53" s="12"/>
      <c r="CF53" s="12">
        <f>MATCH(CONCATENATE("NG ",TEXT($BO53,"mmm-yyyy")),Curves!$11:$11,0)</f>
        <v>21</v>
      </c>
      <c r="CG53" s="12">
        <f>MATCH(CONCATENATE("B ",TEXT($BO53,"mmm-yyyy")),Curves!$11:$11,0)</f>
        <v>9</v>
      </c>
      <c r="CH53" s="12">
        <f>MATCH(CONCATENATE("DISC ",TEXT($BO53,"mmm-yyyy")),Curves!$11:$11,0)</f>
        <v>33</v>
      </c>
      <c r="CI53" s="12"/>
      <c r="CJ53" s="12">
        <f>MATCH(CONCATENATE("NG ",TEXT($BP53,"mmm-yyyy")),Curves!$11:$11,0)</f>
        <v>22</v>
      </c>
      <c r="CK53" s="12">
        <f>MATCH(CONCATENATE("B ",TEXT($BP53,"mmm-yyyy")),Curves!$11:$11,0)</f>
        <v>10</v>
      </c>
      <c r="CL53" s="12">
        <f>MATCH(CONCATENATE("DISC ",TEXT($BP53,"mmm-yyyy")),Curves!$11:$11,0)</f>
        <v>34</v>
      </c>
      <c r="CM53" s="12"/>
      <c r="CN53" s="12">
        <f>MATCH(CONCATENATE("NG ",TEXT($BQ53,"mmm-yyyy")),Curves!$11:$11,0)</f>
        <v>23</v>
      </c>
      <c r="CO53" s="12">
        <f>MATCH(CONCATENATE("B ",TEXT($BQ53,"mmm-yyyy")),Curves!$11:$11,0)</f>
        <v>11</v>
      </c>
      <c r="CP53" s="12">
        <f>MATCH(CONCATENATE("DISC ",TEXT($BQ53,"mmm-yyyy")),Curves!$11:$11,0)</f>
        <v>35</v>
      </c>
      <c r="CQ53" s="12"/>
      <c r="CR53" s="12">
        <f>MATCH(CONCATENATE("NG ",TEXT($BR53,"mmm-yyyy")),Curves!$11:$11,0)</f>
        <v>24</v>
      </c>
      <c r="CS53" s="12">
        <f>MATCH(CONCATENATE("B ",TEXT($BR53,"mmm-yyyy")),Curves!$11:$11,0)</f>
        <v>12</v>
      </c>
      <c r="CT53" s="12">
        <f>MATCH(CONCATENATE("DISC ",TEXT($BR53,"mmm-yyyy")),Curves!$11:$11,0)</f>
        <v>36</v>
      </c>
      <c r="CU53" s="12"/>
      <c r="CV53" s="12">
        <f>MATCH(CONCATENATE("NG ",TEXT($BS53,"mmm-yyyy")),Curves!$11:$11,0)</f>
        <v>25</v>
      </c>
      <c r="CW53" s="12">
        <f>MATCH(CONCATENATE("B ",TEXT($BS53,"mmm-yyyy")),Curves!$11:$11,0)</f>
        <v>13</v>
      </c>
      <c r="CX53" s="12">
        <f>MATCH(CONCATENATE("DISC ",TEXT($BS53,"mmm-yyyy")),Curves!$11:$11,0)</f>
        <v>37</v>
      </c>
      <c r="CY53" s="12"/>
      <c r="CZ53" s="12">
        <f>MATCH(CONCATENATE("NG ",TEXT($BT53,"mmm-yyyy")),Curves!$11:$11,0)</f>
        <v>26</v>
      </c>
      <c r="DA53" s="12">
        <f>MATCH(CONCATENATE("B ",TEXT($BT53,"mmm-yyyy")),Curves!$11:$11,0)</f>
        <v>14</v>
      </c>
      <c r="DB53" s="12">
        <f>MATCH(CONCATENATE("DISC ",TEXT($BT53,"mmm-yyyy")),Curves!$11:$11,0)</f>
        <v>38</v>
      </c>
      <c r="DC53" s="12"/>
      <c r="DD53" s="12">
        <f>MATCH(CONCATENATE("NG ",TEXT($BU53,"mmm-yyyy")),Curves!$11:$11,0)</f>
        <v>27</v>
      </c>
      <c r="DE53" s="12">
        <f>MATCH(CONCATENATE("B ",TEXT($BU53,"mmm-yyyy")),Curves!$11:$11,0)</f>
        <v>15</v>
      </c>
      <c r="DF53" s="12">
        <f>MATCH(CONCATENATE("DISC ",TEXT($BU53,"mmm-yyyy")),Curves!$11:$11,0)</f>
        <v>39</v>
      </c>
      <c r="DG53" s="12"/>
      <c r="DH53" s="12">
        <f>MATCH(CONCATENATE("NG ",TEXT($BV53,"mmm-yyyy")),Curves!$11:$11,0)</f>
        <v>28</v>
      </c>
      <c r="DI53" s="12">
        <f>MATCH(CONCATENATE("B ",TEXT($BV53,"mmm-yyyy")),Curves!$11:$11,0)</f>
        <v>16</v>
      </c>
      <c r="DJ53" s="12">
        <f>MATCH(CONCATENATE("DISC ",TEXT($BV53,"mmm-yyyy")),Curves!$11:$11,0)</f>
        <v>40</v>
      </c>
      <c r="DL53" s="12">
        <f>MATCH(CONCATENATE("NG ",TEXT($BW53,"mmm-yyyy")),Curves!$11:$11,0)</f>
        <v>29</v>
      </c>
      <c r="DM53" s="12">
        <f>MATCH(CONCATENATE("B ",TEXT($BW53,"mmm-yyyy")),Curves!$11:$11,0)</f>
        <v>17</v>
      </c>
      <c r="DN53" s="12">
        <f>MATCH(CONCATENATE("DISC ",TEXT($BW53,"mmm-yyyy")),Curves!$11:$11,0)</f>
        <v>41</v>
      </c>
      <c r="DP53" s="12">
        <f>MATCH(CONCATENATE("NG ",TEXT($BX53,"mmm-yyyy")),Curves!$11:$11,0)</f>
        <v>30</v>
      </c>
      <c r="DQ53" s="12">
        <f>MATCH(CONCATENATE("B ",TEXT($BX53,"mmm-yyyy")),Curves!$11:$11,0)</f>
        <v>18</v>
      </c>
      <c r="DR53" s="12">
        <f>MATCH(CONCATENATE("DISC ",TEXT($BX53,"mmm-yyyy")),Curves!$11:$11,0)</f>
        <v>42</v>
      </c>
    </row>
    <row r="54" spans="2:122" x14ac:dyDescent="0.2">
      <c r="B54" s="6">
        <f t="shared" si="1"/>
        <v>36678</v>
      </c>
      <c r="C54" s="27">
        <f>IF(Curves!C63&lt;&gt;"",Curves!C63,"")</f>
        <v>36668</v>
      </c>
      <c r="D54" s="31"/>
      <c r="E54" s="20">
        <f t="shared" si="2"/>
        <v>0</v>
      </c>
      <c r="F54" s="20">
        <f t="shared" si="5"/>
        <v>3.5131068167383286</v>
      </c>
      <c r="G54" s="20">
        <f t="shared" si="6"/>
        <v>3.5379658364232149</v>
      </c>
      <c r="H54" s="20">
        <f t="shared" si="7"/>
        <v>3.5311348036817281</v>
      </c>
      <c r="I54" s="20">
        <f t="shared" si="8"/>
        <v>3.5022594620542669</v>
      </c>
      <c r="J54" s="20">
        <f t="shared" si="9"/>
        <v>3.4592243804136729</v>
      </c>
      <c r="K54" s="20">
        <f t="shared" si="10"/>
        <v>3.5554458803364892</v>
      </c>
      <c r="L54" s="20">
        <f t="shared" si="11"/>
        <v>3.6353226444009361</v>
      </c>
      <c r="M54" s="20">
        <f t="shared" si="12"/>
        <v>3.6316894227911538</v>
      </c>
      <c r="N54" s="20">
        <f t="shared" si="13"/>
        <v>3.4212713988554113</v>
      </c>
      <c r="O54" s="21">
        <f t="shared" si="14"/>
        <v>3.2151094484817566</v>
      </c>
      <c r="P54" s="20"/>
      <c r="Q54" s="50">
        <f t="shared" si="15"/>
        <v>3.6353226444009361</v>
      </c>
      <c r="R54" s="50">
        <f t="shared" si="45"/>
        <v>3.2151094484817566</v>
      </c>
      <c r="S54" s="51">
        <f t="shared" si="16"/>
        <v>0.42021319591917949</v>
      </c>
      <c r="U54" s="34">
        <f>INDEX(Curves!$A$12:$AZ$907,$CA54,CB54)</f>
        <v>0</v>
      </c>
      <c r="V54" s="34">
        <f>INDEX(Curves!$A$12:$AZ$907,$CA54,CC54)</f>
        <v>0</v>
      </c>
      <c r="W54" s="34">
        <f>INDEX(Curves!$A$12:$AZ$907,$CA54,CD54)</f>
        <v>0</v>
      </c>
      <c r="X54" s="34"/>
      <c r="Y54" s="34">
        <f>INDEX(Curves!$A$12:$AZ$907,$CA54,CF54)</f>
        <v>3.7469999999999999</v>
      </c>
      <c r="Z54" s="34">
        <f>INDEX(Curves!$A$12:$AZ$907,$CA54,CG54)</f>
        <v>-0.22750000000000001</v>
      </c>
      <c r="AA54" s="34">
        <f>INDEX(Curves!$A$12:$AZ$907,$CA54,CH54)</f>
        <v>0.99818349672917428</v>
      </c>
      <c r="AB54" s="34"/>
      <c r="AC54" s="34">
        <f>INDEX(Curves!$A$12:$AZ$907,$CA54,CJ54)</f>
        <v>3.7590000000000003</v>
      </c>
      <c r="AD54" s="34">
        <f>INDEX(Curves!$A$12:$AZ$907,$CA54,CK54)</f>
        <v>-0.19500000000000001</v>
      </c>
      <c r="AE54" s="34">
        <f>INDEX(Curves!$A$12:$AZ$907,$CA54,CL54)</f>
        <v>0.99269524029832057</v>
      </c>
      <c r="AF54" s="34"/>
      <c r="AG54" s="34">
        <f>INDEX(Curves!$A$12:$AZ$907,$CA54,CN54)</f>
        <v>3.7730000000000001</v>
      </c>
      <c r="AH54" s="34">
        <f>INDEX(Curves!$A$12:$AZ$907,$CA54,CO54)</f>
        <v>-0.19500000000000001</v>
      </c>
      <c r="AI54" s="34">
        <f>INDEX(Curves!$A$12:$AZ$907,$CA54,CP54)</f>
        <v>0.98690184563491556</v>
      </c>
      <c r="AJ54" s="34"/>
      <c r="AK54" s="34">
        <f>INDEX(Curves!$A$12:$AZ$907,$CA54,CR54)</f>
        <v>3.7650000000000001</v>
      </c>
      <c r="AL54" s="34">
        <f>INDEX(Curves!$A$12:$AZ$907,$CA54,CS54)</f>
        <v>-0.19500000000000001</v>
      </c>
      <c r="AM54" s="34">
        <f>INDEX(Curves!$A$12:$AZ$907,$CA54,CT54)</f>
        <v>0.98102505939895424</v>
      </c>
      <c r="AN54" s="34"/>
      <c r="AO54" s="34">
        <f>INDEX(Curves!$A$12:$AZ$907,$CA54,CV54)</f>
        <v>3.7840000000000003</v>
      </c>
      <c r="AP54" s="34">
        <f>INDEX(Curves!$A$12:$AZ$907,$CA54,CW54)</f>
        <v>-0.23749999999999999</v>
      </c>
      <c r="AQ54" s="34">
        <f>INDEX(Curves!$A$12:$AZ$907,$CA54,CX54)</f>
        <v>0.9753910560873178</v>
      </c>
      <c r="AR54" s="34"/>
      <c r="AS54" s="34">
        <f>INDEX(Curves!$A$12:$AZ$907,$CA54,CZ54)</f>
        <v>3.89</v>
      </c>
      <c r="AT54" s="34">
        <f>INDEX(Curves!$A$12:$AZ$907,$CA54,DA54)</f>
        <v>-0.2225</v>
      </c>
      <c r="AU54" s="34">
        <f>INDEX(Curves!$A$12:$AZ$907,$CA54,DB54)</f>
        <v>0.9694467294714354</v>
      </c>
      <c r="AV54" s="34"/>
      <c r="AW54" s="34">
        <f>INDEX(Curves!$A$12:$AZ$907,$CA54,DD54)</f>
        <v>3.9950000000000001</v>
      </c>
      <c r="AX54" s="34">
        <f>INDEX(Curves!$A$12:$AZ$907,$CA54,DE54)</f>
        <v>-0.2225</v>
      </c>
      <c r="AY54" s="34">
        <f>INDEX(Curves!$A$12:$AZ$907,$CA54,DF54)</f>
        <v>0.96363754656088429</v>
      </c>
      <c r="AZ54" s="34"/>
      <c r="BA54" s="34">
        <f>INDEX(Curves!$A$12:$AZ$907,$CA54,DH54)</f>
        <v>4.0049999999999999</v>
      </c>
      <c r="BB54" s="34">
        <f>INDEX(Curves!$A$12:$AZ$907,$CA54,DI54)</f>
        <v>-0.21249999999999999</v>
      </c>
      <c r="BC54" s="34">
        <f>INDEX(Curves!$A$12:$AZ$907,$CA54,DJ54)</f>
        <v>0.95759773837604589</v>
      </c>
      <c r="BD54" s="34"/>
      <c r="BE54" s="34">
        <f>INDEX(Curves!$A$12:$AZ$907,$CA54,DL54)</f>
        <v>3.8080000000000003</v>
      </c>
      <c r="BF54" s="34">
        <f>INDEX(Curves!$A$12:$AZ$907,$CA54,DM54)</f>
        <v>-0.21249999999999999</v>
      </c>
      <c r="BG54" s="34">
        <f>INDEX(Curves!$A$12:$AZ$907,$CA54,DN54)</f>
        <v>0.95154259459196522</v>
      </c>
      <c r="BH54" s="34"/>
      <c r="BI54" s="34">
        <f>INDEX(Curves!$A$12:$AZ$907,$CA54,DP54)</f>
        <v>3.6110000000000002</v>
      </c>
      <c r="BJ54" s="34">
        <f>INDEX(Curves!$A$12:$AZ$907,$CA54,DQ54)</f>
        <v>-0.21249999999999999</v>
      </c>
      <c r="BK54" s="34">
        <f>INDEX(Curves!$A$12:$AZ$907,$CA54,DR54)</f>
        <v>0.94603779563976942</v>
      </c>
      <c r="BL54"/>
      <c r="BM54"/>
      <c r="BN54" s="17">
        <f t="shared" si="18"/>
        <v>36647</v>
      </c>
      <c r="BO54" s="17">
        <f t="shared" ref="BO54:BX54" si="69">EOMONTH(BN54,1)</f>
        <v>36707</v>
      </c>
      <c r="BP54" s="17">
        <f t="shared" si="69"/>
        <v>36738</v>
      </c>
      <c r="BQ54" s="17">
        <f t="shared" si="69"/>
        <v>36769</v>
      </c>
      <c r="BR54" s="17">
        <f t="shared" si="69"/>
        <v>36799</v>
      </c>
      <c r="BS54" s="17">
        <f t="shared" si="69"/>
        <v>36830</v>
      </c>
      <c r="BT54" s="17">
        <f t="shared" si="69"/>
        <v>36860</v>
      </c>
      <c r="BU54" s="17">
        <f t="shared" si="69"/>
        <v>36891</v>
      </c>
      <c r="BV54" s="17">
        <f t="shared" si="69"/>
        <v>36922</v>
      </c>
      <c r="BW54" s="17">
        <f t="shared" si="69"/>
        <v>36950</v>
      </c>
      <c r="BX54" s="17">
        <f t="shared" si="69"/>
        <v>36981</v>
      </c>
      <c r="BY54" s="9"/>
      <c r="CA54" s="12">
        <f>MATCH(C54,Curves!$C$12:$C$433,0)</f>
        <v>52</v>
      </c>
      <c r="CB54" s="12">
        <f>MATCH(CONCATENATE("NG ",TEXT($BN54,"mmm-yyyy")),Curves!$11:$11,0)</f>
        <v>20</v>
      </c>
      <c r="CC54" s="12">
        <f>MATCH(CONCATENATE("B ",TEXT($BN54,"mmm-yyyy")),Curves!$11:$11,0)</f>
        <v>8</v>
      </c>
      <c r="CD54" s="12">
        <f>MATCH(CONCATENATE("DISC ",TEXT($BN54,"mmm-yyyy")),Curves!$11:$11,0)</f>
        <v>32</v>
      </c>
      <c r="CE54" s="12"/>
      <c r="CF54" s="12">
        <f>MATCH(CONCATENATE("NG ",TEXT($BO54,"mmm-yyyy")),Curves!$11:$11,0)</f>
        <v>21</v>
      </c>
      <c r="CG54" s="12">
        <f>MATCH(CONCATENATE("B ",TEXT($BO54,"mmm-yyyy")),Curves!$11:$11,0)</f>
        <v>9</v>
      </c>
      <c r="CH54" s="12">
        <f>MATCH(CONCATENATE("DISC ",TEXT($BO54,"mmm-yyyy")),Curves!$11:$11,0)</f>
        <v>33</v>
      </c>
      <c r="CI54" s="12"/>
      <c r="CJ54" s="12">
        <f>MATCH(CONCATENATE("NG ",TEXT($BP54,"mmm-yyyy")),Curves!$11:$11,0)</f>
        <v>22</v>
      </c>
      <c r="CK54" s="12">
        <f>MATCH(CONCATENATE("B ",TEXT($BP54,"mmm-yyyy")),Curves!$11:$11,0)</f>
        <v>10</v>
      </c>
      <c r="CL54" s="12">
        <f>MATCH(CONCATENATE("DISC ",TEXT($BP54,"mmm-yyyy")),Curves!$11:$11,0)</f>
        <v>34</v>
      </c>
      <c r="CM54" s="12"/>
      <c r="CN54" s="12">
        <f>MATCH(CONCATENATE("NG ",TEXT($BQ54,"mmm-yyyy")),Curves!$11:$11,0)</f>
        <v>23</v>
      </c>
      <c r="CO54" s="12">
        <f>MATCH(CONCATENATE("B ",TEXT($BQ54,"mmm-yyyy")),Curves!$11:$11,0)</f>
        <v>11</v>
      </c>
      <c r="CP54" s="12">
        <f>MATCH(CONCATENATE("DISC ",TEXT($BQ54,"mmm-yyyy")),Curves!$11:$11,0)</f>
        <v>35</v>
      </c>
      <c r="CQ54" s="12"/>
      <c r="CR54" s="12">
        <f>MATCH(CONCATENATE("NG ",TEXT($BR54,"mmm-yyyy")),Curves!$11:$11,0)</f>
        <v>24</v>
      </c>
      <c r="CS54" s="12">
        <f>MATCH(CONCATENATE("B ",TEXT($BR54,"mmm-yyyy")),Curves!$11:$11,0)</f>
        <v>12</v>
      </c>
      <c r="CT54" s="12">
        <f>MATCH(CONCATENATE("DISC ",TEXT($BR54,"mmm-yyyy")),Curves!$11:$11,0)</f>
        <v>36</v>
      </c>
      <c r="CU54" s="12"/>
      <c r="CV54" s="12">
        <f>MATCH(CONCATENATE("NG ",TEXT($BS54,"mmm-yyyy")),Curves!$11:$11,0)</f>
        <v>25</v>
      </c>
      <c r="CW54" s="12">
        <f>MATCH(CONCATENATE("B ",TEXT($BS54,"mmm-yyyy")),Curves!$11:$11,0)</f>
        <v>13</v>
      </c>
      <c r="CX54" s="12">
        <f>MATCH(CONCATENATE("DISC ",TEXT($BS54,"mmm-yyyy")),Curves!$11:$11,0)</f>
        <v>37</v>
      </c>
      <c r="CY54" s="12"/>
      <c r="CZ54" s="12">
        <f>MATCH(CONCATENATE("NG ",TEXT($BT54,"mmm-yyyy")),Curves!$11:$11,0)</f>
        <v>26</v>
      </c>
      <c r="DA54" s="12">
        <f>MATCH(CONCATENATE("B ",TEXT($BT54,"mmm-yyyy")),Curves!$11:$11,0)</f>
        <v>14</v>
      </c>
      <c r="DB54" s="12">
        <f>MATCH(CONCATENATE("DISC ",TEXT($BT54,"mmm-yyyy")),Curves!$11:$11,0)</f>
        <v>38</v>
      </c>
      <c r="DC54" s="12"/>
      <c r="DD54" s="12">
        <f>MATCH(CONCATENATE("NG ",TEXT($BU54,"mmm-yyyy")),Curves!$11:$11,0)</f>
        <v>27</v>
      </c>
      <c r="DE54" s="12">
        <f>MATCH(CONCATENATE("B ",TEXT($BU54,"mmm-yyyy")),Curves!$11:$11,0)</f>
        <v>15</v>
      </c>
      <c r="DF54" s="12">
        <f>MATCH(CONCATENATE("DISC ",TEXT($BU54,"mmm-yyyy")),Curves!$11:$11,0)</f>
        <v>39</v>
      </c>
      <c r="DG54" s="12"/>
      <c r="DH54" s="12">
        <f>MATCH(CONCATENATE("NG ",TEXT($BV54,"mmm-yyyy")),Curves!$11:$11,0)</f>
        <v>28</v>
      </c>
      <c r="DI54" s="12">
        <f>MATCH(CONCATENATE("B ",TEXT($BV54,"mmm-yyyy")),Curves!$11:$11,0)</f>
        <v>16</v>
      </c>
      <c r="DJ54" s="12">
        <f>MATCH(CONCATENATE("DISC ",TEXT($BV54,"mmm-yyyy")),Curves!$11:$11,0)</f>
        <v>40</v>
      </c>
      <c r="DL54" s="12">
        <f>MATCH(CONCATENATE("NG ",TEXT($BW54,"mmm-yyyy")),Curves!$11:$11,0)</f>
        <v>29</v>
      </c>
      <c r="DM54" s="12">
        <f>MATCH(CONCATENATE("B ",TEXT($BW54,"mmm-yyyy")),Curves!$11:$11,0)</f>
        <v>17</v>
      </c>
      <c r="DN54" s="12">
        <f>MATCH(CONCATENATE("DISC ",TEXT($BW54,"mmm-yyyy")),Curves!$11:$11,0)</f>
        <v>41</v>
      </c>
      <c r="DP54" s="12">
        <f>MATCH(CONCATENATE("NG ",TEXT($BX54,"mmm-yyyy")),Curves!$11:$11,0)</f>
        <v>30</v>
      </c>
      <c r="DQ54" s="12">
        <f>MATCH(CONCATENATE("B ",TEXT($BX54,"mmm-yyyy")),Curves!$11:$11,0)</f>
        <v>18</v>
      </c>
      <c r="DR54" s="12">
        <f>MATCH(CONCATENATE("DISC ",TEXT($BX54,"mmm-yyyy")),Curves!$11:$11,0)</f>
        <v>42</v>
      </c>
    </row>
    <row r="55" spans="2:122" x14ac:dyDescent="0.2">
      <c r="B55" s="6">
        <f t="shared" si="1"/>
        <v>36678</v>
      </c>
      <c r="C55" s="27">
        <f>IF(Curves!C64&lt;&gt;"",Curves!C64,"")</f>
        <v>36669</v>
      </c>
      <c r="D55" s="31"/>
      <c r="E55" s="20">
        <f t="shared" si="2"/>
        <v>0</v>
      </c>
      <c r="F55" s="20">
        <f t="shared" si="5"/>
        <v>3.5581701661118865</v>
      </c>
      <c r="G55" s="20">
        <f t="shared" si="6"/>
        <v>3.5644296530475903</v>
      </c>
      <c r="H55" s="20">
        <f t="shared" si="7"/>
        <v>3.5515534648629221</v>
      </c>
      <c r="I55" s="20">
        <f t="shared" si="8"/>
        <v>3.5205474240869732</v>
      </c>
      <c r="J55" s="20">
        <f t="shared" si="9"/>
        <v>3.4733530509545707</v>
      </c>
      <c r="K55" s="20">
        <f t="shared" si="10"/>
        <v>3.5781749800515814</v>
      </c>
      <c r="L55" s="20">
        <f t="shared" si="11"/>
        <v>3.6569026622074108</v>
      </c>
      <c r="M55" s="20">
        <f t="shared" si="12"/>
        <v>3.6530626844405276</v>
      </c>
      <c r="N55" s="20">
        <f t="shared" si="13"/>
        <v>3.4405080870188631</v>
      </c>
      <c r="O55" s="21">
        <f t="shared" si="14"/>
        <v>3.2341468442428964</v>
      </c>
      <c r="P55" s="20"/>
      <c r="Q55" s="50">
        <f t="shared" si="15"/>
        <v>3.6569026622074108</v>
      </c>
      <c r="R55" s="50">
        <f t="shared" si="45"/>
        <v>3.2341468442428964</v>
      </c>
      <c r="S55" s="51">
        <f t="shared" si="16"/>
        <v>0.42275581796451434</v>
      </c>
      <c r="U55" s="34">
        <f>INDEX(Curves!$A$12:$AZ$907,$CA55,CB55)</f>
        <v>0</v>
      </c>
      <c r="V55" s="34">
        <f>INDEX(Curves!$A$12:$AZ$907,$CA55,CC55)</f>
        <v>0</v>
      </c>
      <c r="W55" s="34">
        <f>INDEX(Curves!$A$12:$AZ$907,$CA55,CD55)</f>
        <v>0</v>
      </c>
      <c r="X55" s="34"/>
      <c r="Y55" s="34">
        <f>INDEX(Curves!$A$12:$AZ$907,$CA55,CF55)</f>
        <v>3.8140000000000005</v>
      </c>
      <c r="Z55" s="34">
        <f>INDEX(Curves!$A$12:$AZ$907,$CA55,CG55)</f>
        <v>-0.25</v>
      </c>
      <c r="AA55" s="34">
        <f>INDEX(Curves!$A$12:$AZ$907,$CA55,CH55)</f>
        <v>0.99836424413913749</v>
      </c>
      <c r="AB55" s="34"/>
      <c r="AC55" s="34">
        <f>INDEX(Curves!$A$12:$AZ$907,$CA55,CJ55)</f>
        <v>3.82</v>
      </c>
      <c r="AD55" s="34">
        <f>INDEX(Curves!$A$12:$AZ$907,$CA55,CK55)</f>
        <v>-0.23</v>
      </c>
      <c r="AE55" s="34">
        <f>INDEX(Curves!$A$12:$AZ$907,$CA55,CL55)</f>
        <v>0.99287734068178002</v>
      </c>
      <c r="AF55" s="34"/>
      <c r="AG55" s="34">
        <f>INDEX(Curves!$A$12:$AZ$907,$CA55,CN55)</f>
        <v>3.8280000000000003</v>
      </c>
      <c r="AH55" s="34">
        <f>INDEX(Curves!$A$12:$AZ$907,$CA55,CO55)</f>
        <v>-0.23</v>
      </c>
      <c r="AI55" s="34">
        <f>INDEX(Curves!$A$12:$AZ$907,$CA55,CP55)</f>
        <v>0.98709101302471425</v>
      </c>
      <c r="AJ55" s="34"/>
      <c r="AK55" s="34">
        <f>INDEX(Curves!$A$12:$AZ$907,$CA55,CR55)</f>
        <v>3.8180000000000001</v>
      </c>
      <c r="AL55" s="34">
        <f>INDEX(Curves!$A$12:$AZ$907,$CA55,CS55)</f>
        <v>-0.23</v>
      </c>
      <c r="AM55" s="34">
        <f>INDEX(Curves!$A$12:$AZ$907,$CA55,CT55)</f>
        <v>0.98120050838544404</v>
      </c>
      <c r="AN55" s="34"/>
      <c r="AO55" s="34">
        <f>INDEX(Curves!$A$12:$AZ$907,$CA55,CV55)</f>
        <v>3.8330000000000002</v>
      </c>
      <c r="AP55" s="34">
        <f>INDEX(Curves!$A$12:$AZ$907,$CA55,CW55)</f>
        <v>-0.27250000000000002</v>
      </c>
      <c r="AQ55" s="34">
        <f>INDEX(Curves!$A$12:$AZ$907,$CA55,CX55)</f>
        <v>0.97552395757746679</v>
      </c>
      <c r="AR55" s="34"/>
      <c r="AS55" s="34">
        <f>INDEX(Curves!$A$12:$AZ$907,$CA55,CZ55)</f>
        <v>3.9330000000000003</v>
      </c>
      <c r="AT55" s="34">
        <f>INDEX(Curves!$A$12:$AZ$907,$CA55,DA55)</f>
        <v>-0.24249999999999999</v>
      </c>
      <c r="AU55" s="34">
        <f>INDEX(Curves!$A$12:$AZ$907,$CA55,DB55)</f>
        <v>0.96956373934469076</v>
      </c>
      <c r="AV55" s="34"/>
      <c r="AW55" s="34">
        <f>INDEX(Curves!$A$12:$AZ$907,$CA55,DD55)</f>
        <v>4.0369999999999999</v>
      </c>
      <c r="AX55" s="34">
        <f>INDEX(Curves!$A$12:$AZ$907,$CA55,DE55)</f>
        <v>-0.24249999999999999</v>
      </c>
      <c r="AY55" s="34">
        <f>INDEX(Curves!$A$12:$AZ$907,$CA55,DF55)</f>
        <v>0.96373768934178705</v>
      </c>
      <c r="AZ55" s="34"/>
      <c r="BA55" s="34">
        <f>INDEX(Curves!$A$12:$AZ$907,$CA55,DH55)</f>
        <v>4.0469999999999997</v>
      </c>
      <c r="BB55" s="34">
        <f>INDEX(Curves!$A$12:$AZ$907,$CA55,DI55)</f>
        <v>-0.23250000000000001</v>
      </c>
      <c r="BC55" s="34">
        <f>INDEX(Curves!$A$12:$AZ$907,$CA55,DJ55)</f>
        <v>0.95767798779408253</v>
      </c>
      <c r="BD55" s="34"/>
      <c r="BE55" s="34">
        <f>INDEX(Curves!$A$12:$AZ$907,$CA55,DL55)</f>
        <v>3.8480000000000003</v>
      </c>
      <c r="BF55" s="34">
        <f>INDEX(Curves!$A$12:$AZ$907,$CA55,DM55)</f>
        <v>-0.23250000000000001</v>
      </c>
      <c r="BG55" s="34">
        <f>INDEX(Curves!$A$12:$AZ$907,$CA55,DN55)</f>
        <v>0.95159952621182764</v>
      </c>
      <c r="BH55" s="34"/>
      <c r="BI55" s="34">
        <f>INDEX(Curves!$A$12:$AZ$907,$CA55,DP55)</f>
        <v>3.6510000000000002</v>
      </c>
      <c r="BJ55" s="34">
        <f>INDEX(Curves!$A$12:$AZ$907,$CA55,DQ55)</f>
        <v>-0.23250000000000001</v>
      </c>
      <c r="BK55" s="34">
        <f>INDEX(Curves!$A$12:$AZ$907,$CA55,DR55)</f>
        <v>0.94607191582357653</v>
      </c>
      <c r="BL55"/>
      <c r="BM55"/>
      <c r="BN55" s="17">
        <f t="shared" si="18"/>
        <v>36647</v>
      </c>
      <c r="BO55" s="17">
        <f t="shared" ref="BO55:BX55" si="70">EOMONTH(BN55,1)</f>
        <v>36707</v>
      </c>
      <c r="BP55" s="17">
        <f t="shared" si="70"/>
        <v>36738</v>
      </c>
      <c r="BQ55" s="17">
        <f t="shared" si="70"/>
        <v>36769</v>
      </c>
      <c r="BR55" s="17">
        <f t="shared" si="70"/>
        <v>36799</v>
      </c>
      <c r="BS55" s="17">
        <f t="shared" si="70"/>
        <v>36830</v>
      </c>
      <c r="BT55" s="17">
        <f t="shared" si="70"/>
        <v>36860</v>
      </c>
      <c r="BU55" s="17">
        <f t="shared" si="70"/>
        <v>36891</v>
      </c>
      <c r="BV55" s="17">
        <f t="shared" si="70"/>
        <v>36922</v>
      </c>
      <c r="BW55" s="17">
        <f t="shared" si="70"/>
        <v>36950</v>
      </c>
      <c r="BX55" s="17">
        <f t="shared" si="70"/>
        <v>36981</v>
      </c>
      <c r="BY55" s="9"/>
      <c r="CA55" s="12">
        <f>MATCH(C55,Curves!$C$12:$C$433,0)</f>
        <v>53</v>
      </c>
      <c r="CB55" s="12">
        <f>MATCH(CONCATENATE("NG ",TEXT($BN55,"mmm-yyyy")),Curves!$11:$11,0)</f>
        <v>20</v>
      </c>
      <c r="CC55" s="12">
        <f>MATCH(CONCATENATE("B ",TEXT($BN55,"mmm-yyyy")),Curves!$11:$11,0)</f>
        <v>8</v>
      </c>
      <c r="CD55" s="12">
        <f>MATCH(CONCATENATE("DISC ",TEXT($BN55,"mmm-yyyy")),Curves!$11:$11,0)</f>
        <v>32</v>
      </c>
      <c r="CE55" s="12"/>
      <c r="CF55" s="12">
        <f>MATCH(CONCATENATE("NG ",TEXT($BO55,"mmm-yyyy")),Curves!$11:$11,0)</f>
        <v>21</v>
      </c>
      <c r="CG55" s="12">
        <f>MATCH(CONCATENATE("B ",TEXT($BO55,"mmm-yyyy")),Curves!$11:$11,0)</f>
        <v>9</v>
      </c>
      <c r="CH55" s="12">
        <f>MATCH(CONCATENATE("DISC ",TEXT($BO55,"mmm-yyyy")),Curves!$11:$11,0)</f>
        <v>33</v>
      </c>
      <c r="CI55" s="12"/>
      <c r="CJ55" s="12">
        <f>MATCH(CONCATENATE("NG ",TEXT($BP55,"mmm-yyyy")),Curves!$11:$11,0)</f>
        <v>22</v>
      </c>
      <c r="CK55" s="12">
        <f>MATCH(CONCATENATE("B ",TEXT($BP55,"mmm-yyyy")),Curves!$11:$11,0)</f>
        <v>10</v>
      </c>
      <c r="CL55" s="12">
        <f>MATCH(CONCATENATE("DISC ",TEXT($BP55,"mmm-yyyy")),Curves!$11:$11,0)</f>
        <v>34</v>
      </c>
      <c r="CM55" s="12"/>
      <c r="CN55" s="12">
        <f>MATCH(CONCATENATE("NG ",TEXT($BQ55,"mmm-yyyy")),Curves!$11:$11,0)</f>
        <v>23</v>
      </c>
      <c r="CO55" s="12">
        <f>MATCH(CONCATENATE("B ",TEXT($BQ55,"mmm-yyyy")),Curves!$11:$11,0)</f>
        <v>11</v>
      </c>
      <c r="CP55" s="12">
        <f>MATCH(CONCATENATE("DISC ",TEXT($BQ55,"mmm-yyyy")),Curves!$11:$11,0)</f>
        <v>35</v>
      </c>
      <c r="CQ55" s="12"/>
      <c r="CR55" s="12">
        <f>MATCH(CONCATENATE("NG ",TEXT($BR55,"mmm-yyyy")),Curves!$11:$11,0)</f>
        <v>24</v>
      </c>
      <c r="CS55" s="12">
        <f>MATCH(CONCATENATE("B ",TEXT($BR55,"mmm-yyyy")),Curves!$11:$11,0)</f>
        <v>12</v>
      </c>
      <c r="CT55" s="12">
        <f>MATCH(CONCATENATE("DISC ",TEXT($BR55,"mmm-yyyy")),Curves!$11:$11,0)</f>
        <v>36</v>
      </c>
      <c r="CU55" s="12"/>
      <c r="CV55" s="12">
        <f>MATCH(CONCATENATE("NG ",TEXT($BS55,"mmm-yyyy")),Curves!$11:$11,0)</f>
        <v>25</v>
      </c>
      <c r="CW55" s="12">
        <f>MATCH(CONCATENATE("B ",TEXT($BS55,"mmm-yyyy")),Curves!$11:$11,0)</f>
        <v>13</v>
      </c>
      <c r="CX55" s="12">
        <f>MATCH(CONCATENATE("DISC ",TEXT($BS55,"mmm-yyyy")),Curves!$11:$11,0)</f>
        <v>37</v>
      </c>
      <c r="CY55" s="12"/>
      <c r="CZ55" s="12">
        <f>MATCH(CONCATENATE("NG ",TEXT($BT55,"mmm-yyyy")),Curves!$11:$11,0)</f>
        <v>26</v>
      </c>
      <c r="DA55" s="12">
        <f>MATCH(CONCATENATE("B ",TEXT($BT55,"mmm-yyyy")),Curves!$11:$11,0)</f>
        <v>14</v>
      </c>
      <c r="DB55" s="12">
        <f>MATCH(CONCATENATE("DISC ",TEXT($BT55,"mmm-yyyy")),Curves!$11:$11,0)</f>
        <v>38</v>
      </c>
      <c r="DC55" s="12"/>
      <c r="DD55" s="12">
        <f>MATCH(CONCATENATE("NG ",TEXT($BU55,"mmm-yyyy")),Curves!$11:$11,0)</f>
        <v>27</v>
      </c>
      <c r="DE55" s="12">
        <f>MATCH(CONCATENATE("B ",TEXT($BU55,"mmm-yyyy")),Curves!$11:$11,0)</f>
        <v>15</v>
      </c>
      <c r="DF55" s="12">
        <f>MATCH(CONCATENATE("DISC ",TEXT($BU55,"mmm-yyyy")),Curves!$11:$11,0)</f>
        <v>39</v>
      </c>
      <c r="DG55" s="12"/>
      <c r="DH55" s="12">
        <f>MATCH(CONCATENATE("NG ",TEXT($BV55,"mmm-yyyy")),Curves!$11:$11,0)</f>
        <v>28</v>
      </c>
      <c r="DI55" s="12">
        <f>MATCH(CONCATENATE("B ",TEXT($BV55,"mmm-yyyy")),Curves!$11:$11,0)</f>
        <v>16</v>
      </c>
      <c r="DJ55" s="12">
        <f>MATCH(CONCATENATE("DISC ",TEXT($BV55,"mmm-yyyy")),Curves!$11:$11,0)</f>
        <v>40</v>
      </c>
      <c r="DL55" s="12">
        <f>MATCH(CONCATENATE("NG ",TEXT($BW55,"mmm-yyyy")),Curves!$11:$11,0)</f>
        <v>29</v>
      </c>
      <c r="DM55" s="12">
        <f>MATCH(CONCATENATE("B ",TEXT($BW55,"mmm-yyyy")),Curves!$11:$11,0)</f>
        <v>17</v>
      </c>
      <c r="DN55" s="12">
        <f>MATCH(CONCATENATE("DISC ",TEXT($BW55,"mmm-yyyy")),Curves!$11:$11,0)</f>
        <v>41</v>
      </c>
      <c r="DP55" s="12">
        <f>MATCH(CONCATENATE("NG ",TEXT($BX55,"mmm-yyyy")),Curves!$11:$11,0)</f>
        <v>30</v>
      </c>
      <c r="DQ55" s="12">
        <f>MATCH(CONCATENATE("B ",TEXT($BX55,"mmm-yyyy")),Curves!$11:$11,0)</f>
        <v>18</v>
      </c>
      <c r="DR55" s="12">
        <f>MATCH(CONCATENATE("DISC ",TEXT($BX55,"mmm-yyyy")),Curves!$11:$11,0)</f>
        <v>42</v>
      </c>
    </row>
    <row r="56" spans="2:122" x14ac:dyDescent="0.2">
      <c r="B56" s="6">
        <f t="shared" si="1"/>
        <v>36678</v>
      </c>
      <c r="C56" s="27">
        <f>IF(Curves!C65&lt;&gt;"",Curves!C65,"")</f>
        <v>36670</v>
      </c>
      <c r="D56" s="31"/>
      <c r="E56" s="20">
        <f t="shared" si="2"/>
        <v>0</v>
      </c>
      <c r="F56" s="20">
        <f t="shared" si="5"/>
        <v>3.7650230270273721</v>
      </c>
      <c r="G56" s="20">
        <f t="shared" si="6"/>
        <v>3.7805772874584616</v>
      </c>
      <c r="H56" s="20">
        <f t="shared" si="7"/>
        <v>3.7635253923939644</v>
      </c>
      <c r="I56" s="20">
        <f t="shared" si="8"/>
        <v>3.7244211101096401</v>
      </c>
      <c r="J56" s="20">
        <f t="shared" si="9"/>
        <v>3.6730923116220513</v>
      </c>
      <c r="K56" s="20">
        <f t="shared" si="10"/>
        <v>3.7699210292464715</v>
      </c>
      <c r="L56" s="20">
        <f t="shared" si="11"/>
        <v>3.8388220193709341</v>
      </c>
      <c r="M56" s="20">
        <f t="shared" si="12"/>
        <v>3.8318818204506839</v>
      </c>
      <c r="N56" s="20">
        <f t="shared" si="13"/>
        <v>3.5980905062846227</v>
      </c>
      <c r="O56" s="21">
        <f t="shared" si="14"/>
        <v>3.3689379103531056</v>
      </c>
      <c r="P56" s="20"/>
      <c r="Q56" s="50">
        <f t="shared" si="15"/>
        <v>3.8388220193709341</v>
      </c>
      <c r="R56" s="50">
        <f t="shared" si="45"/>
        <v>3.3689379103531056</v>
      </c>
      <c r="S56" s="51">
        <f t="shared" si="16"/>
        <v>0.46988410901782851</v>
      </c>
      <c r="U56" s="34">
        <f>INDEX(Curves!$A$12:$AZ$907,$CA56,CB56)</f>
        <v>0</v>
      </c>
      <c r="V56" s="34">
        <f>INDEX(Curves!$A$12:$AZ$907,$CA56,CC56)</f>
        <v>0</v>
      </c>
      <c r="W56" s="34">
        <f>INDEX(Curves!$A$12:$AZ$907,$CA56,CD56)</f>
        <v>0</v>
      </c>
      <c r="X56" s="34"/>
      <c r="Y56" s="34">
        <f>INDEX(Curves!$A$12:$AZ$907,$CA56,CF56)</f>
        <v>4.0730000000000004</v>
      </c>
      <c r="Z56" s="34">
        <f>INDEX(Curves!$A$12:$AZ$907,$CA56,CG56)</f>
        <v>-0.30249999999999999</v>
      </c>
      <c r="AA56" s="34">
        <f>INDEX(Curves!$A$12:$AZ$907,$CA56,CH56)</f>
        <v>0.9985474146737493</v>
      </c>
      <c r="AB56" s="34"/>
      <c r="AC56" s="34">
        <f>INDEX(Curves!$A$12:$AZ$907,$CA56,CJ56)</f>
        <v>4.0720000000000001</v>
      </c>
      <c r="AD56" s="34">
        <f>INDEX(Curves!$A$12:$AZ$907,$CA56,CK56)</f>
        <v>-0.26500000000000001</v>
      </c>
      <c r="AE56" s="34">
        <f>INDEX(Curves!$A$12:$AZ$907,$CA56,CL56)</f>
        <v>0.99305943983673806</v>
      </c>
      <c r="AF56" s="34"/>
      <c r="AG56" s="34">
        <f>INDEX(Curves!$A$12:$AZ$907,$CA56,CN56)</f>
        <v>4.077</v>
      </c>
      <c r="AH56" s="34">
        <f>INDEX(Curves!$A$12:$AZ$907,$CA56,CO56)</f>
        <v>-0.26500000000000001</v>
      </c>
      <c r="AI56" s="34">
        <f>INDEX(Curves!$A$12:$AZ$907,$CA56,CP56)</f>
        <v>0.98728368111069376</v>
      </c>
      <c r="AJ56" s="34"/>
      <c r="AK56" s="34">
        <f>INDEX(Curves!$A$12:$AZ$907,$CA56,CR56)</f>
        <v>4.0599999999999996</v>
      </c>
      <c r="AL56" s="34">
        <f>INDEX(Curves!$A$12:$AZ$907,$CA56,CS56)</f>
        <v>-0.26500000000000001</v>
      </c>
      <c r="AM56" s="34">
        <f>INDEX(Curves!$A$12:$AZ$907,$CA56,CT56)</f>
        <v>0.98140213705128865</v>
      </c>
      <c r="AN56" s="34"/>
      <c r="AO56" s="34">
        <f>INDEX(Curves!$A$12:$AZ$907,$CA56,CV56)</f>
        <v>4.0720000000000001</v>
      </c>
      <c r="AP56" s="34">
        <f>INDEX(Curves!$A$12:$AZ$907,$CA56,CW56)</f>
        <v>-0.3075</v>
      </c>
      <c r="AQ56" s="34">
        <f>INDEX(Curves!$A$12:$AZ$907,$CA56,CX56)</f>
        <v>0.97571850488034306</v>
      </c>
      <c r="AR56" s="34"/>
      <c r="AS56" s="34">
        <f>INDEX(Curves!$A$12:$AZ$907,$CA56,CZ56)</f>
        <v>4.165</v>
      </c>
      <c r="AT56" s="34">
        <f>INDEX(Curves!$A$12:$AZ$907,$CA56,DA56)</f>
        <v>-0.27750000000000002</v>
      </c>
      <c r="AU56" s="34">
        <f>INDEX(Curves!$A$12:$AZ$907,$CA56,DB56)</f>
        <v>0.96975460559394766</v>
      </c>
      <c r="AV56" s="34"/>
      <c r="AW56" s="34">
        <f>INDEX(Curves!$A$12:$AZ$907,$CA56,DD56)</f>
        <v>4.26</v>
      </c>
      <c r="AX56" s="34">
        <f>INDEX(Curves!$A$12:$AZ$907,$CA56,DE56)</f>
        <v>-0.27750000000000002</v>
      </c>
      <c r="AY56" s="34">
        <f>INDEX(Curves!$A$12:$AZ$907,$CA56,DF56)</f>
        <v>0.96392266650870917</v>
      </c>
      <c r="AZ56" s="34"/>
      <c r="BA56" s="34">
        <f>INDEX(Curves!$A$12:$AZ$907,$CA56,DH56)</f>
        <v>4.2679999999999998</v>
      </c>
      <c r="BB56" s="34">
        <f>INDEX(Curves!$A$12:$AZ$907,$CA56,DI56)</f>
        <v>-0.26750000000000002</v>
      </c>
      <c r="BC56" s="34">
        <f>INDEX(Curves!$A$12:$AZ$907,$CA56,DJ56)</f>
        <v>0.95785072377219949</v>
      </c>
      <c r="BD56" s="34"/>
      <c r="BE56" s="34">
        <f>INDEX(Curves!$A$12:$AZ$907,$CA56,DL56)</f>
        <v>4.048</v>
      </c>
      <c r="BF56" s="34">
        <f>INDEX(Curves!$A$12:$AZ$907,$CA56,DM56)</f>
        <v>-0.26750000000000002</v>
      </c>
      <c r="BG56" s="34">
        <f>INDEX(Curves!$A$12:$AZ$907,$CA56,DN56)</f>
        <v>0.95174990246915026</v>
      </c>
      <c r="BH56" s="34"/>
      <c r="BI56" s="34">
        <f>INDEX(Curves!$A$12:$AZ$907,$CA56,DP56)</f>
        <v>3.8280000000000003</v>
      </c>
      <c r="BJ56" s="34">
        <f>INDEX(Curves!$A$12:$AZ$907,$CA56,DQ56)</f>
        <v>-0.26750000000000002</v>
      </c>
      <c r="BK56" s="34">
        <f>INDEX(Curves!$A$12:$AZ$907,$CA56,DR56)</f>
        <v>0.94619798071987238</v>
      </c>
      <c r="BL56"/>
      <c r="BM56"/>
      <c r="BN56" s="17">
        <f t="shared" si="18"/>
        <v>36647</v>
      </c>
      <c r="BO56" s="17">
        <f t="shared" ref="BO56:BX56" si="71">EOMONTH(BN56,1)</f>
        <v>36707</v>
      </c>
      <c r="BP56" s="17">
        <f t="shared" si="71"/>
        <v>36738</v>
      </c>
      <c r="BQ56" s="17">
        <f t="shared" si="71"/>
        <v>36769</v>
      </c>
      <c r="BR56" s="17">
        <f t="shared" si="71"/>
        <v>36799</v>
      </c>
      <c r="BS56" s="17">
        <f t="shared" si="71"/>
        <v>36830</v>
      </c>
      <c r="BT56" s="17">
        <f t="shared" si="71"/>
        <v>36860</v>
      </c>
      <c r="BU56" s="17">
        <f t="shared" si="71"/>
        <v>36891</v>
      </c>
      <c r="BV56" s="17">
        <f t="shared" si="71"/>
        <v>36922</v>
      </c>
      <c r="BW56" s="17">
        <f t="shared" si="71"/>
        <v>36950</v>
      </c>
      <c r="BX56" s="17">
        <f t="shared" si="71"/>
        <v>36981</v>
      </c>
      <c r="BY56" s="9"/>
      <c r="CA56" s="12">
        <f>MATCH(C56,Curves!$C$12:$C$433,0)</f>
        <v>54</v>
      </c>
      <c r="CB56" s="12">
        <f>MATCH(CONCATENATE("NG ",TEXT($BN56,"mmm-yyyy")),Curves!$11:$11,0)</f>
        <v>20</v>
      </c>
      <c r="CC56" s="12">
        <f>MATCH(CONCATENATE("B ",TEXT($BN56,"mmm-yyyy")),Curves!$11:$11,0)</f>
        <v>8</v>
      </c>
      <c r="CD56" s="12">
        <f>MATCH(CONCATENATE("DISC ",TEXT($BN56,"mmm-yyyy")),Curves!$11:$11,0)</f>
        <v>32</v>
      </c>
      <c r="CE56" s="12"/>
      <c r="CF56" s="12">
        <f>MATCH(CONCATENATE("NG ",TEXT($BO56,"mmm-yyyy")),Curves!$11:$11,0)</f>
        <v>21</v>
      </c>
      <c r="CG56" s="12">
        <f>MATCH(CONCATENATE("B ",TEXT($BO56,"mmm-yyyy")),Curves!$11:$11,0)</f>
        <v>9</v>
      </c>
      <c r="CH56" s="12">
        <f>MATCH(CONCATENATE("DISC ",TEXT($BO56,"mmm-yyyy")),Curves!$11:$11,0)</f>
        <v>33</v>
      </c>
      <c r="CI56" s="12"/>
      <c r="CJ56" s="12">
        <f>MATCH(CONCATENATE("NG ",TEXT($BP56,"mmm-yyyy")),Curves!$11:$11,0)</f>
        <v>22</v>
      </c>
      <c r="CK56" s="12">
        <f>MATCH(CONCATENATE("B ",TEXT($BP56,"mmm-yyyy")),Curves!$11:$11,0)</f>
        <v>10</v>
      </c>
      <c r="CL56" s="12">
        <f>MATCH(CONCATENATE("DISC ",TEXT($BP56,"mmm-yyyy")),Curves!$11:$11,0)</f>
        <v>34</v>
      </c>
      <c r="CM56" s="12"/>
      <c r="CN56" s="12">
        <f>MATCH(CONCATENATE("NG ",TEXT($BQ56,"mmm-yyyy")),Curves!$11:$11,0)</f>
        <v>23</v>
      </c>
      <c r="CO56" s="12">
        <f>MATCH(CONCATENATE("B ",TEXT($BQ56,"mmm-yyyy")),Curves!$11:$11,0)</f>
        <v>11</v>
      </c>
      <c r="CP56" s="12">
        <f>MATCH(CONCATENATE("DISC ",TEXT($BQ56,"mmm-yyyy")),Curves!$11:$11,0)</f>
        <v>35</v>
      </c>
      <c r="CQ56" s="12"/>
      <c r="CR56" s="12">
        <f>MATCH(CONCATENATE("NG ",TEXT($BR56,"mmm-yyyy")),Curves!$11:$11,0)</f>
        <v>24</v>
      </c>
      <c r="CS56" s="12">
        <f>MATCH(CONCATENATE("B ",TEXT($BR56,"mmm-yyyy")),Curves!$11:$11,0)</f>
        <v>12</v>
      </c>
      <c r="CT56" s="12">
        <f>MATCH(CONCATENATE("DISC ",TEXT($BR56,"mmm-yyyy")),Curves!$11:$11,0)</f>
        <v>36</v>
      </c>
      <c r="CU56" s="12"/>
      <c r="CV56" s="12">
        <f>MATCH(CONCATENATE("NG ",TEXT($BS56,"mmm-yyyy")),Curves!$11:$11,0)</f>
        <v>25</v>
      </c>
      <c r="CW56" s="12">
        <f>MATCH(CONCATENATE("B ",TEXT($BS56,"mmm-yyyy")),Curves!$11:$11,0)</f>
        <v>13</v>
      </c>
      <c r="CX56" s="12">
        <f>MATCH(CONCATENATE("DISC ",TEXT($BS56,"mmm-yyyy")),Curves!$11:$11,0)</f>
        <v>37</v>
      </c>
      <c r="CY56" s="12"/>
      <c r="CZ56" s="12">
        <f>MATCH(CONCATENATE("NG ",TEXT($BT56,"mmm-yyyy")),Curves!$11:$11,0)</f>
        <v>26</v>
      </c>
      <c r="DA56" s="12">
        <f>MATCH(CONCATENATE("B ",TEXT($BT56,"mmm-yyyy")),Curves!$11:$11,0)</f>
        <v>14</v>
      </c>
      <c r="DB56" s="12">
        <f>MATCH(CONCATENATE("DISC ",TEXT($BT56,"mmm-yyyy")),Curves!$11:$11,0)</f>
        <v>38</v>
      </c>
      <c r="DC56" s="12"/>
      <c r="DD56" s="12">
        <f>MATCH(CONCATENATE("NG ",TEXT($BU56,"mmm-yyyy")),Curves!$11:$11,0)</f>
        <v>27</v>
      </c>
      <c r="DE56" s="12">
        <f>MATCH(CONCATENATE("B ",TEXT($BU56,"mmm-yyyy")),Curves!$11:$11,0)</f>
        <v>15</v>
      </c>
      <c r="DF56" s="12">
        <f>MATCH(CONCATENATE("DISC ",TEXT($BU56,"mmm-yyyy")),Curves!$11:$11,0)</f>
        <v>39</v>
      </c>
      <c r="DG56" s="12"/>
      <c r="DH56" s="12">
        <f>MATCH(CONCATENATE("NG ",TEXT($BV56,"mmm-yyyy")),Curves!$11:$11,0)</f>
        <v>28</v>
      </c>
      <c r="DI56" s="12">
        <f>MATCH(CONCATENATE("B ",TEXT($BV56,"mmm-yyyy")),Curves!$11:$11,0)</f>
        <v>16</v>
      </c>
      <c r="DJ56" s="12">
        <f>MATCH(CONCATENATE("DISC ",TEXT($BV56,"mmm-yyyy")),Curves!$11:$11,0)</f>
        <v>40</v>
      </c>
      <c r="DL56" s="12">
        <f>MATCH(CONCATENATE("NG ",TEXT($BW56,"mmm-yyyy")),Curves!$11:$11,0)</f>
        <v>29</v>
      </c>
      <c r="DM56" s="12">
        <f>MATCH(CONCATENATE("B ",TEXT($BW56,"mmm-yyyy")),Curves!$11:$11,0)</f>
        <v>17</v>
      </c>
      <c r="DN56" s="12">
        <f>MATCH(CONCATENATE("DISC ",TEXT($BW56,"mmm-yyyy")),Curves!$11:$11,0)</f>
        <v>41</v>
      </c>
      <c r="DP56" s="12">
        <f>MATCH(CONCATENATE("NG ",TEXT($BX56,"mmm-yyyy")),Curves!$11:$11,0)</f>
        <v>30</v>
      </c>
      <c r="DQ56" s="12">
        <f>MATCH(CONCATENATE("B ",TEXT($BX56,"mmm-yyyy")),Curves!$11:$11,0)</f>
        <v>18</v>
      </c>
      <c r="DR56" s="12">
        <f>MATCH(CONCATENATE("DISC ",TEXT($BX56,"mmm-yyyy")),Curves!$11:$11,0)</f>
        <v>42</v>
      </c>
    </row>
    <row r="57" spans="2:122" x14ac:dyDescent="0.2">
      <c r="B57" s="6">
        <f t="shared" si="1"/>
        <v>36678</v>
      </c>
      <c r="C57" s="27">
        <f>IF(Curves!C66&lt;&gt;"",Curves!C66,"")</f>
        <v>36671</v>
      </c>
      <c r="D57" s="31"/>
      <c r="E57" s="20">
        <f t="shared" si="2"/>
        <v>0</v>
      </c>
      <c r="F57" s="20">
        <f t="shared" si="5"/>
        <v>3.9035559494983971</v>
      </c>
      <c r="G57" s="20">
        <f t="shared" si="6"/>
        <v>3.9462139933788887</v>
      </c>
      <c r="H57" s="20">
        <f t="shared" si="7"/>
        <v>3.92330326263356</v>
      </c>
      <c r="I57" s="20">
        <f t="shared" si="8"/>
        <v>3.8802302931077506</v>
      </c>
      <c r="J57" s="20">
        <f t="shared" si="9"/>
        <v>3.8280935159579808</v>
      </c>
      <c r="K57" s="20">
        <f t="shared" si="10"/>
        <v>3.9143744105221421</v>
      </c>
      <c r="L57" s="20">
        <f t="shared" si="11"/>
        <v>3.9844432734270865</v>
      </c>
      <c r="M57" s="20">
        <f t="shared" si="12"/>
        <v>3.9766962177507339</v>
      </c>
      <c r="N57" s="20">
        <f t="shared" si="13"/>
        <v>3.7420403327589513</v>
      </c>
      <c r="O57" s="21">
        <f t="shared" si="14"/>
        <v>3.5120943400306706</v>
      </c>
      <c r="P57" s="20"/>
      <c r="Q57" s="50">
        <f t="shared" si="15"/>
        <v>3.9844432734270865</v>
      </c>
      <c r="R57" s="50">
        <f t="shared" si="45"/>
        <v>3.5120943400306706</v>
      </c>
      <c r="S57" s="51">
        <f t="shared" si="16"/>
        <v>0.47234893339641593</v>
      </c>
      <c r="U57" s="34">
        <f>INDEX(Curves!$A$12:$AZ$907,$CA57,CB57)</f>
        <v>0</v>
      </c>
      <c r="V57" s="34">
        <f>INDEX(Curves!$A$12:$AZ$907,$CA57,CC57)</f>
        <v>0</v>
      </c>
      <c r="W57" s="34">
        <f>INDEX(Curves!$A$12:$AZ$907,$CA57,CD57)</f>
        <v>0</v>
      </c>
      <c r="X57" s="34"/>
      <c r="Y57" s="34">
        <f>INDEX(Curves!$A$12:$AZ$907,$CA57,CF57)</f>
        <v>4.2360000000000007</v>
      </c>
      <c r="Z57" s="34">
        <f>INDEX(Curves!$A$12:$AZ$907,$CA57,CG57)</f>
        <v>-0.32750000000000001</v>
      </c>
      <c r="AA57" s="34">
        <f>INDEX(Curves!$A$12:$AZ$907,$CA57,CH57)</f>
        <v>0.99873505168182075</v>
      </c>
      <c r="AB57" s="34"/>
      <c r="AC57" s="34">
        <f>INDEX(Curves!$A$12:$AZ$907,$CA57,CJ57)</f>
        <v>4.2279999999999998</v>
      </c>
      <c r="AD57" s="34">
        <f>INDEX(Curves!$A$12:$AZ$907,$CA57,CK57)</f>
        <v>-0.255</v>
      </c>
      <c r="AE57" s="34">
        <f>INDEX(Curves!$A$12:$AZ$907,$CA57,CL57)</f>
        <v>0.99325798977570823</v>
      </c>
      <c r="AF57" s="34"/>
      <c r="AG57" s="34">
        <f>INDEX(Curves!$A$12:$AZ$907,$CA57,CN57)</f>
        <v>4.2279999999999998</v>
      </c>
      <c r="AH57" s="34">
        <f>INDEX(Curves!$A$12:$AZ$907,$CA57,CO57)</f>
        <v>-0.255</v>
      </c>
      <c r="AI57" s="34">
        <f>INDEX(Curves!$A$12:$AZ$907,$CA57,CP57)</f>
        <v>0.98749138249019885</v>
      </c>
      <c r="AJ57" s="34"/>
      <c r="AK57" s="34">
        <f>INDEX(Curves!$A$12:$AZ$907,$CA57,CR57)</f>
        <v>4.2080000000000002</v>
      </c>
      <c r="AL57" s="34">
        <f>INDEX(Curves!$A$12:$AZ$907,$CA57,CS57)</f>
        <v>-0.255</v>
      </c>
      <c r="AM57" s="34">
        <f>INDEX(Curves!$A$12:$AZ$907,$CA57,CT57)</f>
        <v>0.98159127070775365</v>
      </c>
      <c r="AN57" s="34"/>
      <c r="AO57" s="34">
        <f>INDEX(Curves!$A$12:$AZ$907,$CA57,CV57)</f>
        <v>4.22</v>
      </c>
      <c r="AP57" s="34">
        <f>INDEX(Curves!$A$12:$AZ$907,$CA57,CW57)</f>
        <v>-0.29749999999999999</v>
      </c>
      <c r="AQ57" s="34">
        <f>INDEX(Curves!$A$12:$AZ$907,$CA57,CX57)</f>
        <v>0.97593206270439281</v>
      </c>
      <c r="AR57" s="34"/>
      <c r="AS57" s="34">
        <f>INDEX(Curves!$A$12:$AZ$907,$CA57,CZ57)</f>
        <v>4.3130000000000006</v>
      </c>
      <c r="AT57" s="34">
        <f>INDEX(Curves!$A$12:$AZ$907,$CA57,DA57)</f>
        <v>-0.27750000000000002</v>
      </c>
      <c r="AU57" s="34">
        <f>INDEX(Curves!$A$12:$AZ$907,$CA57,DB57)</f>
        <v>0.96998498588084281</v>
      </c>
      <c r="AV57" s="34"/>
      <c r="AW57" s="34">
        <f>INDEX(Curves!$A$12:$AZ$907,$CA57,DD57)</f>
        <v>4.41</v>
      </c>
      <c r="AX57" s="34">
        <f>INDEX(Curves!$A$12:$AZ$907,$CA57,DE57)</f>
        <v>-0.27750000000000002</v>
      </c>
      <c r="AY57" s="34">
        <f>INDEX(Curves!$A$12:$AZ$907,$CA57,DF57)</f>
        <v>0.96417260095029311</v>
      </c>
      <c r="AZ57" s="34"/>
      <c r="BA57" s="34">
        <f>INDEX(Curves!$A$12:$AZ$907,$CA57,DH57)</f>
        <v>4.4180000000000001</v>
      </c>
      <c r="BB57" s="34">
        <f>INDEX(Curves!$A$12:$AZ$907,$CA57,DI57)</f>
        <v>-0.26750000000000002</v>
      </c>
      <c r="BC57" s="34">
        <f>INDEX(Curves!$A$12:$AZ$907,$CA57,DJ57)</f>
        <v>0.95812461576936125</v>
      </c>
      <c r="BD57" s="34"/>
      <c r="BE57" s="34">
        <f>INDEX(Curves!$A$12:$AZ$907,$CA57,DL57)</f>
        <v>4.1980000000000004</v>
      </c>
      <c r="BF57" s="34">
        <f>INDEX(Curves!$A$12:$AZ$907,$CA57,DM57)</f>
        <v>-0.26750000000000002</v>
      </c>
      <c r="BG57" s="34">
        <f>INDEX(Curves!$A$12:$AZ$907,$CA57,DN57)</f>
        <v>0.9520519864543826</v>
      </c>
      <c r="BH57" s="34"/>
      <c r="BI57" s="34">
        <f>INDEX(Curves!$A$12:$AZ$907,$CA57,DP57)</f>
        <v>3.9780000000000002</v>
      </c>
      <c r="BJ57" s="34">
        <f>INDEX(Curves!$A$12:$AZ$907,$CA57,DQ57)</f>
        <v>-0.26750000000000002</v>
      </c>
      <c r="BK57" s="34">
        <f>INDEX(Curves!$A$12:$AZ$907,$CA57,DR57)</f>
        <v>0.94652859184225047</v>
      </c>
      <c r="BL57"/>
      <c r="BM57"/>
      <c r="BN57" s="17">
        <f t="shared" si="18"/>
        <v>36647</v>
      </c>
      <c r="BO57" s="17">
        <f t="shared" ref="BO57:BX57" si="72">EOMONTH(BN57,1)</f>
        <v>36707</v>
      </c>
      <c r="BP57" s="17">
        <f t="shared" si="72"/>
        <v>36738</v>
      </c>
      <c r="BQ57" s="17">
        <f t="shared" si="72"/>
        <v>36769</v>
      </c>
      <c r="BR57" s="17">
        <f t="shared" si="72"/>
        <v>36799</v>
      </c>
      <c r="BS57" s="17">
        <f t="shared" si="72"/>
        <v>36830</v>
      </c>
      <c r="BT57" s="17">
        <f t="shared" si="72"/>
        <v>36860</v>
      </c>
      <c r="BU57" s="17">
        <f t="shared" si="72"/>
        <v>36891</v>
      </c>
      <c r="BV57" s="17">
        <f t="shared" si="72"/>
        <v>36922</v>
      </c>
      <c r="BW57" s="17">
        <f t="shared" si="72"/>
        <v>36950</v>
      </c>
      <c r="BX57" s="17">
        <f t="shared" si="72"/>
        <v>36981</v>
      </c>
      <c r="BY57" s="9"/>
      <c r="CA57" s="12">
        <f>MATCH(C57,Curves!$C$12:$C$433,0)</f>
        <v>55</v>
      </c>
      <c r="CB57" s="12">
        <f>MATCH(CONCATENATE("NG ",TEXT($BN57,"mmm-yyyy")),Curves!$11:$11,0)</f>
        <v>20</v>
      </c>
      <c r="CC57" s="12">
        <f>MATCH(CONCATENATE("B ",TEXT($BN57,"mmm-yyyy")),Curves!$11:$11,0)</f>
        <v>8</v>
      </c>
      <c r="CD57" s="12">
        <f>MATCH(CONCATENATE("DISC ",TEXT($BN57,"mmm-yyyy")),Curves!$11:$11,0)</f>
        <v>32</v>
      </c>
      <c r="CE57" s="12"/>
      <c r="CF57" s="12">
        <f>MATCH(CONCATENATE("NG ",TEXT($BO57,"mmm-yyyy")),Curves!$11:$11,0)</f>
        <v>21</v>
      </c>
      <c r="CG57" s="12">
        <f>MATCH(CONCATENATE("B ",TEXT($BO57,"mmm-yyyy")),Curves!$11:$11,0)</f>
        <v>9</v>
      </c>
      <c r="CH57" s="12">
        <f>MATCH(CONCATENATE("DISC ",TEXT($BO57,"mmm-yyyy")),Curves!$11:$11,0)</f>
        <v>33</v>
      </c>
      <c r="CI57" s="12"/>
      <c r="CJ57" s="12">
        <f>MATCH(CONCATENATE("NG ",TEXT($BP57,"mmm-yyyy")),Curves!$11:$11,0)</f>
        <v>22</v>
      </c>
      <c r="CK57" s="12">
        <f>MATCH(CONCATENATE("B ",TEXT($BP57,"mmm-yyyy")),Curves!$11:$11,0)</f>
        <v>10</v>
      </c>
      <c r="CL57" s="12">
        <f>MATCH(CONCATENATE("DISC ",TEXT($BP57,"mmm-yyyy")),Curves!$11:$11,0)</f>
        <v>34</v>
      </c>
      <c r="CM57" s="12"/>
      <c r="CN57" s="12">
        <f>MATCH(CONCATENATE("NG ",TEXT($BQ57,"mmm-yyyy")),Curves!$11:$11,0)</f>
        <v>23</v>
      </c>
      <c r="CO57" s="12">
        <f>MATCH(CONCATENATE("B ",TEXT($BQ57,"mmm-yyyy")),Curves!$11:$11,0)</f>
        <v>11</v>
      </c>
      <c r="CP57" s="12">
        <f>MATCH(CONCATENATE("DISC ",TEXT($BQ57,"mmm-yyyy")),Curves!$11:$11,0)</f>
        <v>35</v>
      </c>
      <c r="CQ57" s="12"/>
      <c r="CR57" s="12">
        <f>MATCH(CONCATENATE("NG ",TEXT($BR57,"mmm-yyyy")),Curves!$11:$11,0)</f>
        <v>24</v>
      </c>
      <c r="CS57" s="12">
        <f>MATCH(CONCATENATE("B ",TEXT($BR57,"mmm-yyyy")),Curves!$11:$11,0)</f>
        <v>12</v>
      </c>
      <c r="CT57" s="12">
        <f>MATCH(CONCATENATE("DISC ",TEXT($BR57,"mmm-yyyy")),Curves!$11:$11,0)</f>
        <v>36</v>
      </c>
      <c r="CU57" s="12"/>
      <c r="CV57" s="12">
        <f>MATCH(CONCATENATE("NG ",TEXT($BS57,"mmm-yyyy")),Curves!$11:$11,0)</f>
        <v>25</v>
      </c>
      <c r="CW57" s="12">
        <f>MATCH(CONCATENATE("B ",TEXT($BS57,"mmm-yyyy")),Curves!$11:$11,0)</f>
        <v>13</v>
      </c>
      <c r="CX57" s="12">
        <f>MATCH(CONCATENATE("DISC ",TEXT($BS57,"mmm-yyyy")),Curves!$11:$11,0)</f>
        <v>37</v>
      </c>
      <c r="CY57" s="12"/>
      <c r="CZ57" s="12">
        <f>MATCH(CONCATENATE("NG ",TEXT($BT57,"mmm-yyyy")),Curves!$11:$11,0)</f>
        <v>26</v>
      </c>
      <c r="DA57" s="12">
        <f>MATCH(CONCATENATE("B ",TEXT($BT57,"mmm-yyyy")),Curves!$11:$11,0)</f>
        <v>14</v>
      </c>
      <c r="DB57" s="12">
        <f>MATCH(CONCATENATE("DISC ",TEXT($BT57,"mmm-yyyy")),Curves!$11:$11,0)</f>
        <v>38</v>
      </c>
      <c r="DC57" s="12"/>
      <c r="DD57" s="12">
        <f>MATCH(CONCATENATE("NG ",TEXT($BU57,"mmm-yyyy")),Curves!$11:$11,0)</f>
        <v>27</v>
      </c>
      <c r="DE57" s="12">
        <f>MATCH(CONCATENATE("B ",TEXT($BU57,"mmm-yyyy")),Curves!$11:$11,0)</f>
        <v>15</v>
      </c>
      <c r="DF57" s="12">
        <f>MATCH(CONCATENATE("DISC ",TEXT($BU57,"mmm-yyyy")),Curves!$11:$11,0)</f>
        <v>39</v>
      </c>
      <c r="DG57" s="12"/>
      <c r="DH57" s="12">
        <f>MATCH(CONCATENATE("NG ",TEXT($BV57,"mmm-yyyy")),Curves!$11:$11,0)</f>
        <v>28</v>
      </c>
      <c r="DI57" s="12">
        <f>MATCH(CONCATENATE("B ",TEXT($BV57,"mmm-yyyy")),Curves!$11:$11,0)</f>
        <v>16</v>
      </c>
      <c r="DJ57" s="12">
        <f>MATCH(CONCATENATE("DISC ",TEXT($BV57,"mmm-yyyy")),Curves!$11:$11,0)</f>
        <v>40</v>
      </c>
      <c r="DL57" s="12">
        <f>MATCH(CONCATENATE("NG ",TEXT($BW57,"mmm-yyyy")),Curves!$11:$11,0)</f>
        <v>29</v>
      </c>
      <c r="DM57" s="12">
        <f>MATCH(CONCATENATE("B ",TEXT($BW57,"mmm-yyyy")),Curves!$11:$11,0)</f>
        <v>17</v>
      </c>
      <c r="DN57" s="12">
        <f>MATCH(CONCATENATE("DISC ",TEXT($BW57,"mmm-yyyy")),Curves!$11:$11,0)</f>
        <v>41</v>
      </c>
      <c r="DP57" s="12">
        <f>MATCH(CONCATENATE("NG ",TEXT($BX57,"mmm-yyyy")),Curves!$11:$11,0)</f>
        <v>30</v>
      </c>
      <c r="DQ57" s="12">
        <f>MATCH(CONCATENATE("B ",TEXT($BX57,"mmm-yyyy")),Curves!$11:$11,0)</f>
        <v>18</v>
      </c>
      <c r="DR57" s="12">
        <f>MATCH(CONCATENATE("DISC ",TEXT($BX57,"mmm-yyyy")),Curves!$11:$11,0)</f>
        <v>42</v>
      </c>
    </row>
    <row r="58" spans="2:122" x14ac:dyDescent="0.2">
      <c r="B58" s="6">
        <f t="shared" si="1"/>
        <v>36678</v>
      </c>
      <c r="C58" s="27">
        <f>IF(Curves!C67&lt;&gt;"",Curves!C67,"")</f>
        <v>36672</v>
      </c>
      <c r="D58" s="31"/>
      <c r="E58" s="20">
        <f t="shared" si="2"/>
        <v>0</v>
      </c>
      <c r="F58" s="20">
        <f t="shared" si="5"/>
        <v>3.8857856631079324</v>
      </c>
      <c r="G58" s="20">
        <f t="shared" si="6"/>
        <v>3.9817053529560793</v>
      </c>
      <c r="H58" s="20">
        <f t="shared" si="7"/>
        <v>3.9585962678916973</v>
      </c>
      <c r="I58" s="20">
        <f t="shared" si="8"/>
        <v>3.9172959553702515</v>
      </c>
      <c r="J58" s="20">
        <f t="shared" si="9"/>
        <v>3.8678683094534549</v>
      </c>
      <c r="K58" s="20">
        <f t="shared" si="10"/>
        <v>3.9558832324434898</v>
      </c>
      <c r="L58" s="20">
        <f t="shared" si="11"/>
        <v>4.0286322318299455</v>
      </c>
      <c r="M58" s="20">
        <f t="shared" si="12"/>
        <v>4.0225562285576517</v>
      </c>
      <c r="N58" s="20">
        <f t="shared" si="13"/>
        <v>3.7876101706515453</v>
      </c>
      <c r="O58" s="21">
        <f t="shared" si="14"/>
        <v>3.5573978239481203</v>
      </c>
      <c r="P58" s="20"/>
      <c r="Q58" s="50">
        <f t="shared" si="15"/>
        <v>4.0286322318299455</v>
      </c>
      <c r="R58" s="50">
        <f t="shared" si="45"/>
        <v>3.5573978239481203</v>
      </c>
      <c r="S58" s="51">
        <f t="shared" si="16"/>
        <v>0.47123440788182513</v>
      </c>
      <c r="U58" s="34">
        <f>INDEX(Curves!$A$12:$AZ$907,$CA58,CB58)</f>
        <v>0</v>
      </c>
      <c r="V58" s="34">
        <f>INDEX(Curves!$A$12:$AZ$907,$CA58,CC58)</f>
        <v>0</v>
      </c>
      <c r="W58" s="34">
        <f>INDEX(Curves!$A$12:$AZ$907,$CA58,CD58)</f>
        <v>0</v>
      </c>
      <c r="X58" s="34"/>
      <c r="Y58" s="34">
        <f>INDEX(Curves!$A$12:$AZ$907,$CA58,CF58)</f>
        <v>4.4060000000000006</v>
      </c>
      <c r="Z58" s="34">
        <f>INDEX(Curves!$A$12:$AZ$907,$CA58,CG58)</f>
        <v>-0.51600000000000001</v>
      </c>
      <c r="AA58" s="34">
        <f>INDEX(Curves!$A$12:$AZ$907,$CA58,CH58)</f>
        <v>0.99891662290692329</v>
      </c>
      <c r="AB58" s="34"/>
      <c r="AC58" s="34">
        <f>INDEX(Curves!$A$12:$AZ$907,$CA58,CJ58)</f>
        <v>4.2679999999999998</v>
      </c>
      <c r="AD58" s="34">
        <f>INDEX(Curves!$A$12:$AZ$907,$CA58,CK58)</f>
        <v>-0.26</v>
      </c>
      <c r="AE58" s="34">
        <f>INDEX(Curves!$A$12:$AZ$907,$CA58,CL58)</f>
        <v>0.99343945932037903</v>
      </c>
      <c r="AF58" s="34"/>
      <c r="AG58" s="34">
        <f>INDEX(Curves!$A$12:$AZ$907,$CA58,CN58)</f>
        <v>4.2679999999999998</v>
      </c>
      <c r="AH58" s="34">
        <f>INDEX(Curves!$A$12:$AZ$907,$CA58,CO58)</f>
        <v>-0.26</v>
      </c>
      <c r="AI58" s="34">
        <f>INDEX(Curves!$A$12:$AZ$907,$CA58,CP58)</f>
        <v>0.98767371953385663</v>
      </c>
      <c r="AJ58" s="34"/>
      <c r="AK58" s="34">
        <f>INDEX(Curves!$A$12:$AZ$907,$CA58,CR58)</f>
        <v>4.25</v>
      </c>
      <c r="AL58" s="34">
        <f>INDEX(Curves!$A$12:$AZ$907,$CA58,CS58)</f>
        <v>-0.26</v>
      </c>
      <c r="AM58" s="34">
        <f>INDEX(Curves!$A$12:$AZ$907,$CA58,CT58)</f>
        <v>0.98177843492988759</v>
      </c>
      <c r="AN58" s="34"/>
      <c r="AO58" s="34">
        <f>INDEX(Curves!$A$12:$AZ$907,$CA58,CV58)</f>
        <v>4.2649999999999997</v>
      </c>
      <c r="AP58" s="34">
        <f>INDEX(Curves!$A$12:$AZ$907,$CA58,CW58)</f>
        <v>-0.30249999999999999</v>
      </c>
      <c r="AQ58" s="34">
        <f>INDEX(Curves!$A$12:$AZ$907,$CA58,CX58)</f>
        <v>0.97611818535102979</v>
      </c>
      <c r="AR58" s="34"/>
      <c r="AS58" s="34">
        <f>INDEX(Curves!$A$12:$AZ$907,$CA58,CZ58)</f>
        <v>4.3650000000000002</v>
      </c>
      <c r="AT58" s="34">
        <f>INDEX(Curves!$A$12:$AZ$907,$CA58,DA58)</f>
        <v>-0.28749999999999998</v>
      </c>
      <c r="AU58" s="34">
        <f>INDEX(Curves!$A$12:$AZ$907,$CA58,DB58)</f>
        <v>0.97017369281262766</v>
      </c>
      <c r="AV58" s="34"/>
      <c r="AW58" s="34">
        <f>INDEX(Curves!$A$12:$AZ$907,$CA58,DD58)</f>
        <v>4.4649999999999999</v>
      </c>
      <c r="AX58" s="34">
        <f>INDEX(Curves!$A$12:$AZ$907,$CA58,DE58)</f>
        <v>-0.28749999999999998</v>
      </c>
      <c r="AY58" s="34">
        <f>INDEX(Curves!$A$12:$AZ$907,$CA58,DF58)</f>
        <v>0.96436438822978932</v>
      </c>
      <c r="AZ58" s="34"/>
      <c r="BA58" s="34">
        <f>INDEX(Curves!$A$12:$AZ$907,$CA58,DH58)</f>
        <v>4.4749999999999996</v>
      </c>
      <c r="BB58" s="34">
        <f>INDEX(Curves!$A$12:$AZ$907,$CA58,DI58)</f>
        <v>-0.27750000000000002</v>
      </c>
      <c r="BC58" s="34">
        <f>INDEX(Curves!$A$12:$AZ$907,$CA58,DJ58)</f>
        <v>0.95832191269985745</v>
      </c>
      <c r="BD58" s="34"/>
      <c r="BE58" s="34">
        <f>INDEX(Curves!$A$12:$AZ$907,$CA58,DL58)</f>
        <v>4.2549999999999999</v>
      </c>
      <c r="BF58" s="34">
        <f>INDEX(Curves!$A$12:$AZ$907,$CA58,DM58)</f>
        <v>-0.27750000000000002</v>
      </c>
      <c r="BG58" s="34">
        <f>INDEX(Curves!$A$12:$AZ$907,$CA58,DN58)</f>
        <v>0.95225899953527227</v>
      </c>
      <c r="BH58" s="34"/>
      <c r="BI58" s="34">
        <f>INDEX(Curves!$A$12:$AZ$907,$CA58,DP58)</f>
        <v>4.0350000000000001</v>
      </c>
      <c r="BJ58" s="34">
        <f>INDEX(Curves!$A$12:$AZ$907,$CA58,DQ58)</f>
        <v>-0.27750000000000002</v>
      </c>
      <c r="BK58" s="34">
        <f>INDEX(Curves!$A$12:$AZ$907,$CA58,DR58)</f>
        <v>0.9467459278637711</v>
      </c>
      <c r="BL58"/>
      <c r="BM58"/>
      <c r="BN58" s="17">
        <f t="shared" si="18"/>
        <v>36647</v>
      </c>
      <c r="BO58" s="17">
        <f t="shared" ref="BO58:BX58" si="73">EOMONTH(BN58,1)</f>
        <v>36707</v>
      </c>
      <c r="BP58" s="17">
        <f t="shared" si="73"/>
        <v>36738</v>
      </c>
      <c r="BQ58" s="17">
        <f t="shared" si="73"/>
        <v>36769</v>
      </c>
      <c r="BR58" s="17">
        <f t="shared" si="73"/>
        <v>36799</v>
      </c>
      <c r="BS58" s="17">
        <f t="shared" si="73"/>
        <v>36830</v>
      </c>
      <c r="BT58" s="17">
        <f t="shared" si="73"/>
        <v>36860</v>
      </c>
      <c r="BU58" s="17">
        <f t="shared" si="73"/>
        <v>36891</v>
      </c>
      <c r="BV58" s="17">
        <f t="shared" si="73"/>
        <v>36922</v>
      </c>
      <c r="BW58" s="17">
        <f t="shared" si="73"/>
        <v>36950</v>
      </c>
      <c r="BX58" s="17">
        <f t="shared" si="73"/>
        <v>36981</v>
      </c>
      <c r="BY58" s="9"/>
      <c r="CA58" s="12">
        <f>MATCH(C58,Curves!$C$12:$C$433,0)</f>
        <v>56</v>
      </c>
      <c r="CB58" s="12">
        <f>MATCH(CONCATENATE("NG ",TEXT($BN58,"mmm-yyyy")),Curves!$11:$11,0)</f>
        <v>20</v>
      </c>
      <c r="CC58" s="12">
        <f>MATCH(CONCATENATE("B ",TEXT($BN58,"mmm-yyyy")),Curves!$11:$11,0)</f>
        <v>8</v>
      </c>
      <c r="CD58" s="12">
        <f>MATCH(CONCATENATE("DISC ",TEXT($BN58,"mmm-yyyy")),Curves!$11:$11,0)</f>
        <v>32</v>
      </c>
      <c r="CE58" s="12"/>
      <c r="CF58" s="12">
        <f>MATCH(CONCATENATE("NG ",TEXT($BO58,"mmm-yyyy")),Curves!$11:$11,0)</f>
        <v>21</v>
      </c>
      <c r="CG58" s="12">
        <f>MATCH(CONCATENATE("B ",TEXT($BO58,"mmm-yyyy")),Curves!$11:$11,0)</f>
        <v>9</v>
      </c>
      <c r="CH58" s="12">
        <f>MATCH(CONCATENATE("DISC ",TEXT($BO58,"mmm-yyyy")),Curves!$11:$11,0)</f>
        <v>33</v>
      </c>
      <c r="CI58" s="12"/>
      <c r="CJ58" s="12">
        <f>MATCH(CONCATENATE("NG ",TEXT($BP58,"mmm-yyyy")),Curves!$11:$11,0)</f>
        <v>22</v>
      </c>
      <c r="CK58" s="12">
        <f>MATCH(CONCATENATE("B ",TEXT($BP58,"mmm-yyyy")),Curves!$11:$11,0)</f>
        <v>10</v>
      </c>
      <c r="CL58" s="12">
        <f>MATCH(CONCATENATE("DISC ",TEXT($BP58,"mmm-yyyy")),Curves!$11:$11,0)</f>
        <v>34</v>
      </c>
      <c r="CM58" s="12"/>
      <c r="CN58" s="12">
        <f>MATCH(CONCATENATE("NG ",TEXT($BQ58,"mmm-yyyy")),Curves!$11:$11,0)</f>
        <v>23</v>
      </c>
      <c r="CO58" s="12">
        <f>MATCH(CONCATENATE("B ",TEXT($BQ58,"mmm-yyyy")),Curves!$11:$11,0)</f>
        <v>11</v>
      </c>
      <c r="CP58" s="12">
        <f>MATCH(CONCATENATE("DISC ",TEXT($BQ58,"mmm-yyyy")),Curves!$11:$11,0)</f>
        <v>35</v>
      </c>
      <c r="CQ58" s="12"/>
      <c r="CR58" s="12">
        <f>MATCH(CONCATENATE("NG ",TEXT($BR58,"mmm-yyyy")),Curves!$11:$11,0)</f>
        <v>24</v>
      </c>
      <c r="CS58" s="12">
        <f>MATCH(CONCATENATE("B ",TEXT($BR58,"mmm-yyyy")),Curves!$11:$11,0)</f>
        <v>12</v>
      </c>
      <c r="CT58" s="12">
        <f>MATCH(CONCATENATE("DISC ",TEXT($BR58,"mmm-yyyy")),Curves!$11:$11,0)</f>
        <v>36</v>
      </c>
      <c r="CU58" s="12"/>
      <c r="CV58" s="12">
        <f>MATCH(CONCATENATE("NG ",TEXT($BS58,"mmm-yyyy")),Curves!$11:$11,0)</f>
        <v>25</v>
      </c>
      <c r="CW58" s="12">
        <f>MATCH(CONCATENATE("B ",TEXT($BS58,"mmm-yyyy")),Curves!$11:$11,0)</f>
        <v>13</v>
      </c>
      <c r="CX58" s="12">
        <f>MATCH(CONCATENATE("DISC ",TEXT($BS58,"mmm-yyyy")),Curves!$11:$11,0)</f>
        <v>37</v>
      </c>
      <c r="CY58" s="12"/>
      <c r="CZ58" s="12">
        <f>MATCH(CONCATENATE("NG ",TEXT($BT58,"mmm-yyyy")),Curves!$11:$11,0)</f>
        <v>26</v>
      </c>
      <c r="DA58" s="12">
        <f>MATCH(CONCATENATE("B ",TEXT($BT58,"mmm-yyyy")),Curves!$11:$11,0)</f>
        <v>14</v>
      </c>
      <c r="DB58" s="12">
        <f>MATCH(CONCATENATE("DISC ",TEXT($BT58,"mmm-yyyy")),Curves!$11:$11,0)</f>
        <v>38</v>
      </c>
      <c r="DC58" s="12"/>
      <c r="DD58" s="12">
        <f>MATCH(CONCATENATE("NG ",TEXT($BU58,"mmm-yyyy")),Curves!$11:$11,0)</f>
        <v>27</v>
      </c>
      <c r="DE58" s="12">
        <f>MATCH(CONCATENATE("B ",TEXT($BU58,"mmm-yyyy")),Curves!$11:$11,0)</f>
        <v>15</v>
      </c>
      <c r="DF58" s="12">
        <f>MATCH(CONCATENATE("DISC ",TEXT($BU58,"mmm-yyyy")),Curves!$11:$11,0)</f>
        <v>39</v>
      </c>
      <c r="DG58" s="12"/>
      <c r="DH58" s="12">
        <f>MATCH(CONCATENATE("NG ",TEXT($BV58,"mmm-yyyy")),Curves!$11:$11,0)</f>
        <v>28</v>
      </c>
      <c r="DI58" s="12">
        <f>MATCH(CONCATENATE("B ",TEXT($BV58,"mmm-yyyy")),Curves!$11:$11,0)</f>
        <v>16</v>
      </c>
      <c r="DJ58" s="12">
        <f>MATCH(CONCATENATE("DISC ",TEXT($BV58,"mmm-yyyy")),Curves!$11:$11,0)</f>
        <v>40</v>
      </c>
      <c r="DL58" s="12">
        <f>MATCH(CONCATENATE("NG ",TEXT($BW58,"mmm-yyyy")),Curves!$11:$11,0)</f>
        <v>29</v>
      </c>
      <c r="DM58" s="12">
        <f>MATCH(CONCATENATE("B ",TEXT($BW58,"mmm-yyyy")),Curves!$11:$11,0)</f>
        <v>17</v>
      </c>
      <c r="DN58" s="12">
        <f>MATCH(CONCATENATE("DISC ",TEXT($BW58,"mmm-yyyy")),Curves!$11:$11,0)</f>
        <v>41</v>
      </c>
      <c r="DP58" s="12">
        <f>MATCH(CONCATENATE("NG ",TEXT($BX58,"mmm-yyyy")),Curves!$11:$11,0)</f>
        <v>30</v>
      </c>
      <c r="DQ58" s="12">
        <f>MATCH(CONCATENATE("B ",TEXT($BX58,"mmm-yyyy")),Curves!$11:$11,0)</f>
        <v>18</v>
      </c>
      <c r="DR58" s="12">
        <f>MATCH(CONCATENATE("DISC ",TEXT($BX58,"mmm-yyyy")),Curves!$11:$11,0)</f>
        <v>42</v>
      </c>
    </row>
    <row r="59" spans="2:122" x14ac:dyDescent="0.2">
      <c r="B59" s="6">
        <f t="shared" si="1"/>
        <v>36678</v>
      </c>
      <c r="C59" s="27">
        <f>IF(Curves!C68&lt;&gt;"",Curves!C68,"")</f>
        <v>36673</v>
      </c>
      <c r="D59" s="31"/>
      <c r="E59" s="20">
        <f t="shared" si="2"/>
        <v>0</v>
      </c>
      <c r="F59" s="20">
        <f t="shared" si="5"/>
        <v>0</v>
      </c>
      <c r="G59" s="20">
        <f t="shared" si="6"/>
        <v>0</v>
      </c>
      <c r="H59" s="20">
        <f t="shared" si="7"/>
        <v>0</v>
      </c>
      <c r="I59" s="20">
        <f t="shared" si="8"/>
        <v>0</v>
      </c>
      <c r="J59" s="20">
        <f t="shared" si="9"/>
        <v>0</v>
      </c>
      <c r="K59" s="20">
        <f t="shared" si="10"/>
        <v>0</v>
      </c>
      <c r="L59" s="20">
        <f t="shared" si="11"/>
        <v>0</v>
      </c>
      <c r="M59" s="20">
        <f t="shared" si="12"/>
        <v>0</v>
      </c>
      <c r="N59" s="20">
        <f t="shared" si="13"/>
        <v>0</v>
      </c>
      <c r="O59" s="21">
        <f t="shared" si="14"/>
        <v>0</v>
      </c>
      <c r="P59" s="20"/>
      <c r="Q59" s="50">
        <f t="shared" si="15"/>
        <v>0</v>
      </c>
      <c r="R59" s="50">
        <f t="shared" si="45"/>
        <v>0</v>
      </c>
      <c r="S59" s="51">
        <f t="shared" si="16"/>
        <v>0.47123440788182513</v>
      </c>
      <c r="U59" s="34">
        <f>INDEX(Curves!$A$12:$AZ$907,$CA59,CB59)</f>
        <v>0</v>
      </c>
      <c r="V59" s="34">
        <f>INDEX(Curves!$A$12:$AZ$907,$CA59,CC59)</f>
        <v>0</v>
      </c>
      <c r="W59" s="34">
        <f>INDEX(Curves!$A$12:$AZ$907,$CA59,CD59)</f>
        <v>0</v>
      </c>
      <c r="X59" s="34"/>
      <c r="Y59" s="34">
        <f>INDEX(Curves!$A$12:$AZ$907,$CA59,CF59)</f>
        <v>0</v>
      </c>
      <c r="Z59" s="34">
        <f>INDEX(Curves!$A$12:$AZ$907,$CA59,CG59)</f>
        <v>0</v>
      </c>
      <c r="AA59" s="34">
        <f>INDEX(Curves!$A$12:$AZ$907,$CA59,CH59)</f>
        <v>0</v>
      </c>
      <c r="AB59" s="34"/>
      <c r="AC59" s="34">
        <f>INDEX(Curves!$A$12:$AZ$907,$CA59,CJ59)</f>
        <v>0</v>
      </c>
      <c r="AD59" s="34">
        <f>INDEX(Curves!$A$12:$AZ$907,$CA59,CK59)</f>
        <v>0</v>
      </c>
      <c r="AE59" s="34">
        <f>INDEX(Curves!$A$12:$AZ$907,$CA59,CL59)</f>
        <v>0</v>
      </c>
      <c r="AF59" s="34"/>
      <c r="AG59" s="34">
        <f>INDEX(Curves!$A$12:$AZ$907,$CA59,CN59)</f>
        <v>0</v>
      </c>
      <c r="AH59" s="34">
        <f>INDEX(Curves!$A$12:$AZ$907,$CA59,CO59)</f>
        <v>0</v>
      </c>
      <c r="AI59" s="34">
        <f>INDEX(Curves!$A$12:$AZ$907,$CA59,CP59)</f>
        <v>0</v>
      </c>
      <c r="AJ59" s="34"/>
      <c r="AK59" s="34">
        <f>INDEX(Curves!$A$12:$AZ$907,$CA59,CR59)</f>
        <v>0</v>
      </c>
      <c r="AL59" s="34">
        <f>INDEX(Curves!$A$12:$AZ$907,$CA59,CS59)</f>
        <v>0</v>
      </c>
      <c r="AM59" s="34">
        <f>INDEX(Curves!$A$12:$AZ$907,$CA59,CT59)</f>
        <v>0</v>
      </c>
      <c r="AN59" s="34"/>
      <c r="AO59" s="34">
        <f>INDEX(Curves!$A$12:$AZ$907,$CA59,CV59)</f>
        <v>0</v>
      </c>
      <c r="AP59" s="34">
        <f>INDEX(Curves!$A$12:$AZ$907,$CA59,CW59)</f>
        <v>0</v>
      </c>
      <c r="AQ59" s="34">
        <f>INDEX(Curves!$A$12:$AZ$907,$CA59,CX59)</f>
        <v>0</v>
      </c>
      <c r="AR59" s="34"/>
      <c r="AS59" s="34">
        <f>INDEX(Curves!$A$12:$AZ$907,$CA59,CZ59)</f>
        <v>0</v>
      </c>
      <c r="AT59" s="34">
        <f>INDEX(Curves!$A$12:$AZ$907,$CA59,DA59)</f>
        <v>0</v>
      </c>
      <c r="AU59" s="34">
        <f>INDEX(Curves!$A$12:$AZ$907,$CA59,DB59)</f>
        <v>0</v>
      </c>
      <c r="AV59" s="34"/>
      <c r="AW59" s="34">
        <f>INDEX(Curves!$A$12:$AZ$907,$CA59,DD59)</f>
        <v>0</v>
      </c>
      <c r="AX59" s="34">
        <f>INDEX(Curves!$A$12:$AZ$907,$CA59,DE59)</f>
        <v>0</v>
      </c>
      <c r="AY59" s="34">
        <f>INDEX(Curves!$A$12:$AZ$907,$CA59,DF59)</f>
        <v>0</v>
      </c>
      <c r="AZ59" s="34"/>
      <c r="BA59" s="34">
        <f>INDEX(Curves!$A$12:$AZ$907,$CA59,DH59)</f>
        <v>0</v>
      </c>
      <c r="BB59" s="34">
        <f>INDEX(Curves!$A$12:$AZ$907,$CA59,DI59)</f>
        <v>0</v>
      </c>
      <c r="BC59" s="34">
        <f>INDEX(Curves!$A$12:$AZ$907,$CA59,DJ59)</f>
        <v>0</v>
      </c>
      <c r="BD59" s="34"/>
      <c r="BE59" s="34">
        <f>INDEX(Curves!$A$12:$AZ$907,$CA59,DL59)</f>
        <v>0</v>
      </c>
      <c r="BF59" s="34">
        <f>INDEX(Curves!$A$12:$AZ$907,$CA59,DM59)</f>
        <v>0</v>
      </c>
      <c r="BG59" s="34">
        <f>INDEX(Curves!$A$12:$AZ$907,$CA59,DN59)</f>
        <v>0</v>
      </c>
      <c r="BH59" s="34"/>
      <c r="BI59" s="34">
        <f>INDEX(Curves!$A$12:$AZ$907,$CA59,DP59)</f>
        <v>0</v>
      </c>
      <c r="BJ59" s="34">
        <f>INDEX(Curves!$A$12:$AZ$907,$CA59,DQ59)</f>
        <v>0</v>
      </c>
      <c r="BK59" s="34">
        <f>INDEX(Curves!$A$12:$AZ$907,$CA59,DR59)</f>
        <v>0</v>
      </c>
      <c r="BL59"/>
      <c r="BM59"/>
      <c r="BN59" s="17">
        <f t="shared" si="18"/>
        <v>36647</v>
      </c>
      <c r="BO59" s="17">
        <f t="shared" ref="BO59:BX59" si="74">EOMONTH(BN59,1)</f>
        <v>36707</v>
      </c>
      <c r="BP59" s="17">
        <f t="shared" si="74"/>
        <v>36738</v>
      </c>
      <c r="BQ59" s="17">
        <f t="shared" si="74"/>
        <v>36769</v>
      </c>
      <c r="BR59" s="17">
        <f t="shared" si="74"/>
        <v>36799</v>
      </c>
      <c r="BS59" s="17">
        <f t="shared" si="74"/>
        <v>36830</v>
      </c>
      <c r="BT59" s="17">
        <f t="shared" si="74"/>
        <v>36860</v>
      </c>
      <c r="BU59" s="17">
        <f t="shared" si="74"/>
        <v>36891</v>
      </c>
      <c r="BV59" s="17">
        <f t="shared" si="74"/>
        <v>36922</v>
      </c>
      <c r="BW59" s="17">
        <f t="shared" si="74"/>
        <v>36950</v>
      </c>
      <c r="BX59" s="17">
        <f t="shared" si="74"/>
        <v>36981</v>
      </c>
      <c r="BY59" s="9"/>
      <c r="CA59" s="12">
        <f>MATCH(C59,Curves!$C$12:$C$433,0)</f>
        <v>57</v>
      </c>
      <c r="CB59" s="12">
        <f>MATCH(CONCATENATE("NG ",TEXT($BN59,"mmm-yyyy")),Curves!$11:$11,0)</f>
        <v>20</v>
      </c>
      <c r="CC59" s="12">
        <f>MATCH(CONCATENATE("B ",TEXT($BN59,"mmm-yyyy")),Curves!$11:$11,0)</f>
        <v>8</v>
      </c>
      <c r="CD59" s="12">
        <f>MATCH(CONCATENATE("DISC ",TEXT($BN59,"mmm-yyyy")),Curves!$11:$11,0)</f>
        <v>32</v>
      </c>
      <c r="CE59" s="12"/>
      <c r="CF59" s="12">
        <f>MATCH(CONCATENATE("NG ",TEXT($BO59,"mmm-yyyy")),Curves!$11:$11,0)</f>
        <v>21</v>
      </c>
      <c r="CG59" s="12">
        <f>MATCH(CONCATENATE("B ",TEXT($BO59,"mmm-yyyy")),Curves!$11:$11,0)</f>
        <v>9</v>
      </c>
      <c r="CH59" s="12">
        <f>MATCH(CONCATENATE("DISC ",TEXT($BO59,"mmm-yyyy")),Curves!$11:$11,0)</f>
        <v>33</v>
      </c>
      <c r="CI59" s="12"/>
      <c r="CJ59" s="12">
        <f>MATCH(CONCATENATE("NG ",TEXT($BP59,"mmm-yyyy")),Curves!$11:$11,0)</f>
        <v>22</v>
      </c>
      <c r="CK59" s="12">
        <f>MATCH(CONCATENATE("B ",TEXT($BP59,"mmm-yyyy")),Curves!$11:$11,0)</f>
        <v>10</v>
      </c>
      <c r="CL59" s="12">
        <f>MATCH(CONCATENATE("DISC ",TEXT($BP59,"mmm-yyyy")),Curves!$11:$11,0)</f>
        <v>34</v>
      </c>
      <c r="CM59" s="12"/>
      <c r="CN59" s="12">
        <f>MATCH(CONCATENATE("NG ",TEXT($BQ59,"mmm-yyyy")),Curves!$11:$11,0)</f>
        <v>23</v>
      </c>
      <c r="CO59" s="12">
        <f>MATCH(CONCATENATE("B ",TEXT($BQ59,"mmm-yyyy")),Curves!$11:$11,0)</f>
        <v>11</v>
      </c>
      <c r="CP59" s="12">
        <f>MATCH(CONCATENATE("DISC ",TEXT($BQ59,"mmm-yyyy")),Curves!$11:$11,0)</f>
        <v>35</v>
      </c>
      <c r="CQ59" s="12"/>
      <c r="CR59" s="12">
        <f>MATCH(CONCATENATE("NG ",TEXT($BR59,"mmm-yyyy")),Curves!$11:$11,0)</f>
        <v>24</v>
      </c>
      <c r="CS59" s="12">
        <f>MATCH(CONCATENATE("B ",TEXT($BR59,"mmm-yyyy")),Curves!$11:$11,0)</f>
        <v>12</v>
      </c>
      <c r="CT59" s="12">
        <f>MATCH(CONCATENATE("DISC ",TEXT($BR59,"mmm-yyyy")),Curves!$11:$11,0)</f>
        <v>36</v>
      </c>
      <c r="CU59" s="12"/>
      <c r="CV59" s="12">
        <f>MATCH(CONCATENATE("NG ",TEXT($BS59,"mmm-yyyy")),Curves!$11:$11,0)</f>
        <v>25</v>
      </c>
      <c r="CW59" s="12">
        <f>MATCH(CONCATENATE("B ",TEXT($BS59,"mmm-yyyy")),Curves!$11:$11,0)</f>
        <v>13</v>
      </c>
      <c r="CX59" s="12">
        <f>MATCH(CONCATENATE("DISC ",TEXT($BS59,"mmm-yyyy")),Curves!$11:$11,0)</f>
        <v>37</v>
      </c>
      <c r="CY59" s="12"/>
      <c r="CZ59" s="12">
        <f>MATCH(CONCATENATE("NG ",TEXT($BT59,"mmm-yyyy")),Curves!$11:$11,0)</f>
        <v>26</v>
      </c>
      <c r="DA59" s="12">
        <f>MATCH(CONCATENATE("B ",TEXT($BT59,"mmm-yyyy")),Curves!$11:$11,0)</f>
        <v>14</v>
      </c>
      <c r="DB59" s="12">
        <f>MATCH(CONCATENATE("DISC ",TEXT($BT59,"mmm-yyyy")),Curves!$11:$11,0)</f>
        <v>38</v>
      </c>
      <c r="DC59" s="12"/>
      <c r="DD59" s="12">
        <f>MATCH(CONCATENATE("NG ",TEXT($BU59,"mmm-yyyy")),Curves!$11:$11,0)</f>
        <v>27</v>
      </c>
      <c r="DE59" s="12">
        <f>MATCH(CONCATENATE("B ",TEXT($BU59,"mmm-yyyy")),Curves!$11:$11,0)</f>
        <v>15</v>
      </c>
      <c r="DF59" s="12">
        <f>MATCH(CONCATENATE("DISC ",TEXT($BU59,"mmm-yyyy")),Curves!$11:$11,0)</f>
        <v>39</v>
      </c>
      <c r="DG59" s="12"/>
      <c r="DH59" s="12">
        <f>MATCH(CONCATENATE("NG ",TEXT($BV59,"mmm-yyyy")),Curves!$11:$11,0)</f>
        <v>28</v>
      </c>
      <c r="DI59" s="12">
        <f>MATCH(CONCATENATE("B ",TEXT($BV59,"mmm-yyyy")),Curves!$11:$11,0)</f>
        <v>16</v>
      </c>
      <c r="DJ59" s="12">
        <f>MATCH(CONCATENATE("DISC ",TEXT($BV59,"mmm-yyyy")),Curves!$11:$11,0)</f>
        <v>40</v>
      </c>
      <c r="DL59" s="12">
        <f>MATCH(CONCATENATE("NG ",TEXT($BW59,"mmm-yyyy")),Curves!$11:$11,0)</f>
        <v>29</v>
      </c>
      <c r="DM59" s="12">
        <f>MATCH(CONCATENATE("B ",TEXT($BW59,"mmm-yyyy")),Curves!$11:$11,0)</f>
        <v>17</v>
      </c>
      <c r="DN59" s="12">
        <f>MATCH(CONCATENATE("DISC ",TEXT($BW59,"mmm-yyyy")),Curves!$11:$11,0)</f>
        <v>41</v>
      </c>
      <c r="DP59" s="12">
        <f>MATCH(CONCATENATE("NG ",TEXT($BX59,"mmm-yyyy")),Curves!$11:$11,0)</f>
        <v>30</v>
      </c>
      <c r="DQ59" s="12">
        <f>MATCH(CONCATENATE("B ",TEXT($BX59,"mmm-yyyy")),Curves!$11:$11,0)</f>
        <v>18</v>
      </c>
      <c r="DR59" s="12">
        <f>MATCH(CONCATENATE("DISC ",TEXT($BX59,"mmm-yyyy")),Curves!$11:$11,0)</f>
        <v>42</v>
      </c>
    </row>
    <row r="60" spans="2:122" x14ac:dyDescent="0.2">
      <c r="B60" s="6">
        <f t="shared" si="1"/>
        <v>36678</v>
      </c>
      <c r="C60" s="27">
        <f>IF(Curves!C69&lt;&gt;"",Curves!C69,"")</f>
        <v>36674</v>
      </c>
      <c r="D60" s="31"/>
      <c r="E60" s="20">
        <f t="shared" si="2"/>
        <v>0</v>
      </c>
      <c r="F60" s="20">
        <f t="shared" si="5"/>
        <v>0</v>
      </c>
      <c r="G60" s="20">
        <f t="shared" si="6"/>
        <v>0</v>
      </c>
      <c r="H60" s="20">
        <f t="shared" si="7"/>
        <v>0</v>
      </c>
      <c r="I60" s="20">
        <f t="shared" si="8"/>
        <v>0</v>
      </c>
      <c r="J60" s="20">
        <f t="shared" si="9"/>
        <v>0</v>
      </c>
      <c r="K60" s="20">
        <f t="shared" si="10"/>
        <v>0</v>
      </c>
      <c r="L60" s="20">
        <f t="shared" si="11"/>
        <v>0</v>
      </c>
      <c r="M60" s="20">
        <f t="shared" si="12"/>
        <v>0</v>
      </c>
      <c r="N60" s="20">
        <f t="shared" si="13"/>
        <v>0</v>
      </c>
      <c r="O60" s="21">
        <f t="shared" si="14"/>
        <v>0</v>
      </c>
      <c r="P60" s="20"/>
      <c r="Q60" s="50">
        <f t="shared" si="15"/>
        <v>0</v>
      </c>
      <c r="R60" s="50">
        <f t="shared" ref="R60:R91" si="75">MIN(G60:O60)</f>
        <v>0</v>
      </c>
      <c r="S60" s="51">
        <f t="shared" si="16"/>
        <v>0.47123440788182513</v>
      </c>
      <c r="U60" s="34">
        <f>INDEX(Curves!$A$12:$AZ$907,$CA60,CB60)</f>
        <v>0</v>
      </c>
      <c r="V60" s="34">
        <f>INDEX(Curves!$A$12:$AZ$907,$CA60,CC60)</f>
        <v>0</v>
      </c>
      <c r="W60" s="34">
        <f>INDEX(Curves!$A$12:$AZ$907,$CA60,CD60)</f>
        <v>0</v>
      </c>
      <c r="X60" s="34"/>
      <c r="Y60" s="34">
        <f>INDEX(Curves!$A$12:$AZ$907,$CA60,CF60)</f>
        <v>0</v>
      </c>
      <c r="Z60" s="34">
        <f>INDEX(Curves!$A$12:$AZ$907,$CA60,CG60)</f>
        <v>0</v>
      </c>
      <c r="AA60" s="34">
        <f>INDEX(Curves!$A$12:$AZ$907,$CA60,CH60)</f>
        <v>0</v>
      </c>
      <c r="AB60" s="34"/>
      <c r="AC60" s="34">
        <f>INDEX(Curves!$A$12:$AZ$907,$CA60,CJ60)</f>
        <v>0</v>
      </c>
      <c r="AD60" s="34">
        <f>INDEX(Curves!$A$12:$AZ$907,$CA60,CK60)</f>
        <v>0</v>
      </c>
      <c r="AE60" s="34">
        <f>INDEX(Curves!$A$12:$AZ$907,$CA60,CL60)</f>
        <v>0</v>
      </c>
      <c r="AF60" s="34"/>
      <c r="AG60" s="34">
        <f>INDEX(Curves!$A$12:$AZ$907,$CA60,CN60)</f>
        <v>0</v>
      </c>
      <c r="AH60" s="34">
        <f>INDEX(Curves!$A$12:$AZ$907,$CA60,CO60)</f>
        <v>0</v>
      </c>
      <c r="AI60" s="34">
        <f>INDEX(Curves!$A$12:$AZ$907,$CA60,CP60)</f>
        <v>0</v>
      </c>
      <c r="AJ60" s="34"/>
      <c r="AK60" s="34">
        <f>INDEX(Curves!$A$12:$AZ$907,$CA60,CR60)</f>
        <v>0</v>
      </c>
      <c r="AL60" s="34">
        <f>INDEX(Curves!$A$12:$AZ$907,$CA60,CS60)</f>
        <v>0</v>
      </c>
      <c r="AM60" s="34">
        <f>INDEX(Curves!$A$12:$AZ$907,$CA60,CT60)</f>
        <v>0</v>
      </c>
      <c r="AN60" s="34"/>
      <c r="AO60" s="34">
        <f>INDEX(Curves!$A$12:$AZ$907,$CA60,CV60)</f>
        <v>0</v>
      </c>
      <c r="AP60" s="34">
        <f>INDEX(Curves!$A$12:$AZ$907,$CA60,CW60)</f>
        <v>0</v>
      </c>
      <c r="AQ60" s="34">
        <f>INDEX(Curves!$A$12:$AZ$907,$CA60,CX60)</f>
        <v>0</v>
      </c>
      <c r="AR60" s="34"/>
      <c r="AS60" s="34">
        <f>INDEX(Curves!$A$12:$AZ$907,$CA60,CZ60)</f>
        <v>0</v>
      </c>
      <c r="AT60" s="34">
        <f>INDEX(Curves!$A$12:$AZ$907,$CA60,DA60)</f>
        <v>0</v>
      </c>
      <c r="AU60" s="34">
        <f>INDEX(Curves!$A$12:$AZ$907,$CA60,DB60)</f>
        <v>0</v>
      </c>
      <c r="AV60" s="34"/>
      <c r="AW60" s="34">
        <f>INDEX(Curves!$A$12:$AZ$907,$CA60,DD60)</f>
        <v>0</v>
      </c>
      <c r="AX60" s="34">
        <f>INDEX(Curves!$A$12:$AZ$907,$CA60,DE60)</f>
        <v>0</v>
      </c>
      <c r="AY60" s="34">
        <f>INDEX(Curves!$A$12:$AZ$907,$CA60,DF60)</f>
        <v>0</v>
      </c>
      <c r="AZ60" s="34"/>
      <c r="BA60" s="34">
        <f>INDEX(Curves!$A$12:$AZ$907,$CA60,DH60)</f>
        <v>0</v>
      </c>
      <c r="BB60" s="34">
        <f>INDEX(Curves!$A$12:$AZ$907,$CA60,DI60)</f>
        <v>0</v>
      </c>
      <c r="BC60" s="34">
        <f>INDEX(Curves!$A$12:$AZ$907,$CA60,DJ60)</f>
        <v>0</v>
      </c>
      <c r="BD60" s="34"/>
      <c r="BE60" s="34">
        <f>INDEX(Curves!$A$12:$AZ$907,$CA60,DL60)</f>
        <v>0</v>
      </c>
      <c r="BF60" s="34">
        <f>INDEX(Curves!$A$12:$AZ$907,$CA60,DM60)</f>
        <v>0</v>
      </c>
      <c r="BG60" s="34">
        <f>INDEX(Curves!$A$12:$AZ$907,$CA60,DN60)</f>
        <v>0</v>
      </c>
      <c r="BH60" s="34"/>
      <c r="BI60" s="34">
        <f>INDEX(Curves!$A$12:$AZ$907,$CA60,DP60)</f>
        <v>0</v>
      </c>
      <c r="BJ60" s="34">
        <f>INDEX(Curves!$A$12:$AZ$907,$CA60,DQ60)</f>
        <v>0</v>
      </c>
      <c r="BK60" s="34">
        <f>INDEX(Curves!$A$12:$AZ$907,$CA60,DR60)</f>
        <v>0</v>
      </c>
      <c r="BL60"/>
      <c r="BM60"/>
      <c r="BN60" s="17">
        <f t="shared" si="18"/>
        <v>36647</v>
      </c>
      <c r="BO60" s="17">
        <f t="shared" ref="BO60:BX60" si="76">EOMONTH(BN60,1)</f>
        <v>36707</v>
      </c>
      <c r="BP60" s="17">
        <f t="shared" si="76"/>
        <v>36738</v>
      </c>
      <c r="BQ60" s="17">
        <f t="shared" si="76"/>
        <v>36769</v>
      </c>
      <c r="BR60" s="17">
        <f t="shared" si="76"/>
        <v>36799</v>
      </c>
      <c r="BS60" s="17">
        <f t="shared" si="76"/>
        <v>36830</v>
      </c>
      <c r="BT60" s="17">
        <f t="shared" si="76"/>
        <v>36860</v>
      </c>
      <c r="BU60" s="17">
        <f t="shared" si="76"/>
        <v>36891</v>
      </c>
      <c r="BV60" s="17">
        <f t="shared" si="76"/>
        <v>36922</v>
      </c>
      <c r="BW60" s="17">
        <f t="shared" si="76"/>
        <v>36950</v>
      </c>
      <c r="BX60" s="17">
        <f t="shared" si="76"/>
        <v>36981</v>
      </c>
      <c r="BY60" s="9"/>
      <c r="CA60" s="12">
        <f>MATCH(C60,Curves!$C$12:$C$433,0)</f>
        <v>58</v>
      </c>
      <c r="CB60" s="12">
        <f>MATCH(CONCATENATE("NG ",TEXT($BN60,"mmm-yyyy")),Curves!$11:$11,0)</f>
        <v>20</v>
      </c>
      <c r="CC60" s="12">
        <f>MATCH(CONCATENATE("B ",TEXT($BN60,"mmm-yyyy")),Curves!$11:$11,0)</f>
        <v>8</v>
      </c>
      <c r="CD60" s="12">
        <f>MATCH(CONCATENATE("DISC ",TEXT($BN60,"mmm-yyyy")),Curves!$11:$11,0)</f>
        <v>32</v>
      </c>
      <c r="CE60" s="12"/>
      <c r="CF60" s="12">
        <f>MATCH(CONCATENATE("NG ",TEXT($BO60,"mmm-yyyy")),Curves!$11:$11,0)</f>
        <v>21</v>
      </c>
      <c r="CG60" s="12">
        <f>MATCH(CONCATENATE("B ",TEXT($BO60,"mmm-yyyy")),Curves!$11:$11,0)</f>
        <v>9</v>
      </c>
      <c r="CH60" s="12">
        <f>MATCH(CONCATENATE("DISC ",TEXT($BO60,"mmm-yyyy")),Curves!$11:$11,0)</f>
        <v>33</v>
      </c>
      <c r="CI60" s="12"/>
      <c r="CJ60" s="12">
        <f>MATCH(CONCATENATE("NG ",TEXT($BP60,"mmm-yyyy")),Curves!$11:$11,0)</f>
        <v>22</v>
      </c>
      <c r="CK60" s="12">
        <f>MATCH(CONCATENATE("B ",TEXT($BP60,"mmm-yyyy")),Curves!$11:$11,0)</f>
        <v>10</v>
      </c>
      <c r="CL60" s="12">
        <f>MATCH(CONCATENATE("DISC ",TEXT($BP60,"mmm-yyyy")),Curves!$11:$11,0)</f>
        <v>34</v>
      </c>
      <c r="CM60" s="12"/>
      <c r="CN60" s="12">
        <f>MATCH(CONCATENATE("NG ",TEXT($BQ60,"mmm-yyyy")),Curves!$11:$11,0)</f>
        <v>23</v>
      </c>
      <c r="CO60" s="12">
        <f>MATCH(CONCATENATE("B ",TEXT($BQ60,"mmm-yyyy")),Curves!$11:$11,0)</f>
        <v>11</v>
      </c>
      <c r="CP60" s="12">
        <f>MATCH(CONCATENATE("DISC ",TEXT($BQ60,"mmm-yyyy")),Curves!$11:$11,0)</f>
        <v>35</v>
      </c>
      <c r="CQ60" s="12"/>
      <c r="CR60" s="12">
        <f>MATCH(CONCATENATE("NG ",TEXT($BR60,"mmm-yyyy")),Curves!$11:$11,0)</f>
        <v>24</v>
      </c>
      <c r="CS60" s="12">
        <f>MATCH(CONCATENATE("B ",TEXT($BR60,"mmm-yyyy")),Curves!$11:$11,0)</f>
        <v>12</v>
      </c>
      <c r="CT60" s="12">
        <f>MATCH(CONCATENATE("DISC ",TEXT($BR60,"mmm-yyyy")),Curves!$11:$11,0)</f>
        <v>36</v>
      </c>
      <c r="CU60" s="12"/>
      <c r="CV60" s="12">
        <f>MATCH(CONCATENATE("NG ",TEXT($BS60,"mmm-yyyy")),Curves!$11:$11,0)</f>
        <v>25</v>
      </c>
      <c r="CW60" s="12">
        <f>MATCH(CONCATENATE("B ",TEXT($BS60,"mmm-yyyy")),Curves!$11:$11,0)</f>
        <v>13</v>
      </c>
      <c r="CX60" s="12">
        <f>MATCH(CONCATENATE("DISC ",TEXT($BS60,"mmm-yyyy")),Curves!$11:$11,0)</f>
        <v>37</v>
      </c>
      <c r="CY60" s="12"/>
      <c r="CZ60" s="12">
        <f>MATCH(CONCATENATE("NG ",TEXT($BT60,"mmm-yyyy")),Curves!$11:$11,0)</f>
        <v>26</v>
      </c>
      <c r="DA60" s="12">
        <f>MATCH(CONCATENATE("B ",TEXT($BT60,"mmm-yyyy")),Curves!$11:$11,0)</f>
        <v>14</v>
      </c>
      <c r="DB60" s="12">
        <f>MATCH(CONCATENATE("DISC ",TEXT($BT60,"mmm-yyyy")),Curves!$11:$11,0)</f>
        <v>38</v>
      </c>
      <c r="DC60" s="12"/>
      <c r="DD60" s="12">
        <f>MATCH(CONCATENATE("NG ",TEXT($BU60,"mmm-yyyy")),Curves!$11:$11,0)</f>
        <v>27</v>
      </c>
      <c r="DE60" s="12">
        <f>MATCH(CONCATENATE("B ",TEXT($BU60,"mmm-yyyy")),Curves!$11:$11,0)</f>
        <v>15</v>
      </c>
      <c r="DF60" s="12">
        <f>MATCH(CONCATENATE("DISC ",TEXT($BU60,"mmm-yyyy")),Curves!$11:$11,0)</f>
        <v>39</v>
      </c>
      <c r="DG60" s="12"/>
      <c r="DH60" s="12">
        <f>MATCH(CONCATENATE("NG ",TEXT($BV60,"mmm-yyyy")),Curves!$11:$11,0)</f>
        <v>28</v>
      </c>
      <c r="DI60" s="12">
        <f>MATCH(CONCATENATE("B ",TEXT($BV60,"mmm-yyyy")),Curves!$11:$11,0)</f>
        <v>16</v>
      </c>
      <c r="DJ60" s="12">
        <f>MATCH(CONCATENATE("DISC ",TEXT($BV60,"mmm-yyyy")),Curves!$11:$11,0)</f>
        <v>40</v>
      </c>
      <c r="DL60" s="12">
        <f>MATCH(CONCATENATE("NG ",TEXT($BW60,"mmm-yyyy")),Curves!$11:$11,0)</f>
        <v>29</v>
      </c>
      <c r="DM60" s="12">
        <f>MATCH(CONCATENATE("B ",TEXT($BW60,"mmm-yyyy")),Curves!$11:$11,0)</f>
        <v>17</v>
      </c>
      <c r="DN60" s="12">
        <f>MATCH(CONCATENATE("DISC ",TEXT($BW60,"mmm-yyyy")),Curves!$11:$11,0)</f>
        <v>41</v>
      </c>
      <c r="DP60" s="12">
        <f>MATCH(CONCATENATE("NG ",TEXT($BX60,"mmm-yyyy")),Curves!$11:$11,0)</f>
        <v>30</v>
      </c>
      <c r="DQ60" s="12">
        <f>MATCH(CONCATENATE("B ",TEXT($BX60,"mmm-yyyy")),Curves!$11:$11,0)</f>
        <v>18</v>
      </c>
      <c r="DR60" s="12">
        <f>MATCH(CONCATENATE("DISC ",TEXT($BX60,"mmm-yyyy")),Curves!$11:$11,0)</f>
        <v>42</v>
      </c>
    </row>
    <row r="61" spans="2:122" x14ac:dyDescent="0.2">
      <c r="B61" s="6">
        <f t="shared" si="1"/>
        <v>36678</v>
      </c>
      <c r="C61" s="27">
        <f>IF(Curves!C70&lt;&gt;"",Curves!C70,"")</f>
        <v>36675</v>
      </c>
      <c r="D61" s="31"/>
      <c r="E61" s="20">
        <f t="shared" si="2"/>
        <v>0</v>
      </c>
      <c r="F61" s="20">
        <f t="shared" si="5"/>
        <v>0</v>
      </c>
      <c r="G61" s="20">
        <f t="shared" si="6"/>
        <v>0</v>
      </c>
      <c r="H61" s="20">
        <f t="shared" si="7"/>
        <v>0</v>
      </c>
      <c r="I61" s="20">
        <f t="shared" si="8"/>
        <v>0</v>
      </c>
      <c r="J61" s="20">
        <f t="shared" si="9"/>
        <v>0</v>
      </c>
      <c r="K61" s="20">
        <f t="shared" si="10"/>
        <v>0</v>
      </c>
      <c r="L61" s="20">
        <f t="shared" si="11"/>
        <v>0</v>
      </c>
      <c r="M61" s="20">
        <f t="shared" si="12"/>
        <v>0</v>
      </c>
      <c r="N61" s="20">
        <f t="shared" si="13"/>
        <v>0</v>
      </c>
      <c r="O61" s="21">
        <f t="shared" si="14"/>
        <v>0</v>
      </c>
      <c r="P61" s="20"/>
      <c r="Q61" s="50">
        <f t="shared" si="15"/>
        <v>0</v>
      </c>
      <c r="R61" s="50">
        <f t="shared" si="75"/>
        <v>0</v>
      </c>
      <c r="S61" s="51">
        <f t="shared" si="16"/>
        <v>0.47123440788182513</v>
      </c>
      <c r="U61" s="34">
        <f>INDEX(Curves!$A$12:$AZ$907,$CA61,CB61)</f>
        <v>0</v>
      </c>
      <c r="V61" s="34">
        <f>INDEX(Curves!$A$12:$AZ$907,$CA61,CC61)</f>
        <v>0</v>
      </c>
      <c r="W61" s="34">
        <f>INDEX(Curves!$A$12:$AZ$907,$CA61,CD61)</f>
        <v>0</v>
      </c>
      <c r="X61" s="34"/>
      <c r="Y61" s="34">
        <f>INDEX(Curves!$A$12:$AZ$907,$CA61,CF61)</f>
        <v>0</v>
      </c>
      <c r="Z61" s="34">
        <f>INDEX(Curves!$A$12:$AZ$907,$CA61,CG61)</f>
        <v>0</v>
      </c>
      <c r="AA61" s="34">
        <f>INDEX(Curves!$A$12:$AZ$907,$CA61,CH61)</f>
        <v>0</v>
      </c>
      <c r="AB61" s="34"/>
      <c r="AC61" s="34">
        <f>INDEX(Curves!$A$12:$AZ$907,$CA61,CJ61)</f>
        <v>0</v>
      </c>
      <c r="AD61" s="34">
        <f>INDEX(Curves!$A$12:$AZ$907,$CA61,CK61)</f>
        <v>0</v>
      </c>
      <c r="AE61" s="34">
        <f>INDEX(Curves!$A$12:$AZ$907,$CA61,CL61)</f>
        <v>0</v>
      </c>
      <c r="AF61" s="34"/>
      <c r="AG61" s="34">
        <f>INDEX(Curves!$A$12:$AZ$907,$CA61,CN61)</f>
        <v>0</v>
      </c>
      <c r="AH61" s="34">
        <f>INDEX(Curves!$A$12:$AZ$907,$CA61,CO61)</f>
        <v>0</v>
      </c>
      <c r="AI61" s="34">
        <f>INDEX(Curves!$A$12:$AZ$907,$CA61,CP61)</f>
        <v>0</v>
      </c>
      <c r="AJ61" s="34"/>
      <c r="AK61" s="34">
        <f>INDEX(Curves!$A$12:$AZ$907,$CA61,CR61)</f>
        <v>0</v>
      </c>
      <c r="AL61" s="34">
        <f>INDEX(Curves!$A$12:$AZ$907,$CA61,CS61)</f>
        <v>0</v>
      </c>
      <c r="AM61" s="34">
        <f>INDEX(Curves!$A$12:$AZ$907,$CA61,CT61)</f>
        <v>0</v>
      </c>
      <c r="AN61" s="34"/>
      <c r="AO61" s="34">
        <f>INDEX(Curves!$A$12:$AZ$907,$CA61,CV61)</f>
        <v>0</v>
      </c>
      <c r="AP61" s="34">
        <f>INDEX(Curves!$A$12:$AZ$907,$CA61,CW61)</f>
        <v>0</v>
      </c>
      <c r="AQ61" s="34">
        <f>INDEX(Curves!$A$12:$AZ$907,$CA61,CX61)</f>
        <v>0</v>
      </c>
      <c r="AR61" s="34"/>
      <c r="AS61" s="34">
        <f>INDEX(Curves!$A$12:$AZ$907,$CA61,CZ61)</f>
        <v>0</v>
      </c>
      <c r="AT61" s="34">
        <f>INDEX(Curves!$A$12:$AZ$907,$CA61,DA61)</f>
        <v>0</v>
      </c>
      <c r="AU61" s="34">
        <f>INDEX(Curves!$A$12:$AZ$907,$CA61,DB61)</f>
        <v>0</v>
      </c>
      <c r="AV61" s="34"/>
      <c r="AW61" s="34">
        <f>INDEX(Curves!$A$12:$AZ$907,$CA61,DD61)</f>
        <v>0</v>
      </c>
      <c r="AX61" s="34">
        <f>INDEX(Curves!$A$12:$AZ$907,$CA61,DE61)</f>
        <v>0</v>
      </c>
      <c r="AY61" s="34">
        <f>INDEX(Curves!$A$12:$AZ$907,$CA61,DF61)</f>
        <v>0</v>
      </c>
      <c r="AZ61" s="34"/>
      <c r="BA61" s="34">
        <f>INDEX(Curves!$A$12:$AZ$907,$CA61,DH61)</f>
        <v>0</v>
      </c>
      <c r="BB61" s="34">
        <f>INDEX(Curves!$A$12:$AZ$907,$CA61,DI61)</f>
        <v>0</v>
      </c>
      <c r="BC61" s="34">
        <f>INDEX(Curves!$A$12:$AZ$907,$CA61,DJ61)</f>
        <v>0</v>
      </c>
      <c r="BD61" s="34"/>
      <c r="BE61" s="34">
        <f>INDEX(Curves!$A$12:$AZ$907,$CA61,DL61)</f>
        <v>0</v>
      </c>
      <c r="BF61" s="34">
        <f>INDEX(Curves!$A$12:$AZ$907,$CA61,DM61)</f>
        <v>0</v>
      </c>
      <c r="BG61" s="34">
        <f>INDEX(Curves!$A$12:$AZ$907,$CA61,DN61)</f>
        <v>0</v>
      </c>
      <c r="BH61" s="34"/>
      <c r="BI61" s="34">
        <f>INDEX(Curves!$A$12:$AZ$907,$CA61,DP61)</f>
        <v>0</v>
      </c>
      <c r="BJ61" s="34">
        <f>INDEX(Curves!$A$12:$AZ$907,$CA61,DQ61)</f>
        <v>0</v>
      </c>
      <c r="BK61" s="34">
        <f>INDEX(Curves!$A$12:$AZ$907,$CA61,DR61)</f>
        <v>0</v>
      </c>
      <c r="BL61"/>
      <c r="BM61"/>
      <c r="BN61" s="17">
        <f t="shared" si="18"/>
        <v>36647</v>
      </c>
      <c r="BO61" s="17">
        <f t="shared" ref="BO61:BX61" si="77">EOMONTH(BN61,1)</f>
        <v>36707</v>
      </c>
      <c r="BP61" s="17">
        <f t="shared" si="77"/>
        <v>36738</v>
      </c>
      <c r="BQ61" s="17">
        <f t="shared" si="77"/>
        <v>36769</v>
      </c>
      <c r="BR61" s="17">
        <f t="shared" si="77"/>
        <v>36799</v>
      </c>
      <c r="BS61" s="17">
        <f t="shared" si="77"/>
        <v>36830</v>
      </c>
      <c r="BT61" s="17">
        <f t="shared" si="77"/>
        <v>36860</v>
      </c>
      <c r="BU61" s="17">
        <f t="shared" si="77"/>
        <v>36891</v>
      </c>
      <c r="BV61" s="17">
        <f t="shared" si="77"/>
        <v>36922</v>
      </c>
      <c r="BW61" s="17">
        <f t="shared" si="77"/>
        <v>36950</v>
      </c>
      <c r="BX61" s="17">
        <f t="shared" si="77"/>
        <v>36981</v>
      </c>
      <c r="BY61" s="9"/>
      <c r="CA61" s="12">
        <f>MATCH(C61,Curves!$C$12:$C$433,0)</f>
        <v>59</v>
      </c>
      <c r="CB61" s="12">
        <f>MATCH(CONCATENATE("NG ",TEXT($BN61,"mmm-yyyy")),Curves!$11:$11,0)</f>
        <v>20</v>
      </c>
      <c r="CC61" s="12">
        <f>MATCH(CONCATENATE("B ",TEXT($BN61,"mmm-yyyy")),Curves!$11:$11,0)</f>
        <v>8</v>
      </c>
      <c r="CD61" s="12">
        <f>MATCH(CONCATENATE("DISC ",TEXT($BN61,"mmm-yyyy")),Curves!$11:$11,0)</f>
        <v>32</v>
      </c>
      <c r="CE61" s="12"/>
      <c r="CF61" s="12">
        <f>MATCH(CONCATENATE("NG ",TEXT($BO61,"mmm-yyyy")),Curves!$11:$11,0)</f>
        <v>21</v>
      </c>
      <c r="CG61" s="12">
        <f>MATCH(CONCATENATE("B ",TEXT($BO61,"mmm-yyyy")),Curves!$11:$11,0)</f>
        <v>9</v>
      </c>
      <c r="CH61" s="12">
        <f>MATCH(CONCATENATE("DISC ",TEXT($BO61,"mmm-yyyy")),Curves!$11:$11,0)</f>
        <v>33</v>
      </c>
      <c r="CI61" s="12"/>
      <c r="CJ61" s="12">
        <f>MATCH(CONCATENATE("NG ",TEXT($BP61,"mmm-yyyy")),Curves!$11:$11,0)</f>
        <v>22</v>
      </c>
      <c r="CK61" s="12">
        <f>MATCH(CONCATENATE("B ",TEXT($BP61,"mmm-yyyy")),Curves!$11:$11,0)</f>
        <v>10</v>
      </c>
      <c r="CL61" s="12">
        <f>MATCH(CONCATENATE("DISC ",TEXT($BP61,"mmm-yyyy")),Curves!$11:$11,0)</f>
        <v>34</v>
      </c>
      <c r="CM61" s="12"/>
      <c r="CN61" s="12">
        <f>MATCH(CONCATENATE("NG ",TEXT($BQ61,"mmm-yyyy")),Curves!$11:$11,0)</f>
        <v>23</v>
      </c>
      <c r="CO61" s="12">
        <f>MATCH(CONCATENATE("B ",TEXT($BQ61,"mmm-yyyy")),Curves!$11:$11,0)</f>
        <v>11</v>
      </c>
      <c r="CP61" s="12">
        <f>MATCH(CONCATENATE("DISC ",TEXT($BQ61,"mmm-yyyy")),Curves!$11:$11,0)</f>
        <v>35</v>
      </c>
      <c r="CQ61" s="12"/>
      <c r="CR61" s="12">
        <f>MATCH(CONCATENATE("NG ",TEXT($BR61,"mmm-yyyy")),Curves!$11:$11,0)</f>
        <v>24</v>
      </c>
      <c r="CS61" s="12">
        <f>MATCH(CONCATENATE("B ",TEXT($BR61,"mmm-yyyy")),Curves!$11:$11,0)</f>
        <v>12</v>
      </c>
      <c r="CT61" s="12">
        <f>MATCH(CONCATENATE("DISC ",TEXT($BR61,"mmm-yyyy")),Curves!$11:$11,0)</f>
        <v>36</v>
      </c>
      <c r="CU61" s="12"/>
      <c r="CV61" s="12">
        <f>MATCH(CONCATENATE("NG ",TEXT($BS61,"mmm-yyyy")),Curves!$11:$11,0)</f>
        <v>25</v>
      </c>
      <c r="CW61" s="12">
        <f>MATCH(CONCATENATE("B ",TEXT($BS61,"mmm-yyyy")),Curves!$11:$11,0)</f>
        <v>13</v>
      </c>
      <c r="CX61" s="12">
        <f>MATCH(CONCATENATE("DISC ",TEXT($BS61,"mmm-yyyy")),Curves!$11:$11,0)</f>
        <v>37</v>
      </c>
      <c r="CY61" s="12"/>
      <c r="CZ61" s="12">
        <f>MATCH(CONCATENATE("NG ",TEXT($BT61,"mmm-yyyy")),Curves!$11:$11,0)</f>
        <v>26</v>
      </c>
      <c r="DA61" s="12">
        <f>MATCH(CONCATENATE("B ",TEXT($BT61,"mmm-yyyy")),Curves!$11:$11,0)</f>
        <v>14</v>
      </c>
      <c r="DB61" s="12">
        <f>MATCH(CONCATENATE("DISC ",TEXT($BT61,"mmm-yyyy")),Curves!$11:$11,0)</f>
        <v>38</v>
      </c>
      <c r="DC61" s="12"/>
      <c r="DD61" s="12">
        <f>MATCH(CONCATENATE("NG ",TEXT($BU61,"mmm-yyyy")),Curves!$11:$11,0)</f>
        <v>27</v>
      </c>
      <c r="DE61" s="12">
        <f>MATCH(CONCATENATE("B ",TEXT($BU61,"mmm-yyyy")),Curves!$11:$11,0)</f>
        <v>15</v>
      </c>
      <c r="DF61" s="12">
        <f>MATCH(CONCATENATE("DISC ",TEXT($BU61,"mmm-yyyy")),Curves!$11:$11,0)</f>
        <v>39</v>
      </c>
      <c r="DG61" s="12"/>
      <c r="DH61" s="12">
        <f>MATCH(CONCATENATE("NG ",TEXT($BV61,"mmm-yyyy")),Curves!$11:$11,0)</f>
        <v>28</v>
      </c>
      <c r="DI61" s="12">
        <f>MATCH(CONCATENATE("B ",TEXT($BV61,"mmm-yyyy")),Curves!$11:$11,0)</f>
        <v>16</v>
      </c>
      <c r="DJ61" s="12">
        <f>MATCH(CONCATENATE("DISC ",TEXT($BV61,"mmm-yyyy")),Curves!$11:$11,0)</f>
        <v>40</v>
      </c>
      <c r="DL61" s="12">
        <f>MATCH(CONCATENATE("NG ",TEXT($BW61,"mmm-yyyy")),Curves!$11:$11,0)</f>
        <v>29</v>
      </c>
      <c r="DM61" s="12">
        <f>MATCH(CONCATENATE("B ",TEXT($BW61,"mmm-yyyy")),Curves!$11:$11,0)</f>
        <v>17</v>
      </c>
      <c r="DN61" s="12">
        <f>MATCH(CONCATENATE("DISC ",TEXT($BW61,"mmm-yyyy")),Curves!$11:$11,0)</f>
        <v>41</v>
      </c>
      <c r="DP61" s="12">
        <f>MATCH(CONCATENATE("NG ",TEXT($BX61,"mmm-yyyy")),Curves!$11:$11,0)</f>
        <v>30</v>
      </c>
      <c r="DQ61" s="12">
        <f>MATCH(CONCATENATE("B ",TEXT($BX61,"mmm-yyyy")),Curves!$11:$11,0)</f>
        <v>18</v>
      </c>
      <c r="DR61" s="12">
        <f>MATCH(CONCATENATE("DISC ",TEXT($BX61,"mmm-yyyy")),Curves!$11:$11,0)</f>
        <v>42</v>
      </c>
    </row>
    <row r="62" spans="2:122" x14ac:dyDescent="0.2">
      <c r="B62" s="6">
        <f t="shared" si="1"/>
        <v>36708</v>
      </c>
      <c r="C62" s="27">
        <f>IF(Curves!C71&lt;&gt;"",Curves!C71,"")</f>
        <v>36676</v>
      </c>
      <c r="D62" s="31"/>
      <c r="E62" s="20">
        <f t="shared" si="2"/>
        <v>0</v>
      </c>
      <c r="F62" s="20">
        <f t="shared" si="5"/>
        <v>0</v>
      </c>
      <c r="G62" s="20">
        <f t="shared" si="6"/>
        <v>4.0948899876092941</v>
      </c>
      <c r="H62" s="20">
        <f t="shared" si="7"/>
        <v>4.0868932127473636</v>
      </c>
      <c r="I62" s="20">
        <f t="shared" si="8"/>
        <v>4.0428454909499196</v>
      </c>
      <c r="J62" s="20">
        <f t="shared" si="9"/>
        <v>3.9923220069965386</v>
      </c>
      <c r="K62" s="20">
        <f t="shared" si="10"/>
        <v>4.051793128790858</v>
      </c>
      <c r="L62" s="20">
        <f t="shared" si="11"/>
        <v>4.1228470995899276</v>
      </c>
      <c r="M62" s="20">
        <f t="shared" si="12"/>
        <v>4.1140312861717492</v>
      </c>
      <c r="N62" s="20">
        <f t="shared" si="13"/>
        <v>3.8781620614270866</v>
      </c>
      <c r="O62" s="21">
        <f t="shared" si="14"/>
        <v>3.6471136223684275</v>
      </c>
      <c r="P62" s="20"/>
      <c r="Q62" s="50">
        <f t="shared" si="15"/>
        <v>4.1228470995899276</v>
      </c>
      <c r="R62" s="50">
        <f t="shared" si="75"/>
        <v>3.6471136223684275</v>
      </c>
      <c r="S62" s="51">
        <f t="shared" si="16"/>
        <v>0.47573347722150006</v>
      </c>
      <c r="U62" s="34">
        <f>INDEX(Curves!$A$12:$AZ$907,$CA62,CB62)</f>
        <v>0</v>
      </c>
      <c r="V62" s="34">
        <f>INDEX(Curves!$A$12:$AZ$907,$CA62,CC62)</f>
        <v>0</v>
      </c>
      <c r="W62" s="34">
        <f>INDEX(Curves!$A$12:$AZ$907,$CA62,CD62)</f>
        <v>0</v>
      </c>
      <c r="X62" s="34"/>
      <c r="Y62" s="34">
        <f>INDEX(Curves!$A$12:$AZ$907,$CA62,CF62)</f>
        <v>0</v>
      </c>
      <c r="Z62" s="34">
        <f>INDEX(Curves!$A$12:$AZ$907,$CA62,CG62)</f>
        <v>0</v>
      </c>
      <c r="AA62" s="34">
        <f>INDEX(Curves!$A$12:$AZ$907,$CA62,CH62)</f>
        <v>0</v>
      </c>
      <c r="AB62" s="34"/>
      <c r="AC62" s="34">
        <f>INDEX(Curves!$A$12:$AZ$907,$CA62,CJ62)</f>
        <v>4.3540000000000001</v>
      </c>
      <c r="AD62" s="34">
        <f>INDEX(Curves!$A$12:$AZ$907,$CA62,CK62)</f>
        <v>-0.23499999999999999</v>
      </c>
      <c r="AE62" s="34">
        <f>INDEX(Curves!$A$12:$AZ$907,$CA62,CL62)</f>
        <v>0.99414663452519902</v>
      </c>
      <c r="AF62" s="34"/>
      <c r="AG62" s="34">
        <f>INDEX(Curves!$A$12:$AZ$907,$CA62,CN62)</f>
        <v>4.34</v>
      </c>
      <c r="AH62" s="34">
        <f>INDEX(Curves!$A$12:$AZ$907,$CA62,CO62)</f>
        <v>-0.20499999999999999</v>
      </c>
      <c r="AI62" s="34">
        <f>INDEX(Curves!$A$12:$AZ$907,$CA62,CP62)</f>
        <v>0.98836595229682322</v>
      </c>
      <c r="AJ62" s="34"/>
      <c r="AK62" s="34">
        <f>INDEX(Curves!$A$12:$AZ$907,$CA62,CR62)</f>
        <v>4.32</v>
      </c>
      <c r="AL62" s="34">
        <f>INDEX(Curves!$A$12:$AZ$907,$CA62,CS62)</f>
        <v>-0.20499999999999999</v>
      </c>
      <c r="AM62" s="34">
        <f>INDEX(Curves!$A$12:$AZ$907,$CA62,CT62)</f>
        <v>0.98246548990277505</v>
      </c>
      <c r="AN62" s="34"/>
      <c r="AO62" s="34">
        <f>INDEX(Curves!$A$12:$AZ$907,$CA62,CV62)</f>
        <v>4.335</v>
      </c>
      <c r="AP62" s="34">
        <f>INDEX(Curves!$A$12:$AZ$907,$CA62,CW62)</f>
        <v>-0.2475</v>
      </c>
      <c r="AQ62" s="34">
        <f>INDEX(Curves!$A$12:$AZ$907,$CA62,CX62)</f>
        <v>0.97671486409701247</v>
      </c>
      <c r="AR62" s="34"/>
      <c r="AS62" s="34">
        <f>INDEX(Curves!$A$12:$AZ$907,$CA62,CZ62)</f>
        <v>4.4340000000000002</v>
      </c>
      <c r="AT62" s="34">
        <f>INDEX(Curves!$A$12:$AZ$907,$CA62,DA62)</f>
        <v>-0.26</v>
      </c>
      <c r="AU62" s="34">
        <f>INDEX(Curves!$A$12:$AZ$907,$CA62,DB62)</f>
        <v>0.97072188040030138</v>
      </c>
      <c r="AV62" s="34"/>
      <c r="AW62" s="34">
        <f>INDEX(Curves!$A$12:$AZ$907,$CA62,DD62)</f>
        <v>4.5330000000000004</v>
      </c>
      <c r="AX62" s="34">
        <f>INDEX(Curves!$A$12:$AZ$907,$CA62,DE62)</f>
        <v>-0.26</v>
      </c>
      <c r="AY62" s="34">
        <f>INDEX(Curves!$A$12:$AZ$907,$CA62,DF62)</f>
        <v>0.96486007479286839</v>
      </c>
      <c r="AZ62" s="34"/>
      <c r="BA62" s="34">
        <f>INDEX(Curves!$A$12:$AZ$907,$CA62,DH62)</f>
        <v>4.5410000000000004</v>
      </c>
      <c r="BB62" s="34">
        <f>INDEX(Curves!$A$12:$AZ$907,$CA62,DI62)</f>
        <v>-0.25</v>
      </c>
      <c r="BC62" s="34">
        <f>INDEX(Curves!$A$12:$AZ$907,$CA62,DJ62)</f>
        <v>0.95875816503652966</v>
      </c>
      <c r="BD62" s="34"/>
      <c r="BE62" s="34">
        <f>INDEX(Curves!$A$12:$AZ$907,$CA62,DL62)</f>
        <v>4.3210000000000006</v>
      </c>
      <c r="BF62" s="34">
        <f>INDEX(Curves!$A$12:$AZ$907,$CA62,DM62)</f>
        <v>-0.25</v>
      </c>
      <c r="BG62" s="34">
        <f>INDEX(Curves!$A$12:$AZ$907,$CA62,DN62)</f>
        <v>0.95263130961117315</v>
      </c>
      <c r="BH62" s="34"/>
      <c r="BI62" s="34">
        <f>INDEX(Curves!$A$12:$AZ$907,$CA62,DP62)</f>
        <v>4.101</v>
      </c>
      <c r="BJ62" s="34">
        <f>INDEX(Curves!$A$12:$AZ$907,$CA62,DQ62)</f>
        <v>-0.25</v>
      </c>
      <c r="BK62" s="34">
        <f>INDEX(Curves!$A$12:$AZ$907,$CA62,DR62)</f>
        <v>0.94705625093960721</v>
      </c>
      <c r="BL62"/>
      <c r="BM62"/>
      <c r="BN62" s="17">
        <f t="shared" si="18"/>
        <v>36647</v>
      </c>
      <c r="BO62" s="17">
        <f t="shared" ref="BO62:BX62" si="78">EOMONTH(BN62,1)</f>
        <v>36707</v>
      </c>
      <c r="BP62" s="17">
        <f t="shared" si="78"/>
        <v>36738</v>
      </c>
      <c r="BQ62" s="17">
        <f t="shared" si="78"/>
        <v>36769</v>
      </c>
      <c r="BR62" s="17">
        <f t="shared" si="78"/>
        <v>36799</v>
      </c>
      <c r="BS62" s="17">
        <f t="shared" si="78"/>
        <v>36830</v>
      </c>
      <c r="BT62" s="17">
        <f t="shared" si="78"/>
        <v>36860</v>
      </c>
      <c r="BU62" s="17">
        <f t="shared" si="78"/>
        <v>36891</v>
      </c>
      <c r="BV62" s="17">
        <f t="shared" si="78"/>
        <v>36922</v>
      </c>
      <c r="BW62" s="17">
        <f t="shared" si="78"/>
        <v>36950</v>
      </c>
      <c r="BX62" s="17">
        <f t="shared" si="78"/>
        <v>36981</v>
      </c>
      <c r="BY62" s="9"/>
      <c r="CA62" s="12">
        <f>MATCH(C62,Curves!$C$12:$C$433,0)</f>
        <v>60</v>
      </c>
      <c r="CB62" s="12">
        <f>MATCH(CONCATENATE("NG ",TEXT($BN62,"mmm-yyyy")),Curves!$11:$11,0)</f>
        <v>20</v>
      </c>
      <c r="CC62" s="12">
        <f>MATCH(CONCATENATE("B ",TEXT($BN62,"mmm-yyyy")),Curves!$11:$11,0)</f>
        <v>8</v>
      </c>
      <c r="CD62" s="12">
        <f>MATCH(CONCATENATE("DISC ",TEXT($BN62,"mmm-yyyy")),Curves!$11:$11,0)</f>
        <v>32</v>
      </c>
      <c r="CE62" s="12"/>
      <c r="CF62" s="12">
        <f>MATCH(CONCATENATE("NG ",TEXT($BO62,"mmm-yyyy")),Curves!$11:$11,0)</f>
        <v>21</v>
      </c>
      <c r="CG62" s="12">
        <f>MATCH(CONCATENATE("B ",TEXT($BO62,"mmm-yyyy")),Curves!$11:$11,0)</f>
        <v>9</v>
      </c>
      <c r="CH62" s="12">
        <f>MATCH(CONCATENATE("DISC ",TEXT($BO62,"mmm-yyyy")),Curves!$11:$11,0)</f>
        <v>33</v>
      </c>
      <c r="CI62" s="12"/>
      <c r="CJ62" s="12">
        <f>MATCH(CONCATENATE("NG ",TEXT($BP62,"mmm-yyyy")),Curves!$11:$11,0)</f>
        <v>22</v>
      </c>
      <c r="CK62" s="12">
        <f>MATCH(CONCATENATE("B ",TEXT($BP62,"mmm-yyyy")),Curves!$11:$11,0)</f>
        <v>10</v>
      </c>
      <c r="CL62" s="12">
        <f>MATCH(CONCATENATE("DISC ",TEXT($BP62,"mmm-yyyy")),Curves!$11:$11,0)</f>
        <v>34</v>
      </c>
      <c r="CM62" s="12"/>
      <c r="CN62" s="12">
        <f>MATCH(CONCATENATE("NG ",TEXT($BQ62,"mmm-yyyy")),Curves!$11:$11,0)</f>
        <v>23</v>
      </c>
      <c r="CO62" s="12">
        <f>MATCH(CONCATENATE("B ",TEXT($BQ62,"mmm-yyyy")),Curves!$11:$11,0)</f>
        <v>11</v>
      </c>
      <c r="CP62" s="12">
        <f>MATCH(CONCATENATE("DISC ",TEXT($BQ62,"mmm-yyyy")),Curves!$11:$11,0)</f>
        <v>35</v>
      </c>
      <c r="CQ62" s="12"/>
      <c r="CR62" s="12">
        <f>MATCH(CONCATENATE("NG ",TEXT($BR62,"mmm-yyyy")),Curves!$11:$11,0)</f>
        <v>24</v>
      </c>
      <c r="CS62" s="12">
        <f>MATCH(CONCATENATE("B ",TEXT($BR62,"mmm-yyyy")),Curves!$11:$11,0)</f>
        <v>12</v>
      </c>
      <c r="CT62" s="12">
        <f>MATCH(CONCATENATE("DISC ",TEXT($BR62,"mmm-yyyy")),Curves!$11:$11,0)</f>
        <v>36</v>
      </c>
      <c r="CU62" s="12"/>
      <c r="CV62" s="12">
        <f>MATCH(CONCATENATE("NG ",TEXT($BS62,"mmm-yyyy")),Curves!$11:$11,0)</f>
        <v>25</v>
      </c>
      <c r="CW62" s="12">
        <f>MATCH(CONCATENATE("B ",TEXT($BS62,"mmm-yyyy")),Curves!$11:$11,0)</f>
        <v>13</v>
      </c>
      <c r="CX62" s="12">
        <f>MATCH(CONCATENATE("DISC ",TEXT($BS62,"mmm-yyyy")),Curves!$11:$11,0)</f>
        <v>37</v>
      </c>
      <c r="CY62" s="12"/>
      <c r="CZ62" s="12">
        <f>MATCH(CONCATENATE("NG ",TEXT($BT62,"mmm-yyyy")),Curves!$11:$11,0)</f>
        <v>26</v>
      </c>
      <c r="DA62" s="12">
        <f>MATCH(CONCATENATE("B ",TEXT($BT62,"mmm-yyyy")),Curves!$11:$11,0)</f>
        <v>14</v>
      </c>
      <c r="DB62" s="12">
        <f>MATCH(CONCATENATE("DISC ",TEXT($BT62,"mmm-yyyy")),Curves!$11:$11,0)</f>
        <v>38</v>
      </c>
      <c r="DC62" s="12"/>
      <c r="DD62" s="12">
        <f>MATCH(CONCATENATE("NG ",TEXT($BU62,"mmm-yyyy")),Curves!$11:$11,0)</f>
        <v>27</v>
      </c>
      <c r="DE62" s="12">
        <f>MATCH(CONCATENATE("B ",TEXT($BU62,"mmm-yyyy")),Curves!$11:$11,0)</f>
        <v>15</v>
      </c>
      <c r="DF62" s="12">
        <f>MATCH(CONCATENATE("DISC ",TEXT($BU62,"mmm-yyyy")),Curves!$11:$11,0)</f>
        <v>39</v>
      </c>
      <c r="DG62" s="12"/>
      <c r="DH62" s="12">
        <f>MATCH(CONCATENATE("NG ",TEXT($BV62,"mmm-yyyy")),Curves!$11:$11,0)</f>
        <v>28</v>
      </c>
      <c r="DI62" s="12">
        <f>MATCH(CONCATENATE("B ",TEXT($BV62,"mmm-yyyy")),Curves!$11:$11,0)</f>
        <v>16</v>
      </c>
      <c r="DJ62" s="12">
        <f>MATCH(CONCATENATE("DISC ",TEXT($BV62,"mmm-yyyy")),Curves!$11:$11,0)</f>
        <v>40</v>
      </c>
      <c r="DL62" s="12">
        <f>MATCH(CONCATENATE("NG ",TEXT($BW62,"mmm-yyyy")),Curves!$11:$11,0)</f>
        <v>29</v>
      </c>
      <c r="DM62" s="12">
        <f>MATCH(CONCATENATE("B ",TEXT($BW62,"mmm-yyyy")),Curves!$11:$11,0)</f>
        <v>17</v>
      </c>
      <c r="DN62" s="12">
        <f>MATCH(CONCATENATE("DISC ",TEXT($BW62,"mmm-yyyy")),Curves!$11:$11,0)</f>
        <v>41</v>
      </c>
      <c r="DP62" s="12">
        <f>MATCH(CONCATENATE("NG ",TEXT($BX62,"mmm-yyyy")),Curves!$11:$11,0)</f>
        <v>30</v>
      </c>
      <c r="DQ62" s="12">
        <f>MATCH(CONCATENATE("B ",TEXT($BX62,"mmm-yyyy")),Curves!$11:$11,0)</f>
        <v>18</v>
      </c>
      <c r="DR62" s="12">
        <f>MATCH(CONCATENATE("DISC ",TEXT($BX62,"mmm-yyyy")),Curves!$11:$11,0)</f>
        <v>42</v>
      </c>
    </row>
    <row r="63" spans="2:122" x14ac:dyDescent="0.2">
      <c r="B63" s="6">
        <f t="shared" si="1"/>
        <v>36708</v>
      </c>
      <c r="C63" s="27">
        <f>IF(Curves!C72&lt;&gt;"",Curves!C72,"")</f>
        <v>36677</v>
      </c>
      <c r="D63" s="31"/>
      <c r="E63" s="20">
        <f t="shared" si="2"/>
        <v>0</v>
      </c>
      <c r="F63" s="20">
        <f t="shared" si="5"/>
        <v>0</v>
      </c>
      <c r="G63" s="20">
        <f t="shared" si="6"/>
        <v>4.1125027720647598</v>
      </c>
      <c r="H63" s="20">
        <f t="shared" si="7"/>
        <v>4.0978912952011273</v>
      </c>
      <c r="I63" s="20">
        <f t="shared" si="8"/>
        <v>4.0587331470794323</v>
      </c>
      <c r="J63" s="20">
        <f t="shared" si="9"/>
        <v>4.008152545978664</v>
      </c>
      <c r="K63" s="20">
        <f t="shared" si="10"/>
        <v>4.0831143384516571</v>
      </c>
      <c r="L63" s="20">
        <f t="shared" si="11"/>
        <v>4.1550196019960728</v>
      </c>
      <c r="M63" s="20">
        <f t="shared" si="12"/>
        <v>4.147999534615785</v>
      </c>
      <c r="N63" s="20">
        <f t="shared" si="13"/>
        <v>3.9167214667684105</v>
      </c>
      <c r="O63" s="21">
        <f t="shared" si="14"/>
        <v>3.6902247422249044</v>
      </c>
      <c r="P63" s="20"/>
      <c r="Q63" s="50">
        <f t="shared" si="15"/>
        <v>4.1550196019960728</v>
      </c>
      <c r="R63" s="50">
        <f t="shared" si="75"/>
        <v>3.6902247422249044</v>
      </c>
      <c r="S63" s="51">
        <f t="shared" si="16"/>
        <v>0.46479485977116841</v>
      </c>
      <c r="U63" s="34">
        <f>INDEX(Curves!$A$12:$AZ$907,$CA63,CB63)</f>
        <v>0</v>
      </c>
      <c r="V63" s="34">
        <f>INDEX(Curves!$A$12:$AZ$907,$CA63,CC63)</f>
        <v>0</v>
      </c>
      <c r="W63" s="34">
        <f>INDEX(Curves!$A$12:$AZ$907,$CA63,CD63)</f>
        <v>0</v>
      </c>
      <c r="X63" s="34"/>
      <c r="Y63" s="34">
        <f>INDEX(Curves!$A$12:$AZ$907,$CA63,CF63)</f>
        <v>0</v>
      </c>
      <c r="Z63" s="34">
        <f>INDEX(Curves!$A$12:$AZ$907,$CA63,CG63)</f>
        <v>0</v>
      </c>
      <c r="AA63" s="34">
        <f>INDEX(Curves!$A$12:$AZ$907,$CA63,CH63)</f>
        <v>0</v>
      </c>
      <c r="AB63" s="34"/>
      <c r="AC63" s="34">
        <f>INDEX(Curves!$A$12:$AZ$907,$CA63,CJ63)</f>
        <v>4.3560000000000008</v>
      </c>
      <c r="AD63" s="34">
        <f>INDEX(Curves!$A$12:$AZ$907,$CA63,CK63)</f>
        <v>-0.22</v>
      </c>
      <c r="AE63" s="34">
        <f>INDEX(Curves!$A$12:$AZ$907,$CA63,CL63)</f>
        <v>0.99431885204660519</v>
      </c>
      <c r="AF63" s="34"/>
      <c r="AG63" s="34">
        <f>INDEX(Curves!$A$12:$AZ$907,$CA63,CN63)</f>
        <v>4.343</v>
      </c>
      <c r="AH63" s="34">
        <f>INDEX(Curves!$A$12:$AZ$907,$CA63,CO63)</f>
        <v>-0.19750000000000001</v>
      </c>
      <c r="AI63" s="34">
        <f>INDEX(Curves!$A$12:$AZ$907,$CA63,CP63)</f>
        <v>0.98851556994358392</v>
      </c>
      <c r="AJ63" s="34"/>
      <c r="AK63" s="34">
        <f>INDEX(Curves!$A$12:$AZ$907,$CA63,CR63)</f>
        <v>4.3280000000000003</v>
      </c>
      <c r="AL63" s="34">
        <f>INDEX(Curves!$A$12:$AZ$907,$CA63,CS63)</f>
        <v>-0.19750000000000001</v>
      </c>
      <c r="AM63" s="34">
        <f>INDEX(Curves!$A$12:$AZ$907,$CA63,CT63)</f>
        <v>0.98262514152752256</v>
      </c>
      <c r="AN63" s="34"/>
      <c r="AO63" s="34">
        <f>INDEX(Curves!$A$12:$AZ$907,$CA63,CV63)</f>
        <v>4.343</v>
      </c>
      <c r="AP63" s="34">
        <f>INDEX(Curves!$A$12:$AZ$907,$CA63,CW63)</f>
        <v>-0.24</v>
      </c>
      <c r="AQ63" s="34">
        <f>INDEX(Curves!$A$12:$AZ$907,$CA63,CX63)</f>
        <v>0.97688338922219464</v>
      </c>
      <c r="AR63" s="34"/>
      <c r="AS63" s="34">
        <f>INDEX(Curves!$A$12:$AZ$907,$CA63,CZ63)</f>
        <v>4.4430000000000005</v>
      </c>
      <c r="AT63" s="34">
        <f>INDEX(Curves!$A$12:$AZ$907,$CA63,DA63)</f>
        <v>-0.23749999999999999</v>
      </c>
      <c r="AU63" s="34">
        <f>INDEX(Curves!$A$12:$AZ$907,$CA63,DB63)</f>
        <v>0.9708986656644053</v>
      </c>
      <c r="AV63" s="34"/>
      <c r="AW63" s="34">
        <f>INDEX(Curves!$A$12:$AZ$907,$CA63,DD63)</f>
        <v>4.5430000000000001</v>
      </c>
      <c r="AX63" s="34">
        <f>INDEX(Curves!$A$12:$AZ$907,$CA63,DE63)</f>
        <v>-0.23749999999999999</v>
      </c>
      <c r="AY63" s="34">
        <f>INDEX(Curves!$A$12:$AZ$907,$CA63,DF63)</f>
        <v>0.96504926303473981</v>
      </c>
      <c r="AZ63" s="34"/>
      <c r="BA63" s="34">
        <f>INDEX(Curves!$A$12:$AZ$907,$CA63,DH63)</f>
        <v>4.5529999999999999</v>
      </c>
      <c r="BB63" s="34">
        <f>INDEX(Curves!$A$12:$AZ$907,$CA63,DI63)</f>
        <v>-0.22750000000000001</v>
      </c>
      <c r="BC63" s="34">
        <f>INDEX(Curves!$A$12:$AZ$907,$CA63,DJ63)</f>
        <v>0.95896417399509537</v>
      </c>
      <c r="BD63" s="34"/>
      <c r="BE63" s="34">
        <f>INDEX(Curves!$A$12:$AZ$907,$CA63,DL63)</f>
        <v>4.3380000000000001</v>
      </c>
      <c r="BF63" s="34">
        <f>INDEX(Curves!$A$12:$AZ$907,$CA63,DM63)</f>
        <v>-0.22750000000000001</v>
      </c>
      <c r="BG63" s="34">
        <f>INDEX(Curves!$A$12:$AZ$907,$CA63,DN63)</f>
        <v>0.95285767346269568</v>
      </c>
      <c r="BH63" s="34"/>
      <c r="BI63" s="34">
        <f>INDEX(Curves!$A$12:$AZ$907,$CA63,DP63)</f>
        <v>4.1230000000000002</v>
      </c>
      <c r="BJ63" s="34">
        <f>INDEX(Curves!$A$12:$AZ$907,$CA63,DQ63)</f>
        <v>-0.22750000000000001</v>
      </c>
      <c r="BK63" s="34">
        <f>INDEX(Curves!$A$12:$AZ$907,$CA63,DR63)</f>
        <v>0.94730451603771126</v>
      </c>
      <c r="BL63"/>
      <c r="BM63"/>
      <c r="BN63" s="17">
        <f t="shared" si="18"/>
        <v>36647</v>
      </c>
      <c r="BO63" s="17">
        <f t="shared" ref="BO63:BX63" si="79">EOMONTH(BN63,1)</f>
        <v>36707</v>
      </c>
      <c r="BP63" s="17">
        <f t="shared" si="79"/>
        <v>36738</v>
      </c>
      <c r="BQ63" s="17">
        <f t="shared" si="79"/>
        <v>36769</v>
      </c>
      <c r="BR63" s="17">
        <f t="shared" si="79"/>
        <v>36799</v>
      </c>
      <c r="BS63" s="17">
        <f t="shared" si="79"/>
        <v>36830</v>
      </c>
      <c r="BT63" s="17">
        <f t="shared" si="79"/>
        <v>36860</v>
      </c>
      <c r="BU63" s="17">
        <f t="shared" si="79"/>
        <v>36891</v>
      </c>
      <c r="BV63" s="17">
        <f t="shared" si="79"/>
        <v>36922</v>
      </c>
      <c r="BW63" s="17">
        <f t="shared" si="79"/>
        <v>36950</v>
      </c>
      <c r="BX63" s="17">
        <f t="shared" si="79"/>
        <v>36981</v>
      </c>
      <c r="BY63" s="9"/>
      <c r="CA63" s="12">
        <f>MATCH(C63,Curves!$C$12:$C$433,0)</f>
        <v>61</v>
      </c>
      <c r="CB63" s="12">
        <f>MATCH(CONCATENATE("NG ",TEXT($BN63,"mmm-yyyy")),Curves!$11:$11,0)</f>
        <v>20</v>
      </c>
      <c r="CC63" s="12">
        <f>MATCH(CONCATENATE("B ",TEXT($BN63,"mmm-yyyy")),Curves!$11:$11,0)</f>
        <v>8</v>
      </c>
      <c r="CD63" s="12">
        <f>MATCH(CONCATENATE("DISC ",TEXT($BN63,"mmm-yyyy")),Curves!$11:$11,0)</f>
        <v>32</v>
      </c>
      <c r="CE63" s="12"/>
      <c r="CF63" s="12">
        <f>MATCH(CONCATENATE("NG ",TEXT($BO63,"mmm-yyyy")),Curves!$11:$11,0)</f>
        <v>21</v>
      </c>
      <c r="CG63" s="12">
        <f>MATCH(CONCATENATE("B ",TEXT($BO63,"mmm-yyyy")),Curves!$11:$11,0)</f>
        <v>9</v>
      </c>
      <c r="CH63" s="12">
        <f>MATCH(CONCATENATE("DISC ",TEXT($BO63,"mmm-yyyy")),Curves!$11:$11,0)</f>
        <v>33</v>
      </c>
      <c r="CI63" s="12"/>
      <c r="CJ63" s="12">
        <f>MATCH(CONCATENATE("NG ",TEXT($BP63,"mmm-yyyy")),Curves!$11:$11,0)</f>
        <v>22</v>
      </c>
      <c r="CK63" s="12">
        <f>MATCH(CONCATENATE("B ",TEXT($BP63,"mmm-yyyy")),Curves!$11:$11,0)</f>
        <v>10</v>
      </c>
      <c r="CL63" s="12">
        <f>MATCH(CONCATENATE("DISC ",TEXT($BP63,"mmm-yyyy")),Curves!$11:$11,0)</f>
        <v>34</v>
      </c>
      <c r="CM63" s="12"/>
      <c r="CN63" s="12">
        <f>MATCH(CONCATENATE("NG ",TEXT($BQ63,"mmm-yyyy")),Curves!$11:$11,0)</f>
        <v>23</v>
      </c>
      <c r="CO63" s="12">
        <f>MATCH(CONCATENATE("B ",TEXT($BQ63,"mmm-yyyy")),Curves!$11:$11,0)</f>
        <v>11</v>
      </c>
      <c r="CP63" s="12">
        <f>MATCH(CONCATENATE("DISC ",TEXT($BQ63,"mmm-yyyy")),Curves!$11:$11,0)</f>
        <v>35</v>
      </c>
      <c r="CQ63" s="12"/>
      <c r="CR63" s="12">
        <f>MATCH(CONCATENATE("NG ",TEXT($BR63,"mmm-yyyy")),Curves!$11:$11,0)</f>
        <v>24</v>
      </c>
      <c r="CS63" s="12">
        <f>MATCH(CONCATENATE("B ",TEXT($BR63,"mmm-yyyy")),Curves!$11:$11,0)</f>
        <v>12</v>
      </c>
      <c r="CT63" s="12">
        <f>MATCH(CONCATENATE("DISC ",TEXT($BR63,"mmm-yyyy")),Curves!$11:$11,0)</f>
        <v>36</v>
      </c>
      <c r="CU63" s="12"/>
      <c r="CV63" s="12">
        <f>MATCH(CONCATENATE("NG ",TEXT($BS63,"mmm-yyyy")),Curves!$11:$11,0)</f>
        <v>25</v>
      </c>
      <c r="CW63" s="12">
        <f>MATCH(CONCATENATE("B ",TEXT($BS63,"mmm-yyyy")),Curves!$11:$11,0)</f>
        <v>13</v>
      </c>
      <c r="CX63" s="12">
        <f>MATCH(CONCATENATE("DISC ",TEXT($BS63,"mmm-yyyy")),Curves!$11:$11,0)</f>
        <v>37</v>
      </c>
      <c r="CY63" s="12"/>
      <c r="CZ63" s="12">
        <f>MATCH(CONCATENATE("NG ",TEXT($BT63,"mmm-yyyy")),Curves!$11:$11,0)</f>
        <v>26</v>
      </c>
      <c r="DA63" s="12">
        <f>MATCH(CONCATENATE("B ",TEXT($BT63,"mmm-yyyy")),Curves!$11:$11,0)</f>
        <v>14</v>
      </c>
      <c r="DB63" s="12">
        <f>MATCH(CONCATENATE("DISC ",TEXT($BT63,"mmm-yyyy")),Curves!$11:$11,0)</f>
        <v>38</v>
      </c>
      <c r="DC63" s="12"/>
      <c r="DD63" s="12">
        <f>MATCH(CONCATENATE("NG ",TEXT($BU63,"mmm-yyyy")),Curves!$11:$11,0)</f>
        <v>27</v>
      </c>
      <c r="DE63" s="12">
        <f>MATCH(CONCATENATE("B ",TEXT($BU63,"mmm-yyyy")),Curves!$11:$11,0)</f>
        <v>15</v>
      </c>
      <c r="DF63" s="12">
        <f>MATCH(CONCATENATE("DISC ",TEXT($BU63,"mmm-yyyy")),Curves!$11:$11,0)</f>
        <v>39</v>
      </c>
      <c r="DG63" s="12"/>
      <c r="DH63" s="12">
        <f>MATCH(CONCATENATE("NG ",TEXT($BV63,"mmm-yyyy")),Curves!$11:$11,0)</f>
        <v>28</v>
      </c>
      <c r="DI63" s="12">
        <f>MATCH(CONCATENATE("B ",TEXT($BV63,"mmm-yyyy")),Curves!$11:$11,0)</f>
        <v>16</v>
      </c>
      <c r="DJ63" s="12">
        <f>MATCH(CONCATENATE("DISC ",TEXT($BV63,"mmm-yyyy")),Curves!$11:$11,0)</f>
        <v>40</v>
      </c>
      <c r="DL63" s="12">
        <f>MATCH(CONCATENATE("NG ",TEXT($BW63,"mmm-yyyy")),Curves!$11:$11,0)</f>
        <v>29</v>
      </c>
      <c r="DM63" s="12">
        <f>MATCH(CONCATENATE("B ",TEXT($BW63,"mmm-yyyy")),Curves!$11:$11,0)</f>
        <v>17</v>
      </c>
      <c r="DN63" s="12">
        <f>MATCH(CONCATENATE("DISC ",TEXT($BW63,"mmm-yyyy")),Curves!$11:$11,0)</f>
        <v>41</v>
      </c>
      <c r="DP63" s="12">
        <f>MATCH(CONCATENATE("NG ",TEXT($BX63,"mmm-yyyy")),Curves!$11:$11,0)</f>
        <v>30</v>
      </c>
      <c r="DQ63" s="12">
        <f>MATCH(CONCATENATE("B ",TEXT($BX63,"mmm-yyyy")),Curves!$11:$11,0)</f>
        <v>18</v>
      </c>
      <c r="DR63" s="12">
        <f>MATCH(CONCATENATE("DISC ",TEXT($BX63,"mmm-yyyy")),Curves!$11:$11,0)</f>
        <v>42</v>
      </c>
    </row>
    <row r="64" spans="2:122" x14ac:dyDescent="0.2">
      <c r="B64" s="6">
        <f t="shared" si="1"/>
        <v>36708</v>
      </c>
      <c r="C64" s="27">
        <f>IF(Curves!C73&lt;&gt;"",Curves!C73,"")</f>
        <v>36678</v>
      </c>
      <c r="D64" s="31"/>
      <c r="E64" s="20">
        <f t="shared" si="2"/>
        <v>0</v>
      </c>
      <c r="F64" s="20">
        <f t="shared" si="5"/>
        <v>0</v>
      </c>
      <c r="G64" s="20">
        <f t="shared" si="6"/>
        <v>3.8253987073140303</v>
      </c>
      <c r="H64" s="20">
        <f t="shared" si="7"/>
        <v>3.797227796250032</v>
      </c>
      <c r="I64" s="20">
        <f t="shared" si="8"/>
        <v>3.7647190906376156</v>
      </c>
      <c r="J64" s="20">
        <f t="shared" si="9"/>
        <v>3.718116178587584</v>
      </c>
      <c r="K64" s="20">
        <f t="shared" si="10"/>
        <v>3.7999251434986836</v>
      </c>
      <c r="L64" s="20">
        <f t="shared" si="11"/>
        <v>3.8737852391590257</v>
      </c>
      <c r="M64" s="20">
        <f t="shared" si="12"/>
        <v>3.8688213968469549</v>
      </c>
      <c r="N64" s="20">
        <f t="shared" si="13"/>
        <v>3.6490877234527712</v>
      </c>
      <c r="O64" s="21">
        <f t="shared" si="14"/>
        <v>3.4290928959961793</v>
      </c>
      <c r="P64" s="20"/>
      <c r="Q64" s="50">
        <f t="shared" si="15"/>
        <v>3.8737852391590257</v>
      </c>
      <c r="R64" s="50">
        <f t="shared" si="75"/>
        <v>3.4290928959961793</v>
      </c>
      <c r="S64" s="51">
        <f t="shared" si="16"/>
        <v>0.44469234316284645</v>
      </c>
      <c r="U64" s="34">
        <f>INDEX(Curves!$A$12:$AZ$907,$CA64,CB64)</f>
        <v>0</v>
      </c>
      <c r="V64" s="34">
        <f>INDEX(Curves!$A$12:$AZ$907,$CA64,CC64)</f>
        <v>0</v>
      </c>
      <c r="W64" s="34">
        <f>INDEX(Curves!$A$12:$AZ$907,$CA64,CD64)</f>
        <v>0</v>
      </c>
      <c r="X64" s="34"/>
      <c r="Y64" s="34">
        <f>INDEX(Curves!$A$12:$AZ$907,$CA64,CF64)</f>
        <v>0</v>
      </c>
      <c r="Z64" s="34">
        <f>INDEX(Curves!$A$12:$AZ$907,$CA64,CG64)</f>
        <v>0</v>
      </c>
      <c r="AA64" s="34">
        <f>INDEX(Curves!$A$12:$AZ$907,$CA64,CH64)</f>
        <v>0</v>
      </c>
      <c r="AB64" s="34"/>
      <c r="AC64" s="34">
        <f>INDEX(Curves!$A$12:$AZ$907,$CA64,CJ64)</f>
        <v>4.0640000000000001</v>
      </c>
      <c r="AD64" s="34">
        <f>INDEX(Curves!$A$12:$AZ$907,$CA64,CK64)</f>
        <v>-0.2175</v>
      </c>
      <c r="AE64" s="34">
        <f>INDEX(Curves!$A$12:$AZ$907,$CA64,CL64)</f>
        <v>0.99451415762746131</v>
      </c>
      <c r="AF64" s="34"/>
      <c r="AG64" s="34">
        <f>INDEX(Curves!$A$12:$AZ$907,$CA64,CN64)</f>
        <v>4.0430000000000001</v>
      </c>
      <c r="AH64" s="34">
        <f>INDEX(Curves!$A$12:$AZ$907,$CA64,CO64)</f>
        <v>-0.20250000000000001</v>
      </c>
      <c r="AI64" s="34">
        <f>INDEX(Curves!$A$12:$AZ$907,$CA64,CP64)</f>
        <v>0.98873266404114879</v>
      </c>
      <c r="AJ64" s="34"/>
      <c r="AK64" s="34">
        <f>INDEX(Curves!$A$12:$AZ$907,$CA64,CR64)</f>
        <v>4.0330000000000004</v>
      </c>
      <c r="AL64" s="34">
        <f>INDEX(Curves!$A$12:$AZ$907,$CA64,CS64)</f>
        <v>-0.20250000000000001</v>
      </c>
      <c r="AM64" s="34">
        <f>INDEX(Curves!$A$12:$AZ$907,$CA64,CT64)</f>
        <v>0.9828270697396202</v>
      </c>
      <c r="AN64" s="34"/>
      <c r="AO64" s="34">
        <f>INDEX(Curves!$A$12:$AZ$907,$CA64,CV64)</f>
        <v>4.05</v>
      </c>
      <c r="AP64" s="34">
        <f>INDEX(Curves!$A$12:$AZ$907,$CA64,CW64)</f>
        <v>-0.245</v>
      </c>
      <c r="AQ64" s="34">
        <f>INDEX(Curves!$A$12:$AZ$907,$CA64,CX64)</f>
        <v>0.97716588136335991</v>
      </c>
      <c r="AR64" s="34"/>
      <c r="AS64" s="34">
        <f>INDEX(Curves!$A$12:$AZ$907,$CA64,CZ64)</f>
        <v>4.1500000000000004</v>
      </c>
      <c r="AT64" s="34">
        <f>INDEX(Curves!$A$12:$AZ$907,$CA64,DA64)</f>
        <v>-0.23749999999999999</v>
      </c>
      <c r="AU64" s="34">
        <f>INDEX(Curves!$A$12:$AZ$907,$CA64,DB64)</f>
        <v>0.97122687373768257</v>
      </c>
      <c r="AV64" s="34"/>
      <c r="AW64" s="34">
        <f>INDEX(Curves!$A$12:$AZ$907,$CA64,DD64)</f>
        <v>4.25</v>
      </c>
      <c r="AX64" s="34">
        <f>INDEX(Curves!$A$12:$AZ$907,$CA64,DE64)</f>
        <v>-0.23749999999999999</v>
      </c>
      <c r="AY64" s="34">
        <f>INDEX(Curves!$A$12:$AZ$907,$CA64,DF64)</f>
        <v>0.96542934309259198</v>
      </c>
      <c r="AZ64" s="34"/>
      <c r="BA64" s="34">
        <f>INDEX(Curves!$A$12:$AZ$907,$CA64,DH64)</f>
        <v>4.26</v>
      </c>
      <c r="BB64" s="34">
        <f>INDEX(Curves!$A$12:$AZ$907,$CA64,DI64)</f>
        <v>-0.22750000000000001</v>
      </c>
      <c r="BC64" s="34">
        <f>INDEX(Curves!$A$12:$AZ$907,$CA64,DJ64)</f>
        <v>0.95941014180953632</v>
      </c>
      <c r="BD64" s="34"/>
      <c r="BE64" s="34">
        <f>INDEX(Curves!$A$12:$AZ$907,$CA64,DL64)</f>
        <v>4.0549999999999997</v>
      </c>
      <c r="BF64" s="34">
        <f>INDEX(Curves!$A$12:$AZ$907,$CA64,DM64)</f>
        <v>-0.22750000000000001</v>
      </c>
      <c r="BG64" s="34">
        <f>INDEX(Curves!$A$12:$AZ$907,$CA64,DN64)</f>
        <v>0.95338673375643934</v>
      </c>
      <c r="BH64" s="34"/>
      <c r="BI64" s="34">
        <f>INDEX(Curves!$A$12:$AZ$907,$CA64,DP64)</f>
        <v>3.8450000000000002</v>
      </c>
      <c r="BJ64" s="34">
        <f>INDEX(Curves!$A$12:$AZ$907,$CA64,DQ64)</f>
        <v>-0.22750000000000001</v>
      </c>
      <c r="BK64" s="34">
        <f>INDEX(Curves!$A$12:$AZ$907,$CA64,DR64)</f>
        <v>0.94791787035139707</v>
      </c>
      <c r="BL64"/>
      <c r="BM64"/>
      <c r="BN64" s="17">
        <f t="shared" si="18"/>
        <v>36647</v>
      </c>
      <c r="BO64" s="17">
        <f t="shared" ref="BO64:BX64" si="80">EOMONTH(BN64,1)</f>
        <v>36707</v>
      </c>
      <c r="BP64" s="17">
        <f t="shared" si="80"/>
        <v>36738</v>
      </c>
      <c r="BQ64" s="17">
        <f t="shared" si="80"/>
        <v>36769</v>
      </c>
      <c r="BR64" s="17">
        <f t="shared" si="80"/>
        <v>36799</v>
      </c>
      <c r="BS64" s="17">
        <f t="shared" si="80"/>
        <v>36830</v>
      </c>
      <c r="BT64" s="17">
        <f t="shared" si="80"/>
        <v>36860</v>
      </c>
      <c r="BU64" s="17">
        <f t="shared" si="80"/>
        <v>36891</v>
      </c>
      <c r="BV64" s="17">
        <f t="shared" si="80"/>
        <v>36922</v>
      </c>
      <c r="BW64" s="17">
        <f t="shared" si="80"/>
        <v>36950</v>
      </c>
      <c r="BX64" s="17">
        <f t="shared" si="80"/>
        <v>36981</v>
      </c>
      <c r="BY64" s="9"/>
      <c r="CA64" s="12">
        <f>MATCH(C64,Curves!$C$12:$C$433,0)</f>
        <v>62</v>
      </c>
      <c r="CB64" s="12">
        <f>MATCH(CONCATENATE("NG ",TEXT($BN64,"mmm-yyyy")),Curves!$11:$11,0)</f>
        <v>20</v>
      </c>
      <c r="CC64" s="12">
        <f>MATCH(CONCATENATE("B ",TEXT($BN64,"mmm-yyyy")),Curves!$11:$11,0)</f>
        <v>8</v>
      </c>
      <c r="CD64" s="12">
        <f>MATCH(CONCATENATE("DISC ",TEXT($BN64,"mmm-yyyy")),Curves!$11:$11,0)</f>
        <v>32</v>
      </c>
      <c r="CE64" s="12"/>
      <c r="CF64" s="12">
        <f>MATCH(CONCATENATE("NG ",TEXT($BO64,"mmm-yyyy")),Curves!$11:$11,0)</f>
        <v>21</v>
      </c>
      <c r="CG64" s="12">
        <f>MATCH(CONCATENATE("B ",TEXT($BO64,"mmm-yyyy")),Curves!$11:$11,0)</f>
        <v>9</v>
      </c>
      <c r="CH64" s="12">
        <f>MATCH(CONCATENATE("DISC ",TEXT($BO64,"mmm-yyyy")),Curves!$11:$11,0)</f>
        <v>33</v>
      </c>
      <c r="CI64" s="12"/>
      <c r="CJ64" s="12">
        <f>MATCH(CONCATENATE("NG ",TEXT($BP64,"mmm-yyyy")),Curves!$11:$11,0)</f>
        <v>22</v>
      </c>
      <c r="CK64" s="12">
        <f>MATCH(CONCATENATE("B ",TEXT($BP64,"mmm-yyyy")),Curves!$11:$11,0)</f>
        <v>10</v>
      </c>
      <c r="CL64" s="12">
        <f>MATCH(CONCATENATE("DISC ",TEXT($BP64,"mmm-yyyy")),Curves!$11:$11,0)</f>
        <v>34</v>
      </c>
      <c r="CM64" s="12"/>
      <c r="CN64" s="12">
        <f>MATCH(CONCATENATE("NG ",TEXT($BQ64,"mmm-yyyy")),Curves!$11:$11,0)</f>
        <v>23</v>
      </c>
      <c r="CO64" s="12">
        <f>MATCH(CONCATENATE("B ",TEXT($BQ64,"mmm-yyyy")),Curves!$11:$11,0)</f>
        <v>11</v>
      </c>
      <c r="CP64" s="12">
        <f>MATCH(CONCATENATE("DISC ",TEXT($BQ64,"mmm-yyyy")),Curves!$11:$11,0)</f>
        <v>35</v>
      </c>
      <c r="CQ64" s="12"/>
      <c r="CR64" s="12">
        <f>MATCH(CONCATENATE("NG ",TEXT($BR64,"mmm-yyyy")),Curves!$11:$11,0)</f>
        <v>24</v>
      </c>
      <c r="CS64" s="12">
        <f>MATCH(CONCATENATE("B ",TEXT($BR64,"mmm-yyyy")),Curves!$11:$11,0)</f>
        <v>12</v>
      </c>
      <c r="CT64" s="12">
        <f>MATCH(CONCATENATE("DISC ",TEXT($BR64,"mmm-yyyy")),Curves!$11:$11,0)</f>
        <v>36</v>
      </c>
      <c r="CU64" s="12"/>
      <c r="CV64" s="12">
        <f>MATCH(CONCATENATE("NG ",TEXT($BS64,"mmm-yyyy")),Curves!$11:$11,0)</f>
        <v>25</v>
      </c>
      <c r="CW64" s="12">
        <f>MATCH(CONCATENATE("B ",TEXT($BS64,"mmm-yyyy")),Curves!$11:$11,0)</f>
        <v>13</v>
      </c>
      <c r="CX64" s="12">
        <f>MATCH(CONCATENATE("DISC ",TEXT($BS64,"mmm-yyyy")),Curves!$11:$11,0)</f>
        <v>37</v>
      </c>
      <c r="CY64" s="12"/>
      <c r="CZ64" s="12">
        <f>MATCH(CONCATENATE("NG ",TEXT($BT64,"mmm-yyyy")),Curves!$11:$11,0)</f>
        <v>26</v>
      </c>
      <c r="DA64" s="12">
        <f>MATCH(CONCATENATE("B ",TEXT($BT64,"mmm-yyyy")),Curves!$11:$11,0)</f>
        <v>14</v>
      </c>
      <c r="DB64" s="12">
        <f>MATCH(CONCATENATE("DISC ",TEXT($BT64,"mmm-yyyy")),Curves!$11:$11,0)</f>
        <v>38</v>
      </c>
      <c r="DC64" s="12"/>
      <c r="DD64" s="12">
        <f>MATCH(CONCATENATE("NG ",TEXT($BU64,"mmm-yyyy")),Curves!$11:$11,0)</f>
        <v>27</v>
      </c>
      <c r="DE64" s="12">
        <f>MATCH(CONCATENATE("B ",TEXT($BU64,"mmm-yyyy")),Curves!$11:$11,0)</f>
        <v>15</v>
      </c>
      <c r="DF64" s="12">
        <f>MATCH(CONCATENATE("DISC ",TEXT($BU64,"mmm-yyyy")),Curves!$11:$11,0)</f>
        <v>39</v>
      </c>
      <c r="DG64" s="12"/>
      <c r="DH64" s="12">
        <f>MATCH(CONCATENATE("NG ",TEXT($BV64,"mmm-yyyy")),Curves!$11:$11,0)</f>
        <v>28</v>
      </c>
      <c r="DI64" s="12">
        <f>MATCH(CONCATENATE("B ",TEXT($BV64,"mmm-yyyy")),Curves!$11:$11,0)</f>
        <v>16</v>
      </c>
      <c r="DJ64" s="12">
        <f>MATCH(CONCATENATE("DISC ",TEXT($BV64,"mmm-yyyy")),Curves!$11:$11,0)</f>
        <v>40</v>
      </c>
      <c r="DL64" s="12">
        <f>MATCH(CONCATENATE("NG ",TEXT($BW64,"mmm-yyyy")),Curves!$11:$11,0)</f>
        <v>29</v>
      </c>
      <c r="DM64" s="12">
        <f>MATCH(CONCATENATE("B ",TEXT($BW64,"mmm-yyyy")),Curves!$11:$11,0)</f>
        <v>17</v>
      </c>
      <c r="DN64" s="12">
        <f>MATCH(CONCATENATE("DISC ",TEXT($BW64,"mmm-yyyy")),Curves!$11:$11,0)</f>
        <v>41</v>
      </c>
      <c r="DP64" s="12">
        <f>MATCH(CONCATENATE("NG ",TEXT($BX64,"mmm-yyyy")),Curves!$11:$11,0)</f>
        <v>30</v>
      </c>
      <c r="DQ64" s="12">
        <f>MATCH(CONCATENATE("B ",TEXT($BX64,"mmm-yyyy")),Curves!$11:$11,0)</f>
        <v>18</v>
      </c>
      <c r="DR64" s="12">
        <f>MATCH(CONCATENATE("DISC ",TEXT($BX64,"mmm-yyyy")),Curves!$11:$11,0)</f>
        <v>42</v>
      </c>
    </row>
    <row r="65" spans="2:122" x14ac:dyDescent="0.2">
      <c r="B65" s="6">
        <f t="shared" si="1"/>
        <v>36708</v>
      </c>
      <c r="C65" s="27">
        <f>IF(Curves!C74&lt;&gt;"",Curves!C74,"")</f>
        <v>36679</v>
      </c>
      <c r="D65" s="31"/>
      <c r="E65" s="20">
        <f t="shared" si="2"/>
        <v>0</v>
      </c>
      <c r="F65" s="20">
        <f t="shared" si="5"/>
        <v>0</v>
      </c>
      <c r="G65" s="20">
        <f t="shared" si="6"/>
        <v>3.7726207831540521</v>
      </c>
      <c r="H65" s="20">
        <f t="shared" si="7"/>
        <v>3.7568322096742421</v>
      </c>
      <c r="I65" s="20">
        <f t="shared" si="8"/>
        <v>3.7127144688736688</v>
      </c>
      <c r="J65" s="20">
        <f t="shared" si="9"/>
        <v>3.6509322533172774</v>
      </c>
      <c r="K65" s="20">
        <f t="shared" si="10"/>
        <v>3.7306301504677992</v>
      </c>
      <c r="L65" s="20">
        <f t="shared" si="11"/>
        <v>3.8005572790740376</v>
      </c>
      <c r="M65" s="20">
        <f t="shared" si="12"/>
        <v>3.7917781561865089</v>
      </c>
      <c r="N65" s="20">
        <f t="shared" si="13"/>
        <v>3.5757785169595269</v>
      </c>
      <c r="O65" s="21">
        <f t="shared" si="14"/>
        <v>3.3612795375018845</v>
      </c>
      <c r="P65" s="20"/>
      <c r="Q65" s="50">
        <f t="shared" si="15"/>
        <v>3.8005572790740376</v>
      </c>
      <c r="R65" s="50">
        <f t="shared" si="75"/>
        <v>3.3612795375018845</v>
      </c>
      <c r="S65" s="51">
        <f t="shared" si="16"/>
        <v>0.43927774157215316</v>
      </c>
      <c r="U65" s="34">
        <f>INDEX(Curves!$A$12:$AZ$907,$CA65,CB65)</f>
        <v>0</v>
      </c>
      <c r="V65" s="34">
        <f>INDEX(Curves!$A$12:$AZ$907,$CA65,CC65)</f>
        <v>0</v>
      </c>
      <c r="W65" s="34">
        <f>INDEX(Curves!$A$12:$AZ$907,$CA65,CD65)</f>
        <v>0</v>
      </c>
      <c r="X65" s="34"/>
      <c r="Y65" s="34">
        <f>INDEX(Curves!$A$12:$AZ$907,$CA65,CF65)</f>
        <v>0</v>
      </c>
      <c r="Z65" s="34">
        <f>INDEX(Curves!$A$12:$AZ$907,$CA65,CG65)</f>
        <v>0</v>
      </c>
      <c r="AA65" s="34">
        <f>INDEX(Curves!$A$12:$AZ$907,$CA65,CH65)</f>
        <v>0</v>
      </c>
      <c r="AB65" s="34"/>
      <c r="AC65" s="34">
        <f>INDEX(Curves!$A$12:$AZ$907,$CA65,CJ65)</f>
        <v>4.0430000000000001</v>
      </c>
      <c r="AD65" s="34">
        <f>INDEX(Curves!$A$12:$AZ$907,$CA65,CK65)</f>
        <v>-0.25</v>
      </c>
      <c r="AE65" s="34">
        <f>INDEX(Curves!$A$12:$AZ$907,$CA65,CL65)</f>
        <v>0.99462715084472764</v>
      </c>
      <c r="AF65" s="34"/>
      <c r="AG65" s="34">
        <f>INDEX(Curves!$A$12:$AZ$907,$CA65,CN65)</f>
        <v>4.0220000000000002</v>
      </c>
      <c r="AH65" s="34">
        <f>INDEX(Curves!$A$12:$AZ$907,$CA65,CO65)</f>
        <v>-0.2225</v>
      </c>
      <c r="AI65" s="34">
        <f>INDEX(Curves!$A$12:$AZ$907,$CA65,CP65)</f>
        <v>0.9887701565138155</v>
      </c>
      <c r="AJ65" s="34"/>
      <c r="AK65" s="34">
        <f>INDEX(Curves!$A$12:$AZ$907,$CA65,CR65)</f>
        <v>4</v>
      </c>
      <c r="AL65" s="34">
        <f>INDEX(Curves!$A$12:$AZ$907,$CA65,CS65)</f>
        <v>-0.2225</v>
      </c>
      <c r="AM65" s="34">
        <f>INDEX(Curves!$A$12:$AZ$907,$CA65,CT65)</f>
        <v>0.98284962776271845</v>
      </c>
      <c r="AN65" s="34"/>
      <c r="AO65" s="34">
        <f>INDEX(Curves!$A$12:$AZ$907,$CA65,CV65)</f>
        <v>4</v>
      </c>
      <c r="AP65" s="34">
        <f>INDEX(Curves!$A$12:$AZ$907,$CA65,CW65)</f>
        <v>-0.26500000000000001</v>
      </c>
      <c r="AQ65" s="34">
        <f>INDEX(Curves!$A$12:$AZ$907,$CA65,CX65)</f>
        <v>0.97749190182524159</v>
      </c>
      <c r="AR65" s="34"/>
      <c r="AS65" s="34">
        <f>INDEX(Curves!$A$12:$AZ$907,$CA65,CZ65)</f>
        <v>4.0919999999999996</v>
      </c>
      <c r="AT65" s="34">
        <f>INDEX(Curves!$A$12:$AZ$907,$CA65,DA65)</f>
        <v>-0.2525</v>
      </c>
      <c r="AU65" s="34">
        <f>INDEX(Curves!$A$12:$AZ$907,$CA65,DB65)</f>
        <v>0.97164478459898407</v>
      </c>
      <c r="AV65" s="34"/>
      <c r="AW65" s="34">
        <f>INDEX(Curves!$A$12:$AZ$907,$CA65,DD65)</f>
        <v>4.1870000000000003</v>
      </c>
      <c r="AX65" s="34">
        <f>INDEX(Curves!$A$12:$AZ$907,$CA65,DE65)</f>
        <v>-0.2525</v>
      </c>
      <c r="AY65" s="34">
        <f>INDEX(Curves!$A$12:$AZ$907,$CA65,DF65)</f>
        <v>0.96595686340679565</v>
      </c>
      <c r="AZ65" s="34"/>
      <c r="BA65" s="34">
        <f>INDEX(Curves!$A$12:$AZ$907,$CA65,DH65)</f>
        <v>4.1920000000000002</v>
      </c>
      <c r="BB65" s="34">
        <f>INDEX(Curves!$A$12:$AZ$907,$CA65,DI65)</f>
        <v>-0.24249999999999999</v>
      </c>
      <c r="BC65" s="34">
        <f>INDEX(Curves!$A$12:$AZ$907,$CA65,DJ65)</f>
        <v>0.96006536427054279</v>
      </c>
      <c r="BD65" s="34"/>
      <c r="BE65" s="34">
        <f>INDEX(Curves!$A$12:$AZ$907,$CA65,DL65)</f>
        <v>3.99</v>
      </c>
      <c r="BF65" s="34">
        <f>INDEX(Curves!$A$12:$AZ$907,$CA65,DM65)</f>
        <v>-0.24249999999999999</v>
      </c>
      <c r="BG65" s="34">
        <f>INDEX(Curves!$A$12:$AZ$907,$CA65,DN65)</f>
        <v>0.95417705589313595</v>
      </c>
      <c r="BH65" s="34"/>
      <c r="BI65" s="34">
        <f>INDEX(Curves!$A$12:$AZ$907,$CA65,DP65)</f>
        <v>3.7850000000000001</v>
      </c>
      <c r="BJ65" s="34">
        <f>INDEX(Curves!$A$12:$AZ$907,$CA65,DQ65)</f>
        <v>-0.24249999999999999</v>
      </c>
      <c r="BK65" s="34">
        <f>INDEX(Curves!$A$12:$AZ$907,$CA65,DR65)</f>
        <v>0.94884390614026382</v>
      </c>
      <c r="BL65"/>
      <c r="BM65"/>
      <c r="BN65" s="17">
        <f t="shared" si="18"/>
        <v>36647</v>
      </c>
      <c r="BO65" s="17">
        <f t="shared" ref="BO65:BX65" si="81">EOMONTH(BN65,1)</f>
        <v>36707</v>
      </c>
      <c r="BP65" s="17">
        <f t="shared" si="81"/>
        <v>36738</v>
      </c>
      <c r="BQ65" s="17">
        <f t="shared" si="81"/>
        <v>36769</v>
      </c>
      <c r="BR65" s="17">
        <f t="shared" si="81"/>
        <v>36799</v>
      </c>
      <c r="BS65" s="17">
        <f t="shared" si="81"/>
        <v>36830</v>
      </c>
      <c r="BT65" s="17">
        <f t="shared" si="81"/>
        <v>36860</v>
      </c>
      <c r="BU65" s="17">
        <f t="shared" si="81"/>
        <v>36891</v>
      </c>
      <c r="BV65" s="17">
        <f t="shared" si="81"/>
        <v>36922</v>
      </c>
      <c r="BW65" s="17">
        <f t="shared" si="81"/>
        <v>36950</v>
      </c>
      <c r="BX65" s="17">
        <f t="shared" si="81"/>
        <v>36981</v>
      </c>
      <c r="BY65" s="9"/>
      <c r="CA65" s="12">
        <f>MATCH(C65,Curves!$C$12:$C$433,0)</f>
        <v>63</v>
      </c>
      <c r="CB65" s="12">
        <f>MATCH(CONCATENATE("NG ",TEXT($BN65,"mmm-yyyy")),Curves!$11:$11,0)</f>
        <v>20</v>
      </c>
      <c r="CC65" s="12">
        <f>MATCH(CONCATENATE("B ",TEXT($BN65,"mmm-yyyy")),Curves!$11:$11,0)</f>
        <v>8</v>
      </c>
      <c r="CD65" s="12">
        <f>MATCH(CONCATENATE("DISC ",TEXT($BN65,"mmm-yyyy")),Curves!$11:$11,0)</f>
        <v>32</v>
      </c>
      <c r="CE65" s="12"/>
      <c r="CF65" s="12">
        <f>MATCH(CONCATENATE("NG ",TEXT($BO65,"mmm-yyyy")),Curves!$11:$11,0)</f>
        <v>21</v>
      </c>
      <c r="CG65" s="12">
        <f>MATCH(CONCATENATE("B ",TEXT($BO65,"mmm-yyyy")),Curves!$11:$11,0)</f>
        <v>9</v>
      </c>
      <c r="CH65" s="12">
        <f>MATCH(CONCATENATE("DISC ",TEXT($BO65,"mmm-yyyy")),Curves!$11:$11,0)</f>
        <v>33</v>
      </c>
      <c r="CI65" s="12"/>
      <c r="CJ65" s="12">
        <f>MATCH(CONCATENATE("NG ",TEXT($BP65,"mmm-yyyy")),Curves!$11:$11,0)</f>
        <v>22</v>
      </c>
      <c r="CK65" s="12">
        <f>MATCH(CONCATENATE("B ",TEXT($BP65,"mmm-yyyy")),Curves!$11:$11,0)</f>
        <v>10</v>
      </c>
      <c r="CL65" s="12">
        <f>MATCH(CONCATENATE("DISC ",TEXT($BP65,"mmm-yyyy")),Curves!$11:$11,0)</f>
        <v>34</v>
      </c>
      <c r="CM65" s="12"/>
      <c r="CN65" s="12">
        <f>MATCH(CONCATENATE("NG ",TEXT($BQ65,"mmm-yyyy")),Curves!$11:$11,0)</f>
        <v>23</v>
      </c>
      <c r="CO65" s="12">
        <f>MATCH(CONCATENATE("B ",TEXT($BQ65,"mmm-yyyy")),Curves!$11:$11,0)</f>
        <v>11</v>
      </c>
      <c r="CP65" s="12">
        <f>MATCH(CONCATENATE("DISC ",TEXT($BQ65,"mmm-yyyy")),Curves!$11:$11,0)</f>
        <v>35</v>
      </c>
      <c r="CQ65" s="12"/>
      <c r="CR65" s="12">
        <f>MATCH(CONCATENATE("NG ",TEXT($BR65,"mmm-yyyy")),Curves!$11:$11,0)</f>
        <v>24</v>
      </c>
      <c r="CS65" s="12">
        <f>MATCH(CONCATENATE("B ",TEXT($BR65,"mmm-yyyy")),Curves!$11:$11,0)</f>
        <v>12</v>
      </c>
      <c r="CT65" s="12">
        <f>MATCH(CONCATENATE("DISC ",TEXT($BR65,"mmm-yyyy")),Curves!$11:$11,0)</f>
        <v>36</v>
      </c>
      <c r="CU65" s="12"/>
      <c r="CV65" s="12">
        <f>MATCH(CONCATENATE("NG ",TEXT($BS65,"mmm-yyyy")),Curves!$11:$11,0)</f>
        <v>25</v>
      </c>
      <c r="CW65" s="12">
        <f>MATCH(CONCATENATE("B ",TEXT($BS65,"mmm-yyyy")),Curves!$11:$11,0)</f>
        <v>13</v>
      </c>
      <c r="CX65" s="12">
        <f>MATCH(CONCATENATE("DISC ",TEXT($BS65,"mmm-yyyy")),Curves!$11:$11,0)</f>
        <v>37</v>
      </c>
      <c r="CY65" s="12"/>
      <c r="CZ65" s="12">
        <f>MATCH(CONCATENATE("NG ",TEXT($BT65,"mmm-yyyy")),Curves!$11:$11,0)</f>
        <v>26</v>
      </c>
      <c r="DA65" s="12">
        <f>MATCH(CONCATENATE("B ",TEXT($BT65,"mmm-yyyy")),Curves!$11:$11,0)</f>
        <v>14</v>
      </c>
      <c r="DB65" s="12">
        <f>MATCH(CONCATENATE("DISC ",TEXT($BT65,"mmm-yyyy")),Curves!$11:$11,0)</f>
        <v>38</v>
      </c>
      <c r="DC65" s="12"/>
      <c r="DD65" s="12">
        <f>MATCH(CONCATENATE("NG ",TEXT($BU65,"mmm-yyyy")),Curves!$11:$11,0)</f>
        <v>27</v>
      </c>
      <c r="DE65" s="12">
        <f>MATCH(CONCATENATE("B ",TEXT($BU65,"mmm-yyyy")),Curves!$11:$11,0)</f>
        <v>15</v>
      </c>
      <c r="DF65" s="12">
        <f>MATCH(CONCATENATE("DISC ",TEXT($BU65,"mmm-yyyy")),Curves!$11:$11,0)</f>
        <v>39</v>
      </c>
      <c r="DG65" s="12"/>
      <c r="DH65" s="12">
        <f>MATCH(CONCATENATE("NG ",TEXT($BV65,"mmm-yyyy")),Curves!$11:$11,0)</f>
        <v>28</v>
      </c>
      <c r="DI65" s="12">
        <f>MATCH(CONCATENATE("B ",TEXT($BV65,"mmm-yyyy")),Curves!$11:$11,0)</f>
        <v>16</v>
      </c>
      <c r="DJ65" s="12">
        <f>MATCH(CONCATENATE("DISC ",TEXT($BV65,"mmm-yyyy")),Curves!$11:$11,0)</f>
        <v>40</v>
      </c>
      <c r="DL65" s="12">
        <f>MATCH(CONCATENATE("NG ",TEXT($BW65,"mmm-yyyy")),Curves!$11:$11,0)</f>
        <v>29</v>
      </c>
      <c r="DM65" s="12">
        <f>MATCH(CONCATENATE("B ",TEXT($BW65,"mmm-yyyy")),Curves!$11:$11,0)</f>
        <v>17</v>
      </c>
      <c r="DN65" s="12">
        <f>MATCH(CONCATENATE("DISC ",TEXT($BW65,"mmm-yyyy")),Curves!$11:$11,0)</f>
        <v>41</v>
      </c>
      <c r="DP65" s="12">
        <f>MATCH(CONCATENATE("NG ",TEXT($BX65,"mmm-yyyy")),Curves!$11:$11,0)</f>
        <v>30</v>
      </c>
      <c r="DQ65" s="12">
        <f>MATCH(CONCATENATE("B ",TEXT($BX65,"mmm-yyyy")),Curves!$11:$11,0)</f>
        <v>18</v>
      </c>
      <c r="DR65" s="12">
        <f>MATCH(CONCATENATE("DISC ",TEXT($BX65,"mmm-yyyy")),Curves!$11:$11,0)</f>
        <v>42</v>
      </c>
    </row>
    <row r="66" spans="2:122" x14ac:dyDescent="0.2">
      <c r="B66" s="6">
        <f t="shared" si="1"/>
        <v>36708</v>
      </c>
      <c r="C66" s="27">
        <f>IF(Curves!C75&lt;&gt;"",Curves!C75,"")</f>
        <v>36680</v>
      </c>
      <c r="D66" s="31"/>
      <c r="E66" s="20">
        <f t="shared" si="2"/>
        <v>0</v>
      </c>
      <c r="F66" s="20">
        <f t="shared" si="5"/>
        <v>0</v>
      </c>
      <c r="G66" s="20">
        <f t="shared" si="6"/>
        <v>0</v>
      </c>
      <c r="H66" s="20">
        <f t="shared" si="7"/>
        <v>0</v>
      </c>
      <c r="I66" s="20">
        <f t="shared" si="8"/>
        <v>0</v>
      </c>
      <c r="J66" s="20">
        <f t="shared" si="9"/>
        <v>0</v>
      </c>
      <c r="K66" s="20">
        <f t="shared" si="10"/>
        <v>0</v>
      </c>
      <c r="L66" s="20">
        <f t="shared" si="11"/>
        <v>0</v>
      </c>
      <c r="M66" s="20">
        <f t="shared" si="12"/>
        <v>0</v>
      </c>
      <c r="N66" s="20">
        <f t="shared" si="13"/>
        <v>0</v>
      </c>
      <c r="O66" s="21">
        <f t="shared" si="14"/>
        <v>0</v>
      </c>
      <c r="P66" s="20"/>
      <c r="Q66" s="50">
        <f t="shared" si="15"/>
        <v>0</v>
      </c>
      <c r="R66" s="50">
        <f t="shared" si="75"/>
        <v>0</v>
      </c>
      <c r="S66" s="51">
        <f t="shared" si="16"/>
        <v>0.43927774157215316</v>
      </c>
      <c r="U66" s="34">
        <f>INDEX(Curves!$A$12:$AZ$907,$CA66,CB66)</f>
        <v>0</v>
      </c>
      <c r="V66" s="34">
        <f>INDEX(Curves!$A$12:$AZ$907,$CA66,CC66)</f>
        <v>0</v>
      </c>
      <c r="W66" s="34">
        <f>INDEX(Curves!$A$12:$AZ$907,$CA66,CD66)</f>
        <v>0</v>
      </c>
      <c r="X66" s="34"/>
      <c r="Y66" s="34">
        <f>INDEX(Curves!$A$12:$AZ$907,$CA66,CF66)</f>
        <v>0</v>
      </c>
      <c r="Z66" s="34">
        <f>INDEX(Curves!$A$12:$AZ$907,$CA66,CG66)</f>
        <v>0</v>
      </c>
      <c r="AA66" s="34">
        <f>INDEX(Curves!$A$12:$AZ$907,$CA66,CH66)</f>
        <v>0</v>
      </c>
      <c r="AB66" s="34"/>
      <c r="AC66" s="34">
        <f>INDEX(Curves!$A$12:$AZ$907,$CA66,CJ66)</f>
        <v>0</v>
      </c>
      <c r="AD66" s="34">
        <f>INDEX(Curves!$A$12:$AZ$907,$CA66,CK66)</f>
        <v>0</v>
      </c>
      <c r="AE66" s="34">
        <f>INDEX(Curves!$A$12:$AZ$907,$CA66,CL66)</f>
        <v>0</v>
      </c>
      <c r="AF66" s="34"/>
      <c r="AG66" s="34">
        <f>INDEX(Curves!$A$12:$AZ$907,$CA66,CN66)</f>
        <v>0</v>
      </c>
      <c r="AH66" s="34">
        <f>INDEX(Curves!$A$12:$AZ$907,$CA66,CO66)</f>
        <v>0</v>
      </c>
      <c r="AI66" s="34">
        <f>INDEX(Curves!$A$12:$AZ$907,$CA66,CP66)</f>
        <v>0</v>
      </c>
      <c r="AJ66" s="34"/>
      <c r="AK66" s="34">
        <f>INDEX(Curves!$A$12:$AZ$907,$CA66,CR66)</f>
        <v>0</v>
      </c>
      <c r="AL66" s="34">
        <f>INDEX(Curves!$A$12:$AZ$907,$CA66,CS66)</f>
        <v>0</v>
      </c>
      <c r="AM66" s="34">
        <f>INDEX(Curves!$A$12:$AZ$907,$CA66,CT66)</f>
        <v>0</v>
      </c>
      <c r="AN66" s="34"/>
      <c r="AO66" s="34">
        <f>INDEX(Curves!$A$12:$AZ$907,$CA66,CV66)</f>
        <v>0</v>
      </c>
      <c r="AP66" s="34">
        <f>INDEX(Curves!$A$12:$AZ$907,$CA66,CW66)</f>
        <v>0</v>
      </c>
      <c r="AQ66" s="34">
        <f>INDEX(Curves!$A$12:$AZ$907,$CA66,CX66)</f>
        <v>0</v>
      </c>
      <c r="AR66" s="34"/>
      <c r="AS66" s="34">
        <f>INDEX(Curves!$A$12:$AZ$907,$CA66,CZ66)</f>
        <v>0</v>
      </c>
      <c r="AT66" s="34">
        <f>INDEX(Curves!$A$12:$AZ$907,$CA66,DA66)</f>
        <v>0</v>
      </c>
      <c r="AU66" s="34">
        <f>INDEX(Curves!$A$12:$AZ$907,$CA66,DB66)</f>
        <v>0</v>
      </c>
      <c r="AV66" s="34"/>
      <c r="AW66" s="34">
        <f>INDEX(Curves!$A$12:$AZ$907,$CA66,DD66)</f>
        <v>0</v>
      </c>
      <c r="AX66" s="34">
        <f>INDEX(Curves!$A$12:$AZ$907,$CA66,DE66)</f>
        <v>0</v>
      </c>
      <c r="AY66" s="34">
        <f>INDEX(Curves!$A$12:$AZ$907,$CA66,DF66)</f>
        <v>0</v>
      </c>
      <c r="AZ66" s="34"/>
      <c r="BA66" s="34">
        <f>INDEX(Curves!$A$12:$AZ$907,$CA66,DH66)</f>
        <v>0</v>
      </c>
      <c r="BB66" s="34">
        <f>INDEX(Curves!$A$12:$AZ$907,$CA66,DI66)</f>
        <v>0</v>
      </c>
      <c r="BC66" s="34">
        <f>INDEX(Curves!$A$12:$AZ$907,$CA66,DJ66)</f>
        <v>0</v>
      </c>
      <c r="BD66" s="34"/>
      <c r="BE66" s="34">
        <f>INDEX(Curves!$A$12:$AZ$907,$CA66,DL66)</f>
        <v>0</v>
      </c>
      <c r="BF66" s="34">
        <f>INDEX(Curves!$A$12:$AZ$907,$CA66,DM66)</f>
        <v>0</v>
      </c>
      <c r="BG66" s="34">
        <f>INDEX(Curves!$A$12:$AZ$907,$CA66,DN66)</f>
        <v>0</v>
      </c>
      <c r="BH66" s="34"/>
      <c r="BI66" s="34">
        <f>INDEX(Curves!$A$12:$AZ$907,$CA66,DP66)</f>
        <v>0</v>
      </c>
      <c r="BJ66" s="34">
        <f>INDEX(Curves!$A$12:$AZ$907,$CA66,DQ66)</f>
        <v>0</v>
      </c>
      <c r="BK66" s="34">
        <f>INDEX(Curves!$A$12:$AZ$907,$CA66,DR66)</f>
        <v>0</v>
      </c>
      <c r="BL66"/>
      <c r="BM66"/>
      <c r="BN66" s="17">
        <f t="shared" si="18"/>
        <v>36647</v>
      </c>
      <c r="BO66" s="17">
        <f t="shared" ref="BO66:BX66" si="82">EOMONTH(BN66,1)</f>
        <v>36707</v>
      </c>
      <c r="BP66" s="17">
        <f t="shared" si="82"/>
        <v>36738</v>
      </c>
      <c r="BQ66" s="17">
        <f t="shared" si="82"/>
        <v>36769</v>
      </c>
      <c r="BR66" s="17">
        <f t="shared" si="82"/>
        <v>36799</v>
      </c>
      <c r="BS66" s="17">
        <f t="shared" si="82"/>
        <v>36830</v>
      </c>
      <c r="BT66" s="17">
        <f t="shared" si="82"/>
        <v>36860</v>
      </c>
      <c r="BU66" s="17">
        <f t="shared" si="82"/>
        <v>36891</v>
      </c>
      <c r="BV66" s="17">
        <f t="shared" si="82"/>
        <v>36922</v>
      </c>
      <c r="BW66" s="17">
        <f t="shared" si="82"/>
        <v>36950</v>
      </c>
      <c r="BX66" s="17">
        <f t="shared" si="82"/>
        <v>36981</v>
      </c>
      <c r="BY66" s="9"/>
      <c r="CA66" s="12">
        <f>MATCH(C66,Curves!$C$12:$C$433,0)</f>
        <v>64</v>
      </c>
      <c r="CB66" s="12">
        <f>MATCH(CONCATENATE("NG ",TEXT($BN66,"mmm-yyyy")),Curves!$11:$11,0)</f>
        <v>20</v>
      </c>
      <c r="CC66" s="12">
        <f>MATCH(CONCATENATE("B ",TEXT($BN66,"mmm-yyyy")),Curves!$11:$11,0)</f>
        <v>8</v>
      </c>
      <c r="CD66" s="12">
        <f>MATCH(CONCATENATE("DISC ",TEXT($BN66,"mmm-yyyy")),Curves!$11:$11,0)</f>
        <v>32</v>
      </c>
      <c r="CE66" s="12"/>
      <c r="CF66" s="12">
        <f>MATCH(CONCATENATE("NG ",TEXT($BO66,"mmm-yyyy")),Curves!$11:$11,0)</f>
        <v>21</v>
      </c>
      <c r="CG66" s="12">
        <f>MATCH(CONCATENATE("B ",TEXT($BO66,"mmm-yyyy")),Curves!$11:$11,0)</f>
        <v>9</v>
      </c>
      <c r="CH66" s="12">
        <f>MATCH(CONCATENATE("DISC ",TEXT($BO66,"mmm-yyyy")),Curves!$11:$11,0)</f>
        <v>33</v>
      </c>
      <c r="CI66" s="12"/>
      <c r="CJ66" s="12">
        <f>MATCH(CONCATENATE("NG ",TEXT($BP66,"mmm-yyyy")),Curves!$11:$11,0)</f>
        <v>22</v>
      </c>
      <c r="CK66" s="12">
        <f>MATCH(CONCATENATE("B ",TEXT($BP66,"mmm-yyyy")),Curves!$11:$11,0)</f>
        <v>10</v>
      </c>
      <c r="CL66" s="12">
        <f>MATCH(CONCATENATE("DISC ",TEXT($BP66,"mmm-yyyy")),Curves!$11:$11,0)</f>
        <v>34</v>
      </c>
      <c r="CM66" s="12"/>
      <c r="CN66" s="12">
        <f>MATCH(CONCATENATE("NG ",TEXT($BQ66,"mmm-yyyy")),Curves!$11:$11,0)</f>
        <v>23</v>
      </c>
      <c r="CO66" s="12">
        <f>MATCH(CONCATENATE("B ",TEXT($BQ66,"mmm-yyyy")),Curves!$11:$11,0)</f>
        <v>11</v>
      </c>
      <c r="CP66" s="12">
        <f>MATCH(CONCATENATE("DISC ",TEXT($BQ66,"mmm-yyyy")),Curves!$11:$11,0)</f>
        <v>35</v>
      </c>
      <c r="CQ66" s="12"/>
      <c r="CR66" s="12">
        <f>MATCH(CONCATENATE("NG ",TEXT($BR66,"mmm-yyyy")),Curves!$11:$11,0)</f>
        <v>24</v>
      </c>
      <c r="CS66" s="12">
        <f>MATCH(CONCATENATE("B ",TEXT($BR66,"mmm-yyyy")),Curves!$11:$11,0)</f>
        <v>12</v>
      </c>
      <c r="CT66" s="12">
        <f>MATCH(CONCATENATE("DISC ",TEXT($BR66,"mmm-yyyy")),Curves!$11:$11,0)</f>
        <v>36</v>
      </c>
      <c r="CU66" s="12"/>
      <c r="CV66" s="12">
        <f>MATCH(CONCATENATE("NG ",TEXT($BS66,"mmm-yyyy")),Curves!$11:$11,0)</f>
        <v>25</v>
      </c>
      <c r="CW66" s="12">
        <f>MATCH(CONCATENATE("B ",TEXT($BS66,"mmm-yyyy")),Curves!$11:$11,0)</f>
        <v>13</v>
      </c>
      <c r="CX66" s="12">
        <f>MATCH(CONCATENATE("DISC ",TEXT($BS66,"mmm-yyyy")),Curves!$11:$11,0)</f>
        <v>37</v>
      </c>
      <c r="CY66" s="12"/>
      <c r="CZ66" s="12">
        <f>MATCH(CONCATENATE("NG ",TEXT($BT66,"mmm-yyyy")),Curves!$11:$11,0)</f>
        <v>26</v>
      </c>
      <c r="DA66" s="12">
        <f>MATCH(CONCATENATE("B ",TEXT($BT66,"mmm-yyyy")),Curves!$11:$11,0)</f>
        <v>14</v>
      </c>
      <c r="DB66" s="12">
        <f>MATCH(CONCATENATE("DISC ",TEXT($BT66,"mmm-yyyy")),Curves!$11:$11,0)</f>
        <v>38</v>
      </c>
      <c r="DC66" s="12"/>
      <c r="DD66" s="12">
        <f>MATCH(CONCATENATE("NG ",TEXT($BU66,"mmm-yyyy")),Curves!$11:$11,0)</f>
        <v>27</v>
      </c>
      <c r="DE66" s="12">
        <f>MATCH(CONCATENATE("B ",TEXT($BU66,"mmm-yyyy")),Curves!$11:$11,0)</f>
        <v>15</v>
      </c>
      <c r="DF66" s="12">
        <f>MATCH(CONCATENATE("DISC ",TEXT($BU66,"mmm-yyyy")),Curves!$11:$11,0)</f>
        <v>39</v>
      </c>
      <c r="DG66" s="12"/>
      <c r="DH66" s="12">
        <f>MATCH(CONCATENATE("NG ",TEXT($BV66,"mmm-yyyy")),Curves!$11:$11,0)</f>
        <v>28</v>
      </c>
      <c r="DI66" s="12">
        <f>MATCH(CONCATENATE("B ",TEXT($BV66,"mmm-yyyy")),Curves!$11:$11,0)</f>
        <v>16</v>
      </c>
      <c r="DJ66" s="12">
        <f>MATCH(CONCATENATE("DISC ",TEXT($BV66,"mmm-yyyy")),Curves!$11:$11,0)</f>
        <v>40</v>
      </c>
      <c r="DL66" s="12">
        <f>MATCH(CONCATENATE("NG ",TEXT($BW66,"mmm-yyyy")),Curves!$11:$11,0)</f>
        <v>29</v>
      </c>
      <c r="DM66" s="12">
        <f>MATCH(CONCATENATE("B ",TEXT($BW66,"mmm-yyyy")),Curves!$11:$11,0)</f>
        <v>17</v>
      </c>
      <c r="DN66" s="12">
        <f>MATCH(CONCATENATE("DISC ",TEXT($BW66,"mmm-yyyy")),Curves!$11:$11,0)</f>
        <v>41</v>
      </c>
      <c r="DP66" s="12">
        <f>MATCH(CONCATENATE("NG ",TEXT($BX66,"mmm-yyyy")),Curves!$11:$11,0)</f>
        <v>30</v>
      </c>
      <c r="DQ66" s="12">
        <f>MATCH(CONCATENATE("B ",TEXT($BX66,"mmm-yyyy")),Curves!$11:$11,0)</f>
        <v>18</v>
      </c>
      <c r="DR66" s="12">
        <f>MATCH(CONCATENATE("DISC ",TEXT($BX66,"mmm-yyyy")),Curves!$11:$11,0)</f>
        <v>42</v>
      </c>
    </row>
    <row r="67" spans="2:122" x14ac:dyDescent="0.2">
      <c r="B67" s="6">
        <f t="shared" ref="B67:B130" si="83">IF(C67&lt;&gt;"",IF(C67&gt;=(WORKDAY(EOMONTH(C67,0)+1,-2)),EOMONTH(EOMONTH(C67,0)+1,0)+1,EOMONTH(C67,0)+1),"")</f>
        <v>36708</v>
      </c>
      <c r="C67" s="27">
        <f>IF(Curves!C76&lt;&gt;"",Curves!C76,"")</f>
        <v>36681</v>
      </c>
      <c r="D67" s="31"/>
      <c r="E67" s="20">
        <f t="shared" ref="E67:E130" si="84">(U67+V67)*W67</f>
        <v>0</v>
      </c>
      <c r="F67" s="20">
        <f t="shared" si="5"/>
        <v>0</v>
      </c>
      <c r="G67" s="20">
        <f t="shared" si="6"/>
        <v>0</v>
      </c>
      <c r="H67" s="20">
        <f t="shared" si="7"/>
        <v>0</v>
      </c>
      <c r="I67" s="20">
        <f t="shared" si="8"/>
        <v>0</v>
      </c>
      <c r="J67" s="20">
        <f t="shared" si="9"/>
        <v>0</v>
      </c>
      <c r="K67" s="20">
        <f t="shared" si="10"/>
        <v>0</v>
      </c>
      <c r="L67" s="20">
        <f t="shared" si="11"/>
        <v>0</v>
      </c>
      <c r="M67" s="20">
        <f t="shared" si="12"/>
        <v>0</v>
      </c>
      <c r="N67" s="20">
        <f t="shared" si="13"/>
        <v>0</v>
      </c>
      <c r="O67" s="21">
        <f t="shared" si="14"/>
        <v>0</v>
      </c>
      <c r="P67" s="20"/>
      <c r="Q67" s="50">
        <f t="shared" si="15"/>
        <v>0</v>
      </c>
      <c r="R67" s="50">
        <f t="shared" si="75"/>
        <v>0</v>
      </c>
      <c r="S67" s="51">
        <f t="shared" si="16"/>
        <v>0.43927774157215316</v>
      </c>
      <c r="U67" s="34">
        <f>INDEX(Curves!$A$12:$AZ$907,$CA67,CB67)</f>
        <v>0</v>
      </c>
      <c r="V67" s="34">
        <f>INDEX(Curves!$A$12:$AZ$907,$CA67,CC67)</f>
        <v>0</v>
      </c>
      <c r="W67" s="34">
        <f>INDEX(Curves!$A$12:$AZ$907,$CA67,CD67)</f>
        <v>0</v>
      </c>
      <c r="X67" s="34"/>
      <c r="Y67" s="34">
        <f>INDEX(Curves!$A$12:$AZ$907,$CA67,CF67)</f>
        <v>0</v>
      </c>
      <c r="Z67" s="34">
        <f>INDEX(Curves!$A$12:$AZ$907,$CA67,CG67)</f>
        <v>0</v>
      </c>
      <c r="AA67" s="34">
        <f>INDEX(Curves!$A$12:$AZ$907,$CA67,CH67)</f>
        <v>0</v>
      </c>
      <c r="AB67" s="34"/>
      <c r="AC67" s="34">
        <f>INDEX(Curves!$A$12:$AZ$907,$CA67,CJ67)</f>
        <v>0</v>
      </c>
      <c r="AD67" s="34">
        <f>INDEX(Curves!$A$12:$AZ$907,$CA67,CK67)</f>
        <v>0</v>
      </c>
      <c r="AE67" s="34">
        <f>INDEX(Curves!$A$12:$AZ$907,$CA67,CL67)</f>
        <v>0</v>
      </c>
      <c r="AF67" s="34"/>
      <c r="AG67" s="34">
        <f>INDEX(Curves!$A$12:$AZ$907,$CA67,CN67)</f>
        <v>0</v>
      </c>
      <c r="AH67" s="34">
        <f>INDEX(Curves!$A$12:$AZ$907,$CA67,CO67)</f>
        <v>0</v>
      </c>
      <c r="AI67" s="34">
        <f>INDEX(Curves!$A$12:$AZ$907,$CA67,CP67)</f>
        <v>0</v>
      </c>
      <c r="AJ67" s="34"/>
      <c r="AK67" s="34">
        <f>INDEX(Curves!$A$12:$AZ$907,$CA67,CR67)</f>
        <v>0</v>
      </c>
      <c r="AL67" s="34">
        <f>INDEX(Curves!$A$12:$AZ$907,$CA67,CS67)</f>
        <v>0</v>
      </c>
      <c r="AM67" s="34">
        <f>INDEX(Curves!$A$12:$AZ$907,$CA67,CT67)</f>
        <v>0</v>
      </c>
      <c r="AN67" s="34"/>
      <c r="AO67" s="34">
        <f>INDEX(Curves!$A$12:$AZ$907,$CA67,CV67)</f>
        <v>0</v>
      </c>
      <c r="AP67" s="34">
        <f>INDEX(Curves!$A$12:$AZ$907,$CA67,CW67)</f>
        <v>0</v>
      </c>
      <c r="AQ67" s="34">
        <f>INDEX(Curves!$A$12:$AZ$907,$CA67,CX67)</f>
        <v>0</v>
      </c>
      <c r="AR67" s="34"/>
      <c r="AS67" s="34">
        <f>INDEX(Curves!$A$12:$AZ$907,$CA67,CZ67)</f>
        <v>0</v>
      </c>
      <c r="AT67" s="34">
        <f>INDEX(Curves!$A$12:$AZ$907,$CA67,DA67)</f>
        <v>0</v>
      </c>
      <c r="AU67" s="34">
        <f>INDEX(Curves!$A$12:$AZ$907,$CA67,DB67)</f>
        <v>0</v>
      </c>
      <c r="AV67" s="34"/>
      <c r="AW67" s="34">
        <f>INDEX(Curves!$A$12:$AZ$907,$CA67,DD67)</f>
        <v>0</v>
      </c>
      <c r="AX67" s="34">
        <f>INDEX(Curves!$A$12:$AZ$907,$CA67,DE67)</f>
        <v>0</v>
      </c>
      <c r="AY67" s="34">
        <f>INDEX(Curves!$A$12:$AZ$907,$CA67,DF67)</f>
        <v>0</v>
      </c>
      <c r="AZ67" s="34"/>
      <c r="BA67" s="34">
        <f>INDEX(Curves!$A$12:$AZ$907,$CA67,DH67)</f>
        <v>0</v>
      </c>
      <c r="BB67" s="34">
        <f>INDEX(Curves!$A$12:$AZ$907,$CA67,DI67)</f>
        <v>0</v>
      </c>
      <c r="BC67" s="34">
        <f>INDEX(Curves!$A$12:$AZ$907,$CA67,DJ67)</f>
        <v>0</v>
      </c>
      <c r="BD67" s="34"/>
      <c r="BE67" s="34">
        <f>INDEX(Curves!$A$12:$AZ$907,$CA67,DL67)</f>
        <v>0</v>
      </c>
      <c r="BF67" s="34">
        <f>INDEX(Curves!$A$12:$AZ$907,$CA67,DM67)</f>
        <v>0</v>
      </c>
      <c r="BG67" s="34">
        <f>INDEX(Curves!$A$12:$AZ$907,$CA67,DN67)</f>
        <v>0</v>
      </c>
      <c r="BH67" s="34"/>
      <c r="BI67" s="34">
        <f>INDEX(Curves!$A$12:$AZ$907,$CA67,DP67)</f>
        <v>0</v>
      </c>
      <c r="BJ67" s="34">
        <f>INDEX(Curves!$A$12:$AZ$907,$CA67,DQ67)</f>
        <v>0</v>
      </c>
      <c r="BK67" s="34">
        <f>INDEX(Curves!$A$12:$AZ$907,$CA67,DR67)</f>
        <v>0</v>
      </c>
      <c r="BL67"/>
      <c r="BM67"/>
      <c r="BN67" s="17">
        <f t="shared" si="18"/>
        <v>36647</v>
      </c>
      <c r="BO67" s="17">
        <f t="shared" ref="BO67:BX67" si="85">EOMONTH(BN67,1)</f>
        <v>36707</v>
      </c>
      <c r="BP67" s="17">
        <f t="shared" si="85"/>
        <v>36738</v>
      </c>
      <c r="BQ67" s="17">
        <f t="shared" si="85"/>
        <v>36769</v>
      </c>
      <c r="BR67" s="17">
        <f t="shared" si="85"/>
        <v>36799</v>
      </c>
      <c r="BS67" s="17">
        <f t="shared" si="85"/>
        <v>36830</v>
      </c>
      <c r="BT67" s="17">
        <f t="shared" si="85"/>
        <v>36860</v>
      </c>
      <c r="BU67" s="17">
        <f t="shared" si="85"/>
        <v>36891</v>
      </c>
      <c r="BV67" s="17">
        <f t="shared" si="85"/>
        <v>36922</v>
      </c>
      <c r="BW67" s="17">
        <f t="shared" si="85"/>
        <v>36950</v>
      </c>
      <c r="BX67" s="17">
        <f t="shared" si="85"/>
        <v>36981</v>
      </c>
      <c r="BY67" s="9"/>
      <c r="CA67" s="12">
        <f>MATCH(C67,Curves!$C$12:$C$433,0)</f>
        <v>65</v>
      </c>
      <c r="CB67" s="12">
        <f>MATCH(CONCATENATE("NG ",TEXT($BN67,"mmm-yyyy")),Curves!$11:$11,0)</f>
        <v>20</v>
      </c>
      <c r="CC67" s="12">
        <f>MATCH(CONCATENATE("B ",TEXT($BN67,"mmm-yyyy")),Curves!$11:$11,0)</f>
        <v>8</v>
      </c>
      <c r="CD67" s="12">
        <f>MATCH(CONCATENATE("DISC ",TEXT($BN67,"mmm-yyyy")),Curves!$11:$11,0)</f>
        <v>32</v>
      </c>
      <c r="CE67" s="12"/>
      <c r="CF67" s="12">
        <f>MATCH(CONCATENATE("NG ",TEXT($BO67,"mmm-yyyy")),Curves!$11:$11,0)</f>
        <v>21</v>
      </c>
      <c r="CG67" s="12">
        <f>MATCH(CONCATENATE("B ",TEXT($BO67,"mmm-yyyy")),Curves!$11:$11,0)</f>
        <v>9</v>
      </c>
      <c r="CH67" s="12">
        <f>MATCH(CONCATENATE("DISC ",TEXT($BO67,"mmm-yyyy")),Curves!$11:$11,0)</f>
        <v>33</v>
      </c>
      <c r="CI67" s="12"/>
      <c r="CJ67" s="12">
        <f>MATCH(CONCATENATE("NG ",TEXT($BP67,"mmm-yyyy")),Curves!$11:$11,0)</f>
        <v>22</v>
      </c>
      <c r="CK67" s="12">
        <f>MATCH(CONCATENATE("B ",TEXT($BP67,"mmm-yyyy")),Curves!$11:$11,0)</f>
        <v>10</v>
      </c>
      <c r="CL67" s="12">
        <f>MATCH(CONCATENATE("DISC ",TEXT($BP67,"mmm-yyyy")),Curves!$11:$11,0)</f>
        <v>34</v>
      </c>
      <c r="CM67" s="12"/>
      <c r="CN67" s="12">
        <f>MATCH(CONCATENATE("NG ",TEXT($BQ67,"mmm-yyyy")),Curves!$11:$11,0)</f>
        <v>23</v>
      </c>
      <c r="CO67" s="12">
        <f>MATCH(CONCATENATE("B ",TEXT($BQ67,"mmm-yyyy")),Curves!$11:$11,0)</f>
        <v>11</v>
      </c>
      <c r="CP67" s="12">
        <f>MATCH(CONCATENATE("DISC ",TEXT($BQ67,"mmm-yyyy")),Curves!$11:$11,0)</f>
        <v>35</v>
      </c>
      <c r="CQ67" s="12"/>
      <c r="CR67" s="12">
        <f>MATCH(CONCATENATE("NG ",TEXT($BR67,"mmm-yyyy")),Curves!$11:$11,0)</f>
        <v>24</v>
      </c>
      <c r="CS67" s="12">
        <f>MATCH(CONCATENATE("B ",TEXT($BR67,"mmm-yyyy")),Curves!$11:$11,0)</f>
        <v>12</v>
      </c>
      <c r="CT67" s="12">
        <f>MATCH(CONCATENATE("DISC ",TEXT($BR67,"mmm-yyyy")),Curves!$11:$11,0)</f>
        <v>36</v>
      </c>
      <c r="CU67" s="12"/>
      <c r="CV67" s="12">
        <f>MATCH(CONCATENATE("NG ",TEXT($BS67,"mmm-yyyy")),Curves!$11:$11,0)</f>
        <v>25</v>
      </c>
      <c r="CW67" s="12">
        <f>MATCH(CONCATENATE("B ",TEXT($BS67,"mmm-yyyy")),Curves!$11:$11,0)</f>
        <v>13</v>
      </c>
      <c r="CX67" s="12">
        <f>MATCH(CONCATENATE("DISC ",TEXT($BS67,"mmm-yyyy")),Curves!$11:$11,0)</f>
        <v>37</v>
      </c>
      <c r="CY67" s="12"/>
      <c r="CZ67" s="12">
        <f>MATCH(CONCATENATE("NG ",TEXT($BT67,"mmm-yyyy")),Curves!$11:$11,0)</f>
        <v>26</v>
      </c>
      <c r="DA67" s="12">
        <f>MATCH(CONCATENATE("B ",TEXT($BT67,"mmm-yyyy")),Curves!$11:$11,0)</f>
        <v>14</v>
      </c>
      <c r="DB67" s="12">
        <f>MATCH(CONCATENATE("DISC ",TEXT($BT67,"mmm-yyyy")),Curves!$11:$11,0)</f>
        <v>38</v>
      </c>
      <c r="DC67" s="12"/>
      <c r="DD67" s="12">
        <f>MATCH(CONCATENATE("NG ",TEXT($BU67,"mmm-yyyy")),Curves!$11:$11,0)</f>
        <v>27</v>
      </c>
      <c r="DE67" s="12">
        <f>MATCH(CONCATENATE("B ",TEXT($BU67,"mmm-yyyy")),Curves!$11:$11,0)</f>
        <v>15</v>
      </c>
      <c r="DF67" s="12">
        <f>MATCH(CONCATENATE("DISC ",TEXT($BU67,"mmm-yyyy")),Curves!$11:$11,0)</f>
        <v>39</v>
      </c>
      <c r="DG67" s="12"/>
      <c r="DH67" s="12">
        <f>MATCH(CONCATENATE("NG ",TEXT($BV67,"mmm-yyyy")),Curves!$11:$11,0)</f>
        <v>28</v>
      </c>
      <c r="DI67" s="12">
        <f>MATCH(CONCATENATE("B ",TEXT($BV67,"mmm-yyyy")),Curves!$11:$11,0)</f>
        <v>16</v>
      </c>
      <c r="DJ67" s="12">
        <f>MATCH(CONCATENATE("DISC ",TEXT($BV67,"mmm-yyyy")),Curves!$11:$11,0)</f>
        <v>40</v>
      </c>
      <c r="DL67" s="12">
        <f>MATCH(CONCATENATE("NG ",TEXT($BW67,"mmm-yyyy")),Curves!$11:$11,0)</f>
        <v>29</v>
      </c>
      <c r="DM67" s="12">
        <f>MATCH(CONCATENATE("B ",TEXT($BW67,"mmm-yyyy")),Curves!$11:$11,0)</f>
        <v>17</v>
      </c>
      <c r="DN67" s="12">
        <f>MATCH(CONCATENATE("DISC ",TEXT($BW67,"mmm-yyyy")),Curves!$11:$11,0)</f>
        <v>41</v>
      </c>
      <c r="DP67" s="12">
        <f>MATCH(CONCATENATE("NG ",TEXT($BX67,"mmm-yyyy")),Curves!$11:$11,0)</f>
        <v>30</v>
      </c>
      <c r="DQ67" s="12">
        <f>MATCH(CONCATENATE("B ",TEXT($BX67,"mmm-yyyy")),Curves!$11:$11,0)</f>
        <v>18</v>
      </c>
      <c r="DR67" s="12">
        <f>MATCH(CONCATENATE("DISC ",TEXT($BX67,"mmm-yyyy")),Curves!$11:$11,0)</f>
        <v>42</v>
      </c>
    </row>
    <row r="68" spans="2:122" x14ac:dyDescent="0.2">
      <c r="B68" s="6">
        <f t="shared" si="83"/>
        <v>36708</v>
      </c>
      <c r="C68" s="27">
        <f>IF(Curves!C77&lt;&gt;"",Curves!C77,"")</f>
        <v>36682</v>
      </c>
      <c r="D68" s="31"/>
      <c r="E68" s="20">
        <f t="shared" si="84"/>
        <v>0</v>
      </c>
      <c r="F68" s="20">
        <f t="shared" ref="F68:F131" si="86">(Y68+Z68)*AA68</f>
        <v>0</v>
      </c>
      <c r="G68" s="20">
        <f t="shared" ref="G68:G131" si="87">(AC68+AD68)*AE68</f>
        <v>4.0910138080362319</v>
      </c>
      <c r="H68" s="20">
        <f t="shared" ref="H68:H131" si="88">(AG68+AH68)*AI68</f>
        <v>4.0594969568842725</v>
      </c>
      <c r="I68" s="20">
        <f t="shared" ref="I68:I131" si="89">(AK68+AL68)*AM68</f>
        <v>3.9717426012808423</v>
      </c>
      <c r="J68" s="20">
        <f t="shared" ref="J68:J131" si="90">(AO68+AP68)*AQ68</f>
        <v>3.9078059454889837</v>
      </c>
      <c r="K68" s="20">
        <f t="shared" ref="K68:K131" si="91">(AS68+AT68)*AU68</f>
        <v>4.0042276223881101</v>
      </c>
      <c r="L68" s="20">
        <f t="shared" ref="L68:L131" si="92">(AW68+AX68)*AY68</f>
        <v>4.0602719472999445</v>
      </c>
      <c r="M68" s="20">
        <f t="shared" ref="M68:M131" si="93">(BA68+BB68)*BC68</f>
        <v>4.0453540113832807</v>
      </c>
      <c r="N68" s="20">
        <f t="shared" ref="N68:N131" si="94">(BE68+BF68)*BG68</f>
        <v>3.8106761036520127</v>
      </c>
      <c r="O68" s="21">
        <f t="shared" ref="O68:O131" si="95">(BI68+BJ68)*BK68</f>
        <v>3.5759006085806977</v>
      </c>
      <c r="P68" s="20"/>
      <c r="Q68" s="50">
        <f t="shared" ref="Q68:Q131" si="96">MAX(E68:O68)</f>
        <v>4.0910138080362319</v>
      </c>
      <c r="R68" s="50">
        <f t="shared" si="75"/>
        <v>3.5759006085806977</v>
      </c>
      <c r="S68" s="51">
        <f t="shared" ref="S68:S131" si="97">IF(Q68-R68&lt;&gt;0,Q68-R68,S67)</f>
        <v>0.51511319945553424</v>
      </c>
      <c r="U68" s="34">
        <f>INDEX(Curves!$A$12:$AZ$907,$CA68,CB68)</f>
        <v>0</v>
      </c>
      <c r="V68" s="34">
        <f>INDEX(Curves!$A$12:$AZ$907,$CA68,CC68)</f>
        <v>0</v>
      </c>
      <c r="W68" s="34">
        <f>INDEX(Curves!$A$12:$AZ$907,$CA68,CD68)</f>
        <v>0</v>
      </c>
      <c r="X68" s="34"/>
      <c r="Y68" s="34">
        <f>INDEX(Curves!$A$12:$AZ$907,$CA68,CF68)</f>
        <v>0</v>
      </c>
      <c r="Z68" s="34">
        <f>INDEX(Curves!$A$12:$AZ$907,$CA68,CG68)</f>
        <v>0</v>
      </c>
      <c r="AA68" s="34">
        <f>INDEX(Curves!$A$12:$AZ$907,$CA68,CH68)</f>
        <v>0</v>
      </c>
      <c r="AB68" s="34"/>
      <c r="AC68" s="34">
        <f>INDEX(Curves!$A$12:$AZ$907,$CA68,CJ68)</f>
        <v>4.3980000000000006</v>
      </c>
      <c r="AD68" s="34">
        <f>INDEX(Curves!$A$12:$AZ$907,$CA68,CK68)</f>
        <v>-0.28749999999999998</v>
      </c>
      <c r="AE68" s="34">
        <f>INDEX(Curves!$A$12:$AZ$907,$CA68,CL68)</f>
        <v>0.99525941078609204</v>
      </c>
      <c r="AF68" s="34"/>
      <c r="AG68" s="34">
        <f>INDEX(Curves!$A$12:$AZ$907,$CA68,CN68)</f>
        <v>4.3650000000000002</v>
      </c>
      <c r="AH68" s="34">
        <f>INDEX(Curves!$A$12:$AZ$907,$CA68,CO68)</f>
        <v>-0.26250000000000001</v>
      </c>
      <c r="AI68" s="34">
        <f>INDEX(Curves!$A$12:$AZ$907,$CA68,CP68)</f>
        <v>0.98951784445686108</v>
      </c>
      <c r="AJ68" s="34"/>
      <c r="AK68" s="34">
        <f>INDEX(Curves!$A$12:$AZ$907,$CA68,CR68)</f>
        <v>4.3</v>
      </c>
      <c r="AL68" s="34">
        <f>INDEX(Curves!$A$12:$AZ$907,$CA68,CS68)</f>
        <v>-0.26250000000000001</v>
      </c>
      <c r="AM68" s="34">
        <f>INDEX(Curves!$A$12:$AZ$907,$CA68,CT68)</f>
        <v>0.98371333777853687</v>
      </c>
      <c r="AN68" s="34"/>
      <c r="AO68" s="34">
        <f>INDEX(Curves!$A$12:$AZ$907,$CA68,CV68)</f>
        <v>4.3</v>
      </c>
      <c r="AP68" s="34">
        <f>INDEX(Curves!$A$12:$AZ$907,$CA68,CW68)</f>
        <v>-0.30499999999999999</v>
      </c>
      <c r="AQ68" s="34">
        <f>INDEX(Curves!$A$12:$AZ$907,$CA68,CX68)</f>
        <v>0.9781742041274053</v>
      </c>
      <c r="AR68" s="34"/>
      <c r="AS68" s="34">
        <f>INDEX(Curves!$A$12:$AZ$907,$CA68,CZ68)</f>
        <v>4.383</v>
      </c>
      <c r="AT68" s="34">
        <f>INDEX(Curves!$A$12:$AZ$907,$CA68,DA68)</f>
        <v>-0.26500000000000001</v>
      </c>
      <c r="AU68" s="34">
        <f>INDEX(Curves!$A$12:$AZ$907,$CA68,DB68)</f>
        <v>0.97237193355709328</v>
      </c>
      <c r="AV68" s="34"/>
      <c r="AW68" s="34">
        <f>INDEX(Curves!$A$12:$AZ$907,$CA68,DD68)</f>
        <v>4.4649999999999999</v>
      </c>
      <c r="AX68" s="34">
        <f>INDEX(Curves!$A$12:$AZ$907,$CA68,DE68)</f>
        <v>-0.26500000000000001</v>
      </c>
      <c r="AY68" s="34">
        <f>INDEX(Curves!$A$12:$AZ$907,$CA68,DF68)</f>
        <v>0.9667314160237962</v>
      </c>
      <c r="AZ68" s="34"/>
      <c r="BA68" s="34">
        <f>INDEX(Curves!$A$12:$AZ$907,$CA68,DH68)</f>
        <v>4.4649999999999999</v>
      </c>
      <c r="BB68" s="34">
        <f>INDEX(Curves!$A$12:$AZ$907,$CA68,DI68)</f>
        <v>-0.255</v>
      </c>
      <c r="BC68" s="34">
        <f>INDEX(Curves!$A$12:$AZ$907,$CA68,DJ68)</f>
        <v>0.96089168916467471</v>
      </c>
      <c r="BD68" s="34"/>
      <c r="BE68" s="34">
        <f>INDEX(Curves!$A$12:$AZ$907,$CA68,DL68)</f>
        <v>4.2450000000000001</v>
      </c>
      <c r="BF68" s="34">
        <f>INDEX(Curves!$A$12:$AZ$907,$CA68,DM68)</f>
        <v>-0.255</v>
      </c>
      <c r="BG68" s="34">
        <f>INDEX(Curves!$A$12:$AZ$907,$CA68,DN68)</f>
        <v>0.95505666758195806</v>
      </c>
      <c r="BH68" s="34"/>
      <c r="BI68" s="34">
        <f>INDEX(Curves!$A$12:$AZ$907,$CA68,DP68)</f>
        <v>4.0199999999999996</v>
      </c>
      <c r="BJ68" s="34">
        <f>INDEX(Curves!$A$12:$AZ$907,$CA68,DQ68)</f>
        <v>-0.255</v>
      </c>
      <c r="BK68" s="34">
        <f>INDEX(Curves!$A$12:$AZ$907,$CA68,DR68)</f>
        <v>0.94977439802940189</v>
      </c>
      <c r="BL68"/>
      <c r="BM68"/>
      <c r="BN68" s="17">
        <f t="shared" si="18"/>
        <v>36647</v>
      </c>
      <c r="BO68" s="17">
        <f t="shared" ref="BO68:BX68" si="98">EOMONTH(BN68,1)</f>
        <v>36707</v>
      </c>
      <c r="BP68" s="17">
        <f t="shared" si="98"/>
        <v>36738</v>
      </c>
      <c r="BQ68" s="17">
        <f t="shared" si="98"/>
        <v>36769</v>
      </c>
      <c r="BR68" s="17">
        <f t="shared" si="98"/>
        <v>36799</v>
      </c>
      <c r="BS68" s="17">
        <f t="shared" si="98"/>
        <v>36830</v>
      </c>
      <c r="BT68" s="17">
        <f t="shared" si="98"/>
        <v>36860</v>
      </c>
      <c r="BU68" s="17">
        <f t="shared" si="98"/>
        <v>36891</v>
      </c>
      <c r="BV68" s="17">
        <f t="shared" si="98"/>
        <v>36922</v>
      </c>
      <c r="BW68" s="17">
        <f t="shared" si="98"/>
        <v>36950</v>
      </c>
      <c r="BX68" s="17">
        <f t="shared" si="98"/>
        <v>36981</v>
      </c>
      <c r="BY68" s="9"/>
      <c r="CA68" s="12">
        <f>MATCH(C68,Curves!$C$12:$C$433,0)</f>
        <v>66</v>
      </c>
      <c r="CB68" s="12">
        <f>MATCH(CONCATENATE("NG ",TEXT($BN68,"mmm-yyyy")),Curves!$11:$11,0)</f>
        <v>20</v>
      </c>
      <c r="CC68" s="12">
        <f>MATCH(CONCATENATE("B ",TEXT($BN68,"mmm-yyyy")),Curves!$11:$11,0)</f>
        <v>8</v>
      </c>
      <c r="CD68" s="12">
        <f>MATCH(CONCATENATE("DISC ",TEXT($BN68,"mmm-yyyy")),Curves!$11:$11,0)</f>
        <v>32</v>
      </c>
      <c r="CE68" s="12"/>
      <c r="CF68" s="12">
        <f>MATCH(CONCATENATE("NG ",TEXT($BO68,"mmm-yyyy")),Curves!$11:$11,0)</f>
        <v>21</v>
      </c>
      <c r="CG68" s="12">
        <f>MATCH(CONCATENATE("B ",TEXT($BO68,"mmm-yyyy")),Curves!$11:$11,0)</f>
        <v>9</v>
      </c>
      <c r="CH68" s="12">
        <f>MATCH(CONCATENATE("DISC ",TEXT($BO68,"mmm-yyyy")),Curves!$11:$11,0)</f>
        <v>33</v>
      </c>
      <c r="CI68" s="12"/>
      <c r="CJ68" s="12">
        <f>MATCH(CONCATENATE("NG ",TEXT($BP68,"mmm-yyyy")),Curves!$11:$11,0)</f>
        <v>22</v>
      </c>
      <c r="CK68" s="12">
        <f>MATCH(CONCATENATE("B ",TEXT($BP68,"mmm-yyyy")),Curves!$11:$11,0)</f>
        <v>10</v>
      </c>
      <c r="CL68" s="12">
        <f>MATCH(CONCATENATE("DISC ",TEXT($BP68,"mmm-yyyy")),Curves!$11:$11,0)</f>
        <v>34</v>
      </c>
      <c r="CM68" s="12"/>
      <c r="CN68" s="12">
        <f>MATCH(CONCATENATE("NG ",TEXT($BQ68,"mmm-yyyy")),Curves!$11:$11,0)</f>
        <v>23</v>
      </c>
      <c r="CO68" s="12">
        <f>MATCH(CONCATENATE("B ",TEXT($BQ68,"mmm-yyyy")),Curves!$11:$11,0)</f>
        <v>11</v>
      </c>
      <c r="CP68" s="12">
        <f>MATCH(CONCATENATE("DISC ",TEXT($BQ68,"mmm-yyyy")),Curves!$11:$11,0)</f>
        <v>35</v>
      </c>
      <c r="CQ68" s="12"/>
      <c r="CR68" s="12">
        <f>MATCH(CONCATENATE("NG ",TEXT($BR68,"mmm-yyyy")),Curves!$11:$11,0)</f>
        <v>24</v>
      </c>
      <c r="CS68" s="12">
        <f>MATCH(CONCATENATE("B ",TEXT($BR68,"mmm-yyyy")),Curves!$11:$11,0)</f>
        <v>12</v>
      </c>
      <c r="CT68" s="12">
        <f>MATCH(CONCATENATE("DISC ",TEXT($BR68,"mmm-yyyy")),Curves!$11:$11,0)</f>
        <v>36</v>
      </c>
      <c r="CU68" s="12"/>
      <c r="CV68" s="12">
        <f>MATCH(CONCATENATE("NG ",TEXT($BS68,"mmm-yyyy")),Curves!$11:$11,0)</f>
        <v>25</v>
      </c>
      <c r="CW68" s="12">
        <f>MATCH(CONCATENATE("B ",TEXT($BS68,"mmm-yyyy")),Curves!$11:$11,0)</f>
        <v>13</v>
      </c>
      <c r="CX68" s="12">
        <f>MATCH(CONCATENATE("DISC ",TEXT($BS68,"mmm-yyyy")),Curves!$11:$11,0)</f>
        <v>37</v>
      </c>
      <c r="CY68" s="12"/>
      <c r="CZ68" s="12">
        <f>MATCH(CONCATENATE("NG ",TEXT($BT68,"mmm-yyyy")),Curves!$11:$11,0)</f>
        <v>26</v>
      </c>
      <c r="DA68" s="12">
        <f>MATCH(CONCATENATE("B ",TEXT($BT68,"mmm-yyyy")),Curves!$11:$11,0)</f>
        <v>14</v>
      </c>
      <c r="DB68" s="12">
        <f>MATCH(CONCATENATE("DISC ",TEXT($BT68,"mmm-yyyy")),Curves!$11:$11,0)</f>
        <v>38</v>
      </c>
      <c r="DC68" s="12"/>
      <c r="DD68" s="12">
        <f>MATCH(CONCATENATE("NG ",TEXT($BU68,"mmm-yyyy")),Curves!$11:$11,0)</f>
        <v>27</v>
      </c>
      <c r="DE68" s="12">
        <f>MATCH(CONCATENATE("B ",TEXT($BU68,"mmm-yyyy")),Curves!$11:$11,0)</f>
        <v>15</v>
      </c>
      <c r="DF68" s="12">
        <f>MATCH(CONCATENATE("DISC ",TEXT($BU68,"mmm-yyyy")),Curves!$11:$11,0)</f>
        <v>39</v>
      </c>
      <c r="DG68" s="12"/>
      <c r="DH68" s="12">
        <f>MATCH(CONCATENATE("NG ",TEXT($BV68,"mmm-yyyy")),Curves!$11:$11,0)</f>
        <v>28</v>
      </c>
      <c r="DI68" s="12">
        <f>MATCH(CONCATENATE("B ",TEXT($BV68,"mmm-yyyy")),Curves!$11:$11,0)</f>
        <v>16</v>
      </c>
      <c r="DJ68" s="12">
        <f>MATCH(CONCATENATE("DISC ",TEXT($BV68,"mmm-yyyy")),Curves!$11:$11,0)</f>
        <v>40</v>
      </c>
      <c r="DL68" s="12">
        <f>MATCH(CONCATENATE("NG ",TEXT($BW68,"mmm-yyyy")),Curves!$11:$11,0)</f>
        <v>29</v>
      </c>
      <c r="DM68" s="12">
        <f>MATCH(CONCATENATE("B ",TEXT($BW68,"mmm-yyyy")),Curves!$11:$11,0)</f>
        <v>17</v>
      </c>
      <c r="DN68" s="12">
        <f>MATCH(CONCATENATE("DISC ",TEXT($BW68,"mmm-yyyy")),Curves!$11:$11,0)</f>
        <v>41</v>
      </c>
      <c r="DP68" s="12">
        <f>MATCH(CONCATENATE("NG ",TEXT($BX68,"mmm-yyyy")),Curves!$11:$11,0)</f>
        <v>30</v>
      </c>
      <c r="DQ68" s="12">
        <f>MATCH(CONCATENATE("B ",TEXT($BX68,"mmm-yyyy")),Curves!$11:$11,0)</f>
        <v>18</v>
      </c>
      <c r="DR68" s="12">
        <f>MATCH(CONCATENATE("DISC ",TEXT($BX68,"mmm-yyyy")),Curves!$11:$11,0)</f>
        <v>42</v>
      </c>
    </row>
    <row r="69" spans="2:122" x14ac:dyDescent="0.2">
      <c r="B69" s="6">
        <f t="shared" si="83"/>
        <v>36708</v>
      </c>
      <c r="C69" s="27">
        <f>IF(Curves!C78&lt;&gt;"",Curves!C78,"")</f>
        <v>36683</v>
      </c>
      <c r="D69" s="31"/>
      <c r="E69" s="20">
        <f t="shared" si="84"/>
        <v>0</v>
      </c>
      <c r="F69" s="20">
        <f t="shared" si="86"/>
        <v>0</v>
      </c>
      <c r="G69" s="20">
        <f t="shared" si="87"/>
        <v>3.9558996126851382</v>
      </c>
      <c r="H69" s="20">
        <f t="shared" si="88"/>
        <v>3.9424955088063256</v>
      </c>
      <c r="I69" s="20">
        <f t="shared" si="89"/>
        <v>3.8849552108660439</v>
      </c>
      <c r="J69" s="20">
        <f t="shared" si="90"/>
        <v>3.7886184303580235</v>
      </c>
      <c r="K69" s="20">
        <f t="shared" si="91"/>
        <v>3.9275442995794787</v>
      </c>
      <c r="L69" s="20">
        <f t="shared" si="92"/>
        <v>3.9714245307413378</v>
      </c>
      <c r="M69" s="20">
        <f t="shared" si="93"/>
        <v>3.9521698158951613</v>
      </c>
      <c r="N69" s="20">
        <f t="shared" si="94"/>
        <v>3.7227204556342426</v>
      </c>
      <c r="O69" s="21">
        <f t="shared" si="95"/>
        <v>3.4978231040084999</v>
      </c>
      <c r="P69" s="20"/>
      <c r="Q69" s="50">
        <f t="shared" si="96"/>
        <v>3.9714245307413378</v>
      </c>
      <c r="R69" s="50">
        <f t="shared" si="75"/>
        <v>3.4978231040084999</v>
      </c>
      <c r="S69" s="51">
        <f t="shared" si="97"/>
        <v>0.47360142673283789</v>
      </c>
      <c r="U69" s="34">
        <f>INDEX(Curves!$A$12:$AZ$907,$CA69,CB69)</f>
        <v>0</v>
      </c>
      <c r="V69" s="34">
        <f>INDEX(Curves!$A$12:$AZ$907,$CA69,CC69)</f>
        <v>0</v>
      </c>
      <c r="W69" s="34">
        <f>INDEX(Curves!$A$12:$AZ$907,$CA69,CD69)</f>
        <v>0</v>
      </c>
      <c r="X69" s="34"/>
      <c r="Y69" s="34">
        <f>INDEX(Curves!$A$12:$AZ$907,$CA69,CF69)</f>
        <v>0</v>
      </c>
      <c r="Z69" s="34">
        <f>INDEX(Curves!$A$12:$AZ$907,$CA69,CG69)</f>
        <v>0</v>
      </c>
      <c r="AA69" s="34">
        <f>INDEX(Curves!$A$12:$AZ$907,$CA69,CH69)</f>
        <v>0</v>
      </c>
      <c r="AB69" s="34"/>
      <c r="AC69" s="34">
        <f>INDEX(Curves!$A$12:$AZ$907,$CA69,CJ69)</f>
        <v>4.2940000000000005</v>
      </c>
      <c r="AD69" s="34">
        <f>INDEX(Curves!$A$12:$AZ$907,$CA69,CK69)</f>
        <v>-0.32</v>
      </c>
      <c r="AE69" s="34">
        <f>INDEX(Curves!$A$12:$AZ$907,$CA69,CL69)</f>
        <v>0.99544529760572154</v>
      </c>
      <c r="AF69" s="34"/>
      <c r="AG69" s="34">
        <f>INDEX(Curves!$A$12:$AZ$907,$CA69,CN69)</f>
        <v>4.266</v>
      </c>
      <c r="AH69" s="34">
        <f>INDEX(Curves!$A$12:$AZ$907,$CA69,CO69)</f>
        <v>-0.28249999999999997</v>
      </c>
      <c r="AI69" s="34">
        <f>INDEX(Curves!$A$12:$AZ$907,$CA69,CP69)</f>
        <v>0.98970641616827548</v>
      </c>
      <c r="AJ69" s="34"/>
      <c r="AK69" s="34">
        <f>INDEX(Curves!$A$12:$AZ$907,$CA69,CR69)</f>
        <v>4.2309999999999999</v>
      </c>
      <c r="AL69" s="34">
        <f>INDEX(Curves!$A$12:$AZ$907,$CA69,CS69)</f>
        <v>-0.28249999999999997</v>
      </c>
      <c r="AM69" s="34">
        <f>INDEX(Curves!$A$12:$AZ$907,$CA69,CT69)</f>
        <v>0.98390660019400877</v>
      </c>
      <c r="AN69" s="34"/>
      <c r="AO69" s="34">
        <f>INDEX(Curves!$A$12:$AZ$907,$CA69,CV69)</f>
        <v>4.22</v>
      </c>
      <c r="AP69" s="34">
        <f>INDEX(Curves!$A$12:$AZ$907,$CA69,CW69)</f>
        <v>-0.34749999999999998</v>
      </c>
      <c r="AQ69" s="34">
        <f>INDEX(Curves!$A$12:$AZ$907,$CA69,CX69)</f>
        <v>0.97833916858825665</v>
      </c>
      <c r="AR69" s="34"/>
      <c r="AS69" s="34">
        <f>INDEX(Curves!$A$12:$AZ$907,$CA69,CZ69)</f>
        <v>4.2860000000000005</v>
      </c>
      <c r="AT69" s="34">
        <f>INDEX(Curves!$A$12:$AZ$907,$CA69,DA69)</f>
        <v>-0.2475</v>
      </c>
      <c r="AU69" s="34">
        <f>INDEX(Curves!$A$12:$AZ$907,$CA69,DB69)</f>
        <v>0.97252551679571075</v>
      </c>
      <c r="AV69" s="34"/>
      <c r="AW69" s="34">
        <f>INDEX(Curves!$A$12:$AZ$907,$CA69,DD69)</f>
        <v>4.3550000000000004</v>
      </c>
      <c r="AX69" s="34">
        <f>INDEX(Curves!$A$12:$AZ$907,$CA69,DE69)</f>
        <v>-0.2475</v>
      </c>
      <c r="AY69" s="34">
        <f>INDEX(Curves!$A$12:$AZ$907,$CA69,DF69)</f>
        <v>0.96687146214031339</v>
      </c>
      <c r="AZ69" s="34"/>
      <c r="BA69" s="34">
        <f>INDEX(Curves!$A$12:$AZ$907,$CA69,DH69)</f>
        <v>4.3499999999999996</v>
      </c>
      <c r="BB69" s="34">
        <f>INDEX(Curves!$A$12:$AZ$907,$CA69,DI69)</f>
        <v>-0.23749999999999999</v>
      </c>
      <c r="BC69" s="34">
        <f>INDEX(Curves!$A$12:$AZ$907,$CA69,DJ69)</f>
        <v>0.96101393699578397</v>
      </c>
      <c r="BD69" s="34"/>
      <c r="BE69" s="34">
        <f>INDEX(Curves!$A$12:$AZ$907,$CA69,DL69)</f>
        <v>4.1349999999999998</v>
      </c>
      <c r="BF69" s="34">
        <f>INDEX(Curves!$A$12:$AZ$907,$CA69,DM69)</f>
        <v>-0.23749999999999999</v>
      </c>
      <c r="BG69" s="34">
        <f>INDEX(Curves!$A$12:$AZ$907,$CA69,DN69)</f>
        <v>0.95515598605112062</v>
      </c>
      <c r="BH69" s="34"/>
      <c r="BI69" s="34">
        <f>INDEX(Curves!$A$12:$AZ$907,$CA69,DP69)</f>
        <v>3.92</v>
      </c>
      <c r="BJ69" s="34">
        <f>INDEX(Curves!$A$12:$AZ$907,$CA69,DQ69)</f>
        <v>-0.23749999999999999</v>
      </c>
      <c r="BK69" s="34">
        <f>INDEX(Curves!$A$12:$AZ$907,$CA69,DR69)</f>
        <v>0.94985013007698571</v>
      </c>
      <c r="BL69"/>
      <c r="BM69"/>
      <c r="BN69" s="17">
        <f t="shared" ref="BN69:BN132" si="99">BN68</f>
        <v>36647</v>
      </c>
      <c r="BO69" s="17">
        <f t="shared" ref="BO69:BX69" si="100">EOMONTH(BN69,1)</f>
        <v>36707</v>
      </c>
      <c r="BP69" s="17">
        <f t="shared" si="100"/>
        <v>36738</v>
      </c>
      <c r="BQ69" s="17">
        <f t="shared" si="100"/>
        <v>36769</v>
      </c>
      <c r="BR69" s="17">
        <f t="shared" si="100"/>
        <v>36799</v>
      </c>
      <c r="BS69" s="17">
        <f t="shared" si="100"/>
        <v>36830</v>
      </c>
      <c r="BT69" s="17">
        <f t="shared" si="100"/>
        <v>36860</v>
      </c>
      <c r="BU69" s="17">
        <f t="shared" si="100"/>
        <v>36891</v>
      </c>
      <c r="BV69" s="17">
        <f t="shared" si="100"/>
        <v>36922</v>
      </c>
      <c r="BW69" s="17">
        <f t="shared" si="100"/>
        <v>36950</v>
      </c>
      <c r="BX69" s="17">
        <f t="shared" si="100"/>
        <v>36981</v>
      </c>
      <c r="BY69" s="9"/>
      <c r="CA69" s="12">
        <f>MATCH(C69,Curves!$C$12:$C$433,0)</f>
        <v>67</v>
      </c>
      <c r="CB69" s="12">
        <f>MATCH(CONCATENATE("NG ",TEXT($BN69,"mmm-yyyy")),Curves!$11:$11,0)</f>
        <v>20</v>
      </c>
      <c r="CC69" s="12">
        <f>MATCH(CONCATENATE("B ",TEXT($BN69,"mmm-yyyy")),Curves!$11:$11,0)</f>
        <v>8</v>
      </c>
      <c r="CD69" s="12">
        <f>MATCH(CONCATENATE("DISC ",TEXT($BN69,"mmm-yyyy")),Curves!$11:$11,0)</f>
        <v>32</v>
      </c>
      <c r="CE69" s="12"/>
      <c r="CF69" s="12">
        <f>MATCH(CONCATENATE("NG ",TEXT($BO69,"mmm-yyyy")),Curves!$11:$11,0)</f>
        <v>21</v>
      </c>
      <c r="CG69" s="12">
        <f>MATCH(CONCATENATE("B ",TEXT($BO69,"mmm-yyyy")),Curves!$11:$11,0)</f>
        <v>9</v>
      </c>
      <c r="CH69" s="12">
        <f>MATCH(CONCATENATE("DISC ",TEXT($BO69,"mmm-yyyy")),Curves!$11:$11,0)</f>
        <v>33</v>
      </c>
      <c r="CI69" s="12"/>
      <c r="CJ69" s="12">
        <f>MATCH(CONCATENATE("NG ",TEXT($BP69,"mmm-yyyy")),Curves!$11:$11,0)</f>
        <v>22</v>
      </c>
      <c r="CK69" s="12">
        <f>MATCH(CONCATENATE("B ",TEXT($BP69,"mmm-yyyy")),Curves!$11:$11,0)</f>
        <v>10</v>
      </c>
      <c r="CL69" s="12">
        <f>MATCH(CONCATENATE("DISC ",TEXT($BP69,"mmm-yyyy")),Curves!$11:$11,0)</f>
        <v>34</v>
      </c>
      <c r="CM69" s="12"/>
      <c r="CN69" s="12">
        <f>MATCH(CONCATENATE("NG ",TEXT($BQ69,"mmm-yyyy")),Curves!$11:$11,0)</f>
        <v>23</v>
      </c>
      <c r="CO69" s="12">
        <f>MATCH(CONCATENATE("B ",TEXT($BQ69,"mmm-yyyy")),Curves!$11:$11,0)</f>
        <v>11</v>
      </c>
      <c r="CP69" s="12">
        <f>MATCH(CONCATENATE("DISC ",TEXT($BQ69,"mmm-yyyy")),Curves!$11:$11,0)</f>
        <v>35</v>
      </c>
      <c r="CQ69" s="12"/>
      <c r="CR69" s="12">
        <f>MATCH(CONCATENATE("NG ",TEXT($BR69,"mmm-yyyy")),Curves!$11:$11,0)</f>
        <v>24</v>
      </c>
      <c r="CS69" s="12">
        <f>MATCH(CONCATENATE("B ",TEXT($BR69,"mmm-yyyy")),Curves!$11:$11,0)</f>
        <v>12</v>
      </c>
      <c r="CT69" s="12">
        <f>MATCH(CONCATENATE("DISC ",TEXT($BR69,"mmm-yyyy")),Curves!$11:$11,0)</f>
        <v>36</v>
      </c>
      <c r="CU69" s="12"/>
      <c r="CV69" s="12">
        <f>MATCH(CONCATENATE("NG ",TEXT($BS69,"mmm-yyyy")),Curves!$11:$11,0)</f>
        <v>25</v>
      </c>
      <c r="CW69" s="12">
        <f>MATCH(CONCATENATE("B ",TEXT($BS69,"mmm-yyyy")),Curves!$11:$11,0)</f>
        <v>13</v>
      </c>
      <c r="CX69" s="12">
        <f>MATCH(CONCATENATE("DISC ",TEXT($BS69,"mmm-yyyy")),Curves!$11:$11,0)</f>
        <v>37</v>
      </c>
      <c r="CY69" s="12"/>
      <c r="CZ69" s="12">
        <f>MATCH(CONCATENATE("NG ",TEXT($BT69,"mmm-yyyy")),Curves!$11:$11,0)</f>
        <v>26</v>
      </c>
      <c r="DA69" s="12">
        <f>MATCH(CONCATENATE("B ",TEXT($BT69,"mmm-yyyy")),Curves!$11:$11,0)</f>
        <v>14</v>
      </c>
      <c r="DB69" s="12">
        <f>MATCH(CONCATENATE("DISC ",TEXT($BT69,"mmm-yyyy")),Curves!$11:$11,0)</f>
        <v>38</v>
      </c>
      <c r="DC69" s="12"/>
      <c r="DD69" s="12">
        <f>MATCH(CONCATENATE("NG ",TEXT($BU69,"mmm-yyyy")),Curves!$11:$11,0)</f>
        <v>27</v>
      </c>
      <c r="DE69" s="12">
        <f>MATCH(CONCATENATE("B ",TEXT($BU69,"mmm-yyyy")),Curves!$11:$11,0)</f>
        <v>15</v>
      </c>
      <c r="DF69" s="12">
        <f>MATCH(CONCATENATE("DISC ",TEXT($BU69,"mmm-yyyy")),Curves!$11:$11,0)</f>
        <v>39</v>
      </c>
      <c r="DG69" s="12"/>
      <c r="DH69" s="12">
        <f>MATCH(CONCATENATE("NG ",TEXT($BV69,"mmm-yyyy")),Curves!$11:$11,0)</f>
        <v>28</v>
      </c>
      <c r="DI69" s="12">
        <f>MATCH(CONCATENATE("B ",TEXT($BV69,"mmm-yyyy")),Curves!$11:$11,0)</f>
        <v>16</v>
      </c>
      <c r="DJ69" s="12">
        <f>MATCH(CONCATENATE("DISC ",TEXT($BV69,"mmm-yyyy")),Curves!$11:$11,0)</f>
        <v>40</v>
      </c>
      <c r="DL69" s="12">
        <f>MATCH(CONCATENATE("NG ",TEXT($BW69,"mmm-yyyy")),Curves!$11:$11,0)</f>
        <v>29</v>
      </c>
      <c r="DM69" s="12">
        <f>MATCH(CONCATENATE("B ",TEXT($BW69,"mmm-yyyy")),Curves!$11:$11,0)</f>
        <v>17</v>
      </c>
      <c r="DN69" s="12">
        <f>MATCH(CONCATENATE("DISC ",TEXT($BW69,"mmm-yyyy")),Curves!$11:$11,0)</f>
        <v>41</v>
      </c>
      <c r="DP69" s="12">
        <f>MATCH(CONCATENATE("NG ",TEXT($BX69,"mmm-yyyy")),Curves!$11:$11,0)</f>
        <v>30</v>
      </c>
      <c r="DQ69" s="12">
        <f>MATCH(CONCATENATE("B ",TEXT($BX69,"mmm-yyyy")),Curves!$11:$11,0)</f>
        <v>18</v>
      </c>
      <c r="DR69" s="12">
        <f>MATCH(CONCATENATE("DISC ",TEXT($BX69,"mmm-yyyy")),Curves!$11:$11,0)</f>
        <v>42</v>
      </c>
    </row>
    <row r="70" spans="2:122" x14ac:dyDescent="0.2">
      <c r="B70" s="6">
        <f t="shared" si="83"/>
        <v>36708</v>
      </c>
      <c r="C70" s="27">
        <f>IF(Curves!C79&lt;&gt;"",Curves!C79,"")</f>
        <v>36684</v>
      </c>
      <c r="D70" s="31"/>
      <c r="E70" s="20">
        <f t="shared" si="84"/>
        <v>0</v>
      </c>
      <c r="F70" s="20">
        <f t="shared" si="86"/>
        <v>0</v>
      </c>
      <c r="G70" s="20">
        <f t="shared" si="87"/>
        <v>3.6887896308860024</v>
      </c>
      <c r="H70" s="20">
        <f t="shared" si="88"/>
        <v>3.6764328901758017</v>
      </c>
      <c r="I70" s="20">
        <f t="shared" si="89"/>
        <v>3.6371870736735525</v>
      </c>
      <c r="J70" s="20">
        <f t="shared" si="90"/>
        <v>3.5480338592087963</v>
      </c>
      <c r="K70" s="20">
        <f t="shared" si="91"/>
        <v>3.6431450111051418</v>
      </c>
      <c r="L70" s="20">
        <f t="shared" si="92"/>
        <v>3.7060465439054293</v>
      </c>
      <c r="M70" s="20">
        <f t="shared" si="93"/>
        <v>3.6931500445554502</v>
      </c>
      <c r="N70" s="20">
        <f t="shared" si="94"/>
        <v>3.46997542494202</v>
      </c>
      <c r="O70" s="21">
        <f t="shared" si="95"/>
        <v>3.2530581619896766</v>
      </c>
      <c r="P70" s="20"/>
      <c r="Q70" s="50">
        <f t="shared" si="96"/>
        <v>3.7060465439054293</v>
      </c>
      <c r="R70" s="50">
        <f t="shared" si="75"/>
        <v>3.2530581619896766</v>
      </c>
      <c r="S70" s="51">
        <f t="shared" si="97"/>
        <v>0.45298838191575275</v>
      </c>
      <c r="U70" s="34">
        <f>INDEX(Curves!$A$12:$AZ$907,$CA70,CB70)</f>
        <v>0</v>
      </c>
      <c r="V70" s="34">
        <f>INDEX(Curves!$A$12:$AZ$907,$CA70,CC70)</f>
        <v>0</v>
      </c>
      <c r="W70" s="34">
        <f>INDEX(Curves!$A$12:$AZ$907,$CA70,CD70)</f>
        <v>0</v>
      </c>
      <c r="X70" s="34"/>
      <c r="Y70" s="34">
        <f>INDEX(Curves!$A$12:$AZ$907,$CA70,CF70)</f>
        <v>0</v>
      </c>
      <c r="Z70" s="34">
        <f>INDEX(Curves!$A$12:$AZ$907,$CA70,CG70)</f>
        <v>0</v>
      </c>
      <c r="AA70" s="34">
        <f>INDEX(Curves!$A$12:$AZ$907,$CA70,CH70)</f>
        <v>0</v>
      </c>
      <c r="AB70" s="34"/>
      <c r="AC70" s="34">
        <f>INDEX(Curves!$A$12:$AZ$907,$CA70,CJ70)</f>
        <v>3.9449999999999998</v>
      </c>
      <c r="AD70" s="34">
        <f>INDEX(Curves!$A$12:$AZ$907,$CA70,CK70)</f>
        <v>-0.24</v>
      </c>
      <c r="AE70" s="34">
        <f>INDEX(Curves!$A$12:$AZ$907,$CA70,CL70)</f>
        <v>0.99562473168313159</v>
      </c>
      <c r="AF70" s="34"/>
      <c r="AG70" s="34">
        <f>INDEX(Curves!$A$12:$AZ$907,$CA70,CN70)</f>
        <v>3.9290000000000003</v>
      </c>
      <c r="AH70" s="34">
        <f>INDEX(Curves!$A$12:$AZ$907,$CA70,CO70)</f>
        <v>-0.215</v>
      </c>
      <c r="AI70" s="34">
        <f>INDEX(Curves!$A$12:$AZ$907,$CA70,CP70)</f>
        <v>0.98988500004733471</v>
      </c>
      <c r="AJ70" s="34"/>
      <c r="AK70" s="34">
        <f>INDEX(Curves!$A$12:$AZ$907,$CA70,CR70)</f>
        <v>3.9110000000000005</v>
      </c>
      <c r="AL70" s="34">
        <f>INDEX(Curves!$A$12:$AZ$907,$CA70,CS70)</f>
        <v>-0.215</v>
      </c>
      <c r="AM70" s="34">
        <f>INDEX(Curves!$A$12:$AZ$907,$CA70,CT70)</f>
        <v>0.98408741170821212</v>
      </c>
      <c r="AN70" s="34"/>
      <c r="AO70" s="34">
        <f>INDEX(Curves!$A$12:$AZ$907,$CA70,CV70)</f>
        <v>3.9060000000000001</v>
      </c>
      <c r="AP70" s="34">
        <f>INDEX(Curves!$A$12:$AZ$907,$CA70,CW70)</f>
        <v>-0.28000000000000003</v>
      </c>
      <c r="AQ70" s="34">
        <f>INDEX(Curves!$A$12:$AZ$907,$CA70,CX70)</f>
        <v>0.97849803066982788</v>
      </c>
      <c r="AR70" s="34"/>
      <c r="AS70" s="34">
        <f>INDEX(Curves!$A$12:$AZ$907,$CA70,CZ70)</f>
        <v>3.9830000000000001</v>
      </c>
      <c r="AT70" s="34">
        <f>INDEX(Curves!$A$12:$AZ$907,$CA70,DA70)</f>
        <v>-0.23749999999999999</v>
      </c>
      <c r="AU70" s="34">
        <f>INDEX(Curves!$A$12:$AZ$907,$CA70,DB70)</f>
        <v>0.97267254334672049</v>
      </c>
      <c r="AV70" s="34"/>
      <c r="AW70" s="34">
        <f>INDEX(Curves!$A$12:$AZ$907,$CA70,DD70)</f>
        <v>4.07</v>
      </c>
      <c r="AX70" s="34">
        <f>INDEX(Curves!$A$12:$AZ$907,$CA70,DE70)</f>
        <v>-0.23749999999999999</v>
      </c>
      <c r="AY70" s="34">
        <f>INDEX(Curves!$A$12:$AZ$907,$CA70,DF70)</f>
        <v>0.96700496905555877</v>
      </c>
      <c r="AZ70" s="34"/>
      <c r="BA70" s="34">
        <f>INDEX(Curves!$A$12:$AZ$907,$CA70,DH70)</f>
        <v>4.07</v>
      </c>
      <c r="BB70" s="34">
        <f>INDEX(Curves!$A$12:$AZ$907,$CA70,DI70)</f>
        <v>-0.22750000000000001</v>
      </c>
      <c r="BC70" s="34">
        <f>INDEX(Curves!$A$12:$AZ$907,$CA70,DJ70)</f>
        <v>0.96113208706713071</v>
      </c>
      <c r="BD70" s="34"/>
      <c r="BE70" s="34">
        <f>INDEX(Curves!$A$12:$AZ$907,$CA70,DL70)</f>
        <v>3.86</v>
      </c>
      <c r="BF70" s="34">
        <f>INDEX(Curves!$A$12:$AZ$907,$CA70,DM70)</f>
        <v>-0.22750000000000001</v>
      </c>
      <c r="BG70" s="34">
        <f>INDEX(Curves!$A$12:$AZ$907,$CA70,DN70)</f>
        <v>0.95525820370048731</v>
      </c>
      <c r="BH70" s="34"/>
      <c r="BI70" s="34">
        <f>INDEX(Curves!$A$12:$AZ$907,$CA70,DP70)</f>
        <v>3.6520000000000001</v>
      </c>
      <c r="BJ70" s="34">
        <f>INDEX(Curves!$A$12:$AZ$907,$CA70,DQ70)</f>
        <v>-0.22750000000000001</v>
      </c>
      <c r="BK70" s="34">
        <f>INDEX(Curves!$A$12:$AZ$907,$CA70,DR70)</f>
        <v>0.94993668038828338</v>
      </c>
      <c r="BL70"/>
      <c r="BM70"/>
      <c r="BN70" s="17">
        <f t="shared" si="99"/>
        <v>36647</v>
      </c>
      <c r="BO70" s="17">
        <f t="shared" ref="BO70:BX70" si="101">EOMONTH(BN70,1)</f>
        <v>36707</v>
      </c>
      <c r="BP70" s="17">
        <f t="shared" si="101"/>
        <v>36738</v>
      </c>
      <c r="BQ70" s="17">
        <f t="shared" si="101"/>
        <v>36769</v>
      </c>
      <c r="BR70" s="17">
        <f t="shared" si="101"/>
        <v>36799</v>
      </c>
      <c r="BS70" s="17">
        <f t="shared" si="101"/>
        <v>36830</v>
      </c>
      <c r="BT70" s="17">
        <f t="shared" si="101"/>
        <v>36860</v>
      </c>
      <c r="BU70" s="17">
        <f t="shared" si="101"/>
        <v>36891</v>
      </c>
      <c r="BV70" s="17">
        <f t="shared" si="101"/>
        <v>36922</v>
      </c>
      <c r="BW70" s="17">
        <f t="shared" si="101"/>
        <v>36950</v>
      </c>
      <c r="BX70" s="17">
        <f t="shared" si="101"/>
        <v>36981</v>
      </c>
      <c r="BY70" s="9"/>
      <c r="CA70" s="12">
        <f>MATCH(C70,Curves!$C$12:$C$433,0)</f>
        <v>68</v>
      </c>
      <c r="CB70" s="12">
        <f>MATCH(CONCATENATE("NG ",TEXT($BN70,"mmm-yyyy")),Curves!$11:$11,0)</f>
        <v>20</v>
      </c>
      <c r="CC70" s="12">
        <f>MATCH(CONCATENATE("B ",TEXT($BN70,"mmm-yyyy")),Curves!$11:$11,0)</f>
        <v>8</v>
      </c>
      <c r="CD70" s="12">
        <f>MATCH(CONCATENATE("DISC ",TEXT($BN70,"mmm-yyyy")),Curves!$11:$11,0)</f>
        <v>32</v>
      </c>
      <c r="CE70" s="12"/>
      <c r="CF70" s="12">
        <f>MATCH(CONCATENATE("NG ",TEXT($BO70,"mmm-yyyy")),Curves!$11:$11,0)</f>
        <v>21</v>
      </c>
      <c r="CG70" s="12">
        <f>MATCH(CONCATENATE("B ",TEXT($BO70,"mmm-yyyy")),Curves!$11:$11,0)</f>
        <v>9</v>
      </c>
      <c r="CH70" s="12">
        <f>MATCH(CONCATENATE("DISC ",TEXT($BO70,"mmm-yyyy")),Curves!$11:$11,0)</f>
        <v>33</v>
      </c>
      <c r="CI70" s="12"/>
      <c r="CJ70" s="12">
        <f>MATCH(CONCATENATE("NG ",TEXT($BP70,"mmm-yyyy")),Curves!$11:$11,0)</f>
        <v>22</v>
      </c>
      <c r="CK70" s="12">
        <f>MATCH(CONCATENATE("B ",TEXT($BP70,"mmm-yyyy")),Curves!$11:$11,0)</f>
        <v>10</v>
      </c>
      <c r="CL70" s="12">
        <f>MATCH(CONCATENATE("DISC ",TEXT($BP70,"mmm-yyyy")),Curves!$11:$11,0)</f>
        <v>34</v>
      </c>
      <c r="CM70" s="12"/>
      <c r="CN70" s="12">
        <f>MATCH(CONCATENATE("NG ",TEXT($BQ70,"mmm-yyyy")),Curves!$11:$11,0)</f>
        <v>23</v>
      </c>
      <c r="CO70" s="12">
        <f>MATCH(CONCATENATE("B ",TEXT($BQ70,"mmm-yyyy")),Curves!$11:$11,0)</f>
        <v>11</v>
      </c>
      <c r="CP70" s="12">
        <f>MATCH(CONCATENATE("DISC ",TEXT($BQ70,"mmm-yyyy")),Curves!$11:$11,0)</f>
        <v>35</v>
      </c>
      <c r="CQ70" s="12"/>
      <c r="CR70" s="12">
        <f>MATCH(CONCATENATE("NG ",TEXT($BR70,"mmm-yyyy")),Curves!$11:$11,0)</f>
        <v>24</v>
      </c>
      <c r="CS70" s="12">
        <f>MATCH(CONCATENATE("B ",TEXT($BR70,"mmm-yyyy")),Curves!$11:$11,0)</f>
        <v>12</v>
      </c>
      <c r="CT70" s="12">
        <f>MATCH(CONCATENATE("DISC ",TEXT($BR70,"mmm-yyyy")),Curves!$11:$11,0)</f>
        <v>36</v>
      </c>
      <c r="CU70" s="12"/>
      <c r="CV70" s="12">
        <f>MATCH(CONCATENATE("NG ",TEXT($BS70,"mmm-yyyy")),Curves!$11:$11,0)</f>
        <v>25</v>
      </c>
      <c r="CW70" s="12">
        <f>MATCH(CONCATENATE("B ",TEXT($BS70,"mmm-yyyy")),Curves!$11:$11,0)</f>
        <v>13</v>
      </c>
      <c r="CX70" s="12">
        <f>MATCH(CONCATENATE("DISC ",TEXT($BS70,"mmm-yyyy")),Curves!$11:$11,0)</f>
        <v>37</v>
      </c>
      <c r="CY70" s="12"/>
      <c r="CZ70" s="12">
        <f>MATCH(CONCATENATE("NG ",TEXT($BT70,"mmm-yyyy")),Curves!$11:$11,0)</f>
        <v>26</v>
      </c>
      <c r="DA70" s="12">
        <f>MATCH(CONCATENATE("B ",TEXT($BT70,"mmm-yyyy")),Curves!$11:$11,0)</f>
        <v>14</v>
      </c>
      <c r="DB70" s="12">
        <f>MATCH(CONCATENATE("DISC ",TEXT($BT70,"mmm-yyyy")),Curves!$11:$11,0)</f>
        <v>38</v>
      </c>
      <c r="DC70" s="12"/>
      <c r="DD70" s="12">
        <f>MATCH(CONCATENATE("NG ",TEXT($BU70,"mmm-yyyy")),Curves!$11:$11,0)</f>
        <v>27</v>
      </c>
      <c r="DE70" s="12">
        <f>MATCH(CONCATENATE("B ",TEXT($BU70,"mmm-yyyy")),Curves!$11:$11,0)</f>
        <v>15</v>
      </c>
      <c r="DF70" s="12">
        <f>MATCH(CONCATENATE("DISC ",TEXT($BU70,"mmm-yyyy")),Curves!$11:$11,0)</f>
        <v>39</v>
      </c>
      <c r="DG70" s="12"/>
      <c r="DH70" s="12">
        <f>MATCH(CONCATENATE("NG ",TEXT($BV70,"mmm-yyyy")),Curves!$11:$11,0)</f>
        <v>28</v>
      </c>
      <c r="DI70" s="12">
        <f>MATCH(CONCATENATE("B ",TEXT($BV70,"mmm-yyyy")),Curves!$11:$11,0)</f>
        <v>16</v>
      </c>
      <c r="DJ70" s="12">
        <f>MATCH(CONCATENATE("DISC ",TEXT($BV70,"mmm-yyyy")),Curves!$11:$11,0)</f>
        <v>40</v>
      </c>
      <c r="DL70" s="12">
        <f>MATCH(CONCATENATE("NG ",TEXT($BW70,"mmm-yyyy")),Curves!$11:$11,0)</f>
        <v>29</v>
      </c>
      <c r="DM70" s="12">
        <f>MATCH(CONCATENATE("B ",TEXT($BW70,"mmm-yyyy")),Curves!$11:$11,0)</f>
        <v>17</v>
      </c>
      <c r="DN70" s="12">
        <f>MATCH(CONCATENATE("DISC ",TEXT($BW70,"mmm-yyyy")),Curves!$11:$11,0)</f>
        <v>41</v>
      </c>
      <c r="DP70" s="12">
        <f>MATCH(CONCATENATE("NG ",TEXT($BX70,"mmm-yyyy")),Curves!$11:$11,0)</f>
        <v>30</v>
      </c>
      <c r="DQ70" s="12">
        <f>MATCH(CONCATENATE("B ",TEXT($BX70,"mmm-yyyy")),Curves!$11:$11,0)</f>
        <v>18</v>
      </c>
      <c r="DR70" s="12">
        <f>MATCH(CONCATENATE("DISC ",TEXT($BX70,"mmm-yyyy")),Curves!$11:$11,0)</f>
        <v>42</v>
      </c>
    </row>
    <row r="71" spans="2:122" x14ac:dyDescent="0.2">
      <c r="B71" s="6">
        <f t="shared" si="83"/>
        <v>36708</v>
      </c>
      <c r="C71" s="27">
        <f>IF(Curves!C80&lt;&gt;"",Curves!C80,"")</f>
        <v>36685</v>
      </c>
      <c r="D71" s="31"/>
      <c r="E71" s="20">
        <f t="shared" si="84"/>
        <v>0</v>
      </c>
      <c r="F71" s="20">
        <f t="shared" si="86"/>
        <v>0</v>
      </c>
      <c r="G71" s="20">
        <f t="shared" si="87"/>
        <v>3.8990914980118769</v>
      </c>
      <c r="H71" s="20">
        <f t="shared" si="88"/>
        <v>3.8737005817798313</v>
      </c>
      <c r="I71" s="20">
        <f t="shared" si="89"/>
        <v>3.8313298807607112</v>
      </c>
      <c r="J71" s="20">
        <f t="shared" si="90"/>
        <v>3.7359169518999868</v>
      </c>
      <c r="K71" s="20">
        <f t="shared" si="91"/>
        <v>3.7962920370787163</v>
      </c>
      <c r="L71" s="20">
        <f t="shared" si="92"/>
        <v>3.8466269232624479</v>
      </c>
      <c r="M71" s="20">
        <f t="shared" si="93"/>
        <v>3.823173009551323</v>
      </c>
      <c r="N71" s="20">
        <f t="shared" si="94"/>
        <v>3.5943123408808235</v>
      </c>
      <c r="O71" s="21">
        <f t="shared" si="95"/>
        <v>3.3680507844903205</v>
      </c>
      <c r="P71" s="20"/>
      <c r="Q71" s="50">
        <f t="shared" si="96"/>
        <v>3.8990914980118769</v>
      </c>
      <c r="R71" s="50">
        <f t="shared" si="75"/>
        <v>3.3680507844903205</v>
      </c>
      <c r="S71" s="51">
        <f t="shared" si="97"/>
        <v>0.53104071352155646</v>
      </c>
      <c r="U71" s="34">
        <f>INDEX(Curves!$A$12:$AZ$907,$CA71,CB71)</f>
        <v>0</v>
      </c>
      <c r="V71" s="34">
        <f>INDEX(Curves!$A$12:$AZ$907,$CA71,CC71)</f>
        <v>0</v>
      </c>
      <c r="W71" s="34">
        <f>INDEX(Curves!$A$12:$AZ$907,$CA71,CD71)</f>
        <v>0</v>
      </c>
      <c r="X71" s="34"/>
      <c r="Y71" s="34">
        <f>INDEX(Curves!$A$12:$AZ$907,$CA71,CF71)</f>
        <v>0</v>
      </c>
      <c r="Z71" s="34">
        <f>INDEX(Curves!$A$12:$AZ$907,$CA71,CG71)</f>
        <v>0</v>
      </c>
      <c r="AA71" s="34">
        <f>INDEX(Curves!$A$12:$AZ$907,$CA71,CH71)</f>
        <v>0</v>
      </c>
      <c r="AB71" s="34"/>
      <c r="AC71" s="34">
        <f>INDEX(Curves!$A$12:$AZ$907,$CA71,CJ71)</f>
        <v>4.133</v>
      </c>
      <c r="AD71" s="34">
        <f>INDEX(Curves!$A$12:$AZ$907,$CA71,CK71)</f>
        <v>-0.2175</v>
      </c>
      <c r="AE71" s="34">
        <f>INDEX(Curves!$A$12:$AZ$907,$CA71,CL71)</f>
        <v>0.99580934695744516</v>
      </c>
      <c r="AF71" s="34"/>
      <c r="AG71" s="34">
        <f>INDEX(Curves!$A$12:$AZ$907,$CA71,CN71)</f>
        <v>4.1050000000000004</v>
      </c>
      <c r="AH71" s="34">
        <f>INDEX(Curves!$A$12:$AZ$907,$CA71,CO71)</f>
        <v>-0.1925</v>
      </c>
      <c r="AI71" s="34">
        <f>INDEX(Curves!$A$12:$AZ$907,$CA71,CP71)</f>
        <v>0.99008321579037206</v>
      </c>
      <c r="AJ71" s="34"/>
      <c r="AK71" s="34">
        <f>INDEX(Curves!$A$12:$AZ$907,$CA71,CR71)</f>
        <v>4.085</v>
      </c>
      <c r="AL71" s="34">
        <f>INDEX(Curves!$A$12:$AZ$907,$CA71,CS71)</f>
        <v>-0.1925</v>
      </c>
      <c r="AM71" s="34">
        <f>INDEX(Curves!$A$12:$AZ$907,$CA71,CT71)</f>
        <v>0.98428513314340682</v>
      </c>
      <c r="AN71" s="34"/>
      <c r="AO71" s="34">
        <f>INDEX(Curves!$A$12:$AZ$907,$CA71,CV71)</f>
        <v>4.0750000000000002</v>
      </c>
      <c r="AP71" s="34">
        <f>INDEX(Curves!$A$12:$AZ$907,$CA71,CW71)</f>
        <v>-0.25750000000000001</v>
      </c>
      <c r="AQ71" s="34">
        <f>INDEX(Curves!$A$12:$AZ$907,$CA71,CX71)</f>
        <v>0.97862919499672207</v>
      </c>
      <c r="AR71" s="34"/>
      <c r="AS71" s="34">
        <f>INDEX(Curves!$A$12:$AZ$907,$CA71,CZ71)</f>
        <v>4.1399999999999997</v>
      </c>
      <c r="AT71" s="34">
        <f>INDEX(Curves!$A$12:$AZ$907,$CA71,DA71)</f>
        <v>-0.23749999999999999</v>
      </c>
      <c r="AU71" s="34">
        <f>INDEX(Curves!$A$12:$AZ$907,$CA71,DB71)</f>
        <v>0.97278463474150323</v>
      </c>
      <c r="AV71" s="34"/>
      <c r="AW71" s="34">
        <f>INDEX(Curves!$A$12:$AZ$907,$CA71,DD71)</f>
        <v>4.2149999999999999</v>
      </c>
      <c r="AX71" s="34">
        <f>INDEX(Curves!$A$12:$AZ$907,$CA71,DE71)</f>
        <v>-0.23749999999999999</v>
      </c>
      <c r="AY71" s="34">
        <f>INDEX(Curves!$A$12:$AZ$907,$CA71,DF71)</f>
        <v>0.96709664946887441</v>
      </c>
      <c r="AZ71" s="34"/>
      <c r="BA71" s="34">
        <f>INDEX(Curves!$A$12:$AZ$907,$CA71,DH71)</f>
        <v>4.2050000000000001</v>
      </c>
      <c r="BB71" s="34">
        <f>INDEX(Curves!$A$12:$AZ$907,$CA71,DI71)</f>
        <v>-0.22750000000000001</v>
      </c>
      <c r="BC71" s="34">
        <f>INDEX(Curves!$A$12:$AZ$907,$CA71,DJ71)</f>
        <v>0.96120000240133829</v>
      </c>
      <c r="BD71" s="34"/>
      <c r="BE71" s="34">
        <f>INDEX(Curves!$A$12:$AZ$907,$CA71,DL71)</f>
        <v>3.99</v>
      </c>
      <c r="BF71" s="34">
        <f>INDEX(Curves!$A$12:$AZ$907,$CA71,DM71)</f>
        <v>-0.22750000000000001</v>
      </c>
      <c r="BG71" s="34">
        <f>INDEX(Curves!$A$12:$AZ$907,$CA71,DN71)</f>
        <v>0.95529896103144807</v>
      </c>
      <c r="BH71" s="34"/>
      <c r="BI71" s="34">
        <f>INDEX(Curves!$A$12:$AZ$907,$CA71,DP71)</f>
        <v>3.7730000000000001</v>
      </c>
      <c r="BJ71" s="34">
        <f>INDEX(Curves!$A$12:$AZ$907,$CA71,DQ71)</f>
        <v>-0.22750000000000001</v>
      </c>
      <c r="BK71" s="34">
        <f>INDEX(Curves!$A$12:$AZ$907,$CA71,DR71)</f>
        <v>0.94995086292210418</v>
      </c>
      <c r="BL71"/>
      <c r="BM71"/>
      <c r="BN71" s="17">
        <f t="shared" si="99"/>
        <v>36647</v>
      </c>
      <c r="BO71" s="17">
        <f t="shared" ref="BO71:BX71" si="102">EOMONTH(BN71,1)</f>
        <v>36707</v>
      </c>
      <c r="BP71" s="17">
        <f t="shared" si="102"/>
        <v>36738</v>
      </c>
      <c r="BQ71" s="17">
        <f t="shared" si="102"/>
        <v>36769</v>
      </c>
      <c r="BR71" s="17">
        <f t="shared" si="102"/>
        <v>36799</v>
      </c>
      <c r="BS71" s="17">
        <f t="shared" si="102"/>
        <v>36830</v>
      </c>
      <c r="BT71" s="17">
        <f t="shared" si="102"/>
        <v>36860</v>
      </c>
      <c r="BU71" s="17">
        <f t="shared" si="102"/>
        <v>36891</v>
      </c>
      <c r="BV71" s="17">
        <f t="shared" si="102"/>
        <v>36922</v>
      </c>
      <c r="BW71" s="17">
        <f t="shared" si="102"/>
        <v>36950</v>
      </c>
      <c r="BX71" s="17">
        <f t="shared" si="102"/>
        <v>36981</v>
      </c>
      <c r="BY71" s="9"/>
      <c r="CA71" s="12">
        <f>MATCH(C71,Curves!$C$12:$C$433,0)</f>
        <v>69</v>
      </c>
      <c r="CB71" s="12">
        <f>MATCH(CONCATENATE("NG ",TEXT($BN71,"mmm-yyyy")),Curves!$11:$11,0)</f>
        <v>20</v>
      </c>
      <c r="CC71" s="12">
        <f>MATCH(CONCATENATE("B ",TEXT($BN71,"mmm-yyyy")),Curves!$11:$11,0)</f>
        <v>8</v>
      </c>
      <c r="CD71" s="12">
        <f>MATCH(CONCATENATE("DISC ",TEXT($BN71,"mmm-yyyy")),Curves!$11:$11,0)</f>
        <v>32</v>
      </c>
      <c r="CE71" s="12"/>
      <c r="CF71" s="12">
        <f>MATCH(CONCATENATE("NG ",TEXT($BO71,"mmm-yyyy")),Curves!$11:$11,0)</f>
        <v>21</v>
      </c>
      <c r="CG71" s="12">
        <f>MATCH(CONCATENATE("B ",TEXT($BO71,"mmm-yyyy")),Curves!$11:$11,0)</f>
        <v>9</v>
      </c>
      <c r="CH71" s="12">
        <f>MATCH(CONCATENATE("DISC ",TEXT($BO71,"mmm-yyyy")),Curves!$11:$11,0)</f>
        <v>33</v>
      </c>
      <c r="CI71" s="12"/>
      <c r="CJ71" s="12">
        <f>MATCH(CONCATENATE("NG ",TEXT($BP71,"mmm-yyyy")),Curves!$11:$11,0)</f>
        <v>22</v>
      </c>
      <c r="CK71" s="12">
        <f>MATCH(CONCATENATE("B ",TEXT($BP71,"mmm-yyyy")),Curves!$11:$11,0)</f>
        <v>10</v>
      </c>
      <c r="CL71" s="12">
        <f>MATCH(CONCATENATE("DISC ",TEXT($BP71,"mmm-yyyy")),Curves!$11:$11,0)</f>
        <v>34</v>
      </c>
      <c r="CM71" s="12"/>
      <c r="CN71" s="12">
        <f>MATCH(CONCATENATE("NG ",TEXT($BQ71,"mmm-yyyy")),Curves!$11:$11,0)</f>
        <v>23</v>
      </c>
      <c r="CO71" s="12">
        <f>MATCH(CONCATENATE("B ",TEXT($BQ71,"mmm-yyyy")),Curves!$11:$11,0)</f>
        <v>11</v>
      </c>
      <c r="CP71" s="12">
        <f>MATCH(CONCATENATE("DISC ",TEXT($BQ71,"mmm-yyyy")),Curves!$11:$11,0)</f>
        <v>35</v>
      </c>
      <c r="CQ71" s="12"/>
      <c r="CR71" s="12">
        <f>MATCH(CONCATENATE("NG ",TEXT($BR71,"mmm-yyyy")),Curves!$11:$11,0)</f>
        <v>24</v>
      </c>
      <c r="CS71" s="12">
        <f>MATCH(CONCATENATE("B ",TEXT($BR71,"mmm-yyyy")),Curves!$11:$11,0)</f>
        <v>12</v>
      </c>
      <c r="CT71" s="12">
        <f>MATCH(CONCATENATE("DISC ",TEXT($BR71,"mmm-yyyy")),Curves!$11:$11,0)</f>
        <v>36</v>
      </c>
      <c r="CU71" s="12"/>
      <c r="CV71" s="12">
        <f>MATCH(CONCATENATE("NG ",TEXT($BS71,"mmm-yyyy")),Curves!$11:$11,0)</f>
        <v>25</v>
      </c>
      <c r="CW71" s="12">
        <f>MATCH(CONCATENATE("B ",TEXT($BS71,"mmm-yyyy")),Curves!$11:$11,0)</f>
        <v>13</v>
      </c>
      <c r="CX71" s="12">
        <f>MATCH(CONCATENATE("DISC ",TEXT($BS71,"mmm-yyyy")),Curves!$11:$11,0)</f>
        <v>37</v>
      </c>
      <c r="CY71" s="12"/>
      <c r="CZ71" s="12">
        <f>MATCH(CONCATENATE("NG ",TEXT($BT71,"mmm-yyyy")),Curves!$11:$11,0)</f>
        <v>26</v>
      </c>
      <c r="DA71" s="12">
        <f>MATCH(CONCATENATE("B ",TEXT($BT71,"mmm-yyyy")),Curves!$11:$11,0)</f>
        <v>14</v>
      </c>
      <c r="DB71" s="12">
        <f>MATCH(CONCATENATE("DISC ",TEXT($BT71,"mmm-yyyy")),Curves!$11:$11,0)</f>
        <v>38</v>
      </c>
      <c r="DC71" s="12"/>
      <c r="DD71" s="12">
        <f>MATCH(CONCATENATE("NG ",TEXT($BU71,"mmm-yyyy")),Curves!$11:$11,0)</f>
        <v>27</v>
      </c>
      <c r="DE71" s="12">
        <f>MATCH(CONCATENATE("B ",TEXT($BU71,"mmm-yyyy")),Curves!$11:$11,0)</f>
        <v>15</v>
      </c>
      <c r="DF71" s="12">
        <f>MATCH(CONCATENATE("DISC ",TEXT($BU71,"mmm-yyyy")),Curves!$11:$11,0)</f>
        <v>39</v>
      </c>
      <c r="DG71" s="12"/>
      <c r="DH71" s="12">
        <f>MATCH(CONCATENATE("NG ",TEXT($BV71,"mmm-yyyy")),Curves!$11:$11,0)</f>
        <v>28</v>
      </c>
      <c r="DI71" s="12">
        <f>MATCH(CONCATENATE("B ",TEXT($BV71,"mmm-yyyy")),Curves!$11:$11,0)</f>
        <v>16</v>
      </c>
      <c r="DJ71" s="12">
        <f>MATCH(CONCATENATE("DISC ",TEXT($BV71,"mmm-yyyy")),Curves!$11:$11,0)</f>
        <v>40</v>
      </c>
      <c r="DL71" s="12">
        <f>MATCH(CONCATENATE("NG ",TEXT($BW71,"mmm-yyyy")),Curves!$11:$11,0)</f>
        <v>29</v>
      </c>
      <c r="DM71" s="12">
        <f>MATCH(CONCATENATE("B ",TEXT($BW71,"mmm-yyyy")),Curves!$11:$11,0)</f>
        <v>17</v>
      </c>
      <c r="DN71" s="12">
        <f>MATCH(CONCATENATE("DISC ",TEXT($BW71,"mmm-yyyy")),Curves!$11:$11,0)</f>
        <v>41</v>
      </c>
      <c r="DP71" s="12">
        <f>MATCH(CONCATENATE("NG ",TEXT($BX71,"mmm-yyyy")),Curves!$11:$11,0)</f>
        <v>30</v>
      </c>
      <c r="DQ71" s="12">
        <f>MATCH(CONCATENATE("B ",TEXT($BX71,"mmm-yyyy")),Curves!$11:$11,0)</f>
        <v>18</v>
      </c>
      <c r="DR71" s="12">
        <f>MATCH(CONCATENATE("DISC ",TEXT($BX71,"mmm-yyyy")),Curves!$11:$11,0)</f>
        <v>42</v>
      </c>
    </row>
    <row r="72" spans="2:122" x14ac:dyDescent="0.2">
      <c r="B72" s="6">
        <f t="shared" si="83"/>
        <v>36708</v>
      </c>
      <c r="C72" s="27">
        <f>IF(Curves!C81&lt;&gt;"",Curves!C81,"")</f>
        <v>36686</v>
      </c>
      <c r="D72" s="31"/>
      <c r="E72" s="20">
        <f t="shared" si="84"/>
        <v>0</v>
      </c>
      <c r="F72" s="20">
        <f t="shared" si="86"/>
        <v>0</v>
      </c>
      <c r="G72" s="20">
        <f t="shared" si="87"/>
        <v>3.916719748855948</v>
      </c>
      <c r="H72" s="20">
        <f t="shared" si="88"/>
        <v>3.9139889002285662</v>
      </c>
      <c r="I72" s="20">
        <f t="shared" si="89"/>
        <v>3.8664297760152944</v>
      </c>
      <c r="J72" s="20">
        <f t="shared" si="90"/>
        <v>3.7689330185073815</v>
      </c>
      <c r="K72" s="20">
        <f t="shared" si="91"/>
        <v>3.8140458557428385</v>
      </c>
      <c r="L72" s="20">
        <f t="shared" si="92"/>
        <v>3.8546149054749002</v>
      </c>
      <c r="M72" s="20">
        <f t="shared" si="93"/>
        <v>3.8310999215685846</v>
      </c>
      <c r="N72" s="20">
        <f t="shared" si="94"/>
        <v>3.601170259125642</v>
      </c>
      <c r="O72" s="21">
        <f t="shared" si="95"/>
        <v>3.3738549061105023</v>
      </c>
      <c r="P72" s="20"/>
      <c r="Q72" s="50">
        <f t="shared" si="96"/>
        <v>3.916719748855948</v>
      </c>
      <c r="R72" s="50">
        <f t="shared" si="75"/>
        <v>3.3738549061105023</v>
      </c>
      <c r="S72" s="51">
        <f t="shared" si="97"/>
        <v>0.54286484274544566</v>
      </c>
      <c r="U72" s="34">
        <f>INDEX(Curves!$A$12:$AZ$907,$CA72,CB72)</f>
        <v>0</v>
      </c>
      <c r="V72" s="34">
        <f>INDEX(Curves!$A$12:$AZ$907,$CA72,CC72)</f>
        <v>0</v>
      </c>
      <c r="W72" s="34">
        <f>INDEX(Curves!$A$12:$AZ$907,$CA72,CD72)</f>
        <v>0</v>
      </c>
      <c r="X72" s="34"/>
      <c r="Y72" s="34">
        <f>INDEX(Curves!$A$12:$AZ$907,$CA72,CF72)</f>
        <v>0</v>
      </c>
      <c r="Z72" s="34">
        <f>INDEX(Curves!$A$12:$AZ$907,$CA72,CG72)</f>
        <v>0</v>
      </c>
      <c r="AA72" s="34">
        <f>INDEX(Curves!$A$12:$AZ$907,$CA72,CH72)</f>
        <v>0</v>
      </c>
      <c r="AB72" s="34"/>
      <c r="AC72" s="34">
        <f>INDEX(Curves!$A$12:$AZ$907,$CA72,CJ72)</f>
        <v>4.16</v>
      </c>
      <c r="AD72" s="34">
        <f>INDEX(Curves!$A$12:$AZ$907,$CA72,CK72)</f>
        <v>-0.22750000000000001</v>
      </c>
      <c r="AE72" s="34">
        <f>INDEX(Curves!$A$12:$AZ$907,$CA72,CL72)</f>
        <v>0.9959872215781177</v>
      </c>
      <c r="AF72" s="34"/>
      <c r="AG72" s="34">
        <f>INDEX(Curves!$A$12:$AZ$907,$CA72,CN72)</f>
        <v>4.1399999999999997</v>
      </c>
      <c r="AH72" s="34">
        <f>INDEX(Curves!$A$12:$AZ$907,$CA72,CO72)</f>
        <v>-0.1875</v>
      </c>
      <c r="AI72" s="34">
        <f>INDEX(Curves!$A$12:$AZ$907,$CA72,CP72)</f>
        <v>0.99025652124694918</v>
      </c>
      <c r="AJ72" s="34"/>
      <c r="AK72" s="34">
        <f>INDEX(Curves!$A$12:$AZ$907,$CA72,CR72)</f>
        <v>4.1150000000000002</v>
      </c>
      <c r="AL72" s="34">
        <f>INDEX(Curves!$A$12:$AZ$907,$CA72,CS72)</f>
        <v>-0.1875</v>
      </c>
      <c r="AM72" s="34">
        <f>INDEX(Curves!$A$12:$AZ$907,$CA72,CT72)</f>
        <v>0.98445061133425693</v>
      </c>
      <c r="AN72" s="34"/>
      <c r="AO72" s="34">
        <f>INDEX(Curves!$A$12:$AZ$907,$CA72,CV72)</f>
        <v>4.1029999999999998</v>
      </c>
      <c r="AP72" s="34">
        <f>INDEX(Curves!$A$12:$AZ$907,$CA72,CW72)</f>
        <v>-0.2525</v>
      </c>
      <c r="AQ72" s="34">
        <f>INDEX(Curves!$A$12:$AZ$907,$CA72,CX72)</f>
        <v>0.97881652214189885</v>
      </c>
      <c r="AR72" s="34"/>
      <c r="AS72" s="34">
        <f>INDEX(Curves!$A$12:$AZ$907,$CA72,CZ72)</f>
        <v>4.1550000000000002</v>
      </c>
      <c r="AT72" s="34">
        <f>INDEX(Curves!$A$12:$AZ$907,$CA72,DA72)</f>
        <v>-0.23499999999999999</v>
      </c>
      <c r="AU72" s="34">
        <f>INDEX(Curves!$A$12:$AZ$907,$CA72,DB72)</f>
        <v>0.97297088156705058</v>
      </c>
      <c r="AV72" s="34"/>
      <c r="AW72" s="34">
        <f>INDEX(Curves!$A$12:$AZ$907,$CA72,DD72)</f>
        <v>4.22</v>
      </c>
      <c r="AX72" s="34">
        <f>INDEX(Curves!$A$12:$AZ$907,$CA72,DE72)</f>
        <v>-0.23499999999999999</v>
      </c>
      <c r="AY72" s="34">
        <f>INDEX(Curves!$A$12:$AZ$907,$CA72,DF72)</f>
        <v>0.96728103023209544</v>
      </c>
      <c r="AZ72" s="34"/>
      <c r="BA72" s="34">
        <f>INDEX(Curves!$A$12:$AZ$907,$CA72,DH72)</f>
        <v>4.21</v>
      </c>
      <c r="BB72" s="34">
        <f>INDEX(Curves!$A$12:$AZ$907,$CA72,DI72)</f>
        <v>-0.22500000000000001</v>
      </c>
      <c r="BC72" s="34">
        <f>INDEX(Curves!$A$12:$AZ$907,$CA72,DJ72)</f>
        <v>0.96138015597706017</v>
      </c>
      <c r="BD72" s="34"/>
      <c r="BE72" s="34">
        <f>INDEX(Curves!$A$12:$AZ$907,$CA72,DL72)</f>
        <v>3.9940000000000002</v>
      </c>
      <c r="BF72" s="34">
        <f>INDEX(Curves!$A$12:$AZ$907,$CA72,DM72)</f>
        <v>-0.22500000000000001</v>
      </c>
      <c r="BG72" s="34">
        <f>INDEX(Curves!$A$12:$AZ$907,$CA72,DN72)</f>
        <v>0.95547101595267758</v>
      </c>
      <c r="BH72" s="34"/>
      <c r="BI72" s="34">
        <f>INDEX(Curves!$A$12:$AZ$907,$CA72,DP72)</f>
        <v>3.7760000000000002</v>
      </c>
      <c r="BJ72" s="34">
        <f>INDEX(Curves!$A$12:$AZ$907,$CA72,DQ72)</f>
        <v>-0.22500000000000001</v>
      </c>
      <c r="BK72" s="34">
        <f>INDEX(Curves!$A$12:$AZ$907,$CA72,DR72)</f>
        <v>0.95011402593931349</v>
      </c>
      <c r="BL72"/>
      <c r="BM72"/>
      <c r="BN72" s="17">
        <f t="shared" si="99"/>
        <v>36647</v>
      </c>
      <c r="BO72" s="17">
        <f t="shared" ref="BO72:BX72" si="103">EOMONTH(BN72,1)</f>
        <v>36707</v>
      </c>
      <c r="BP72" s="17">
        <f t="shared" si="103"/>
        <v>36738</v>
      </c>
      <c r="BQ72" s="17">
        <f t="shared" si="103"/>
        <v>36769</v>
      </c>
      <c r="BR72" s="17">
        <f t="shared" si="103"/>
        <v>36799</v>
      </c>
      <c r="BS72" s="17">
        <f t="shared" si="103"/>
        <v>36830</v>
      </c>
      <c r="BT72" s="17">
        <f t="shared" si="103"/>
        <v>36860</v>
      </c>
      <c r="BU72" s="17">
        <f t="shared" si="103"/>
        <v>36891</v>
      </c>
      <c r="BV72" s="17">
        <f t="shared" si="103"/>
        <v>36922</v>
      </c>
      <c r="BW72" s="17">
        <f t="shared" si="103"/>
        <v>36950</v>
      </c>
      <c r="BX72" s="17">
        <f t="shared" si="103"/>
        <v>36981</v>
      </c>
      <c r="BY72" s="9"/>
      <c r="CA72" s="12">
        <f>MATCH(C72,Curves!$C$12:$C$433,0)</f>
        <v>70</v>
      </c>
      <c r="CB72" s="12">
        <f>MATCH(CONCATENATE("NG ",TEXT($BN72,"mmm-yyyy")),Curves!$11:$11,0)</f>
        <v>20</v>
      </c>
      <c r="CC72" s="12">
        <f>MATCH(CONCATENATE("B ",TEXT($BN72,"mmm-yyyy")),Curves!$11:$11,0)</f>
        <v>8</v>
      </c>
      <c r="CD72" s="12">
        <f>MATCH(CONCATENATE("DISC ",TEXT($BN72,"mmm-yyyy")),Curves!$11:$11,0)</f>
        <v>32</v>
      </c>
      <c r="CE72" s="12"/>
      <c r="CF72" s="12">
        <f>MATCH(CONCATENATE("NG ",TEXT($BO72,"mmm-yyyy")),Curves!$11:$11,0)</f>
        <v>21</v>
      </c>
      <c r="CG72" s="12">
        <f>MATCH(CONCATENATE("B ",TEXT($BO72,"mmm-yyyy")),Curves!$11:$11,0)</f>
        <v>9</v>
      </c>
      <c r="CH72" s="12">
        <f>MATCH(CONCATENATE("DISC ",TEXT($BO72,"mmm-yyyy")),Curves!$11:$11,0)</f>
        <v>33</v>
      </c>
      <c r="CI72" s="12"/>
      <c r="CJ72" s="12">
        <f>MATCH(CONCATENATE("NG ",TEXT($BP72,"mmm-yyyy")),Curves!$11:$11,0)</f>
        <v>22</v>
      </c>
      <c r="CK72" s="12">
        <f>MATCH(CONCATENATE("B ",TEXT($BP72,"mmm-yyyy")),Curves!$11:$11,0)</f>
        <v>10</v>
      </c>
      <c r="CL72" s="12">
        <f>MATCH(CONCATENATE("DISC ",TEXT($BP72,"mmm-yyyy")),Curves!$11:$11,0)</f>
        <v>34</v>
      </c>
      <c r="CM72" s="12"/>
      <c r="CN72" s="12">
        <f>MATCH(CONCATENATE("NG ",TEXT($BQ72,"mmm-yyyy")),Curves!$11:$11,0)</f>
        <v>23</v>
      </c>
      <c r="CO72" s="12">
        <f>MATCH(CONCATENATE("B ",TEXT($BQ72,"mmm-yyyy")),Curves!$11:$11,0)</f>
        <v>11</v>
      </c>
      <c r="CP72" s="12">
        <f>MATCH(CONCATENATE("DISC ",TEXT($BQ72,"mmm-yyyy")),Curves!$11:$11,0)</f>
        <v>35</v>
      </c>
      <c r="CQ72" s="12"/>
      <c r="CR72" s="12">
        <f>MATCH(CONCATENATE("NG ",TEXT($BR72,"mmm-yyyy")),Curves!$11:$11,0)</f>
        <v>24</v>
      </c>
      <c r="CS72" s="12">
        <f>MATCH(CONCATENATE("B ",TEXT($BR72,"mmm-yyyy")),Curves!$11:$11,0)</f>
        <v>12</v>
      </c>
      <c r="CT72" s="12">
        <f>MATCH(CONCATENATE("DISC ",TEXT($BR72,"mmm-yyyy")),Curves!$11:$11,0)</f>
        <v>36</v>
      </c>
      <c r="CU72" s="12"/>
      <c r="CV72" s="12">
        <f>MATCH(CONCATENATE("NG ",TEXT($BS72,"mmm-yyyy")),Curves!$11:$11,0)</f>
        <v>25</v>
      </c>
      <c r="CW72" s="12">
        <f>MATCH(CONCATENATE("B ",TEXT($BS72,"mmm-yyyy")),Curves!$11:$11,0)</f>
        <v>13</v>
      </c>
      <c r="CX72" s="12">
        <f>MATCH(CONCATENATE("DISC ",TEXT($BS72,"mmm-yyyy")),Curves!$11:$11,0)</f>
        <v>37</v>
      </c>
      <c r="CY72" s="12"/>
      <c r="CZ72" s="12">
        <f>MATCH(CONCATENATE("NG ",TEXT($BT72,"mmm-yyyy")),Curves!$11:$11,0)</f>
        <v>26</v>
      </c>
      <c r="DA72" s="12">
        <f>MATCH(CONCATENATE("B ",TEXT($BT72,"mmm-yyyy")),Curves!$11:$11,0)</f>
        <v>14</v>
      </c>
      <c r="DB72" s="12">
        <f>MATCH(CONCATENATE("DISC ",TEXT($BT72,"mmm-yyyy")),Curves!$11:$11,0)</f>
        <v>38</v>
      </c>
      <c r="DC72" s="12"/>
      <c r="DD72" s="12">
        <f>MATCH(CONCATENATE("NG ",TEXT($BU72,"mmm-yyyy")),Curves!$11:$11,0)</f>
        <v>27</v>
      </c>
      <c r="DE72" s="12">
        <f>MATCH(CONCATENATE("B ",TEXT($BU72,"mmm-yyyy")),Curves!$11:$11,0)</f>
        <v>15</v>
      </c>
      <c r="DF72" s="12">
        <f>MATCH(CONCATENATE("DISC ",TEXT($BU72,"mmm-yyyy")),Curves!$11:$11,0)</f>
        <v>39</v>
      </c>
      <c r="DG72" s="12"/>
      <c r="DH72" s="12">
        <f>MATCH(CONCATENATE("NG ",TEXT($BV72,"mmm-yyyy")),Curves!$11:$11,0)</f>
        <v>28</v>
      </c>
      <c r="DI72" s="12">
        <f>MATCH(CONCATENATE("B ",TEXT($BV72,"mmm-yyyy")),Curves!$11:$11,0)</f>
        <v>16</v>
      </c>
      <c r="DJ72" s="12">
        <f>MATCH(CONCATENATE("DISC ",TEXT($BV72,"mmm-yyyy")),Curves!$11:$11,0)</f>
        <v>40</v>
      </c>
      <c r="DL72" s="12">
        <f>MATCH(CONCATENATE("NG ",TEXT($BW72,"mmm-yyyy")),Curves!$11:$11,0)</f>
        <v>29</v>
      </c>
      <c r="DM72" s="12">
        <f>MATCH(CONCATENATE("B ",TEXT($BW72,"mmm-yyyy")),Curves!$11:$11,0)</f>
        <v>17</v>
      </c>
      <c r="DN72" s="12">
        <f>MATCH(CONCATENATE("DISC ",TEXT($BW72,"mmm-yyyy")),Curves!$11:$11,0)</f>
        <v>41</v>
      </c>
      <c r="DP72" s="12">
        <f>MATCH(CONCATENATE("NG ",TEXT($BX72,"mmm-yyyy")),Curves!$11:$11,0)</f>
        <v>30</v>
      </c>
      <c r="DQ72" s="12">
        <f>MATCH(CONCATENATE("B ",TEXT($BX72,"mmm-yyyy")),Curves!$11:$11,0)</f>
        <v>18</v>
      </c>
      <c r="DR72" s="12">
        <f>MATCH(CONCATENATE("DISC ",TEXT($BX72,"mmm-yyyy")),Curves!$11:$11,0)</f>
        <v>42</v>
      </c>
    </row>
    <row r="73" spans="2:122" x14ac:dyDescent="0.2">
      <c r="B73" s="6">
        <f t="shared" si="83"/>
        <v>36708</v>
      </c>
      <c r="C73" s="27">
        <f>IF(Curves!C82&lt;&gt;"",Curves!C82,"")</f>
        <v>36687</v>
      </c>
      <c r="D73" s="31"/>
      <c r="E73" s="20">
        <f t="shared" si="84"/>
        <v>0</v>
      </c>
      <c r="F73" s="20">
        <f t="shared" si="86"/>
        <v>0</v>
      </c>
      <c r="G73" s="20">
        <f t="shared" si="87"/>
        <v>0</v>
      </c>
      <c r="H73" s="20">
        <f t="shared" si="88"/>
        <v>0</v>
      </c>
      <c r="I73" s="20">
        <f t="shared" si="89"/>
        <v>0</v>
      </c>
      <c r="J73" s="20">
        <f t="shared" si="90"/>
        <v>0</v>
      </c>
      <c r="K73" s="20">
        <f t="shared" si="91"/>
        <v>0</v>
      </c>
      <c r="L73" s="20">
        <f t="shared" si="92"/>
        <v>0</v>
      </c>
      <c r="M73" s="20">
        <f t="shared" si="93"/>
        <v>0</v>
      </c>
      <c r="N73" s="20">
        <f t="shared" si="94"/>
        <v>0</v>
      </c>
      <c r="O73" s="21">
        <f t="shared" si="95"/>
        <v>0</v>
      </c>
      <c r="P73" s="20"/>
      <c r="Q73" s="50">
        <f t="shared" si="96"/>
        <v>0</v>
      </c>
      <c r="R73" s="50">
        <f t="shared" si="75"/>
        <v>0</v>
      </c>
      <c r="S73" s="51">
        <f t="shared" si="97"/>
        <v>0.54286484274544566</v>
      </c>
      <c r="U73" s="34">
        <f>INDEX(Curves!$A$12:$AZ$907,$CA73,CB73)</f>
        <v>0</v>
      </c>
      <c r="V73" s="34">
        <f>INDEX(Curves!$A$12:$AZ$907,$CA73,CC73)</f>
        <v>0</v>
      </c>
      <c r="W73" s="34">
        <f>INDEX(Curves!$A$12:$AZ$907,$CA73,CD73)</f>
        <v>0</v>
      </c>
      <c r="X73" s="34"/>
      <c r="Y73" s="34">
        <f>INDEX(Curves!$A$12:$AZ$907,$CA73,CF73)</f>
        <v>0</v>
      </c>
      <c r="Z73" s="34">
        <f>INDEX(Curves!$A$12:$AZ$907,$CA73,CG73)</f>
        <v>0</v>
      </c>
      <c r="AA73" s="34">
        <f>INDEX(Curves!$A$12:$AZ$907,$CA73,CH73)</f>
        <v>0</v>
      </c>
      <c r="AB73" s="34"/>
      <c r="AC73" s="34">
        <f>INDEX(Curves!$A$12:$AZ$907,$CA73,CJ73)</f>
        <v>0</v>
      </c>
      <c r="AD73" s="34">
        <f>INDEX(Curves!$A$12:$AZ$907,$CA73,CK73)</f>
        <v>0</v>
      </c>
      <c r="AE73" s="34">
        <f>INDEX(Curves!$A$12:$AZ$907,$CA73,CL73)</f>
        <v>0</v>
      </c>
      <c r="AF73" s="34"/>
      <c r="AG73" s="34">
        <f>INDEX(Curves!$A$12:$AZ$907,$CA73,CN73)</f>
        <v>0</v>
      </c>
      <c r="AH73" s="34">
        <f>INDEX(Curves!$A$12:$AZ$907,$CA73,CO73)</f>
        <v>0</v>
      </c>
      <c r="AI73" s="34">
        <f>INDEX(Curves!$A$12:$AZ$907,$CA73,CP73)</f>
        <v>0</v>
      </c>
      <c r="AJ73" s="34"/>
      <c r="AK73" s="34">
        <f>INDEX(Curves!$A$12:$AZ$907,$CA73,CR73)</f>
        <v>0</v>
      </c>
      <c r="AL73" s="34">
        <f>INDEX(Curves!$A$12:$AZ$907,$CA73,CS73)</f>
        <v>0</v>
      </c>
      <c r="AM73" s="34">
        <f>INDEX(Curves!$A$12:$AZ$907,$CA73,CT73)</f>
        <v>0</v>
      </c>
      <c r="AN73" s="34"/>
      <c r="AO73" s="34">
        <f>INDEX(Curves!$A$12:$AZ$907,$CA73,CV73)</f>
        <v>0</v>
      </c>
      <c r="AP73" s="34">
        <f>INDEX(Curves!$A$12:$AZ$907,$CA73,CW73)</f>
        <v>0</v>
      </c>
      <c r="AQ73" s="34">
        <f>INDEX(Curves!$A$12:$AZ$907,$CA73,CX73)</f>
        <v>0</v>
      </c>
      <c r="AR73" s="34"/>
      <c r="AS73" s="34">
        <f>INDEX(Curves!$A$12:$AZ$907,$CA73,CZ73)</f>
        <v>0</v>
      </c>
      <c r="AT73" s="34">
        <f>INDEX(Curves!$A$12:$AZ$907,$CA73,DA73)</f>
        <v>0</v>
      </c>
      <c r="AU73" s="34">
        <f>INDEX(Curves!$A$12:$AZ$907,$CA73,DB73)</f>
        <v>0</v>
      </c>
      <c r="AV73" s="34"/>
      <c r="AW73" s="34">
        <f>INDEX(Curves!$A$12:$AZ$907,$CA73,DD73)</f>
        <v>0</v>
      </c>
      <c r="AX73" s="34">
        <f>INDEX(Curves!$A$12:$AZ$907,$CA73,DE73)</f>
        <v>0</v>
      </c>
      <c r="AY73" s="34">
        <f>INDEX(Curves!$A$12:$AZ$907,$CA73,DF73)</f>
        <v>0</v>
      </c>
      <c r="AZ73" s="34"/>
      <c r="BA73" s="34">
        <f>INDEX(Curves!$A$12:$AZ$907,$CA73,DH73)</f>
        <v>0</v>
      </c>
      <c r="BB73" s="34">
        <f>INDEX(Curves!$A$12:$AZ$907,$CA73,DI73)</f>
        <v>0</v>
      </c>
      <c r="BC73" s="34">
        <f>INDEX(Curves!$A$12:$AZ$907,$CA73,DJ73)</f>
        <v>0</v>
      </c>
      <c r="BD73" s="34"/>
      <c r="BE73" s="34">
        <f>INDEX(Curves!$A$12:$AZ$907,$CA73,DL73)</f>
        <v>0</v>
      </c>
      <c r="BF73" s="34">
        <f>INDEX(Curves!$A$12:$AZ$907,$CA73,DM73)</f>
        <v>0</v>
      </c>
      <c r="BG73" s="34">
        <f>INDEX(Curves!$A$12:$AZ$907,$CA73,DN73)</f>
        <v>0</v>
      </c>
      <c r="BH73" s="34"/>
      <c r="BI73" s="34">
        <f>INDEX(Curves!$A$12:$AZ$907,$CA73,DP73)</f>
        <v>0</v>
      </c>
      <c r="BJ73" s="34">
        <f>INDEX(Curves!$A$12:$AZ$907,$CA73,DQ73)</f>
        <v>0</v>
      </c>
      <c r="BK73" s="34">
        <f>INDEX(Curves!$A$12:$AZ$907,$CA73,DR73)</f>
        <v>0</v>
      </c>
      <c r="BL73"/>
      <c r="BM73"/>
      <c r="BN73" s="17">
        <f t="shared" si="99"/>
        <v>36647</v>
      </c>
      <c r="BO73" s="17">
        <f t="shared" ref="BO73:BX73" si="104">EOMONTH(BN73,1)</f>
        <v>36707</v>
      </c>
      <c r="BP73" s="17">
        <f t="shared" si="104"/>
        <v>36738</v>
      </c>
      <c r="BQ73" s="17">
        <f t="shared" si="104"/>
        <v>36769</v>
      </c>
      <c r="BR73" s="17">
        <f t="shared" si="104"/>
        <v>36799</v>
      </c>
      <c r="BS73" s="17">
        <f t="shared" si="104"/>
        <v>36830</v>
      </c>
      <c r="BT73" s="17">
        <f t="shared" si="104"/>
        <v>36860</v>
      </c>
      <c r="BU73" s="17">
        <f t="shared" si="104"/>
        <v>36891</v>
      </c>
      <c r="BV73" s="17">
        <f t="shared" si="104"/>
        <v>36922</v>
      </c>
      <c r="BW73" s="17">
        <f t="shared" si="104"/>
        <v>36950</v>
      </c>
      <c r="BX73" s="17">
        <f t="shared" si="104"/>
        <v>36981</v>
      </c>
      <c r="BY73" s="9"/>
      <c r="CA73" s="12">
        <f>MATCH(C73,Curves!$C$12:$C$433,0)</f>
        <v>71</v>
      </c>
      <c r="CB73" s="12">
        <f>MATCH(CONCATENATE("NG ",TEXT($BN73,"mmm-yyyy")),Curves!$11:$11,0)</f>
        <v>20</v>
      </c>
      <c r="CC73" s="12">
        <f>MATCH(CONCATENATE("B ",TEXT($BN73,"mmm-yyyy")),Curves!$11:$11,0)</f>
        <v>8</v>
      </c>
      <c r="CD73" s="12">
        <f>MATCH(CONCATENATE("DISC ",TEXT($BN73,"mmm-yyyy")),Curves!$11:$11,0)</f>
        <v>32</v>
      </c>
      <c r="CE73" s="12"/>
      <c r="CF73" s="12">
        <f>MATCH(CONCATENATE("NG ",TEXT($BO73,"mmm-yyyy")),Curves!$11:$11,0)</f>
        <v>21</v>
      </c>
      <c r="CG73" s="12">
        <f>MATCH(CONCATENATE("B ",TEXT($BO73,"mmm-yyyy")),Curves!$11:$11,0)</f>
        <v>9</v>
      </c>
      <c r="CH73" s="12">
        <f>MATCH(CONCATENATE("DISC ",TEXT($BO73,"mmm-yyyy")),Curves!$11:$11,0)</f>
        <v>33</v>
      </c>
      <c r="CI73" s="12"/>
      <c r="CJ73" s="12">
        <f>MATCH(CONCATENATE("NG ",TEXT($BP73,"mmm-yyyy")),Curves!$11:$11,0)</f>
        <v>22</v>
      </c>
      <c r="CK73" s="12">
        <f>MATCH(CONCATENATE("B ",TEXT($BP73,"mmm-yyyy")),Curves!$11:$11,0)</f>
        <v>10</v>
      </c>
      <c r="CL73" s="12">
        <f>MATCH(CONCATENATE("DISC ",TEXT($BP73,"mmm-yyyy")),Curves!$11:$11,0)</f>
        <v>34</v>
      </c>
      <c r="CM73" s="12"/>
      <c r="CN73" s="12">
        <f>MATCH(CONCATENATE("NG ",TEXT($BQ73,"mmm-yyyy")),Curves!$11:$11,0)</f>
        <v>23</v>
      </c>
      <c r="CO73" s="12">
        <f>MATCH(CONCATENATE("B ",TEXT($BQ73,"mmm-yyyy")),Curves!$11:$11,0)</f>
        <v>11</v>
      </c>
      <c r="CP73" s="12">
        <f>MATCH(CONCATENATE("DISC ",TEXT($BQ73,"mmm-yyyy")),Curves!$11:$11,0)</f>
        <v>35</v>
      </c>
      <c r="CQ73" s="12"/>
      <c r="CR73" s="12">
        <f>MATCH(CONCATENATE("NG ",TEXT($BR73,"mmm-yyyy")),Curves!$11:$11,0)</f>
        <v>24</v>
      </c>
      <c r="CS73" s="12">
        <f>MATCH(CONCATENATE("B ",TEXT($BR73,"mmm-yyyy")),Curves!$11:$11,0)</f>
        <v>12</v>
      </c>
      <c r="CT73" s="12">
        <f>MATCH(CONCATENATE("DISC ",TEXT($BR73,"mmm-yyyy")),Curves!$11:$11,0)</f>
        <v>36</v>
      </c>
      <c r="CU73" s="12"/>
      <c r="CV73" s="12">
        <f>MATCH(CONCATENATE("NG ",TEXT($BS73,"mmm-yyyy")),Curves!$11:$11,0)</f>
        <v>25</v>
      </c>
      <c r="CW73" s="12">
        <f>MATCH(CONCATENATE("B ",TEXT($BS73,"mmm-yyyy")),Curves!$11:$11,0)</f>
        <v>13</v>
      </c>
      <c r="CX73" s="12">
        <f>MATCH(CONCATENATE("DISC ",TEXT($BS73,"mmm-yyyy")),Curves!$11:$11,0)</f>
        <v>37</v>
      </c>
      <c r="CY73" s="12"/>
      <c r="CZ73" s="12">
        <f>MATCH(CONCATENATE("NG ",TEXT($BT73,"mmm-yyyy")),Curves!$11:$11,0)</f>
        <v>26</v>
      </c>
      <c r="DA73" s="12">
        <f>MATCH(CONCATENATE("B ",TEXT($BT73,"mmm-yyyy")),Curves!$11:$11,0)</f>
        <v>14</v>
      </c>
      <c r="DB73" s="12">
        <f>MATCH(CONCATENATE("DISC ",TEXT($BT73,"mmm-yyyy")),Curves!$11:$11,0)</f>
        <v>38</v>
      </c>
      <c r="DC73" s="12"/>
      <c r="DD73" s="12">
        <f>MATCH(CONCATENATE("NG ",TEXT($BU73,"mmm-yyyy")),Curves!$11:$11,0)</f>
        <v>27</v>
      </c>
      <c r="DE73" s="12">
        <f>MATCH(CONCATENATE("B ",TEXT($BU73,"mmm-yyyy")),Curves!$11:$11,0)</f>
        <v>15</v>
      </c>
      <c r="DF73" s="12">
        <f>MATCH(CONCATENATE("DISC ",TEXT($BU73,"mmm-yyyy")),Curves!$11:$11,0)</f>
        <v>39</v>
      </c>
      <c r="DG73" s="12"/>
      <c r="DH73" s="12">
        <f>MATCH(CONCATENATE("NG ",TEXT($BV73,"mmm-yyyy")),Curves!$11:$11,0)</f>
        <v>28</v>
      </c>
      <c r="DI73" s="12">
        <f>MATCH(CONCATENATE("B ",TEXT($BV73,"mmm-yyyy")),Curves!$11:$11,0)</f>
        <v>16</v>
      </c>
      <c r="DJ73" s="12">
        <f>MATCH(CONCATENATE("DISC ",TEXT($BV73,"mmm-yyyy")),Curves!$11:$11,0)</f>
        <v>40</v>
      </c>
      <c r="DL73" s="12">
        <f>MATCH(CONCATENATE("NG ",TEXT($BW73,"mmm-yyyy")),Curves!$11:$11,0)</f>
        <v>29</v>
      </c>
      <c r="DM73" s="12">
        <f>MATCH(CONCATENATE("B ",TEXT($BW73,"mmm-yyyy")),Curves!$11:$11,0)</f>
        <v>17</v>
      </c>
      <c r="DN73" s="12">
        <f>MATCH(CONCATENATE("DISC ",TEXT($BW73,"mmm-yyyy")),Curves!$11:$11,0)</f>
        <v>41</v>
      </c>
      <c r="DP73" s="12">
        <f>MATCH(CONCATENATE("NG ",TEXT($BX73,"mmm-yyyy")),Curves!$11:$11,0)</f>
        <v>30</v>
      </c>
      <c r="DQ73" s="12">
        <f>MATCH(CONCATENATE("B ",TEXT($BX73,"mmm-yyyy")),Curves!$11:$11,0)</f>
        <v>18</v>
      </c>
      <c r="DR73" s="12">
        <f>MATCH(CONCATENATE("DISC ",TEXT($BX73,"mmm-yyyy")),Curves!$11:$11,0)</f>
        <v>42</v>
      </c>
    </row>
    <row r="74" spans="2:122" x14ac:dyDescent="0.2">
      <c r="B74" s="6">
        <f t="shared" si="83"/>
        <v>36708</v>
      </c>
      <c r="C74" s="27">
        <f>IF(Curves!C83&lt;&gt;"",Curves!C83,"")</f>
        <v>36688</v>
      </c>
      <c r="D74" s="31"/>
      <c r="E74" s="20">
        <f t="shared" si="84"/>
        <v>0</v>
      </c>
      <c r="F74" s="20">
        <f t="shared" si="86"/>
        <v>0</v>
      </c>
      <c r="G74" s="20">
        <f t="shared" si="87"/>
        <v>0</v>
      </c>
      <c r="H74" s="20">
        <f t="shared" si="88"/>
        <v>0</v>
      </c>
      <c r="I74" s="20">
        <f t="shared" si="89"/>
        <v>0</v>
      </c>
      <c r="J74" s="20">
        <f t="shared" si="90"/>
        <v>0</v>
      </c>
      <c r="K74" s="20">
        <f t="shared" si="91"/>
        <v>0</v>
      </c>
      <c r="L74" s="20">
        <f t="shared" si="92"/>
        <v>0</v>
      </c>
      <c r="M74" s="20">
        <f t="shared" si="93"/>
        <v>0</v>
      </c>
      <c r="N74" s="20">
        <f t="shared" si="94"/>
        <v>0</v>
      </c>
      <c r="O74" s="21">
        <f t="shared" si="95"/>
        <v>0</v>
      </c>
      <c r="P74" s="20"/>
      <c r="Q74" s="50">
        <f t="shared" si="96"/>
        <v>0</v>
      </c>
      <c r="R74" s="50">
        <f t="shared" si="75"/>
        <v>0</v>
      </c>
      <c r="S74" s="51">
        <f t="shared" si="97"/>
        <v>0.54286484274544566</v>
      </c>
      <c r="U74" s="34">
        <f>INDEX(Curves!$A$12:$AZ$907,$CA74,CB74)</f>
        <v>0</v>
      </c>
      <c r="V74" s="34">
        <f>INDEX(Curves!$A$12:$AZ$907,$CA74,CC74)</f>
        <v>0</v>
      </c>
      <c r="W74" s="34">
        <f>INDEX(Curves!$A$12:$AZ$907,$CA74,CD74)</f>
        <v>0</v>
      </c>
      <c r="X74" s="34"/>
      <c r="Y74" s="34">
        <f>INDEX(Curves!$A$12:$AZ$907,$CA74,CF74)</f>
        <v>0</v>
      </c>
      <c r="Z74" s="34">
        <f>INDEX(Curves!$A$12:$AZ$907,$CA74,CG74)</f>
        <v>0</v>
      </c>
      <c r="AA74" s="34">
        <f>INDEX(Curves!$A$12:$AZ$907,$CA74,CH74)</f>
        <v>0</v>
      </c>
      <c r="AB74" s="34"/>
      <c r="AC74" s="34">
        <f>INDEX(Curves!$A$12:$AZ$907,$CA74,CJ74)</f>
        <v>0</v>
      </c>
      <c r="AD74" s="34">
        <f>INDEX(Curves!$A$12:$AZ$907,$CA74,CK74)</f>
        <v>0</v>
      </c>
      <c r="AE74" s="34">
        <f>INDEX(Curves!$A$12:$AZ$907,$CA74,CL74)</f>
        <v>0</v>
      </c>
      <c r="AF74" s="34"/>
      <c r="AG74" s="34">
        <f>INDEX(Curves!$A$12:$AZ$907,$CA74,CN74)</f>
        <v>0</v>
      </c>
      <c r="AH74" s="34">
        <f>INDEX(Curves!$A$12:$AZ$907,$CA74,CO74)</f>
        <v>0</v>
      </c>
      <c r="AI74" s="34">
        <f>INDEX(Curves!$A$12:$AZ$907,$CA74,CP74)</f>
        <v>0</v>
      </c>
      <c r="AJ74" s="34"/>
      <c r="AK74" s="34">
        <f>INDEX(Curves!$A$12:$AZ$907,$CA74,CR74)</f>
        <v>0</v>
      </c>
      <c r="AL74" s="34">
        <f>INDEX(Curves!$A$12:$AZ$907,$CA74,CS74)</f>
        <v>0</v>
      </c>
      <c r="AM74" s="34">
        <f>INDEX(Curves!$A$12:$AZ$907,$CA74,CT74)</f>
        <v>0</v>
      </c>
      <c r="AN74" s="34"/>
      <c r="AO74" s="34">
        <f>INDEX(Curves!$A$12:$AZ$907,$CA74,CV74)</f>
        <v>0</v>
      </c>
      <c r="AP74" s="34">
        <f>INDEX(Curves!$A$12:$AZ$907,$CA74,CW74)</f>
        <v>0</v>
      </c>
      <c r="AQ74" s="34">
        <f>INDEX(Curves!$A$12:$AZ$907,$CA74,CX74)</f>
        <v>0</v>
      </c>
      <c r="AR74" s="34"/>
      <c r="AS74" s="34">
        <f>INDEX(Curves!$A$12:$AZ$907,$CA74,CZ74)</f>
        <v>0</v>
      </c>
      <c r="AT74" s="34">
        <f>INDEX(Curves!$A$12:$AZ$907,$CA74,DA74)</f>
        <v>0</v>
      </c>
      <c r="AU74" s="34">
        <f>INDEX(Curves!$A$12:$AZ$907,$CA74,DB74)</f>
        <v>0</v>
      </c>
      <c r="AV74" s="34"/>
      <c r="AW74" s="34">
        <f>INDEX(Curves!$A$12:$AZ$907,$CA74,DD74)</f>
        <v>0</v>
      </c>
      <c r="AX74" s="34">
        <f>INDEX(Curves!$A$12:$AZ$907,$CA74,DE74)</f>
        <v>0</v>
      </c>
      <c r="AY74" s="34">
        <f>INDEX(Curves!$A$12:$AZ$907,$CA74,DF74)</f>
        <v>0</v>
      </c>
      <c r="AZ74" s="34"/>
      <c r="BA74" s="34">
        <f>INDEX(Curves!$A$12:$AZ$907,$CA74,DH74)</f>
        <v>0</v>
      </c>
      <c r="BB74" s="34">
        <f>INDEX(Curves!$A$12:$AZ$907,$CA74,DI74)</f>
        <v>0</v>
      </c>
      <c r="BC74" s="34">
        <f>INDEX(Curves!$A$12:$AZ$907,$CA74,DJ74)</f>
        <v>0</v>
      </c>
      <c r="BD74" s="34"/>
      <c r="BE74" s="34">
        <f>INDEX(Curves!$A$12:$AZ$907,$CA74,DL74)</f>
        <v>0</v>
      </c>
      <c r="BF74" s="34">
        <f>INDEX(Curves!$A$12:$AZ$907,$CA74,DM74)</f>
        <v>0</v>
      </c>
      <c r="BG74" s="34">
        <f>INDEX(Curves!$A$12:$AZ$907,$CA74,DN74)</f>
        <v>0</v>
      </c>
      <c r="BH74" s="34"/>
      <c r="BI74" s="34">
        <f>INDEX(Curves!$A$12:$AZ$907,$CA74,DP74)</f>
        <v>0</v>
      </c>
      <c r="BJ74" s="34">
        <f>INDEX(Curves!$A$12:$AZ$907,$CA74,DQ74)</f>
        <v>0</v>
      </c>
      <c r="BK74" s="34">
        <f>INDEX(Curves!$A$12:$AZ$907,$CA74,DR74)</f>
        <v>0</v>
      </c>
      <c r="BL74"/>
      <c r="BM74"/>
      <c r="BN74" s="17">
        <f t="shared" si="99"/>
        <v>36647</v>
      </c>
      <c r="BO74" s="17">
        <f t="shared" ref="BO74:BX74" si="105">EOMONTH(BN74,1)</f>
        <v>36707</v>
      </c>
      <c r="BP74" s="17">
        <f t="shared" si="105"/>
        <v>36738</v>
      </c>
      <c r="BQ74" s="17">
        <f t="shared" si="105"/>
        <v>36769</v>
      </c>
      <c r="BR74" s="17">
        <f t="shared" si="105"/>
        <v>36799</v>
      </c>
      <c r="BS74" s="17">
        <f t="shared" si="105"/>
        <v>36830</v>
      </c>
      <c r="BT74" s="17">
        <f t="shared" si="105"/>
        <v>36860</v>
      </c>
      <c r="BU74" s="17">
        <f t="shared" si="105"/>
        <v>36891</v>
      </c>
      <c r="BV74" s="17">
        <f t="shared" si="105"/>
        <v>36922</v>
      </c>
      <c r="BW74" s="17">
        <f t="shared" si="105"/>
        <v>36950</v>
      </c>
      <c r="BX74" s="17">
        <f t="shared" si="105"/>
        <v>36981</v>
      </c>
      <c r="BY74" s="9"/>
      <c r="CA74" s="12">
        <f>MATCH(C74,Curves!$C$12:$C$433,0)</f>
        <v>72</v>
      </c>
      <c r="CB74" s="12">
        <f>MATCH(CONCATENATE("NG ",TEXT($BN74,"mmm-yyyy")),Curves!$11:$11,0)</f>
        <v>20</v>
      </c>
      <c r="CC74" s="12">
        <f>MATCH(CONCATENATE("B ",TEXT($BN74,"mmm-yyyy")),Curves!$11:$11,0)</f>
        <v>8</v>
      </c>
      <c r="CD74" s="12">
        <f>MATCH(CONCATENATE("DISC ",TEXT($BN74,"mmm-yyyy")),Curves!$11:$11,0)</f>
        <v>32</v>
      </c>
      <c r="CE74" s="12"/>
      <c r="CF74" s="12">
        <f>MATCH(CONCATENATE("NG ",TEXT($BO74,"mmm-yyyy")),Curves!$11:$11,0)</f>
        <v>21</v>
      </c>
      <c r="CG74" s="12">
        <f>MATCH(CONCATENATE("B ",TEXT($BO74,"mmm-yyyy")),Curves!$11:$11,0)</f>
        <v>9</v>
      </c>
      <c r="CH74" s="12">
        <f>MATCH(CONCATENATE("DISC ",TEXT($BO74,"mmm-yyyy")),Curves!$11:$11,0)</f>
        <v>33</v>
      </c>
      <c r="CI74" s="12"/>
      <c r="CJ74" s="12">
        <f>MATCH(CONCATENATE("NG ",TEXT($BP74,"mmm-yyyy")),Curves!$11:$11,0)</f>
        <v>22</v>
      </c>
      <c r="CK74" s="12">
        <f>MATCH(CONCATENATE("B ",TEXT($BP74,"mmm-yyyy")),Curves!$11:$11,0)</f>
        <v>10</v>
      </c>
      <c r="CL74" s="12">
        <f>MATCH(CONCATENATE("DISC ",TEXT($BP74,"mmm-yyyy")),Curves!$11:$11,0)</f>
        <v>34</v>
      </c>
      <c r="CM74" s="12"/>
      <c r="CN74" s="12">
        <f>MATCH(CONCATENATE("NG ",TEXT($BQ74,"mmm-yyyy")),Curves!$11:$11,0)</f>
        <v>23</v>
      </c>
      <c r="CO74" s="12">
        <f>MATCH(CONCATENATE("B ",TEXT($BQ74,"mmm-yyyy")),Curves!$11:$11,0)</f>
        <v>11</v>
      </c>
      <c r="CP74" s="12">
        <f>MATCH(CONCATENATE("DISC ",TEXT($BQ74,"mmm-yyyy")),Curves!$11:$11,0)</f>
        <v>35</v>
      </c>
      <c r="CQ74" s="12"/>
      <c r="CR74" s="12">
        <f>MATCH(CONCATENATE("NG ",TEXT($BR74,"mmm-yyyy")),Curves!$11:$11,0)</f>
        <v>24</v>
      </c>
      <c r="CS74" s="12">
        <f>MATCH(CONCATENATE("B ",TEXT($BR74,"mmm-yyyy")),Curves!$11:$11,0)</f>
        <v>12</v>
      </c>
      <c r="CT74" s="12">
        <f>MATCH(CONCATENATE("DISC ",TEXT($BR74,"mmm-yyyy")),Curves!$11:$11,0)</f>
        <v>36</v>
      </c>
      <c r="CU74" s="12"/>
      <c r="CV74" s="12">
        <f>MATCH(CONCATENATE("NG ",TEXT($BS74,"mmm-yyyy")),Curves!$11:$11,0)</f>
        <v>25</v>
      </c>
      <c r="CW74" s="12">
        <f>MATCH(CONCATENATE("B ",TEXT($BS74,"mmm-yyyy")),Curves!$11:$11,0)</f>
        <v>13</v>
      </c>
      <c r="CX74" s="12">
        <f>MATCH(CONCATENATE("DISC ",TEXT($BS74,"mmm-yyyy")),Curves!$11:$11,0)</f>
        <v>37</v>
      </c>
      <c r="CY74" s="12"/>
      <c r="CZ74" s="12">
        <f>MATCH(CONCATENATE("NG ",TEXT($BT74,"mmm-yyyy")),Curves!$11:$11,0)</f>
        <v>26</v>
      </c>
      <c r="DA74" s="12">
        <f>MATCH(CONCATENATE("B ",TEXT($BT74,"mmm-yyyy")),Curves!$11:$11,0)</f>
        <v>14</v>
      </c>
      <c r="DB74" s="12">
        <f>MATCH(CONCATENATE("DISC ",TEXT($BT74,"mmm-yyyy")),Curves!$11:$11,0)</f>
        <v>38</v>
      </c>
      <c r="DC74" s="12"/>
      <c r="DD74" s="12">
        <f>MATCH(CONCATENATE("NG ",TEXT($BU74,"mmm-yyyy")),Curves!$11:$11,0)</f>
        <v>27</v>
      </c>
      <c r="DE74" s="12">
        <f>MATCH(CONCATENATE("B ",TEXT($BU74,"mmm-yyyy")),Curves!$11:$11,0)</f>
        <v>15</v>
      </c>
      <c r="DF74" s="12">
        <f>MATCH(CONCATENATE("DISC ",TEXT($BU74,"mmm-yyyy")),Curves!$11:$11,0)</f>
        <v>39</v>
      </c>
      <c r="DG74" s="12"/>
      <c r="DH74" s="12">
        <f>MATCH(CONCATENATE("NG ",TEXT($BV74,"mmm-yyyy")),Curves!$11:$11,0)</f>
        <v>28</v>
      </c>
      <c r="DI74" s="12">
        <f>MATCH(CONCATENATE("B ",TEXT($BV74,"mmm-yyyy")),Curves!$11:$11,0)</f>
        <v>16</v>
      </c>
      <c r="DJ74" s="12">
        <f>MATCH(CONCATENATE("DISC ",TEXT($BV74,"mmm-yyyy")),Curves!$11:$11,0)</f>
        <v>40</v>
      </c>
      <c r="DL74" s="12">
        <f>MATCH(CONCATENATE("NG ",TEXT($BW74,"mmm-yyyy")),Curves!$11:$11,0)</f>
        <v>29</v>
      </c>
      <c r="DM74" s="12">
        <f>MATCH(CONCATENATE("B ",TEXT($BW74,"mmm-yyyy")),Curves!$11:$11,0)</f>
        <v>17</v>
      </c>
      <c r="DN74" s="12">
        <f>MATCH(CONCATENATE("DISC ",TEXT($BW74,"mmm-yyyy")),Curves!$11:$11,0)</f>
        <v>41</v>
      </c>
      <c r="DP74" s="12">
        <f>MATCH(CONCATENATE("NG ",TEXT($BX74,"mmm-yyyy")),Curves!$11:$11,0)</f>
        <v>30</v>
      </c>
      <c r="DQ74" s="12">
        <f>MATCH(CONCATENATE("B ",TEXT($BX74,"mmm-yyyy")),Curves!$11:$11,0)</f>
        <v>18</v>
      </c>
      <c r="DR74" s="12">
        <f>MATCH(CONCATENATE("DISC ",TEXT($BX74,"mmm-yyyy")),Curves!$11:$11,0)</f>
        <v>42</v>
      </c>
    </row>
    <row r="75" spans="2:122" x14ac:dyDescent="0.2">
      <c r="B75" s="6">
        <f t="shared" si="83"/>
        <v>36708</v>
      </c>
      <c r="C75" s="27">
        <f>IF(Curves!C84&lt;&gt;"",Curves!C84,"")</f>
        <v>36689</v>
      </c>
      <c r="D75" s="31"/>
      <c r="E75" s="20">
        <f t="shared" si="84"/>
        <v>0</v>
      </c>
      <c r="F75" s="20">
        <f t="shared" si="86"/>
        <v>0</v>
      </c>
      <c r="G75" s="20">
        <f t="shared" si="87"/>
        <v>3.9855889211923632</v>
      </c>
      <c r="H75" s="20">
        <f t="shared" si="88"/>
        <v>3.9810056740316262</v>
      </c>
      <c r="I75" s="20">
        <f t="shared" si="89"/>
        <v>3.9330685184264182</v>
      </c>
      <c r="J75" s="20">
        <f t="shared" si="90"/>
        <v>3.8342541343801639</v>
      </c>
      <c r="K75" s="20">
        <f t="shared" si="91"/>
        <v>3.8747416488473441</v>
      </c>
      <c r="L75" s="20">
        <f t="shared" si="92"/>
        <v>3.9151340587963026</v>
      </c>
      <c r="M75" s="20">
        <f t="shared" si="93"/>
        <v>3.8894583084668555</v>
      </c>
      <c r="N75" s="20">
        <f t="shared" si="94"/>
        <v>3.6562257667017488</v>
      </c>
      <c r="O75" s="21">
        <f t="shared" si="95"/>
        <v>3.4275611994624398</v>
      </c>
      <c r="P75" s="20"/>
      <c r="Q75" s="50">
        <f t="shared" si="96"/>
        <v>3.9855889211923632</v>
      </c>
      <c r="R75" s="50">
        <f t="shared" si="75"/>
        <v>3.4275611994624398</v>
      </c>
      <c r="S75" s="51">
        <f t="shared" si="97"/>
        <v>0.55802772172992343</v>
      </c>
      <c r="U75" s="34">
        <f>INDEX(Curves!$A$12:$AZ$907,$CA75,CB75)</f>
        <v>0</v>
      </c>
      <c r="V75" s="34">
        <f>INDEX(Curves!$A$12:$AZ$907,$CA75,CC75)</f>
        <v>0</v>
      </c>
      <c r="W75" s="34">
        <f>INDEX(Curves!$A$12:$AZ$907,$CA75,CD75)</f>
        <v>0</v>
      </c>
      <c r="X75" s="34"/>
      <c r="Y75" s="34">
        <f>INDEX(Curves!$A$12:$AZ$907,$CA75,CF75)</f>
        <v>0</v>
      </c>
      <c r="Z75" s="34">
        <f>INDEX(Curves!$A$12:$AZ$907,$CA75,CG75)</f>
        <v>0</v>
      </c>
      <c r="AA75" s="34">
        <f>INDEX(Curves!$A$12:$AZ$907,$CA75,CH75)</f>
        <v>0</v>
      </c>
      <c r="AB75" s="34"/>
      <c r="AC75" s="34">
        <f>INDEX(Curves!$A$12:$AZ$907,$CA75,CJ75)</f>
        <v>4.2119999999999997</v>
      </c>
      <c r="AD75" s="34">
        <f>INDEX(Curves!$A$12:$AZ$907,$CA75,CK75)</f>
        <v>-0.21249999999999999</v>
      </c>
      <c r="AE75" s="34">
        <f>INDEX(Curves!$A$12:$AZ$907,$CA75,CL75)</f>
        <v>0.99652179552253117</v>
      </c>
      <c r="AF75" s="34"/>
      <c r="AG75" s="34">
        <f>INDEX(Curves!$A$12:$AZ$907,$CA75,CN75)</f>
        <v>4.1980000000000004</v>
      </c>
      <c r="AH75" s="34">
        <f>INDEX(Curves!$A$12:$AZ$907,$CA75,CO75)</f>
        <v>-0.18</v>
      </c>
      <c r="AI75" s="34">
        <f>INDEX(Curves!$A$12:$AZ$907,$CA75,CP75)</f>
        <v>0.99079285067984701</v>
      </c>
      <c r="AJ75" s="34"/>
      <c r="AK75" s="34">
        <f>INDEX(Curves!$A$12:$AZ$907,$CA75,CR75)</f>
        <v>4.173</v>
      </c>
      <c r="AL75" s="34">
        <f>INDEX(Curves!$A$12:$AZ$907,$CA75,CS75)</f>
        <v>-0.18</v>
      </c>
      <c r="AM75" s="34">
        <f>INDEX(Curves!$A$12:$AZ$907,$CA75,CT75)</f>
        <v>0.98499086361793597</v>
      </c>
      <c r="AN75" s="34"/>
      <c r="AO75" s="34">
        <f>INDEX(Curves!$A$12:$AZ$907,$CA75,CV75)</f>
        <v>4.16</v>
      </c>
      <c r="AP75" s="34">
        <f>INDEX(Curves!$A$12:$AZ$907,$CA75,CW75)</f>
        <v>-0.245</v>
      </c>
      <c r="AQ75" s="34">
        <f>INDEX(Curves!$A$12:$AZ$907,$CA75,CX75)</f>
        <v>0.97937525782379664</v>
      </c>
      <c r="AR75" s="34"/>
      <c r="AS75" s="34">
        <f>INDEX(Curves!$A$12:$AZ$907,$CA75,CZ75)</f>
        <v>4.2149999999999999</v>
      </c>
      <c r="AT75" s="34">
        <f>INDEX(Curves!$A$12:$AZ$907,$CA75,DA75)</f>
        <v>-0.23499999999999999</v>
      </c>
      <c r="AU75" s="34">
        <f>INDEX(Curves!$A$12:$AZ$907,$CA75,DB75)</f>
        <v>0.97355317810234776</v>
      </c>
      <c r="AV75" s="34"/>
      <c r="AW75" s="34">
        <f>INDEX(Curves!$A$12:$AZ$907,$CA75,DD75)</f>
        <v>4.28</v>
      </c>
      <c r="AX75" s="34">
        <f>INDEX(Curves!$A$12:$AZ$907,$CA75,DE75)</f>
        <v>-0.23499999999999999</v>
      </c>
      <c r="AY75" s="34">
        <f>INDEX(Curves!$A$12:$AZ$907,$CA75,DF75)</f>
        <v>0.96789469933159522</v>
      </c>
      <c r="AZ75" s="34"/>
      <c r="BA75" s="34">
        <f>INDEX(Curves!$A$12:$AZ$907,$CA75,DH75)</f>
        <v>4.2679999999999998</v>
      </c>
      <c r="BB75" s="34">
        <f>INDEX(Curves!$A$12:$AZ$907,$CA75,DI75)</f>
        <v>-0.22500000000000001</v>
      </c>
      <c r="BC75" s="34">
        <f>INDEX(Curves!$A$12:$AZ$907,$CA75,DJ75)</f>
        <v>0.96202283167619473</v>
      </c>
      <c r="BD75" s="34"/>
      <c r="BE75" s="34">
        <f>INDEX(Curves!$A$12:$AZ$907,$CA75,DL75)</f>
        <v>4.0490000000000004</v>
      </c>
      <c r="BF75" s="34">
        <f>INDEX(Curves!$A$12:$AZ$907,$CA75,DM75)</f>
        <v>-0.22500000000000001</v>
      </c>
      <c r="BG75" s="34">
        <f>INDEX(Curves!$A$12:$AZ$907,$CA75,DN75)</f>
        <v>0.95612598501614765</v>
      </c>
      <c r="BH75" s="34"/>
      <c r="BI75" s="34">
        <f>INDEX(Curves!$A$12:$AZ$907,$CA75,DP75)</f>
        <v>3.83</v>
      </c>
      <c r="BJ75" s="34">
        <f>INDEX(Curves!$A$12:$AZ$907,$CA75,DQ75)</f>
        <v>-0.22500000000000001</v>
      </c>
      <c r="BK75" s="34">
        <f>INDEX(Curves!$A$12:$AZ$907,$CA75,DR75)</f>
        <v>0.95077980567612752</v>
      </c>
      <c r="BL75"/>
      <c r="BM75"/>
      <c r="BN75" s="17">
        <f t="shared" si="99"/>
        <v>36647</v>
      </c>
      <c r="BO75" s="17">
        <f t="shared" ref="BO75:BX75" si="106">EOMONTH(BN75,1)</f>
        <v>36707</v>
      </c>
      <c r="BP75" s="17">
        <f t="shared" si="106"/>
        <v>36738</v>
      </c>
      <c r="BQ75" s="17">
        <f t="shared" si="106"/>
        <v>36769</v>
      </c>
      <c r="BR75" s="17">
        <f t="shared" si="106"/>
        <v>36799</v>
      </c>
      <c r="BS75" s="17">
        <f t="shared" si="106"/>
        <v>36830</v>
      </c>
      <c r="BT75" s="17">
        <f t="shared" si="106"/>
        <v>36860</v>
      </c>
      <c r="BU75" s="17">
        <f t="shared" si="106"/>
        <v>36891</v>
      </c>
      <c r="BV75" s="17">
        <f t="shared" si="106"/>
        <v>36922</v>
      </c>
      <c r="BW75" s="17">
        <f t="shared" si="106"/>
        <v>36950</v>
      </c>
      <c r="BX75" s="17">
        <f t="shared" si="106"/>
        <v>36981</v>
      </c>
      <c r="BY75" s="9"/>
      <c r="CA75" s="12">
        <f>MATCH(C75,Curves!$C$12:$C$433,0)</f>
        <v>73</v>
      </c>
      <c r="CB75" s="12">
        <f>MATCH(CONCATENATE("NG ",TEXT($BN75,"mmm-yyyy")),Curves!$11:$11,0)</f>
        <v>20</v>
      </c>
      <c r="CC75" s="12">
        <f>MATCH(CONCATENATE("B ",TEXT($BN75,"mmm-yyyy")),Curves!$11:$11,0)</f>
        <v>8</v>
      </c>
      <c r="CD75" s="12">
        <f>MATCH(CONCATENATE("DISC ",TEXT($BN75,"mmm-yyyy")),Curves!$11:$11,0)</f>
        <v>32</v>
      </c>
      <c r="CE75" s="12"/>
      <c r="CF75" s="12">
        <f>MATCH(CONCATENATE("NG ",TEXT($BO75,"mmm-yyyy")),Curves!$11:$11,0)</f>
        <v>21</v>
      </c>
      <c r="CG75" s="12">
        <f>MATCH(CONCATENATE("B ",TEXT($BO75,"mmm-yyyy")),Curves!$11:$11,0)</f>
        <v>9</v>
      </c>
      <c r="CH75" s="12">
        <f>MATCH(CONCATENATE("DISC ",TEXT($BO75,"mmm-yyyy")),Curves!$11:$11,0)</f>
        <v>33</v>
      </c>
      <c r="CI75" s="12"/>
      <c r="CJ75" s="12">
        <f>MATCH(CONCATENATE("NG ",TEXT($BP75,"mmm-yyyy")),Curves!$11:$11,0)</f>
        <v>22</v>
      </c>
      <c r="CK75" s="12">
        <f>MATCH(CONCATENATE("B ",TEXT($BP75,"mmm-yyyy")),Curves!$11:$11,0)</f>
        <v>10</v>
      </c>
      <c r="CL75" s="12">
        <f>MATCH(CONCATENATE("DISC ",TEXT($BP75,"mmm-yyyy")),Curves!$11:$11,0)</f>
        <v>34</v>
      </c>
      <c r="CM75" s="12"/>
      <c r="CN75" s="12">
        <f>MATCH(CONCATENATE("NG ",TEXT($BQ75,"mmm-yyyy")),Curves!$11:$11,0)</f>
        <v>23</v>
      </c>
      <c r="CO75" s="12">
        <f>MATCH(CONCATENATE("B ",TEXT($BQ75,"mmm-yyyy")),Curves!$11:$11,0)</f>
        <v>11</v>
      </c>
      <c r="CP75" s="12">
        <f>MATCH(CONCATENATE("DISC ",TEXT($BQ75,"mmm-yyyy")),Curves!$11:$11,0)</f>
        <v>35</v>
      </c>
      <c r="CQ75" s="12"/>
      <c r="CR75" s="12">
        <f>MATCH(CONCATENATE("NG ",TEXT($BR75,"mmm-yyyy")),Curves!$11:$11,0)</f>
        <v>24</v>
      </c>
      <c r="CS75" s="12">
        <f>MATCH(CONCATENATE("B ",TEXT($BR75,"mmm-yyyy")),Curves!$11:$11,0)</f>
        <v>12</v>
      </c>
      <c r="CT75" s="12">
        <f>MATCH(CONCATENATE("DISC ",TEXT($BR75,"mmm-yyyy")),Curves!$11:$11,0)</f>
        <v>36</v>
      </c>
      <c r="CU75" s="12"/>
      <c r="CV75" s="12">
        <f>MATCH(CONCATENATE("NG ",TEXT($BS75,"mmm-yyyy")),Curves!$11:$11,0)</f>
        <v>25</v>
      </c>
      <c r="CW75" s="12">
        <f>MATCH(CONCATENATE("B ",TEXT($BS75,"mmm-yyyy")),Curves!$11:$11,0)</f>
        <v>13</v>
      </c>
      <c r="CX75" s="12">
        <f>MATCH(CONCATENATE("DISC ",TEXT($BS75,"mmm-yyyy")),Curves!$11:$11,0)</f>
        <v>37</v>
      </c>
      <c r="CY75" s="12"/>
      <c r="CZ75" s="12">
        <f>MATCH(CONCATENATE("NG ",TEXT($BT75,"mmm-yyyy")),Curves!$11:$11,0)</f>
        <v>26</v>
      </c>
      <c r="DA75" s="12">
        <f>MATCH(CONCATENATE("B ",TEXT($BT75,"mmm-yyyy")),Curves!$11:$11,0)</f>
        <v>14</v>
      </c>
      <c r="DB75" s="12">
        <f>MATCH(CONCATENATE("DISC ",TEXT($BT75,"mmm-yyyy")),Curves!$11:$11,0)</f>
        <v>38</v>
      </c>
      <c r="DC75" s="12"/>
      <c r="DD75" s="12">
        <f>MATCH(CONCATENATE("NG ",TEXT($BU75,"mmm-yyyy")),Curves!$11:$11,0)</f>
        <v>27</v>
      </c>
      <c r="DE75" s="12">
        <f>MATCH(CONCATENATE("B ",TEXT($BU75,"mmm-yyyy")),Curves!$11:$11,0)</f>
        <v>15</v>
      </c>
      <c r="DF75" s="12">
        <f>MATCH(CONCATENATE("DISC ",TEXT($BU75,"mmm-yyyy")),Curves!$11:$11,0)</f>
        <v>39</v>
      </c>
      <c r="DG75" s="12"/>
      <c r="DH75" s="12">
        <f>MATCH(CONCATENATE("NG ",TEXT($BV75,"mmm-yyyy")),Curves!$11:$11,0)</f>
        <v>28</v>
      </c>
      <c r="DI75" s="12">
        <f>MATCH(CONCATENATE("B ",TEXT($BV75,"mmm-yyyy")),Curves!$11:$11,0)</f>
        <v>16</v>
      </c>
      <c r="DJ75" s="12">
        <f>MATCH(CONCATENATE("DISC ",TEXT($BV75,"mmm-yyyy")),Curves!$11:$11,0)</f>
        <v>40</v>
      </c>
      <c r="DL75" s="12">
        <f>MATCH(CONCATENATE("NG ",TEXT($BW75,"mmm-yyyy")),Curves!$11:$11,0)</f>
        <v>29</v>
      </c>
      <c r="DM75" s="12">
        <f>MATCH(CONCATENATE("B ",TEXT($BW75,"mmm-yyyy")),Curves!$11:$11,0)</f>
        <v>17</v>
      </c>
      <c r="DN75" s="12">
        <f>MATCH(CONCATENATE("DISC ",TEXT($BW75,"mmm-yyyy")),Curves!$11:$11,0)</f>
        <v>41</v>
      </c>
      <c r="DP75" s="12">
        <f>MATCH(CONCATENATE("NG ",TEXT($BX75,"mmm-yyyy")),Curves!$11:$11,0)</f>
        <v>30</v>
      </c>
      <c r="DQ75" s="12">
        <f>MATCH(CONCATENATE("B ",TEXT($BX75,"mmm-yyyy")),Curves!$11:$11,0)</f>
        <v>18</v>
      </c>
      <c r="DR75" s="12">
        <f>MATCH(CONCATENATE("DISC ",TEXT($BX75,"mmm-yyyy")),Curves!$11:$11,0)</f>
        <v>42</v>
      </c>
    </row>
    <row r="76" spans="2:122" x14ac:dyDescent="0.2">
      <c r="B76" s="6">
        <f t="shared" si="83"/>
        <v>36708</v>
      </c>
      <c r="C76" s="27">
        <f>IF(Curves!C85&lt;&gt;"",Curves!C85,"")</f>
        <v>36690</v>
      </c>
      <c r="D76" s="31"/>
      <c r="E76" s="20">
        <f t="shared" si="84"/>
        <v>0</v>
      </c>
      <c r="F76" s="20">
        <f t="shared" si="86"/>
        <v>0</v>
      </c>
      <c r="G76" s="20">
        <f t="shared" si="87"/>
        <v>3.9150577778108264</v>
      </c>
      <c r="H76" s="20">
        <f t="shared" si="88"/>
        <v>3.9163553600020302</v>
      </c>
      <c r="I76" s="20">
        <f t="shared" si="89"/>
        <v>3.8717532806174124</v>
      </c>
      <c r="J76" s="20">
        <f t="shared" si="90"/>
        <v>3.7744152725747995</v>
      </c>
      <c r="K76" s="20">
        <f t="shared" si="91"/>
        <v>3.8154343904279524</v>
      </c>
      <c r="L76" s="20">
        <f t="shared" si="92"/>
        <v>3.8631694709171511</v>
      </c>
      <c r="M76" s="20">
        <f t="shared" si="93"/>
        <v>3.8418985092852962</v>
      </c>
      <c r="N76" s="20">
        <f t="shared" si="94"/>
        <v>3.6110292649461617</v>
      </c>
      <c r="O76" s="21">
        <f t="shared" si="95"/>
        <v>3.3846552100524177</v>
      </c>
      <c r="P76" s="20"/>
      <c r="Q76" s="50">
        <f t="shared" si="96"/>
        <v>3.9163553600020302</v>
      </c>
      <c r="R76" s="50">
        <f t="shared" si="75"/>
        <v>3.3846552100524177</v>
      </c>
      <c r="S76" s="51">
        <f t="shared" si="97"/>
        <v>0.53170014994961257</v>
      </c>
      <c r="U76" s="34">
        <f>INDEX(Curves!$A$12:$AZ$907,$CA76,CB76)</f>
        <v>0</v>
      </c>
      <c r="V76" s="34">
        <f>INDEX(Curves!$A$12:$AZ$907,$CA76,CC76)</f>
        <v>0</v>
      </c>
      <c r="W76" s="34">
        <f>INDEX(Curves!$A$12:$AZ$907,$CA76,CD76)</f>
        <v>0</v>
      </c>
      <c r="X76" s="34"/>
      <c r="Y76" s="34">
        <f>INDEX(Curves!$A$12:$AZ$907,$CA76,CF76)</f>
        <v>0</v>
      </c>
      <c r="Z76" s="34">
        <f>INDEX(Curves!$A$12:$AZ$907,$CA76,CG76)</f>
        <v>0</v>
      </c>
      <c r="AA76" s="34">
        <f>INDEX(Curves!$A$12:$AZ$907,$CA76,CH76)</f>
        <v>0</v>
      </c>
      <c r="AB76" s="34"/>
      <c r="AC76" s="34">
        <f>INDEX(Curves!$A$12:$AZ$907,$CA76,CJ76)</f>
        <v>4.1580000000000004</v>
      </c>
      <c r="AD76" s="34">
        <f>INDEX(Curves!$A$12:$AZ$907,$CA76,CK76)</f>
        <v>-0.23</v>
      </c>
      <c r="AE76" s="34">
        <f>INDEX(Curves!$A$12:$AZ$907,$CA76,CL76)</f>
        <v>0.99670513691721641</v>
      </c>
      <c r="AF76" s="34"/>
      <c r="AG76" s="34">
        <f>INDEX(Curves!$A$12:$AZ$907,$CA76,CN76)</f>
        <v>4.1420000000000003</v>
      </c>
      <c r="AH76" s="34">
        <f>INDEX(Curves!$A$12:$AZ$907,$CA76,CO76)</f>
        <v>-0.19</v>
      </c>
      <c r="AI76" s="34">
        <f>INDEX(Curves!$A$12:$AZ$907,$CA76,CP76)</f>
        <v>0.990980607287963</v>
      </c>
      <c r="AJ76" s="34"/>
      <c r="AK76" s="34">
        <f>INDEX(Curves!$A$12:$AZ$907,$CA76,CR76)</f>
        <v>4.12</v>
      </c>
      <c r="AL76" s="34">
        <f>INDEX(Curves!$A$12:$AZ$907,$CA76,CS76)</f>
        <v>-0.19</v>
      </c>
      <c r="AM76" s="34">
        <f>INDEX(Curves!$A$12:$AZ$907,$CA76,CT76)</f>
        <v>0.98517895181104642</v>
      </c>
      <c r="AN76" s="34"/>
      <c r="AO76" s="34">
        <f>INDEX(Curves!$A$12:$AZ$907,$CA76,CV76)</f>
        <v>4.1080000000000005</v>
      </c>
      <c r="AP76" s="34">
        <f>INDEX(Curves!$A$12:$AZ$907,$CA76,CW76)</f>
        <v>-0.255</v>
      </c>
      <c r="AQ76" s="34">
        <f>INDEX(Curves!$A$12:$AZ$907,$CA76,CX76)</f>
        <v>0.97960427525948579</v>
      </c>
      <c r="AR76" s="34"/>
      <c r="AS76" s="34">
        <f>INDEX(Curves!$A$12:$AZ$907,$CA76,CZ76)</f>
        <v>4.1680000000000001</v>
      </c>
      <c r="AT76" s="34">
        <f>INDEX(Curves!$A$12:$AZ$907,$CA76,DA76)</f>
        <v>-0.25</v>
      </c>
      <c r="AU76" s="34">
        <f>INDEX(Curves!$A$12:$AZ$907,$CA76,DB76)</f>
        <v>0.9738219475313814</v>
      </c>
      <c r="AV76" s="34"/>
      <c r="AW76" s="34">
        <f>INDEX(Curves!$A$12:$AZ$907,$CA76,DD76)</f>
        <v>4.24</v>
      </c>
      <c r="AX76" s="34">
        <f>INDEX(Curves!$A$12:$AZ$907,$CA76,DE76)</f>
        <v>-0.25</v>
      </c>
      <c r="AY76" s="34">
        <f>INDEX(Curves!$A$12:$AZ$907,$CA76,DF76)</f>
        <v>0.96821289997923587</v>
      </c>
      <c r="AZ76" s="34"/>
      <c r="BA76" s="34">
        <f>INDEX(Curves!$A$12:$AZ$907,$CA76,DH76)</f>
        <v>4.2320000000000002</v>
      </c>
      <c r="BB76" s="34">
        <f>INDEX(Curves!$A$12:$AZ$907,$CA76,DI76)</f>
        <v>-0.24</v>
      </c>
      <c r="BC76" s="34">
        <f>INDEX(Curves!$A$12:$AZ$907,$CA76,DJ76)</f>
        <v>0.96239942617367136</v>
      </c>
      <c r="BD76" s="34"/>
      <c r="BE76" s="34">
        <f>INDEX(Curves!$A$12:$AZ$907,$CA76,DL76)</f>
        <v>4.0149999999999997</v>
      </c>
      <c r="BF76" s="34">
        <f>INDEX(Curves!$A$12:$AZ$907,$CA76,DM76)</f>
        <v>-0.24</v>
      </c>
      <c r="BG76" s="34">
        <f>INDEX(Curves!$A$12:$AZ$907,$CA76,DN76)</f>
        <v>0.95656404369434767</v>
      </c>
      <c r="BH76" s="34"/>
      <c r="BI76" s="34">
        <f>INDEX(Curves!$A$12:$AZ$907,$CA76,DP76)</f>
        <v>3.798</v>
      </c>
      <c r="BJ76" s="34">
        <f>INDEX(Curves!$A$12:$AZ$907,$CA76,DQ76)</f>
        <v>-0.24</v>
      </c>
      <c r="BK76" s="34">
        <f>INDEX(Curves!$A$12:$AZ$907,$CA76,DR76)</f>
        <v>0.95128027263980264</v>
      </c>
      <c r="BL76"/>
      <c r="BM76"/>
      <c r="BN76" s="17">
        <f t="shared" si="99"/>
        <v>36647</v>
      </c>
      <c r="BO76" s="17">
        <f t="shared" ref="BO76:BX76" si="107">EOMONTH(BN76,1)</f>
        <v>36707</v>
      </c>
      <c r="BP76" s="17">
        <f t="shared" si="107"/>
        <v>36738</v>
      </c>
      <c r="BQ76" s="17">
        <f t="shared" si="107"/>
        <v>36769</v>
      </c>
      <c r="BR76" s="17">
        <f t="shared" si="107"/>
        <v>36799</v>
      </c>
      <c r="BS76" s="17">
        <f t="shared" si="107"/>
        <v>36830</v>
      </c>
      <c r="BT76" s="17">
        <f t="shared" si="107"/>
        <v>36860</v>
      </c>
      <c r="BU76" s="17">
        <f t="shared" si="107"/>
        <v>36891</v>
      </c>
      <c r="BV76" s="17">
        <f t="shared" si="107"/>
        <v>36922</v>
      </c>
      <c r="BW76" s="17">
        <f t="shared" si="107"/>
        <v>36950</v>
      </c>
      <c r="BX76" s="17">
        <f t="shared" si="107"/>
        <v>36981</v>
      </c>
      <c r="BY76" s="9"/>
      <c r="CA76" s="12">
        <f>MATCH(C76,Curves!$C$12:$C$433,0)</f>
        <v>74</v>
      </c>
      <c r="CB76" s="12">
        <f>MATCH(CONCATENATE("NG ",TEXT($BN76,"mmm-yyyy")),Curves!$11:$11,0)</f>
        <v>20</v>
      </c>
      <c r="CC76" s="12">
        <f>MATCH(CONCATENATE("B ",TEXT($BN76,"mmm-yyyy")),Curves!$11:$11,0)</f>
        <v>8</v>
      </c>
      <c r="CD76" s="12">
        <f>MATCH(CONCATENATE("DISC ",TEXT($BN76,"mmm-yyyy")),Curves!$11:$11,0)</f>
        <v>32</v>
      </c>
      <c r="CE76" s="12"/>
      <c r="CF76" s="12">
        <f>MATCH(CONCATENATE("NG ",TEXT($BO76,"mmm-yyyy")),Curves!$11:$11,0)</f>
        <v>21</v>
      </c>
      <c r="CG76" s="12">
        <f>MATCH(CONCATENATE("B ",TEXT($BO76,"mmm-yyyy")),Curves!$11:$11,0)</f>
        <v>9</v>
      </c>
      <c r="CH76" s="12">
        <f>MATCH(CONCATENATE("DISC ",TEXT($BO76,"mmm-yyyy")),Curves!$11:$11,0)</f>
        <v>33</v>
      </c>
      <c r="CI76" s="12"/>
      <c r="CJ76" s="12">
        <f>MATCH(CONCATENATE("NG ",TEXT($BP76,"mmm-yyyy")),Curves!$11:$11,0)</f>
        <v>22</v>
      </c>
      <c r="CK76" s="12">
        <f>MATCH(CONCATENATE("B ",TEXT($BP76,"mmm-yyyy")),Curves!$11:$11,0)</f>
        <v>10</v>
      </c>
      <c r="CL76" s="12">
        <f>MATCH(CONCATENATE("DISC ",TEXT($BP76,"mmm-yyyy")),Curves!$11:$11,0)</f>
        <v>34</v>
      </c>
      <c r="CM76" s="12"/>
      <c r="CN76" s="12">
        <f>MATCH(CONCATENATE("NG ",TEXT($BQ76,"mmm-yyyy")),Curves!$11:$11,0)</f>
        <v>23</v>
      </c>
      <c r="CO76" s="12">
        <f>MATCH(CONCATENATE("B ",TEXT($BQ76,"mmm-yyyy")),Curves!$11:$11,0)</f>
        <v>11</v>
      </c>
      <c r="CP76" s="12">
        <f>MATCH(CONCATENATE("DISC ",TEXT($BQ76,"mmm-yyyy")),Curves!$11:$11,0)</f>
        <v>35</v>
      </c>
      <c r="CQ76" s="12"/>
      <c r="CR76" s="12">
        <f>MATCH(CONCATENATE("NG ",TEXT($BR76,"mmm-yyyy")),Curves!$11:$11,0)</f>
        <v>24</v>
      </c>
      <c r="CS76" s="12">
        <f>MATCH(CONCATENATE("B ",TEXT($BR76,"mmm-yyyy")),Curves!$11:$11,0)</f>
        <v>12</v>
      </c>
      <c r="CT76" s="12">
        <f>MATCH(CONCATENATE("DISC ",TEXT($BR76,"mmm-yyyy")),Curves!$11:$11,0)</f>
        <v>36</v>
      </c>
      <c r="CU76" s="12"/>
      <c r="CV76" s="12">
        <f>MATCH(CONCATENATE("NG ",TEXT($BS76,"mmm-yyyy")),Curves!$11:$11,0)</f>
        <v>25</v>
      </c>
      <c r="CW76" s="12">
        <f>MATCH(CONCATENATE("B ",TEXT($BS76,"mmm-yyyy")),Curves!$11:$11,0)</f>
        <v>13</v>
      </c>
      <c r="CX76" s="12">
        <f>MATCH(CONCATENATE("DISC ",TEXT($BS76,"mmm-yyyy")),Curves!$11:$11,0)</f>
        <v>37</v>
      </c>
      <c r="CY76" s="12"/>
      <c r="CZ76" s="12">
        <f>MATCH(CONCATENATE("NG ",TEXT($BT76,"mmm-yyyy")),Curves!$11:$11,0)</f>
        <v>26</v>
      </c>
      <c r="DA76" s="12">
        <f>MATCH(CONCATENATE("B ",TEXT($BT76,"mmm-yyyy")),Curves!$11:$11,0)</f>
        <v>14</v>
      </c>
      <c r="DB76" s="12">
        <f>MATCH(CONCATENATE("DISC ",TEXT($BT76,"mmm-yyyy")),Curves!$11:$11,0)</f>
        <v>38</v>
      </c>
      <c r="DC76" s="12"/>
      <c r="DD76" s="12">
        <f>MATCH(CONCATENATE("NG ",TEXT($BU76,"mmm-yyyy")),Curves!$11:$11,0)</f>
        <v>27</v>
      </c>
      <c r="DE76" s="12">
        <f>MATCH(CONCATENATE("B ",TEXT($BU76,"mmm-yyyy")),Curves!$11:$11,0)</f>
        <v>15</v>
      </c>
      <c r="DF76" s="12">
        <f>MATCH(CONCATENATE("DISC ",TEXT($BU76,"mmm-yyyy")),Curves!$11:$11,0)</f>
        <v>39</v>
      </c>
      <c r="DG76" s="12"/>
      <c r="DH76" s="12">
        <f>MATCH(CONCATENATE("NG ",TEXT($BV76,"mmm-yyyy")),Curves!$11:$11,0)</f>
        <v>28</v>
      </c>
      <c r="DI76" s="12">
        <f>MATCH(CONCATENATE("B ",TEXT($BV76,"mmm-yyyy")),Curves!$11:$11,0)</f>
        <v>16</v>
      </c>
      <c r="DJ76" s="12">
        <f>MATCH(CONCATENATE("DISC ",TEXT($BV76,"mmm-yyyy")),Curves!$11:$11,0)</f>
        <v>40</v>
      </c>
      <c r="DL76" s="12">
        <f>MATCH(CONCATENATE("NG ",TEXT($BW76,"mmm-yyyy")),Curves!$11:$11,0)</f>
        <v>29</v>
      </c>
      <c r="DM76" s="12">
        <f>MATCH(CONCATENATE("B ",TEXT($BW76,"mmm-yyyy")),Curves!$11:$11,0)</f>
        <v>17</v>
      </c>
      <c r="DN76" s="12">
        <f>MATCH(CONCATENATE("DISC ",TEXT($BW76,"mmm-yyyy")),Curves!$11:$11,0)</f>
        <v>41</v>
      </c>
      <c r="DP76" s="12">
        <f>MATCH(CONCATENATE("NG ",TEXT($BX76,"mmm-yyyy")),Curves!$11:$11,0)</f>
        <v>30</v>
      </c>
      <c r="DQ76" s="12">
        <f>MATCH(CONCATENATE("B ",TEXT($BX76,"mmm-yyyy")),Curves!$11:$11,0)</f>
        <v>18</v>
      </c>
      <c r="DR76" s="12">
        <f>MATCH(CONCATENATE("DISC ",TEXT($BX76,"mmm-yyyy")),Curves!$11:$11,0)</f>
        <v>42</v>
      </c>
    </row>
    <row r="77" spans="2:122" x14ac:dyDescent="0.2">
      <c r="B77" s="6">
        <f t="shared" si="83"/>
        <v>36708</v>
      </c>
      <c r="C77" s="27">
        <f>IF(Curves!C86&lt;&gt;"",Curves!C86,"")</f>
        <v>36691</v>
      </c>
      <c r="D77" s="31"/>
      <c r="E77" s="20">
        <f t="shared" si="84"/>
        <v>0</v>
      </c>
      <c r="F77" s="20">
        <f t="shared" si="86"/>
        <v>0</v>
      </c>
      <c r="G77" s="20">
        <f t="shared" si="87"/>
        <v>3.9935444902113622</v>
      </c>
      <c r="H77" s="20">
        <f t="shared" si="88"/>
        <v>3.9909708030420066</v>
      </c>
      <c r="I77" s="20">
        <f t="shared" si="89"/>
        <v>3.9421211955272257</v>
      </c>
      <c r="J77" s="20">
        <f t="shared" si="90"/>
        <v>3.8395400064982121</v>
      </c>
      <c r="K77" s="20">
        <f t="shared" si="91"/>
        <v>3.8914677416407017</v>
      </c>
      <c r="L77" s="20">
        <f t="shared" si="92"/>
        <v>3.9369217389437128</v>
      </c>
      <c r="M77" s="20">
        <f t="shared" si="93"/>
        <v>3.9124179100425809</v>
      </c>
      <c r="N77" s="20">
        <f t="shared" si="94"/>
        <v>3.671618412299448</v>
      </c>
      <c r="O77" s="21">
        <f t="shared" si="95"/>
        <v>3.4354446202902378</v>
      </c>
      <c r="P77" s="20"/>
      <c r="Q77" s="50">
        <f t="shared" si="96"/>
        <v>3.9935444902113622</v>
      </c>
      <c r="R77" s="50">
        <f t="shared" si="75"/>
        <v>3.4354446202902378</v>
      </c>
      <c r="S77" s="51">
        <f t="shared" si="97"/>
        <v>0.55809986992112437</v>
      </c>
      <c r="U77" s="34">
        <f>INDEX(Curves!$A$12:$AZ$907,$CA77,CB77)</f>
        <v>0</v>
      </c>
      <c r="V77" s="34">
        <f>INDEX(Curves!$A$12:$AZ$907,$CA77,CC77)</f>
        <v>0</v>
      </c>
      <c r="W77" s="34">
        <f>INDEX(Curves!$A$12:$AZ$907,$CA77,CD77)</f>
        <v>0</v>
      </c>
      <c r="X77" s="34"/>
      <c r="Y77" s="34">
        <f>INDEX(Curves!$A$12:$AZ$907,$CA77,CF77)</f>
        <v>0</v>
      </c>
      <c r="Z77" s="34">
        <f>INDEX(Curves!$A$12:$AZ$907,$CA77,CG77)</f>
        <v>0</v>
      </c>
      <c r="AA77" s="34">
        <f>INDEX(Curves!$A$12:$AZ$907,$CA77,CH77)</f>
        <v>0</v>
      </c>
      <c r="AB77" s="34"/>
      <c r="AC77" s="34">
        <f>INDEX(Curves!$A$12:$AZ$907,$CA77,CJ77)</f>
        <v>4.2560000000000002</v>
      </c>
      <c r="AD77" s="34">
        <f>INDEX(Curves!$A$12:$AZ$907,$CA77,CK77)</f>
        <v>-0.25</v>
      </c>
      <c r="AE77" s="34">
        <f>INDEX(Curves!$A$12:$AZ$907,$CA77,CL77)</f>
        <v>0.99689078637328055</v>
      </c>
      <c r="AF77" s="34"/>
      <c r="AG77" s="34">
        <f>INDEX(Curves!$A$12:$AZ$907,$CA77,CN77)</f>
        <v>4.2390000000000008</v>
      </c>
      <c r="AH77" s="34">
        <f>INDEX(Curves!$A$12:$AZ$907,$CA77,CO77)</f>
        <v>-0.21249999999999999</v>
      </c>
      <c r="AI77" s="34">
        <f>INDEX(Curves!$A$12:$AZ$907,$CA77,CP77)</f>
        <v>0.99117615870905407</v>
      </c>
      <c r="AJ77" s="34"/>
      <c r="AK77" s="34">
        <f>INDEX(Curves!$A$12:$AZ$907,$CA77,CR77)</f>
        <v>4.2130000000000001</v>
      </c>
      <c r="AL77" s="34">
        <f>INDEX(Curves!$A$12:$AZ$907,$CA77,CS77)</f>
        <v>-0.21249999999999999</v>
      </c>
      <c r="AM77" s="34">
        <f>INDEX(Curves!$A$12:$AZ$907,$CA77,CT77)</f>
        <v>0.98540712299143263</v>
      </c>
      <c r="AN77" s="34"/>
      <c r="AO77" s="34">
        <f>INDEX(Curves!$A$12:$AZ$907,$CA77,CV77)</f>
        <v>4.1960000000000006</v>
      </c>
      <c r="AP77" s="34">
        <f>INDEX(Curves!$A$12:$AZ$907,$CA77,CW77)</f>
        <v>-0.27750000000000002</v>
      </c>
      <c r="AQ77" s="34">
        <f>INDEX(Curves!$A$12:$AZ$907,$CA77,CX77)</f>
        <v>0.9798494338390229</v>
      </c>
      <c r="AR77" s="34"/>
      <c r="AS77" s="34">
        <f>INDEX(Curves!$A$12:$AZ$907,$CA77,CZ77)</f>
        <v>4.25</v>
      </c>
      <c r="AT77" s="34">
        <f>INDEX(Curves!$A$12:$AZ$907,$CA77,DA77)</f>
        <v>-0.255</v>
      </c>
      <c r="AU77" s="34">
        <f>INDEX(Curves!$A$12:$AZ$907,$CA77,DB77)</f>
        <v>0.97408454108653353</v>
      </c>
      <c r="AV77" s="34"/>
      <c r="AW77" s="34">
        <f>INDEX(Curves!$A$12:$AZ$907,$CA77,DD77)</f>
        <v>4.32</v>
      </c>
      <c r="AX77" s="34">
        <f>INDEX(Curves!$A$12:$AZ$907,$CA77,DE77)</f>
        <v>-0.255</v>
      </c>
      <c r="AY77" s="34">
        <f>INDEX(Curves!$A$12:$AZ$907,$CA77,DF77)</f>
        <v>0.96849243270448027</v>
      </c>
      <c r="AZ77" s="34"/>
      <c r="BA77" s="34">
        <f>INDEX(Curves!$A$12:$AZ$907,$CA77,DH77)</f>
        <v>4.3090000000000002</v>
      </c>
      <c r="BB77" s="34">
        <f>INDEX(Curves!$A$12:$AZ$907,$CA77,DI77)</f>
        <v>-0.245</v>
      </c>
      <c r="BC77" s="34">
        <f>INDEX(Curves!$A$12:$AZ$907,$CA77,DJ77)</f>
        <v>0.96270125739236734</v>
      </c>
      <c r="BD77" s="34"/>
      <c r="BE77" s="34">
        <f>INDEX(Curves!$A$12:$AZ$907,$CA77,DL77)</f>
        <v>4.0819999999999999</v>
      </c>
      <c r="BF77" s="34">
        <f>INDEX(Curves!$A$12:$AZ$907,$CA77,DM77)</f>
        <v>-0.245</v>
      </c>
      <c r="BG77" s="34">
        <f>INDEX(Curves!$A$12:$AZ$907,$CA77,DN77)</f>
        <v>0.95689820492557942</v>
      </c>
      <c r="BH77" s="34"/>
      <c r="BI77" s="34">
        <f>INDEX(Curves!$A$12:$AZ$907,$CA77,DP77)</f>
        <v>3.855</v>
      </c>
      <c r="BJ77" s="34">
        <f>INDEX(Curves!$A$12:$AZ$907,$CA77,DQ77)</f>
        <v>-0.245</v>
      </c>
      <c r="BK77" s="34">
        <f>INDEX(Curves!$A$12:$AZ$907,$CA77,DR77)</f>
        <v>0.9516467092216726</v>
      </c>
      <c r="BL77"/>
      <c r="BM77"/>
      <c r="BN77" s="17">
        <f t="shared" si="99"/>
        <v>36647</v>
      </c>
      <c r="BO77" s="17">
        <f t="shared" ref="BO77:BX77" si="108">EOMONTH(BN77,1)</f>
        <v>36707</v>
      </c>
      <c r="BP77" s="17">
        <f t="shared" si="108"/>
        <v>36738</v>
      </c>
      <c r="BQ77" s="17">
        <f t="shared" si="108"/>
        <v>36769</v>
      </c>
      <c r="BR77" s="17">
        <f t="shared" si="108"/>
        <v>36799</v>
      </c>
      <c r="BS77" s="17">
        <f t="shared" si="108"/>
        <v>36830</v>
      </c>
      <c r="BT77" s="17">
        <f t="shared" si="108"/>
        <v>36860</v>
      </c>
      <c r="BU77" s="17">
        <f t="shared" si="108"/>
        <v>36891</v>
      </c>
      <c r="BV77" s="17">
        <f t="shared" si="108"/>
        <v>36922</v>
      </c>
      <c r="BW77" s="17">
        <f t="shared" si="108"/>
        <v>36950</v>
      </c>
      <c r="BX77" s="17">
        <f t="shared" si="108"/>
        <v>36981</v>
      </c>
      <c r="BY77" s="9"/>
      <c r="CA77" s="12">
        <f>MATCH(C77,Curves!$C$12:$C$433,0)</f>
        <v>75</v>
      </c>
      <c r="CB77" s="12">
        <f>MATCH(CONCATENATE("NG ",TEXT($BN77,"mmm-yyyy")),Curves!$11:$11,0)</f>
        <v>20</v>
      </c>
      <c r="CC77" s="12">
        <f>MATCH(CONCATENATE("B ",TEXT($BN77,"mmm-yyyy")),Curves!$11:$11,0)</f>
        <v>8</v>
      </c>
      <c r="CD77" s="12">
        <f>MATCH(CONCATENATE("DISC ",TEXT($BN77,"mmm-yyyy")),Curves!$11:$11,0)</f>
        <v>32</v>
      </c>
      <c r="CE77" s="12"/>
      <c r="CF77" s="12">
        <f>MATCH(CONCATENATE("NG ",TEXT($BO77,"mmm-yyyy")),Curves!$11:$11,0)</f>
        <v>21</v>
      </c>
      <c r="CG77" s="12">
        <f>MATCH(CONCATENATE("B ",TEXT($BO77,"mmm-yyyy")),Curves!$11:$11,0)</f>
        <v>9</v>
      </c>
      <c r="CH77" s="12">
        <f>MATCH(CONCATENATE("DISC ",TEXT($BO77,"mmm-yyyy")),Curves!$11:$11,0)</f>
        <v>33</v>
      </c>
      <c r="CI77" s="12"/>
      <c r="CJ77" s="12">
        <f>MATCH(CONCATENATE("NG ",TEXT($BP77,"mmm-yyyy")),Curves!$11:$11,0)</f>
        <v>22</v>
      </c>
      <c r="CK77" s="12">
        <f>MATCH(CONCATENATE("B ",TEXT($BP77,"mmm-yyyy")),Curves!$11:$11,0)</f>
        <v>10</v>
      </c>
      <c r="CL77" s="12">
        <f>MATCH(CONCATENATE("DISC ",TEXT($BP77,"mmm-yyyy")),Curves!$11:$11,0)</f>
        <v>34</v>
      </c>
      <c r="CM77" s="12"/>
      <c r="CN77" s="12">
        <f>MATCH(CONCATENATE("NG ",TEXT($BQ77,"mmm-yyyy")),Curves!$11:$11,0)</f>
        <v>23</v>
      </c>
      <c r="CO77" s="12">
        <f>MATCH(CONCATENATE("B ",TEXT($BQ77,"mmm-yyyy")),Curves!$11:$11,0)</f>
        <v>11</v>
      </c>
      <c r="CP77" s="12">
        <f>MATCH(CONCATENATE("DISC ",TEXT($BQ77,"mmm-yyyy")),Curves!$11:$11,0)</f>
        <v>35</v>
      </c>
      <c r="CQ77" s="12"/>
      <c r="CR77" s="12">
        <f>MATCH(CONCATENATE("NG ",TEXT($BR77,"mmm-yyyy")),Curves!$11:$11,0)</f>
        <v>24</v>
      </c>
      <c r="CS77" s="12">
        <f>MATCH(CONCATENATE("B ",TEXT($BR77,"mmm-yyyy")),Curves!$11:$11,0)</f>
        <v>12</v>
      </c>
      <c r="CT77" s="12">
        <f>MATCH(CONCATENATE("DISC ",TEXT($BR77,"mmm-yyyy")),Curves!$11:$11,0)</f>
        <v>36</v>
      </c>
      <c r="CU77" s="12"/>
      <c r="CV77" s="12">
        <f>MATCH(CONCATENATE("NG ",TEXT($BS77,"mmm-yyyy")),Curves!$11:$11,0)</f>
        <v>25</v>
      </c>
      <c r="CW77" s="12">
        <f>MATCH(CONCATENATE("B ",TEXT($BS77,"mmm-yyyy")),Curves!$11:$11,0)</f>
        <v>13</v>
      </c>
      <c r="CX77" s="12">
        <f>MATCH(CONCATENATE("DISC ",TEXT($BS77,"mmm-yyyy")),Curves!$11:$11,0)</f>
        <v>37</v>
      </c>
      <c r="CY77" s="12"/>
      <c r="CZ77" s="12">
        <f>MATCH(CONCATENATE("NG ",TEXT($BT77,"mmm-yyyy")),Curves!$11:$11,0)</f>
        <v>26</v>
      </c>
      <c r="DA77" s="12">
        <f>MATCH(CONCATENATE("B ",TEXT($BT77,"mmm-yyyy")),Curves!$11:$11,0)</f>
        <v>14</v>
      </c>
      <c r="DB77" s="12">
        <f>MATCH(CONCATENATE("DISC ",TEXT($BT77,"mmm-yyyy")),Curves!$11:$11,0)</f>
        <v>38</v>
      </c>
      <c r="DC77" s="12"/>
      <c r="DD77" s="12">
        <f>MATCH(CONCATENATE("NG ",TEXT($BU77,"mmm-yyyy")),Curves!$11:$11,0)</f>
        <v>27</v>
      </c>
      <c r="DE77" s="12">
        <f>MATCH(CONCATENATE("B ",TEXT($BU77,"mmm-yyyy")),Curves!$11:$11,0)</f>
        <v>15</v>
      </c>
      <c r="DF77" s="12">
        <f>MATCH(CONCATENATE("DISC ",TEXT($BU77,"mmm-yyyy")),Curves!$11:$11,0)</f>
        <v>39</v>
      </c>
      <c r="DG77" s="12"/>
      <c r="DH77" s="12">
        <f>MATCH(CONCATENATE("NG ",TEXT($BV77,"mmm-yyyy")),Curves!$11:$11,0)</f>
        <v>28</v>
      </c>
      <c r="DI77" s="12">
        <f>MATCH(CONCATENATE("B ",TEXT($BV77,"mmm-yyyy")),Curves!$11:$11,0)</f>
        <v>16</v>
      </c>
      <c r="DJ77" s="12">
        <f>MATCH(CONCATENATE("DISC ",TEXT($BV77,"mmm-yyyy")),Curves!$11:$11,0)</f>
        <v>40</v>
      </c>
      <c r="DL77" s="12">
        <f>MATCH(CONCATENATE("NG ",TEXT($BW77,"mmm-yyyy")),Curves!$11:$11,0)</f>
        <v>29</v>
      </c>
      <c r="DM77" s="12">
        <f>MATCH(CONCATENATE("B ",TEXT($BW77,"mmm-yyyy")),Curves!$11:$11,0)</f>
        <v>17</v>
      </c>
      <c r="DN77" s="12">
        <f>MATCH(CONCATENATE("DISC ",TEXT($BW77,"mmm-yyyy")),Curves!$11:$11,0)</f>
        <v>41</v>
      </c>
      <c r="DP77" s="12">
        <f>MATCH(CONCATENATE("NG ",TEXT($BX77,"mmm-yyyy")),Curves!$11:$11,0)</f>
        <v>30</v>
      </c>
      <c r="DQ77" s="12">
        <f>MATCH(CONCATENATE("B ",TEXT($BX77,"mmm-yyyy")),Curves!$11:$11,0)</f>
        <v>18</v>
      </c>
      <c r="DR77" s="12">
        <f>MATCH(CONCATENATE("DISC ",TEXT($BX77,"mmm-yyyy")),Curves!$11:$11,0)</f>
        <v>42</v>
      </c>
    </row>
    <row r="78" spans="2:122" x14ac:dyDescent="0.2">
      <c r="B78" s="6">
        <f t="shared" si="83"/>
        <v>36708</v>
      </c>
      <c r="C78" s="27">
        <f>IF(Curves!C87&lt;&gt;"",Curves!C87,"")</f>
        <v>36692</v>
      </c>
      <c r="D78" s="31"/>
      <c r="E78" s="20">
        <f t="shared" si="84"/>
        <v>0</v>
      </c>
      <c r="F78" s="20">
        <f t="shared" si="86"/>
        <v>0</v>
      </c>
      <c r="G78" s="20">
        <f t="shared" si="87"/>
        <v>4.1633188345881758</v>
      </c>
      <c r="H78" s="20">
        <f t="shared" si="88"/>
        <v>4.1533918887539505</v>
      </c>
      <c r="I78" s="20">
        <f t="shared" si="89"/>
        <v>4.0899186098666647</v>
      </c>
      <c r="J78" s="20">
        <f t="shared" si="90"/>
        <v>3.9755582063133561</v>
      </c>
      <c r="K78" s="20">
        <f t="shared" si="91"/>
        <v>4.0447214656249866</v>
      </c>
      <c r="L78" s="20">
        <f t="shared" si="92"/>
        <v>4.0854212517741626</v>
      </c>
      <c r="M78" s="20">
        <f t="shared" si="93"/>
        <v>4.0551926361636177</v>
      </c>
      <c r="N78" s="20">
        <f t="shared" si="94"/>
        <v>3.8029356533527601</v>
      </c>
      <c r="O78" s="21">
        <f t="shared" si="95"/>
        <v>3.5535977558778198</v>
      </c>
      <c r="P78" s="20"/>
      <c r="Q78" s="50">
        <f t="shared" si="96"/>
        <v>4.1633188345881758</v>
      </c>
      <c r="R78" s="50">
        <f t="shared" si="75"/>
        <v>3.5535977558778198</v>
      </c>
      <c r="S78" s="51">
        <f t="shared" si="97"/>
        <v>0.60972107871035597</v>
      </c>
      <c r="U78" s="34">
        <f>INDEX(Curves!$A$12:$AZ$907,$CA78,CB78)</f>
        <v>0</v>
      </c>
      <c r="V78" s="34">
        <f>INDEX(Curves!$A$12:$AZ$907,$CA78,CC78)</f>
        <v>0</v>
      </c>
      <c r="W78" s="34">
        <f>INDEX(Curves!$A$12:$AZ$907,$CA78,CD78)</f>
        <v>0</v>
      </c>
      <c r="X78" s="34"/>
      <c r="Y78" s="34">
        <f>INDEX(Curves!$A$12:$AZ$907,$CA78,CF78)</f>
        <v>0</v>
      </c>
      <c r="Z78" s="34">
        <f>INDEX(Curves!$A$12:$AZ$907,$CA78,CG78)</f>
        <v>0</v>
      </c>
      <c r="AA78" s="34">
        <f>INDEX(Curves!$A$12:$AZ$907,$CA78,CH78)</f>
        <v>0</v>
      </c>
      <c r="AB78" s="34"/>
      <c r="AC78" s="34">
        <f>INDEX(Curves!$A$12:$AZ$907,$CA78,CJ78)</f>
        <v>4.4630000000000001</v>
      </c>
      <c r="AD78" s="34">
        <f>INDEX(Curves!$A$12:$AZ$907,$CA78,CK78)</f>
        <v>-0.28749999999999998</v>
      </c>
      <c r="AE78" s="34">
        <f>INDEX(Curves!$A$12:$AZ$907,$CA78,CL78)</f>
        <v>0.99708270496663276</v>
      </c>
      <c r="AF78" s="34"/>
      <c r="AG78" s="34">
        <f>INDEX(Curves!$A$12:$AZ$907,$CA78,CN78)</f>
        <v>4.4219999999999997</v>
      </c>
      <c r="AH78" s="34">
        <f>INDEX(Curves!$A$12:$AZ$907,$CA78,CO78)</f>
        <v>-0.23250000000000001</v>
      </c>
      <c r="AI78" s="34">
        <f>INDEX(Curves!$A$12:$AZ$907,$CA78,CP78)</f>
        <v>0.99138128386536595</v>
      </c>
      <c r="AJ78" s="34"/>
      <c r="AK78" s="34">
        <f>INDEX(Curves!$A$12:$AZ$907,$CA78,CR78)</f>
        <v>4.3819999999999997</v>
      </c>
      <c r="AL78" s="34">
        <f>INDEX(Curves!$A$12:$AZ$907,$CA78,CS78)</f>
        <v>-0.23250000000000001</v>
      </c>
      <c r="AM78" s="34">
        <f>INDEX(Curves!$A$12:$AZ$907,$CA78,CT78)</f>
        <v>0.98564130855926368</v>
      </c>
      <c r="AN78" s="34"/>
      <c r="AO78" s="34">
        <f>INDEX(Curves!$A$12:$AZ$907,$CA78,CV78)</f>
        <v>4.3540000000000001</v>
      </c>
      <c r="AP78" s="34">
        <f>INDEX(Curves!$A$12:$AZ$907,$CA78,CW78)</f>
        <v>-0.29749999999999999</v>
      </c>
      <c r="AQ78" s="34">
        <f>INDEX(Curves!$A$12:$AZ$907,$CA78,CX78)</f>
        <v>0.9800463962315682</v>
      </c>
      <c r="AR78" s="34"/>
      <c r="AS78" s="34">
        <f>INDEX(Curves!$A$12:$AZ$907,$CA78,CZ78)</f>
        <v>4.4040000000000008</v>
      </c>
      <c r="AT78" s="34">
        <f>INDEX(Curves!$A$12:$AZ$907,$CA78,DA78)</f>
        <v>-0.2525</v>
      </c>
      <c r="AU78" s="34">
        <f>INDEX(Curves!$A$12:$AZ$907,$CA78,DB78)</f>
        <v>0.97427952923641725</v>
      </c>
      <c r="AV78" s="34"/>
      <c r="AW78" s="34">
        <f>INDEX(Curves!$A$12:$AZ$907,$CA78,DD78)</f>
        <v>4.47</v>
      </c>
      <c r="AX78" s="34">
        <f>INDEX(Curves!$A$12:$AZ$907,$CA78,DE78)</f>
        <v>-0.2525</v>
      </c>
      <c r="AY78" s="34">
        <f>INDEX(Curves!$A$12:$AZ$907,$CA78,DF78)</f>
        <v>0.96868316580300262</v>
      </c>
      <c r="AZ78" s="34"/>
      <c r="BA78" s="34">
        <f>INDEX(Curves!$A$12:$AZ$907,$CA78,DH78)</f>
        <v>4.4540000000000006</v>
      </c>
      <c r="BB78" s="34">
        <f>INDEX(Curves!$A$12:$AZ$907,$CA78,DI78)</f>
        <v>-0.24249999999999999</v>
      </c>
      <c r="BC78" s="34">
        <f>INDEX(Curves!$A$12:$AZ$907,$CA78,DJ78)</f>
        <v>0.96288558379760569</v>
      </c>
      <c r="BD78" s="34"/>
      <c r="BE78" s="34">
        <f>INDEX(Curves!$A$12:$AZ$907,$CA78,DL78)</f>
        <v>4.2160000000000002</v>
      </c>
      <c r="BF78" s="34">
        <f>INDEX(Curves!$A$12:$AZ$907,$CA78,DM78)</f>
        <v>-0.24249999999999999</v>
      </c>
      <c r="BG78" s="34">
        <f>INDEX(Curves!$A$12:$AZ$907,$CA78,DN78)</f>
        <v>0.95707453211344151</v>
      </c>
      <c r="BH78" s="34"/>
      <c r="BI78" s="34">
        <f>INDEX(Curves!$A$12:$AZ$907,$CA78,DP78)</f>
        <v>3.9760000000000004</v>
      </c>
      <c r="BJ78" s="34">
        <f>INDEX(Curves!$A$12:$AZ$907,$CA78,DQ78)</f>
        <v>-0.24249999999999999</v>
      </c>
      <c r="BK78" s="34">
        <f>INDEX(Curves!$A$12:$AZ$907,$CA78,DR78)</f>
        <v>0.95181405005432429</v>
      </c>
      <c r="BL78"/>
      <c r="BM78"/>
      <c r="BN78" s="17">
        <f t="shared" si="99"/>
        <v>36647</v>
      </c>
      <c r="BO78" s="17">
        <f t="shared" ref="BO78:BX78" si="109">EOMONTH(BN78,1)</f>
        <v>36707</v>
      </c>
      <c r="BP78" s="17">
        <f t="shared" si="109"/>
        <v>36738</v>
      </c>
      <c r="BQ78" s="17">
        <f t="shared" si="109"/>
        <v>36769</v>
      </c>
      <c r="BR78" s="17">
        <f t="shared" si="109"/>
        <v>36799</v>
      </c>
      <c r="BS78" s="17">
        <f t="shared" si="109"/>
        <v>36830</v>
      </c>
      <c r="BT78" s="17">
        <f t="shared" si="109"/>
        <v>36860</v>
      </c>
      <c r="BU78" s="17">
        <f t="shared" si="109"/>
        <v>36891</v>
      </c>
      <c r="BV78" s="17">
        <f t="shared" si="109"/>
        <v>36922</v>
      </c>
      <c r="BW78" s="17">
        <f t="shared" si="109"/>
        <v>36950</v>
      </c>
      <c r="BX78" s="17">
        <f t="shared" si="109"/>
        <v>36981</v>
      </c>
      <c r="BY78" s="9"/>
      <c r="CA78" s="12">
        <f>MATCH(C78,Curves!$C$12:$C$433,0)</f>
        <v>76</v>
      </c>
      <c r="CB78" s="12">
        <f>MATCH(CONCATENATE("NG ",TEXT($BN78,"mmm-yyyy")),Curves!$11:$11,0)</f>
        <v>20</v>
      </c>
      <c r="CC78" s="12">
        <f>MATCH(CONCATENATE("B ",TEXT($BN78,"mmm-yyyy")),Curves!$11:$11,0)</f>
        <v>8</v>
      </c>
      <c r="CD78" s="12">
        <f>MATCH(CONCATENATE("DISC ",TEXT($BN78,"mmm-yyyy")),Curves!$11:$11,0)</f>
        <v>32</v>
      </c>
      <c r="CE78" s="12"/>
      <c r="CF78" s="12">
        <f>MATCH(CONCATENATE("NG ",TEXT($BO78,"mmm-yyyy")),Curves!$11:$11,0)</f>
        <v>21</v>
      </c>
      <c r="CG78" s="12">
        <f>MATCH(CONCATENATE("B ",TEXT($BO78,"mmm-yyyy")),Curves!$11:$11,0)</f>
        <v>9</v>
      </c>
      <c r="CH78" s="12">
        <f>MATCH(CONCATENATE("DISC ",TEXT($BO78,"mmm-yyyy")),Curves!$11:$11,0)</f>
        <v>33</v>
      </c>
      <c r="CI78" s="12"/>
      <c r="CJ78" s="12">
        <f>MATCH(CONCATENATE("NG ",TEXT($BP78,"mmm-yyyy")),Curves!$11:$11,0)</f>
        <v>22</v>
      </c>
      <c r="CK78" s="12">
        <f>MATCH(CONCATENATE("B ",TEXT($BP78,"mmm-yyyy")),Curves!$11:$11,0)</f>
        <v>10</v>
      </c>
      <c r="CL78" s="12">
        <f>MATCH(CONCATENATE("DISC ",TEXT($BP78,"mmm-yyyy")),Curves!$11:$11,0)</f>
        <v>34</v>
      </c>
      <c r="CM78" s="12"/>
      <c r="CN78" s="12">
        <f>MATCH(CONCATENATE("NG ",TEXT($BQ78,"mmm-yyyy")),Curves!$11:$11,0)</f>
        <v>23</v>
      </c>
      <c r="CO78" s="12">
        <f>MATCH(CONCATENATE("B ",TEXT($BQ78,"mmm-yyyy")),Curves!$11:$11,0)</f>
        <v>11</v>
      </c>
      <c r="CP78" s="12">
        <f>MATCH(CONCATENATE("DISC ",TEXT($BQ78,"mmm-yyyy")),Curves!$11:$11,0)</f>
        <v>35</v>
      </c>
      <c r="CQ78" s="12"/>
      <c r="CR78" s="12">
        <f>MATCH(CONCATENATE("NG ",TEXT($BR78,"mmm-yyyy")),Curves!$11:$11,0)</f>
        <v>24</v>
      </c>
      <c r="CS78" s="12">
        <f>MATCH(CONCATENATE("B ",TEXT($BR78,"mmm-yyyy")),Curves!$11:$11,0)</f>
        <v>12</v>
      </c>
      <c r="CT78" s="12">
        <f>MATCH(CONCATENATE("DISC ",TEXT($BR78,"mmm-yyyy")),Curves!$11:$11,0)</f>
        <v>36</v>
      </c>
      <c r="CU78" s="12"/>
      <c r="CV78" s="12">
        <f>MATCH(CONCATENATE("NG ",TEXT($BS78,"mmm-yyyy")),Curves!$11:$11,0)</f>
        <v>25</v>
      </c>
      <c r="CW78" s="12">
        <f>MATCH(CONCATENATE("B ",TEXT($BS78,"mmm-yyyy")),Curves!$11:$11,0)</f>
        <v>13</v>
      </c>
      <c r="CX78" s="12">
        <f>MATCH(CONCATENATE("DISC ",TEXT($BS78,"mmm-yyyy")),Curves!$11:$11,0)</f>
        <v>37</v>
      </c>
      <c r="CY78" s="12"/>
      <c r="CZ78" s="12">
        <f>MATCH(CONCATENATE("NG ",TEXT($BT78,"mmm-yyyy")),Curves!$11:$11,0)</f>
        <v>26</v>
      </c>
      <c r="DA78" s="12">
        <f>MATCH(CONCATENATE("B ",TEXT($BT78,"mmm-yyyy")),Curves!$11:$11,0)</f>
        <v>14</v>
      </c>
      <c r="DB78" s="12">
        <f>MATCH(CONCATENATE("DISC ",TEXT($BT78,"mmm-yyyy")),Curves!$11:$11,0)</f>
        <v>38</v>
      </c>
      <c r="DC78" s="12"/>
      <c r="DD78" s="12">
        <f>MATCH(CONCATENATE("NG ",TEXT($BU78,"mmm-yyyy")),Curves!$11:$11,0)</f>
        <v>27</v>
      </c>
      <c r="DE78" s="12">
        <f>MATCH(CONCATENATE("B ",TEXT($BU78,"mmm-yyyy")),Curves!$11:$11,0)</f>
        <v>15</v>
      </c>
      <c r="DF78" s="12">
        <f>MATCH(CONCATENATE("DISC ",TEXT($BU78,"mmm-yyyy")),Curves!$11:$11,0)</f>
        <v>39</v>
      </c>
      <c r="DG78" s="12"/>
      <c r="DH78" s="12">
        <f>MATCH(CONCATENATE("NG ",TEXT($BV78,"mmm-yyyy")),Curves!$11:$11,0)</f>
        <v>28</v>
      </c>
      <c r="DI78" s="12">
        <f>MATCH(CONCATENATE("B ",TEXT($BV78,"mmm-yyyy")),Curves!$11:$11,0)</f>
        <v>16</v>
      </c>
      <c r="DJ78" s="12">
        <f>MATCH(CONCATENATE("DISC ",TEXT($BV78,"mmm-yyyy")),Curves!$11:$11,0)</f>
        <v>40</v>
      </c>
      <c r="DL78" s="12">
        <f>MATCH(CONCATENATE("NG ",TEXT($BW78,"mmm-yyyy")),Curves!$11:$11,0)</f>
        <v>29</v>
      </c>
      <c r="DM78" s="12">
        <f>MATCH(CONCATENATE("B ",TEXT($BW78,"mmm-yyyy")),Curves!$11:$11,0)</f>
        <v>17</v>
      </c>
      <c r="DN78" s="12">
        <f>MATCH(CONCATENATE("DISC ",TEXT($BW78,"mmm-yyyy")),Curves!$11:$11,0)</f>
        <v>41</v>
      </c>
      <c r="DP78" s="12">
        <f>MATCH(CONCATENATE("NG ",TEXT($BX78,"mmm-yyyy")),Curves!$11:$11,0)</f>
        <v>30</v>
      </c>
      <c r="DQ78" s="12">
        <f>MATCH(CONCATENATE("B ",TEXT($BX78,"mmm-yyyy")),Curves!$11:$11,0)</f>
        <v>18</v>
      </c>
      <c r="DR78" s="12">
        <f>MATCH(CONCATENATE("DISC ",TEXT($BX78,"mmm-yyyy")),Curves!$11:$11,0)</f>
        <v>42</v>
      </c>
    </row>
    <row r="79" spans="2:122" x14ac:dyDescent="0.2">
      <c r="B79" s="6">
        <f t="shared" si="83"/>
        <v>36708</v>
      </c>
      <c r="C79" s="27">
        <f>IF(Curves!C88&lt;&gt;"",Curves!C88,"")</f>
        <v>36693</v>
      </c>
      <c r="D79" s="31"/>
      <c r="E79" s="20">
        <f t="shared" si="84"/>
        <v>0</v>
      </c>
      <c r="F79" s="20">
        <f t="shared" si="86"/>
        <v>0</v>
      </c>
      <c r="G79" s="20">
        <f t="shared" si="87"/>
        <v>4.198985547676469</v>
      </c>
      <c r="H79" s="20">
        <f t="shared" si="88"/>
        <v>4.1799309694603544</v>
      </c>
      <c r="I79" s="20">
        <f t="shared" si="89"/>
        <v>4.1212426353755403</v>
      </c>
      <c r="J79" s="20">
        <f t="shared" si="90"/>
        <v>4.0127290761050105</v>
      </c>
      <c r="K79" s="20">
        <f t="shared" si="91"/>
        <v>4.0954511313521413</v>
      </c>
      <c r="L79" s="20">
        <f t="shared" si="92"/>
        <v>4.1447344653745093</v>
      </c>
      <c r="M79" s="20">
        <f t="shared" si="93"/>
        <v>4.1133591222445309</v>
      </c>
      <c r="N79" s="20">
        <f t="shared" si="94"/>
        <v>3.8570421203555769</v>
      </c>
      <c r="O79" s="21">
        <f t="shared" si="95"/>
        <v>3.5979863396031444</v>
      </c>
      <c r="P79" s="20"/>
      <c r="Q79" s="50">
        <f t="shared" si="96"/>
        <v>4.198985547676469</v>
      </c>
      <c r="R79" s="50">
        <f t="shared" si="75"/>
        <v>3.5979863396031444</v>
      </c>
      <c r="S79" s="51">
        <f t="shared" si="97"/>
        <v>0.60099920807332463</v>
      </c>
      <c r="U79" s="34">
        <f>INDEX(Curves!$A$12:$AZ$907,$CA79,CB79)</f>
        <v>0</v>
      </c>
      <c r="V79" s="34">
        <f>INDEX(Curves!$A$12:$AZ$907,$CA79,CC79)</f>
        <v>0</v>
      </c>
      <c r="W79" s="34">
        <f>INDEX(Curves!$A$12:$AZ$907,$CA79,CD79)</f>
        <v>0</v>
      </c>
      <c r="X79" s="34"/>
      <c r="Y79" s="34">
        <f>INDEX(Curves!$A$12:$AZ$907,$CA79,CF79)</f>
        <v>0</v>
      </c>
      <c r="Z79" s="34">
        <f>INDEX(Curves!$A$12:$AZ$907,$CA79,CG79)</f>
        <v>0</v>
      </c>
      <c r="AA79" s="34">
        <f>INDEX(Curves!$A$12:$AZ$907,$CA79,CH79)</f>
        <v>0</v>
      </c>
      <c r="AB79" s="34"/>
      <c r="AC79" s="34">
        <f>INDEX(Curves!$A$12:$AZ$907,$CA79,CJ79)</f>
        <v>4.4880000000000004</v>
      </c>
      <c r="AD79" s="34">
        <f>INDEX(Curves!$A$12:$AZ$907,$CA79,CK79)</f>
        <v>-0.27750000000000002</v>
      </c>
      <c r="AE79" s="34">
        <f>INDEX(Curves!$A$12:$AZ$907,$CA79,CL79)</f>
        <v>0.99726530048128936</v>
      </c>
      <c r="AF79" s="34"/>
      <c r="AG79" s="34">
        <f>INDEX(Curves!$A$12:$AZ$907,$CA79,CN79)</f>
        <v>4.4580000000000002</v>
      </c>
      <c r="AH79" s="34">
        <f>INDEX(Curves!$A$12:$AZ$907,$CA79,CO79)</f>
        <v>-0.24249999999999999</v>
      </c>
      <c r="AI79" s="34">
        <f>INDEX(Curves!$A$12:$AZ$907,$CA79,CP79)</f>
        <v>0.99156232225367191</v>
      </c>
      <c r="AJ79" s="34"/>
      <c r="AK79" s="34">
        <f>INDEX(Curves!$A$12:$AZ$907,$CA79,CR79)</f>
        <v>4.423</v>
      </c>
      <c r="AL79" s="34">
        <f>INDEX(Curves!$A$12:$AZ$907,$CA79,CS79)</f>
        <v>-0.24249999999999999</v>
      </c>
      <c r="AM79" s="34">
        <f>INDEX(Curves!$A$12:$AZ$907,$CA79,CT79)</f>
        <v>0.98582529251896656</v>
      </c>
      <c r="AN79" s="34"/>
      <c r="AO79" s="34">
        <f>INDEX(Curves!$A$12:$AZ$907,$CA79,CV79)</f>
        <v>4.4010000000000007</v>
      </c>
      <c r="AP79" s="34">
        <f>INDEX(Curves!$A$12:$AZ$907,$CA79,CW79)</f>
        <v>-0.3075</v>
      </c>
      <c r="AQ79" s="34">
        <f>INDEX(Curves!$A$12:$AZ$907,$CA79,CX79)</f>
        <v>0.9802684930023231</v>
      </c>
      <c r="AR79" s="34"/>
      <c r="AS79" s="34">
        <f>INDEX(Curves!$A$12:$AZ$907,$CA79,CZ79)</f>
        <v>4.4550000000000001</v>
      </c>
      <c r="AT79" s="34">
        <f>INDEX(Curves!$A$12:$AZ$907,$CA79,DA79)</f>
        <v>-0.2525</v>
      </c>
      <c r="AU79" s="34">
        <f>INDEX(Curves!$A$12:$AZ$907,$CA79,DB79)</f>
        <v>0.97452733643120559</v>
      </c>
      <c r="AV79" s="34"/>
      <c r="AW79" s="34">
        <f>INDEX(Curves!$A$12:$AZ$907,$CA79,DD79)</f>
        <v>4.53</v>
      </c>
      <c r="AX79" s="34">
        <f>INDEX(Curves!$A$12:$AZ$907,$CA79,DE79)</f>
        <v>-0.2525</v>
      </c>
      <c r="AY79" s="34">
        <f>INDEX(Curves!$A$12:$AZ$907,$CA79,DF79)</f>
        <v>0.96896188553466023</v>
      </c>
      <c r="AZ79" s="34"/>
      <c r="BA79" s="34">
        <f>INDEX(Curves!$A$12:$AZ$907,$CA79,DH79)</f>
        <v>4.5129999999999999</v>
      </c>
      <c r="BB79" s="34">
        <f>INDEX(Curves!$A$12:$AZ$907,$CA79,DI79)</f>
        <v>-0.24249999999999999</v>
      </c>
      <c r="BC79" s="34">
        <f>INDEX(Curves!$A$12:$AZ$907,$CA79,DJ79)</f>
        <v>0.96320316643122128</v>
      </c>
      <c r="BD79" s="34"/>
      <c r="BE79" s="34">
        <f>INDEX(Curves!$A$12:$AZ$907,$CA79,DL79)</f>
        <v>4.2709999999999999</v>
      </c>
      <c r="BF79" s="34">
        <f>INDEX(Curves!$A$12:$AZ$907,$CA79,DM79)</f>
        <v>-0.24249999999999999</v>
      </c>
      <c r="BG79" s="34">
        <f>INDEX(Curves!$A$12:$AZ$907,$CA79,DN79)</f>
        <v>0.95743877879001538</v>
      </c>
      <c r="BH79" s="34"/>
      <c r="BI79" s="34">
        <f>INDEX(Curves!$A$12:$AZ$907,$CA79,DP79)</f>
        <v>4.0209999999999999</v>
      </c>
      <c r="BJ79" s="34">
        <f>INDEX(Curves!$A$12:$AZ$907,$CA79,DQ79)</f>
        <v>-0.24249999999999999</v>
      </c>
      <c r="BK79" s="34">
        <f>INDEX(Curves!$A$12:$AZ$907,$CA79,DR79)</f>
        <v>0.95222610549242948</v>
      </c>
      <c r="BL79"/>
      <c r="BM79"/>
      <c r="BN79" s="17">
        <f t="shared" si="99"/>
        <v>36647</v>
      </c>
      <c r="BO79" s="17">
        <f t="shared" ref="BO79:BX79" si="110">EOMONTH(BN79,1)</f>
        <v>36707</v>
      </c>
      <c r="BP79" s="17">
        <f t="shared" si="110"/>
        <v>36738</v>
      </c>
      <c r="BQ79" s="17">
        <f t="shared" si="110"/>
        <v>36769</v>
      </c>
      <c r="BR79" s="17">
        <f t="shared" si="110"/>
        <v>36799</v>
      </c>
      <c r="BS79" s="17">
        <f t="shared" si="110"/>
        <v>36830</v>
      </c>
      <c r="BT79" s="17">
        <f t="shared" si="110"/>
        <v>36860</v>
      </c>
      <c r="BU79" s="17">
        <f t="shared" si="110"/>
        <v>36891</v>
      </c>
      <c r="BV79" s="17">
        <f t="shared" si="110"/>
        <v>36922</v>
      </c>
      <c r="BW79" s="17">
        <f t="shared" si="110"/>
        <v>36950</v>
      </c>
      <c r="BX79" s="17">
        <f t="shared" si="110"/>
        <v>36981</v>
      </c>
      <c r="BY79" s="9"/>
      <c r="CA79" s="12">
        <f>MATCH(C79,Curves!$C$12:$C$433,0)</f>
        <v>77</v>
      </c>
      <c r="CB79" s="12">
        <f>MATCH(CONCATENATE("NG ",TEXT($BN79,"mmm-yyyy")),Curves!$11:$11,0)</f>
        <v>20</v>
      </c>
      <c r="CC79" s="12">
        <f>MATCH(CONCATENATE("B ",TEXT($BN79,"mmm-yyyy")),Curves!$11:$11,0)</f>
        <v>8</v>
      </c>
      <c r="CD79" s="12">
        <f>MATCH(CONCATENATE("DISC ",TEXT($BN79,"mmm-yyyy")),Curves!$11:$11,0)</f>
        <v>32</v>
      </c>
      <c r="CE79" s="12"/>
      <c r="CF79" s="12">
        <f>MATCH(CONCATENATE("NG ",TEXT($BO79,"mmm-yyyy")),Curves!$11:$11,0)</f>
        <v>21</v>
      </c>
      <c r="CG79" s="12">
        <f>MATCH(CONCATENATE("B ",TEXT($BO79,"mmm-yyyy")),Curves!$11:$11,0)</f>
        <v>9</v>
      </c>
      <c r="CH79" s="12">
        <f>MATCH(CONCATENATE("DISC ",TEXT($BO79,"mmm-yyyy")),Curves!$11:$11,0)</f>
        <v>33</v>
      </c>
      <c r="CI79" s="12"/>
      <c r="CJ79" s="12">
        <f>MATCH(CONCATENATE("NG ",TEXT($BP79,"mmm-yyyy")),Curves!$11:$11,0)</f>
        <v>22</v>
      </c>
      <c r="CK79" s="12">
        <f>MATCH(CONCATENATE("B ",TEXT($BP79,"mmm-yyyy")),Curves!$11:$11,0)</f>
        <v>10</v>
      </c>
      <c r="CL79" s="12">
        <f>MATCH(CONCATENATE("DISC ",TEXT($BP79,"mmm-yyyy")),Curves!$11:$11,0)</f>
        <v>34</v>
      </c>
      <c r="CM79" s="12"/>
      <c r="CN79" s="12">
        <f>MATCH(CONCATENATE("NG ",TEXT($BQ79,"mmm-yyyy")),Curves!$11:$11,0)</f>
        <v>23</v>
      </c>
      <c r="CO79" s="12">
        <f>MATCH(CONCATENATE("B ",TEXT($BQ79,"mmm-yyyy")),Curves!$11:$11,0)</f>
        <v>11</v>
      </c>
      <c r="CP79" s="12">
        <f>MATCH(CONCATENATE("DISC ",TEXT($BQ79,"mmm-yyyy")),Curves!$11:$11,0)</f>
        <v>35</v>
      </c>
      <c r="CQ79" s="12"/>
      <c r="CR79" s="12">
        <f>MATCH(CONCATENATE("NG ",TEXT($BR79,"mmm-yyyy")),Curves!$11:$11,0)</f>
        <v>24</v>
      </c>
      <c r="CS79" s="12">
        <f>MATCH(CONCATENATE("B ",TEXT($BR79,"mmm-yyyy")),Curves!$11:$11,0)</f>
        <v>12</v>
      </c>
      <c r="CT79" s="12">
        <f>MATCH(CONCATENATE("DISC ",TEXT($BR79,"mmm-yyyy")),Curves!$11:$11,0)</f>
        <v>36</v>
      </c>
      <c r="CU79" s="12"/>
      <c r="CV79" s="12">
        <f>MATCH(CONCATENATE("NG ",TEXT($BS79,"mmm-yyyy")),Curves!$11:$11,0)</f>
        <v>25</v>
      </c>
      <c r="CW79" s="12">
        <f>MATCH(CONCATENATE("B ",TEXT($BS79,"mmm-yyyy")),Curves!$11:$11,0)</f>
        <v>13</v>
      </c>
      <c r="CX79" s="12">
        <f>MATCH(CONCATENATE("DISC ",TEXT($BS79,"mmm-yyyy")),Curves!$11:$11,0)</f>
        <v>37</v>
      </c>
      <c r="CY79" s="12"/>
      <c r="CZ79" s="12">
        <f>MATCH(CONCATENATE("NG ",TEXT($BT79,"mmm-yyyy")),Curves!$11:$11,0)</f>
        <v>26</v>
      </c>
      <c r="DA79" s="12">
        <f>MATCH(CONCATENATE("B ",TEXT($BT79,"mmm-yyyy")),Curves!$11:$11,0)</f>
        <v>14</v>
      </c>
      <c r="DB79" s="12">
        <f>MATCH(CONCATENATE("DISC ",TEXT($BT79,"mmm-yyyy")),Curves!$11:$11,0)</f>
        <v>38</v>
      </c>
      <c r="DC79" s="12"/>
      <c r="DD79" s="12">
        <f>MATCH(CONCATENATE("NG ",TEXT($BU79,"mmm-yyyy")),Curves!$11:$11,0)</f>
        <v>27</v>
      </c>
      <c r="DE79" s="12">
        <f>MATCH(CONCATENATE("B ",TEXT($BU79,"mmm-yyyy")),Curves!$11:$11,0)</f>
        <v>15</v>
      </c>
      <c r="DF79" s="12">
        <f>MATCH(CONCATENATE("DISC ",TEXT($BU79,"mmm-yyyy")),Curves!$11:$11,0)</f>
        <v>39</v>
      </c>
      <c r="DG79" s="12"/>
      <c r="DH79" s="12">
        <f>MATCH(CONCATENATE("NG ",TEXT($BV79,"mmm-yyyy")),Curves!$11:$11,0)</f>
        <v>28</v>
      </c>
      <c r="DI79" s="12">
        <f>MATCH(CONCATENATE("B ",TEXT($BV79,"mmm-yyyy")),Curves!$11:$11,0)</f>
        <v>16</v>
      </c>
      <c r="DJ79" s="12">
        <f>MATCH(CONCATENATE("DISC ",TEXT($BV79,"mmm-yyyy")),Curves!$11:$11,0)</f>
        <v>40</v>
      </c>
      <c r="DL79" s="12">
        <f>MATCH(CONCATENATE("NG ",TEXT($BW79,"mmm-yyyy")),Curves!$11:$11,0)</f>
        <v>29</v>
      </c>
      <c r="DM79" s="12">
        <f>MATCH(CONCATENATE("B ",TEXT($BW79,"mmm-yyyy")),Curves!$11:$11,0)</f>
        <v>17</v>
      </c>
      <c r="DN79" s="12">
        <f>MATCH(CONCATENATE("DISC ",TEXT($BW79,"mmm-yyyy")),Curves!$11:$11,0)</f>
        <v>41</v>
      </c>
      <c r="DP79" s="12">
        <f>MATCH(CONCATENATE("NG ",TEXT($BX79,"mmm-yyyy")),Curves!$11:$11,0)</f>
        <v>30</v>
      </c>
      <c r="DQ79" s="12">
        <f>MATCH(CONCATENATE("B ",TEXT($BX79,"mmm-yyyy")),Curves!$11:$11,0)</f>
        <v>18</v>
      </c>
      <c r="DR79" s="12">
        <f>MATCH(CONCATENATE("DISC ",TEXT($BX79,"mmm-yyyy")),Curves!$11:$11,0)</f>
        <v>42</v>
      </c>
    </row>
    <row r="80" spans="2:122" x14ac:dyDescent="0.2">
      <c r="B80" s="6">
        <f t="shared" si="83"/>
        <v>36708</v>
      </c>
      <c r="C80" s="27">
        <f>IF(Curves!C89&lt;&gt;"",Curves!C89,"")</f>
        <v>36694</v>
      </c>
      <c r="D80" s="31"/>
      <c r="E80" s="20">
        <f t="shared" si="84"/>
        <v>0</v>
      </c>
      <c r="F80" s="20">
        <f t="shared" si="86"/>
        <v>0</v>
      </c>
      <c r="G80" s="20">
        <f t="shared" si="87"/>
        <v>0</v>
      </c>
      <c r="H80" s="20">
        <f t="shared" si="88"/>
        <v>0</v>
      </c>
      <c r="I80" s="20">
        <f t="shared" si="89"/>
        <v>0</v>
      </c>
      <c r="J80" s="20">
        <f t="shared" si="90"/>
        <v>0</v>
      </c>
      <c r="K80" s="20">
        <f t="shared" si="91"/>
        <v>0</v>
      </c>
      <c r="L80" s="20">
        <f t="shared" si="92"/>
        <v>0</v>
      </c>
      <c r="M80" s="20">
        <f t="shared" si="93"/>
        <v>0</v>
      </c>
      <c r="N80" s="20">
        <f t="shared" si="94"/>
        <v>0</v>
      </c>
      <c r="O80" s="21">
        <f t="shared" si="95"/>
        <v>0</v>
      </c>
      <c r="P80" s="20"/>
      <c r="Q80" s="50">
        <f t="shared" si="96"/>
        <v>0</v>
      </c>
      <c r="R80" s="50">
        <f t="shared" si="75"/>
        <v>0</v>
      </c>
      <c r="S80" s="51">
        <f t="shared" si="97"/>
        <v>0.60099920807332463</v>
      </c>
      <c r="U80" s="34">
        <f>INDEX(Curves!$A$12:$AZ$907,$CA80,CB80)</f>
        <v>0</v>
      </c>
      <c r="V80" s="34">
        <f>INDEX(Curves!$A$12:$AZ$907,$CA80,CC80)</f>
        <v>0</v>
      </c>
      <c r="W80" s="34">
        <f>INDEX(Curves!$A$12:$AZ$907,$CA80,CD80)</f>
        <v>0</v>
      </c>
      <c r="X80" s="34"/>
      <c r="Y80" s="34">
        <f>INDEX(Curves!$A$12:$AZ$907,$CA80,CF80)</f>
        <v>0</v>
      </c>
      <c r="Z80" s="34">
        <f>INDEX(Curves!$A$12:$AZ$907,$CA80,CG80)</f>
        <v>0</v>
      </c>
      <c r="AA80" s="34">
        <f>INDEX(Curves!$A$12:$AZ$907,$CA80,CH80)</f>
        <v>0</v>
      </c>
      <c r="AB80" s="34"/>
      <c r="AC80" s="34">
        <f>INDEX(Curves!$A$12:$AZ$907,$CA80,CJ80)</f>
        <v>0</v>
      </c>
      <c r="AD80" s="34">
        <f>INDEX(Curves!$A$12:$AZ$907,$CA80,CK80)</f>
        <v>0</v>
      </c>
      <c r="AE80" s="34">
        <f>INDEX(Curves!$A$12:$AZ$907,$CA80,CL80)</f>
        <v>0</v>
      </c>
      <c r="AF80" s="34"/>
      <c r="AG80" s="34">
        <f>INDEX(Curves!$A$12:$AZ$907,$CA80,CN80)</f>
        <v>0</v>
      </c>
      <c r="AH80" s="34">
        <f>INDEX(Curves!$A$12:$AZ$907,$CA80,CO80)</f>
        <v>0</v>
      </c>
      <c r="AI80" s="34">
        <f>INDEX(Curves!$A$12:$AZ$907,$CA80,CP80)</f>
        <v>0</v>
      </c>
      <c r="AJ80" s="34"/>
      <c r="AK80" s="34">
        <f>INDEX(Curves!$A$12:$AZ$907,$CA80,CR80)</f>
        <v>0</v>
      </c>
      <c r="AL80" s="34">
        <f>INDEX(Curves!$A$12:$AZ$907,$CA80,CS80)</f>
        <v>0</v>
      </c>
      <c r="AM80" s="34">
        <f>INDEX(Curves!$A$12:$AZ$907,$CA80,CT80)</f>
        <v>0</v>
      </c>
      <c r="AN80" s="34"/>
      <c r="AO80" s="34">
        <f>INDEX(Curves!$A$12:$AZ$907,$CA80,CV80)</f>
        <v>0</v>
      </c>
      <c r="AP80" s="34">
        <f>INDEX(Curves!$A$12:$AZ$907,$CA80,CW80)</f>
        <v>0</v>
      </c>
      <c r="AQ80" s="34">
        <f>INDEX(Curves!$A$12:$AZ$907,$CA80,CX80)</f>
        <v>0</v>
      </c>
      <c r="AR80" s="34"/>
      <c r="AS80" s="34">
        <f>INDEX(Curves!$A$12:$AZ$907,$CA80,CZ80)</f>
        <v>0</v>
      </c>
      <c r="AT80" s="34">
        <f>INDEX(Curves!$A$12:$AZ$907,$CA80,DA80)</f>
        <v>0</v>
      </c>
      <c r="AU80" s="34">
        <f>INDEX(Curves!$A$12:$AZ$907,$CA80,DB80)</f>
        <v>0</v>
      </c>
      <c r="AV80" s="34"/>
      <c r="AW80" s="34">
        <f>INDEX(Curves!$A$12:$AZ$907,$CA80,DD80)</f>
        <v>0</v>
      </c>
      <c r="AX80" s="34">
        <f>INDEX(Curves!$A$12:$AZ$907,$CA80,DE80)</f>
        <v>0</v>
      </c>
      <c r="AY80" s="34">
        <f>INDEX(Curves!$A$12:$AZ$907,$CA80,DF80)</f>
        <v>0</v>
      </c>
      <c r="AZ80" s="34"/>
      <c r="BA80" s="34">
        <f>INDEX(Curves!$A$12:$AZ$907,$CA80,DH80)</f>
        <v>0</v>
      </c>
      <c r="BB80" s="34">
        <f>INDEX(Curves!$A$12:$AZ$907,$CA80,DI80)</f>
        <v>0</v>
      </c>
      <c r="BC80" s="34">
        <f>INDEX(Curves!$A$12:$AZ$907,$CA80,DJ80)</f>
        <v>0</v>
      </c>
      <c r="BD80" s="34"/>
      <c r="BE80" s="34">
        <f>INDEX(Curves!$A$12:$AZ$907,$CA80,DL80)</f>
        <v>0</v>
      </c>
      <c r="BF80" s="34">
        <f>INDEX(Curves!$A$12:$AZ$907,$CA80,DM80)</f>
        <v>0</v>
      </c>
      <c r="BG80" s="34">
        <f>INDEX(Curves!$A$12:$AZ$907,$CA80,DN80)</f>
        <v>0</v>
      </c>
      <c r="BH80" s="34"/>
      <c r="BI80" s="34">
        <f>INDEX(Curves!$A$12:$AZ$907,$CA80,DP80)</f>
        <v>0</v>
      </c>
      <c r="BJ80" s="34">
        <f>INDEX(Curves!$A$12:$AZ$907,$CA80,DQ80)</f>
        <v>0</v>
      </c>
      <c r="BK80" s="34">
        <f>INDEX(Curves!$A$12:$AZ$907,$CA80,DR80)</f>
        <v>0</v>
      </c>
      <c r="BL80"/>
      <c r="BM80"/>
      <c r="BN80" s="17">
        <f t="shared" si="99"/>
        <v>36647</v>
      </c>
      <c r="BO80" s="17">
        <f t="shared" ref="BO80:BX80" si="111">EOMONTH(BN80,1)</f>
        <v>36707</v>
      </c>
      <c r="BP80" s="17">
        <f t="shared" si="111"/>
        <v>36738</v>
      </c>
      <c r="BQ80" s="17">
        <f t="shared" si="111"/>
        <v>36769</v>
      </c>
      <c r="BR80" s="17">
        <f t="shared" si="111"/>
        <v>36799</v>
      </c>
      <c r="BS80" s="17">
        <f t="shared" si="111"/>
        <v>36830</v>
      </c>
      <c r="BT80" s="17">
        <f t="shared" si="111"/>
        <v>36860</v>
      </c>
      <c r="BU80" s="17">
        <f t="shared" si="111"/>
        <v>36891</v>
      </c>
      <c r="BV80" s="17">
        <f t="shared" si="111"/>
        <v>36922</v>
      </c>
      <c r="BW80" s="17">
        <f t="shared" si="111"/>
        <v>36950</v>
      </c>
      <c r="BX80" s="17">
        <f t="shared" si="111"/>
        <v>36981</v>
      </c>
      <c r="BY80" s="9"/>
      <c r="CA80" s="12">
        <f>MATCH(C80,Curves!$C$12:$C$433,0)</f>
        <v>78</v>
      </c>
      <c r="CB80" s="12">
        <f>MATCH(CONCATENATE("NG ",TEXT($BN80,"mmm-yyyy")),Curves!$11:$11,0)</f>
        <v>20</v>
      </c>
      <c r="CC80" s="12">
        <f>MATCH(CONCATENATE("B ",TEXT($BN80,"mmm-yyyy")),Curves!$11:$11,0)</f>
        <v>8</v>
      </c>
      <c r="CD80" s="12">
        <f>MATCH(CONCATENATE("DISC ",TEXT($BN80,"mmm-yyyy")),Curves!$11:$11,0)</f>
        <v>32</v>
      </c>
      <c r="CE80" s="12"/>
      <c r="CF80" s="12">
        <f>MATCH(CONCATENATE("NG ",TEXT($BO80,"mmm-yyyy")),Curves!$11:$11,0)</f>
        <v>21</v>
      </c>
      <c r="CG80" s="12">
        <f>MATCH(CONCATENATE("B ",TEXT($BO80,"mmm-yyyy")),Curves!$11:$11,0)</f>
        <v>9</v>
      </c>
      <c r="CH80" s="12">
        <f>MATCH(CONCATENATE("DISC ",TEXT($BO80,"mmm-yyyy")),Curves!$11:$11,0)</f>
        <v>33</v>
      </c>
      <c r="CI80" s="12"/>
      <c r="CJ80" s="12">
        <f>MATCH(CONCATENATE("NG ",TEXT($BP80,"mmm-yyyy")),Curves!$11:$11,0)</f>
        <v>22</v>
      </c>
      <c r="CK80" s="12">
        <f>MATCH(CONCATENATE("B ",TEXT($BP80,"mmm-yyyy")),Curves!$11:$11,0)</f>
        <v>10</v>
      </c>
      <c r="CL80" s="12">
        <f>MATCH(CONCATENATE("DISC ",TEXT($BP80,"mmm-yyyy")),Curves!$11:$11,0)</f>
        <v>34</v>
      </c>
      <c r="CM80" s="12"/>
      <c r="CN80" s="12">
        <f>MATCH(CONCATENATE("NG ",TEXT($BQ80,"mmm-yyyy")),Curves!$11:$11,0)</f>
        <v>23</v>
      </c>
      <c r="CO80" s="12">
        <f>MATCH(CONCATENATE("B ",TEXT($BQ80,"mmm-yyyy")),Curves!$11:$11,0)</f>
        <v>11</v>
      </c>
      <c r="CP80" s="12">
        <f>MATCH(CONCATENATE("DISC ",TEXT($BQ80,"mmm-yyyy")),Curves!$11:$11,0)</f>
        <v>35</v>
      </c>
      <c r="CQ80" s="12"/>
      <c r="CR80" s="12">
        <f>MATCH(CONCATENATE("NG ",TEXT($BR80,"mmm-yyyy")),Curves!$11:$11,0)</f>
        <v>24</v>
      </c>
      <c r="CS80" s="12">
        <f>MATCH(CONCATENATE("B ",TEXT($BR80,"mmm-yyyy")),Curves!$11:$11,0)</f>
        <v>12</v>
      </c>
      <c r="CT80" s="12">
        <f>MATCH(CONCATENATE("DISC ",TEXT($BR80,"mmm-yyyy")),Curves!$11:$11,0)</f>
        <v>36</v>
      </c>
      <c r="CU80" s="12"/>
      <c r="CV80" s="12">
        <f>MATCH(CONCATENATE("NG ",TEXT($BS80,"mmm-yyyy")),Curves!$11:$11,0)</f>
        <v>25</v>
      </c>
      <c r="CW80" s="12">
        <f>MATCH(CONCATENATE("B ",TEXT($BS80,"mmm-yyyy")),Curves!$11:$11,0)</f>
        <v>13</v>
      </c>
      <c r="CX80" s="12">
        <f>MATCH(CONCATENATE("DISC ",TEXT($BS80,"mmm-yyyy")),Curves!$11:$11,0)</f>
        <v>37</v>
      </c>
      <c r="CY80" s="12"/>
      <c r="CZ80" s="12">
        <f>MATCH(CONCATENATE("NG ",TEXT($BT80,"mmm-yyyy")),Curves!$11:$11,0)</f>
        <v>26</v>
      </c>
      <c r="DA80" s="12">
        <f>MATCH(CONCATENATE("B ",TEXT($BT80,"mmm-yyyy")),Curves!$11:$11,0)</f>
        <v>14</v>
      </c>
      <c r="DB80" s="12">
        <f>MATCH(CONCATENATE("DISC ",TEXT($BT80,"mmm-yyyy")),Curves!$11:$11,0)</f>
        <v>38</v>
      </c>
      <c r="DC80" s="12"/>
      <c r="DD80" s="12">
        <f>MATCH(CONCATENATE("NG ",TEXT($BU80,"mmm-yyyy")),Curves!$11:$11,0)</f>
        <v>27</v>
      </c>
      <c r="DE80" s="12">
        <f>MATCH(CONCATENATE("B ",TEXT($BU80,"mmm-yyyy")),Curves!$11:$11,0)</f>
        <v>15</v>
      </c>
      <c r="DF80" s="12">
        <f>MATCH(CONCATENATE("DISC ",TEXT($BU80,"mmm-yyyy")),Curves!$11:$11,0)</f>
        <v>39</v>
      </c>
      <c r="DG80" s="12"/>
      <c r="DH80" s="12">
        <f>MATCH(CONCATENATE("NG ",TEXT($BV80,"mmm-yyyy")),Curves!$11:$11,0)</f>
        <v>28</v>
      </c>
      <c r="DI80" s="12">
        <f>MATCH(CONCATENATE("B ",TEXT($BV80,"mmm-yyyy")),Curves!$11:$11,0)</f>
        <v>16</v>
      </c>
      <c r="DJ80" s="12">
        <f>MATCH(CONCATENATE("DISC ",TEXT($BV80,"mmm-yyyy")),Curves!$11:$11,0)</f>
        <v>40</v>
      </c>
      <c r="DL80" s="12">
        <f>MATCH(CONCATENATE("NG ",TEXT($BW80,"mmm-yyyy")),Curves!$11:$11,0)</f>
        <v>29</v>
      </c>
      <c r="DM80" s="12">
        <f>MATCH(CONCATENATE("B ",TEXT($BW80,"mmm-yyyy")),Curves!$11:$11,0)</f>
        <v>17</v>
      </c>
      <c r="DN80" s="12">
        <f>MATCH(CONCATENATE("DISC ",TEXT($BW80,"mmm-yyyy")),Curves!$11:$11,0)</f>
        <v>41</v>
      </c>
      <c r="DP80" s="12">
        <f>MATCH(CONCATENATE("NG ",TEXT($BX80,"mmm-yyyy")),Curves!$11:$11,0)</f>
        <v>30</v>
      </c>
      <c r="DQ80" s="12">
        <f>MATCH(CONCATENATE("B ",TEXT($BX80,"mmm-yyyy")),Curves!$11:$11,0)</f>
        <v>18</v>
      </c>
      <c r="DR80" s="12">
        <f>MATCH(CONCATENATE("DISC ",TEXT($BX80,"mmm-yyyy")),Curves!$11:$11,0)</f>
        <v>42</v>
      </c>
    </row>
    <row r="81" spans="2:122" x14ac:dyDescent="0.2">
      <c r="B81" s="6">
        <f t="shared" si="83"/>
        <v>36708</v>
      </c>
      <c r="C81" s="27">
        <f>IF(Curves!C90&lt;&gt;"",Curves!C90,"")</f>
        <v>36695</v>
      </c>
      <c r="D81" s="31"/>
      <c r="E81" s="20">
        <f t="shared" si="84"/>
        <v>0</v>
      </c>
      <c r="F81" s="20">
        <f t="shared" si="86"/>
        <v>0</v>
      </c>
      <c r="G81" s="20">
        <f t="shared" si="87"/>
        <v>0</v>
      </c>
      <c r="H81" s="20">
        <f t="shared" si="88"/>
        <v>0</v>
      </c>
      <c r="I81" s="20">
        <f t="shared" si="89"/>
        <v>0</v>
      </c>
      <c r="J81" s="20">
        <f t="shared" si="90"/>
        <v>0</v>
      </c>
      <c r="K81" s="20">
        <f t="shared" si="91"/>
        <v>0</v>
      </c>
      <c r="L81" s="20">
        <f t="shared" si="92"/>
        <v>0</v>
      </c>
      <c r="M81" s="20">
        <f t="shared" si="93"/>
        <v>0</v>
      </c>
      <c r="N81" s="20">
        <f t="shared" si="94"/>
        <v>0</v>
      </c>
      <c r="O81" s="21">
        <f t="shared" si="95"/>
        <v>0</v>
      </c>
      <c r="P81" s="20"/>
      <c r="Q81" s="50">
        <f t="shared" si="96"/>
        <v>0</v>
      </c>
      <c r="R81" s="50">
        <f t="shared" si="75"/>
        <v>0</v>
      </c>
      <c r="S81" s="51">
        <f t="shared" si="97"/>
        <v>0.60099920807332463</v>
      </c>
      <c r="U81" s="34">
        <f>INDEX(Curves!$A$12:$AZ$907,$CA81,CB81)</f>
        <v>0</v>
      </c>
      <c r="V81" s="34">
        <f>INDEX(Curves!$A$12:$AZ$907,$CA81,CC81)</f>
        <v>0</v>
      </c>
      <c r="W81" s="34">
        <f>INDEX(Curves!$A$12:$AZ$907,$CA81,CD81)</f>
        <v>0</v>
      </c>
      <c r="X81" s="34"/>
      <c r="Y81" s="34">
        <f>INDEX(Curves!$A$12:$AZ$907,$CA81,CF81)</f>
        <v>0</v>
      </c>
      <c r="Z81" s="34">
        <f>INDEX(Curves!$A$12:$AZ$907,$CA81,CG81)</f>
        <v>0</v>
      </c>
      <c r="AA81" s="34">
        <f>INDEX(Curves!$A$12:$AZ$907,$CA81,CH81)</f>
        <v>0</v>
      </c>
      <c r="AB81" s="34"/>
      <c r="AC81" s="34">
        <f>INDEX(Curves!$A$12:$AZ$907,$CA81,CJ81)</f>
        <v>0</v>
      </c>
      <c r="AD81" s="34">
        <f>INDEX(Curves!$A$12:$AZ$907,$CA81,CK81)</f>
        <v>0</v>
      </c>
      <c r="AE81" s="34">
        <f>INDEX(Curves!$A$12:$AZ$907,$CA81,CL81)</f>
        <v>0</v>
      </c>
      <c r="AF81" s="34"/>
      <c r="AG81" s="34">
        <f>INDEX(Curves!$A$12:$AZ$907,$CA81,CN81)</f>
        <v>0</v>
      </c>
      <c r="AH81" s="34">
        <f>INDEX(Curves!$A$12:$AZ$907,$CA81,CO81)</f>
        <v>0</v>
      </c>
      <c r="AI81" s="34">
        <f>INDEX(Curves!$A$12:$AZ$907,$CA81,CP81)</f>
        <v>0</v>
      </c>
      <c r="AJ81" s="34"/>
      <c r="AK81" s="34">
        <f>INDEX(Curves!$A$12:$AZ$907,$CA81,CR81)</f>
        <v>0</v>
      </c>
      <c r="AL81" s="34">
        <f>INDEX(Curves!$A$12:$AZ$907,$CA81,CS81)</f>
        <v>0</v>
      </c>
      <c r="AM81" s="34">
        <f>INDEX(Curves!$A$12:$AZ$907,$CA81,CT81)</f>
        <v>0</v>
      </c>
      <c r="AN81" s="34"/>
      <c r="AO81" s="34">
        <f>INDEX(Curves!$A$12:$AZ$907,$CA81,CV81)</f>
        <v>0</v>
      </c>
      <c r="AP81" s="34">
        <f>INDEX(Curves!$A$12:$AZ$907,$CA81,CW81)</f>
        <v>0</v>
      </c>
      <c r="AQ81" s="34">
        <f>INDEX(Curves!$A$12:$AZ$907,$CA81,CX81)</f>
        <v>0</v>
      </c>
      <c r="AR81" s="34"/>
      <c r="AS81" s="34">
        <f>INDEX(Curves!$A$12:$AZ$907,$CA81,CZ81)</f>
        <v>0</v>
      </c>
      <c r="AT81" s="34">
        <f>INDEX(Curves!$A$12:$AZ$907,$CA81,DA81)</f>
        <v>0</v>
      </c>
      <c r="AU81" s="34">
        <f>INDEX(Curves!$A$12:$AZ$907,$CA81,DB81)</f>
        <v>0</v>
      </c>
      <c r="AV81" s="34"/>
      <c r="AW81" s="34">
        <f>INDEX(Curves!$A$12:$AZ$907,$CA81,DD81)</f>
        <v>0</v>
      </c>
      <c r="AX81" s="34">
        <f>INDEX(Curves!$A$12:$AZ$907,$CA81,DE81)</f>
        <v>0</v>
      </c>
      <c r="AY81" s="34">
        <f>INDEX(Curves!$A$12:$AZ$907,$CA81,DF81)</f>
        <v>0</v>
      </c>
      <c r="AZ81" s="34"/>
      <c r="BA81" s="34">
        <f>INDEX(Curves!$A$12:$AZ$907,$CA81,DH81)</f>
        <v>0</v>
      </c>
      <c r="BB81" s="34">
        <f>INDEX(Curves!$A$12:$AZ$907,$CA81,DI81)</f>
        <v>0</v>
      </c>
      <c r="BC81" s="34">
        <f>INDEX(Curves!$A$12:$AZ$907,$CA81,DJ81)</f>
        <v>0</v>
      </c>
      <c r="BD81" s="34"/>
      <c r="BE81" s="34">
        <f>INDEX(Curves!$A$12:$AZ$907,$CA81,DL81)</f>
        <v>0</v>
      </c>
      <c r="BF81" s="34">
        <f>INDEX(Curves!$A$12:$AZ$907,$CA81,DM81)</f>
        <v>0</v>
      </c>
      <c r="BG81" s="34">
        <f>INDEX(Curves!$A$12:$AZ$907,$CA81,DN81)</f>
        <v>0</v>
      </c>
      <c r="BH81" s="34"/>
      <c r="BI81" s="34">
        <f>INDEX(Curves!$A$12:$AZ$907,$CA81,DP81)</f>
        <v>0</v>
      </c>
      <c r="BJ81" s="34">
        <f>INDEX(Curves!$A$12:$AZ$907,$CA81,DQ81)</f>
        <v>0</v>
      </c>
      <c r="BK81" s="34">
        <f>INDEX(Curves!$A$12:$AZ$907,$CA81,DR81)</f>
        <v>0</v>
      </c>
      <c r="BL81"/>
      <c r="BM81"/>
      <c r="BN81" s="17">
        <f t="shared" si="99"/>
        <v>36647</v>
      </c>
      <c r="BO81" s="17">
        <f t="shared" ref="BO81:BX81" si="112">EOMONTH(BN81,1)</f>
        <v>36707</v>
      </c>
      <c r="BP81" s="17">
        <f t="shared" si="112"/>
        <v>36738</v>
      </c>
      <c r="BQ81" s="17">
        <f t="shared" si="112"/>
        <v>36769</v>
      </c>
      <c r="BR81" s="17">
        <f t="shared" si="112"/>
        <v>36799</v>
      </c>
      <c r="BS81" s="17">
        <f t="shared" si="112"/>
        <v>36830</v>
      </c>
      <c r="BT81" s="17">
        <f t="shared" si="112"/>
        <v>36860</v>
      </c>
      <c r="BU81" s="17">
        <f t="shared" si="112"/>
        <v>36891</v>
      </c>
      <c r="BV81" s="17">
        <f t="shared" si="112"/>
        <v>36922</v>
      </c>
      <c r="BW81" s="17">
        <f t="shared" si="112"/>
        <v>36950</v>
      </c>
      <c r="BX81" s="17">
        <f t="shared" si="112"/>
        <v>36981</v>
      </c>
      <c r="BY81" s="9"/>
      <c r="CA81" s="12">
        <f>MATCH(C81,Curves!$C$12:$C$433,0)</f>
        <v>79</v>
      </c>
      <c r="CB81" s="12">
        <f>MATCH(CONCATENATE("NG ",TEXT($BN81,"mmm-yyyy")),Curves!$11:$11,0)</f>
        <v>20</v>
      </c>
      <c r="CC81" s="12">
        <f>MATCH(CONCATENATE("B ",TEXT($BN81,"mmm-yyyy")),Curves!$11:$11,0)</f>
        <v>8</v>
      </c>
      <c r="CD81" s="12">
        <f>MATCH(CONCATENATE("DISC ",TEXT($BN81,"mmm-yyyy")),Curves!$11:$11,0)</f>
        <v>32</v>
      </c>
      <c r="CE81" s="12"/>
      <c r="CF81" s="12">
        <f>MATCH(CONCATENATE("NG ",TEXT($BO81,"mmm-yyyy")),Curves!$11:$11,0)</f>
        <v>21</v>
      </c>
      <c r="CG81" s="12">
        <f>MATCH(CONCATENATE("B ",TEXT($BO81,"mmm-yyyy")),Curves!$11:$11,0)</f>
        <v>9</v>
      </c>
      <c r="CH81" s="12">
        <f>MATCH(CONCATENATE("DISC ",TEXT($BO81,"mmm-yyyy")),Curves!$11:$11,0)</f>
        <v>33</v>
      </c>
      <c r="CI81" s="12"/>
      <c r="CJ81" s="12">
        <f>MATCH(CONCATENATE("NG ",TEXT($BP81,"mmm-yyyy")),Curves!$11:$11,0)</f>
        <v>22</v>
      </c>
      <c r="CK81" s="12">
        <f>MATCH(CONCATENATE("B ",TEXT($BP81,"mmm-yyyy")),Curves!$11:$11,0)</f>
        <v>10</v>
      </c>
      <c r="CL81" s="12">
        <f>MATCH(CONCATENATE("DISC ",TEXT($BP81,"mmm-yyyy")),Curves!$11:$11,0)</f>
        <v>34</v>
      </c>
      <c r="CM81" s="12"/>
      <c r="CN81" s="12">
        <f>MATCH(CONCATENATE("NG ",TEXT($BQ81,"mmm-yyyy")),Curves!$11:$11,0)</f>
        <v>23</v>
      </c>
      <c r="CO81" s="12">
        <f>MATCH(CONCATENATE("B ",TEXT($BQ81,"mmm-yyyy")),Curves!$11:$11,0)</f>
        <v>11</v>
      </c>
      <c r="CP81" s="12">
        <f>MATCH(CONCATENATE("DISC ",TEXT($BQ81,"mmm-yyyy")),Curves!$11:$11,0)</f>
        <v>35</v>
      </c>
      <c r="CQ81" s="12"/>
      <c r="CR81" s="12">
        <f>MATCH(CONCATENATE("NG ",TEXT($BR81,"mmm-yyyy")),Curves!$11:$11,0)</f>
        <v>24</v>
      </c>
      <c r="CS81" s="12">
        <f>MATCH(CONCATENATE("B ",TEXT($BR81,"mmm-yyyy")),Curves!$11:$11,0)</f>
        <v>12</v>
      </c>
      <c r="CT81" s="12">
        <f>MATCH(CONCATENATE("DISC ",TEXT($BR81,"mmm-yyyy")),Curves!$11:$11,0)</f>
        <v>36</v>
      </c>
      <c r="CU81" s="12"/>
      <c r="CV81" s="12">
        <f>MATCH(CONCATENATE("NG ",TEXT($BS81,"mmm-yyyy")),Curves!$11:$11,0)</f>
        <v>25</v>
      </c>
      <c r="CW81" s="12">
        <f>MATCH(CONCATENATE("B ",TEXT($BS81,"mmm-yyyy")),Curves!$11:$11,0)</f>
        <v>13</v>
      </c>
      <c r="CX81" s="12">
        <f>MATCH(CONCATENATE("DISC ",TEXT($BS81,"mmm-yyyy")),Curves!$11:$11,0)</f>
        <v>37</v>
      </c>
      <c r="CY81" s="12"/>
      <c r="CZ81" s="12">
        <f>MATCH(CONCATENATE("NG ",TEXT($BT81,"mmm-yyyy")),Curves!$11:$11,0)</f>
        <v>26</v>
      </c>
      <c r="DA81" s="12">
        <f>MATCH(CONCATENATE("B ",TEXT($BT81,"mmm-yyyy")),Curves!$11:$11,0)</f>
        <v>14</v>
      </c>
      <c r="DB81" s="12">
        <f>MATCH(CONCATENATE("DISC ",TEXT($BT81,"mmm-yyyy")),Curves!$11:$11,0)</f>
        <v>38</v>
      </c>
      <c r="DC81" s="12"/>
      <c r="DD81" s="12">
        <f>MATCH(CONCATENATE("NG ",TEXT($BU81,"mmm-yyyy")),Curves!$11:$11,0)</f>
        <v>27</v>
      </c>
      <c r="DE81" s="12">
        <f>MATCH(CONCATENATE("B ",TEXT($BU81,"mmm-yyyy")),Curves!$11:$11,0)</f>
        <v>15</v>
      </c>
      <c r="DF81" s="12">
        <f>MATCH(CONCATENATE("DISC ",TEXT($BU81,"mmm-yyyy")),Curves!$11:$11,0)</f>
        <v>39</v>
      </c>
      <c r="DG81" s="12"/>
      <c r="DH81" s="12">
        <f>MATCH(CONCATENATE("NG ",TEXT($BV81,"mmm-yyyy")),Curves!$11:$11,0)</f>
        <v>28</v>
      </c>
      <c r="DI81" s="12">
        <f>MATCH(CONCATENATE("B ",TEXT($BV81,"mmm-yyyy")),Curves!$11:$11,0)</f>
        <v>16</v>
      </c>
      <c r="DJ81" s="12">
        <f>MATCH(CONCATENATE("DISC ",TEXT($BV81,"mmm-yyyy")),Curves!$11:$11,0)</f>
        <v>40</v>
      </c>
      <c r="DL81" s="12">
        <f>MATCH(CONCATENATE("NG ",TEXT($BW81,"mmm-yyyy")),Curves!$11:$11,0)</f>
        <v>29</v>
      </c>
      <c r="DM81" s="12">
        <f>MATCH(CONCATENATE("B ",TEXT($BW81,"mmm-yyyy")),Curves!$11:$11,0)</f>
        <v>17</v>
      </c>
      <c r="DN81" s="12">
        <f>MATCH(CONCATENATE("DISC ",TEXT($BW81,"mmm-yyyy")),Curves!$11:$11,0)</f>
        <v>41</v>
      </c>
      <c r="DP81" s="12">
        <f>MATCH(CONCATENATE("NG ",TEXT($BX81,"mmm-yyyy")),Curves!$11:$11,0)</f>
        <v>30</v>
      </c>
      <c r="DQ81" s="12">
        <f>MATCH(CONCATENATE("B ",TEXT($BX81,"mmm-yyyy")),Curves!$11:$11,0)</f>
        <v>18</v>
      </c>
      <c r="DR81" s="12">
        <f>MATCH(CONCATENATE("DISC ",TEXT($BX81,"mmm-yyyy")),Curves!$11:$11,0)</f>
        <v>42</v>
      </c>
    </row>
    <row r="82" spans="2:122" x14ac:dyDescent="0.2">
      <c r="B82" s="6">
        <f t="shared" si="83"/>
        <v>36708</v>
      </c>
      <c r="C82" s="27">
        <f>IF(Curves!C91&lt;&gt;"",Curves!C91,"")</f>
        <v>36696</v>
      </c>
      <c r="D82" s="31"/>
      <c r="E82" s="20">
        <f t="shared" si="84"/>
        <v>0</v>
      </c>
      <c r="F82" s="20">
        <f t="shared" si="86"/>
        <v>0</v>
      </c>
      <c r="G82" s="20">
        <f t="shared" si="87"/>
        <v>3.7846956304432764</v>
      </c>
      <c r="H82" s="20">
        <f t="shared" si="88"/>
        <v>3.7754749067232609</v>
      </c>
      <c r="I82" s="20">
        <f t="shared" si="89"/>
        <v>3.8227393115087422</v>
      </c>
      <c r="J82" s="20">
        <f t="shared" si="90"/>
        <v>3.7157841299671825</v>
      </c>
      <c r="K82" s="20">
        <f t="shared" si="91"/>
        <v>3.8173502805394151</v>
      </c>
      <c r="L82" s="20">
        <f t="shared" si="92"/>
        <v>3.8682389134609236</v>
      </c>
      <c r="M82" s="20">
        <f t="shared" si="93"/>
        <v>3.8384578330181554</v>
      </c>
      <c r="N82" s="20">
        <f t="shared" si="94"/>
        <v>3.58358327362056</v>
      </c>
      <c r="O82" s="21">
        <f t="shared" si="95"/>
        <v>3.3343883739268145</v>
      </c>
      <c r="P82" s="20"/>
      <c r="Q82" s="50">
        <f t="shared" si="96"/>
        <v>3.8682389134609236</v>
      </c>
      <c r="R82" s="50">
        <f t="shared" si="75"/>
        <v>3.3343883739268145</v>
      </c>
      <c r="S82" s="51">
        <f t="shared" si="97"/>
        <v>0.5338505395341091</v>
      </c>
      <c r="U82" s="34">
        <f>INDEX(Curves!$A$12:$AZ$907,$CA82,CB82)</f>
        <v>0</v>
      </c>
      <c r="V82" s="34">
        <f>INDEX(Curves!$A$12:$AZ$907,$CA82,CC82)</f>
        <v>0</v>
      </c>
      <c r="W82" s="34">
        <f>INDEX(Curves!$A$12:$AZ$907,$CA82,CD82)</f>
        <v>0</v>
      </c>
      <c r="X82" s="34"/>
      <c r="Y82" s="34">
        <f>INDEX(Curves!$A$12:$AZ$907,$CA82,CF82)</f>
        <v>0</v>
      </c>
      <c r="Z82" s="34">
        <f>INDEX(Curves!$A$12:$AZ$907,$CA82,CG82)</f>
        <v>0</v>
      </c>
      <c r="AA82" s="34">
        <f>INDEX(Curves!$A$12:$AZ$907,$CA82,CH82)</f>
        <v>0</v>
      </c>
      <c r="AB82" s="34"/>
      <c r="AC82" s="34">
        <f>INDEX(Curves!$A$12:$AZ$907,$CA82,CJ82)</f>
        <v>4.0630000000000006</v>
      </c>
      <c r="AD82" s="34">
        <f>INDEX(Curves!$A$12:$AZ$907,$CA82,CK82)</f>
        <v>-0.27</v>
      </c>
      <c r="AE82" s="34">
        <f>INDEX(Curves!$A$12:$AZ$907,$CA82,CL82)</f>
        <v>0.99781060649704079</v>
      </c>
      <c r="AF82" s="34"/>
      <c r="AG82" s="34">
        <f>INDEX(Curves!$A$12:$AZ$907,$CA82,CN82)</f>
        <v>4.0529999999999999</v>
      </c>
      <c r="AH82" s="34">
        <f>INDEX(Curves!$A$12:$AZ$907,$CA82,CO82)</f>
        <v>-0.2475</v>
      </c>
      <c r="AI82" s="34">
        <f>INDEX(Curves!$A$12:$AZ$907,$CA82,CP82)</f>
        <v>0.99211007928610195</v>
      </c>
      <c r="AJ82" s="34"/>
      <c r="AK82" s="34">
        <f>INDEX(Curves!$A$12:$AZ$907,$CA82,CR82)</f>
        <v>4.1230000000000002</v>
      </c>
      <c r="AL82" s="34">
        <f>INDEX(Curves!$A$12:$AZ$907,$CA82,CS82)</f>
        <v>-0.2475</v>
      </c>
      <c r="AM82" s="34">
        <f>INDEX(Curves!$A$12:$AZ$907,$CA82,CT82)</f>
        <v>0.98638609508676101</v>
      </c>
      <c r="AN82" s="34"/>
      <c r="AO82" s="34">
        <f>INDEX(Curves!$A$12:$AZ$907,$CA82,CV82)</f>
        <v>4.101</v>
      </c>
      <c r="AP82" s="34">
        <f>INDEX(Curves!$A$12:$AZ$907,$CA82,CW82)</f>
        <v>-0.3125</v>
      </c>
      <c r="AQ82" s="34">
        <f>INDEX(Curves!$A$12:$AZ$907,$CA82,CX82)</f>
        <v>0.98080615810140759</v>
      </c>
      <c r="AR82" s="34"/>
      <c r="AS82" s="34">
        <f>INDEX(Curves!$A$12:$AZ$907,$CA82,CZ82)</f>
        <v>4.1550000000000002</v>
      </c>
      <c r="AT82" s="34">
        <f>INDEX(Curves!$A$12:$AZ$907,$CA82,DA82)</f>
        <v>-0.24</v>
      </c>
      <c r="AU82" s="34">
        <f>INDEX(Curves!$A$12:$AZ$907,$CA82,DB82)</f>
        <v>0.97505754292194513</v>
      </c>
      <c r="AV82" s="34"/>
      <c r="AW82" s="34">
        <f>INDEX(Curves!$A$12:$AZ$907,$CA82,DD82)</f>
        <v>4.2300000000000004</v>
      </c>
      <c r="AX82" s="34">
        <f>INDEX(Curves!$A$12:$AZ$907,$CA82,DE82)</f>
        <v>-0.24</v>
      </c>
      <c r="AY82" s="34">
        <f>INDEX(Curves!$A$12:$AZ$907,$CA82,DF82)</f>
        <v>0.96948343695762496</v>
      </c>
      <c r="AZ82" s="34"/>
      <c r="BA82" s="34">
        <f>INDEX(Curves!$A$12:$AZ$907,$CA82,DH82)</f>
        <v>4.2130000000000001</v>
      </c>
      <c r="BB82" s="34">
        <f>INDEX(Curves!$A$12:$AZ$907,$CA82,DI82)</f>
        <v>-0.23</v>
      </c>
      <c r="BC82" s="34">
        <f>INDEX(Curves!$A$12:$AZ$907,$CA82,DJ82)</f>
        <v>0.9637102267180907</v>
      </c>
      <c r="BD82" s="34"/>
      <c r="BE82" s="34">
        <f>INDEX(Curves!$A$12:$AZ$907,$CA82,DL82)</f>
        <v>3.9710000000000005</v>
      </c>
      <c r="BF82" s="34">
        <f>INDEX(Curves!$A$12:$AZ$907,$CA82,DM82)</f>
        <v>-0.23</v>
      </c>
      <c r="BG82" s="34">
        <f>INDEX(Curves!$A$12:$AZ$907,$CA82,DN82)</f>
        <v>0.95792121722014423</v>
      </c>
      <c r="BH82" s="34"/>
      <c r="BI82" s="34">
        <f>INDEX(Curves!$A$12:$AZ$907,$CA82,DP82)</f>
        <v>3.73</v>
      </c>
      <c r="BJ82" s="34">
        <f>INDEX(Curves!$A$12:$AZ$907,$CA82,DQ82)</f>
        <v>-0.23</v>
      </c>
      <c r="BK82" s="34">
        <f>INDEX(Curves!$A$12:$AZ$907,$CA82,DR82)</f>
        <v>0.95268239255051845</v>
      </c>
      <c r="BL82"/>
      <c r="BM82"/>
      <c r="BN82" s="17">
        <f t="shared" si="99"/>
        <v>36647</v>
      </c>
      <c r="BO82" s="17">
        <f t="shared" ref="BO82:BX82" si="113">EOMONTH(BN82,1)</f>
        <v>36707</v>
      </c>
      <c r="BP82" s="17">
        <f t="shared" si="113"/>
        <v>36738</v>
      </c>
      <c r="BQ82" s="17">
        <f t="shared" si="113"/>
        <v>36769</v>
      </c>
      <c r="BR82" s="17">
        <f t="shared" si="113"/>
        <v>36799</v>
      </c>
      <c r="BS82" s="17">
        <f t="shared" si="113"/>
        <v>36830</v>
      </c>
      <c r="BT82" s="17">
        <f t="shared" si="113"/>
        <v>36860</v>
      </c>
      <c r="BU82" s="17">
        <f t="shared" si="113"/>
        <v>36891</v>
      </c>
      <c r="BV82" s="17">
        <f t="shared" si="113"/>
        <v>36922</v>
      </c>
      <c r="BW82" s="17">
        <f t="shared" si="113"/>
        <v>36950</v>
      </c>
      <c r="BX82" s="17">
        <f t="shared" si="113"/>
        <v>36981</v>
      </c>
      <c r="BY82" s="9"/>
      <c r="CA82" s="12">
        <f>MATCH(C82,Curves!$C$12:$C$433,0)</f>
        <v>80</v>
      </c>
      <c r="CB82" s="12">
        <f>MATCH(CONCATENATE("NG ",TEXT($BN82,"mmm-yyyy")),Curves!$11:$11,0)</f>
        <v>20</v>
      </c>
      <c r="CC82" s="12">
        <f>MATCH(CONCATENATE("B ",TEXT($BN82,"mmm-yyyy")),Curves!$11:$11,0)</f>
        <v>8</v>
      </c>
      <c r="CD82" s="12">
        <f>MATCH(CONCATENATE("DISC ",TEXT($BN82,"mmm-yyyy")),Curves!$11:$11,0)</f>
        <v>32</v>
      </c>
      <c r="CE82" s="12"/>
      <c r="CF82" s="12">
        <f>MATCH(CONCATENATE("NG ",TEXT($BO82,"mmm-yyyy")),Curves!$11:$11,0)</f>
        <v>21</v>
      </c>
      <c r="CG82" s="12">
        <f>MATCH(CONCATENATE("B ",TEXT($BO82,"mmm-yyyy")),Curves!$11:$11,0)</f>
        <v>9</v>
      </c>
      <c r="CH82" s="12">
        <f>MATCH(CONCATENATE("DISC ",TEXT($BO82,"mmm-yyyy")),Curves!$11:$11,0)</f>
        <v>33</v>
      </c>
      <c r="CI82" s="12"/>
      <c r="CJ82" s="12">
        <f>MATCH(CONCATENATE("NG ",TEXT($BP82,"mmm-yyyy")),Curves!$11:$11,0)</f>
        <v>22</v>
      </c>
      <c r="CK82" s="12">
        <f>MATCH(CONCATENATE("B ",TEXT($BP82,"mmm-yyyy")),Curves!$11:$11,0)</f>
        <v>10</v>
      </c>
      <c r="CL82" s="12">
        <f>MATCH(CONCATENATE("DISC ",TEXT($BP82,"mmm-yyyy")),Curves!$11:$11,0)</f>
        <v>34</v>
      </c>
      <c r="CM82" s="12"/>
      <c r="CN82" s="12">
        <f>MATCH(CONCATENATE("NG ",TEXT($BQ82,"mmm-yyyy")),Curves!$11:$11,0)</f>
        <v>23</v>
      </c>
      <c r="CO82" s="12">
        <f>MATCH(CONCATENATE("B ",TEXT($BQ82,"mmm-yyyy")),Curves!$11:$11,0)</f>
        <v>11</v>
      </c>
      <c r="CP82" s="12">
        <f>MATCH(CONCATENATE("DISC ",TEXT($BQ82,"mmm-yyyy")),Curves!$11:$11,0)</f>
        <v>35</v>
      </c>
      <c r="CQ82" s="12"/>
      <c r="CR82" s="12">
        <f>MATCH(CONCATENATE("NG ",TEXT($BR82,"mmm-yyyy")),Curves!$11:$11,0)</f>
        <v>24</v>
      </c>
      <c r="CS82" s="12">
        <f>MATCH(CONCATENATE("B ",TEXT($BR82,"mmm-yyyy")),Curves!$11:$11,0)</f>
        <v>12</v>
      </c>
      <c r="CT82" s="12">
        <f>MATCH(CONCATENATE("DISC ",TEXT($BR82,"mmm-yyyy")),Curves!$11:$11,0)</f>
        <v>36</v>
      </c>
      <c r="CU82" s="12"/>
      <c r="CV82" s="12">
        <f>MATCH(CONCATENATE("NG ",TEXT($BS82,"mmm-yyyy")),Curves!$11:$11,0)</f>
        <v>25</v>
      </c>
      <c r="CW82" s="12">
        <f>MATCH(CONCATENATE("B ",TEXT($BS82,"mmm-yyyy")),Curves!$11:$11,0)</f>
        <v>13</v>
      </c>
      <c r="CX82" s="12">
        <f>MATCH(CONCATENATE("DISC ",TEXT($BS82,"mmm-yyyy")),Curves!$11:$11,0)</f>
        <v>37</v>
      </c>
      <c r="CY82" s="12"/>
      <c r="CZ82" s="12">
        <f>MATCH(CONCATENATE("NG ",TEXT($BT82,"mmm-yyyy")),Curves!$11:$11,0)</f>
        <v>26</v>
      </c>
      <c r="DA82" s="12">
        <f>MATCH(CONCATENATE("B ",TEXT($BT82,"mmm-yyyy")),Curves!$11:$11,0)</f>
        <v>14</v>
      </c>
      <c r="DB82" s="12">
        <f>MATCH(CONCATENATE("DISC ",TEXT($BT82,"mmm-yyyy")),Curves!$11:$11,0)</f>
        <v>38</v>
      </c>
      <c r="DC82" s="12"/>
      <c r="DD82" s="12">
        <f>MATCH(CONCATENATE("NG ",TEXT($BU82,"mmm-yyyy")),Curves!$11:$11,0)</f>
        <v>27</v>
      </c>
      <c r="DE82" s="12">
        <f>MATCH(CONCATENATE("B ",TEXT($BU82,"mmm-yyyy")),Curves!$11:$11,0)</f>
        <v>15</v>
      </c>
      <c r="DF82" s="12">
        <f>MATCH(CONCATENATE("DISC ",TEXT($BU82,"mmm-yyyy")),Curves!$11:$11,0)</f>
        <v>39</v>
      </c>
      <c r="DG82" s="12"/>
      <c r="DH82" s="12">
        <f>MATCH(CONCATENATE("NG ",TEXT($BV82,"mmm-yyyy")),Curves!$11:$11,0)</f>
        <v>28</v>
      </c>
      <c r="DI82" s="12">
        <f>MATCH(CONCATENATE("B ",TEXT($BV82,"mmm-yyyy")),Curves!$11:$11,0)</f>
        <v>16</v>
      </c>
      <c r="DJ82" s="12">
        <f>MATCH(CONCATENATE("DISC ",TEXT($BV82,"mmm-yyyy")),Curves!$11:$11,0)</f>
        <v>40</v>
      </c>
      <c r="DL82" s="12">
        <f>MATCH(CONCATENATE("NG ",TEXT($BW82,"mmm-yyyy")),Curves!$11:$11,0)</f>
        <v>29</v>
      </c>
      <c r="DM82" s="12">
        <f>MATCH(CONCATENATE("B ",TEXT($BW82,"mmm-yyyy")),Curves!$11:$11,0)</f>
        <v>17</v>
      </c>
      <c r="DN82" s="12">
        <f>MATCH(CONCATENATE("DISC ",TEXT($BW82,"mmm-yyyy")),Curves!$11:$11,0)</f>
        <v>41</v>
      </c>
      <c r="DP82" s="12">
        <f>MATCH(CONCATENATE("NG ",TEXT($BX82,"mmm-yyyy")),Curves!$11:$11,0)</f>
        <v>30</v>
      </c>
      <c r="DQ82" s="12">
        <f>MATCH(CONCATENATE("B ",TEXT($BX82,"mmm-yyyy")),Curves!$11:$11,0)</f>
        <v>18</v>
      </c>
      <c r="DR82" s="12">
        <f>MATCH(CONCATENATE("DISC ",TEXT($BX82,"mmm-yyyy")),Curves!$11:$11,0)</f>
        <v>42</v>
      </c>
    </row>
    <row r="83" spans="2:122" x14ac:dyDescent="0.2">
      <c r="B83" s="6">
        <f t="shared" si="83"/>
        <v>36708</v>
      </c>
      <c r="C83" s="27">
        <f>IF(Curves!C92&lt;&gt;"",Curves!C92,"")</f>
        <v>36697</v>
      </c>
      <c r="D83" s="31"/>
      <c r="E83" s="20">
        <f t="shared" si="84"/>
        <v>0</v>
      </c>
      <c r="F83" s="20">
        <f t="shared" si="86"/>
        <v>0</v>
      </c>
      <c r="G83" s="20">
        <f t="shared" si="87"/>
        <v>3.8392878196533622</v>
      </c>
      <c r="H83" s="20">
        <f t="shared" si="88"/>
        <v>3.8456361921312454</v>
      </c>
      <c r="I83" s="20">
        <f t="shared" si="89"/>
        <v>3.8234619314414688</v>
      </c>
      <c r="J83" s="20">
        <f t="shared" si="90"/>
        <v>3.7321753964677638</v>
      </c>
      <c r="K83" s="20">
        <f t="shared" si="91"/>
        <v>3.843359763996903</v>
      </c>
      <c r="L83" s="20">
        <f t="shared" si="92"/>
        <v>3.9172942206727521</v>
      </c>
      <c r="M83" s="20">
        <f t="shared" si="93"/>
        <v>3.8938555355777082</v>
      </c>
      <c r="N83" s="20">
        <f t="shared" si="94"/>
        <v>3.6452148913967508</v>
      </c>
      <c r="O83" s="21">
        <f t="shared" si="95"/>
        <v>3.4060321095398916</v>
      </c>
      <c r="P83" s="20"/>
      <c r="Q83" s="50">
        <f t="shared" si="96"/>
        <v>3.9172942206727521</v>
      </c>
      <c r="R83" s="50">
        <f t="shared" si="75"/>
        <v>3.4060321095398916</v>
      </c>
      <c r="S83" s="51">
        <f t="shared" si="97"/>
        <v>0.51126211113286057</v>
      </c>
      <c r="U83" s="34">
        <f>INDEX(Curves!$A$12:$AZ$907,$CA83,CB83)</f>
        <v>0</v>
      </c>
      <c r="V83" s="34">
        <f>INDEX(Curves!$A$12:$AZ$907,$CA83,CC83)</f>
        <v>0</v>
      </c>
      <c r="W83" s="34">
        <f>INDEX(Curves!$A$12:$AZ$907,$CA83,CD83)</f>
        <v>0</v>
      </c>
      <c r="X83" s="34"/>
      <c r="Y83" s="34">
        <f>INDEX(Curves!$A$12:$AZ$907,$CA83,CF83)</f>
        <v>0</v>
      </c>
      <c r="Z83" s="34">
        <f>INDEX(Curves!$A$12:$AZ$907,$CA83,CG83)</f>
        <v>0</v>
      </c>
      <c r="AA83" s="34">
        <f>INDEX(Curves!$A$12:$AZ$907,$CA83,CH83)</f>
        <v>0</v>
      </c>
      <c r="AB83" s="34"/>
      <c r="AC83" s="34">
        <f>INDEX(Curves!$A$12:$AZ$907,$CA83,CJ83)</f>
        <v>4.1070000000000002</v>
      </c>
      <c r="AD83" s="34">
        <f>INDEX(Curves!$A$12:$AZ$907,$CA83,CK83)</f>
        <v>-0.26</v>
      </c>
      <c r="AE83" s="34">
        <f>INDEX(Curves!$A$12:$AZ$907,$CA83,CL83)</f>
        <v>0.99799527414956113</v>
      </c>
      <c r="AF83" s="34"/>
      <c r="AG83" s="34">
        <f>INDEX(Curves!$A$12:$AZ$907,$CA83,CN83)</f>
        <v>4.1029999999999998</v>
      </c>
      <c r="AH83" s="34">
        <f>INDEX(Curves!$A$12:$AZ$907,$CA83,CO83)</f>
        <v>-0.22750000000000001</v>
      </c>
      <c r="AI83" s="34">
        <f>INDEX(Curves!$A$12:$AZ$907,$CA83,CP83)</f>
        <v>0.99229420516868683</v>
      </c>
      <c r="AJ83" s="34"/>
      <c r="AK83" s="34">
        <f>INDEX(Curves!$A$12:$AZ$907,$CA83,CR83)</f>
        <v>4.1029999999999998</v>
      </c>
      <c r="AL83" s="34">
        <f>INDEX(Curves!$A$12:$AZ$907,$CA83,CS83)</f>
        <v>-0.22750000000000001</v>
      </c>
      <c r="AM83" s="34">
        <f>INDEX(Curves!$A$12:$AZ$907,$CA83,CT83)</f>
        <v>0.98657255359088358</v>
      </c>
      <c r="AN83" s="34"/>
      <c r="AO83" s="34">
        <f>INDEX(Curves!$A$12:$AZ$907,$CA83,CV83)</f>
        <v>4.0969999999999995</v>
      </c>
      <c r="AP83" s="34">
        <f>INDEX(Curves!$A$12:$AZ$907,$CA83,CW83)</f>
        <v>-0.29249999999999998</v>
      </c>
      <c r="AQ83" s="34">
        <f>INDEX(Curves!$A$12:$AZ$907,$CA83,CX83)</f>
        <v>0.98098972176837018</v>
      </c>
      <c r="AR83" s="34"/>
      <c r="AS83" s="34">
        <f>INDEX(Curves!$A$12:$AZ$907,$CA83,CZ83)</f>
        <v>4.1859999999999999</v>
      </c>
      <c r="AT83" s="34">
        <f>INDEX(Curves!$A$12:$AZ$907,$CA83,DA83)</f>
        <v>-0.245</v>
      </c>
      <c r="AU83" s="34">
        <f>INDEX(Curves!$A$12:$AZ$907,$CA83,DB83)</f>
        <v>0.97522450240976988</v>
      </c>
      <c r="AV83" s="34"/>
      <c r="AW83" s="34">
        <f>INDEX(Curves!$A$12:$AZ$907,$CA83,DD83)</f>
        <v>4.2850000000000001</v>
      </c>
      <c r="AX83" s="34">
        <f>INDEX(Curves!$A$12:$AZ$907,$CA83,DE83)</f>
        <v>-0.245</v>
      </c>
      <c r="AY83" s="34">
        <f>INDEX(Curves!$A$12:$AZ$907,$CA83,DF83)</f>
        <v>0.9696272823447406</v>
      </c>
      <c r="AZ83" s="34"/>
      <c r="BA83" s="34">
        <f>INDEX(Curves!$A$12:$AZ$907,$CA83,DH83)</f>
        <v>4.2750000000000004</v>
      </c>
      <c r="BB83" s="34">
        <f>INDEX(Curves!$A$12:$AZ$907,$CA83,DI83)</f>
        <v>-0.23499999999999999</v>
      </c>
      <c r="BC83" s="34">
        <f>INDEX(Curves!$A$12:$AZ$907,$CA83,DJ83)</f>
        <v>0.96382562761824464</v>
      </c>
      <c r="BD83" s="34"/>
      <c r="BE83" s="34">
        <f>INDEX(Curves!$A$12:$AZ$907,$CA83,DL83)</f>
        <v>4.04</v>
      </c>
      <c r="BF83" s="34">
        <f>INDEX(Curves!$A$12:$AZ$907,$CA83,DM83)</f>
        <v>-0.23499999999999999</v>
      </c>
      <c r="BG83" s="34">
        <f>INDEX(Curves!$A$12:$AZ$907,$CA83,DN83)</f>
        <v>0.95800654175998701</v>
      </c>
      <c r="BH83" s="34"/>
      <c r="BI83" s="34">
        <f>INDEX(Curves!$A$12:$AZ$907,$CA83,DP83)</f>
        <v>3.81</v>
      </c>
      <c r="BJ83" s="34">
        <f>INDEX(Curves!$A$12:$AZ$907,$CA83,DQ83)</f>
        <v>-0.23499999999999999</v>
      </c>
      <c r="BK83" s="34">
        <f>INDEX(Curves!$A$12:$AZ$907,$CA83,DR83)</f>
        <v>0.9527362544167528</v>
      </c>
      <c r="BL83"/>
      <c r="BM83"/>
      <c r="BN83" s="17">
        <f t="shared" si="99"/>
        <v>36647</v>
      </c>
      <c r="BO83" s="17">
        <f t="shared" ref="BO83:BX83" si="114">EOMONTH(BN83,1)</f>
        <v>36707</v>
      </c>
      <c r="BP83" s="17">
        <f t="shared" si="114"/>
        <v>36738</v>
      </c>
      <c r="BQ83" s="17">
        <f t="shared" si="114"/>
        <v>36769</v>
      </c>
      <c r="BR83" s="17">
        <f t="shared" si="114"/>
        <v>36799</v>
      </c>
      <c r="BS83" s="17">
        <f t="shared" si="114"/>
        <v>36830</v>
      </c>
      <c r="BT83" s="17">
        <f t="shared" si="114"/>
        <v>36860</v>
      </c>
      <c r="BU83" s="17">
        <f t="shared" si="114"/>
        <v>36891</v>
      </c>
      <c r="BV83" s="17">
        <f t="shared" si="114"/>
        <v>36922</v>
      </c>
      <c r="BW83" s="17">
        <f t="shared" si="114"/>
        <v>36950</v>
      </c>
      <c r="BX83" s="17">
        <f t="shared" si="114"/>
        <v>36981</v>
      </c>
      <c r="BY83" s="9"/>
      <c r="CA83" s="12">
        <f>MATCH(C83,Curves!$C$12:$C$433,0)</f>
        <v>81</v>
      </c>
      <c r="CB83" s="12">
        <f>MATCH(CONCATENATE("NG ",TEXT($BN83,"mmm-yyyy")),Curves!$11:$11,0)</f>
        <v>20</v>
      </c>
      <c r="CC83" s="12">
        <f>MATCH(CONCATENATE("B ",TEXT($BN83,"mmm-yyyy")),Curves!$11:$11,0)</f>
        <v>8</v>
      </c>
      <c r="CD83" s="12">
        <f>MATCH(CONCATENATE("DISC ",TEXT($BN83,"mmm-yyyy")),Curves!$11:$11,0)</f>
        <v>32</v>
      </c>
      <c r="CE83" s="12"/>
      <c r="CF83" s="12">
        <f>MATCH(CONCATENATE("NG ",TEXT($BO83,"mmm-yyyy")),Curves!$11:$11,0)</f>
        <v>21</v>
      </c>
      <c r="CG83" s="12">
        <f>MATCH(CONCATENATE("B ",TEXT($BO83,"mmm-yyyy")),Curves!$11:$11,0)</f>
        <v>9</v>
      </c>
      <c r="CH83" s="12">
        <f>MATCH(CONCATENATE("DISC ",TEXT($BO83,"mmm-yyyy")),Curves!$11:$11,0)</f>
        <v>33</v>
      </c>
      <c r="CI83" s="12"/>
      <c r="CJ83" s="12">
        <f>MATCH(CONCATENATE("NG ",TEXT($BP83,"mmm-yyyy")),Curves!$11:$11,0)</f>
        <v>22</v>
      </c>
      <c r="CK83" s="12">
        <f>MATCH(CONCATENATE("B ",TEXT($BP83,"mmm-yyyy")),Curves!$11:$11,0)</f>
        <v>10</v>
      </c>
      <c r="CL83" s="12">
        <f>MATCH(CONCATENATE("DISC ",TEXT($BP83,"mmm-yyyy")),Curves!$11:$11,0)</f>
        <v>34</v>
      </c>
      <c r="CM83" s="12"/>
      <c r="CN83" s="12">
        <f>MATCH(CONCATENATE("NG ",TEXT($BQ83,"mmm-yyyy")),Curves!$11:$11,0)</f>
        <v>23</v>
      </c>
      <c r="CO83" s="12">
        <f>MATCH(CONCATENATE("B ",TEXT($BQ83,"mmm-yyyy")),Curves!$11:$11,0)</f>
        <v>11</v>
      </c>
      <c r="CP83" s="12">
        <f>MATCH(CONCATENATE("DISC ",TEXT($BQ83,"mmm-yyyy")),Curves!$11:$11,0)</f>
        <v>35</v>
      </c>
      <c r="CQ83" s="12"/>
      <c r="CR83" s="12">
        <f>MATCH(CONCATENATE("NG ",TEXT($BR83,"mmm-yyyy")),Curves!$11:$11,0)</f>
        <v>24</v>
      </c>
      <c r="CS83" s="12">
        <f>MATCH(CONCATENATE("B ",TEXT($BR83,"mmm-yyyy")),Curves!$11:$11,0)</f>
        <v>12</v>
      </c>
      <c r="CT83" s="12">
        <f>MATCH(CONCATENATE("DISC ",TEXT($BR83,"mmm-yyyy")),Curves!$11:$11,0)</f>
        <v>36</v>
      </c>
      <c r="CU83" s="12"/>
      <c r="CV83" s="12">
        <f>MATCH(CONCATENATE("NG ",TEXT($BS83,"mmm-yyyy")),Curves!$11:$11,0)</f>
        <v>25</v>
      </c>
      <c r="CW83" s="12">
        <f>MATCH(CONCATENATE("B ",TEXT($BS83,"mmm-yyyy")),Curves!$11:$11,0)</f>
        <v>13</v>
      </c>
      <c r="CX83" s="12">
        <f>MATCH(CONCATENATE("DISC ",TEXT($BS83,"mmm-yyyy")),Curves!$11:$11,0)</f>
        <v>37</v>
      </c>
      <c r="CY83" s="12"/>
      <c r="CZ83" s="12">
        <f>MATCH(CONCATENATE("NG ",TEXT($BT83,"mmm-yyyy")),Curves!$11:$11,0)</f>
        <v>26</v>
      </c>
      <c r="DA83" s="12">
        <f>MATCH(CONCATENATE("B ",TEXT($BT83,"mmm-yyyy")),Curves!$11:$11,0)</f>
        <v>14</v>
      </c>
      <c r="DB83" s="12">
        <f>MATCH(CONCATENATE("DISC ",TEXT($BT83,"mmm-yyyy")),Curves!$11:$11,0)</f>
        <v>38</v>
      </c>
      <c r="DC83" s="12"/>
      <c r="DD83" s="12">
        <f>MATCH(CONCATENATE("NG ",TEXT($BU83,"mmm-yyyy")),Curves!$11:$11,0)</f>
        <v>27</v>
      </c>
      <c r="DE83" s="12">
        <f>MATCH(CONCATENATE("B ",TEXT($BU83,"mmm-yyyy")),Curves!$11:$11,0)</f>
        <v>15</v>
      </c>
      <c r="DF83" s="12">
        <f>MATCH(CONCATENATE("DISC ",TEXT($BU83,"mmm-yyyy")),Curves!$11:$11,0)</f>
        <v>39</v>
      </c>
      <c r="DG83" s="12"/>
      <c r="DH83" s="12">
        <f>MATCH(CONCATENATE("NG ",TEXT($BV83,"mmm-yyyy")),Curves!$11:$11,0)</f>
        <v>28</v>
      </c>
      <c r="DI83" s="12">
        <f>MATCH(CONCATENATE("B ",TEXT($BV83,"mmm-yyyy")),Curves!$11:$11,0)</f>
        <v>16</v>
      </c>
      <c r="DJ83" s="12">
        <f>MATCH(CONCATENATE("DISC ",TEXT($BV83,"mmm-yyyy")),Curves!$11:$11,0)</f>
        <v>40</v>
      </c>
      <c r="DL83" s="12">
        <f>MATCH(CONCATENATE("NG ",TEXT($BW83,"mmm-yyyy")),Curves!$11:$11,0)</f>
        <v>29</v>
      </c>
      <c r="DM83" s="12">
        <f>MATCH(CONCATENATE("B ",TEXT($BW83,"mmm-yyyy")),Curves!$11:$11,0)</f>
        <v>17</v>
      </c>
      <c r="DN83" s="12">
        <f>MATCH(CONCATENATE("DISC ",TEXT($BW83,"mmm-yyyy")),Curves!$11:$11,0)</f>
        <v>41</v>
      </c>
      <c r="DP83" s="12">
        <f>MATCH(CONCATENATE("NG ",TEXT($BX83,"mmm-yyyy")),Curves!$11:$11,0)</f>
        <v>30</v>
      </c>
      <c r="DQ83" s="12">
        <f>MATCH(CONCATENATE("B ",TEXT($BX83,"mmm-yyyy")),Curves!$11:$11,0)</f>
        <v>18</v>
      </c>
      <c r="DR83" s="12">
        <f>MATCH(CONCATENATE("DISC ",TEXT($BX83,"mmm-yyyy")),Curves!$11:$11,0)</f>
        <v>42</v>
      </c>
    </row>
    <row r="84" spans="2:122" x14ac:dyDescent="0.2">
      <c r="B84" s="6">
        <f t="shared" si="83"/>
        <v>36708</v>
      </c>
      <c r="C84" s="27">
        <f>IF(Curves!C93&lt;&gt;"",Curves!C93,"")</f>
        <v>36698</v>
      </c>
      <c r="D84" s="31"/>
      <c r="E84" s="20">
        <f t="shared" si="84"/>
        <v>0</v>
      </c>
      <c r="F84" s="20">
        <f t="shared" si="86"/>
        <v>0</v>
      </c>
      <c r="G84" s="20">
        <f t="shared" si="87"/>
        <v>4.0730684035330018</v>
      </c>
      <c r="H84" s="20">
        <f t="shared" si="88"/>
        <v>4.095457823502346</v>
      </c>
      <c r="I84" s="20">
        <f t="shared" si="89"/>
        <v>4.05706671701574</v>
      </c>
      <c r="J84" s="20">
        <f t="shared" si="90"/>
        <v>3.9683494089902673</v>
      </c>
      <c r="K84" s="20">
        <f t="shared" si="91"/>
        <v>4.0532356611465428</v>
      </c>
      <c r="L84" s="20">
        <f t="shared" si="92"/>
        <v>4.114254383174603</v>
      </c>
      <c r="M84" s="20">
        <f t="shared" si="93"/>
        <v>4.0856630164970378</v>
      </c>
      <c r="N84" s="20">
        <f t="shared" si="94"/>
        <v>3.8213344506175386</v>
      </c>
      <c r="O84" s="21">
        <f t="shared" si="95"/>
        <v>3.5562603369266319</v>
      </c>
      <c r="P84" s="20"/>
      <c r="Q84" s="50">
        <f t="shared" si="96"/>
        <v>4.114254383174603</v>
      </c>
      <c r="R84" s="50">
        <f t="shared" si="75"/>
        <v>3.5562603369266319</v>
      </c>
      <c r="S84" s="51">
        <f t="shared" si="97"/>
        <v>0.55799404624797111</v>
      </c>
      <c r="U84" s="34">
        <f>INDEX(Curves!$A$12:$AZ$907,$CA84,CB84)</f>
        <v>0</v>
      </c>
      <c r="V84" s="34">
        <f>INDEX(Curves!$A$12:$AZ$907,$CA84,CC84)</f>
        <v>0</v>
      </c>
      <c r="W84" s="34">
        <f>INDEX(Curves!$A$12:$AZ$907,$CA84,CD84)</f>
        <v>0</v>
      </c>
      <c r="X84" s="34"/>
      <c r="Y84" s="34">
        <f>INDEX(Curves!$A$12:$AZ$907,$CA84,CF84)</f>
        <v>0</v>
      </c>
      <c r="Z84" s="34">
        <f>INDEX(Curves!$A$12:$AZ$907,$CA84,CG84)</f>
        <v>0</v>
      </c>
      <c r="AA84" s="34">
        <f>INDEX(Curves!$A$12:$AZ$907,$CA84,CH84)</f>
        <v>0</v>
      </c>
      <c r="AB84" s="34"/>
      <c r="AC84" s="34">
        <f>INDEX(Curves!$A$12:$AZ$907,$CA84,CJ84)</f>
        <v>4.3780000000000001</v>
      </c>
      <c r="AD84" s="34">
        <f>INDEX(Curves!$A$12:$AZ$907,$CA84,CK84)</f>
        <v>-0.29749999999999999</v>
      </c>
      <c r="AE84" s="34">
        <f>INDEX(Curves!$A$12:$AZ$907,$CA84,CL84)</f>
        <v>0.99817875346967333</v>
      </c>
      <c r="AF84" s="34"/>
      <c r="AG84" s="34">
        <f>INDEX(Curves!$A$12:$AZ$907,$CA84,CN84)</f>
        <v>4.3690000000000007</v>
      </c>
      <c r="AH84" s="34">
        <f>INDEX(Curves!$A$12:$AZ$907,$CA84,CO84)</f>
        <v>-0.24249999999999999</v>
      </c>
      <c r="AI84" s="34">
        <f>INDEX(Curves!$A$12:$AZ$907,$CA84,CP84)</f>
        <v>0.99247735938503456</v>
      </c>
      <c r="AJ84" s="34"/>
      <c r="AK84" s="34">
        <f>INDEX(Curves!$A$12:$AZ$907,$CA84,CR84)</f>
        <v>4.3540000000000001</v>
      </c>
      <c r="AL84" s="34">
        <f>INDEX(Curves!$A$12:$AZ$907,$CA84,CS84)</f>
        <v>-0.24249999999999999</v>
      </c>
      <c r="AM84" s="34">
        <f>INDEX(Curves!$A$12:$AZ$907,$CA84,CT84)</f>
        <v>0.98676072407047055</v>
      </c>
      <c r="AN84" s="34"/>
      <c r="AO84" s="34">
        <f>INDEX(Curves!$A$12:$AZ$907,$CA84,CV84)</f>
        <v>4.3369999999999997</v>
      </c>
      <c r="AP84" s="34">
        <f>INDEX(Curves!$A$12:$AZ$907,$CA84,CW84)</f>
        <v>-0.29249999999999998</v>
      </c>
      <c r="AQ84" s="34">
        <f>INDEX(Curves!$A$12:$AZ$907,$CA84,CX84)</f>
        <v>0.98117181579682733</v>
      </c>
      <c r="AR84" s="34"/>
      <c r="AS84" s="34">
        <f>INDEX(Curves!$A$12:$AZ$907,$CA84,CZ84)</f>
        <v>4.4130000000000003</v>
      </c>
      <c r="AT84" s="34">
        <f>INDEX(Curves!$A$12:$AZ$907,$CA84,DA84)</f>
        <v>-0.25750000000000001</v>
      </c>
      <c r="AU84" s="34">
        <f>INDEX(Curves!$A$12:$AZ$907,$CA84,DB84)</f>
        <v>0.97539060549790468</v>
      </c>
      <c r="AV84" s="34"/>
      <c r="AW84" s="34">
        <f>INDEX(Curves!$A$12:$AZ$907,$CA84,DD84)</f>
        <v>4.5</v>
      </c>
      <c r="AX84" s="34">
        <f>INDEX(Curves!$A$12:$AZ$907,$CA84,DE84)</f>
        <v>-0.25750000000000001</v>
      </c>
      <c r="AY84" s="34">
        <f>INDEX(Curves!$A$12:$AZ$907,$CA84,DF84)</f>
        <v>0.96977121583373083</v>
      </c>
      <c r="AZ84" s="34"/>
      <c r="BA84" s="34">
        <f>INDEX(Curves!$A$12:$AZ$907,$CA84,DH84)</f>
        <v>4.4860000000000007</v>
      </c>
      <c r="BB84" s="34">
        <f>INDEX(Curves!$A$12:$AZ$907,$CA84,DI84)</f>
        <v>-0.2475</v>
      </c>
      <c r="BC84" s="34">
        <f>INDEX(Curves!$A$12:$AZ$907,$CA84,DJ84)</f>
        <v>0.96394078482883971</v>
      </c>
      <c r="BD84" s="34"/>
      <c r="BE84" s="34">
        <f>INDEX(Curves!$A$12:$AZ$907,$CA84,DL84)</f>
        <v>4.2360000000000007</v>
      </c>
      <c r="BF84" s="34">
        <f>INDEX(Curves!$A$12:$AZ$907,$CA84,DM84)</f>
        <v>-0.2475</v>
      </c>
      <c r="BG84" s="34">
        <f>INDEX(Curves!$A$12:$AZ$907,$CA84,DN84)</f>
        <v>0.9580881159878496</v>
      </c>
      <c r="BH84" s="34"/>
      <c r="BI84" s="34">
        <f>INDEX(Curves!$A$12:$AZ$907,$CA84,DP84)</f>
        <v>3.98</v>
      </c>
      <c r="BJ84" s="34">
        <f>INDEX(Curves!$A$12:$AZ$907,$CA84,DQ84)</f>
        <v>-0.2475</v>
      </c>
      <c r="BK84" s="34">
        <f>INDEX(Curves!$A$12:$AZ$907,$CA84,DR84)</f>
        <v>0.95278240774993495</v>
      </c>
      <c r="BL84"/>
      <c r="BM84"/>
      <c r="BN84" s="17">
        <f t="shared" si="99"/>
        <v>36647</v>
      </c>
      <c r="BO84" s="17">
        <f t="shared" ref="BO84:BX84" si="115">EOMONTH(BN84,1)</f>
        <v>36707</v>
      </c>
      <c r="BP84" s="17">
        <f t="shared" si="115"/>
        <v>36738</v>
      </c>
      <c r="BQ84" s="17">
        <f t="shared" si="115"/>
        <v>36769</v>
      </c>
      <c r="BR84" s="17">
        <f t="shared" si="115"/>
        <v>36799</v>
      </c>
      <c r="BS84" s="17">
        <f t="shared" si="115"/>
        <v>36830</v>
      </c>
      <c r="BT84" s="17">
        <f t="shared" si="115"/>
        <v>36860</v>
      </c>
      <c r="BU84" s="17">
        <f t="shared" si="115"/>
        <v>36891</v>
      </c>
      <c r="BV84" s="17">
        <f t="shared" si="115"/>
        <v>36922</v>
      </c>
      <c r="BW84" s="17">
        <f t="shared" si="115"/>
        <v>36950</v>
      </c>
      <c r="BX84" s="17">
        <f t="shared" si="115"/>
        <v>36981</v>
      </c>
      <c r="BY84" s="9"/>
      <c r="CA84" s="12">
        <f>MATCH(C84,Curves!$C$12:$C$433,0)</f>
        <v>82</v>
      </c>
      <c r="CB84" s="12">
        <f>MATCH(CONCATENATE("NG ",TEXT($BN84,"mmm-yyyy")),Curves!$11:$11,0)</f>
        <v>20</v>
      </c>
      <c r="CC84" s="12">
        <f>MATCH(CONCATENATE("B ",TEXT($BN84,"mmm-yyyy")),Curves!$11:$11,0)</f>
        <v>8</v>
      </c>
      <c r="CD84" s="12">
        <f>MATCH(CONCATENATE("DISC ",TEXT($BN84,"mmm-yyyy")),Curves!$11:$11,0)</f>
        <v>32</v>
      </c>
      <c r="CE84" s="12"/>
      <c r="CF84" s="12">
        <f>MATCH(CONCATENATE("NG ",TEXT($BO84,"mmm-yyyy")),Curves!$11:$11,0)</f>
        <v>21</v>
      </c>
      <c r="CG84" s="12">
        <f>MATCH(CONCATENATE("B ",TEXT($BO84,"mmm-yyyy")),Curves!$11:$11,0)</f>
        <v>9</v>
      </c>
      <c r="CH84" s="12">
        <f>MATCH(CONCATENATE("DISC ",TEXT($BO84,"mmm-yyyy")),Curves!$11:$11,0)</f>
        <v>33</v>
      </c>
      <c r="CI84" s="12"/>
      <c r="CJ84" s="12">
        <f>MATCH(CONCATENATE("NG ",TEXT($BP84,"mmm-yyyy")),Curves!$11:$11,0)</f>
        <v>22</v>
      </c>
      <c r="CK84" s="12">
        <f>MATCH(CONCATENATE("B ",TEXT($BP84,"mmm-yyyy")),Curves!$11:$11,0)</f>
        <v>10</v>
      </c>
      <c r="CL84" s="12">
        <f>MATCH(CONCATENATE("DISC ",TEXT($BP84,"mmm-yyyy")),Curves!$11:$11,0)</f>
        <v>34</v>
      </c>
      <c r="CM84" s="12"/>
      <c r="CN84" s="12">
        <f>MATCH(CONCATENATE("NG ",TEXT($BQ84,"mmm-yyyy")),Curves!$11:$11,0)</f>
        <v>23</v>
      </c>
      <c r="CO84" s="12">
        <f>MATCH(CONCATENATE("B ",TEXT($BQ84,"mmm-yyyy")),Curves!$11:$11,0)</f>
        <v>11</v>
      </c>
      <c r="CP84" s="12">
        <f>MATCH(CONCATENATE("DISC ",TEXT($BQ84,"mmm-yyyy")),Curves!$11:$11,0)</f>
        <v>35</v>
      </c>
      <c r="CQ84" s="12"/>
      <c r="CR84" s="12">
        <f>MATCH(CONCATENATE("NG ",TEXT($BR84,"mmm-yyyy")),Curves!$11:$11,0)</f>
        <v>24</v>
      </c>
      <c r="CS84" s="12">
        <f>MATCH(CONCATENATE("B ",TEXT($BR84,"mmm-yyyy")),Curves!$11:$11,0)</f>
        <v>12</v>
      </c>
      <c r="CT84" s="12">
        <f>MATCH(CONCATENATE("DISC ",TEXT($BR84,"mmm-yyyy")),Curves!$11:$11,0)</f>
        <v>36</v>
      </c>
      <c r="CU84" s="12"/>
      <c r="CV84" s="12">
        <f>MATCH(CONCATENATE("NG ",TEXT($BS84,"mmm-yyyy")),Curves!$11:$11,0)</f>
        <v>25</v>
      </c>
      <c r="CW84" s="12">
        <f>MATCH(CONCATENATE("B ",TEXT($BS84,"mmm-yyyy")),Curves!$11:$11,0)</f>
        <v>13</v>
      </c>
      <c r="CX84" s="12">
        <f>MATCH(CONCATENATE("DISC ",TEXT($BS84,"mmm-yyyy")),Curves!$11:$11,0)</f>
        <v>37</v>
      </c>
      <c r="CY84" s="12"/>
      <c r="CZ84" s="12">
        <f>MATCH(CONCATENATE("NG ",TEXT($BT84,"mmm-yyyy")),Curves!$11:$11,0)</f>
        <v>26</v>
      </c>
      <c r="DA84" s="12">
        <f>MATCH(CONCATENATE("B ",TEXT($BT84,"mmm-yyyy")),Curves!$11:$11,0)</f>
        <v>14</v>
      </c>
      <c r="DB84" s="12">
        <f>MATCH(CONCATENATE("DISC ",TEXT($BT84,"mmm-yyyy")),Curves!$11:$11,0)</f>
        <v>38</v>
      </c>
      <c r="DC84" s="12"/>
      <c r="DD84" s="12">
        <f>MATCH(CONCATENATE("NG ",TEXT($BU84,"mmm-yyyy")),Curves!$11:$11,0)</f>
        <v>27</v>
      </c>
      <c r="DE84" s="12">
        <f>MATCH(CONCATENATE("B ",TEXT($BU84,"mmm-yyyy")),Curves!$11:$11,0)</f>
        <v>15</v>
      </c>
      <c r="DF84" s="12">
        <f>MATCH(CONCATENATE("DISC ",TEXT($BU84,"mmm-yyyy")),Curves!$11:$11,0)</f>
        <v>39</v>
      </c>
      <c r="DG84" s="12"/>
      <c r="DH84" s="12">
        <f>MATCH(CONCATENATE("NG ",TEXT($BV84,"mmm-yyyy")),Curves!$11:$11,0)</f>
        <v>28</v>
      </c>
      <c r="DI84" s="12">
        <f>MATCH(CONCATENATE("B ",TEXT($BV84,"mmm-yyyy")),Curves!$11:$11,0)</f>
        <v>16</v>
      </c>
      <c r="DJ84" s="12">
        <f>MATCH(CONCATENATE("DISC ",TEXT($BV84,"mmm-yyyy")),Curves!$11:$11,0)</f>
        <v>40</v>
      </c>
      <c r="DL84" s="12">
        <f>MATCH(CONCATENATE("NG ",TEXT($BW84,"mmm-yyyy")),Curves!$11:$11,0)</f>
        <v>29</v>
      </c>
      <c r="DM84" s="12">
        <f>MATCH(CONCATENATE("B ",TEXT($BW84,"mmm-yyyy")),Curves!$11:$11,0)</f>
        <v>17</v>
      </c>
      <c r="DN84" s="12">
        <f>MATCH(CONCATENATE("DISC ",TEXT($BW84,"mmm-yyyy")),Curves!$11:$11,0)</f>
        <v>41</v>
      </c>
      <c r="DP84" s="12">
        <f>MATCH(CONCATENATE("NG ",TEXT($BX84,"mmm-yyyy")),Curves!$11:$11,0)</f>
        <v>30</v>
      </c>
      <c r="DQ84" s="12">
        <f>MATCH(CONCATENATE("B ",TEXT($BX84,"mmm-yyyy")),Curves!$11:$11,0)</f>
        <v>18</v>
      </c>
      <c r="DR84" s="12">
        <f>MATCH(CONCATENATE("DISC ",TEXT($BX84,"mmm-yyyy")),Curves!$11:$11,0)</f>
        <v>42</v>
      </c>
    </row>
    <row r="85" spans="2:122" x14ac:dyDescent="0.2">
      <c r="B85" s="6">
        <f t="shared" si="83"/>
        <v>36708</v>
      </c>
      <c r="C85" s="27">
        <f>IF(Curves!C94&lt;&gt;"",Curves!C94,"")</f>
        <v>36699</v>
      </c>
      <c r="D85" s="31"/>
      <c r="E85" s="20">
        <f t="shared" si="84"/>
        <v>0</v>
      </c>
      <c r="F85" s="20">
        <f t="shared" si="86"/>
        <v>0</v>
      </c>
      <c r="G85" s="20">
        <f t="shared" si="87"/>
        <v>4.2289677005079165</v>
      </c>
      <c r="H85" s="20">
        <f t="shared" si="88"/>
        <v>4.2342264517310824</v>
      </c>
      <c r="I85" s="20">
        <f t="shared" si="89"/>
        <v>4.1901347843756769</v>
      </c>
      <c r="J85" s="20">
        <f t="shared" si="90"/>
        <v>4.1417748443337494</v>
      </c>
      <c r="K85" s="20">
        <f t="shared" si="91"/>
        <v>4.1856502554612351</v>
      </c>
      <c r="L85" s="20">
        <f t="shared" si="92"/>
        <v>4.2362096742949218</v>
      </c>
      <c r="M85" s="20">
        <f t="shared" si="93"/>
        <v>4.2010854938777333</v>
      </c>
      <c r="N85" s="20">
        <f t="shared" si="94"/>
        <v>3.9283339263201609</v>
      </c>
      <c r="O85" s="21">
        <f t="shared" si="95"/>
        <v>3.6549886728640781</v>
      </c>
      <c r="P85" s="20"/>
      <c r="Q85" s="50">
        <f t="shared" si="96"/>
        <v>4.2362096742949218</v>
      </c>
      <c r="R85" s="50">
        <f t="shared" si="75"/>
        <v>3.6549886728640781</v>
      </c>
      <c r="S85" s="51">
        <f t="shared" si="97"/>
        <v>0.58122100143084365</v>
      </c>
      <c r="U85" s="34">
        <f>INDEX(Curves!$A$12:$AZ$907,$CA85,CB85)</f>
        <v>0</v>
      </c>
      <c r="V85" s="34">
        <f>INDEX(Curves!$A$12:$AZ$907,$CA85,CC85)</f>
        <v>0</v>
      </c>
      <c r="W85" s="34">
        <f>INDEX(Curves!$A$12:$AZ$907,$CA85,CD85)</f>
        <v>0</v>
      </c>
      <c r="X85" s="34"/>
      <c r="Y85" s="34">
        <f>INDEX(Curves!$A$12:$AZ$907,$CA85,CF85)</f>
        <v>0</v>
      </c>
      <c r="Z85" s="34">
        <f>INDEX(Curves!$A$12:$AZ$907,$CA85,CG85)</f>
        <v>0</v>
      </c>
      <c r="AA85" s="34">
        <f>INDEX(Curves!$A$12:$AZ$907,$CA85,CH85)</f>
        <v>0</v>
      </c>
      <c r="AB85" s="34"/>
      <c r="AC85" s="34">
        <f>INDEX(Curves!$A$12:$AZ$907,$CA85,CJ85)</f>
        <v>4.5510000000000002</v>
      </c>
      <c r="AD85" s="34">
        <f>INDEX(Curves!$A$12:$AZ$907,$CA85,CK85)</f>
        <v>-0.315</v>
      </c>
      <c r="AE85" s="34">
        <f>INDEX(Curves!$A$12:$AZ$907,$CA85,CL85)</f>
        <v>0.99833987264115132</v>
      </c>
      <c r="AF85" s="34"/>
      <c r="AG85" s="34">
        <f>INDEX(Curves!$A$12:$AZ$907,$CA85,CN85)</f>
        <v>4.5129999999999999</v>
      </c>
      <c r="AH85" s="34">
        <f>INDEX(Curves!$A$12:$AZ$907,$CA85,CO85)</f>
        <v>-0.2475</v>
      </c>
      <c r="AI85" s="34">
        <f>INDEX(Curves!$A$12:$AZ$907,$CA85,CP85)</f>
        <v>0.99266825735109188</v>
      </c>
      <c r="AJ85" s="34"/>
      <c r="AK85" s="34">
        <f>INDEX(Curves!$A$12:$AZ$907,$CA85,CR85)</f>
        <v>4.4930000000000003</v>
      </c>
      <c r="AL85" s="34">
        <f>INDEX(Curves!$A$12:$AZ$907,$CA85,CS85)</f>
        <v>-0.2475</v>
      </c>
      <c r="AM85" s="34">
        <f>INDEX(Curves!$A$12:$AZ$907,$CA85,CT85)</f>
        <v>0.9869590824109471</v>
      </c>
      <c r="AN85" s="34"/>
      <c r="AO85" s="34">
        <f>INDEX(Curves!$A$12:$AZ$907,$CA85,CV85)</f>
        <v>4.4729999999999999</v>
      </c>
      <c r="AP85" s="34">
        <f>INDEX(Curves!$A$12:$AZ$907,$CA85,CW85)</f>
        <v>-0.2525</v>
      </c>
      <c r="AQ85" s="34">
        <f>INDEX(Curves!$A$12:$AZ$907,$CA85,CX85)</f>
        <v>0.98134695991795995</v>
      </c>
      <c r="AR85" s="34"/>
      <c r="AS85" s="34">
        <f>INDEX(Curves!$A$12:$AZ$907,$CA85,CZ85)</f>
        <v>4.5430000000000001</v>
      </c>
      <c r="AT85" s="34">
        <f>INDEX(Curves!$A$12:$AZ$907,$CA85,DA85)</f>
        <v>-0.2525</v>
      </c>
      <c r="AU85" s="34">
        <f>INDEX(Curves!$A$12:$AZ$907,$CA85,DB85)</f>
        <v>0.97556234831866573</v>
      </c>
      <c r="AV85" s="34"/>
      <c r="AW85" s="34">
        <f>INDEX(Curves!$A$12:$AZ$907,$CA85,DD85)</f>
        <v>4.62</v>
      </c>
      <c r="AX85" s="34">
        <f>INDEX(Curves!$A$12:$AZ$907,$CA85,DE85)</f>
        <v>-0.2525</v>
      </c>
      <c r="AY85" s="34">
        <f>INDEX(Curves!$A$12:$AZ$907,$CA85,DF85)</f>
        <v>0.96993924998166503</v>
      </c>
      <c r="AZ85" s="34"/>
      <c r="BA85" s="34">
        <f>INDEX(Curves!$A$12:$AZ$907,$CA85,DH85)</f>
        <v>4.5999999999999996</v>
      </c>
      <c r="BB85" s="34">
        <f>INDEX(Curves!$A$12:$AZ$907,$CA85,DI85)</f>
        <v>-0.24249999999999999</v>
      </c>
      <c r="BC85" s="34">
        <f>INDEX(Curves!$A$12:$AZ$907,$CA85,DJ85)</f>
        <v>0.96410453101038063</v>
      </c>
      <c r="BD85" s="34"/>
      <c r="BE85" s="34">
        <f>INDEX(Curves!$A$12:$AZ$907,$CA85,DL85)</f>
        <v>4.3419999999999996</v>
      </c>
      <c r="BF85" s="34">
        <f>INDEX(Curves!$A$12:$AZ$907,$CA85,DM85)</f>
        <v>-0.24249999999999999</v>
      </c>
      <c r="BG85" s="34">
        <f>INDEX(Curves!$A$12:$AZ$907,$CA85,DN85)</f>
        <v>0.95824708533239689</v>
      </c>
      <c r="BH85" s="34"/>
      <c r="BI85" s="34">
        <f>INDEX(Curves!$A$12:$AZ$907,$CA85,DP85)</f>
        <v>4.0780000000000003</v>
      </c>
      <c r="BJ85" s="34">
        <f>INDEX(Curves!$A$12:$AZ$907,$CA85,DQ85)</f>
        <v>-0.24249999999999999</v>
      </c>
      <c r="BK85" s="34">
        <f>INDEX(Curves!$A$12:$AZ$907,$CA85,DR85)</f>
        <v>0.95293668957478239</v>
      </c>
      <c r="BL85"/>
      <c r="BM85"/>
      <c r="BN85" s="17">
        <f t="shared" si="99"/>
        <v>36647</v>
      </c>
      <c r="BO85" s="17">
        <f t="shared" ref="BO85:BX85" si="116">EOMONTH(BN85,1)</f>
        <v>36707</v>
      </c>
      <c r="BP85" s="17">
        <f t="shared" si="116"/>
        <v>36738</v>
      </c>
      <c r="BQ85" s="17">
        <f t="shared" si="116"/>
        <v>36769</v>
      </c>
      <c r="BR85" s="17">
        <f t="shared" si="116"/>
        <v>36799</v>
      </c>
      <c r="BS85" s="17">
        <f t="shared" si="116"/>
        <v>36830</v>
      </c>
      <c r="BT85" s="17">
        <f t="shared" si="116"/>
        <v>36860</v>
      </c>
      <c r="BU85" s="17">
        <f t="shared" si="116"/>
        <v>36891</v>
      </c>
      <c r="BV85" s="17">
        <f t="shared" si="116"/>
        <v>36922</v>
      </c>
      <c r="BW85" s="17">
        <f t="shared" si="116"/>
        <v>36950</v>
      </c>
      <c r="BX85" s="17">
        <f t="shared" si="116"/>
        <v>36981</v>
      </c>
      <c r="BY85" s="9"/>
      <c r="CA85" s="12">
        <f>MATCH(C85,Curves!$C$12:$C$433,0)</f>
        <v>83</v>
      </c>
      <c r="CB85" s="12">
        <f>MATCH(CONCATENATE("NG ",TEXT($BN85,"mmm-yyyy")),Curves!$11:$11,0)</f>
        <v>20</v>
      </c>
      <c r="CC85" s="12">
        <f>MATCH(CONCATENATE("B ",TEXT($BN85,"mmm-yyyy")),Curves!$11:$11,0)</f>
        <v>8</v>
      </c>
      <c r="CD85" s="12">
        <f>MATCH(CONCATENATE("DISC ",TEXT($BN85,"mmm-yyyy")),Curves!$11:$11,0)</f>
        <v>32</v>
      </c>
      <c r="CE85" s="12"/>
      <c r="CF85" s="12">
        <f>MATCH(CONCATENATE("NG ",TEXT($BO85,"mmm-yyyy")),Curves!$11:$11,0)</f>
        <v>21</v>
      </c>
      <c r="CG85" s="12">
        <f>MATCH(CONCATENATE("B ",TEXT($BO85,"mmm-yyyy")),Curves!$11:$11,0)</f>
        <v>9</v>
      </c>
      <c r="CH85" s="12">
        <f>MATCH(CONCATENATE("DISC ",TEXT($BO85,"mmm-yyyy")),Curves!$11:$11,0)</f>
        <v>33</v>
      </c>
      <c r="CI85" s="12"/>
      <c r="CJ85" s="12">
        <f>MATCH(CONCATENATE("NG ",TEXT($BP85,"mmm-yyyy")),Curves!$11:$11,0)</f>
        <v>22</v>
      </c>
      <c r="CK85" s="12">
        <f>MATCH(CONCATENATE("B ",TEXT($BP85,"mmm-yyyy")),Curves!$11:$11,0)</f>
        <v>10</v>
      </c>
      <c r="CL85" s="12">
        <f>MATCH(CONCATENATE("DISC ",TEXT($BP85,"mmm-yyyy")),Curves!$11:$11,0)</f>
        <v>34</v>
      </c>
      <c r="CM85" s="12"/>
      <c r="CN85" s="12">
        <f>MATCH(CONCATENATE("NG ",TEXT($BQ85,"mmm-yyyy")),Curves!$11:$11,0)</f>
        <v>23</v>
      </c>
      <c r="CO85" s="12">
        <f>MATCH(CONCATENATE("B ",TEXT($BQ85,"mmm-yyyy")),Curves!$11:$11,0)</f>
        <v>11</v>
      </c>
      <c r="CP85" s="12">
        <f>MATCH(CONCATENATE("DISC ",TEXT($BQ85,"mmm-yyyy")),Curves!$11:$11,0)</f>
        <v>35</v>
      </c>
      <c r="CQ85" s="12"/>
      <c r="CR85" s="12">
        <f>MATCH(CONCATENATE("NG ",TEXT($BR85,"mmm-yyyy")),Curves!$11:$11,0)</f>
        <v>24</v>
      </c>
      <c r="CS85" s="12">
        <f>MATCH(CONCATENATE("B ",TEXT($BR85,"mmm-yyyy")),Curves!$11:$11,0)</f>
        <v>12</v>
      </c>
      <c r="CT85" s="12">
        <f>MATCH(CONCATENATE("DISC ",TEXT($BR85,"mmm-yyyy")),Curves!$11:$11,0)</f>
        <v>36</v>
      </c>
      <c r="CU85" s="12"/>
      <c r="CV85" s="12">
        <f>MATCH(CONCATENATE("NG ",TEXT($BS85,"mmm-yyyy")),Curves!$11:$11,0)</f>
        <v>25</v>
      </c>
      <c r="CW85" s="12">
        <f>MATCH(CONCATENATE("B ",TEXT($BS85,"mmm-yyyy")),Curves!$11:$11,0)</f>
        <v>13</v>
      </c>
      <c r="CX85" s="12">
        <f>MATCH(CONCATENATE("DISC ",TEXT($BS85,"mmm-yyyy")),Curves!$11:$11,0)</f>
        <v>37</v>
      </c>
      <c r="CY85" s="12"/>
      <c r="CZ85" s="12">
        <f>MATCH(CONCATENATE("NG ",TEXT($BT85,"mmm-yyyy")),Curves!$11:$11,0)</f>
        <v>26</v>
      </c>
      <c r="DA85" s="12">
        <f>MATCH(CONCATENATE("B ",TEXT($BT85,"mmm-yyyy")),Curves!$11:$11,0)</f>
        <v>14</v>
      </c>
      <c r="DB85" s="12">
        <f>MATCH(CONCATENATE("DISC ",TEXT($BT85,"mmm-yyyy")),Curves!$11:$11,0)</f>
        <v>38</v>
      </c>
      <c r="DC85" s="12"/>
      <c r="DD85" s="12">
        <f>MATCH(CONCATENATE("NG ",TEXT($BU85,"mmm-yyyy")),Curves!$11:$11,0)</f>
        <v>27</v>
      </c>
      <c r="DE85" s="12">
        <f>MATCH(CONCATENATE("B ",TEXT($BU85,"mmm-yyyy")),Curves!$11:$11,0)</f>
        <v>15</v>
      </c>
      <c r="DF85" s="12">
        <f>MATCH(CONCATENATE("DISC ",TEXT($BU85,"mmm-yyyy")),Curves!$11:$11,0)</f>
        <v>39</v>
      </c>
      <c r="DG85" s="12"/>
      <c r="DH85" s="12">
        <f>MATCH(CONCATENATE("NG ",TEXT($BV85,"mmm-yyyy")),Curves!$11:$11,0)</f>
        <v>28</v>
      </c>
      <c r="DI85" s="12">
        <f>MATCH(CONCATENATE("B ",TEXT($BV85,"mmm-yyyy")),Curves!$11:$11,0)</f>
        <v>16</v>
      </c>
      <c r="DJ85" s="12">
        <f>MATCH(CONCATENATE("DISC ",TEXT($BV85,"mmm-yyyy")),Curves!$11:$11,0)</f>
        <v>40</v>
      </c>
      <c r="DL85" s="12">
        <f>MATCH(CONCATENATE("NG ",TEXT($BW85,"mmm-yyyy")),Curves!$11:$11,0)</f>
        <v>29</v>
      </c>
      <c r="DM85" s="12">
        <f>MATCH(CONCATENATE("B ",TEXT($BW85,"mmm-yyyy")),Curves!$11:$11,0)</f>
        <v>17</v>
      </c>
      <c r="DN85" s="12">
        <f>MATCH(CONCATENATE("DISC ",TEXT($BW85,"mmm-yyyy")),Curves!$11:$11,0)</f>
        <v>41</v>
      </c>
      <c r="DP85" s="12">
        <f>MATCH(CONCATENATE("NG ",TEXT($BX85,"mmm-yyyy")),Curves!$11:$11,0)</f>
        <v>30</v>
      </c>
      <c r="DQ85" s="12">
        <f>MATCH(CONCATENATE("B ",TEXT($BX85,"mmm-yyyy")),Curves!$11:$11,0)</f>
        <v>18</v>
      </c>
      <c r="DR85" s="12">
        <f>MATCH(CONCATENATE("DISC ",TEXT($BX85,"mmm-yyyy")),Curves!$11:$11,0)</f>
        <v>42</v>
      </c>
    </row>
    <row r="86" spans="2:122" x14ac:dyDescent="0.2">
      <c r="B86" s="6">
        <f t="shared" si="83"/>
        <v>36708</v>
      </c>
      <c r="C86" s="27">
        <f>IF(Curves!C95&lt;&gt;"",Curves!C95,"")</f>
        <v>36700</v>
      </c>
      <c r="D86" s="31"/>
      <c r="E86" s="20">
        <f t="shared" si="84"/>
        <v>0</v>
      </c>
      <c r="F86" s="20">
        <f t="shared" si="86"/>
        <v>0</v>
      </c>
      <c r="G86" s="20">
        <f t="shared" si="87"/>
        <v>4.089492887786192</v>
      </c>
      <c r="H86" s="20">
        <f t="shared" si="88"/>
        <v>4.1287729999363503</v>
      </c>
      <c r="I86" s="20">
        <f t="shared" si="89"/>
        <v>4.087253034021006</v>
      </c>
      <c r="J86" s="20">
        <f t="shared" si="90"/>
        <v>4.0463942343709256</v>
      </c>
      <c r="K86" s="20">
        <f t="shared" si="91"/>
        <v>4.0869324223158134</v>
      </c>
      <c r="L86" s="20">
        <f t="shared" si="92"/>
        <v>4.1361137994254058</v>
      </c>
      <c r="M86" s="20">
        <f t="shared" si="93"/>
        <v>4.1034754180309596</v>
      </c>
      <c r="N86" s="20">
        <f t="shared" si="94"/>
        <v>3.8292856578165675</v>
      </c>
      <c r="O86" s="21">
        <f t="shared" si="95"/>
        <v>3.5601875682165045</v>
      </c>
      <c r="P86" s="20"/>
      <c r="Q86" s="50">
        <f t="shared" si="96"/>
        <v>4.1361137994254058</v>
      </c>
      <c r="R86" s="50">
        <f t="shared" si="75"/>
        <v>3.5601875682165045</v>
      </c>
      <c r="S86" s="51">
        <f t="shared" si="97"/>
        <v>0.5759262312089013</v>
      </c>
      <c r="U86" s="34">
        <f>INDEX(Curves!$A$12:$AZ$907,$CA86,CB86)</f>
        <v>0</v>
      </c>
      <c r="V86" s="34">
        <f>INDEX(Curves!$A$12:$AZ$907,$CA86,CC86)</f>
        <v>0</v>
      </c>
      <c r="W86" s="34">
        <f>INDEX(Curves!$A$12:$AZ$907,$CA86,CD86)</f>
        <v>0</v>
      </c>
      <c r="X86" s="34"/>
      <c r="Y86" s="34">
        <f>INDEX(Curves!$A$12:$AZ$907,$CA86,CF86)</f>
        <v>0</v>
      </c>
      <c r="Z86" s="34">
        <f>INDEX(Curves!$A$12:$AZ$907,$CA86,CG86)</f>
        <v>0</v>
      </c>
      <c r="AA86" s="34">
        <f>INDEX(Curves!$A$12:$AZ$907,$CA86,CH86)</f>
        <v>0</v>
      </c>
      <c r="AB86" s="34"/>
      <c r="AC86" s="34">
        <f>INDEX(Curves!$A$12:$AZ$907,$CA86,CJ86)</f>
        <v>4.4480000000000004</v>
      </c>
      <c r="AD86" s="34">
        <f>INDEX(Curves!$A$12:$AZ$907,$CA86,CK86)</f>
        <v>-0.35249999999999998</v>
      </c>
      <c r="AE86" s="34">
        <f>INDEX(Curves!$A$12:$AZ$907,$CA86,CL86)</f>
        <v>0.99853324082192452</v>
      </c>
      <c r="AF86" s="34"/>
      <c r="AG86" s="34">
        <f>INDEX(Curves!$A$12:$AZ$907,$CA86,CN86)</f>
        <v>4.4160000000000004</v>
      </c>
      <c r="AH86" s="34">
        <f>INDEX(Curves!$A$12:$AZ$907,$CA86,CO86)</f>
        <v>-0.25750000000000001</v>
      </c>
      <c r="AI86" s="34">
        <f>INDEX(Curves!$A$12:$AZ$907,$CA86,CP86)</f>
        <v>0.99285150894225083</v>
      </c>
      <c r="AJ86" s="34"/>
      <c r="AK86" s="34">
        <f>INDEX(Curves!$A$12:$AZ$907,$CA86,CR86)</f>
        <v>4.3980000000000006</v>
      </c>
      <c r="AL86" s="34">
        <f>INDEX(Curves!$A$12:$AZ$907,$CA86,CS86)</f>
        <v>-0.25750000000000001</v>
      </c>
      <c r="AM86" s="34">
        <f>INDEX(Curves!$A$12:$AZ$907,$CA86,CT86)</f>
        <v>0.98713996715879859</v>
      </c>
      <c r="AN86" s="34"/>
      <c r="AO86" s="34">
        <f>INDEX(Curves!$A$12:$AZ$907,$CA86,CV86)</f>
        <v>4.3849999999999998</v>
      </c>
      <c r="AP86" s="34">
        <f>INDEX(Curves!$A$12:$AZ$907,$CA86,CW86)</f>
        <v>-0.26250000000000001</v>
      </c>
      <c r="AQ86" s="34">
        <f>INDEX(Curves!$A$12:$AZ$907,$CA86,CX86)</f>
        <v>0.98153892889531247</v>
      </c>
      <c r="AR86" s="34"/>
      <c r="AS86" s="34">
        <f>INDEX(Curves!$A$12:$AZ$907,$CA86,CZ86)</f>
        <v>4.4460000000000006</v>
      </c>
      <c r="AT86" s="34">
        <f>INDEX(Curves!$A$12:$AZ$907,$CA86,DA86)</f>
        <v>-0.25750000000000001</v>
      </c>
      <c r="AU86" s="34">
        <f>INDEX(Curves!$A$12:$AZ$907,$CA86,DB86)</f>
        <v>0.97575084691794511</v>
      </c>
      <c r="AV86" s="34"/>
      <c r="AW86" s="34">
        <f>INDEX(Curves!$A$12:$AZ$907,$CA86,DD86)</f>
        <v>4.5209999999999999</v>
      </c>
      <c r="AX86" s="34">
        <f>INDEX(Curves!$A$12:$AZ$907,$CA86,DE86)</f>
        <v>-0.25750000000000001</v>
      </c>
      <c r="AY86" s="34">
        <f>INDEX(Curves!$A$12:$AZ$907,$CA86,DF86)</f>
        <v>0.97012168392761955</v>
      </c>
      <c r="AZ86" s="34"/>
      <c r="BA86" s="34">
        <f>INDEX(Curves!$A$12:$AZ$907,$CA86,DH86)</f>
        <v>4.5030000000000001</v>
      </c>
      <c r="BB86" s="34">
        <f>INDEX(Curves!$A$12:$AZ$907,$CA86,DI86)</f>
        <v>-0.2475</v>
      </c>
      <c r="BC86" s="34">
        <f>INDEX(Curves!$A$12:$AZ$907,$CA86,DJ86)</f>
        <v>0.96427574151826079</v>
      </c>
      <c r="BD86" s="34"/>
      <c r="BE86" s="34">
        <f>INDEX(Curves!$A$12:$AZ$907,$CA86,DL86)</f>
        <v>4.2430000000000003</v>
      </c>
      <c r="BF86" s="34">
        <f>INDEX(Curves!$A$12:$AZ$907,$CA86,DM86)</f>
        <v>-0.2475</v>
      </c>
      <c r="BG86" s="34">
        <f>INDEX(Curves!$A$12:$AZ$907,$CA86,DN86)</f>
        <v>0.95839961401991425</v>
      </c>
      <c r="BH86" s="34"/>
      <c r="BI86" s="34">
        <f>INDEX(Curves!$A$12:$AZ$907,$CA86,DP86)</f>
        <v>3.9830000000000001</v>
      </c>
      <c r="BJ86" s="34">
        <f>INDEX(Curves!$A$12:$AZ$907,$CA86,DQ86)</f>
        <v>-0.2475</v>
      </c>
      <c r="BK86" s="34">
        <f>INDEX(Curves!$A$12:$AZ$907,$CA86,DR86)</f>
        <v>0.95306854991741519</v>
      </c>
      <c r="BL86"/>
      <c r="BM86"/>
      <c r="BN86" s="17">
        <f t="shared" si="99"/>
        <v>36647</v>
      </c>
      <c r="BO86" s="17">
        <f t="shared" ref="BO86:BX86" si="117">EOMONTH(BN86,1)</f>
        <v>36707</v>
      </c>
      <c r="BP86" s="17">
        <f t="shared" si="117"/>
        <v>36738</v>
      </c>
      <c r="BQ86" s="17">
        <f t="shared" si="117"/>
        <v>36769</v>
      </c>
      <c r="BR86" s="17">
        <f t="shared" si="117"/>
        <v>36799</v>
      </c>
      <c r="BS86" s="17">
        <f t="shared" si="117"/>
        <v>36830</v>
      </c>
      <c r="BT86" s="17">
        <f t="shared" si="117"/>
        <v>36860</v>
      </c>
      <c r="BU86" s="17">
        <f t="shared" si="117"/>
        <v>36891</v>
      </c>
      <c r="BV86" s="17">
        <f t="shared" si="117"/>
        <v>36922</v>
      </c>
      <c r="BW86" s="17">
        <f t="shared" si="117"/>
        <v>36950</v>
      </c>
      <c r="BX86" s="17">
        <f t="shared" si="117"/>
        <v>36981</v>
      </c>
      <c r="BY86" s="9"/>
      <c r="CA86" s="12">
        <f>MATCH(C86,Curves!$C$12:$C$433,0)</f>
        <v>84</v>
      </c>
      <c r="CB86" s="12">
        <f>MATCH(CONCATENATE("NG ",TEXT($BN86,"mmm-yyyy")),Curves!$11:$11,0)</f>
        <v>20</v>
      </c>
      <c r="CC86" s="12">
        <f>MATCH(CONCATENATE("B ",TEXT($BN86,"mmm-yyyy")),Curves!$11:$11,0)</f>
        <v>8</v>
      </c>
      <c r="CD86" s="12">
        <f>MATCH(CONCATENATE("DISC ",TEXT($BN86,"mmm-yyyy")),Curves!$11:$11,0)</f>
        <v>32</v>
      </c>
      <c r="CE86" s="12"/>
      <c r="CF86" s="12">
        <f>MATCH(CONCATENATE("NG ",TEXT($BO86,"mmm-yyyy")),Curves!$11:$11,0)</f>
        <v>21</v>
      </c>
      <c r="CG86" s="12">
        <f>MATCH(CONCATENATE("B ",TEXT($BO86,"mmm-yyyy")),Curves!$11:$11,0)</f>
        <v>9</v>
      </c>
      <c r="CH86" s="12">
        <f>MATCH(CONCATENATE("DISC ",TEXT($BO86,"mmm-yyyy")),Curves!$11:$11,0)</f>
        <v>33</v>
      </c>
      <c r="CI86" s="12"/>
      <c r="CJ86" s="12">
        <f>MATCH(CONCATENATE("NG ",TEXT($BP86,"mmm-yyyy")),Curves!$11:$11,0)</f>
        <v>22</v>
      </c>
      <c r="CK86" s="12">
        <f>MATCH(CONCATENATE("B ",TEXT($BP86,"mmm-yyyy")),Curves!$11:$11,0)</f>
        <v>10</v>
      </c>
      <c r="CL86" s="12">
        <f>MATCH(CONCATENATE("DISC ",TEXT($BP86,"mmm-yyyy")),Curves!$11:$11,0)</f>
        <v>34</v>
      </c>
      <c r="CM86" s="12"/>
      <c r="CN86" s="12">
        <f>MATCH(CONCATENATE("NG ",TEXT($BQ86,"mmm-yyyy")),Curves!$11:$11,0)</f>
        <v>23</v>
      </c>
      <c r="CO86" s="12">
        <f>MATCH(CONCATENATE("B ",TEXT($BQ86,"mmm-yyyy")),Curves!$11:$11,0)</f>
        <v>11</v>
      </c>
      <c r="CP86" s="12">
        <f>MATCH(CONCATENATE("DISC ",TEXT($BQ86,"mmm-yyyy")),Curves!$11:$11,0)</f>
        <v>35</v>
      </c>
      <c r="CQ86" s="12"/>
      <c r="CR86" s="12">
        <f>MATCH(CONCATENATE("NG ",TEXT($BR86,"mmm-yyyy")),Curves!$11:$11,0)</f>
        <v>24</v>
      </c>
      <c r="CS86" s="12">
        <f>MATCH(CONCATENATE("B ",TEXT($BR86,"mmm-yyyy")),Curves!$11:$11,0)</f>
        <v>12</v>
      </c>
      <c r="CT86" s="12">
        <f>MATCH(CONCATENATE("DISC ",TEXT($BR86,"mmm-yyyy")),Curves!$11:$11,0)</f>
        <v>36</v>
      </c>
      <c r="CU86" s="12"/>
      <c r="CV86" s="12">
        <f>MATCH(CONCATENATE("NG ",TEXT($BS86,"mmm-yyyy")),Curves!$11:$11,0)</f>
        <v>25</v>
      </c>
      <c r="CW86" s="12">
        <f>MATCH(CONCATENATE("B ",TEXT($BS86,"mmm-yyyy")),Curves!$11:$11,0)</f>
        <v>13</v>
      </c>
      <c r="CX86" s="12">
        <f>MATCH(CONCATENATE("DISC ",TEXT($BS86,"mmm-yyyy")),Curves!$11:$11,0)</f>
        <v>37</v>
      </c>
      <c r="CY86" s="12"/>
      <c r="CZ86" s="12">
        <f>MATCH(CONCATENATE("NG ",TEXT($BT86,"mmm-yyyy")),Curves!$11:$11,0)</f>
        <v>26</v>
      </c>
      <c r="DA86" s="12">
        <f>MATCH(CONCATENATE("B ",TEXT($BT86,"mmm-yyyy")),Curves!$11:$11,0)</f>
        <v>14</v>
      </c>
      <c r="DB86" s="12">
        <f>MATCH(CONCATENATE("DISC ",TEXT($BT86,"mmm-yyyy")),Curves!$11:$11,0)</f>
        <v>38</v>
      </c>
      <c r="DC86" s="12"/>
      <c r="DD86" s="12">
        <f>MATCH(CONCATENATE("NG ",TEXT($BU86,"mmm-yyyy")),Curves!$11:$11,0)</f>
        <v>27</v>
      </c>
      <c r="DE86" s="12">
        <f>MATCH(CONCATENATE("B ",TEXT($BU86,"mmm-yyyy")),Curves!$11:$11,0)</f>
        <v>15</v>
      </c>
      <c r="DF86" s="12">
        <f>MATCH(CONCATENATE("DISC ",TEXT($BU86,"mmm-yyyy")),Curves!$11:$11,0)</f>
        <v>39</v>
      </c>
      <c r="DG86" s="12"/>
      <c r="DH86" s="12">
        <f>MATCH(CONCATENATE("NG ",TEXT($BV86,"mmm-yyyy")),Curves!$11:$11,0)</f>
        <v>28</v>
      </c>
      <c r="DI86" s="12">
        <f>MATCH(CONCATENATE("B ",TEXT($BV86,"mmm-yyyy")),Curves!$11:$11,0)</f>
        <v>16</v>
      </c>
      <c r="DJ86" s="12">
        <f>MATCH(CONCATENATE("DISC ",TEXT($BV86,"mmm-yyyy")),Curves!$11:$11,0)</f>
        <v>40</v>
      </c>
      <c r="DL86" s="12">
        <f>MATCH(CONCATENATE("NG ",TEXT($BW86,"mmm-yyyy")),Curves!$11:$11,0)</f>
        <v>29</v>
      </c>
      <c r="DM86" s="12">
        <f>MATCH(CONCATENATE("B ",TEXT($BW86,"mmm-yyyy")),Curves!$11:$11,0)</f>
        <v>17</v>
      </c>
      <c r="DN86" s="12">
        <f>MATCH(CONCATENATE("DISC ",TEXT($BW86,"mmm-yyyy")),Curves!$11:$11,0)</f>
        <v>41</v>
      </c>
      <c r="DP86" s="12">
        <f>MATCH(CONCATENATE("NG ",TEXT($BX86,"mmm-yyyy")),Curves!$11:$11,0)</f>
        <v>30</v>
      </c>
      <c r="DQ86" s="12">
        <f>MATCH(CONCATENATE("B ",TEXT($BX86,"mmm-yyyy")),Curves!$11:$11,0)</f>
        <v>18</v>
      </c>
      <c r="DR86" s="12">
        <f>MATCH(CONCATENATE("DISC ",TEXT($BX86,"mmm-yyyy")),Curves!$11:$11,0)</f>
        <v>42</v>
      </c>
    </row>
    <row r="87" spans="2:122" x14ac:dyDescent="0.2">
      <c r="B87" s="6">
        <f t="shared" si="83"/>
        <v>36708</v>
      </c>
      <c r="C87" s="27">
        <f>IF(Curves!C96&lt;&gt;"",Curves!C96,"")</f>
        <v>36701</v>
      </c>
      <c r="D87" s="31"/>
      <c r="E87" s="20">
        <f t="shared" si="84"/>
        <v>0</v>
      </c>
      <c r="F87" s="20">
        <f t="shared" si="86"/>
        <v>0</v>
      </c>
      <c r="G87" s="20">
        <f t="shared" si="87"/>
        <v>0</v>
      </c>
      <c r="H87" s="20">
        <f t="shared" si="88"/>
        <v>0</v>
      </c>
      <c r="I87" s="20">
        <f t="shared" si="89"/>
        <v>0</v>
      </c>
      <c r="J87" s="20">
        <f t="shared" si="90"/>
        <v>0</v>
      </c>
      <c r="K87" s="20">
        <f t="shared" si="91"/>
        <v>0</v>
      </c>
      <c r="L87" s="20">
        <f t="shared" si="92"/>
        <v>0</v>
      </c>
      <c r="M87" s="20">
        <f t="shared" si="93"/>
        <v>0</v>
      </c>
      <c r="N87" s="20">
        <f t="shared" si="94"/>
        <v>0</v>
      </c>
      <c r="O87" s="21">
        <f t="shared" si="95"/>
        <v>0</v>
      </c>
      <c r="P87" s="20"/>
      <c r="Q87" s="50">
        <f t="shared" si="96"/>
        <v>0</v>
      </c>
      <c r="R87" s="50">
        <f t="shared" si="75"/>
        <v>0</v>
      </c>
      <c r="S87" s="51">
        <f t="shared" si="97"/>
        <v>0.5759262312089013</v>
      </c>
      <c r="U87" s="34">
        <f>INDEX(Curves!$A$12:$AZ$907,$CA87,CB87)</f>
        <v>0</v>
      </c>
      <c r="V87" s="34">
        <f>INDEX(Curves!$A$12:$AZ$907,$CA87,CC87)</f>
        <v>0</v>
      </c>
      <c r="W87" s="34">
        <f>INDEX(Curves!$A$12:$AZ$907,$CA87,CD87)</f>
        <v>0</v>
      </c>
      <c r="X87" s="34"/>
      <c r="Y87" s="34">
        <f>INDEX(Curves!$A$12:$AZ$907,$CA87,CF87)</f>
        <v>0</v>
      </c>
      <c r="Z87" s="34">
        <f>INDEX(Curves!$A$12:$AZ$907,$CA87,CG87)</f>
        <v>0</v>
      </c>
      <c r="AA87" s="34">
        <f>INDEX(Curves!$A$12:$AZ$907,$CA87,CH87)</f>
        <v>0</v>
      </c>
      <c r="AB87" s="34"/>
      <c r="AC87" s="34">
        <f>INDEX(Curves!$A$12:$AZ$907,$CA87,CJ87)</f>
        <v>0</v>
      </c>
      <c r="AD87" s="34">
        <f>INDEX(Curves!$A$12:$AZ$907,$CA87,CK87)</f>
        <v>0</v>
      </c>
      <c r="AE87" s="34">
        <f>INDEX(Curves!$A$12:$AZ$907,$CA87,CL87)</f>
        <v>0</v>
      </c>
      <c r="AF87" s="34"/>
      <c r="AG87" s="34">
        <f>INDEX(Curves!$A$12:$AZ$907,$CA87,CN87)</f>
        <v>0</v>
      </c>
      <c r="AH87" s="34">
        <f>INDEX(Curves!$A$12:$AZ$907,$CA87,CO87)</f>
        <v>0</v>
      </c>
      <c r="AI87" s="34">
        <f>INDEX(Curves!$A$12:$AZ$907,$CA87,CP87)</f>
        <v>0</v>
      </c>
      <c r="AJ87" s="34"/>
      <c r="AK87" s="34">
        <f>INDEX(Curves!$A$12:$AZ$907,$CA87,CR87)</f>
        <v>0</v>
      </c>
      <c r="AL87" s="34">
        <f>INDEX(Curves!$A$12:$AZ$907,$CA87,CS87)</f>
        <v>0</v>
      </c>
      <c r="AM87" s="34">
        <f>INDEX(Curves!$A$12:$AZ$907,$CA87,CT87)</f>
        <v>0</v>
      </c>
      <c r="AN87" s="34"/>
      <c r="AO87" s="34">
        <f>INDEX(Curves!$A$12:$AZ$907,$CA87,CV87)</f>
        <v>0</v>
      </c>
      <c r="AP87" s="34">
        <f>INDEX(Curves!$A$12:$AZ$907,$CA87,CW87)</f>
        <v>0</v>
      </c>
      <c r="AQ87" s="34">
        <f>INDEX(Curves!$A$12:$AZ$907,$CA87,CX87)</f>
        <v>0</v>
      </c>
      <c r="AR87" s="34"/>
      <c r="AS87" s="34">
        <f>INDEX(Curves!$A$12:$AZ$907,$CA87,CZ87)</f>
        <v>0</v>
      </c>
      <c r="AT87" s="34">
        <f>INDEX(Curves!$A$12:$AZ$907,$CA87,DA87)</f>
        <v>0</v>
      </c>
      <c r="AU87" s="34">
        <f>INDEX(Curves!$A$12:$AZ$907,$CA87,DB87)</f>
        <v>0</v>
      </c>
      <c r="AV87" s="34"/>
      <c r="AW87" s="34">
        <f>INDEX(Curves!$A$12:$AZ$907,$CA87,DD87)</f>
        <v>0</v>
      </c>
      <c r="AX87" s="34">
        <f>INDEX(Curves!$A$12:$AZ$907,$CA87,DE87)</f>
        <v>0</v>
      </c>
      <c r="AY87" s="34">
        <f>INDEX(Curves!$A$12:$AZ$907,$CA87,DF87)</f>
        <v>0</v>
      </c>
      <c r="AZ87" s="34"/>
      <c r="BA87" s="34">
        <f>INDEX(Curves!$A$12:$AZ$907,$CA87,DH87)</f>
        <v>0</v>
      </c>
      <c r="BB87" s="34">
        <f>INDEX(Curves!$A$12:$AZ$907,$CA87,DI87)</f>
        <v>0</v>
      </c>
      <c r="BC87" s="34">
        <f>INDEX(Curves!$A$12:$AZ$907,$CA87,DJ87)</f>
        <v>0</v>
      </c>
      <c r="BD87" s="34"/>
      <c r="BE87" s="34">
        <f>INDEX(Curves!$A$12:$AZ$907,$CA87,DL87)</f>
        <v>0</v>
      </c>
      <c r="BF87" s="34">
        <f>INDEX(Curves!$A$12:$AZ$907,$CA87,DM87)</f>
        <v>0</v>
      </c>
      <c r="BG87" s="34">
        <f>INDEX(Curves!$A$12:$AZ$907,$CA87,DN87)</f>
        <v>0</v>
      </c>
      <c r="BH87" s="34"/>
      <c r="BI87" s="34">
        <f>INDEX(Curves!$A$12:$AZ$907,$CA87,DP87)</f>
        <v>0</v>
      </c>
      <c r="BJ87" s="34">
        <f>INDEX(Curves!$A$12:$AZ$907,$CA87,DQ87)</f>
        <v>0</v>
      </c>
      <c r="BK87" s="34">
        <f>INDEX(Curves!$A$12:$AZ$907,$CA87,DR87)</f>
        <v>0</v>
      </c>
      <c r="BL87"/>
      <c r="BM87"/>
      <c r="BN87" s="17">
        <f t="shared" si="99"/>
        <v>36647</v>
      </c>
      <c r="BO87" s="17">
        <f t="shared" ref="BO87:BX87" si="118">EOMONTH(BN87,1)</f>
        <v>36707</v>
      </c>
      <c r="BP87" s="17">
        <f t="shared" si="118"/>
        <v>36738</v>
      </c>
      <c r="BQ87" s="17">
        <f t="shared" si="118"/>
        <v>36769</v>
      </c>
      <c r="BR87" s="17">
        <f t="shared" si="118"/>
        <v>36799</v>
      </c>
      <c r="BS87" s="17">
        <f t="shared" si="118"/>
        <v>36830</v>
      </c>
      <c r="BT87" s="17">
        <f t="shared" si="118"/>
        <v>36860</v>
      </c>
      <c r="BU87" s="17">
        <f t="shared" si="118"/>
        <v>36891</v>
      </c>
      <c r="BV87" s="17">
        <f t="shared" si="118"/>
        <v>36922</v>
      </c>
      <c r="BW87" s="17">
        <f t="shared" si="118"/>
        <v>36950</v>
      </c>
      <c r="BX87" s="17">
        <f t="shared" si="118"/>
        <v>36981</v>
      </c>
      <c r="BY87" s="9"/>
      <c r="CA87" s="12">
        <f>MATCH(C87,Curves!$C$12:$C$433,0)</f>
        <v>85</v>
      </c>
      <c r="CB87" s="12">
        <f>MATCH(CONCATENATE("NG ",TEXT($BN87,"mmm-yyyy")),Curves!$11:$11,0)</f>
        <v>20</v>
      </c>
      <c r="CC87" s="12">
        <f>MATCH(CONCATENATE("B ",TEXT($BN87,"mmm-yyyy")),Curves!$11:$11,0)</f>
        <v>8</v>
      </c>
      <c r="CD87" s="12">
        <f>MATCH(CONCATENATE("DISC ",TEXT($BN87,"mmm-yyyy")),Curves!$11:$11,0)</f>
        <v>32</v>
      </c>
      <c r="CE87" s="12"/>
      <c r="CF87" s="12">
        <f>MATCH(CONCATENATE("NG ",TEXT($BO87,"mmm-yyyy")),Curves!$11:$11,0)</f>
        <v>21</v>
      </c>
      <c r="CG87" s="12">
        <f>MATCH(CONCATENATE("B ",TEXT($BO87,"mmm-yyyy")),Curves!$11:$11,0)</f>
        <v>9</v>
      </c>
      <c r="CH87" s="12">
        <f>MATCH(CONCATENATE("DISC ",TEXT($BO87,"mmm-yyyy")),Curves!$11:$11,0)</f>
        <v>33</v>
      </c>
      <c r="CI87" s="12"/>
      <c r="CJ87" s="12">
        <f>MATCH(CONCATENATE("NG ",TEXT($BP87,"mmm-yyyy")),Curves!$11:$11,0)</f>
        <v>22</v>
      </c>
      <c r="CK87" s="12">
        <f>MATCH(CONCATENATE("B ",TEXT($BP87,"mmm-yyyy")),Curves!$11:$11,0)</f>
        <v>10</v>
      </c>
      <c r="CL87" s="12">
        <f>MATCH(CONCATENATE("DISC ",TEXT($BP87,"mmm-yyyy")),Curves!$11:$11,0)</f>
        <v>34</v>
      </c>
      <c r="CM87" s="12"/>
      <c r="CN87" s="12">
        <f>MATCH(CONCATENATE("NG ",TEXT($BQ87,"mmm-yyyy")),Curves!$11:$11,0)</f>
        <v>23</v>
      </c>
      <c r="CO87" s="12">
        <f>MATCH(CONCATENATE("B ",TEXT($BQ87,"mmm-yyyy")),Curves!$11:$11,0)</f>
        <v>11</v>
      </c>
      <c r="CP87" s="12">
        <f>MATCH(CONCATENATE("DISC ",TEXT($BQ87,"mmm-yyyy")),Curves!$11:$11,0)</f>
        <v>35</v>
      </c>
      <c r="CQ87" s="12"/>
      <c r="CR87" s="12">
        <f>MATCH(CONCATENATE("NG ",TEXT($BR87,"mmm-yyyy")),Curves!$11:$11,0)</f>
        <v>24</v>
      </c>
      <c r="CS87" s="12">
        <f>MATCH(CONCATENATE("B ",TEXT($BR87,"mmm-yyyy")),Curves!$11:$11,0)</f>
        <v>12</v>
      </c>
      <c r="CT87" s="12">
        <f>MATCH(CONCATENATE("DISC ",TEXT($BR87,"mmm-yyyy")),Curves!$11:$11,0)</f>
        <v>36</v>
      </c>
      <c r="CU87" s="12"/>
      <c r="CV87" s="12">
        <f>MATCH(CONCATENATE("NG ",TEXT($BS87,"mmm-yyyy")),Curves!$11:$11,0)</f>
        <v>25</v>
      </c>
      <c r="CW87" s="12">
        <f>MATCH(CONCATENATE("B ",TEXT($BS87,"mmm-yyyy")),Curves!$11:$11,0)</f>
        <v>13</v>
      </c>
      <c r="CX87" s="12">
        <f>MATCH(CONCATENATE("DISC ",TEXT($BS87,"mmm-yyyy")),Curves!$11:$11,0)</f>
        <v>37</v>
      </c>
      <c r="CY87" s="12"/>
      <c r="CZ87" s="12">
        <f>MATCH(CONCATENATE("NG ",TEXT($BT87,"mmm-yyyy")),Curves!$11:$11,0)</f>
        <v>26</v>
      </c>
      <c r="DA87" s="12">
        <f>MATCH(CONCATENATE("B ",TEXT($BT87,"mmm-yyyy")),Curves!$11:$11,0)</f>
        <v>14</v>
      </c>
      <c r="DB87" s="12">
        <f>MATCH(CONCATENATE("DISC ",TEXT($BT87,"mmm-yyyy")),Curves!$11:$11,0)</f>
        <v>38</v>
      </c>
      <c r="DC87" s="12"/>
      <c r="DD87" s="12">
        <f>MATCH(CONCATENATE("NG ",TEXT($BU87,"mmm-yyyy")),Curves!$11:$11,0)</f>
        <v>27</v>
      </c>
      <c r="DE87" s="12">
        <f>MATCH(CONCATENATE("B ",TEXT($BU87,"mmm-yyyy")),Curves!$11:$11,0)</f>
        <v>15</v>
      </c>
      <c r="DF87" s="12">
        <f>MATCH(CONCATENATE("DISC ",TEXT($BU87,"mmm-yyyy")),Curves!$11:$11,0)</f>
        <v>39</v>
      </c>
      <c r="DG87" s="12"/>
      <c r="DH87" s="12">
        <f>MATCH(CONCATENATE("NG ",TEXT($BV87,"mmm-yyyy")),Curves!$11:$11,0)</f>
        <v>28</v>
      </c>
      <c r="DI87" s="12">
        <f>MATCH(CONCATENATE("B ",TEXT($BV87,"mmm-yyyy")),Curves!$11:$11,0)</f>
        <v>16</v>
      </c>
      <c r="DJ87" s="12">
        <f>MATCH(CONCATENATE("DISC ",TEXT($BV87,"mmm-yyyy")),Curves!$11:$11,0)</f>
        <v>40</v>
      </c>
      <c r="DL87" s="12">
        <f>MATCH(CONCATENATE("NG ",TEXT($BW87,"mmm-yyyy")),Curves!$11:$11,0)</f>
        <v>29</v>
      </c>
      <c r="DM87" s="12">
        <f>MATCH(CONCATENATE("B ",TEXT($BW87,"mmm-yyyy")),Curves!$11:$11,0)</f>
        <v>17</v>
      </c>
      <c r="DN87" s="12">
        <f>MATCH(CONCATENATE("DISC ",TEXT($BW87,"mmm-yyyy")),Curves!$11:$11,0)</f>
        <v>41</v>
      </c>
      <c r="DP87" s="12">
        <f>MATCH(CONCATENATE("NG ",TEXT($BX87,"mmm-yyyy")),Curves!$11:$11,0)</f>
        <v>30</v>
      </c>
      <c r="DQ87" s="12">
        <f>MATCH(CONCATENATE("B ",TEXT($BX87,"mmm-yyyy")),Curves!$11:$11,0)</f>
        <v>18</v>
      </c>
      <c r="DR87" s="12">
        <f>MATCH(CONCATENATE("DISC ",TEXT($BX87,"mmm-yyyy")),Curves!$11:$11,0)</f>
        <v>42</v>
      </c>
    </row>
    <row r="88" spans="2:122" x14ac:dyDescent="0.2">
      <c r="B88" s="6">
        <f t="shared" si="83"/>
        <v>36708</v>
      </c>
      <c r="C88" s="27">
        <f>IF(Curves!C97&lt;&gt;"",Curves!C97,"")</f>
        <v>36702</v>
      </c>
      <c r="D88" s="31"/>
      <c r="E88" s="20">
        <f t="shared" si="84"/>
        <v>0</v>
      </c>
      <c r="F88" s="20">
        <f t="shared" si="86"/>
        <v>0</v>
      </c>
      <c r="G88" s="20">
        <f t="shared" si="87"/>
        <v>0</v>
      </c>
      <c r="H88" s="20">
        <f t="shared" si="88"/>
        <v>0</v>
      </c>
      <c r="I88" s="20">
        <f t="shared" si="89"/>
        <v>0</v>
      </c>
      <c r="J88" s="20">
        <f t="shared" si="90"/>
        <v>0</v>
      </c>
      <c r="K88" s="20">
        <f t="shared" si="91"/>
        <v>0</v>
      </c>
      <c r="L88" s="20">
        <f t="shared" si="92"/>
        <v>0</v>
      </c>
      <c r="M88" s="20">
        <f t="shared" si="93"/>
        <v>0</v>
      </c>
      <c r="N88" s="20">
        <f t="shared" si="94"/>
        <v>0</v>
      </c>
      <c r="O88" s="21">
        <f t="shared" si="95"/>
        <v>0</v>
      </c>
      <c r="P88" s="20"/>
      <c r="Q88" s="50">
        <f t="shared" si="96"/>
        <v>0</v>
      </c>
      <c r="R88" s="50">
        <f t="shared" si="75"/>
        <v>0</v>
      </c>
      <c r="S88" s="51">
        <f t="shared" si="97"/>
        <v>0.5759262312089013</v>
      </c>
      <c r="U88" s="34">
        <f>INDEX(Curves!$A$12:$AZ$907,$CA88,CB88)</f>
        <v>0</v>
      </c>
      <c r="V88" s="34">
        <f>INDEX(Curves!$A$12:$AZ$907,$CA88,CC88)</f>
        <v>0</v>
      </c>
      <c r="W88" s="34">
        <f>INDEX(Curves!$A$12:$AZ$907,$CA88,CD88)</f>
        <v>0</v>
      </c>
      <c r="X88" s="34"/>
      <c r="Y88" s="34">
        <f>INDEX(Curves!$A$12:$AZ$907,$CA88,CF88)</f>
        <v>0</v>
      </c>
      <c r="Z88" s="34">
        <f>INDEX(Curves!$A$12:$AZ$907,$CA88,CG88)</f>
        <v>0</v>
      </c>
      <c r="AA88" s="34">
        <f>INDEX(Curves!$A$12:$AZ$907,$CA88,CH88)</f>
        <v>0</v>
      </c>
      <c r="AB88" s="34"/>
      <c r="AC88" s="34">
        <f>INDEX(Curves!$A$12:$AZ$907,$CA88,CJ88)</f>
        <v>0</v>
      </c>
      <c r="AD88" s="34">
        <f>INDEX(Curves!$A$12:$AZ$907,$CA88,CK88)</f>
        <v>0</v>
      </c>
      <c r="AE88" s="34">
        <f>INDEX(Curves!$A$12:$AZ$907,$CA88,CL88)</f>
        <v>0</v>
      </c>
      <c r="AF88" s="34"/>
      <c r="AG88" s="34">
        <f>INDEX(Curves!$A$12:$AZ$907,$CA88,CN88)</f>
        <v>0</v>
      </c>
      <c r="AH88" s="34">
        <f>INDEX(Curves!$A$12:$AZ$907,$CA88,CO88)</f>
        <v>0</v>
      </c>
      <c r="AI88" s="34">
        <f>INDEX(Curves!$A$12:$AZ$907,$CA88,CP88)</f>
        <v>0</v>
      </c>
      <c r="AJ88" s="34"/>
      <c r="AK88" s="34">
        <f>INDEX(Curves!$A$12:$AZ$907,$CA88,CR88)</f>
        <v>0</v>
      </c>
      <c r="AL88" s="34">
        <f>INDEX(Curves!$A$12:$AZ$907,$CA88,CS88)</f>
        <v>0</v>
      </c>
      <c r="AM88" s="34">
        <f>INDEX(Curves!$A$12:$AZ$907,$CA88,CT88)</f>
        <v>0</v>
      </c>
      <c r="AN88" s="34"/>
      <c r="AO88" s="34">
        <f>INDEX(Curves!$A$12:$AZ$907,$CA88,CV88)</f>
        <v>0</v>
      </c>
      <c r="AP88" s="34">
        <f>INDEX(Curves!$A$12:$AZ$907,$CA88,CW88)</f>
        <v>0</v>
      </c>
      <c r="AQ88" s="34">
        <f>INDEX(Curves!$A$12:$AZ$907,$CA88,CX88)</f>
        <v>0</v>
      </c>
      <c r="AR88" s="34"/>
      <c r="AS88" s="34">
        <f>INDEX(Curves!$A$12:$AZ$907,$CA88,CZ88)</f>
        <v>0</v>
      </c>
      <c r="AT88" s="34">
        <f>INDEX(Curves!$A$12:$AZ$907,$CA88,DA88)</f>
        <v>0</v>
      </c>
      <c r="AU88" s="34">
        <f>INDEX(Curves!$A$12:$AZ$907,$CA88,DB88)</f>
        <v>0</v>
      </c>
      <c r="AV88" s="34"/>
      <c r="AW88" s="34">
        <f>INDEX(Curves!$A$12:$AZ$907,$CA88,DD88)</f>
        <v>0</v>
      </c>
      <c r="AX88" s="34">
        <f>INDEX(Curves!$A$12:$AZ$907,$CA88,DE88)</f>
        <v>0</v>
      </c>
      <c r="AY88" s="34">
        <f>INDEX(Curves!$A$12:$AZ$907,$CA88,DF88)</f>
        <v>0</v>
      </c>
      <c r="AZ88" s="34"/>
      <c r="BA88" s="34">
        <f>INDEX(Curves!$A$12:$AZ$907,$CA88,DH88)</f>
        <v>0</v>
      </c>
      <c r="BB88" s="34">
        <f>INDEX(Curves!$A$12:$AZ$907,$CA88,DI88)</f>
        <v>0</v>
      </c>
      <c r="BC88" s="34">
        <f>INDEX(Curves!$A$12:$AZ$907,$CA88,DJ88)</f>
        <v>0</v>
      </c>
      <c r="BD88" s="34"/>
      <c r="BE88" s="34">
        <f>INDEX(Curves!$A$12:$AZ$907,$CA88,DL88)</f>
        <v>0</v>
      </c>
      <c r="BF88" s="34">
        <f>INDEX(Curves!$A$12:$AZ$907,$CA88,DM88)</f>
        <v>0</v>
      </c>
      <c r="BG88" s="34">
        <f>INDEX(Curves!$A$12:$AZ$907,$CA88,DN88)</f>
        <v>0</v>
      </c>
      <c r="BH88" s="34"/>
      <c r="BI88" s="34">
        <f>INDEX(Curves!$A$12:$AZ$907,$CA88,DP88)</f>
        <v>0</v>
      </c>
      <c r="BJ88" s="34">
        <f>INDEX(Curves!$A$12:$AZ$907,$CA88,DQ88)</f>
        <v>0</v>
      </c>
      <c r="BK88" s="34">
        <f>INDEX(Curves!$A$12:$AZ$907,$CA88,DR88)</f>
        <v>0</v>
      </c>
      <c r="BL88"/>
      <c r="BM88"/>
      <c r="BN88" s="17">
        <f t="shared" si="99"/>
        <v>36647</v>
      </c>
      <c r="BO88" s="17">
        <f t="shared" ref="BO88:BX88" si="119">EOMONTH(BN88,1)</f>
        <v>36707</v>
      </c>
      <c r="BP88" s="17">
        <f t="shared" si="119"/>
        <v>36738</v>
      </c>
      <c r="BQ88" s="17">
        <f t="shared" si="119"/>
        <v>36769</v>
      </c>
      <c r="BR88" s="17">
        <f t="shared" si="119"/>
        <v>36799</v>
      </c>
      <c r="BS88" s="17">
        <f t="shared" si="119"/>
        <v>36830</v>
      </c>
      <c r="BT88" s="17">
        <f t="shared" si="119"/>
        <v>36860</v>
      </c>
      <c r="BU88" s="17">
        <f t="shared" si="119"/>
        <v>36891</v>
      </c>
      <c r="BV88" s="17">
        <f t="shared" si="119"/>
        <v>36922</v>
      </c>
      <c r="BW88" s="17">
        <f t="shared" si="119"/>
        <v>36950</v>
      </c>
      <c r="BX88" s="17">
        <f t="shared" si="119"/>
        <v>36981</v>
      </c>
      <c r="BY88" s="9"/>
      <c r="CA88" s="12">
        <f>MATCH(C88,Curves!$C$12:$C$433,0)</f>
        <v>86</v>
      </c>
      <c r="CB88" s="12">
        <f>MATCH(CONCATENATE("NG ",TEXT($BN88,"mmm-yyyy")),Curves!$11:$11,0)</f>
        <v>20</v>
      </c>
      <c r="CC88" s="12">
        <f>MATCH(CONCATENATE("B ",TEXT($BN88,"mmm-yyyy")),Curves!$11:$11,0)</f>
        <v>8</v>
      </c>
      <c r="CD88" s="12">
        <f>MATCH(CONCATENATE("DISC ",TEXT($BN88,"mmm-yyyy")),Curves!$11:$11,0)</f>
        <v>32</v>
      </c>
      <c r="CE88" s="12"/>
      <c r="CF88" s="12">
        <f>MATCH(CONCATENATE("NG ",TEXT($BO88,"mmm-yyyy")),Curves!$11:$11,0)</f>
        <v>21</v>
      </c>
      <c r="CG88" s="12">
        <f>MATCH(CONCATENATE("B ",TEXT($BO88,"mmm-yyyy")),Curves!$11:$11,0)</f>
        <v>9</v>
      </c>
      <c r="CH88" s="12">
        <f>MATCH(CONCATENATE("DISC ",TEXT($BO88,"mmm-yyyy")),Curves!$11:$11,0)</f>
        <v>33</v>
      </c>
      <c r="CI88" s="12"/>
      <c r="CJ88" s="12">
        <f>MATCH(CONCATENATE("NG ",TEXT($BP88,"mmm-yyyy")),Curves!$11:$11,0)</f>
        <v>22</v>
      </c>
      <c r="CK88" s="12">
        <f>MATCH(CONCATENATE("B ",TEXT($BP88,"mmm-yyyy")),Curves!$11:$11,0)</f>
        <v>10</v>
      </c>
      <c r="CL88" s="12">
        <f>MATCH(CONCATENATE("DISC ",TEXT($BP88,"mmm-yyyy")),Curves!$11:$11,0)</f>
        <v>34</v>
      </c>
      <c r="CM88" s="12"/>
      <c r="CN88" s="12">
        <f>MATCH(CONCATENATE("NG ",TEXT($BQ88,"mmm-yyyy")),Curves!$11:$11,0)</f>
        <v>23</v>
      </c>
      <c r="CO88" s="12">
        <f>MATCH(CONCATENATE("B ",TEXT($BQ88,"mmm-yyyy")),Curves!$11:$11,0)</f>
        <v>11</v>
      </c>
      <c r="CP88" s="12">
        <f>MATCH(CONCATENATE("DISC ",TEXT($BQ88,"mmm-yyyy")),Curves!$11:$11,0)</f>
        <v>35</v>
      </c>
      <c r="CQ88" s="12"/>
      <c r="CR88" s="12">
        <f>MATCH(CONCATENATE("NG ",TEXT($BR88,"mmm-yyyy")),Curves!$11:$11,0)</f>
        <v>24</v>
      </c>
      <c r="CS88" s="12">
        <f>MATCH(CONCATENATE("B ",TEXT($BR88,"mmm-yyyy")),Curves!$11:$11,0)</f>
        <v>12</v>
      </c>
      <c r="CT88" s="12">
        <f>MATCH(CONCATENATE("DISC ",TEXT($BR88,"mmm-yyyy")),Curves!$11:$11,0)</f>
        <v>36</v>
      </c>
      <c r="CU88" s="12"/>
      <c r="CV88" s="12">
        <f>MATCH(CONCATENATE("NG ",TEXT($BS88,"mmm-yyyy")),Curves!$11:$11,0)</f>
        <v>25</v>
      </c>
      <c r="CW88" s="12">
        <f>MATCH(CONCATENATE("B ",TEXT($BS88,"mmm-yyyy")),Curves!$11:$11,0)</f>
        <v>13</v>
      </c>
      <c r="CX88" s="12">
        <f>MATCH(CONCATENATE("DISC ",TEXT($BS88,"mmm-yyyy")),Curves!$11:$11,0)</f>
        <v>37</v>
      </c>
      <c r="CY88" s="12"/>
      <c r="CZ88" s="12">
        <f>MATCH(CONCATENATE("NG ",TEXT($BT88,"mmm-yyyy")),Curves!$11:$11,0)</f>
        <v>26</v>
      </c>
      <c r="DA88" s="12">
        <f>MATCH(CONCATENATE("B ",TEXT($BT88,"mmm-yyyy")),Curves!$11:$11,0)</f>
        <v>14</v>
      </c>
      <c r="DB88" s="12">
        <f>MATCH(CONCATENATE("DISC ",TEXT($BT88,"mmm-yyyy")),Curves!$11:$11,0)</f>
        <v>38</v>
      </c>
      <c r="DC88" s="12"/>
      <c r="DD88" s="12">
        <f>MATCH(CONCATENATE("NG ",TEXT($BU88,"mmm-yyyy")),Curves!$11:$11,0)</f>
        <v>27</v>
      </c>
      <c r="DE88" s="12">
        <f>MATCH(CONCATENATE("B ",TEXT($BU88,"mmm-yyyy")),Curves!$11:$11,0)</f>
        <v>15</v>
      </c>
      <c r="DF88" s="12">
        <f>MATCH(CONCATENATE("DISC ",TEXT($BU88,"mmm-yyyy")),Curves!$11:$11,0)</f>
        <v>39</v>
      </c>
      <c r="DG88" s="12"/>
      <c r="DH88" s="12">
        <f>MATCH(CONCATENATE("NG ",TEXT($BV88,"mmm-yyyy")),Curves!$11:$11,0)</f>
        <v>28</v>
      </c>
      <c r="DI88" s="12">
        <f>MATCH(CONCATENATE("B ",TEXT($BV88,"mmm-yyyy")),Curves!$11:$11,0)</f>
        <v>16</v>
      </c>
      <c r="DJ88" s="12">
        <f>MATCH(CONCATENATE("DISC ",TEXT($BV88,"mmm-yyyy")),Curves!$11:$11,0)</f>
        <v>40</v>
      </c>
      <c r="DL88" s="12">
        <f>MATCH(CONCATENATE("NG ",TEXT($BW88,"mmm-yyyy")),Curves!$11:$11,0)</f>
        <v>29</v>
      </c>
      <c r="DM88" s="12">
        <f>MATCH(CONCATENATE("B ",TEXT($BW88,"mmm-yyyy")),Curves!$11:$11,0)</f>
        <v>17</v>
      </c>
      <c r="DN88" s="12">
        <f>MATCH(CONCATENATE("DISC ",TEXT($BW88,"mmm-yyyy")),Curves!$11:$11,0)</f>
        <v>41</v>
      </c>
      <c r="DP88" s="12">
        <f>MATCH(CONCATENATE("NG ",TEXT($BX88,"mmm-yyyy")),Curves!$11:$11,0)</f>
        <v>30</v>
      </c>
      <c r="DQ88" s="12">
        <f>MATCH(CONCATENATE("B ",TEXT($BX88,"mmm-yyyy")),Curves!$11:$11,0)</f>
        <v>18</v>
      </c>
      <c r="DR88" s="12">
        <f>MATCH(CONCATENATE("DISC ",TEXT($BX88,"mmm-yyyy")),Curves!$11:$11,0)</f>
        <v>42</v>
      </c>
    </row>
    <row r="89" spans="2:122" x14ac:dyDescent="0.2">
      <c r="B89" s="6">
        <f t="shared" si="83"/>
        <v>36708</v>
      </c>
      <c r="C89" s="27">
        <f>IF(Curves!C98&lt;&gt;"",Curves!C98,"")</f>
        <v>36703</v>
      </c>
      <c r="D89" s="31"/>
      <c r="E89" s="20">
        <f t="shared" si="84"/>
        <v>0</v>
      </c>
      <c r="F89" s="20">
        <f t="shared" si="86"/>
        <v>0</v>
      </c>
      <c r="G89" s="20">
        <f t="shared" si="87"/>
        <v>4.19114675979732</v>
      </c>
      <c r="H89" s="20">
        <f t="shared" si="88"/>
        <v>4.2342904926669478</v>
      </c>
      <c r="I89" s="20">
        <f t="shared" si="89"/>
        <v>4.1803290078773774</v>
      </c>
      <c r="J89" s="20">
        <f t="shared" si="90"/>
        <v>4.1320550648335939</v>
      </c>
      <c r="K89" s="20">
        <f t="shared" si="91"/>
        <v>4.1662907737885284</v>
      </c>
      <c r="L89" s="20">
        <f t="shared" si="92"/>
        <v>4.2102434437019847</v>
      </c>
      <c r="M89" s="20">
        <f t="shared" si="93"/>
        <v>4.1753050035223733</v>
      </c>
      <c r="N89" s="20">
        <f t="shared" si="94"/>
        <v>3.8834028712409627</v>
      </c>
      <c r="O89" s="21">
        <f t="shared" si="95"/>
        <v>3.5968211218314536</v>
      </c>
      <c r="P89" s="20"/>
      <c r="Q89" s="50">
        <f t="shared" si="96"/>
        <v>4.2342904926669478</v>
      </c>
      <c r="R89" s="50">
        <f t="shared" si="75"/>
        <v>3.5968211218314536</v>
      </c>
      <c r="S89" s="51">
        <f t="shared" si="97"/>
        <v>0.63746937083549415</v>
      </c>
      <c r="U89" s="34">
        <f>INDEX(Curves!$A$12:$AZ$907,$CA89,CB89)</f>
        <v>0</v>
      </c>
      <c r="V89" s="34">
        <f>INDEX(Curves!$A$12:$AZ$907,$CA89,CC89)</f>
        <v>0</v>
      </c>
      <c r="W89" s="34">
        <f>INDEX(Curves!$A$12:$AZ$907,$CA89,CD89)</f>
        <v>0</v>
      </c>
      <c r="X89" s="34"/>
      <c r="Y89" s="34">
        <f>INDEX(Curves!$A$12:$AZ$907,$CA89,CF89)</f>
        <v>0</v>
      </c>
      <c r="Z89" s="34">
        <f>INDEX(Curves!$A$12:$AZ$907,$CA89,CG89)</f>
        <v>0</v>
      </c>
      <c r="AA89" s="34">
        <f>INDEX(Curves!$A$12:$AZ$907,$CA89,CH89)</f>
        <v>0</v>
      </c>
      <c r="AB89" s="34"/>
      <c r="AC89" s="34">
        <f>INDEX(Curves!$A$12:$AZ$907,$CA89,CJ89)</f>
        <v>4.5599999999999996</v>
      </c>
      <c r="AD89" s="34">
        <f>INDEX(Curves!$A$12:$AZ$907,$CA89,CK89)</f>
        <v>-0.36499999999999999</v>
      </c>
      <c r="AE89" s="34">
        <f>INDEX(Curves!$A$12:$AZ$907,$CA89,CL89)</f>
        <v>0.99908146836646505</v>
      </c>
      <c r="AF89" s="34"/>
      <c r="AG89" s="34">
        <f>INDEX(Curves!$A$12:$AZ$907,$CA89,CN89)</f>
        <v>4.5199999999999996</v>
      </c>
      <c r="AH89" s="34">
        <f>INDEX(Curves!$A$12:$AZ$907,$CA89,CO89)</f>
        <v>-0.25750000000000001</v>
      </c>
      <c r="AI89" s="34">
        <f>INDEX(Curves!$A$12:$AZ$907,$CA89,CP89)</f>
        <v>0.99338193376350703</v>
      </c>
      <c r="AJ89" s="34"/>
      <c r="AK89" s="34">
        <f>INDEX(Curves!$A$12:$AZ$907,$CA89,CR89)</f>
        <v>4.49</v>
      </c>
      <c r="AL89" s="34">
        <f>INDEX(Curves!$A$12:$AZ$907,$CA89,CS89)</f>
        <v>-0.25750000000000001</v>
      </c>
      <c r="AM89" s="34">
        <f>INDEX(Curves!$A$12:$AZ$907,$CA89,CT89)</f>
        <v>0.98767371715945118</v>
      </c>
      <c r="AN89" s="34"/>
      <c r="AO89" s="34">
        <f>INDEX(Curves!$A$12:$AZ$907,$CA89,CV89)</f>
        <v>4.47</v>
      </c>
      <c r="AP89" s="34">
        <f>INDEX(Curves!$A$12:$AZ$907,$CA89,CW89)</f>
        <v>-0.26250000000000001</v>
      </c>
      <c r="AQ89" s="34">
        <f>INDEX(Curves!$A$12:$AZ$907,$CA89,CX89)</f>
        <v>0.98206893994856659</v>
      </c>
      <c r="AR89" s="34"/>
      <c r="AS89" s="34">
        <f>INDEX(Curves!$A$12:$AZ$907,$CA89,CZ89)</f>
        <v>4.5250000000000004</v>
      </c>
      <c r="AT89" s="34">
        <f>INDEX(Curves!$A$12:$AZ$907,$CA89,DA89)</f>
        <v>-0.25750000000000001</v>
      </c>
      <c r="AU89" s="34">
        <f>INDEX(Curves!$A$12:$AZ$907,$CA89,DB89)</f>
        <v>0.9762837196926839</v>
      </c>
      <c r="AV89" s="34"/>
      <c r="AW89" s="34">
        <f>INDEX(Curves!$A$12:$AZ$907,$CA89,DD89)</f>
        <v>4.5949999999999998</v>
      </c>
      <c r="AX89" s="34">
        <f>INDEX(Curves!$A$12:$AZ$907,$CA89,DE89)</f>
        <v>-0.25750000000000001</v>
      </c>
      <c r="AY89" s="34">
        <f>INDEX(Curves!$A$12:$AZ$907,$CA89,DF89)</f>
        <v>0.97066131266904565</v>
      </c>
      <c r="AZ89" s="34"/>
      <c r="BA89" s="34">
        <f>INDEX(Curves!$A$12:$AZ$907,$CA89,DH89)</f>
        <v>4.5750000000000002</v>
      </c>
      <c r="BB89" s="34">
        <f>INDEX(Curves!$A$12:$AZ$907,$CA89,DI89)</f>
        <v>-0.2475</v>
      </c>
      <c r="BC89" s="34">
        <f>INDEX(Curves!$A$12:$AZ$907,$CA89,DJ89)</f>
        <v>0.96483073449390477</v>
      </c>
      <c r="BD89" s="34"/>
      <c r="BE89" s="34">
        <f>INDEX(Curves!$A$12:$AZ$907,$CA89,DL89)</f>
        <v>4.2969999999999997</v>
      </c>
      <c r="BF89" s="34">
        <f>INDEX(Curves!$A$12:$AZ$907,$CA89,DM89)</f>
        <v>-0.2475</v>
      </c>
      <c r="BG89" s="34">
        <f>INDEX(Curves!$A$12:$AZ$907,$CA89,DN89)</f>
        <v>0.9589832994791857</v>
      </c>
      <c r="BH89" s="34"/>
      <c r="BI89" s="34">
        <f>INDEX(Curves!$A$12:$AZ$907,$CA89,DP89)</f>
        <v>4.0190000000000001</v>
      </c>
      <c r="BJ89" s="34">
        <f>INDEX(Curves!$A$12:$AZ$907,$CA89,DQ89)</f>
        <v>-0.2475</v>
      </c>
      <c r="BK89" s="34">
        <f>INDEX(Curves!$A$12:$AZ$907,$CA89,DR89)</f>
        <v>0.95368450797599191</v>
      </c>
      <c r="BL89"/>
      <c r="BM89"/>
      <c r="BN89" s="17">
        <f t="shared" si="99"/>
        <v>36647</v>
      </c>
      <c r="BO89" s="17">
        <f t="shared" ref="BO89:BX89" si="120">EOMONTH(BN89,1)</f>
        <v>36707</v>
      </c>
      <c r="BP89" s="17">
        <f t="shared" si="120"/>
        <v>36738</v>
      </c>
      <c r="BQ89" s="17">
        <f t="shared" si="120"/>
        <v>36769</v>
      </c>
      <c r="BR89" s="17">
        <f t="shared" si="120"/>
        <v>36799</v>
      </c>
      <c r="BS89" s="17">
        <f t="shared" si="120"/>
        <v>36830</v>
      </c>
      <c r="BT89" s="17">
        <f t="shared" si="120"/>
        <v>36860</v>
      </c>
      <c r="BU89" s="17">
        <f t="shared" si="120"/>
        <v>36891</v>
      </c>
      <c r="BV89" s="17">
        <f t="shared" si="120"/>
        <v>36922</v>
      </c>
      <c r="BW89" s="17">
        <f t="shared" si="120"/>
        <v>36950</v>
      </c>
      <c r="BX89" s="17">
        <f t="shared" si="120"/>
        <v>36981</v>
      </c>
      <c r="BY89" s="9"/>
      <c r="CA89" s="12">
        <f>MATCH(C89,Curves!$C$12:$C$433,0)</f>
        <v>87</v>
      </c>
      <c r="CB89" s="12">
        <f>MATCH(CONCATENATE("NG ",TEXT($BN89,"mmm-yyyy")),Curves!$11:$11,0)</f>
        <v>20</v>
      </c>
      <c r="CC89" s="12">
        <f>MATCH(CONCATENATE("B ",TEXT($BN89,"mmm-yyyy")),Curves!$11:$11,0)</f>
        <v>8</v>
      </c>
      <c r="CD89" s="12">
        <f>MATCH(CONCATENATE("DISC ",TEXT($BN89,"mmm-yyyy")),Curves!$11:$11,0)</f>
        <v>32</v>
      </c>
      <c r="CE89" s="12"/>
      <c r="CF89" s="12">
        <f>MATCH(CONCATENATE("NG ",TEXT($BO89,"mmm-yyyy")),Curves!$11:$11,0)</f>
        <v>21</v>
      </c>
      <c r="CG89" s="12">
        <f>MATCH(CONCATENATE("B ",TEXT($BO89,"mmm-yyyy")),Curves!$11:$11,0)</f>
        <v>9</v>
      </c>
      <c r="CH89" s="12">
        <f>MATCH(CONCATENATE("DISC ",TEXT($BO89,"mmm-yyyy")),Curves!$11:$11,0)</f>
        <v>33</v>
      </c>
      <c r="CI89" s="12"/>
      <c r="CJ89" s="12">
        <f>MATCH(CONCATENATE("NG ",TEXT($BP89,"mmm-yyyy")),Curves!$11:$11,0)</f>
        <v>22</v>
      </c>
      <c r="CK89" s="12">
        <f>MATCH(CONCATENATE("B ",TEXT($BP89,"mmm-yyyy")),Curves!$11:$11,0)</f>
        <v>10</v>
      </c>
      <c r="CL89" s="12">
        <f>MATCH(CONCATENATE("DISC ",TEXT($BP89,"mmm-yyyy")),Curves!$11:$11,0)</f>
        <v>34</v>
      </c>
      <c r="CM89" s="12"/>
      <c r="CN89" s="12">
        <f>MATCH(CONCATENATE("NG ",TEXT($BQ89,"mmm-yyyy")),Curves!$11:$11,0)</f>
        <v>23</v>
      </c>
      <c r="CO89" s="12">
        <f>MATCH(CONCATENATE("B ",TEXT($BQ89,"mmm-yyyy")),Curves!$11:$11,0)</f>
        <v>11</v>
      </c>
      <c r="CP89" s="12">
        <f>MATCH(CONCATENATE("DISC ",TEXT($BQ89,"mmm-yyyy")),Curves!$11:$11,0)</f>
        <v>35</v>
      </c>
      <c r="CQ89" s="12"/>
      <c r="CR89" s="12">
        <f>MATCH(CONCATENATE("NG ",TEXT($BR89,"mmm-yyyy")),Curves!$11:$11,0)</f>
        <v>24</v>
      </c>
      <c r="CS89" s="12">
        <f>MATCH(CONCATENATE("B ",TEXT($BR89,"mmm-yyyy")),Curves!$11:$11,0)</f>
        <v>12</v>
      </c>
      <c r="CT89" s="12">
        <f>MATCH(CONCATENATE("DISC ",TEXT($BR89,"mmm-yyyy")),Curves!$11:$11,0)</f>
        <v>36</v>
      </c>
      <c r="CU89" s="12"/>
      <c r="CV89" s="12">
        <f>MATCH(CONCATENATE("NG ",TEXT($BS89,"mmm-yyyy")),Curves!$11:$11,0)</f>
        <v>25</v>
      </c>
      <c r="CW89" s="12">
        <f>MATCH(CONCATENATE("B ",TEXT($BS89,"mmm-yyyy")),Curves!$11:$11,0)</f>
        <v>13</v>
      </c>
      <c r="CX89" s="12">
        <f>MATCH(CONCATENATE("DISC ",TEXT($BS89,"mmm-yyyy")),Curves!$11:$11,0)</f>
        <v>37</v>
      </c>
      <c r="CY89" s="12"/>
      <c r="CZ89" s="12">
        <f>MATCH(CONCATENATE("NG ",TEXT($BT89,"mmm-yyyy")),Curves!$11:$11,0)</f>
        <v>26</v>
      </c>
      <c r="DA89" s="12">
        <f>MATCH(CONCATENATE("B ",TEXT($BT89,"mmm-yyyy")),Curves!$11:$11,0)</f>
        <v>14</v>
      </c>
      <c r="DB89" s="12">
        <f>MATCH(CONCATENATE("DISC ",TEXT($BT89,"mmm-yyyy")),Curves!$11:$11,0)</f>
        <v>38</v>
      </c>
      <c r="DC89" s="12"/>
      <c r="DD89" s="12">
        <f>MATCH(CONCATENATE("NG ",TEXT($BU89,"mmm-yyyy")),Curves!$11:$11,0)</f>
        <v>27</v>
      </c>
      <c r="DE89" s="12">
        <f>MATCH(CONCATENATE("B ",TEXT($BU89,"mmm-yyyy")),Curves!$11:$11,0)</f>
        <v>15</v>
      </c>
      <c r="DF89" s="12">
        <f>MATCH(CONCATENATE("DISC ",TEXT($BU89,"mmm-yyyy")),Curves!$11:$11,0)</f>
        <v>39</v>
      </c>
      <c r="DG89" s="12"/>
      <c r="DH89" s="12">
        <f>MATCH(CONCATENATE("NG ",TEXT($BV89,"mmm-yyyy")),Curves!$11:$11,0)</f>
        <v>28</v>
      </c>
      <c r="DI89" s="12">
        <f>MATCH(CONCATENATE("B ",TEXT($BV89,"mmm-yyyy")),Curves!$11:$11,0)</f>
        <v>16</v>
      </c>
      <c r="DJ89" s="12">
        <f>MATCH(CONCATENATE("DISC ",TEXT($BV89,"mmm-yyyy")),Curves!$11:$11,0)</f>
        <v>40</v>
      </c>
      <c r="DL89" s="12">
        <f>MATCH(CONCATENATE("NG ",TEXT($BW89,"mmm-yyyy")),Curves!$11:$11,0)</f>
        <v>29</v>
      </c>
      <c r="DM89" s="12">
        <f>MATCH(CONCATENATE("B ",TEXT($BW89,"mmm-yyyy")),Curves!$11:$11,0)</f>
        <v>17</v>
      </c>
      <c r="DN89" s="12">
        <f>MATCH(CONCATENATE("DISC ",TEXT($BW89,"mmm-yyyy")),Curves!$11:$11,0)</f>
        <v>41</v>
      </c>
      <c r="DP89" s="12">
        <f>MATCH(CONCATENATE("NG ",TEXT($BX89,"mmm-yyyy")),Curves!$11:$11,0)</f>
        <v>30</v>
      </c>
      <c r="DQ89" s="12">
        <f>MATCH(CONCATENATE("B ",TEXT($BX89,"mmm-yyyy")),Curves!$11:$11,0)</f>
        <v>18</v>
      </c>
      <c r="DR89" s="12">
        <f>MATCH(CONCATENATE("DISC ",TEXT($BX89,"mmm-yyyy")),Curves!$11:$11,0)</f>
        <v>42</v>
      </c>
    </row>
    <row r="90" spans="2:122" x14ac:dyDescent="0.2">
      <c r="B90" s="6">
        <f t="shared" si="83"/>
        <v>36708</v>
      </c>
      <c r="C90" s="27">
        <f>IF(Curves!C99&lt;&gt;"",Curves!C99,"")</f>
        <v>36704</v>
      </c>
      <c r="D90" s="31"/>
      <c r="E90" s="20">
        <f t="shared" si="84"/>
        <v>0</v>
      </c>
      <c r="F90" s="20">
        <f t="shared" si="86"/>
        <v>0</v>
      </c>
      <c r="G90" s="20">
        <f t="shared" si="87"/>
        <v>4.2878635728497922</v>
      </c>
      <c r="H90" s="20">
        <f t="shared" si="88"/>
        <v>4.3145335170240511</v>
      </c>
      <c r="I90" s="20">
        <f t="shared" si="89"/>
        <v>4.2551648846187931</v>
      </c>
      <c r="J90" s="20">
        <f t="shared" si="90"/>
        <v>4.2015900735592409</v>
      </c>
      <c r="K90" s="20">
        <f t="shared" si="91"/>
        <v>4.2500892225859035</v>
      </c>
      <c r="L90" s="20">
        <f t="shared" si="92"/>
        <v>4.2887368507577071</v>
      </c>
      <c r="M90" s="20">
        <f t="shared" si="93"/>
        <v>4.2485150769921791</v>
      </c>
      <c r="N90" s="20">
        <f t="shared" si="94"/>
        <v>3.9541991115900053</v>
      </c>
      <c r="O90" s="21">
        <f t="shared" si="95"/>
        <v>3.6652646065210668</v>
      </c>
      <c r="P90" s="20"/>
      <c r="Q90" s="50">
        <f t="shared" si="96"/>
        <v>4.3145335170240511</v>
      </c>
      <c r="R90" s="50">
        <f t="shared" si="75"/>
        <v>3.6652646065210668</v>
      </c>
      <c r="S90" s="51">
        <f t="shared" si="97"/>
        <v>0.6492689105029843</v>
      </c>
      <c r="U90" s="34">
        <f>INDEX(Curves!$A$12:$AZ$907,$CA90,CB90)</f>
        <v>0</v>
      </c>
      <c r="V90" s="34">
        <f>INDEX(Curves!$A$12:$AZ$907,$CA90,CC90)</f>
        <v>0</v>
      </c>
      <c r="W90" s="34">
        <f>INDEX(Curves!$A$12:$AZ$907,$CA90,CD90)</f>
        <v>0</v>
      </c>
      <c r="X90" s="34"/>
      <c r="Y90" s="34">
        <f>INDEX(Curves!$A$12:$AZ$907,$CA90,CF90)</f>
        <v>0</v>
      </c>
      <c r="Z90" s="34">
        <f>INDEX(Curves!$A$12:$AZ$907,$CA90,CG90)</f>
        <v>0</v>
      </c>
      <c r="AA90" s="34">
        <f>INDEX(Curves!$A$12:$AZ$907,$CA90,CH90)</f>
        <v>0</v>
      </c>
      <c r="AB90" s="34"/>
      <c r="AC90" s="34">
        <f>INDEX(Curves!$A$12:$AZ$907,$CA90,CJ90)</f>
        <v>4.6859999999999999</v>
      </c>
      <c r="AD90" s="34">
        <f>INDEX(Curves!$A$12:$AZ$907,$CA90,CK90)</f>
        <v>-0.39500000000000002</v>
      </c>
      <c r="AE90" s="34">
        <f>INDEX(Curves!$A$12:$AZ$907,$CA90,CL90)</f>
        <v>0.99926906848049213</v>
      </c>
      <c r="AF90" s="34"/>
      <c r="AG90" s="34">
        <f>INDEX(Curves!$A$12:$AZ$907,$CA90,CN90)</f>
        <v>4.6150000000000002</v>
      </c>
      <c r="AH90" s="34">
        <f>INDEX(Curves!$A$12:$AZ$907,$CA90,CO90)</f>
        <v>-0.27250000000000002</v>
      </c>
      <c r="AI90" s="34">
        <f>INDEX(Curves!$A$12:$AZ$907,$CA90,CP90)</f>
        <v>0.99355981969465768</v>
      </c>
      <c r="AJ90" s="34"/>
      <c r="AK90" s="34">
        <f>INDEX(Curves!$A$12:$AZ$907,$CA90,CR90)</f>
        <v>4.58</v>
      </c>
      <c r="AL90" s="34">
        <f>INDEX(Curves!$A$12:$AZ$907,$CA90,CS90)</f>
        <v>-0.27250000000000002</v>
      </c>
      <c r="AM90" s="34">
        <f>INDEX(Curves!$A$12:$AZ$907,$CA90,CT90)</f>
        <v>0.98785023438625486</v>
      </c>
      <c r="AN90" s="34"/>
      <c r="AO90" s="34">
        <f>INDEX(Curves!$A$12:$AZ$907,$CA90,CV90)</f>
        <v>4.5549999999999997</v>
      </c>
      <c r="AP90" s="34">
        <f>INDEX(Curves!$A$12:$AZ$907,$CA90,CW90)</f>
        <v>-0.27750000000000002</v>
      </c>
      <c r="AQ90" s="34">
        <f>INDEX(Curves!$A$12:$AZ$907,$CA90,CX90)</f>
        <v>0.98225367003138309</v>
      </c>
      <c r="AR90" s="34"/>
      <c r="AS90" s="34">
        <f>INDEX(Curves!$A$12:$AZ$907,$CA90,CZ90)</f>
        <v>4.5999999999999996</v>
      </c>
      <c r="AT90" s="34">
        <f>INDEX(Curves!$A$12:$AZ$907,$CA90,DA90)</f>
        <v>-0.2475</v>
      </c>
      <c r="AU90" s="34">
        <f>INDEX(Curves!$A$12:$AZ$907,$CA90,DB90)</f>
        <v>0.97647081506855904</v>
      </c>
      <c r="AV90" s="34"/>
      <c r="AW90" s="34">
        <f>INDEX(Curves!$A$12:$AZ$907,$CA90,DD90)</f>
        <v>4.665</v>
      </c>
      <c r="AX90" s="34">
        <f>INDEX(Curves!$A$12:$AZ$907,$CA90,DE90)</f>
        <v>-0.2475</v>
      </c>
      <c r="AY90" s="34">
        <f>INDEX(Curves!$A$12:$AZ$907,$CA90,DF90)</f>
        <v>0.97085157911889219</v>
      </c>
      <c r="AZ90" s="34"/>
      <c r="BA90" s="34">
        <f>INDEX(Curves!$A$12:$AZ$907,$CA90,DH90)</f>
        <v>4.6399999999999997</v>
      </c>
      <c r="BB90" s="34">
        <f>INDEX(Curves!$A$12:$AZ$907,$CA90,DI90)</f>
        <v>-0.23749999999999999</v>
      </c>
      <c r="BC90" s="34">
        <f>INDEX(Curves!$A$12:$AZ$907,$CA90,DJ90)</f>
        <v>0.96502329971429401</v>
      </c>
      <c r="BD90" s="34"/>
      <c r="BE90" s="34">
        <f>INDEX(Curves!$A$12:$AZ$907,$CA90,DL90)</f>
        <v>4.3600000000000003</v>
      </c>
      <c r="BF90" s="34">
        <f>INDEX(Curves!$A$12:$AZ$907,$CA90,DM90)</f>
        <v>-0.23749999999999999</v>
      </c>
      <c r="BG90" s="34">
        <f>INDEX(Curves!$A$12:$AZ$907,$CA90,DN90)</f>
        <v>0.959175042229231</v>
      </c>
      <c r="BH90" s="34"/>
      <c r="BI90" s="34">
        <f>INDEX(Curves!$A$12:$AZ$907,$CA90,DP90)</f>
        <v>4.08</v>
      </c>
      <c r="BJ90" s="34">
        <f>INDEX(Curves!$A$12:$AZ$907,$CA90,DQ90)</f>
        <v>-0.23749999999999999</v>
      </c>
      <c r="BK90" s="34">
        <f>INDEX(Curves!$A$12:$AZ$907,$CA90,DR90)</f>
        <v>0.95387497892545647</v>
      </c>
      <c r="BL90"/>
      <c r="BM90"/>
      <c r="BN90" s="17">
        <f t="shared" si="99"/>
        <v>36647</v>
      </c>
      <c r="BO90" s="17">
        <f t="shared" ref="BO90:BX90" si="121">EOMONTH(BN90,1)</f>
        <v>36707</v>
      </c>
      <c r="BP90" s="17">
        <f t="shared" si="121"/>
        <v>36738</v>
      </c>
      <c r="BQ90" s="17">
        <f t="shared" si="121"/>
        <v>36769</v>
      </c>
      <c r="BR90" s="17">
        <f t="shared" si="121"/>
        <v>36799</v>
      </c>
      <c r="BS90" s="17">
        <f t="shared" si="121"/>
        <v>36830</v>
      </c>
      <c r="BT90" s="17">
        <f t="shared" si="121"/>
        <v>36860</v>
      </c>
      <c r="BU90" s="17">
        <f t="shared" si="121"/>
        <v>36891</v>
      </c>
      <c r="BV90" s="17">
        <f t="shared" si="121"/>
        <v>36922</v>
      </c>
      <c r="BW90" s="17">
        <f t="shared" si="121"/>
        <v>36950</v>
      </c>
      <c r="BX90" s="17">
        <f t="shared" si="121"/>
        <v>36981</v>
      </c>
      <c r="BY90" s="9"/>
      <c r="CA90" s="12">
        <f>MATCH(C90,Curves!$C$12:$C$433,0)</f>
        <v>88</v>
      </c>
      <c r="CB90" s="12">
        <f>MATCH(CONCATENATE("NG ",TEXT($BN90,"mmm-yyyy")),Curves!$11:$11,0)</f>
        <v>20</v>
      </c>
      <c r="CC90" s="12">
        <f>MATCH(CONCATENATE("B ",TEXT($BN90,"mmm-yyyy")),Curves!$11:$11,0)</f>
        <v>8</v>
      </c>
      <c r="CD90" s="12">
        <f>MATCH(CONCATENATE("DISC ",TEXT($BN90,"mmm-yyyy")),Curves!$11:$11,0)</f>
        <v>32</v>
      </c>
      <c r="CE90" s="12"/>
      <c r="CF90" s="12">
        <f>MATCH(CONCATENATE("NG ",TEXT($BO90,"mmm-yyyy")),Curves!$11:$11,0)</f>
        <v>21</v>
      </c>
      <c r="CG90" s="12">
        <f>MATCH(CONCATENATE("B ",TEXT($BO90,"mmm-yyyy")),Curves!$11:$11,0)</f>
        <v>9</v>
      </c>
      <c r="CH90" s="12">
        <f>MATCH(CONCATENATE("DISC ",TEXT($BO90,"mmm-yyyy")),Curves!$11:$11,0)</f>
        <v>33</v>
      </c>
      <c r="CI90" s="12"/>
      <c r="CJ90" s="12">
        <f>MATCH(CONCATENATE("NG ",TEXT($BP90,"mmm-yyyy")),Curves!$11:$11,0)</f>
        <v>22</v>
      </c>
      <c r="CK90" s="12">
        <f>MATCH(CONCATENATE("B ",TEXT($BP90,"mmm-yyyy")),Curves!$11:$11,0)</f>
        <v>10</v>
      </c>
      <c r="CL90" s="12">
        <f>MATCH(CONCATENATE("DISC ",TEXT($BP90,"mmm-yyyy")),Curves!$11:$11,0)</f>
        <v>34</v>
      </c>
      <c r="CM90" s="12"/>
      <c r="CN90" s="12">
        <f>MATCH(CONCATENATE("NG ",TEXT($BQ90,"mmm-yyyy")),Curves!$11:$11,0)</f>
        <v>23</v>
      </c>
      <c r="CO90" s="12">
        <f>MATCH(CONCATENATE("B ",TEXT($BQ90,"mmm-yyyy")),Curves!$11:$11,0)</f>
        <v>11</v>
      </c>
      <c r="CP90" s="12">
        <f>MATCH(CONCATENATE("DISC ",TEXT($BQ90,"mmm-yyyy")),Curves!$11:$11,0)</f>
        <v>35</v>
      </c>
      <c r="CQ90" s="12"/>
      <c r="CR90" s="12">
        <f>MATCH(CONCATENATE("NG ",TEXT($BR90,"mmm-yyyy")),Curves!$11:$11,0)</f>
        <v>24</v>
      </c>
      <c r="CS90" s="12">
        <f>MATCH(CONCATENATE("B ",TEXT($BR90,"mmm-yyyy")),Curves!$11:$11,0)</f>
        <v>12</v>
      </c>
      <c r="CT90" s="12">
        <f>MATCH(CONCATENATE("DISC ",TEXT($BR90,"mmm-yyyy")),Curves!$11:$11,0)</f>
        <v>36</v>
      </c>
      <c r="CU90" s="12"/>
      <c r="CV90" s="12">
        <f>MATCH(CONCATENATE("NG ",TEXT($BS90,"mmm-yyyy")),Curves!$11:$11,0)</f>
        <v>25</v>
      </c>
      <c r="CW90" s="12">
        <f>MATCH(CONCATENATE("B ",TEXT($BS90,"mmm-yyyy")),Curves!$11:$11,0)</f>
        <v>13</v>
      </c>
      <c r="CX90" s="12">
        <f>MATCH(CONCATENATE("DISC ",TEXT($BS90,"mmm-yyyy")),Curves!$11:$11,0)</f>
        <v>37</v>
      </c>
      <c r="CY90" s="12"/>
      <c r="CZ90" s="12">
        <f>MATCH(CONCATENATE("NG ",TEXT($BT90,"mmm-yyyy")),Curves!$11:$11,0)</f>
        <v>26</v>
      </c>
      <c r="DA90" s="12">
        <f>MATCH(CONCATENATE("B ",TEXT($BT90,"mmm-yyyy")),Curves!$11:$11,0)</f>
        <v>14</v>
      </c>
      <c r="DB90" s="12">
        <f>MATCH(CONCATENATE("DISC ",TEXT($BT90,"mmm-yyyy")),Curves!$11:$11,0)</f>
        <v>38</v>
      </c>
      <c r="DC90" s="12"/>
      <c r="DD90" s="12">
        <f>MATCH(CONCATENATE("NG ",TEXT($BU90,"mmm-yyyy")),Curves!$11:$11,0)</f>
        <v>27</v>
      </c>
      <c r="DE90" s="12">
        <f>MATCH(CONCATENATE("B ",TEXT($BU90,"mmm-yyyy")),Curves!$11:$11,0)</f>
        <v>15</v>
      </c>
      <c r="DF90" s="12">
        <f>MATCH(CONCATENATE("DISC ",TEXT($BU90,"mmm-yyyy")),Curves!$11:$11,0)</f>
        <v>39</v>
      </c>
      <c r="DG90" s="12"/>
      <c r="DH90" s="12">
        <f>MATCH(CONCATENATE("NG ",TEXT($BV90,"mmm-yyyy")),Curves!$11:$11,0)</f>
        <v>28</v>
      </c>
      <c r="DI90" s="12">
        <f>MATCH(CONCATENATE("B ",TEXT($BV90,"mmm-yyyy")),Curves!$11:$11,0)</f>
        <v>16</v>
      </c>
      <c r="DJ90" s="12">
        <f>MATCH(CONCATENATE("DISC ",TEXT($BV90,"mmm-yyyy")),Curves!$11:$11,0)</f>
        <v>40</v>
      </c>
      <c r="DL90" s="12">
        <f>MATCH(CONCATENATE("NG ",TEXT($BW90,"mmm-yyyy")),Curves!$11:$11,0)</f>
        <v>29</v>
      </c>
      <c r="DM90" s="12">
        <f>MATCH(CONCATENATE("B ",TEXT($BW90,"mmm-yyyy")),Curves!$11:$11,0)</f>
        <v>17</v>
      </c>
      <c r="DN90" s="12">
        <f>MATCH(CONCATENATE("DISC ",TEXT($BW90,"mmm-yyyy")),Curves!$11:$11,0)</f>
        <v>41</v>
      </c>
      <c r="DP90" s="12">
        <f>MATCH(CONCATENATE("NG ",TEXT($BX90,"mmm-yyyy")),Curves!$11:$11,0)</f>
        <v>30</v>
      </c>
      <c r="DQ90" s="12">
        <f>MATCH(CONCATENATE("B ",TEXT($BX90,"mmm-yyyy")),Curves!$11:$11,0)</f>
        <v>18</v>
      </c>
      <c r="DR90" s="12">
        <f>MATCH(CONCATENATE("DISC ",TEXT($BX90,"mmm-yyyy")),Curves!$11:$11,0)</f>
        <v>42</v>
      </c>
    </row>
    <row r="91" spans="2:122" x14ac:dyDescent="0.2">
      <c r="B91" s="6">
        <f t="shared" si="83"/>
        <v>36708</v>
      </c>
      <c r="C91" s="27">
        <f>IF(Curves!C100&lt;&gt;"",Curves!C100,"")</f>
        <v>36705</v>
      </c>
      <c r="D91" s="31"/>
      <c r="E91" s="20">
        <f t="shared" si="84"/>
        <v>0</v>
      </c>
      <c r="F91" s="20">
        <f t="shared" si="86"/>
        <v>0</v>
      </c>
      <c r="G91" s="20">
        <f t="shared" si="87"/>
        <v>4.1367426208497067</v>
      </c>
      <c r="H91" s="20">
        <f t="shared" si="88"/>
        <v>4.1259829968291664</v>
      </c>
      <c r="I91" s="20">
        <f t="shared" si="89"/>
        <v>4.0731412645631169</v>
      </c>
      <c r="J91" s="20">
        <f t="shared" si="90"/>
        <v>4.0303927291376942</v>
      </c>
      <c r="K91" s="20">
        <f t="shared" si="91"/>
        <v>4.0750667684919142</v>
      </c>
      <c r="L91" s="20">
        <f t="shared" si="92"/>
        <v>4.1196493628531909</v>
      </c>
      <c r="M91" s="20">
        <f t="shared" si="93"/>
        <v>4.0853234406145127</v>
      </c>
      <c r="N91" s="20">
        <f t="shared" si="94"/>
        <v>3.8015497761980535</v>
      </c>
      <c r="O91" s="21">
        <f t="shared" si="95"/>
        <v>3.5229553948586312</v>
      </c>
      <c r="P91" s="20"/>
      <c r="Q91" s="50">
        <f t="shared" si="96"/>
        <v>4.1367426208497067</v>
      </c>
      <c r="R91" s="50">
        <f t="shared" si="75"/>
        <v>3.5229553948586312</v>
      </c>
      <c r="S91" s="51">
        <f t="shared" si="97"/>
        <v>0.61378722599107549</v>
      </c>
      <c r="U91" s="34">
        <f>INDEX(Curves!$A$12:$AZ$907,$CA91,CB91)</f>
        <v>0</v>
      </c>
      <c r="V91" s="34">
        <f>INDEX(Curves!$A$12:$AZ$907,$CA91,CC91)</f>
        <v>0</v>
      </c>
      <c r="W91" s="34">
        <f>INDEX(Curves!$A$12:$AZ$907,$CA91,CD91)</f>
        <v>0</v>
      </c>
      <c r="X91" s="34"/>
      <c r="Y91" s="34">
        <f>INDEX(Curves!$A$12:$AZ$907,$CA91,CF91)</f>
        <v>0</v>
      </c>
      <c r="Z91" s="34">
        <f>INDEX(Curves!$A$12:$AZ$907,$CA91,CG91)</f>
        <v>0</v>
      </c>
      <c r="AA91" s="34">
        <f>INDEX(Curves!$A$12:$AZ$907,$CA91,CH91)</f>
        <v>0</v>
      </c>
      <c r="AB91" s="34"/>
      <c r="AC91" s="34">
        <f>INDEX(Curves!$A$12:$AZ$907,$CA91,CJ91)</f>
        <v>4.3690000000000007</v>
      </c>
      <c r="AD91" s="34">
        <f>INDEX(Curves!$A$12:$AZ$907,$CA91,CK91)</f>
        <v>-0.23</v>
      </c>
      <c r="AE91" s="34">
        <f>INDEX(Curves!$A$12:$AZ$907,$CA91,CL91)</f>
        <v>0.99945460759838289</v>
      </c>
      <c r="AF91" s="34"/>
      <c r="AG91" s="34">
        <f>INDEX(Curves!$A$12:$AZ$907,$CA91,CN91)</f>
        <v>4.3970000000000002</v>
      </c>
      <c r="AH91" s="34">
        <f>INDEX(Curves!$A$12:$AZ$907,$CA91,CO91)</f>
        <v>-0.245</v>
      </c>
      <c r="AI91" s="34">
        <f>INDEX(Curves!$A$12:$AZ$907,$CA91,CP91)</f>
        <v>0.99373386243477035</v>
      </c>
      <c r="AJ91" s="34"/>
      <c r="AK91" s="34">
        <f>INDEX(Curves!$A$12:$AZ$907,$CA91,CR91)</f>
        <v>4.37</v>
      </c>
      <c r="AL91" s="34">
        <f>INDEX(Curves!$A$12:$AZ$907,$CA91,CS91)</f>
        <v>-0.2475</v>
      </c>
      <c r="AM91" s="34">
        <f>INDEX(Curves!$A$12:$AZ$907,$CA91,CT91)</f>
        <v>0.98802698958474622</v>
      </c>
      <c r="AN91" s="34"/>
      <c r="AO91" s="34">
        <f>INDEX(Curves!$A$12:$AZ$907,$CA91,CV91)</f>
        <v>4.3550000000000004</v>
      </c>
      <c r="AP91" s="34">
        <f>INDEX(Curves!$A$12:$AZ$907,$CA91,CW91)</f>
        <v>-0.2525</v>
      </c>
      <c r="AQ91" s="34">
        <f>INDEX(Curves!$A$12:$AZ$907,$CA91,CX91)</f>
        <v>0.98242357809572067</v>
      </c>
      <c r="AR91" s="34"/>
      <c r="AS91" s="34">
        <f>INDEX(Curves!$A$12:$AZ$907,$CA91,CZ91)</f>
        <v>4.415</v>
      </c>
      <c r="AT91" s="34">
        <f>INDEX(Curves!$A$12:$AZ$907,$CA91,DA91)</f>
        <v>-0.24249999999999999</v>
      </c>
      <c r="AU91" s="34">
        <f>INDEX(Curves!$A$12:$AZ$907,$CA91,DB91)</f>
        <v>0.97664871623532989</v>
      </c>
      <c r="AV91" s="34"/>
      <c r="AW91" s="34">
        <f>INDEX(Curves!$A$12:$AZ$907,$CA91,DD91)</f>
        <v>4.4850000000000003</v>
      </c>
      <c r="AX91" s="34">
        <f>INDEX(Curves!$A$12:$AZ$907,$CA91,DE91)</f>
        <v>-0.24249999999999999</v>
      </c>
      <c r="AY91" s="34">
        <f>INDEX(Curves!$A$12:$AZ$907,$CA91,DF91)</f>
        <v>0.97104286690705732</v>
      </c>
      <c r="AZ91" s="34"/>
      <c r="BA91" s="34">
        <f>INDEX(Curves!$A$12:$AZ$907,$CA91,DH91)</f>
        <v>4.4649999999999999</v>
      </c>
      <c r="BB91" s="34">
        <f>INDEX(Curves!$A$12:$AZ$907,$CA91,DI91)</f>
        <v>-0.23250000000000001</v>
      </c>
      <c r="BC91" s="34">
        <f>INDEX(Curves!$A$12:$AZ$907,$CA91,DJ91)</f>
        <v>0.96522703853857361</v>
      </c>
      <c r="BD91" s="34"/>
      <c r="BE91" s="34">
        <f>INDEX(Curves!$A$12:$AZ$907,$CA91,DL91)</f>
        <v>4.1950000000000003</v>
      </c>
      <c r="BF91" s="34">
        <f>INDEX(Curves!$A$12:$AZ$907,$CA91,DM91)</f>
        <v>-0.23250000000000001</v>
      </c>
      <c r="BG91" s="34">
        <f>INDEX(Curves!$A$12:$AZ$907,$CA91,DN91)</f>
        <v>0.95938164699004491</v>
      </c>
      <c r="BH91" s="34"/>
      <c r="BI91" s="34">
        <f>INDEX(Curves!$A$12:$AZ$907,$CA91,DP91)</f>
        <v>3.9249999999999998</v>
      </c>
      <c r="BJ91" s="34">
        <f>INDEX(Curves!$A$12:$AZ$907,$CA91,DQ91)</f>
        <v>-0.23250000000000001</v>
      </c>
      <c r="BK91" s="34">
        <f>INDEX(Curves!$A$12:$AZ$907,$CA91,DR91)</f>
        <v>0.95408406089604103</v>
      </c>
      <c r="BL91"/>
      <c r="BM91"/>
      <c r="BN91" s="17">
        <f t="shared" si="99"/>
        <v>36647</v>
      </c>
      <c r="BO91" s="17">
        <f t="shared" ref="BO91:BX91" si="122">EOMONTH(BN91,1)</f>
        <v>36707</v>
      </c>
      <c r="BP91" s="17">
        <f t="shared" si="122"/>
        <v>36738</v>
      </c>
      <c r="BQ91" s="17">
        <f t="shared" si="122"/>
        <v>36769</v>
      </c>
      <c r="BR91" s="17">
        <f t="shared" si="122"/>
        <v>36799</v>
      </c>
      <c r="BS91" s="17">
        <f t="shared" si="122"/>
        <v>36830</v>
      </c>
      <c r="BT91" s="17">
        <f t="shared" si="122"/>
        <v>36860</v>
      </c>
      <c r="BU91" s="17">
        <f t="shared" si="122"/>
        <v>36891</v>
      </c>
      <c r="BV91" s="17">
        <f t="shared" si="122"/>
        <v>36922</v>
      </c>
      <c r="BW91" s="17">
        <f t="shared" si="122"/>
        <v>36950</v>
      </c>
      <c r="BX91" s="17">
        <f t="shared" si="122"/>
        <v>36981</v>
      </c>
      <c r="BY91" s="9"/>
      <c r="CA91" s="12">
        <f>MATCH(C91,Curves!$C$12:$C$433,0)</f>
        <v>89</v>
      </c>
      <c r="CB91" s="12">
        <f>MATCH(CONCATENATE("NG ",TEXT($BN91,"mmm-yyyy")),Curves!$11:$11,0)</f>
        <v>20</v>
      </c>
      <c r="CC91" s="12">
        <f>MATCH(CONCATENATE("B ",TEXT($BN91,"mmm-yyyy")),Curves!$11:$11,0)</f>
        <v>8</v>
      </c>
      <c r="CD91" s="12">
        <f>MATCH(CONCATENATE("DISC ",TEXT($BN91,"mmm-yyyy")),Curves!$11:$11,0)</f>
        <v>32</v>
      </c>
      <c r="CE91" s="12"/>
      <c r="CF91" s="12">
        <f>MATCH(CONCATENATE("NG ",TEXT($BO91,"mmm-yyyy")),Curves!$11:$11,0)</f>
        <v>21</v>
      </c>
      <c r="CG91" s="12">
        <f>MATCH(CONCATENATE("B ",TEXT($BO91,"mmm-yyyy")),Curves!$11:$11,0)</f>
        <v>9</v>
      </c>
      <c r="CH91" s="12">
        <f>MATCH(CONCATENATE("DISC ",TEXT($BO91,"mmm-yyyy")),Curves!$11:$11,0)</f>
        <v>33</v>
      </c>
      <c r="CI91" s="12"/>
      <c r="CJ91" s="12">
        <f>MATCH(CONCATENATE("NG ",TEXT($BP91,"mmm-yyyy")),Curves!$11:$11,0)</f>
        <v>22</v>
      </c>
      <c r="CK91" s="12">
        <f>MATCH(CONCATENATE("B ",TEXT($BP91,"mmm-yyyy")),Curves!$11:$11,0)</f>
        <v>10</v>
      </c>
      <c r="CL91" s="12">
        <f>MATCH(CONCATENATE("DISC ",TEXT($BP91,"mmm-yyyy")),Curves!$11:$11,0)</f>
        <v>34</v>
      </c>
      <c r="CM91" s="12"/>
      <c r="CN91" s="12">
        <f>MATCH(CONCATENATE("NG ",TEXT($BQ91,"mmm-yyyy")),Curves!$11:$11,0)</f>
        <v>23</v>
      </c>
      <c r="CO91" s="12">
        <f>MATCH(CONCATENATE("B ",TEXT($BQ91,"mmm-yyyy")),Curves!$11:$11,0)</f>
        <v>11</v>
      </c>
      <c r="CP91" s="12">
        <f>MATCH(CONCATENATE("DISC ",TEXT($BQ91,"mmm-yyyy")),Curves!$11:$11,0)</f>
        <v>35</v>
      </c>
      <c r="CQ91" s="12"/>
      <c r="CR91" s="12">
        <f>MATCH(CONCATENATE("NG ",TEXT($BR91,"mmm-yyyy")),Curves!$11:$11,0)</f>
        <v>24</v>
      </c>
      <c r="CS91" s="12">
        <f>MATCH(CONCATENATE("B ",TEXT($BR91,"mmm-yyyy")),Curves!$11:$11,0)</f>
        <v>12</v>
      </c>
      <c r="CT91" s="12">
        <f>MATCH(CONCATENATE("DISC ",TEXT($BR91,"mmm-yyyy")),Curves!$11:$11,0)</f>
        <v>36</v>
      </c>
      <c r="CU91" s="12"/>
      <c r="CV91" s="12">
        <f>MATCH(CONCATENATE("NG ",TEXT($BS91,"mmm-yyyy")),Curves!$11:$11,0)</f>
        <v>25</v>
      </c>
      <c r="CW91" s="12">
        <f>MATCH(CONCATENATE("B ",TEXT($BS91,"mmm-yyyy")),Curves!$11:$11,0)</f>
        <v>13</v>
      </c>
      <c r="CX91" s="12">
        <f>MATCH(CONCATENATE("DISC ",TEXT($BS91,"mmm-yyyy")),Curves!$11:$11,0)</f>
        <v>37</v>
      </c>
      <c r="CY91" s="12"/>
      <c r="CZ91" s="12">
        <f>MATCH(CONCATENATE("NG ",TEXT($BT91,"mmm-yyyy")),Curves!$11:$11,0)</f>
        <v>26</v>
      </c>
      <c r="DA91" s="12">
        <f>MATCH(CONCATENATE("B ",TEXT($BT91,"mmm-yyyy")),Curves!$11:$11,0)</f>
        <v>14</v>
      </c>
      <c r="DB91" s="12">
        <f>MATCH(CONCATENATE("DISC ",TEXT($BT91,"mmm-yyyy")),Curves!$11:$11,0)</f>
        <v>38</v>
      </c>
      <c r="DC91" s="12"/>
      <c r="DD91" s="12">
        <f>MATCH(CONCATENATE("NG ",TEXT($BU91,"mmm-yyyy")),Curves!$11:$11,0)</f>
        <v>27</v>
      </c>
      <c r="DE91" s="12">
        <f>MATCH(CONCATENATE("B ",TEXT($BU91,"mmm-yyyy")),Curves!$11:$11,0)</f>
        <v>15</v>
      </c>
      <c r="DF91" s="12">
        <f>MATCH(CONCATENATE("DISC ",TEXT($BU91,"mmm-yyyy")),Curves!$11:$11,0)</f>
        <v>39</v>
      </c>
      <c r="DG91" s="12"/>
      <c r="DH91" s="12">
        <f>MATCH(CONCATENATE("NG ",TEXT($BV91,"mmm-yyyy")),Curves!$11:$11,0)</f>
        <v>28</v>
      </c>
      <c r="DI91" s="12">
        <f>MATCH(CONCATENATE("B ",TEXT($BV91,"mmm-yyyy")),Curves!$11:$11,0)</f>
        <v>16</v>
      </c>
      <c r="DJ91" s="12">
        <f>MATCH(CONCATENATE("DISC ",TEXT($BV91,"mmm-yyyy")),Curves!$11:$11,0)</f>
        <v>40</v>
      </c>
      <c r="DL91" s="12">
        <f>MATCH(CONCATENATE("NG ",TEXT($BW91,"mmm-yyyy")),Curves!$11:$11,0)</f>
        <v>29</v>
      </c>
      <c r="DM91" s="12">
        <f>MATCH(CONCATENATE("B ",TEXT($BW91,"mmm-yyyy")),Curves!$11:$11,0)</f>
        <v>17</v>
      </c>
      <c r="DN91" s="12">
        <f>MATCH(CONCATENATE("DISC ",TEXT($BW91,"mmm-yyyy")),Curves!$11:$11,0)</f>
        <v>41</v>
      </c>
      <c r="DP91" s="12">
        <f>MATCH(CONCATENATE("NG ",TEXT($BX91,"mmm-yyyy")),Curves!$11:$11,0)</f>
        <v>30</v>
      </c>
      <c r="DQ91" s="12">
        <f>MATCH(CONCATENATE("B ",TEXT($BX91,"mmm-yyyy")),Curves!$11:$11,0)</f>
        <v>18</v>
      </c>
      <c r="DR91" s="12">
        <f>MATCH(CONCATENATE("DISC ",TEXT($BX91,"mmm-yyyy")),Curves!$11:$11,0)</f>
        <v>42</v>
      </c>
    </row>
    <row r="92" spans="2:122" x14ac:dyDescent="0.2">
      <c r="B92" s="6">
        <f t="shared" si="83"/>
        <v>36739</v>
      </c>
      <c r="C92" s="27">
        <f>IF(Curves!C101&lt;&gt;"",Curves!C101,"")</f>
        <v>36706</v>
      </c>
      <c r="D92" s="31"/>
      <c r="E92" s="20">
        <f t="shared" si="84"/>
        <v>0</v>
      </c>
      <c r="F92" s="20">
        <f t="shared" si="86"/>
        <v>0</v>
      </c>
      <c r="G92" s="20">
        <f t="shared" si="87"/>
        <v>0</v>
      </c>
      <c r="H92" s="20">
        <f t="shared" si="88"/>
        <v>4.1130014389539458</v>
      </c>
      <c r="I92" s="20">
        <f t="shared" si="89"/>
        <v>4.051879073533514</v>
      </c>
      <c r="J92" s="20">
        <f t="shared" si="90"/>
        <v>4.0022854892845476</v>
      </c>
      <c r="K92" s="20">
        <f t="shared" si="91"/>
        <v>4.0691782193023611</v>
      </c>
      <c r="L92" s="20">
        <f t="shared" si="92"/>
        <v>4.1139094135882157</v>
      </c>
      <c r="M92" s="20">
        <f t="shared" si="93"/>
        <v>4.0778018203757895</v>
      </c>
      <c r="N92" s="20">
        <f t="shared" si="94"/>
        <v>3.7931595244568403</v>
      </c>
      <c r="O92" s="21">
        <f t="shared" si="95"/>
        <v>3.5146422090985521</v>
      </c>
      <c r="P92" s="20"/>
      <c r="Q92" s="50">
        <f t="shared" si="96"/>
        <v>4.1139094135882157</v>
      </c>
      <c r="R92" s="50">
        <f t="shared" ref="R92:R121" si="123">MIN(H92:O92)</f>
        <v>3.5146422090985521</v>
      </c>
      <c r="S92" s="51">
        <f t="shared" si="97"/>
        <v>0.59926720448966364</v>
      </c>
      <c r="U92" s="34">
        <f>INDEX(Curves!$A$12:$AZ$907,$CA92,CB92)</f>
        <v>0</v>
      </c>
      <c r="V92" s="34">
        <f>INDEX(Curves!$A$12:$AZ$907,$CA92,CC92)</f>
        <v>0</v>
      </c>
      <c r="W92" s="34">
        <f>INDEX(Curves!$A$12:$AZ$907,$CA92,CD92)</f>
        <v>0</v>
      </c>
      <c r="X92" s="34"/>
      <c r="Y92" s="34">
        <f>INDEX(Curves!$A$12:$AZ$907,$CA92,CF92)</f>
        <v>0</v>
      </c>
      <c r="Z92" s="34">
        <f>INDEX(Curves!$A$12:$AZ$907,$CA92,CG92)</f>
        <v>0</v>
      </c>
      <c r="AA92" s="34">
        <f>INDEX(Curves!$A$12:$AZ$907,$CA92,CH92)</f>
        <v>0</v>
      </c>
      <c r="AB92" s="34"/>
      <c r="AC92" s="34">
        <f>INDEX(Curves!$A$12:$AZ$907,$CA92,CJ92)</f>
        <v>0</v>
      </c>
      <c r="AD92" s="34">
        <f>INDEX(Curves!$A$12:$AZ$907,$CA92,CK92)</f>
        <v>0</v>
      </c>
      <c r="AE92" s="34">
        <f>INDEX(Curves!$A$12:$AZ$907,$CA92,CL92)</f>
        <v>0</v>
      </c>
      <c r="AF92" s="34"/>
      <c r="AG92" s="34">
        <f>INDEX(Curves!$A$12:$AZ$907,$CA92,CN92)</f>
        <v>4.423</v>
      </c>
      <c r="AH92" s="34">
        <f>INDEX(Curves!$A$12:$AZ$907,$CA92,CO92)</f>
        <v>-0.28499999999999998</v>
      </c>
      <c r="AI92" s="34">
        <f>INDEX(Curves!$A$12:$AZ$907,$CA92,CP92)</f>
        <v>0.9939587817675074</v>
      </c>
      <c r="AJ92" s="34"/>
      <c r="AK92" s="34">
        <f>INDEX(Curves!$A$12:$AZ$907,$CA92,CR92)</f>
        <v>4.3899999999999997</v>
      </c>
      <c r="AL92" s="34">
        <f>INDEX(Curves!$A$12:$AZ$907,$CA92,CS92)</f>
        <v>-0.28999999999999998</v>
      </c>
      <c r="AM92" s="34">
        <f>INDEX(Curves!$A$12:$AZ$907,$CA92,CT92)</f>
        <v>0.9882631886667107</v>
      </c>
      <c r="AN92" s="34"/>
      <c r="AO92" s="34">
        <f>INDEX(Curves!$A$12:$AZ$907,$CA92,CV92)</f>
        <v>4.3680000000000003</v>
      </c>
      <c r="AP92" s="34">
        <f>INDEX(Curves!$A$12:$AZ$907,$CA92,CW92)</f>
        <v>-0.29499999999999998</v>
      </c>
      <c r="AQ92" s="34">
        <f>INDEX(Curves!$A$12:$AZ$907,$CA92,CX92)</f>
        <v>0.98263822471999696</v>
      </c>
      <c r="AR92" s="34"/>
      <c r="AS92" s="34">
        <f>INDEX(Curves!$A$12:$AZ$907,$CA92,CZ92)</f>
        <v>4.423</v>
      </c>
      <c r="AT92" s="34">
        <f>INDEX(Curves!$A$12:$AZ$907,$CA92,DA92)</f>
        <v>-0.25750000000000001</v>
      </c>
      <c r="AU92" s="34">
        <f>INDEX(Curves!$A$12:$AZ$907,$CA92,DB92)</f>
        <v>0.9768762979960055</v>
      </c>
      <c r="AV92" s="34"/>
      <c r="AW92" s="34">
        <f>INDEX(Curves!$A$12:$AZ$907,$CA92,DD92)</f>
        <v>4.4930000000000003</v>
      </c>
      <c r="AX92" s="34">
        <f>INDEX(Curves!$A$12:$AZ$907,$CA92,DE92)</f>
        <v>-0.25750000000000001</v>
      </c>
      <c r="AY92" s="34">
        <f>INDEX(Curves!$A$12:$AZ$907,$CA92,DF92)</f>
        <v>0.97129250704479175</v>
      </c>
      <c r="AZ92" s="34"/>
      <c r="BA92" s="34">
        <f>INDEX(Curves!$A$12:$AZ$907,$CA92,DH92)</f>
        <v>4.4710000000000001</v>
      </c>
      <c r="BB92" s="34">
        <f>INDEX(Curves!$A$12:$AZ$907,$CA92,DI92)</f>
        <v>-0.2475</v>
      </c>
      <c r="BC92" s="34">
        <f>INDEX(Curves!$A$12:$AZ$907,$CA92,DJ92)</f>
        <v>0.96550297629354542</v>
      </c>
      <c r="BD92" s="34"/>
      <c r="BE92" s="34">
        <f>INDEX(Curves!$A$12:$AZ$907,$CA92,DL92)</f>
        <v>4.2</v>
      </c>
      <c r="BF92" s="34">
        <f>INDEX(Curves!$A$12:$AZ$907,$CA92,DM92)</f>
        <v>-0.2475</v>
      </c>
      <c r="BG92" s="34">
        <f>INDEX(Curves!$A$12:$AZ$907,$CA92,DN92)</f>
        <v>0.95968615419527903</v>
      </c>
      <c r="BH92" s="34"/>
      <c r="BI92" s="34">
        <f>INDEX(Curves!$A$12:$AZ$907,$CA92,DP92)</f>
        <v>3.93</v>
      </c>
      <c r="BJ92" s="34">
        <f>INDEX(Curves!$A$12:$AZ$907,$CA92,DQ92)</f>
        <v>-0.2475</v>
      </c>
      <c r="BK92" s="34">
        <f>INDEX(Curves!$A$12:$AZ$907,$CA92,DR92)</f>
        <v>0.95441743627930808</v>
      </c>
      <c r="BL92"/>
      <c r="BM92"/>
      <c r="BN92" s="17">
        <f t="shared" si="99"/>
        <v>36647</v>
      </c>
      <c r="BO92" s="17">
        <f t="shared" ref="BO92:BX92" si="124">EOMONTH(BN92,1)</f>
        <v>36707</v>
      </c>
      <c r="BP92" s="17">
        <f t="shared" si="124"/>
        <v>36738</v>
      </c>
      <c r="BQ92" s="17">
        <f t="shared" si="124"/>
        <v>36769</v>
      </c>
      <c r="BR92" s="17">
        <f t="shared" si="124"/>
        <v>36799</v>
      </c>
      <c r="BS92" s="17">
        <f t="shared" si="124"/>
        <v>36830</v>
      </c>
      <c r="BT92" s="17">
        <f t="shared" si="124"/>
        <v>36860</v>
      </c>
      <c r="BU92" s="17">
        <f t="shared" si="124"/>
        <v>36891</v>
      </c>
      <c r="BV92" s="17">
        <f t="shared" si="124"/>
        <v>36922</v>
      </c>
      <c r="BW92" s="17">
        <f t="shared" si="124"/>
        <v>36950</v>
      </c>
      <c r="BX92" s="17">
        <f t="shared" si="124"/>
        <v>36981</v>
      </c>
      <c r="BY92" s="9"/>
      <c r="CA92" s="12">
        <f>MATCH(C92,Curves!$C$12:$C$433,0)</f>
        <v>90</v>
      </c>
      <c r="CB92" s="12">
        <f>MATCH(CONCATENATE("NG ",TEXT($BN92,"mmm-yyyy")),Curves!$11:$11,0)</f>
        <v>20</v>
      </c>
      <c r="CC92" s="12">
        <f>MATCH(CONCATENATE("B ",TEXT($BN92,"mmm-yyyy")),Curves!$11:$11,0)</f>
        <v>8</v>
      </c>
      <c r="CD92" s="12">
        <f>MATCH(CONCATENATE("DISC ",TEXT($BN92,"mmm-yyyy")),Curves!$11:$11,0)</f>
        <v>32</v>
      </c>
      <c r="CE92" s="12"/>
      <c r="CF92" s="12">
        <f>MATCH(CONCATENATE("NG ",TEXT($BO92,"mmm-yyyy")),Curves!$11:$11,0)</f>
        <v>21</v>
      </c>
      <c r="CG92" s="12">
        <f>MATCH(CONCATENATE("B ",TEXT($BO92,"mmm-yyyy")),Curves!$11:$11,0)</f>
        <v>9</v>
      </c>
      <c r="CH92" s="12">
        <f>MATCH(CONCATENATE("DISC ",TEXT($BO92,"mmm-yyyy")),Curves!$11:$11,0)</f>
        <v>33</v>
      </c>
      <c r="CI92" s="12"/>
      <c r="CJ92" s="12">
        <f>MATCH(CONCATENATE("NG ",TEXT($BP92,"mmm-yyyy")),Curves!$11:$11,0)</f>
        <v>22</v>
      </c>
      <c r="CK92" s="12">
        <f>MATCH(CONCATENATE("B ",TEXT($BP92,"mmm-yyyy")),Curves!$11:$11,0)</f>
        <v>10</v>
      </c>
      <c r="CL92" s="12">
        <f>MATCH(CONCATENATE("DISC ",TEXT($BP92,"mmm-yyyy")),Curves!$11:$11,0)</f>
        <v>34</v>
      </c>
      <c r="CM92" s="12"/>
      <c r="CN92" s="12">
        <f>MATCH(CONCATENATE("NG ",TEXT($BQ92,"mmm-yyyy")),Curves!$11:$11,0)</f>
        <v>23</v>
      </c>
      <c r="CO92" s="12">
        <f>MATCH(CONCATENATE("B ",TEXT($BQ92,"mmm-yyyy")),Curves!$11:$11,0)</f>
        <v>11</v>
      </c>
      <c r="CP92" s="12">
        <f>MATCH(CONCATENATE("DISC ",TEXT($BQ92,"mmm-yyyy")),Curves!$11:$11,0)</f>
        <v>35</v>
      </c>
      <c r="CQ92" s="12"/>
      <c r="CR92" s="12">
        <f>MATCH(CONCATENATE("NG ",TEXT($BR92,"mmm-yyyy")),Curves!$11:$11,0)</f>
        <v>24</v>
      </c>
      <c r="CS92" s="12">
        <f>MATCH(CONCATENATE("B ",TEXT($BR92,"mmm-yyyy")),Curves!$11:$11,0)</f>
        <v>12</v>
      </c>
      <c r="CT92" s="12">
        <f>MATCH(CONCATENATE("DISC ",TEXT($BR92,"mmm-yyyy")),Curves!$11:$11,0)</f>
        <v>36</v>
      </c>
      <c r="CU92" s="12"/>
      <c r="CV92" s="12">
        <f>MATCH(CONCATENATE("NG ",TEXT($BS92,"mmm-yyyy")),Curves!$11:$11,0)</f>
        <v>25</v>
      </c>
      <c r="CW92" s="12">
        <f>MATCH(CONCATENATE("B ",TEXT($BS92,"mmm-yyyy")),Curves!$11:$11,0)</f>
        <v>13</v>
      </c>
      <c r="CX92" s="12">
        <f>MATCH(CONCATENATE("DISC ",TEXT($BS92,"mmm-yyyy")),Curves!$11:$11,0)</f>
        <v>37</v>
      </c>
      <c r="CY92" s="12"/>
      <c r="CZ92" s="12">
        <f>MATCH(CONCATENATE("NG ",TEXT($BT92,"mmm-yyyy")),Curves!$11:$11,0)</f>
        <v>26</v>
      </c>
      <c r="DA92" s="12">
        <f>MATCH(CONCATENATE("B ",TEXT($BT92,"mmm-yyyy")),Curves!$11:$11,0)</f>
        <v>14</v>
      </c>
      <c r="DB92" s="12">
        <f>MATCH(CONCATENATE("DISC ",TEXT($BT92,"mmm-yyyy")),Curves!$11:$11,0)</f>
        <v>38</v>
      </c>
      <c r="DC92" s="12"/>
      <c r="DD92" s="12">
        <f>MATCH(CONCATENATE("NG ",TEXT($BU92,"mmm-yyyy")),Curves!$11:$11,0)</f>
        <v>27</v>
      </c>
      <c r="DE92" s="12">
        <f>MATCH(CONCATENATE("B ",TEXT($BU92,"mmm-yyyy")),Curves!$11:$11,0)</f>
        <v>15</v>
      </c>
      <c r="DF92" s="12">
        <f>MATCH(CONCATENATE("DISC ",TEXT($BU92,"mmm-yyyy")),Curves!$11:$11,0)</f>
        <v>39</v>
      </c>
      <c r="DG92" s="12"/>
      <c r="DH92" s="12">
        <f>MATCH(CONCATENATE("NG ",TEXT($BV92,"mmm-yyyy")),Curves!$11:$11,0)</f>
        <v>28</v>
      </c>
      <c r="DI92" s="12">
        <f>MATCH(CONCATENATE("B ",TEXT($BV92,"mmm-yyyy")),Curves!$11:$11,0)</f>
        <v>16</v>
      </c>
      <c r="DJ92" s="12">
        <f>MATCH(CONCATENATE("DISC ",TEXT($BV92,"mmm-yyyy")),Curves!$11:$11,0)</f>
        <v>40</v>
      </c>
      <c r="DL92" s="12">
        <f>MATCH(CONCATENATE("NG ",TEXT($BW92,"mmm-yyyy")),Curves!$11:$11,0)</f>
        <v>29</v>
      </c>
      <c r="DM92" s="12">
        <f>MATCH(CONCATENATE("B ",TEXT($BW92,"mmm-yyyy")),Curves!$11:$11,0)</f>
        <v>17</v>
      </c>
      <c r="DN92" s="12">
        <f>MATCH(CONCATENATE("DISC ",TEXT($BW92,"mmm-yyyy")),Curves!$11:$11,0)</f>
        <v>41</v>
      </c>
      <c r="DP92" s="12">
        <f>MATCH(CONCATENATE("NG ",TEXT($BX92,"mmm-yyyy")),Curves!$11:$11,0)</f>
        <v>30</v>
      </c>
      <c r="DQ92" s="12">
        <f>MATCH(CONCATENATE("B ",TEXT($BX92,"mmm-yyyy")),Curves!$11:$11,0)</f>
        <v>18</v>
      </c>
      <c r="DR92" s="12">
        <f>MATCH(CONCATENATE("DISC ",TEXT($BX92,"mmm-yyyy")),Curves!$11:$11,0)</f>
        <v>42</v>
      </c>
    </row>
    <row r="93" spans="2:122" x14ac:dyDescent="0.2">
      <c r="B93" s="6">
        <f t="shared" si="83"/>
        <v>36739</v>
      </c>
      <c r="C93" s="27">
        <f>IF(Curves!C102&lt;&gt;"",Curves!C102,"")</f>
        <v>36707</v>
      </c>
      <c r="D93" s="31"/>
      <c r="E93" s="20">
        <f t="shared" si="84"/>
        <v>0</v>
      </c>
      <c r="F93" s="20">
        <f t="shared" si="86"/>
        <v>0</v>
      </c>
      <c r="G93" s="20">
        <f t="shared" si="87"/>
        <v>0</v>
      </c>
      <c r="H93" s="20">
        <f t="shared" si="88"/>
        <v>4.1689752123827732</v>
      </c>
      <c r="I93" s="20">
        <f t="shared" si="89"/>
        <v>4.1164421659004207</v>
      </c>
      <c r="J93" s="20">
        <f t="shared" si="90"/>
        <v>4.0601872682907274</v>
      </c>
      <c r="K93" s="20">
        <f t="shared" si="91"/>
        <v>4.1169854625812778</v>
      </c>
      <c r="L93" s="20">
        <f t="shared" si="92"/>
        <v>4.1614500109722874</v>
      </c>
      <c r="M93" s="20">
        <f t="shared" si="93"/>
        <v>4.1269759191642761</v>
      </c>
      <c r="N93" s="20">
        <f t="shared" si="94"/>
        <v>3.8371843063728663</v>
      </c>
      <c r="O93" s="21">
        <f t="shared" si="95"/>
        <v>3.5535940451613159</v>
      </c>
      <c r="P93" s="20"/>
      <c r="Q93" s="50">
        <f t="shared" si="96"/>
        <v>4.1689752123827732</v>
      </c>
      <c r="R93" s="50">
        <f t="shared" si="123"/>
        <v>3.5535940451613159</v>
      </c>
      <c r="S93" s="51">
        <f t="shared" si="97"/>
        <v>0.6153811672214573</v>
      </c>
      <c r="U93" s="34">
        <f>INDEX(Curves!$A$12:$AZ$907,$CA93,CB93)</f>
        <v>0</v>
      </c>
      <c r="V93" s="34">
        <f>INDEX(Curves!$A$12:$AZ$907,$CA93,CC93)</f>
        <v>0</v>
      </c>
      <c r="W93" s="34">
        <f>INDEX(Curves!$A$12:$AZ$907,$CA93,CD93)</f>
        <v>0</v>
      </c>
      <c r="X93" s="34"/>
      <c r="Y93" s="34">
        <f>INDEX(Curves!$A$12:$AZ$907,$CA93,CF93)</f>
        <v>0</v>
      </c>
      <c r="Z93" s="34">
        <f>INDEX(Curves!$A$12:$AZ$907,$CA93,CG93)</f>
        <v>0</v>
      </c>
      <c r="AA93" s="34">
        <f>INDEX(Curves!$A$12:$AZ$907,$CA93,CH93)</f>
        <v>0</v>
      </c>
      <c r="AB93" s="34"/>
      <c r="AC93" s="34">
        <f>INDEX(Curves!$A$12:$AZ$907,$CA93,CJ93)</f>
        <v>0</v>
      </c>
      <c r="AD93" s="34">
        <f>INDEX(Curves!$A$12:$AZ$907,$CA93,CK93)</f>
        <v>0</v>
      </c>
      <c r="AE93" s="34">
        <f>INDEX(Curves!$A$12:$AZ$907,$CA93,CL93)</f>
        <v>0</v>
      </c>
      <c r="AF93" s="34"/>
      <c r="AG93" s="34">
        <f>INDEX(Curves!$A$12:$AZ$907,$CA93,CN93)</f>
        <v>4.476</v>
      </c>
      <c r="AH93" s="34">
        <f>INDEX(Curves!$A$12:$AZ$907,$CA93,CO93)</f>
        <v>-0.28249999999999997</v>
      </c>
      <c r="AI93" s="34">
        <f>INDEX(Curves!$A$12:$AZ$907,$CA93,CP93)</f>
        <v>0.99415171393412971</v>
      </c>
      <c r="AJ93" s="34"/>
      <c r="AK93" s="34">
        <f>INDEX(Curves!$A$12:$AZ$907,$CA93,CR93)</f>
        <v>4.4420000000000002</v>
      </c>
      <c r="AL93" s="34">
        <f>INDEX(Curves!$A$12:$AZ$907,$CA93,CS93)</f>
        <v>-0.27750000000000002</v>
      </c>
      <c r="AM93" s="34">
        <f>INDEX(Curves!$A$12:$AZ$907,$CA93,CT93)</f>
        <v>0.98846011907802145</v>
      </c>
      <c r="AN93" s="34"/>
      <c r="AO93" s="34">
        <f>INDEX(Curves!$A$12:$AZ$907,$CA93,CV93)</f>
        <v>4.4110000000000005</v>
      </c>
      <c r="AP93" s="34">
        <f>INDEX(Curves!$A$12:$AZ$907,$CA93,CW93)</f>
        <v>-0.28000000000000003</v>
      </c>
      <c r="AQ93" s="34">
        <f>INDEX(Curves!$A$12:$AZ$907,$CA93,CX93)</f>
        <v>0.9828582106731365</v>
      </c>
      <c r="AR93" s="34"/>
      <c r="AS93" s="34">
        <f>INDEX(Curves!$A$12:$AZ$907,$CA93,CZ93)</f>
        <v>4.4660000000000002</v>
      </c>
      <c r="AT93" s="34">
        <f>INDEX(Curves!$A$12:$AZ$907,$CA93,DA93)</f>
        <v>-0.2525</v>
      </c>
      <c r="AU93" s="34">
        <f>INDEX(Curves!$A$12:$AZ$907,$CA93,DB93)</f>
        <v>0.97709397474339099</v>
      </c>
      <c r="AV93" s="34"/>
      <c r="AW93" s="34">
        <f>INDEX(Curves!$A$12:$AZ$907,$CA93,DD93)</f>
        <v>4.5360000000000005</v>
      </c>
      <c r="AX93" s="34">
        <f>INDEX(Curves!$A$12:$AZ$907,$CA93,DE93)</f>
        <v>-0.2525</v>
      </c>
      <c r="AY93" s="34">
        <f>INDEX(Curves!$A$12:$AZ$907,$CA93,DF93)</f>
        <v>0.97150694781657221</v>
      </c>
      <c r="AZ93" s="34"/>
      <c r="BA93" s="34">
        <f>INDEX(Curves!$A$12:$AZ$907,$CA93,DH93)</f>
        <v>4.516</v>
      </c>
      <c r="BB93" s="34">
        <f>INDEX(Curves!$A$12:$AZ$907,$CA93,DI93)</f>
        <v>-0.24249999999999999</v>
      </c>
      <c r="BC93" s="34">
        <f>INDEX(Curves!$A$12:$AZ$907,$CA93,DJ93)</f>
        <v>0.96571333079777133</v>
      </c>
      <c r="BD93" s="34"/>
      <c r="BE93" s="34">
        <f>INDEX(Curves!$A$12:$AZ$907,$CA93,DL93)</f>
        <v>4.24</v>
      </c>
      <c r="BF93" s="34">
        <f>INDEX(Curves!$A$12:$AZ$907,$CA93,DM93)</f>
        <v>-0.24249999999999999</v>
      </c>
      <c r="BG93" s="34">
        <f>INDEX(Curves!$A$12:$AZ$907,$CA93,DN93)</f>
        <v>0.95989601160046689</v>
      </c>
      <c r="BH93" s="34"/>
      <c r="BI93" s="34">
        <f>INDEX(Curves!$A$12:$AZ$907,$CA93,DP93)</f>
        <v>3.9649999999999999</v>
      </c>
      <c r="BJ93" s="34">
        <f>INDEX(Curves!$A$12:$AZ$907,$CA93,DQ93)</f>
        <v>-0.24249999999999999</v>
      </c>
      <c r="BK93" s="34">
        <f>INDEX(Curves!$A$12:$AZ$907,$CA93,DR93)</f>
        <v>0.95462566693386597</v>
      </c>
      <c r="BL93"/>
      <c r="BM93"/>
      <c r="BN93" s="17">
        <f t="shared" si="99"/>
        <v>36647</v>
      </c>
      <c r="BO93" s="17">
        <f t="shared" ref="BO93:BX93" si="125">EOMONTH(BN93,1)</f>
        <v>36707</v>
      </c>
      <c r="BP93" s="17">
        <f t="shared" si="125"/>
        <v>36738</v>
      </c>
      <c r="BQ93" s="17">
        <f t="shared" si="125"/>
        <v>36769</v>
      </c>
      <c r="BR93" s="17">
        <f t="shared" si="125"/>
        <v>36799</v>
      </c>
      <c r="BS93" s="17">
        <f t="shared" si="125"/>
        <v>36830</v>
      </c>
      <c r="BT93" s="17">
        <f t="shared" si="125"/>
        <v>36860</v>
      </c>
      <c r="BU93" s="17">
        <f t="shared" si="125"/>
        <v>36891</v>
      </c>
      <c r="BV93" s="17">
        <f t="shared" si="125"/>
        <v>36922</v>
      </c>
      <c r="BW93" s="17">
        <f t="shared" si="125"/>
        <v>36950</v>
      </c>
      <c r="BX93" s="17">
        <f t="shared" si="125"/>
        <v>36981</v>
      </c>
      <c r="BY93" s="9"/>
      <c r="CA93" s="12">
        <f>MATCH(C93,Curves!$C$12:$C$433,0)</f>
        <v>91</v>
      </c>
      <c r="CB93" s="12">
        <f>MATCH(CONCATENATE("NG ",TEXT($BN93,"mmm-yyyy")),Curves!$11:$11,0)</f>
        <v>20</v>
      </c>
      <c r="CC93" s="12">
        <f>MATCH(CONCATENATE("B ",TEXT($BN93,"mmm-yyyy")),Curves!$11:$11,0)</f>
        <v>8</v>
      </c>
      <c r="CD93" s="12">
        <f>MATCH(CONCATENATE("DISC ",TEXT($BN93,"mmm-yyyy")),Curves!$11:$11,0)</f>
        <v>32</v>
      </c>
      <c r="CE93" s="12"/>
      <c r="CF93" s="12">
        <f>MATCH(CONCATENATE("NG ",TEXT($BO93,"mmm-yyyy")),Curves!$11:$11,0)</f>
        <v>21</v>
      </c>
      <c r="CG93" s="12">
        <f>MATCH(CONCATENATE("B ",TEXT($BO93,"mmm-yyyy")),Curves!$11:$11,0)</f>
        <v>9</v>
      </c>
      <c r="CH93" s="12">
        <f>MATCH(CONCATENATE("DISC ",TEXT($BO93,"mmm-yyyy")),Curves!$11:$11,0)</f>
        <v>33</v>
      </c>
      <c r="CI93" s="12"/>
      <c r="CJ93" s="12">
        <f>MATCH(CONCATENATE("NG ",TEXT($BP93,"mmm-yyyy")),Curves!$11:$11,0)</f>
        <v>22</v>
      </c>
      <c r="CK93" s="12">
        <f>MATCH(CONCATENATE("B ",TEXT($BP93,"mmm-yyyy")),Curves!$11:$11,0)</f>
        <v>10</v>
      </c>
      <c r="CL93" s="12">
        <f>MATCH(CONCATENATE("DISC ",TEXT($BP93,"mmm-yyyy")),Curves!$11:$11,0)</f>
        <v>34</v>
      </c>
      <c r="CM93" s="12"/>
      <c r="CN93" s="12">
        <f>MATCH(CONCATENATE("NG ",TEXT($BQ93,"mmm-yyyy")),Curves!$11:$11,0)</f>
        <v>23</v>
      </c>
      <c r="CO93" s="12">
        <f>MATCH(CONCATENATE("B ",TEXT($BQ93,"mmm-yyyy")),Curves!$11:$11,0)</f>
        <v>11</v>
      </c>
      <c r="CP93" s="12">
        <f>MATCH(CONCATENATE("DISC ",TEXT($BQ93,"mmm-yyyy")),Curves!$11:$11,0)</f>
        <v>35</v>
      </c>
      <c r="CQ93" s="12"/>
      <c r="CR93" s="12">
        <f>MATCH(CONCATENATE("NG ",TEXT($BR93,"mmm-yyyy")),Curves!$11:$11,0)</f>
        <v>24</v>
      </c>
      <c r="CS93" s="12">
        <f>MATCH(CONCATENATE("B ",TEXT($BR93,"mmm-yyyy")),Curves!$11:$11,0)</f>
        <v>12</v>
      </c>
      <c r="CT93" s="12">
        <f>MATCH(CONCATENATE("DISC ",TEXT($BR93,"mmm-yyyy")),Curves!$11:$11,0)</f>
        <v>36</v>
      </c>
      <c r="CU93" s="12"/>
      <c r="CV93" s="12">
        <f>MATCH(CONCATENATE("NG ",TEXT($BS93,"mmm-yyyy")),Curves!$11:$11,0)</f>
        <v>25</v>
      </c>
      <c r="CW93" s="12">
        <f>MATCH(CONCATENATE("B ",TEXT($BS93,"mmm-yyyy")),Curves!$11:$11,0)</f>
        <v>13</v>
      </c>
      <c r="CX93" s="12">
        <f>MATCH(CONCATENATE("DISC ",TEXT($BS93,"mmm-yyyy")),Curves!$11:$11,0)</f>
        <v>37</v>
      </c>
      <c r="CY93" s="12"/>
      <c r="CZ93" s="12">
        <f>MATCH(CONCATENATE("NG ",TEXT($BT93,"mmm-yyyy")),Curves!$11:$11,0)</f>
        <v>26</v>
      </c>
      <c r="DA93" s="12">
        <f>MATCH(CONCATENATE("B ",TEXT($BT93,"mmm-yyyy")),Curves!$11:$11,0)</f>
        <v>14</v>
      </c>
      <c r="DB93" s="12">
        <f>MATCH(CONCATENATE("DISC ",TEXT($BT93,"mmm-yyyy")),Curves!$11:$11,0)</f>
        <v>38</v>
      </c>
      <c r="DC93" s="12"/>
      <c r="DD93" s="12">
        <f>MATCH(CONCATENATE("NG ",TEXT($BU93,"mmm-yyyy")),Curves!$11:$11,0)</f>
        <v>27</v>
      </c>
      <c r="DE93" s="12">
        <f>MATCH(CONCATENATE("B ",TEXT($BU93,"mmm-yyyy")),Curves!$11:$11,0)</f>
        <v>15</v>
      </c>
      <c r="DF93" s="12">
        <f>MATCH(CONCATENATE("DISC ",TEXT($BU93,"mmm-yyyy")),Curves!$11:$11,0)</f>
        <v>39</v>
      </c>
      <c r="DG93" s="12"/>
      <c r="DH93" s="12">
        <f>MATCH(CONCATENATE("NG ",TEXT($BV93,"mmm-yyyy")),Curves!$11:$11,0)</f>
        <v>28</v>
      </c>
      <c r="DI93" s="12">
        <f>MATCH(CONCATENATE("B ",TEXT($BV93,"mmm-yyyy")),Curves!$11:$11,0)</f>
        <v>16</v>
      </c>
      <c r="DJ93" s="12">
        <f>MATCH(CONCATENATE("DISC ",TEXT($BV93,"mmm-yyyy")),Curves!$11:$11,0)</f>
        <v>40</v>
      </c>
      <c r="DL93" s="12">
        <f>MATCH(CONCATENATE("NG ",TEXT($BW93,"mmm-yyyy")),Curves!$11:$11,0)</f>
        <v>29</v>
      </c>
      <c r="DM93" s="12">
        <f>MATCH(CONCATENATE("B ",TEXT($BW93,"mmm-yyyy")),Curves!$11:$11,0)</f>
        <v>17</v>
      </c>
      <c r="DN93" s="12">
        <f>MATCH(CONCATENATE("DISC ",TEXT($BW93,"mmm-yyyy")),Curves!$11:$11,0)</f>
        <v>41</v>
      </c>
      <c r="DP93" s="12">
        <f>MATCH(CONCATENATE("NG ",TEXT($BX93,"mmm-yyyy")),Curves!$11:$11,0)</f>
        <v>30</v>
      </c>
      <c r="DQ93" s="12">
        <f>MATCH(CONCATENATE("B ",TEXT($BX93,"mmm-yyyy")),Curves!$11:$11,0)</f>
        <v>18</v>
      </c>
      <c r="DR93" s="12">
        <f>MATCH(CONCATENATE("DISC ",TEXT($BX93,"mmm-yyyy")),Curves!$11:$11,0)</f>
        <v>42</v>
      </c>
    </row>
    <row r="94" spans="2:122" x14ac:dyDescent="0.2">
      <c r="B94" s="6">
        <f t="shared" si="83"/>
        <v>36739</v>
      </c>
      <c r="C94" s="27">
        <f>IF(Curves!C103&lt;&gt;"",Curves!C103,"")</f>
        <v>36708</v>
      </c>
      <c r="D94" s="31"/>
      <c r="E94" s="20">
        <f t="shared" si="84"/>
        <v>0</v>
      </c>
      <c r="F94" s="20">
        <f t="shared" si="86"/>
        <v>0</v>
      </c>
      <c r="G94" s="20">
        <f t="shared" si="87"/>
        <v>0</v>
      </c>
      <c r="H94" s="20">
        <f t="shared" si="88"/>
        <v>0</v>
      </c>
      <c r="I94" s="20">
        <f t="shared" si="89"/>
        <v>0</v>
      </c>
      <c r="J94" s="20">
        <f t="shared" si="90"/>
        <v>0</v>
      </c>
      <c r="K94" s="20">
        <f t="shared" si="91"/>
        <v>0</v>
      </c>
      <c r="L94" s="20">
        <f t="shared" si="92"/>
        <v>0</v>
      </c>
      <c r="M94" s="20">
        <f t="shared" si="93"/>
        <v>0</v>
      </c>
      <c r="N94" s="20">
        <f t="shared" si="94"/>
        <v>0</v>
      </c>
      <c r="O94" s="21">
        <f t="shared" si="95"/>
        <v>0</v>
      </c>
      <c r="P94" s="20"/>
      <c r="Q94" s="50">
        <f t="shared" si="96"/>
        <v>0</v>
      </c>
      <c r="R94" s="50">
        <f t="shared" si="123"/>
        <v>0</v>
      </c>
      <c r="S94" s="51">
        <f t="shared" si="97"/>
        <v>0.6153811672214573</v>
      </c>
      <c r="U94" s="34">
        <f>INDEX(Curves!$A$12:$AZ$907,$CA94,CB94)</f>
        <v>0</v>
      </c>
      <c r="V94" s="34">
        <f>INDEX(Curves!$A$12:$AZ$907,$CA94,CC94)</f>
        <v>0</v>
      </c>
      <c r="W94" s="34">
        <f>INDEX(Curves!$A$12:$AZ$907,$CA94,CD94)</f>
        <v>0</v>
      </c>
      <c r="X94" s="34"/>
      <c r="Y94" s="34">
        <f>INDEX(Curves!$A$12:$AZ$907,$CA94,CF94)</f>
        <v>0</v>
      </c>
      <c r="Z94" s="34">
        <f>INDEX(Curves!$A$12:$AZ$907,$CA94,CG94)</f>
        <v>0</v>
      </c>
      <c r="AA94" s="34">
        <f>INDEX(Curves!$A$12:$AZ$907,$CA94,CH94)</f>
        <v>0</v>
      </c>
      <c r="AB94" s="34"/>
      <c r="AC94" s="34">
        <f>INDEX(Curves!$A$12:$AZ$907,$CA94,CJ94)</f>
        <v>0</v>
      </c>
      <c r="AD94" s="34">
        <f>INDEX(Curves!$A$12:$AZ$907,$CA94,CK94)</f>
        <v>0</v>
      </c>
      <c r="AE94" s="34">
        <f>INDEX(Curves!$A$12:$AZ$907,$CA94,CL94)</f>
        <v>0</v>
      </c>
      <c r="AF94" s="34"/>
      <c r="AG94" s="34">
        <f>INDEX(Curves!$A$12:$AZ$907,$CA94,CN94)</f>
        <v>0</v>
      </c>
      <c r="AH94" s="34">
        <f>INDEX(Curves!$A$12:$AZ$907,$CA94,CO94)</f>
        <v>0</v>
      </c>
      <c r="AI94" s="34">
        <f>INDEX(Curves!$A$12:$AZ$907,$CA94,CP94)</f>
        <v>0</v>
      </c>
      <c r="AJ94" s="34"/>
      <c r="AK94" s="34">
        <f>INDEX(Curves!$A$12:$AZ$907,$CA94,CR94)</f>
        <v>0</v>
      </c>
      <c r="AL94" s="34">
        <f>INDEX(Curves!$A$12:$AZ$907,$CA94,CS94)</f>
        <v>0</v>
      </c>
      <c r="AM94" s="34">
        <f>INDEX(Curves!$A$12:$AZ$907,$CA94,CT94)</f>
        <v>0</v>
      </c>
      <c r="AN94" s="34"/>
      <c r="AO94" s="34">
        <f>INDEX(Curves!$A$12:$AZ$907,$CA94,CV94)</f>
        <v>0</v>
      </c>
      <c r="AP94" s="34">
        <f>INDEX(Curves!$A$12:$AZ$907,$CA94,CW94)</f>
        <v>0</v>
      </c>
      <c r="AQ94" s="34">
        <f>INDEX(Curves!$A$12:$AZ$907,$CA94,CX94)</f>
        <v>0</v>
      </c>
      <c r="AR94" s="34"/>
      <c r="AS94" s="34">
        <f>INDEX(Curves!$A$12:$AZ$907,$CA94,CZ94)</f>
        <v>0</v>
      </c>
      <c r="AT94" s="34">
        <f>INDEX(Curves!$A$12:$AZ$907,$CA94,DA94)</f>
        <v>0</v>
      </c>
      <c r="AU94" s="34">
        <f>INDEX(Curves!$A$12:$AZ$907,$CA94,DB94)</f>
        <v>0</v>
      </c>
      <c r="AV94" s="34"/>
      <c r="AW94" s="34">
        <f>INDEX(Curves!$A$12:$AZ$907,$CA94,DD94)</f>
        <v>0</v>
      </c>
      <c r="AX94" s="34">
        <f>INDEX(Curves!$A$12:$AZ$907,$CA94,DE94)</f>
        <v>0</v>
      </c>
      <c r="AY94" s="34">
        <f>INDEX(Curves!$A$12:$AZ$907,$CA94,DF94)</f>
        <v>0</v>
      </c>
      <c r="AZ94" s="34"/>
      <c r="BA94" s="34">
        <f>INDEX(Curves!$A$12:$AZ$907,$CA94,DH94)</f>
        <v>0</v>
      </c>
      <c r="BB94" s="34">
        <f>INDEX(Curves!$A$12:$AZ$907,$CA94,DI94)</f>
        <v>0</v>
      </c>
      <c r="BC94" s="34">
        <f>INDEX(Curves!$A$12:$AZ$907,$CA94,DJ94)</f>
        <v>0</v>
      </c>
      <c r="BD94" s="34"/>
      <c r="BE94" s="34">
        <f>INDEX(Curves!$A$12:$AZ$907,$CA94,DL94)</f>
        <v>0</v>
      </c>
      <c r="BF94" s="34">
        <f>INDEX(Curves!$A$12:$AZ$907,$CA94,DM94)</f>
        <v>0</v>
      </c>
      <c r="BG94" s="34">
        <f>INDEX(Curves!$A$12:$AZ$907,$CA94,DN94)</f>
        <v>0</v>
      </c>
      <c r="BH94" s="34"/>
      <c r="BI94" s="34">
        <f>INDEX(Curves!$A$12:$AZ$907,$CA94,DP94)</f>
        <v>0</v>
      </c>
      <c r="BJ94" s="34">
        <f>INDEX(Curves!$A$12:$AZ$907,$CA94,DQ94)</f>
        <v>0</v>
      </c>
      <c r="BK94" s="34">
        <f>INDEX(Curves!$A$12:$AZ$907,$CA94,DR94)</f>
        <v>0</v>
      </c>
      <c r="BL94"/>
      <c r="BM94"/>
      <c r="BN94" s="17">
        <f t="shared" si="99"/>
        <v>36647</v>
      </c>
      <c r="BO94" s="17">
        <f t="shared" ref="BO94:BX94" si="126">EOMONTH(BN94,1)</f>
        <v>36707</v>
      </c>
      <c r="BP94" s="17">
        <f t="shared" si="126"/>
        <v>36738</v>
      </c>
      <c r="BQ94" s="17">
        <f t="shared" si="126"/>
        <v>36769</v>
      </c>
      <c r="BR94" s="17">
        <f t="shared" si="126"/>
        <v>36799</v>
      </c>
      <c r="BS94" s="17">
        <f t="shared" si="126"/>
        <v>36830</v>
      </c>
      <c r="BT94" s="17">
        <f t="shared" si="126"/>
        <v>36860</v>
      </c>
      <c r="BU94" s="17">
        <f t="shared" si="126"/>
        <v>36891</v>
      </c>
      <c r="BV94" s="17">
        <f t="shared" si="126"/>
        <v>36922</v>
      </c>
      <c r="BW94" s="17">
        <f t="shared" si="126"/>
        <v>36950</v>
      </c>
      <c r="BX94" s="17">
        <f t="shared" si="126"/>
        <v>36981</v>
      </c>
      <c r="BY94" s="9"/>
      <c r="CA94" s="12">
        <f>MATCH(C94,Curves!$C$12:$C$433,0)</f>
        <v>92</v>
      </c>
      <c r="CB94" s="12">
        <f>MATCH(CONCATENATE("NG ",TEXT($BN94,"mmm-yyyy")),Curves!$11:$11,0)</f>
        <v>20</v>
      </c>
      <c r="CC94" s="12">
        <f>MATCH(CONCATENATE("B ",TEXT($BN94,"mmm-yyyy")),Curves!$11:$11,0)</f>
        <v>8</v>
      </c>
      <c r="CD94" s="12">
        <f>MATCH(CONCATENATE("DISC ",TEXT($BN94,"mmm-yyyy")),Curves!$11:$11,0)</f>
        <v>32</v>
      </c>
      <c r="CE94" s="12"/>
      <c r="CF94" s="12">
        <f>MATCH(CONCATENATE("NG ",TEXT($BO94,"mmm-yyyy")),Curves!$11:$11,0)</f>
        <v>21</v>
      </c>
      <c r="CG94" s="12">
        <f>MATCH(CONCATENATE("B ",TEXT($BO94,"mmm-yyyy")),Curves!$11:$11,0)</f>
        <v>9</v>
      </c>
      <c r="CH94" s="12">
        <f>MATCH(CONCATENATE("DISC ",TEXT($BO94,"mmm-yyyy")),Curves!$11:$11,0)</f>
        <v>33</v>
      </c>
      <c r="CI94" s="12"/>
      <c r="CJ94" s="12">
        <f>MATCH(CONCATENATE("NG ",TEXT($BP94,"mmm-yyyy")),Curves!$11:$11,0)</f>
        <v>22</v>
      </c>
      <c r="CK94" s="12">
        <f>MATCH(CONCATENATE("B ",TEXT($BP94,"mmm-yyyy")),Curves!$11:$11,0)</f>
        <v>10</v>
      </c>
      <c r="CL94" s="12">
        <f>MATCH(CONCATENATE("DISC ",TEXT($BP94,"mmm-yyyy")),Curves!$11:$11,0)</f>
        <v>34</v>
      </c>
      <c r="CM94" s="12"/>
      <c r="CN94" s="12">
        <f>MATCH(CONCATENATE("NG ",TEXT($BQ94,"mmm-yyyy")),Curves!$11:$11,0)</f>
        <v>23</v>
      </c>
      <c r="CO94" s="12">
        <f>MATCH(CONCATENATE("B ",TEXT($BQ94,"mmm-yyyy")),Curves!$11:$11,0)</f>
        <v>11</v>
      </c>
      <c r="CP94" s="12">
        <f>MATCH(CONCATENATE("DISC ",TEXT($BQ94,"mmm-yyyy")),Curves!$11:$11,0)</f>
        <v>35</v>
      </c>
      <c r="CQ94" s="12"/>
      <c r="CR94" s="12">
        <f>MATCH(CONCATENATE("NG ",TEXT($BR94,"mmm-yyyy")),Curves!$11:$11,0)</f>
        <v>24</v>
      </c>
      <c r="CS94" s="12">
        <f>MATCH(CONCATENATE("B ",TEXT($BR94,"mmm-yyyy")),Curves!$11:$11,0)</f>
        <v>12</v>
      </c>
      <c r="CT94" s="12">
        <f>MATCH(CONCATENATE("DISC ",TEXT($BR94,"mmm-yyyy")),Curves!$11:$11,0)</f>
        <v>36</v>
      </c>
      <c r="CU94" s="12"/>
      <c r="CV94" s="12">
        <f>MATCH(CONCATENATE("NG ",TEXT($BS94,"mmm-yyyy")),Curves!$11:$11,0)</f>
        <v>25</v>
      </c>
      <c r="CW94" s="12">
        <f>MATCH(CONCATENATE("B ",TEXT($BS94,"mmm-yyyy")),Curves!$11:$11,0)</f>
        <v>13</v>
      </c>
      <c r="CX94" s="12">
        <f>MATCH(CONCATENATE("DISC ",TEXT($BS94,"mmm-yyyy")),Curves!$11:$11,0)</f>
        <v>37</v>
      </c>
      <c r="CY94" s="12"/>
      <c r="CZ94" s="12">
        <f>MATCH(CONCATENATE("NG ",TEXT($BT94,"mmm-yyyy")),Curves!$11:$11,0)</f>
        <v>26</v>
      </c>
      <c r="DA94" s="12">
        <f>MATCH(CONCATENATE("B ",TEXT($BT94,"mmm-yyyy")),Curves!$11:$11,0)</f>
        <v>14</v>
      </c>
      <c r="DB94" s="12">
        <f>MATCH(CONCATENATE("DISC ",TEXT($BT94,"mmm-yyyy")),Curves!$11:$11,0)</f>
        <v>38</v>
      </c>
      <c r="DC94" s="12"/>
      <c r="DD94" s="12">
        <f>MATCH(CONCATENATE("NG ",TEXT($BU94,"mmm-yyyy")),Curves!$11:$11,0)</f>
        <v>27</v>
      </c>
      <c r="DE94" s="12">
        <f>MATCH(CONCATENATE("B ",TEXT($BU94,"mmm-yyyy")),Curves!$11:$11,0)</f>
        <v>15</v>
      </c>
      <c r="DF94" s="12">
        <f>MATCH(CONCATENATE("DISC ",TEXT($BU94,"mmm-yyyy")),Curves!$11:$11,0)</f>
        <v>39</v>
      </c>
      <c r="DG94" s="12"/>
      <c r="DH94" s="12">
        <f>MATCH(CONCATENATE("NG ",TEXT($BV94,"mmm-yyyy")),Curves!$11:$11,0)</f>
        <v>28</v>
      </c>
      <c r="DI94" s="12">
        <f>MATCH(CONCATENATE("B ",TEXT($BV94,"mmm-yyyy")),Curves!$11:$11,0)</f>
        <v>16</v>
      </c>
      <c r="DJ94" s="12">
        <f>MATCH(CONCATENATE("DISC ",TEXT($BV94,"mmm-yyyy")),Curves!$11:$11,0)</f>
        <v>40</v>
      </c>
      <c r="DL94" s="12">
        <f>MATCH(CONCATENATE("NG ",TEXT($BW94,"mmm-yyyy")),Curves!$11:$11,0)</f>
        <v>29</v>
      </c>
      <c r="DM94" s="12">
        <f>MATCH(CONCATENATE("B ",TEXT($BW94,"mmm-yyyy")),Curves!$11:$11,0)</f>
        <v>17</v>
      </c>
      <c r="DN94" s="12">
        <f>MATCH(CONCATENATE("DISC ",TEXT($BW94,"mmm-yyyy")),Curves!$11:$11,0)</f>
        <v>41</v>
      </c>
      <c r="DP94" s="12">
        <f>MATCH(CONCATENATE("NG ",TEXT($BX94,"mmm-yyyy")),Curves!$11:$11,0)</f>
        <v>30</v>
      </c>
      <c r="DQ94" s="12">
        <f>MATCH(CONCATENATE("B ",TEXT($BX94,"mmm-yyyy")),Curves!$11:$11,0)</f>
        <v>18</v>
      </c>
      <c r="DR94" s="12">
        <f>MATCH(CONCATENATE("DISC ",TEXT($BX94,"mmm-yyyy")),Curves!$11:$11,0)</f>
        <v>42</v>
      </c>
    </row>
    <row r="95" spans="2:122" x14ac:dyDescent="0.2">
      <c r="B95" s="6">
        <f t="shared" si="83"/>
        <v>36739</v>
      </c>
      <c r="C95" s="27">
        <f>IF(Curves!C104&lt;&gt;"",Curves!C104,"")</f>
        <v>36709</v>
      </c>
      <c r="D95" s="31"/>
      <c r="E95" s="20">
        <f t="shared" si="84"/>
        <v>0</v>
      </c>
      <c r="F95" s="20">
        <f t="shared" si="86"/>
        <v>0</v>
      </c>
      <c r="G95" s="20">
        <f t="shared" si="87"/>
        <v>0</v>
      </c>
      <c r="H95" s="20">
        <f t="shared" si="88"/>
        <v>0</v>
      </c>
      <c r="I95" s="20">
        <f t="shared" si="89"/>
        <v>0</v>
      </c>
      <c r="J95" s="20">
        <f t="shared" si="90"/>
        <v>0</v>
      </c>
      <c r="K95" s="20">
        <f t="shared" si="91"/>
        <v>0</v>
      </c>
      <c r="L95" s="20">
        <f t="shared" si="92"/>
        <v>0</v>
      </c>
      <c r="M95" s="20">
        <f t="shared" si="93"/>
        <v>0</v>
      </c>
      <c r="N95" s="20">
        <f t="shared" si="94"/>
        <v>0</v>
      </c>
      <c r="O95" s="21">
        <f t="shared" si="95"/>
        <v>0</v>
      </c>
      <c r="P95" s="20"/>
      <c r="Q95" s="50">
        <f t="shared" si="96"/>
        <v>0</v>
      </c>
      <c r="R95" s="50">
        <f t="shared" si="123"/>
        <v>0</v>
      </c>
      <c r="S95" s="51">
        <f t="shared" si="97"/>
        <v>0.6153811672214573</v>
      </c>
      <c r="U95" s="34">
        <f>INDEX(Curves!$A$12:$AZ$907,$CA95,CB95)</f>
        <v>0</v>
      </c>
      <c r="V95" s="34">
        <f>INDEX(Curves!$A$12:$AZ$907,$CA95,CC95)</f>
        <v>0</v>
      </c>
      <c r="W95" s="34">
        <f>INDEX(Curves!$A$12:$AZ$907,$CA95,CD95)</f>
        <v>0</v>
      </c>
      <c r="X95" s="34"/>
      <c r="Y95" s="34">
        <f>INDEX(Curves!$A$12:$AZ$907,$CA95,CF95)</f>
        <v>0</v>
      </c>
      <c r="Z95" s="34">
        <f>INDEX(Curves!$A$12:$AZ$907,$CA95,CG95)</f>
        <v>0</v>
      </c>
      <c r="AA95" s="34">
        <f>INDEX(Curves!$A$12:$AZ$907,$CA95,CH95)</f>
        <v>0</v>
      </c>
      <c r="AB95" s="34"/>
      <c r="AC95" s="34">
        <f>INDEX(Curves!$A$12:$AZ$907,$CA95,CJ95)</f>
        <v>0</v>
      </c>
      <c r="AD95" s="34">
        <f>INDEX(Curves!$A$12:$AZ$907,$CA95,CK95)</f>
        <v>0</v>
      </c>
      <c r="AE95" s="34">
        <f>INDEX(Curves!$A$12:$AZ$907,$CA95,CL95)</f>
        <v>0</v>
      </c>
      <c r="AF95" s="34"/>
      <c r="AG95" s="34">
        <f>INDEX(Curves!$A$12:$AZ$907,$CA95,CN95)</f>
        <v>0</v>
      </c>
      <c r="AH95" s="34">
        <f>INDEX(Curves!$A$12:$AZ$907,$CA95,CO95)</f>
        <v>0</v>
      </c>
      <c r="AI95" s="34">
        <f>INDEX(Curves!$A$12:$AZ$907,$CA95,CP95)</f>
        <v>0</v>
      </c>
      <c r="AJ95" s="34"/>
      <c r="AK95" s="34">
        <f>INDEX(Curves!$A$12:$AZ$907,$CA95,CR95)</f>
        <v>0</v>
      </c>
      <c r="AL95" s="34">
        <f>INDEX(Curves!$A$12:$AZ$907,$CA95,CS95)</f>
        <v>0</v>
      </c>
      <c r="AM95" s="34">
        <f>INDEX(Curves!$A$12:$AZ$907,$CA95,CT95)</f>
        <v>0</v>
      </c>
      <c r="AN95" s="34"/>
      <c r="AO95" s="34">
        <f>INDEX(Curves!$A$12:$AZ$907,$CA95,CV95)</f>
        <v>0</v>
      </c>
      <c r="AP95" s="34">
        <f>INDEX(Curves!$A$12:$AZ$907,$CA95,CW95)</f>
        <v>0</v>
      </c>
      <c r="AQ95" s="34">
        <f>INDEX(Curves!$A$12:$AZ$907,$CA95,CX95)</f>
        <v>0</v>
      </c>
      <c r="AR95" s="34"/>
      <c r="AS95" s="34">
        <f>INDEX(Curves!$A$12:$AZ$907,$CA95,CZ95)</f>
        <v>0</v>
      </c>
      <c r="AT95" s="34">
        <f>INDEX(Curves!$A$12:$AZ$907,$CA95,DA95)</f>
        <v>0</v>
      </c>
      <c r="AU95" s="34">
        <f>INDEX(Curves!$A$12:$AZ$907,$CA95,DB95)</f>
        <v>0</v>
      </c>
      <c r="AV95" s="34"/>
      <c r="AW95" s="34">
        <f>INDEX(Curves!$A$12:$AZ$907,$CA95,DD95)</f>
        <v>0</v>
      </c>
      <c r="AX95" s="34">
        <f>INDEX(Curves!$A$12:$AZ$907,$CA95,DE95)</f>
        <v>0</v>
      </c>
      <c r="AY95" s="34">
        <f>INDEX(Curves!$A$12:$AZ$907,$CA95,DF95)</f>
        <v>0</v>
      </c>
      <c r="AZ95" s="34"/>
      <c r="BA95" s="34">
        <f>INDEX(Curves!$A$12:$AZ$907,$CA95,DH95)</f>
        <v>0</v>
      </c>
      <c r="BB95" s="34">
        <f>INDEX(Curves!$A$12:$AZ$907,$CA95,DI95)</f>
        <v>0</v>
      </c>
      <c r="BC95" s="34">
        <f>INDEX(Curves!$A$12:$AZ$907,$CA95,DJ95)</f>
        <v>0</v>
      </c>
      <c r="BD95" s="34"/>
      <c r="BE95" s="34">
        <f>INDEX(Curves!$A$12:$AZ$907,$CA95,DL95)</f>
        <v>0</v>
      </c>
      <c r="BF95" s="34">
        <f>INDEX(Curves!$A$12:$AZ$907,$CA95,DM95)</f>
        <v>0</v>
      </c>
      <c r="BG95" s="34">
        <f>INDEX(Curves!$A$12:$AZ$907,$CA95,DN95)</f>
        <v>0</v>
      </c>
      <c r="BH95" s="34"/>
      <c r="BI95" s="34">
        <f>INDEX(Curves!$A$12:$AZ$907,$CA95,DP95)</f>
        <v>0</v>
      </c>
      <c r="BJ95" s="34">
        <f>INDEX(Curves!$A$12:$AZ$907,$CA95,DQ95)</f>
        <v>0</v>
      </c>
      <c r="BK95" s="34">
        <f>INDEX(Curves!$A$12:$AZ$907,$CA95,DR95)</f>
        <v>0</v>
      </c>
      <c r="BL95"/>
      <c r="BM95"/>
      <c r="BN95" s="17">
        <f t="shared" si="99"/>
        <v>36647</v>
      </c>
      <c r="BO95" s="17">
        <f t="shared" ref="BO95:BX95" si="127">EOMONTH(BN95,1)</f>
        <v>36707</v>
      </c>
      <c r="BP95" s="17">
        <f t="shared" si="127"/>
        <v>36738</v>
      </c>
      <c r="BQ95" s="17">
        <f t="shared" si="127"/>
        <v>36769</v>
      </c>
      <c r="BR95" s="17">
        <f t="shared" si="127"/>
        <v>36799</v>
      </c>
      <c r="BS95" s="17">
        <f t="shared" si="127"/>
        <v>36830</v>
      </c>
      <c r="BT95" s="17">
        <f t="shared" si="127"/>
        <v>36860</v>
      </c>
      <c r="BU95" s="17">
        <f t="shared" si="127"/>
        <v>36891</v>
      </c>
      <c r="BV95" s="17">
        <f t="shared" si="127"/>
        <v>36922</v>
      </c>
      <c r="BW95" s="17">
        <f t="shared" si="127"/>
        <v>36950</v>
      </c>
      <c r="BX95" s="17">
        <f t="shared" si="127"/>
        <v>36981</v>
      </c>
      <c r="BY95" s="9"/>
      <c r="CA95" s="12">
        <f>MATCH(C95,Curves!$C$12:$C$433,0)</f>
        <v>93</v>
      </c>
      <c r="CB95" s="12">
        <f>MATCH(CONCATENATE("NG ",TEXT($BN95,"mmm-yyyy")),Curves!$11:$11,0)</f>
        <v>20</v>
      </c>
      <c r="CC95" s="12">
        <f>MATCH(CONCATENATE("B ",TEXT($BN95,"mmm-yyyy")),Curves!$11:$11,0)</f>
        <v>8</v>
      </c>
      <c r="CD95" s="12">
        <f>MATCH(CONCATENATE("DISC ",TEXT($BN95,"mmm-yyyy")),Curves!$11:$11,0)</f>
        <v>32</v>
      </c>
      <c r="CE95" s="12"/>
      <c r="CF95" s="12">
        <f>MATCH(CONCATENATE("NG ",TEXT($BO95,"mmm-yyyy")),Curves!$11:$11,0)</f>
        <v>21</v>
      </c>
      <c r="CG95" s="12">
        <f>MATCH(CONCATENATE("B ",TEXT($BO95,"mmm-yyyy")),Curves!$11:$11,0)</f>
        <v>9</v>
      </c>
      <c r="CH95" s="12">
        <f>MATCH(CONCATENATE("DISC ",TEXT($BO95,"mmm-yyyy")),Curves!$11:$11,0)</f>
        <v>33</v>
      </c>
      <c r="CI95" s="12"/>
      <c r="CJ95" s="12">
        <f>MATCH(CONCATENATE("NG ",TEXT($BP95,"mmm-yyyy")),Curves!$11:$11,0)</f>
        <v>22</v>
      </c>
      <c r="CK95" s="12">
        <f>MATCH(CONCATENATE("B ",TEXT($BP95,"mmm-yyyy")),Curves!$11:$11,0)</f>
        <v>10</v>
      </c>
      <c r="CL95" s="12">
        <f>MATCH(CONCATENATE("DISC ",TEXT($BP95,"mmm-yyyy")),Curves!$11:$11,0)</f>
        <v>34</v>
      </c>
      <c r="CM95" s="12"/>
      <c r="CN95" s="12">
        <f>MATCH(CONCATENATE("NG ",TEXT($BQ95,"mmm-yyyy")),Curves!$11:$11,0)</f>
        <v>23</v>
      </c>
      <c r="CO95" s="12">
        <f>MATCH(CONCATENATE("B ",TEXT($BQ95,"mmm-yyyy")),Curves!$11:$11,0)</f>
        <v>11</v>
      </c>
      <c r="CP95" s="12">
        <f>MATCH(CONCATENATE("DISC ",TEXT($BQ95,"mmm-yyyy")),Curves!$11:$11,0)</f>
        <v>35</v>
      </c>
      <c r="CQ95" s="12"/>
      <c r="CR95" s="12">
        <f>MATCH(CONCATENATE("NG ",TEXT($BR95,"mmm-yyyy")),Curves!$11:$11,0)</f>
        <v>24</v>
      </c>
      <c r="CS95" s="12">
        <f>MATCH(CONCATENATE("B ",TEXT($BR95,"mmm-yyyy")),Curves!$11:$11,0)</f>
        <v>12</v>
      </c>
      <c r="CT95" s="12">
        <f>MATCH(CONCATENATE("DISC ",TEXT($BR95,"mmm-yyyy")),Curves!$11:$11,0)</f>
        <v>36</v>
      </c>
      <c r="CU95" s="12"/>
      <c r="CV95" s="12">
        <f>MATCH(CONCATENATE("NG ",TEXT($BS95,"mmm-yyyy")),Curves!$11:$11,0)</f>
        <v>25</v>
      </c>
      <c r="CW95" s="12">
        <f>MATCH(CONCATENATE("B ",TEXT($BS95,"mmm-yyyy")),Curves!$11:$11,0)</f>
        <v>13</v>
      </c>
      <c r="CX95" s="12">
        <f>MATCH(CONCATENATE("DISC ",TEXT($BS95,"mmm-yyyy")),Curves!$11:$11,0)</f>
        <v>37</v>
      </c>
      <c r="CY95" s="12"/>
      <c r="CZ95" s="12">
        <f>MATCH(CONCATENATE("NG ",TEXT($BT95,"mmm-yyyy")),Curves!$11:$11,0)</f>
        <v>26</v>
      </c>
      <c r="DA95" s="12">
        <f>MATCH(CONCATENATE("B ",TEXT($BT95,"mmm-yyyy")),Curves!$11:$11,0)</f>
        <v>14</v>
      </c>
      <c r="DB95" s="12">
        <f>MATCH(CONCATENATE("DISC ",TEXT($BT95,"mmm-yyyy")),Curves!$11:$11,0)</f>
        <v>38</v>
      </c>
      <c r="DC95" s="12"/>
      <c r="DD95" s="12">
        <f>MATCH(CONCATENATE("NG ",TEXT($BU95,"mmm-yyyy")),Curves!$11:$11,0)</f>
        <v>27</v>
      </c>
      <c r="DE95" s="12">
        <f>MATCH(CONCATENATE("B ",TEXT($BU95,"mmm-yyyy")),Curves!$11:$11,0)</f>
        <v>15</v>
      </c>
      <c r="DF95" s="12">
        <f>MATCH(CONCATENATE("DISC ",TEXT($BU95,"mmm-yyyy")),Curves!$11:$11,0)</f>
        <v>39</v>
      </c>
      <c r="DG95" s="12"/>
      <c r="DH95" s="12">
        <f>MATCH(CONCATENATE("NG ",TEXT($BV95,"mmm-yyyy")),Curves!$11:$11,0)</f>
        <v>28</v>
      </c>
      <c r="DI95" s="12">
        <f>MATCH(CONCATENATE("B ",TEXT($BV95,"mmm-yyyy")),Curves!$11:$11,0)</f>
        <v>16</v>
      </c>
      <c r="DJ95" s="12">
        <f>MATCH(CONCATENATE("DISC ",TEXT($BV95,"mmm-yyyy")),Curves!$11:$11,0)</f>
        <v>40</v>
      </c>
      <c r="DL95" s="12">
        <f>MATCH(CONCATENATE("NG ",TEXT($BW95,"mmm-yyyy")),Curves!$11:$11,0)</f>
        <v>29</v>
      </c>
      <c r="DM95" s="12">
        <f>MATCH(CONCATENATE("B ",TEXT($BW95,"mmm-yyyy")),Curves!$11:$11,0)</f>
        <v>17</v>
      </c>
      <c r="DN95" s="12">
        <f>MATCH(CONCATENATE("DISC ",TEXT($BW95,"mmm-yyyy")),Curves!$11:$11,0)</f>
        <v>41</v>
      </c>
      <c r="DP95" s="12">
        <f>MATCH(CONCATENATE("NG ",TEXT($BX95,"mmm-yyyy")),Curves!$11:$11,0)</f>
        <v>30</v>
      </c>
      <c r="DQ95" s="12">
        <f>MATCH(CONCATENATE("B ",TEXT($BX95,"mmm-yyyy")),Curves!$11:$11,0)</f>
        <v>18</v>
      </c>
      <c r="DR95" s="12">
        <f>MATCH(CONCATENATE("DISC ",TEXT($BX95,"mmm-yyyy")),Curves!$11:$11,0)</f>
        <v>42</v>
      </c>
    </row>
    <row r="96" spans="2:122" x14ac:dyDescent="0.2">
      <c r="B96" s="6">
        <f t="shared" si="83"/>
        <v>36739</v>
      </c>
      <c r="C96" s="27">
        <f>IF(Curves!C105&lt;&gt;"",Curves!C105,"")</f>
        <v>36710</v>
      </c>
      <c r="D96" s="31"/>
      <c r="E96" s="20">
        <f t="shared" si="84"/>
        <v>0</v>
      </c>
      <c r="F96" s="20">
        <f t="shared" si="86"/>
        <v>0</v>
      </c>
      <c r="G96" s="20">
        <f t="shared" si="87"/>
        <v>0</v>
      </c>
      <c r="H96" s="20">
        <f t="shared" si="88"/>
        <v>4.1712406797389923</v>
      </c>
      <c r="I96" s="20">
        <f t="shared" si="89"/>
        <v>4.1186925252181297</v>
      </c>
      <c r="J96" s="20">
        <f t="shared" si="90"/>
        <v>4.0624286104875029</v>
      </c>
      <c r="K96" s="20">
        <f t="shared" si="91"/>
        <v>4.1192508330473014</v>
      </c>
      <c r="L96" s="20">
        <f t="shared" si="92"/>
        <v>4.1637422049939543</v>
      </c>
      <c r="M96" s="20">
        <f t="shared" si="93"/>
        <v>4.129251300954385</v>
      </c>
      <c r="N96" s="20">
        <f t="shared" si="94"/>
        <v>3.8393000444984837</v>
      </c>
      <c r="O96" s="21">
        <f t="shared" si="95"/>
        <v>3.555553342697948</v>
      </c>
      <c r="P96" s="20"/>
      <c r="Q96" s="50">
        <f t="shared" si="96"/>
        <v>4.1712406797389923</v>
      </c>
      <c r="R96" s="50">
        <f t="shared" si="123"/>
        <v>3.555553342697948</v>
      </c>
      <c r="S96" s="51">
        <f t="shared" si="97"/>
        <v>0.61568733704104428</v>
      </c>
      <c r="U96" s="34">
        <f>INDEX(Curves!$A$12:$AZ$907,$CA96,CB96)</f>
        <v>0</v>
      </c>
      <c r="V96" s="34">
        <f>INDEX(Curves!$A$12:$AZ$907,$CA96,CC96)</f>
        <v>0</v>
      </c>
      <c r="W96" s="34">
        <f>INDEX(Curves!$A$12:$AZ$907,$CA96,CD96)</f>
        <v>0</v>
      </c>
      <c r="X96" s="34"/>
      <c r="Y96" s="34">
        <f>INDEX(Curves!$A$12:$AZ$907,$CA96,CF96)</f>
        <v>0</v>
      </c>
      <c r="Z96" s="34">
        <f>INDEX(Curves!$A$12:$AZ$907,$CA96,CG96)</f>
        <v>0</v>
      </c>
      <c r="AA96" s="34">
        <f>INDEX(Curves!$A$12:$AZ$907,$CA96,CH96)</f>
        <v>0</v>
      </c>
      <c r="AB96" s="34"/>
      <c r="AC96" s="34">
        <f>INDEX(Curves!$A$12:$AZ$907,$CA96,CJ96)</f>
        <v>0</v>
      </c>
      <c r="AD96" s="34">
        <f>INDEX(Curves!$A$12:$AZ$907,$CA96,CK96)</f>
        <v>0</v>
      </c>
      <c r="AE96" s="34">
        <f>INDEX(Curves!$A$12:$AZ$907,$CA96,CL96)</f>
        <v>0</v>
      </c>
      <c r="AF96" s="34"/>
      <c r="AG96" s="34">
        <f>INDEX(Curves!$A$12:$AZ$907,$CA96,CN96)</f>
        <v>4.476</v>
      </c>
      <c r="AH96" s="34">
        <f>INDEX(Curves!$A$12:$AZ$907,$CA96,CO96)</f>
        <v>-0.28249999999999997</v>
      </c>
      <c r="AI96" s="34">
        <f>INDEX(Curves!$A$12:$AZ$907,$CA96,CP96)</f>
        <v>0.99469194699868657</v>
      </c>
      <c r="AJ96" s="34"/>
      <c r="AK96" s="34">
        <f>INDEX(Curves!$A$12:$AZ$907,$CA96,CR96)</f>
        <v>4.4420000000000002</v>
      </c>
      <c r="AL96" s="34">
        <f>INDEX(Curves!$A$12:$AZ$907,$CA96,CS96)</f>
        <v>-0.27750000000000002</v>
      </c>
      <c r="AM96" s="34">
        <f>INDEX(Curves!$A$12:$AZ$907,$CA96,CT96)</f>
        <v>0.98900048630522985</v>
      </c>
      <c r="AN96" s="34"/>
      <c r="AO96" s="34">
        <f>INDEX(Curves!$A$12:$AZ$907,$CA96,CV96)</f>
        <v>4.4110000000000005</v>
      </c>
      <c r="AP96" s="34">
        <f>INDEX(Curves!$A$12:$AZ$907,$CA96,CW96)</f>
        <v>-0.28000000000000003</v>
      </c>
      <c r="AQ96" s="34">
        <f>INDEX(Curves!$A$12:$AZ$907,$CA96,CX96)</f>
        <v>0.98340077716957219</v>
      </c>
      <c r="AR96" s="34"/>
      <c r="AS96" s="34">
        <f>INDEX(Curves!$A$12:$AZ$907,$CA96,CZ96)</f>
        <v>4.4660000000000002</v>
      </c>
      <c r="AT96" s="34">
        <f>INDEX(Curves!$A$12:$AZ$907,$CA96,DA96)</f>
        <v>-0.2525</v>
      </c>
      <c r="AU96" s="34">
        <f>INDEX(Curves!$A$12:$AZ$907,$CA96,DB96)</f>
        <v>0.97763162051674413</v>
      </c>
      <c r="AV96" s="34"/>
      <c r="AW96" s="34">
        <f>INDEX(Curves!$A$12:$AZ$907,$CA96,DD96)</f>
        <v>4.5360000000000005</v>
      </c>
      <c r="AX96" s="34">
        <f>INDEX(Curves!$A$12:$AZ$907,$CA96,DE96)</f>
        <v>-0.2525</v>
      </c>
      <c r="AY96" s="34">
        <f>INDEX(Curves!$A$12:$AZ$907,$CA96,DF96)</f>
        <v>0.97204206956786599</v>
      </c>
      <c r="AZ96" s="34"/>
      <c r="BA96" s="34">
        <f>INDEX(Curves!$A$12:$AZ$907,$CA96,DH96)</f>
        <v>4.516</v>
      </c>
      <c r="BB96" s="34">
        <f>INDEX(Curves!$A$12:$AZ$907,$CA96,DI96)</f>
        <v>-0.24249999999999999</v>
      </c>
      <c r="BC96" s="34">
        <f>INDEX(Curves!$A$12:$AZ$907,$CA96,DJ96)</f>
        <v>0.96624577066909678</v>
      </c>
      <c r="BD96" s="34"/>
      <c r="BE96" s="34">
        <f>INDEX(Curves!$A$12:$AZ$907,$CA96,DL96)</f>
        <v>4.24</v>
      </c>
      <c r="BF96" s="34">
        <f>INDEX(Curves!$A$12:$AZ$907,$CA96,DM96)</f>
        <v>-0.24249999999999999</v>
      </c>
      <c r="BG96" s="34">
        <f>INDEX(Curves!$A$12:$AZ$907,$CA96,DN96)</f>
        <v>0.96042527692269763</v>
      </c>
      <c r="BH96" s="34"/>
      <c r="BI96" s="34">
        <f>INDEX(Curves!$A$12:$AZ$907,$CA96,DP96)</f>
        <v>3.9649999999999999</v>
      </c>
      <c r="BJ96" s="34">
        <f>INDEX(Curves!$A$12:$AZ$907,$CA96,DQ96)</f>
        <v>-0.24249999999999999</v>
      </c>
      <c r="BK96" s="34">
        <f>INDEX(Curves!$A$12:$AZ$907,$CA96,DR96)</f>
        <v>0.95515200609750117</v>
      </c>
      <c r="BL96"/>
      <c r="BM96"/>
      <c r="BN96" s="17">
        <f t="shared" si="99"/>
        <v>36647</v>
      </c>
      <c r="BO96" s="17">
        <f t="shared" ref="BO96:BX96" si="128">EOMONTH(BN96,1)</f>
        <v>36707</v>
      </c>
      <c r="BP96" s="17">
        <f t="shared" si="128"/>
        <v>36738</v>
      </c>
      <c r="BQ96" s="17">
        <f t="shared" si="128"/>
        <v>36769</v>
      </c>
      <c r="BR96" s="17">
        <f t="shared" si="128"/>
        <v>36799</v>
      </c>
      <c r="BS96" s="17">
        <f t="shared" si="128"/>
        <v>36830</v>
      </c>
      <c r="BT96" s="17">
        <f t="shared" si="128"/>
        <v>36860</v>
      </c>
      <c r="BU96" s="17">
        <f t="shared" si="128"/>
        <v>36891</v>
      </c>
      <c r="BV96" s="17">
        <f t="shared" si="128"/>
        <v>36922</v>
      </c>
      <c r="BW96" s="17">
        <f t="shared" si="128"/>
        <v>36950</v>
      </c>
      <c r="BX96" s="17">
        <f t="shared" si="128"/>
        <v>36981</v>
      </c>
      <c r="BY96" s="9"/>
      <c r="CA96" s="12">
        <f>MATCH(C96,Curves!$C$12:$C$433,0)</f>
        <v>94</v>
      </c>
      <c r="CB96" s="12">
        <f>MATCH(CONCATENATE("NG ",TEXT($BN96,"mmm-yyyy")),Curves!$11:$11,0)</f>
        <v>20</v>
      </c>
      <c r="CC96" s="12">
        <f>MATCH(CONCATENATE("B ",TEXT($BN96,"mmm-yyyy")),Curves!$11:$11,0)</f>
        <v>8</v>
      </c>
      <c r="CD96" s="12">
        <f>MATCH(CONCATENATE("DISC ",TEXT($BN96,"mmm-yyyy")),Curves!$11:$11,0)</f>
        <v>32</v>
      </c>
      <c r="CE96" s="12"/>
      <c r="CF96" s="12">
        <f>MATCH(CONCATENATE("NG ",TEXT($BO96,"mmm-yyyy")),Curves!$11:$11,0)</f>
        <v>21</v>
      </c>
      <c r="CG96" s="12">
        <f>MATCH(CONCATENATE("B ",TEXT($BO96,"mmm-yyyy")),Curves!$11:$11,0)</f>
        <v>9</v>
      </c>
      <c r="CH96" s="12">
        <f>MATCH(CONCATENATE("DISC ",TEXT($BO96,"mmm-yyyy")),Curves!$11:$11,0)</f>
        <v>33</v>
      </c>
      <c r="CI96" s="12"/>
      <c r="CJ96" s="12">
        <f>MATCH(CONCATENATE("NG ",TEXT($BP96,"mmm-yyyy")),Curves!$11:$11,0)</f>
        <v>22</v>
      </c>
      <c r="CK96" s="12">
        <f>MATCH(CONCATENATE("B ",TEXT($BP96,"mmm-yyyy")),Curves!$11:$11,0)</f>
        <v>10</v>
      </c>
      <c r="CL96" s="12">
        <f>MATCH(CONCATENATE("DISC ",TEXT($BP96,"mmm-yyyy")),Curves!$11:$11,0)</f>
        <v>34</v>
      </c>
      <c r="CM96" s="12"/>
      <c r="CN96" s="12">
        <f>MATCH(CONCATENATE("NG ",TEXT($BQ96,"mmm-yyyy")),Curves!$11:$11,0)</f>
        <v>23</v>
      </c>
      <c r="CO96" s="12">
        <f>MATCH(CONCATENATE("B ",TEXT($BQ96,"mmm-yyyy")),Curves!$11:$11,0)</f>
        <v>11</v>
      </c>
      <c r="CP96" s="12">
        <f>MATCH(CONCATENATE("DISC ",TEXT($BQ96,"mmm-yyyy")),Curves!$11:$11,0)</f>
        <v>35</v>
      </c>
      <c r="CQ96" s="12"/>
      <c r="CR96" s="12">
        <f>MATCH(CONCATENATE("NG ",TEXT($BR96,"mmm-yyyy")),Curves!$11:$11,0)</f>
        <v>24</v>
      </c>
      <c r="CS96" s="12">
        <f>MATCH(CONCATENATE("B ",TEXT($BR96,"mmm-yyyy")),Curves!$11:$11,0)</f>
        <v>12</v>
      </c>
      <c r="CT96" s="12">
        <f>MATCH(CONCATENATE("DISC ",TEXT($BR96,"mmm-yyyy")),Curves!$11:$11,0)</f>
        <v>36</v>
      </c>
      <c r="CU96" s="12"/>
      <c r="CV96" s="12">
        <f>MATCH(CONCATENATE("NG ",TEXT($BS96,"mmm-yyyy")),Curves!$11:$11,0)</f>
        <v>25</v>
      </c>
      <c r="CW96" s="12">
        <f>MATCH(CONCATENATE("B ",TEXT($BS96,"mmm-yyyy")),Curves!$11:$11,0)</f>
        <v>13</v>
      </c>
      <c r="CX96" s="12">
        <f>MATCH(CONCATENATE("DISC ",TEXT($BS96,"mmm-yyyy")),Curves!$11:$11,0)</f>
        <v>37</v>
      </c>
      <c r="CY96" s="12"/>
      <c r="CZ96" s="12">
        <f>MATCH(CONCATENATE("NG ",TEXT($BT96,"mmm-yyyy")),Curves!$11:$11,0)</f>
        <v>26</v>
      </c>
      <c r="DA96" s="12">
        <f>MATCH(CONCATENATE("B ",TEXT($BT96,"mmm-yyyy")),Curves!$11:$11,0)</f>
        <v>14</v>
      </c>
      <c r="DB96" s="12">
        <f>MATCH(CONCATENATE("DISC ",TEXT($BT96,"mmm-yyyy")),Curves!$11:$11,0)</f>
        <v>38</v>
      </c>
      <c r="DC96" s="12"/>
      <c r="DD96" s="12">
        <f>MATCH(CONCATENATE("NG ",TEXT($BU96,"mmm-yyyy")),Curves!$11:$11,0)</f>
        <v>27</v>
      </c>
      <c r="DE96" s="12">
        <f>MATCH(CONCATENATE("B ",TEXT($BU96,"mmm-yyyy")),Curves!$11:$11,0)</f>
        <v>15</v>
      </c>
      <c r="DF96" s="12">
        <f>MATCH(CONCATENATE("DISC ",TEXT($BU96,"mmm-yyyy")),Curves!$11:$11,0)</f>
        <v>39</v>
      </c>
      <c r="DG96" s="12"/>
      <c r="DH96" s="12">
        <f>MATCH(CONCATENATE("NG ",TEXT($BV96,"mmm-yyyy")),Curves!$11:$11,0)</f>
        <v>28</v>
      </c>
      <c r="DI96" s="12">
        <f>MATCH(CONCATENATE("B ",TEXT($BV96,"mmm-yyyy")),Curves!$11:$11,0)</f>
        <v>16</v>
      </c>
      <c r="DJ96" s="12">
        <f>MATCH(CONCATENATE("DISC ",TEXT($BV96,"mmm-yyyy")),Curves!$11:$11,0)</f>
        <v>40</v>
      </c>
      <c r="DL96" s="12">
        <f>MATCH(CONCATENATE("NG ",TEXT($BW96,"mmm-yyyy")),Curves!$11:$11,0)</f>
        <v>29</v>
      </c>
      <c r="DM96" s="12">
        <f>MATCH(CONCATENATE("B ",TEXT($BW96,"mmm-yyyy")),Curves!$11:$11,0)</f>
        <v>17</v>
      </c>
      <c r="DN96" s="12">
        <f>MATCH(CONCATENATE("DISC ",TEXT($BW96,"mmm-yyyy")),Curves!$11:$11,0)</f>
        <v>41</v>
      </c>
      <c r="DP96" s="12">
        <f>MATCH(CONCATENATE("NG ",TEXT($BX96,"mmm-yyyy")),Curves!$11:$11,0)</f>
        <v>30</v>
      </c>
      <c r="DQ96" s="12">
        <f>MATCH(CONCATENATE("B ",TEXT($BX96,"mmm-yyyy")),Curves!$11:$11,0)</f>
        <v>18</v>
      </c>
      <c r="DR96" s="12">
        <f>MATCH(CONCATENATE("DISC ",TEXT($BX96,"mmm-yyyy")),Curves!$11:$11,0)</f>
        <v>42</v>
      </c>
    </row>
    <row r="97" spans="2:122" x14ac:dyDescent="0.2">
      <c r="B97" s="6">
        <f t="shared" si="83"/>
        <v>36739</v>
      </c>
      <c r="C97" s="27">
        <f>IF(Curves!C106&lt;&gt;"",Curves!C106,"")</f>
        <v>36711</v>
      </c>
      <c r="D97" s="31"/>
      <c r="E97" s="20">
        <f t="shared" si="84"/>
        <v>0</v>
      </c>
      <c r="F97" s="20">
        <f t="shared" si="86"/>
        <v>0</v>
      </c>
      <c r="G97" s="20">
        <f t="shared" si="87"/>
        <v>0</v>
      </c>
      <c r="H97" s="20">
        <f t="shared" si="88"/>
        <v>0</v>
      </c>
      <c r="I97" s="20">
        <f t="shared" si="89"/>
        <v>0</v>
      </c>
      <c r="J97" s="20">
        <f t="shared" si="90"/>
        <v>0</v>
      </c>
      <c r="K97" s="20">
        <f t="shared" si="91"/>
        <v>0</v>
      </c>
      <c r="L97" s="20">
        <f t="shared" si="92"/>
        <v>0</v>
      </c>
      <c r="M97" s="20">
        <f t="shared" si="93"/>
        <v>0</v>
      </c>
      <c r="N97" s="20">
        <f t="shared" si="94"/>
        <v>0</v>
      </c>
      <c r="O97" s="21">
        <f t="shared" si="95"/>
        <v>0</v>
      </c>
      <c r="P97" s="20"/>
      <c r="Q97" s="50">
        <f t="shared" si="96"/>
        <v>0</v>
      </c>
      <c r="R97" s="50">
        <f t="shared" si="123"/>
        <v>0</v>
      </c>
      <c r="S97" s="51">
        <f t="shared" si="97"/>
        <v>0.61568733704104428</v>
      </c>
      <c r="U97" s="34">
        <f>INDEX(Curves!$A$12:$AZ$907,$CA97,CB97)</f>
        <v>0</v>
      </c>
      <c r="V97" s="34">
        <f>INDEX(Curves!$A$12:$AZ$907,$CA97,CC97)</f>
        <v>0</v>
      </c>
      <c r="W97" s="34">
        <f>INDEX(Curves!$A$12:$AZ$907,$CA97,CD97)</f>
        <v>0</v>
      </c>
      <c r="X97" s="34"/>
      <c r="Y97" s="34">
        <f>INDEX(Curves!$A$12:$AZ$907,$CA97,CF97)</f>
        <v>0</v>
      </c>
      <c r="Z97" s="34">
        <f>INDEX(Curves!$A$12:$AZ$907,$CA97,CG97)</f>
        <v>0</v>
      </c>
      <c r="AA97" s="34">
        <f>INDEX(Curves!$A$12:$AZ$907,$CA97,CH97)</f>
        <v>0</v>
      </c>
      <c r="AB97" s="34"/>
      <c r="AC97" s="34">
        <f>INDEX(Curves!$A$12:$AZ$907,$CA97,CJ97)</f>
        <v>0</v>
      </c>
      <c r="AD97" s="34">
        <f>INDEX(Curves!$A$12:$AZ$907,$CA97,CK97)</f>
        <v>0</v>
      </c>
      <c r="AE97" s="34">
        <f>INDEX(Curves!$A$12:$AZ$907,$CA97,CL97)</f>
        <v>0</v>
      </c>
      <c r="AF97" s="34"/>
      <c r="AG97" s="34">
        <f>INDEX(Curves!$A$12:$AZ$907,$CA97,CN97)</f>
        <v>0</v>
      </c>
      <c r="AH97" s="34">
        <f>INDEX(Curves!$A$12:$AZ$907,$CA97,CO97)</f>
        <v>0</v>
      </c>
      <c r="AI97" s="34">
        <f>INDEX(Curves!$A$12:$AZ$907,$CA97,CP97)</f>
        <v>0</v>
      </c>
      <c r="AJ97" s="34"/>
      <c r="AK97" s="34">
        <f>INDEX(Curves!$A$12:$AZ$907,$CA97,CR97)</f>
        <v>0</v>
      </c>
      <c r="AL97" s="34">
        <f>INDEX(Curves!$A$12:$AZ$907,$CA97,CS97)</f>
        <v>0</v>
      </c>
      <c r="AM97" s="34">
        <f>INDEX(Curves!$A$12:$AZ$907,$CA97,CT97)</f>
        <v>0</v>
      </c>
      <c r="AN97" s="34"/>
      <c r="AO97" s="34">
        <f>INDEX(Curves!$A$12:$AZ$907,$CA97,CV97)</f>
        <v>0</v>
      </c>
      <c r="AP97" s="34">
        <f>INDEX(Curves!$A$12:$AZ$907,$CA97,CW97)</f>
        <v>0</v>
      </c>
      <c r="AQ97" s="34">
        <f>INDEX(Curves!$A$12:$AZ$907,$CA97,CX97)</f>
        <v>0</v>
      </c>
      <c r="AR97" s="34"/>
      <c r="AS97" s="34">
        <f>INDEX(Curves!$A$12:$AZ$907,$CA97,CZ97)</f>
        <v>0</v>
      </c>
      <c r="AT97" s="34">
        <f>INDEX(Curves!$A$12:$AZ$907,$CA97,DA97)</f>
        <v>0</v>
      </c>
      <c r="AU97" s="34">
        <f>INDEX(Curves!$A$12:$AZ$907,$CA97,DB97)</f>
        <v>0</v>
      </c>
      <c r="AV97" s="34"/>
      <c r="AW97" s="34">
        <f>INDEX(Curves!$A$12:$AZ$907,$CA97,DD97)</f>
        <v>0</v>
      </c>
      <c r="AX97" s="34">
        <f>INDEX(Curves!$A$12:$AZ$907,$CA97,DE97)</f>
        <v>0</v>
      </c>
      <c r="AY97" s="34">
        <f>INDEX(Curves!$A$12:$AZ$907,$CA97,DF97)</f>
        <v>0</v>
      </c>
      <c r="AZ97" s="34"/>
      <c r="BA97" s="34">
        <f>INDEX(Curves!$A$12:$AZ$907,$CA97,DH97)</f>
        <v>0</v>
      </c>
      <c r="BB97" s="34">
        <f>INDEX(Curves!$A$12:$AZ$907,$CA97,DI97)</f>
        <v>0</v>
      </c>
      <c r="BC97" s="34">
        <f>INDEX(Curves!$A$12:$AZ$907,$CA97,DJ97)</f>
        <v>0</v>
      </c>
      <c r="BD97" s="34"/>
      <c r="BE97" s="34">
        <f>INDEX(Curves!$A$12:$AZ$907,$CA97,DL97)</f>
        <v>0</v>
      </c>
      <c r="BF97" s="34">
        <f>INDEX(Curves!$A$12:$AZ$907,$CA97,DM97)</f>
        <v>0</v>
      </c>
      <c r="BG97" s="34">
        <f>INDEX(Curves!$A$12:$AZ$907,$CA97,DN97)</f>
        <v>0</v>
      </c>
      <c r="BH97" s="34"/>
      <c r="BI97" s="34">
        <f>INDEX(Curves!$A$12:$AZ$907,$CA97,DP97)</f>
        <v>0</v>
      </c>
      <c r="BJ97" s="34">
        <f>INDEX(Curves!$A$12:$AZ$907,$CA97,DQ97)</f>
        <v>0</v>
      </c>
      <c r="BK97" s="34">
        <f>INDEX(Curves!$A$12:$AZ$907,$CA97,DR97)</f>
        <v>0</v>
      </c>
      <c r="BL97"/>
      <c r="BM97"/>
      <c r="BN97" s="17">
        <f t="shared" si="99"/>
        <v>36647</v>
      </c>
      <c r="BO97" s="17">
        <f t="shared" ref="BO97:BX97" si="129">EOMONTH(BN97,1)</f>
        <v>36707</v>
      </c>
      <c r="BP97" s="17">
        <f t="shared" si="129"/>
        <v>36738</v>
      </c>
      <c r="BQ97" s="17">
        <f t="shared" si="129"/>
        <v>36769</v>
      </c>
      <c r="BR97" s="17">
        <f t="shared" si="129"/>
        <v>36799</v>
      </c>
      <c r="BS97" s="17">
        <f t="shared" si="129"/>
        <v>36830</v>
      </c>
      <c r="BT97" s="17">
        <f t="shared" si="129"/>
        <v>36860</v>
      </c>
      <c r="BU97" s="17">
        <f t="shared" si="129"/>
        <v>36891</v>
      </c>
      <c r="BV97" s="17">
        <f t="shared" si="129"/>
        <v>36922</v>
      </c>
      <c r="BW97" s="17">
        <f t="shared" si="129"/>
        <v>36950</v>
      </c>
      <c r="BX97" s="17">
        <f t="shared" si="129"/>
        <v>36981</v>
      </c>
      <c r="BY97" s="9"/>
      <c r="CA97" s="12">
        <f>MATCH(C97,Curves!$C$12:$C$433,0)</f>
        <v>95</v>
      </c>
      <c r="CB97" s="12">
        <f>MATCH(CONCATENATE("NG ",TEXT($BN97,"mmm-yyyy")),Curves!$11:$11,0)</f>
        <v>20</v>
      </c>
      <c r="CC97" s="12">
        <f>MATCH(CONCATENATE("B ",TEXT($BN97,"mmm-yyyy")),Curves!$11:$11,0)</f>
        <v>8</v>
      </c>
      <c r="CD97" s="12">
        <f>MATCH(CONCATENATE("DISC ",TEXT($BN97,"mmm-yyyy")),Curves!$11:$11,0)</f>
        <v>32</v>
      </c>
      <c r="CE97" s="12"/>
      <c r="CF97" s="12">
        <f>MATCH(CONCATENATE("NG ",TEXT($BO97,"mmm-yyyy")),Curves!$11:$11,0)</f>
        <v>21</v>
      </c>
      <c r="CG97" s="12">
        <f>MATCH(CONCATENATE("B ",TEXT($BO97,"mmm-yyyy")),Curves!$11:$11,0)</f>
        <v>9</v>
      </c>
      <c r="CH97" s="12">
        <f>MATCH(CONCATENATE("DISC ",TEXT($BO97,"mmm-yyyy")),Curves!$11:$11,0)</f>
        <v>33</v>
      </c>
      <c r="CI97" s="12"/>
      <c r="CJ97" s="12">
        <f>MATCH(CONCATENATE("NG ",TEXT($BP97,"mmm-yyyy")),Curves!$11:$11,0)</f>
        <v>22</v>
      </c>
      <c r="CK97" s="12">
        <f>MATCH(CONCATENATE("B ",TEXT($BP97,"mmm-yyyy")),Curves!$11:$11,0)</f>
        <v>10</v>
      </c>
      <c r="CL97" s="12">
        <f>MATCH(CONCATENATE("DISC ",TEXT($BP97,"mmm-yyyy")),Curves!$11:$11,0)</f>
        <v>34</v>
      </c>
      <c r="CM97" s="12"/>
      <c r="CN97" s="12">
        <f>MATCH(CONCATENATE("NG ",TEXT($BQ97,"mmm-yyyy")),Curves!$11:$11,0)</f>
        <v>23</v>
      </c>
      <c r="CO97" s="12">
        <f>MATCH(CONCATENATE("B ",TEXT($BQ97,"mmm-yyyy")),Curves!$11:$11,0)</f>
        <v>11</v>
      </c>
      <c r="CP97" s="12">
        <f>MATCH(CONCATENATE("DISC ",TEXT($BQ97,"mmm-yyyy")),Curves!$11:$11,0)</f>
        <v>35</v>
      </c>
      <c r="CQ97" s="12"/>
      <c r="CR97" s="12">
        <f>MATCH(CONCATENATE("NG ",TEXT($BR97,"mmm-yyyy")),Curves!$11:$11,0)</f>
        <v>24</v>
      </c>
      <c r="CS97" s="12">
        <f>MATCH(CONCATENATE("B ",TEXT($BR97,"mmm-yyyy")),Curves!$11:$11,0)</f>
        <v>12</v>
      </c>
      <c r="CT97" s="12">
        <f>MATCH(CONCATENATE("DISC ",TEXT($BR97,"mmm-yyyy")),Curves!$11:$11,0)</f>
        <v>36</v>
      </c>
      <c r="CU97" s="12"/>
      <c r="CV97" s="12">
        <f>MATCH(CONCATENATE("NG ",TEXT($BS97,"mmm-yyyy")),Curves!$11:$11,0)</f>
        <v>25</v>
      </c>
      <c r="CW97" s="12">
        <f>MATCH(CONCATENATE("B ",TEXT($BS97,"mmm-yyyy")),Curves!$11:$11,0)</f>
        <v>13</v>
      </c>
      <c r="CX97" s="12">
        <f>MATCH(CONCATENATE("DISC ",TEXT($BS97,"mmm-yyyy")),Curves!$11:$11,0)</f>
        <v>37</v>
      </c>
      <c r="CY97" s="12"/>
      <c r="CZ97" s="12">
        <f>MATCH(CONCATENATE("NG ",TEXT($BT97,"mmm-yyyy")),Curves!$11:$11,0)</f>
        <v>26</v>
      </c>
      <c r="DA97" s="12">
        <f>MATCH(CONCATENATE("B ",TEXT($BT97,"mmm-yyyy")),Curves!$11:$11,0)</f>
        <v>14</v>
      </c>
      <c r="DB97" s="12">
        <f>MATCH(CONCATENATE("DISC ",TEXT($BT97,"mmm-yyyy")),Curves!$11:$11,0)</f>
        <v>38</v>
      </c>
      <c r="DC97" s="12"/>
      <c r="DD97" s="12">
        <f>MATCH(CONCATENATE("NG ",TEXT($BU97,"mmm-yyyy")),Curves!$11:$11,0)</f>
        <v>27</v>
      </c>
      <c r="DE97" s="12">
        <f>MATCH(CONCATENATE("B ",TEXT($BU97,"mmm-yyyy")),Curves!$11:$11,0)</f>
        <v>15</v>
      </c>
      <c r="DF97" s="12">
        <f>MATCH(CONCATENATE("DISC ",TEXT($BU97,"mmm-yyyy")),Curves!$11:$11,0)</f>
        <v>39</v>
      </c>
      <c r="DG97" s="12"/>
      <c r="DH97" s="12">
        <f>MATCH(CONCATENATE("NG ",TEXT($BV97,"mmm-yyyy")),Curves!$11:$11,0)</f>
        <v>28</v>
      </c>
      <c r="DI97" s="12">
        <f>MATCH(CONCATENATE("B ",TEXT($BV97,"mmm-yyyy")),Curves!$11:$11,0)</f>
        <v>16</v>
      </c>
      <c r="DJ97" s="12">
        <f>MATCH(CONCATENATE("DISC ",TEXT($BV97,"mmm-yyyy")),Curves!$11:$11,0)</f>
        <v>40</v>
      </c>
      <c r="DL97" s="12">
        <f>MATCH(CONCATENATE("NG ",TEXT($BW97,"mmm-yyyy")),Curves!$11:$11,0)</f>
        <v>29</v>
      </c>
      <c r="DM97" s="12">
        <f>MATCH(CONCATENATE("B ",TEXT($BW97,"mmm-yyyy")),Curves!$11:$11,0)</f>
        <v>17</v>
      </c>
      <c r="DN97" s="12">
        <f>MATCH(CONCATENATE("DISC ",TEXT($BW97,"mmm-yyyy")),Curves!$11:$11,0)</f>
        <v>41</v>
      </c>
      <c r="DP97" s="12">
        <f>MATCH(CONCATENATE("NG ",TEXT($BX97,"mmm-yyyy")),Curves!$11:$11,0)</f>
        <v>30</v>
      </c>
      <c r="DQ97" s="12">
        <f>MATCH(CONCATENATE("B ",TEXT($BX97,"mmm-yyyy")),Curves!$11:$11,0)</f>
        <v>18</v>
      </c>
      <c r="DR97" s="12">
        <f>MATCH(CONCATENATE("DISC ",TEXT($BX97,"mmm-yyyy")),Curves!$11:$11,0)</f>
        <v>42</v>
      </c>
    </row>
    <row r="98" spans="2:122" x14ac:dyDescent="0.2">
      <c r="B98" s="6">
        <f t="shared" si="83"/>
        <v>36739</v>
      </c>
      <c r="C98" s="27">
        <f>IF(Curves!C107&lt;&gt;"",Curves!C107,"")</f>
        <v>36712</v>
      </c>
      <c r="D98" s="31"/>
      <c r="E98" s="20">
        <f t="shared" si="84"/>
        <v>0</v>
      </c>
      <c r="F98" s="20">
        <f t="shared" si="86"/>
        <v>0</v>
      </c>
      <c r="G98" s="20">
        <f t="shared" si="87"/>
        <v>0</v>
      </c>
      <c r="H98" s="20">
        <f t="shared" si="88"/>
        <v>3.829992362344568</v>
      </c>
      <c r="I98" s="20">
        <f t="shared" si="89"/>
        <v>3.7903372461031344</v>
      </c>
      <c r="J98" s="20">
        <f t="shared" si="90"/>
        <v>3.7837980151103165</v>
      </c>
      <c r="K98" s="20">
        <f t="shared" si="91"/>
        <v>3.835210637035849</v>
      </c>
      <c r="L98" s="20">
        <f t="shared" si="92"/>
        <v>3.8817353677124276</v>
      </c>
      <c r="M98" s="20">
        <f t="shared" si="93"/>
        <v>3.8493551981879941</v>
      </c>
      <c r="N98" s="20">
        <f t="shared" si="94"/>
        <v>3.5709057394826349</v>
      </c>
      <c r="O98" s="21">
        <f t="shared" si="95"/>
        <v>3.3126874421884964</v>
      </c>
      <c r="P98" s="20"/>
      <c r="Q98" s="50">
        <f t="shared" si="96"/>
        <v>3.8817353677124276</v>
      </c>
      <c r="R98" s="50">
        <f t="shared" si="123"/>
        <v>3.3126874421884964</v>
      </c>
      <c r="S98" s="51">
        <f t="shared" si="97"/>
        <v>0.56904792552393113</v>
      </c>
      <c r="U98" s="34">
        <f>INDEX(Curves!$A$12:$AZ$907,$CA98,CB98)</f>
        <v>0</v>
      </c>
      <c r="V98" s="34">
        <f>INDEX(Curves!$A$12:$AZ$907,$CA98,CC98)</f>
        <v>0</v>
      </c>
      <c r="W98" s="34">
        <f>INDEX(Curves!$A$12:$AZ$907,$CA98,CD98)</f>
        <v>0</v>
      </c>
      <c r="X98" s="34"/>
      <c r="Y98" s="34">
        <f>INDEX(Curves!$A$12:$AZ$907,$CA98,CF98)</f>
        <v>0</v>
      </c>
      <c r="Z98" s="34">
        <f>INDEX(Curves!$A$12:$AZ$907,$CA98,CG98)</f>
        <v>0</v>
      </c>
      <c r="AA98" s="34">
        <f>INDEX(Curves!$A$12:$AZ$907,$CA98,CH98)</f>
        <v>0</v>
      </c>
      <c r="AB98" s="34"/>
      <c r="AC98" s="34">
        <f>INDEX(Curves!$A$12:$AZ$907,$CA98,CJ98)</f>
        <v>0</v>
      </c>
      <c r="AD98" s="34">
        <f>INDEX(Curves!$A$12:$AZ$907,$CA98,CK98)</f>
        <v>0</v>
      </c>
      <c r="AE98" s="34">
        <f>INDEX(Curves!$A$12:$AZ$907,$CA98,CL98)</f>
        <v>0</v>
      </c>
      <c r="AF98" s="34"/>
      <c r="AG98" s="34">
        <f>INDEX(Curves!$A$12:$AZ$907,$CA98,CN98)</f>
        <v>4.109</v>
      </c>
      <c r="AH98" s="34">
        <f>INDEX(Curves!$A$12:$AZ$907,$CA98,CO98)</f>
        <v>-0.26</v>
      </c>
      <c r="AI98" s="34">
        <f>INDEX(Curves!$A$12:$AZ$907,$CA98,CP98)</f>
        <v>0.99506166857484224</v>
      </c>
      <c r="AJ98" s="34"/>
      <c r="AK98" s="34">
        <f>INDEX(Curves!$A$12:$AZ$907,$CA98,CR98)</f>
        <v>4.0910000000000002</v>
      </c>
      <c r="AL98" s="34">
        <f>INDEX(Curves!$A$12:$AZ$907,$CA98,CS98)</f>
        <v>-0.26</v>
      </c>
      <c r="AM98" s="34">
        <f>INDEX(Curves!$A$12:$AZ$907,$CA98,CT98)</f>
        <v>0.98938586429212583</v>
      </c>
      <c r="AN98" s="34"/>
      <c r="AO98" s="34">
        <f>INDEX(Curves!$A$12:$AZ$907,$CA98,CV98)</f>
        <v>4.1110000000000007</v>
      </c>
      <c r="AP98" s="34">
        <f>INDEX(Curves!$A$12:$AZ$907,$CA98,CW98)</f>
        <v>-0.26500000000000001</v>
      </c>
      <c r="AQ98" s="34">
        <f>INDEX(Curves!$A$12:$AZ$907,$CA98,CX98)</f>
        <v>0.98382683700216222</v>
      </c>
      <c r="AR98" s="34"/>
      <c r="AS98" s="34">
        <f>INDEX(Curves!$A$12:$AZ$907,$CA98,CZ98)</f>
        <v>4.1660000000000004</v>
      </c>
      <c r="AT98" s="34">
        <f>INDEX(Curves!$A$12:$AZ$907,$CA98,DA98)</f>
        <v>-0.245</v>
      </c>
      <c r="AU98" s="34">
        <f>INDEX(Curves!$A$12:$AZ$907,$CA98,DB98)</f>
        <v>0.9781205399224302</v>
      </c>
      <c r="AV98" s="34"/>
      <c r="AW98" s="34">
        <f>INDEX(Curves!$A$12:$AZ$907,$CA98,DD98)</f>
        <v>4.2360000000000007</v>
      </c>
      <c r="AX98" s="34">
        <f>INDEX(Curves!$A$12:$AZ$907,$CA98,DE98)</f>
        <v>-0.245</v>
      </c>
      <c r="AY98" s="34">
        <f>INDEX(Curves!$A$12:$AZ$907,$CA98,DF98)</f>
        <v>0.97262224197254499</v>
      </c>
      <c r="AZ98" s="34"/>
      <c r="BA98" s="34">
        <f>INDEX(Curves!$A$12:$AZ$907,$CA98,DH98)</f>
        <v>4.2160000000000002</v>
      </c>
      <c r="BB98" s="34">
        <f>INDEX(Curves!$A$12:$AZ$907,$CA98,DI98)</f>
        <v>-0.23499999999999999</v>
      </c>
      <c r="BC98" s="34">
        <f>INDEX(Curves!$A$12:$AZ$907,$CA98,DJ98)</f>
        <v>0.96693172524189741</v>
      </c>
      <c r="BD98" s="34"/>
      <c r="BE98" s="34">
        <f>INDEX(Curves!$A$12:$AZ$907,$CA98,DL98)</f>
        <v>3.95</v>
      </c>
      <c r="BF98" s="34">
        <f>INDEX(Curves!$A$12:$AZ$907,$CA98,DM98)</f>
        <v>-0.23499999999999999</v>
      </c>
      <c r="BG98" s="34">
        <f>INDEX(Curves!$A$12:$AZ$907,$CA98,DN98)</f>
        <v>0.96121285046638882</v>
      </c>
      <c r="BH98" s="34"/>
      <c r="BI98" s="34">
        <f>INDEX(Curves!$A$12:$AZ$907,$CA98,DP98)</f>
        <v>3.7</v>
      </c>
      <c r="BJ98" s="34">
        <f>INDEX(Curves!$A$12:$AZ$907,$CA98,DQ98)</f>
        <v>-0.23499999999999999</v>
      </c>
      <c r="BK98" s="34">
        <f>INDEX(Curves!$A$12:$AZ$907,$CA98,DR98)</f>
        <v>0.95604255185815179</v>
      </c>
      <c r="BL98"/>
      <c r="BM98"/>
      <c r="BN98" s="17">
        <f t="shared" si="99"/>
        <v>36647</v>
      </c>
      <c r="BO98" s="17">
        <f t="shared" ref="BO98:BX98" si="130">EOMONTH(BN98,1)</f>
        <v>36707</v>
      </c>
      <c r="BP98" s="17">
        <f t="shared" si="130"/>
        <v>36738</v>
      </c>
      <c r="BQ98" s="17">
        <f t="shared" si="130"/>
        <v>36769</v>
      </c>
      <c r="BR98" s="17">
        <f t="shared" si="130"/>
        <v>36799</v>
      </c>
      <c r="BS98" s="17">
        <f t="shared" si="130"/>
        <v>36830</v>
      </c>
      <c r="BT98" s="17">
        <f t="shared" si="130"/>
        <v>36860</v>
      </c>
      <c r="BU98" s="17">
        <f t="shared" si="130"/>
        <v>36891</v>
      </c>
      <c r="BV98" s="17">
        <f t="shared" si="130"/>
        <v>36922</v>
      </c>
      <c r="BW98" s="17">
        <f t="shared" si="130"/>
        <v>36950</v>
      </c>
      <c r="BX98" s="17">
        <f t="shared" si="130"/>
        <v>36981</v>
      </c>
      <c r="BY98" s="9"/>
      <c r="CA98" s="12">
        <f>MATCH(C98,Curves!$C$12:$C$433,0)</f>
        <v>96</v>
      </c>
      <c r="CB98" s="12">
        <f>MATCH(CONCATENATE("NG ",TEXT($BN98,"mmm-yyyy")),Curves!$11:$11,0)</f>
        <v>20</v>
      </c>
      <c r="CC98" s="12">
        <f>MATCH(CONCATENATE("B ",TEXT($BN98,"mmm-yyyy")),Curves!$11:$11,0)</f>
        <v>8</v>
      </c>
      <c r="CD98" s="12">
        <f>MATCH(CONCATENATE("DISC ",TEXT($BN98,"mmm-yyyy")),Curves!$11:$11,0)</f>
        <v>32</v>
      </c>
      <c r="CE98" s="12"/>
      <c r="CF98" s="12">
        <f>MATCH(CONCATENATE("NG ",TEXT($BO98,"mmm-yyyy")),Curves!$11:$11,0)</f>
        <v>21</v>
      </c>
      <c r="CG98" s="12">
        <f>MATCH(CONCATENATE("B ",TEXT($BO98,"mmm-yyyy")),Curves!$11:$11,0)</f>
        <v>9</v>
      </c>
      <c r="CH98" s="12">
        <f>MATCH(CONCATENATE("DISC ",TEXT($BO98,"mmm-yyyy")),Curves!$11:$11,0)</f>
        <v>33</v>
      </c>
      <c r="CI98" s="12"/>
      <c r="CJ98" s="12">
        <f>MATCH(CONCATENATE("NG ",TEXT($BP98,"mmm-yyyy")),Curves!$11:$11,0)</f>
        <v>22</v>
      </c>
      <c r="CK98" s="12">
        <f>MATCH(CONCATENATE("B ",TEXT($BP98,"mmm-yyyy")),Curves!$11:$11,0)</f>
        <v>10</v>
      </c>
      <c r="CL98" s="12">
        <f>MATCH(CONCATENATE("DISC ",TEXT($BP98,"mmm-yyyy")),Curves!$11:$11,0)</f>
        <v>34</v>
      </c>
      <c r="CM98" s="12"/>
      <c r="CN98" s="12">
        <f>MATCH(CONCATENATE("NG ",TEXT($BQ98,"mmm-yyyy")),Curves!$11:$11,0)</f>
        <v>23</v>
      </c>
      <c r="CO98" s="12">
        <f>MATCH(CONCATENATE("B ",TEXT($BQ98,"mmm-yyyy")),Curves!$11:$11,0)</f>
        <v>11</v>
      </c>
      <c r="CP98" s="12">
        <f>MATCH(CONCATENATE("DISC ",TEXT($BQ98,"mmm-yyyy")),Curves!$11:$11,0)</f>
        <v>35</v>
      </c>
      <c r="CQ98" s="12"/>
      <c r="CR98" s="12">
        <f>MATCH(CONCATENATE("NG ",TEXT($BR98,"mmm-yyyy")),Curves!$11:$11,0)</f>
        <v>24</v>
      </c>
      <c r="CS98" s="12">
        <f>MATCH(CONCATENATE("B ",TEXT($BR98,"mmm-yyyy")),Curves!$11:$11,0)</f>
        <v>12</v>
      </c>
      <c r="CT98" s="12">
        <f>MATCH(CONCATENATE("DISC ",TEXT($BR98,"mmm-yyyy")),Curves!$11:$11,0)</f>
        <v>36</v>
      </c>
      <c r="CU98" s="12"/>
      <c r="CV98" s="12">
        <f>MATCH(CONCATENATE("NG ",TEXT($BS98,"mmm-yyyy")),Curves!$11:$11,0)</f>
        <v>25</v>
      </c>
      <c r="CW98" s="12">
        <f>MATCH(CONCATENATE("B ",TEXT($BS98,"mmm-yyyy")),Curves!$11:$11,0)</f>
        <v>13</v>
      </c>
      <c r="CX98" s="12">
        <f>MATCH(CONCATENATE("DISC ",TEXT($BS98,"mmm-yyyy")),Curves!$11:$11,0)</f>
        <v>37</v>
      </c>
      <c r="CY98" s="12"/>
      <c r="CZ98" s="12">
        <f>MATCH(CONCATENATE("NG ",TEXT($BT98,"mmm-yyyy")),Curves!$11:$11,0)</f>
        <v>26</v>
      </c>
      <c r="DA98" s="12">
        <f>MATCH(CONCATENATE("B ",TEXT($BT98,"mmm-yyyy")),Curves!$11:$11,0)</f>
        <v>14</v>
      </c>
      <c r="DB98" s="12">
        <f>MATCH(CONCATENATE("DISC ",TEXT($BT98,"mmm-yyyy")),Curves!$11:$11,0)</f>
        <v>38</v>
      </c>
      <c r="DC98" s="12"/>
      <c r="DD98" s="12">
        <f>MATCH(CONCATENATE("NG ",TEXT($BU98,"mmm-yyyy")),Curves!$11:$11,0)</f>
        <v>27</v>
      </c>
      <c r="DE98" s="12">
        <f>MATCH(CONCATENATE("B ",TEXT($BU98,"mmm-yyyy")),Curves!$11:$11,0)</f>
        <v>15</v>
      </c>
      <c r="DF98" s="12">
        <f>MATCH(CONCATENATE("DISC ",TEXT($BU98,"mmm-yyyy")),Curves!$11:$11,0)</f>
        <v>39</v>
      </c>
      <c r="DG98" s="12"/>
      <c r="DH98" s="12">
        <f>MATCH(CONCATENATE("NG ",TEXT($BV98,"mmm-yyyy")),Curves!$11:$11,0)</f>
        <v>28</v>
      </c>
      <c r="DI98" s="12">
        <f>MATCH(CONCATENATE("B ",TEXT($BV98,"mmm-yyyy")),Curves!$11:$11,0)</f>
        <v>16</v>
      </c>
      <c r="DJ98" s="12">
        <f>MATCH(CONCATENATE("DISC ",TEXT($BV98,"mmm-yyyy")),Curves!$11:$11,0)</f>
        <v>40</v>
      </c>
      <c r="DL98" s="12">
        <f>MATCH(CONCATENATE("NG ",TEXT($BW98,"mmm-yyyy")),Curves!$11:$11,0)</f>
        <v>29</v>
      </c>
      <c r="DM98" s="12">
        <f>MATCH(CONCATENATE("B ",TEXT($BW98,"mmm-yyyy")),Curves!$11:$11,0)</f>
        <v>17</v>
      </c>
      <c r="DN98" s="12">
        <f>MATCH(CONCATENATE("DISC ",TEXT($BW98,"mmm-yyyy")),Curves!$11:$11,0)</f>
        <v>41</v>
      </c>
      <c r="DP98" s="12">
        <f>MATCH(CONCATENATE("NG ",TEXT($BX98,"mmm-yyyy")),Curves!$11:$11,0)</f>
        <v>30</v>
      </c>
      <c r="DQ98" s="12">
        <f>MATCH(CONCATENATE("B ",TEXT($BX98,"mmm-yyyy")),Curves!$11:$11,0)</f>
        <v>18</v>
      </c>
      <c r="DR98" s="12">
        <f>MATCH(CONCATENATE("DISC ",TEXT($BX98,"mmm-yyyy")),Curves!$11:$11,0)</f>
        <v>42</v>
      </c>
    </row>
    <row r="99" spans="2:122" x14ac:dyDescent="0.2">
      <c r="B99" s="6">
        <f t="shared" si="83"/>
        <v>36739</v>
      </c>
      <c r="C99" s="27">
        <f>IF(Curves!C108&lt;&gt;"",Curves!C108,"")</f>
        <v>36713</v>
      </c>
      <c r="D99" s="31"/>
      <c r="E99" s="20">
        <f t="shared" si="84"/>
        <v>0</v>
      </c>
      <c r="F99" s="20">
        <f t="shared" si="86"/>
        <v>0</v>
      </c>
      <c r="G99" s="20">
        <f t="shared" si="87"/>
        <v>0</v>
      </c>
      <c r="H99" s="20">
        <f t="shared" si="88"/>
        <v>3.7680307248947686</v>
      </c>
      <c r="I99" s="20">
        <f t="shared" si="89"/>
        <v>3.7257687128258499</v>
      </c>
      <c r="J99" s="20">
        <f t="shared" si="90"/>
        <v>3.6950371685709205</v>
      </c>
      <c r="K99" s="20">
        <f t="shared" si="91"/>
        <v>3.7713933553837462</v>
      </c>
      <c r="L99" s="20">
        <f t="shared" si="92"/>
        <v>3.8328109494417246</v>
      </c>
      <c r="M99" s="20">
        <f t="shared" si="93"/>
        <v>3.8151229310975094</v>
      </c>
      <c r="N99" s="20">
        <f t="shared" si="94"/>
        <v>3.5665330557419082</v>
      </c>
      <c r="O99" s="21">
        <f t="shared" si="95"/>
        <v>3.3129804141013808</v>
      </c>
      <c r="P99" s="20"/>
      <c r="Q99" s="50">
        <f t="shared" si="96"/>
        <v>3.8328109494417246</v>
      </c>
      <c r="R99" s="50">
        <f t="shared" si="123"/>
        <v>3.3129804141013808</v>
      </c>
      <c r="S99" s="51">
        <f t="shared" si="97"/>
        <v>0.51983053534034385</v>
      </c>
      <c r="U99" s="34">
        <f>INDEX(Curves!$A$12:$AZ$907,$CA99,CB99)</f>
        <v>0</v>
      </c>
      <c r="V99" s="34">
        <f>INDEX(Curves!$A$12:$AZ$907,$CA99,CC99)</f>
        <v>0</v>
      </c>
      <c r="W99" s="34">
        <f>INDEX(Curves!$A$12:$AZ$907,$CA99,CD99)</f>
        <v>0</v>
      </c>
      <c r="X99" s="34"/>
      <c r="Y99" s="34">
        <f>INDEX(Curves!$A$12:$AZ$907,$CA99,CF99)</f>
        <v>0</v>
      </c>
      <c r="Z99" s="34">
        <f>INDEX(Curves!$A$12:$AZ$907,$CA99,CG99)</f>
        <v>0</v>
      </c>
      <c r="AA99" s="34">
        <f>INDEX(Curves!$A$12:$AZ$907,$CA99,CH99)</f>
        <v>0</v>
      </c>
      <c r="AB99" s="34"/>
      <c r="AC99" s="34">
        <f>INDEX(Curves!$A$12:$AZ$907,$CA99,CJ99)</f>
        <v>0</v>
      </c>
      <c r="AD99" s="34">
        <f>INDEX(Curves!$A$12:$AZ$907,$CA99,CK99)</f>
        <v>0</v>
      </c>
      <c r="AE99" s="34">
        <f>INDEX(Curves!$A$12:$AZ$907,$CA99,CL99)</f>
        <v>0</v>
      </c>
      <c r="AF99" s="34"/>
      <c r="AG99" s="34">
        <f>INDEX(Curves!$A$12:$AZ$907,$CA99,CN99)</f>
        <v>4.0660000000000007</v>
      </c>
      <c r="AH99" s="34">
        <f>INDEX(Curves!$A$12:$AZ$907,$CA99,CO99)</f>
        <v>-0.28000000000000003</v>
      </c>
      <c r="AI99" s="34">
        <f>INDEX(Curves!$A$12:$AZ$907,$CA99,CP99)</f>
        <v>0.99525375723580778</v>
      </c>
      <c r="AJ99" s="34"/>
      <c r="AK99" s="34">
        <f>INDEX(Curves!$A$12:$AZ$907,$CA99,CR99)</f>
        <v>4.0449999999999999</v>
      </c>
      <c r="AL99" s="34">
        <f>INDEX(Curves!$A$12:$AZ$907,$CA99,CS99)</f>
        <v>-0.28000000000000003</v>
      </c>
      <c r="AM99" s="34">
        <f>INDEX(Curves!$A$12:$AZ$907,$CA99,CT99)</f>
        <v>0.98958000340660035</v>
      </c>
      <c r="AN99" s="34"/>
      <c r="AO99" s="34">
        <f>INDEX(Curves!$A$12:$AZ$907,$CA99,CV99)</f>
        <v>4.03</v>
      </c>
      <c r="AP99" s="34">
        <f>INDEX(Curves!$A$12:$AZ$907,$CA99,CW99)</f>
        <v>-0.27500000000000002</v>
      </c>
      <c r="AQ99" s="34">
        <f>INDEX(Curves!$A$12:$AZ$907,$CA99,CX99)</f>
        <v>0.9840312033477816</v>
      </c>
      <c r="AR99" s="34"/>
      <c r="AS99" s="34">
        <f>INDEX(Curves!$A$12:$AZ$907,$CA99,CZ99)</f>
        <v>4.0999999999999996</v>
      </c>
      <c r="AT99" s="34">
        <f>INDEX(Curves!$A$12:$AZ$907,$CA99,DA99)</f>
        <v>-0.245</v>
      </c>
      <c r="AU99" s="34">
        <f>INDEX(Curves!$A$12:$AZ$907,$CA99,DB99)</f>
        <v>0.97831215444455166</v>
      </c>
      <c r="AV99" s="34"/>
      <c r="AW99" s="34">
        <f>INDEX(Curves!$A$12:$AZ$907,$CA99,DD99)</f>
        <v>4.1849999999999996</v>
      </c>
      <c r="AX99" s="34">
        <f>INDEX(Curves!$A$12:$AZ$907,$CA99,DE99)</f>
        <v>-0.245</v>
      </c>
      <c r="AY99" s="34">
        <f>INDEX(Curves!$A$12:$AZ$907,$CA99,DF99)</f>
        <v>0.97279465721871194</v>
      </c>
      <c r="AZ99" s="34"/>
      <c r="BA99" s="34">
        <f>INDEX(Curves!$A$12:$AZ$907,$CA99,DH99)</f>
        <v>4.18</v>
      </c>
      <c r="BB99" s="34">
        <f>INDEX(Curves!$A$12:$AZ$907,$CA99,DI99)</f>
        <v>-0.23499999999999999</v>
      </c>
      <c r="BC99" s="34">
        <f>INDEX(Curves!$A$12:$AZ$907,$CA99,DJ99)</f>
        <v>0.96707805604499608</v>
      </c>
      <c r="BD99" s="34"/>
      <c r="BE99" s="34">
        <f>INDEX(Curves!$A$12:$AZ$907,$CA99,DL99)</f>
        <v>3.9449999999999998</v>
      </c>
      <c r="BF99" s="34">
        <f>INDEX(Curves!$A$12:$AZ$907,$CA99,DM99)</f>
        <v>-0.23499999999999999</v>
      </c>
      <c r="BG99" s="34">
        <f>INDEX(Curves!$A$12:$AZ$907,$CA99,DN99)</f>
        <v>0.96132966462046043</v>
      </c>
      <c r="BH99" s="34"/>
      <c r="BI99" s="34">
        <f>INDEX(Curves!$A$12:$AZ$907,$CA99,DP99)</f>
        <v>3.7050000000000001</v>
      </c>
      <c r="BJ99" s="34">
        <f>INDEX(Curves!$A$12:$AZ$907,$CA99,DQ99)</f>
        <v>-0.24</v>
      </c>
      <c r="BK99" s="34">
        <f>INDEX(Curves!$A$12:$AZ$907,$CA99,DR99)</f>
        <v>0.95612710363676212</v>
      </c>
      <c r="BL99"/>
      <c r="BM99"/>
      <c r="BN99" s="17">
        <f t="shared" si="99"/>
        <v>36647</v>
      </c>
      <c r="BO99" s="17">
        <f t="shared" ref="BO99:BX99" si="131">EOMONTH(BN99,1)</f>
        <v>36707</v>
      </c>
      <c r="BP99" s="17">
        <f t="shared" si="131"/>
        <v>36738</v>
      </c>
      <c r="BQ99" s="17">
        <f t="shared" si="131"/>
        <v>36769</v>
      </c>
      <c r="BR99" s="17">
        <f t="shared" si="131"/>
        <v>36799</v>
      </c>
      <c r="BS99" s="17">
        <f t="shared" si="131"/>
        <v>36830</v>
      </c>
      <c r="BT99" s="17">
        <f t="shared" si="131"/>
        <v>36860</v>
      </c>
      <c r="BU99" s="17">
        <f t="shared" si="131"/>
        <v>36891</v>
      </c>
      <c r="BV99" s="17">
        <f t="shared" si="131"/>
        <v>36922</v>
      </c>
      <c r="BW99" s="17">
        <f t="shared" si="131"/>
        <v>36950</v>
      </c>
      <c r="BX99" s="17">
        <f t="shared" si="131"/>
        <v>36981</v>
      </c>
      <c r="BY99" s="9"/>
      <c r="CA99" s="12">
        <f>MATCH(C99,Curves!$C$12:$C$433,0)</f>
        <v>97</v>
      </c>
      <c r="CB99" s="12">
        <f>MATCH(CONCATENATE("NG ",TEXT($BN99,"mmm-yyyy")),Curves!$11:$11,0)</f>
        <v>20</v>
      </c>
      <c r="CC99" s="12">
        <f>MATCH(CONCATENATE("B ",TEXT($BN99,"mmm-yyyy")),Curves!$11:$11,0)</f>
        <v>8</v>
      </c>
      <c r="CD99" s="12">
        <f>MATCH(CONCATENATE("DISC ",TEXT($BN99,"mmm-yyyy")),Curves!$11:$11,0)</f>
        <v>32</v>
      </c>
      <c r="CE99" s="12"/>
      <c r="CF99" s="12">
        <f>MATCH(CONCATENATE("NG ",TEXT($BO99,"mmm-yyyy")),Curves!$11:$11,0)</f>
        <v>21</v>
      </c>
      <c r="CG99" s="12">
        <f>MATCH(CONCATENATE("B ",TEXT($BO99,"mmm-yyyy")),Curves!$11:$11,0)</f>
        <v>9</v>
      </c>
      <c r="CH99" s="12">
        <f>MATCH(CONCATENATE("DISC ",TEXT($BO99,"mmm-yyyy")),Curves!$11:$11,0)</f>
        <v>33</v>
      </c>
      <c r="CI99" s="12"/>
      <c r="CJ99" s="12">
        <f>MATCH(CONCATENATE("NG ",TEXT($BP99,"mmm-yyyy")),Curves!$11:$11,0)</f>
        <v>22</v>
      </c>
      <c r="CK99" s="12">
        <f>MATCH(CONCATENATE("B ",TEXT($BP99,"mmm-yyyy")),Curves!$11:$11,0)</f>
        <v>10</v>
      </c>
      <c r="CL99" s="12">
        <f>MATCH(CONCATENATE("DISC ",TEXT($BP99,"mmm-yyyy")),Curves!$11:$11,0)</f>
        <v>34</v>
      </c>
      <c r="CM99" s="12"/>
      <c r="CN99" s="12">
        <f>MATCH(CONCATENATE("NG ",TEXT($BQ99,"mmm-yyyy")),Curves!$11:$11,0)</f>
        <v>23</v>
      </c>
      <c r="CO99" s="12">
        <f>MATCH(CONCATENATE("B ",TEXT($BQ99,"mmm-yyyy")),Curves!$11:$11,0)</f>
        <v>11</v>
      </c>
      <c r="CP99" s="12">
        <f>MATCH(CONCATENATE("DISC ",TEXT($BQ99,"mmm-yyyy")),Curves!$11:$11,0)</f>
        <v>35</v>
      </c>
      <c r="CQ99" s="12"/>
      <c r="CR99" s="12">
        <f>MATCH(CONCATENATE("NG ",TEXT($BR99,"mmm-yyyy")),Curves!$11:$11,0)</f>
        <v>24</v>
      </c>
      <c r="CS99" s="12">
        <f>MATCH(CONCATENATE("B ",TEXT($BR99,"mmm-yyyy")),Curves!$11:$11,0)</f>
        <v>12</v>
      </c>
      <c r="CT99" s="12">
        <f>MATCH(CONCATENATE("DISC ",TEXT($BR99,"mmm-yyyy")),Curves!$11:$11,0)</f>
        <v>36</v>
      </c>
      <c r="CU99" s="12"/>
      <c r="CV99" s="12">
        <f>MATCH(CONCATENATE("NG ",TEXT($BS99,"mmm-yyyy")),Curves!$11:$11,0)</f>
        <v>25</v>
      </c>
      <c r="CW99" s="12">
        <f>MATCH(CONCATENATE("B ",TEXT($BS99,"mmm-yyyy")),Curves!$11:$11,0)</f>
        <v>13</v>
      </c>
      <c r="CX99" s="12">
        <f>MATCH(CONCATENATE("DISC ",TEXT($BS99,"mmm-yyyy")),Curves!$11:$11,0)</f>
        <v>37</v>
      </c>
      <c r="CY99" s="12"/>
      <c r="CZ99" s="12">
        <f>MATCH(CONCATENATE("NG ",TEXT($BT99,"mmm-yyyy")),Curves!$11:$11,0)</f>
        <v>26</v>
      </c>
      <c r="DA99" s="12">
        <f>MATCH(CONCATENATE("B ",TEXT($BT99,"mmm-yyyy")),Curves!$11:$11,0)</f>
        <v>14</v>
      </c>
      <c r="DB99" s="12">
        <f>MATCH(CONCATENATE("DISC ",TEXT($BT99,"mmm-yyyy")),Curves!$11:$11,0)</f>
        <v>38</v>
      </c>
      <c r="DC99" s="12"/>
      <c r="DD99" s="12">
        <f>MATCH(CONCATENATE("NG ",TEXT($BU99,"mmm-yyyy")),Curves!$11:$11,0)</f>
        <v>27</v>
      </c>
      <c r="DE99" s="12">
        <f>MATCH(CONCATENATE("B ",TEXT($BU99,"mmm-yyyy")),Curves!$11:$11,0)</f>
        <v>15</v>
      </c>
      <c r="DF99" s="12">
        <f>MATCH(CONCATENATE("DISC ",TEXT($BU99,"mmm-yyyy")),Curves!$11:$11,0)</f>
        <v>39</v>
      </c>
      <c r="DG99" s="12"/>
      <c r="DH99" s="12">
        <f>MATCH(CONCATENATE("NG ",TEXT($BV99,"mmm-yyyy")),Curves!$11:$11,0)</f>
        <v>28</v>
      </c>
      <c r="DI99" s="12">
        <f>MATCH(CONCATENATE("B ",TEXT($BV99,"mmm-yyyy")),Curves!$11:$11,0)</f>
        <v>16</v>
      </c>
      <c r="DJ99" s="12">
        <f>MATCH(CONCATENATE("DISC ",TEXT($BV99,"mmm-yyyy")),Curves!$11:$11,0)</f>
        <v>40</v>
      </c>
      <c r="DL99" s="12">
        <f>MATCH(CONCATENATE("NG ",TEXT($BW99,"mmm-yyyy")),Curves!$11:$11,0)</f>
        <v>29</v>
      </c>
      <c r="DM99" s="12">
        <f>MATCH(CONCATENATE("B ",TEXT($BW99,"mmm-yyyy")),Curves!$11:$11,0)</f>
        <v>17</v>
      </c>
      <c r="DN99" s="12">
        <f>MATCH(CONCATENATE("DISC ",TEXT($BW99,"mmm-yyyy")),Curves!$11:$11,0)</f>
        <v>41</v>
      </c>
      <c r="DP99" s="12">
        <f>MATCH(CONCATENATE("NG ",TEXT($BX99,"mmm-yyyy")),Curves!$11:$11,0)</f>
        <v>30</v>
      </c>
      <c r="DQ99" s="12">
        <f>MATCH(CONCATENATE("B ",TEXT($BX99,"mmm-yyyy")),Curves!$11:$11,0)</f>
        <v>18</v>
      </c>
      <c r="DR99" s="12">
        <f>MATCH(CONCATENATE("DISC ",TEXT($BX99,"mmm-yyyy")),Curves!$11:$11,0)</f>
        <v>42</v>
      </c>
    </row>
    <row r="100" spans="2:122" x14ac:dyDescent="0.2">
      <c r="B100" s="6">
        <f t="shared" si="83"/>
        <v>36739</v>
      </c>
      <c r="C100" s="27">
        <f>IF(Curves!C109&lt;&gt;"",Curves!C109,"")</f>
        <v>36714</v>
      </c>
      <c r="D100" s="31"/>
      <c r="E100" s="20">
        <f t="shared" si="84"/>
        <v>0</v>
      </c>
      <c r="F100" s="20">
        <f t="shared" si="86"/>
        <v>0</v>
      </c>
      <c r="G100" s="20">
        <f t="shared" si="87"/>
        <v>0</v>
      </c>
      <c r="H100" s="20">
        <f t="shared" si="88"/>
        <v>3.9240088872823295</v>
      </c>
      <c r="I100" s="20">
        <f t="shared" si="89"/>
        <v>3.8902564849270904</v>
      </c>
      <c r="J100" s="20">
        <f t="shared" si="90"/>
        <v>3.8531613737204577</v>
      </c>
      <c r="K100" s="20">
        <f t="shared" si="91"/>
        <v>3.9600318284998028</v>
      </c>
      <c r="L100" s="20">
        <f t="shared" si="92"/>
        <v>4.0235300841156114</v>
      </c>
      <c r="M100" s="20">
        <f t="shared" si="93"/>
        <v>4.0001355644452676</v>
      </c>
      <c r="N100" s="20">
        <f t="shared" si="94"/>
        <v>3.7505908712542415</v>
      </c>
      <c r="O100" s="21">
        <f t="shared" si="95"/>
        <v>3.4961672160937365</v>
      </c>
      <c r="P100" s="20"/>
      <c r="Q100" s="50">
        <f t="shared" si="96"/>
        <v>4.0235300841156114</v>
      </c>
      <c r="R100" s="50">
        <f t="shared" si="123"/>
        <v>3.4961672160937365</v>
      </c>
      <c r="S100" s="51">
        <f t="shared" si="97"/>
        <v>0.52736286802187493</v>
      </c>
      <c r="U100" s="34">
        <f>INDEX(Curves!$A$12:$AZ$907,$CA100,CB100)</f>
        <v>0</v>
      </c>
      <c r="V100" s="34">
        <f>INDEX(Curves!$A$12:$AZ$907,$CA100,CC100)</f>
        <v>0</v>
      </c>
      <c r="W100" s="34">
        <f>INDEX(Curves!$A$12:$AZ$907,$CA100,CD100)</f>
        <v>0</v>
      </c>
      <c r="X100" s="34"/>
      <c r="Y100" s="34">
        <f>INDEX(Curves!$A$12:$AZ$907,$CA100,CF100)</f>
        <v>0</v>
      </c>
      <c r="Z100" s="34">
        <f>INDEX(Curves!$A$12:$AZ$907,$CA100,CG100)</f>
        <v>0</v>
      </c>
      <c r="AA100" s="34">
        <f>INDEX(Curves!$A$12:$AZ$907,$CA100,CH100)</f>
        <v>0</v>
      </c>
      <c r="AB100" s="34"/>
      <c r="AC100" s="34">
        <f>INDEX(Curves!$A$12:$AZ$907,$CA100,CJ100)</f>
        <v>0</v>
      </c>
      <c r="AD100" s="34">
        <f>INDEX(Curves!$A$12:$AZ$907,$CA100,CK100)</f>
        <v>0</v>
      </c>
      <c r="AE100" s="34">
        <f>INDEX(Curves!$A$12:$AZ$907,$CA100,CL100)</f>
        <v>0</v>
      </c>
      <c r="AF100" s="34"/>
      <c r="AG100" s="34">
        <f>INDEX(Curves!$A$12:$AZ$907,$CA100,CN100)</f>
        <v>4.2619999999999996</v>
      </c>
      <c r="AH100" s="34">
        <f>INDEX(Curves!$A$12:$AZ$907,$CA100,CO100)</f>
        <v>-0.32</v>
      </c>
      <c r="AI100" s="34">
        <f>INDEX(Curves!$A$12:$AZ$907,$CA100,CP100)</f>
        <v>0.99543604446532974</v>
      </c>
      <c r="AJ100" s="34"/>
      <c r="AK100" s="34">
        <f>INDEX(Curves!$A$12:$AZ$907,$CA100,CR100)</f>
        <v>4.2480000000000002</v>
      </c>
      <c r="AL100" s="34">
        <f>INDEX(Curves!$A$12:$AZ$907,$CA100,CS100)</f>
        <v>-0.3175</v>
      </c>
      <c r="AM100" s="34">
        <f>INDEX(Curves!$A$12:$AZ$907,$CA100,CT100)</f>
        <v>0.98976122247222742</v>
      </c>
      <c r="AN100" s="34"/>
      <c r="AO100" s="34">
        <f>INDEX(Curves!$A$12:$AZ$907,$CA100,CV100)</f>
        <v>4.2300000000000004</v>
      </c>
      <c r="AP100" s="34">
        <f>INDEX(Curves!$A$12:$AZ$907,$CA100,CW100)</f>
        <v>-0.315</v>
      </c>
      <c r="AQ100" s="34">
        <f>INDEX(Curves!$A$12:$AZ$907,$CA100,CX100)</f>
        <v>0.98420469315975923</v>
      </c>
      <c r="AR100" s="34"/>
      <c r="AS100" s="34">
        <f>INDEX(Curves!$A$12:$AZ$907,$CA100,CZ100)</f>
        <v>4.3019999999999996</v>
      </c>
      <c r="AT100" s="34">
        <f>INDEX(Curves!$A$12:$AZ$907,$CA100,DA100)</f>
        <v>-0.255</v>
      </c>
      <c r="AU100" s="34">
        <f>INDEX(Curves!$A$12:$AZ$907,$CA100,DB100)</f>
        <v>0.97851045922900992</v>
      </c>
      <c r="AV100" s="34"/>
      <c r="AW100" s="34">
        <f>INDEX(Curves!$A$12:$AZ$907,$CA100,DD100)</f>
        <v>4.3899999999999997</v>
      </c>
      <c r="AX100" s="34">
        <f>INDEX(Curves!$A$12:$AZ$907,$CA100,DE100)</f>
        <v>-0.255</v>
      </c>
      <c r="AY100" s="34">
        <f>INDEX(Curves!$A$12:$AZ$907,$CA100,DF100)</f>
        <v>0.97304234198684691</v>
      </c>
      <c r="AZ100" s="34"/>
      <c r="BA100" s="34">
        <f>INDEX(Curves!$A$12:$AZ$907,$CA100,DH100)</f>
        <v>4.38</v>
      </c>
      <c r="BB100" s="34">
        <f>INDEX(Curves!$A$12:$AZ$907,$CA100,DI100)</f>
        <v>-0.245</v>
      </c>
      <c r="BC100" s="34">
        <f>INDEX(Curves!$A$12:$AZ$907,$CA100,DJ100)</f>
        <v>0.96738465887430902</v>
      </c>
      <c r="BD100" s="34"/>
      <c r="BE100" s="34">
        <f>INDEX(Curves!$A$12:$AZ$907,$CA100,DL100)</f>
        <v>4.1449999999999996</v>
      </c>
      <c r="BF100" s="34">
        <f>INDEX(Curves!$A$12:$AZ$907,$CA100,DM100)</f>
        <v>-0.245</v>
      </c>
      <c r="BG100" s="34">
        <f>INDEX(Curves!$A$12:$AZ$907,$CA100,DN100)</f>
        <v>0.96168996698826714</v>
      </c>
      <c r="BH100" s="34"/>
      <c r="BI100" s="34">
        <f>INDEX(Curves!$A$12:$AZ$907,$CA100,DP100)</f>
        <v>3.9049999999999998</v>
      </c>
      <c r="BJ100" s="34">
        <f>INDEX(Curves!$A$12:$AZ$907,$CA100,DQ100)</f>
        <v>-0.25</v>
      </c>
      <c r="BK100" s="34">
        <f>INDEX(Curves!$A$12:$AZ$907,$CA100,DR100)</f>
        <v>0.95654369797366257</v>
      </c>
      <c r="BL100"/>
      <c r="BM100"/>
      <c r="BN100" s="17">
        <f t="shared" si="99"/>
        <v>36647</v>
      </c>
      <c r="BO100" s="17">
        <f t="shared" ref="BO100:BX100" si="132">EOMONTH(BN100,1)</f>
        <v>36707</v>
      </c>
      <c r="BP100" s="17">
        <f t="shared" si="132"/>
        <v>36738</v>
      </c>
      <c r="BQ100" s="17">
        <f t="shared" si="132"/>
        <v>36769</v>
      </c>
      <c r="BR100" s="17">
        <f t="shared" si="132"/>
        <v>36799</v>
      </c>
      <c r="BS100" s="17">
        <f t="shared" si="132"/>
        <v>36830</v>
      </c>
      <c r="BT100" s="17">
        <f t="shared" si="132"/>
        <v>36860</v>
      </c>
      <c r="BU100" s="17">
        <f t="shared" si="132"/>
        <v>36891</v>
      </c>
      <c r="BV100" s="17">
        <f t="shared" si="132"/>
        <v>36922</v>
      </c>
      <c r="BW100" s="17">
        <f t="shared" si="132"/>
        <v>36950</v>
      </c>
      <c r="BX100" s="17">
        <f t="shared" si="132"/>
        <v>36981</v>
      </c>
      <c r="BY100" s="9"/>
      <c r="CA100" s="12">
        <f>MATCH(C100,Curves!$C$12:$C$433,0)</f>
        <v>98</v>
      </c>
      <c r="CB100" s="12">
        <f>MATCH(CONCATENATE("NG ",TEXT($BN100,"mmm-yyyy")),Curves!$11:$11,0)</f>
        <v>20</v>
      </c>
      <c r="CC100" s="12">
        <f>MATCH(CONCATENATE("B ",TEXT($BN100,"mmm-yyyy")),Curves!$11:$11,0)</f>
        <v>8</v>
      </c>
      <c r="CD100" s="12">
        <f>MATCH(CONCATENATE("DISC ",TEXT($BN100,"mmm-yyyy")),Curves!$11:$11,0)</f>
        <v>32</v>
      </c>
      <c r="CE100" s="12"/>
      <c r="CF100" s="12">
        <f>MATCH(CONCATENATE("NG ",TEXT($BO100,"mmm-yyyy")),Curves!$11:$11,0)</f>
        <v>21</v>
      </c>
      <c r="CG100" s="12">
        <f>MATCH(CONCATENATE("B ",TEXT($BO100,"mmm-yyyy")),Curves!$11:$11,0)</f>
        <v>9</v>
      </c>
      <c r="CH100" s="12">
        <f>MATCH(CONCATENATE("DISC ",TEXT($BO100,"mmm-yyyy")),Curves!$11:$11,0)</f>
        <v>33</v>
      </c>
      <c r="CI100" s="12"/>
      <c r="CJ100" s="12">
        <f>MATCH(CONCATENATE("NG ",TEXT($BP100,"mmm-yyyy")),Curves!$11:$11,0)</f>
        <v>22</v>
      </c>
      <c r="CK100" s="12">
        <f>MATCH(CONCATENATE("B ",TEXT($BP100,"mmm-yyyy")),Curves!$11:$11,0)</f>
        <v>10</v>
      </c>
      <c r="CL100" s="12">
        <f>MATCH(CONCATENATE("DISC ",TEXT($BP100,"mmm-yyyy")),Curves!$11:$11,0)</f>
        <v>34</v>
      </c>
      <c r="CM100" s="12"/>
      <c r="CN100" s="12">
        <f>MATCH(CONCATENATE("NG ",TEXT($BQ100,"mmm-yyyy")),Curves!$11:$11,0)</f>
        <v>23</v>
      </c>
      <c r="CO100" s="12">
        <f>MATCH(CONCATENATE("B ",TEXT($BQ100,"mmm-yyyy")),Curves!$11:$11,0)</f>
        <v>11</v>
      </c>
      <c r="CP100" s="12">
        <f>MATCH(CONCATENATE("DISC ",TEXT($BQ100,"mmm-yyyy")),Curves!$11:$11,0)</f>
        <v>35</v>
      </c>
      <c r="CQ100" s="12"/>
      <c r="CR100" s="12">
        <f>MATCH(CONCATENATE("NG ",TEXT($BR100,"mmm-yyyy")),Curves!$11:$11,0)</f>
        <v>24</v>
      </c>
      <c r="CS100" s="12">
        <f>MATCH(CONCATENATE("B ",TEXT($BR100,"mmm-yyyy")),Curves!$11:$11,0)</f>
        <v>12</v>
      </c>
      <c r="CT100" s="12">
        <f>MATCH(CONCATENATE("DISC ",TEXT($BR100,"mmm-yyyy")),Curves!$11:$11,0)</f>
        <v>36</v>
      </c>
      <c r="CU100" s="12"/>
      <c r="CV100" s="12">
        <f>MATCH(CONCATENATE("NG ",TEXT($BS100,"mmm-yyyy")),Curves!$11:$11,0)</f>
        <v>25</v>
      </c>
      <c r="CW100" s="12">
        <f>MATCH(CONCATENATE("B ",TEXT($BS100,"mmm-yyyy")),Curves!$11:$11,0)</f>
        <v>13</v>
      </c>
      <c r="CX100" s="12">
        <f>MATCH(CONCATENATE("DISC ",TEXT($BS100,"mmm-yyyy")),Curves!$11:$11,0)</f>
        <v>37</v>
      </c>
      <c r="CY100" s="12"/>
      <c r="CZ100" s="12">
        <f>MATCH(CONCATENATE("NG ",TEXT($BT100,"mmm-yyyy")),Curves!$11:$11,0)</f>
        <v>26</v>
      </c>
      <c r="DA100" s="12">
        <f>MATCH(CONCATENATE("B ",TEXT($BT100,"mmm-yyyy")),Curves!$11:$11,0)</f>
        <v>14</v>
      </c>
      <c r="DB100" s="12">
        <f>MATCH(CONCATENATE("DISC ",TEXT($BT100,"mmm-yyyy")),Curves!$11:$11,0)</f>
        <v>38</v>
      </c>
      <c r="DC100" s="12"/>
      <c r="DD100" s="12">
        <f>MATCH(CONCATENATE("NG ",TEXT($BU100,"mmm-yyyy")),Curves!$11:$11,0)</f>
        <v>27</v>
      </c>
      <c r="DE100" s="12">
        <f>MATCH(CONCATENATE("B ",TEXT($BU100,"mmm-yyyy")),Curves!$11:$11,0)</f>
        <v>15</v>
      </c>
      <c r="DF100" s="12">
        <f>MATCH(CONCATENATE("DISC ",TEXT($BU100,"mmm-yyyy")),Curves!$11:$11,0)</f>
        <v>39</v>
      </c>
      <c r="DG100" s="12"/>
      <c r="DH100" s="12">
        <f>MATCH(CONCATENATE("NG ",TEXT($BV100,"mmm-yyyy")),Curves!$11:$11,0)</f>
        <v>28</v>
      </c>
      <c r="DI100" s="12">
        <f>MATCH(CONCATENATE("B ",TEXT($BV100,"mmm-yyyy")),Curves!$11:$11,0)</f>
        <v>16</v>
      </c>
      <c r="DJ100" s="12">
        <f>MATCH(CONCATENATE("DISC ",TEXT($BV100,"mmm-yyyy")),Curves!$11:$11,0)</f>
        <v>40</v>
      </c>
      <c r="DL100" s="12">
        <f>MATCH(CONCATENATE("NG ",TEXT($BW100,"mmm-yyyy")),Curves!$11:$11,0)</f>
        <v>29</v>
      </c>
      <c r="DM100" s="12">
        <f>MATCH(CONCATENATE("B ",TEXT($BW100,"mmm-yyyy")),Curves!$11:$11,0)</f>
        <v>17</v>
      </c>
      <c r="DN100" s="12">
        <f>MATCH(CONCATENATE("DISC ",TEXT($BW100,"mmm-yyyy")),Curves!$11:$11,0)</f>
        <v>41</v>
      </c>
      <c r="DP100" s="12">
        <f>MATCH(CONCATENATE("NG ",TEXT($BX100,"mmm-yyyy")),Curves!$11:$11,0)</f>
        <v>30</v>
      </c>
      <c r="DQ100" s="12">
        <f>MATCH(CONCATENATE("B ",TEXT($BX100,"mmm-yyyy")),Curves!$11:$11,0)</f>
        <v>18</v>
      </c>
      <c r="DR100" s="12">
        <f>MATCH(CONCATENATE("DISC ",TEXT($BX100,"mmm-yyyy")),Curves!$11:$11,0)</f>
        <v>42</v>
      </c>
    </row>
    <row r="101" spans="2:122" x14ac:dyDescent="0.2">
      <c r="B101" s="6">
        <f t="shared" si="83"/>
        <v>36739</v>
      </c>
      <c r="C101" s="27">
        <f>IF(Curves!C110&lt;&gt;"",Curves!C110,"")</f>
        <v>36715</v>
      </c>
      <c r="D101" s="31"/>
      <c r="E101" s="20">
        <f t="shared" si="84"/>
        <v>0</v>
      </c>
      <c r="F101" s="20">
        <f t="shared" si="86"/>
        <v>0</v>
      </c>
      <c r="G101" s="20">
        <f t="shared" si="87"/>
        <v>0</v>
      </c>
      <c r="H101" s="20">
        <f t="shared" si="88"/>
        <v>0</v>
      </c>
      <c r="I101" s="20">
        <f t="shared" si="89"/>
        <v>0</v>
      </c>
      <c r="J101" s="20">
        <f t="shared" si="90"/>
        <v>0</v>
      </c>
      <c r="K101" s="20">
        <f t="shared" si="91"/>
        <v>0</v>
      </c>
      <c r="L101" s="20">
        <f t="shared" si="92"/>
        <v>0</v>
      </c>
      <c r="M101" s="20">
        <f t="shared" si="93"/>
        <v>0</v>
      </c>
      <c r="N101" s="20">
        <f t="shared" si="94"/>
        <v>0</v>
      </c>
      <c r="O101" s="21">
        <f t="shared" si="95"/>
        <v>0</v>
      </c>
      <c r="P101" s="20"/>
      <c r="Q101" s="50">
        <f t="shared" si="96"/>
        <v>0</v>
      </c>
      <c r="R101" s="50">
        <f t="shared" si="123"/>
        <v>0</v>
      </c>
      <c r="S101" s="51">
        <f t="shared" si="97"/>
        <v>0.52736286802187493</v>
      </c>
      <c r="U101" s="34">
        <f>INDEX(Curves!$A$12:$AZ$907,$CA101,CB101)</f>
        <v>0</v>
      </c>
      <c r="V101" s="34">
        <f>INDEX(Curves!$A$12:$AZ$907,$CA101,CC101)</f>
        <v>0</v>
      </c>
      <c r="W101" s="34">
        <f>INDEX(Curves!$A$12:$AZ$907,$CA101,CD101)</f>
        <v>0</v>
      </c>
      <c r="X101" s="34"/>
      <c r="Y101" s="34">
        <f>INDEX(Curves!$A$12:$AZ$907,$CA101,CF101)</f>
        <v>0</v>
      </c>
      <c r="Z101" s="34">
        <f>INDEX(Curves!$A$12:$AZ$907,$CA101,CG101)</f>
        <v>0</v>
      </c>
      <c r="AA101" s="34">
        <f>INDEX(Curves!$A$12:$AZ$907,$CA101,CH101)</f>
        <v>0</v>
      </c>
      <c r="AB101" s="34"/>
      <c r="AC101" s="34">
        <f>INDEX(Curves!$A$12:$AZ$907,$CA101,CJ101)</f>
        <v>0</v>
      </c>
      <c r="AD101" s="34">
        <f>INDEX(Curves!$A$12:$AZ$907,$CA101,CK101)</f>
        <v>0</v>
      </c>
      <c r="AE101" s="34">
        <f>INDEX(Curves!$A$12:$AZ$907,$CA101,CL101)</f>
        <v>0</v>
      </c>
      <c r="AF101" s="34"/>
      <c r="AG101" s="34">
        <f>INDEX(Curves!$A$12:$AZ$907,$CA101,CN101)</f>
        <v>0</v>
      </c>
      <c r="AH101" s="34">
        <f>INDEX(Curves!$A$12:$AZ$907,$CA101,CO101)</f>
        <v>0</v>
      </c>
      <c r="AI101" s="34">
        <f>INDEX(Curves!$A$12:$AZ$907,$CA101,CP101)</f>
        <v>0</v>
      </c>
      <c r="AJ101" s="34"/>
      <c r="AK101" s="34">
        <f>INDEX(Curves!$A$12:$AZ$907,$CA101,CR101)</f>
        <v>0</v>
      </c>
      <c r="AL101" s="34">
        <f>INDEX(Curves!$A$12:$AZ$907,$CA101,CS101)</f>
        <v>0</v>
      </c>
      <c r="AM101" s="34">
        <f>INDEX(Curves!$A$12:$AZ$907,$CA101,CT101)</f>
        <v>0</v>
      </c>
      <c r="AN101" s="34"/>
      <c r="AO101" s="34">
        <f>INDEX(Curves!$A$12:$AZ$907,$CA101,CV101)</f>
        <v>0</v>
      </c>
      <c r="AP101" s="34">
        <f>INDEX(Curves!$A$12:$AZ$907,$CA101,CW101)</f>
        <v>0</v>
      </c>
      <c r="AQ101" s="34">
        <f>INDEX(Curves!$A$12:$AZ$907,$CA101,CX101)</f>
        <v>0</v>
      </c>
      <c r="AR101" s="34"/>
      <c r="AS101" s="34">
        <f>INDEX(Curves!$A$12:$AZ$907,$CA101,CZ101)</f>
        <v>0</v>
      </c>
      <c r="AT101" s="34">
        <f>INDEX(Curves!$A$12:$AZ$907,$CA101,DA101)</f>
        <v>0</v>
      </c>
      <c r="AU101" s="34">
        <f>INDEX(Curves!$A$12:$AZ$907,$CA101,DB101)</f>
        <v>0</v>
      </c>
      <c r="AV101" s="34"/>
      <c r="AW101" s="34">
        <f>INDEX(Curves!$A$12:$AZ$907,$CA101,DD101)</f>
        <v>0</v>
      </c>
      <c r="AX101" s="34">
        <f>INDEX(Curves!$A$12:$AZ$907,$CA101,DE101)</f>
        <v>0</v>
      </c>
      <c r="AY101" s="34">
        <f>INDEX(Curves!$A$12:$AZ$907,$CA101,DF101)</f>
        <v>0</v>
      </c>
      <c r="AZ101" s="34"/>
      <c r="BA101" s="34">
        <f>INDEX(Curves!$A$12:$AZ$907,$CA101,DH101)</f>
        <v>0</v>
      </c>
      <c r="BB101" s="34">
        <f>INDEX(Curves!$A$12:$AZ$907,$CA101,DI101)</f>
        <v>0</v>
      </c>
      <c r="BC101" s="34">
        <f>INDEX(Curves!$A$12:$AZ$907,$CA101,DJ101)</f>
        <v>0</v>
      </c>
      <c r="BD101" s="34"/>
      <c r="BE101" s="34">
        <f>INDEX(Curves!$A$12:$AZ$907,$CA101,DL101)</f>
        <v>0</v>
      </c>
      <c r="BF101" s="34">
        <f>INDEX(Curves!$A$12:$AZ$907,$CA101,DM101)</f>
        <v>0</v>
      </c>
      <c r="BG101" s="34">
        <f>INDEX(Curves!$A$12:$AZ$907,$CA101,DN101)</f>
        <v>0</v>
      </c>
      <c r="BH101" s="34"/>
      <c r="BI101" s="34">
        <f>INDEX(Curves!$A$12:$AZ$907,$CA101,DP101)</f>
        <v>0</v>
      </c>
      <c r="BJ101" s="34">
        <f>INDEX(Curves!$A$12:$AZ$907,$CA101,DQ101)</f>
        <v>0</v>
      </c>
      <c r="BK101" s="34">
        <f>INDEX(Curves!$A$12:$AZ$907,$CA101,DR101)</f>
        <v>0</v>
      </c>
      <c r="BL101"/>
      <c r="BM101"/>
      <c r="BN101" s="17">
        <f t="shared" si="99"/>
        <v>36647</v>
      </c>
      <c r="BO101" s="17">
        <f t="shared" ref="BO101:BX101" si="133">EOMONTH(BN101,1)</f>
        <v>36707</v>
      </c>
      <c r="BP101" s="17">
        <f t="shared" si="133"/>
        <v>36738</v>
      </c>
      <c r="BQ101" s="17">
        <f t="shared" si="133"/>
        <v>36769</v>
      </c>
      <c r="BR101" s="17">
        <f t="shared" si="133"/>
        <v>36799</v>
      </c>
      <c r="BS101" s="17">
        <f t="shared" si="133"/>
        <v>36830</v>
      </c>
      <c r="BT101" s="17">
        <f t="shared" si="133"/>
        <v>36860</v>
      </c>
      <c r="BU101" s="17">
        <f t="shared" si="133"/>
        <v>36891</v>
      </c>
      <c r="BV101" s="17">
        <f t="shared" si="133"/>
        <v>36922</v>
      </c>
      <c r="BW101" s="17">
        <f t="shared" si="133"/>
        <v>36950</v>
      </c>
      <c r="BX101" s="17">
        <f t="shared" si="133"/>
        <v>36981</v>
      </c>
      <c r="BY101" s="9"/>
      <c r="CA101" s="12">
        <f>MATCH(C101,Curves!$C$12:$C$433,0)</f>
        <v>99</v>
      </c>
      <c r="CB101" s="12">
        <f>MATCH(CONCATENATE("NG ",TEXT($BN101,"mmm-yyyy")),Curves!$11:$11,0)</f>
        <v>20</v>
      </c>
      <c r="CC101" s="12">
        <f>MATCH(CONCATENATE("B ",TEXT($BN101,"mmm-yyyy")),Curves!$11:$11,0)</f>
        <v>8</v>
      </c>
      <c r="CD101" s="12">
        <f>MATCH(CONCATENATE("DISC ",TEXT($BN101,"mmm-yyyy")),Curves!$11:$11,0)</f>
        <v>32</v>
      </c>
      <c r="CE101" s="12"/>
      <c r="CF101" s="12">
        <f>MATCH(CONCATENATE("NG ",TEXT($BO101,"mmm-yyyy")),Curves!$11:$11,0)</f>
        <v>21</v>
      </c>
      <c r="CG101" s="12">
        <f>MATCH(CONCATENATE("B ",TEXT($BO101,"mmm-yyyy")),Curves!$11:$11,0)</f>
        <v>9</v>
      </c>
      <c r="CH101" s="12">
        <f>MATCH(CONCATENATE("DISC ",TEXT($BO101,"mmm-yyyy")),Curves!$11:$11,0)</f>
        <v>33</v>
      </c>
      <c r="CI101" s="12"/>
      <c r="CJ101" s="12">
        <f>MATCH(CONCATENATE("NG ",TEXT($BP101,"mmm-yyyy")),Curves!$11:$11,0)</f>
        <v>22</v>
      </c>
      <c r="CK101" s="12">
        <f>MATCH(CONCATENATE("B ",TEXT($BP101,"mmm-yyyy")),Curves!$11:$11,0)</f>
        <v>10</v>
      </c>
      <c r="CL101" s="12">
        <f>MATCH(CONCATENATE("DISC ",TEXT($BP101,"mmm-yyyy")),Curves!$11:$11,0)</f>
        <v>34</v>
      </c>
      <c r="CM101" s="12"/>
      <c r="CN101" s="12">
        <f>MATCH(CONCATENATE("NG ",TEXT($BQ101,"mmm-yyyy")),Curves!$11:$11,0)</f>
        <v>23</v>
      </c>
      <c r="CO101" s="12">
        <f>MATCH(CONCATENATE("B ",TEXT($BQ101,"mmm-yyyy")),Curves!$11:$11,0)</f>
        <v>11</v>
      </c>
      <c r="CP101" s="12">
        <f>MATCH(CONCATENATE("DISC ",TEXT($BQ101,"mmm-yyyy")),Curves!$11:$11,0)</f>
        <v>35</v>
      </c>
      <c r="CQ101" s="12"/>
      <c r="CR101" s="12">
        <f>MATCH(CONCATENATE("NG ",TEXT($BR101,"mmm-yyyy")),Curves!$11:$11,0)</f>
        <v>24</v>
      </c>
      <c r="CS101" s="12">
        <f>MATCH(CONCATENATE("B ",TEXT($BR101,"mmm-yyyy")),Curves!$11:$11,0)</f>
        <v>12</v>
      </c>
      <c r="CT101" s="12">
        <f>MATCH(CONCATENATE("DISC ",TEXT($BR101,"mmm-yyyy")),Curves!$11:$11,0)</f>
        <v>36</v>
      </c>
      <c r="CU101" s="12"/>
      <c r="CV101" s="12">
        <f>MATCH(CONCATENATE("NG ",TEXT($BS101,"mmm-yyyy")),Curves!$11:$11,0)</f>
        <v>25</v>
      </c>
      <c r="CW101" s="12">
        <f>MATCH(CONCATENATE("B ",TEXT($BS101,"mmm-yyyy")),Curves!$11:$11,0)</f>
        <v>13</v>
      </c>
      <c r="CX101" s="12">
        <f>MATCH(CONCATENATE("DISC ",TEXT($BS101,"mmm-yyyy")),Curves!$11:$11,0)</f>
        <v>37</v>
      </c>
      <c r="CY101" s="12"/>
      <c r="CZ101" s="12">
        <f>MATCH(CONCATENATE("NG ",TEXT($BT101,"mmm-yyyy")),Curves!$11:$11,0)</f>
        <v>26</v>
      </c>
      <c r="DA101" s="12">
        <f>MATCH(CONCATENATE("B ",TEXT($BT101,"mmm-yyyy")),Curves!$11:$11,0)</f>
        <v>14</v>
      </c>
      <c r="DB101" s="12">
        <f>MATCH(CONCATENATE("DISC ",TEXT($BT101,"mmm-yyyy")),Curves!$11:$11,0)</f>
        <v>38</v>
      </c>
      <c r="DC101" s="12"/>
      <c r="DD101" s="12">
        <f>MATCH(CONCATENATE("NG ",TEXT($BU101,"mmm-yyyy")),Curves!$11:$11,0)</f>
        <v>27</v>
      </c>
      <c r="DE101" s="12">
        <f>MATCH(CONCATENATE("B ",TEXT($BU101,"mmm-yyyy")),Curves!$11:$11,0)</f>
        <v>15</v>
      </c>
      <c r="DF101" s="12">
        <f>MATCH(CONCATENATE("DISC ",TEXT($BU101,"mmm-yyyy")),Curves!$11:$11,0)</f>
        <v>39</v>
      </c>
      <c r="DG101" s="12"/>
      <c r="DH101" s="12">
        <f>MATCH(CONCATENATE("NG ",TEXT($BV101,"mmm-yyyy")),Curves!$11:$11,0)</f>
        <v>28</v>
      </c>
      <c r="DI101" s="12">
        <f>MATCH(CONCATENATE("B ",TEXT($BV101,"mmm-yyyy")),Curves!$11:$11,0)</f>
        <v>16</v>
      </c>
      <c r="DJ101" s="12">
        <f>MATCH(CONCATENATE("DISC ",TEXT($BV101,"mmm-yyyy")),Curves!$11:$11,0)</f>
        <v>40</v>
      </c>
      <c r="DL101" s="12">
        <f>MATCH(CONCATENATE("NG ",TEXT($BW101,"mmm-yyyy")),Curves!$11:$11,0)</f>
        <v>29</v>
      </c>
      <c r="DM101" s="12">
        <f>MATCH(CONCATENATE("B ",TEXT($BW101,"mmm-yyyy")),Curves!$11:$11,0)</f>
        <v>17</v>
      </c>
      <c r="DN101" s="12">
        <f>MATCH(CONCATENATE("DISC ",TEXT($BW101,"mmm-yyyy")),Curves!$11:$11,0)</f>
        <v>41</v>
      </c>
      <c r="DP101" s="12">
        <f>MATCH(CONCATENATE("NG ",TEXT($BX101,"mmm-yyyy")),Curves!$11:$11,0)</f>
        <v>30</v>
      </c>
      <c r="DQ101" s="12">
        <f>MATCH(CONCATENATE("B ",TEXT($BX101,"mmm-yyyy")),Curves!$11:$11,0)</f>
        <v>18</v>
      </c>
      <c r="DR101" s="12">
        <f>MATCH(CONCATENATE("DISC ",TEXT($BX101,"mmm-yyyy")),Curves!$11:$11,0)</f>
        <v>42</v>
      </c>
    </row>
    <row r="102" spans="2:122" x14ac:dyDescent="0.2">
      <c r="B102" s="6">
        <f t="shared" si="83"/>
        <v>36739</v>
      </c>
      <c r="C102" s="27">
        <f>IF(Curves!C111&lt;&gt;"",Curves!C111,"")</f>
        <v>36716</v>
      </c>
      <c r="D102" s="31"/>
      <c r="E102" s="20">
        <f t="shared" si="84"/>
        <v>0</v>
      </c>
      <c r="F102" s="20">
        <f t="shared" si="86"/>
        <v>0</v>
      </c>
      <c r="G102" s="20">
        <f t="shared" si="87"/>
        <v>0</v>
      </c>
      <c r="H102" s="20">
        <f t="shared" si="88"/>
        <v>0</v>
      </c>
      <c r="I102" s="20">
        <f t="shared" si="89"/>
        <v>0</v>
      </c>
      <c r="J102" s="20">
        <f t="shared" si="90"/>
        <v>0</v>
      </c>
      <c r="K102" s="20">
        <f t="shared" si="91"/>
        <v>0</v>
      </c>
      <c r="L102" s="20">
        <f t="shared" si="92"/>
        <v>0</v>
      </c>
      <c r="M102" s="20">
        <f t="shared" si="93"/>
        <v>0</v>
      </c>
      <c r="N102" s="20">
        <f t="shared" si="94"/>
        <v>0</v>
      </c>
      <c r="O102" s="21">
        <f t="shared" si="95"/>
        <v>0</v>
      </c>
      <c r="P102" s="20"/>
      <c r="Q102" s="50">
        <f t="shared" si="96"/>
        <v>0</v>
      </c>
      <c r="R102" s="50">
        <f t="shared" si="123"/>
        <v>0</v>
      </c>
      <c r="S102" s="51">
        <f t="shared" si="97"/>
        <v>0.52736286802187493</v>
      </c>
      <c r="U102" s="34">
        <f>INDEX(Curves!$A$12:$AZ$907,$CA102,CB102)</f>
        <v>0</v>
      </c>
      <c r="V102" s="34">
        <f>INDEX(Curves!$A$12:$AZ$907,$CA102,CC102)</f>
        <v>0</v>
      </c>
      <c r="W102" s="34">
        <f>INDEX(Curves!$A$12:$AZ$907,$CA102,CD102)</f>
        <v>0</v>
      </c>
      <c r="X102" s="34"/>
      <c r="Y102" s="34">
        <f>INDEX(Curves!$A$12:$AZ$907,$CA102,CF102)</f>
        <v>0</v>
      </c>
      <c r="Z102" s="34">
        <f>INDEX(Curves!$A$12:$AZ$907,$CA102,CG102)</f>
        <v>0</v>
      </c>
      <c r="AA102" s="34">
        <f>INDEX(Curves!$A$12:$AZ$907,$CA102,CH102)</f>
        <v>0</v>
      </c>
      <c r="AB102" s="34"/>
      <c r="AC102" s="34">
        <f>INDEX(Curves!$A$12:$AZ$907,$CA102,CJ102)</f>
        <v>0</v>
      </c>
      <c r="AD102" s="34">
        <f>INDEX(Curves!$A$12:$AZ$907,$CA102,CK102)</f>
        <v>0</v>
      </c>
      <c r="AE102" s="34">
        <f>INDEX(Curves!$A$12:$AZ$907,$CA102,CL102)</f>
        <v>0</v>
      </c>
      <c r="AF102" s="34"/>
      <c r="AG102" s="34">
        <f>INDEX(Curves!$A$12:$AZ$907,$CA102,CN102)</f>
        <v>0</v>
      </c>
      <c r="AH102" s="34">
        <f>INDEX(Curves!$A$12:$AZ$907,$CA102,CO102)</f>
        <v>0</v>
      </c>
      <c r="AI102" s="34">
        <f>INDEX(Curves!$A$12:$AZ$907,$CA102,CP102)</f>
        <v>0</v>
      </c>
      <c r="AJ102" s="34"/>
      <c r="AK102" s="34">
        <f>INDEX(Curves!$A$12:$AZ$907,$CA102,CR102)</f>
        <v>0</v>
      </c>
      <c r="AL102" s="34">
        <f>INDEX(Curves!$A$12:$AZ$907,$CA102,CS102)</f>
        <v>0</v>
      </c>
      <c r="AM102" s="34">
        <f>INDEX(Curves!$A$12:$AZ$907,$CA102,CT102)</f>
        <v>0</v>
      </c>
      <c r="AN102" s="34"/>
      <c r="AO102" s="34">
        <f>INDEX(Curves!$A$12:$AZ$907,$CA102,CV102)</f>
        <v>0</v>
      </c>
      <c r="AP102" s="34">
        <f>INDEX(Curves!$A$12:$AZ$907,$CA102,CW102)</f>
        <v>0</v>
      </c>
      <c r="AQ102" s="34">
        <f>INDEX(Curves!$A$12:$AZ$907,$CA102,CX102)</f>
        <v>0</v>
      </c>
      <c r="AR102" s="34"/>
      <c r="AS102" s="34">
        <f>INDEX(Curves!$A$12:$AZ$907,$CA102,CZ102)</f>
        <v>0</v>
      </c>
      <c r="AT102" s="34">
        <f>INDEX(Curves!$A$12:$AZ$907,$CA102,DA102)</f>
        <v>0</v>
      </c>
      <c r="AU102" s="34">
        <f>INDEX(Curves!$A$12:$AZ$907,$CA102,DB102)</f>
        <v>0</v>
      </c>
      <c r="AV102" s="34"/>
      <c r="AW102" s="34">
        <f>INDEX(Curves!$A$12:$AZ$907,$CA102,DD102)</f>
        <v>0</v>
      </c>
      <c r="AX102" s="34">
        <f>INDEX(Curves!$A$12:$AZ$907,$CA102,DE102)</f>
        <v>0</v>
      </c>
      <c r="AY102" s="34">
        <f>INDEX(Curves!$A$12:$AZ$907,$CA102,DF102)</f>
        <v>0</v>
      </c>
      <c r="AZ102" s="34"/>
      <c r="BA102" s="34">
        <f>INDEX(Curves!$A$12:$AZ$907,$CA102,DH102)</f>
        <v>0</v>
      </c>
      <c r="BB102" s="34">
        <f>INDEX(Curves!$A$12:$AZ$907,$CA102,DI102)</f>
        <v>0</v>
      </c>
      <c r="BC102" s="34">
        <f>INDEX(Curves!$A$12:$AZ$907,$CA102,DJ102)</f>
        <v>0</v>
      </c>
      <c r="BD102" s="34"/>
      <c r="BE102" s="34">
        <f>INDEX(Curves!$A$12:$AZ$907,$CA102,DL102)</f>
        <v>0</v>
      </c>
      <c r="BF102" s="34">
        <f>INDEX(Curves!$A$12:$AZ$907,$CA102,DM102)</f>
        <v>0</v>
      </c>
      <c r="BG102" s="34">
        <f>INDEX(Curves!$A$12:$AZ$907,$CA102,DN102)</f>
        <v>0</v>
      </c>
      <c r="BH102" s="34"/>
      <c r="BI102" s="34">
        <f>INDEX(Curves!$A$12:$AZ$907,$CA102,DP102)</f>
        <v>0</v>
      </c>
      <c r="BJ102" s="34">
        <f>INDEX(Curves!$A$12:$AZ$907,$CA102,DQ102)</f>
        <v>0</v>
      </c>
      <c r="BK102" s="34">
        <f>INDEX(Curves!$A$12:$AZ$907,$CA102,DR102)</f>
        <v>0</v>
      </c>
      <c r="BL102"/>
      <c r="BM102"/>
      <c r="BN102" s="17">
        <f t="shared" si="99"/>
        <v>36647</v>
      </c>
      <c r="BO102" s="17">
        <f t="shared" ref="BO102:BX102" si="134">EOMONTH(BN102,1)</f>
        <v>36707</v>
      </c>
      <c r="BP102" s="17">
        <f t="shared" si="134"/>
        <v>36738</v>
      </c>
      <c r="BQ102" s="17">
        <f t="shared" si="134"/>
        <v>36769</v>
      </c>
      <c r="BR102" s="17">
        <f t="shared" si="134"/>
        <v>36799</v>
      </c>
      <c r="BS102" s="17">
        <f t="shared" si="134"/>
        <v>36830</v>
      </c>
      <c r="BT102" s="17">
        <f t="shared" si="134"/>
        <v>36860</v>
      </c>
      <c r="BU102" s="17">
        <f t="shared" si="134"/>
        <v>36891</v>
      </c>
      <c r="BV102" s="17">
        <f t="shared" si="134"/>
        <v>36922</v>
      </c>
      <c r="BW102" s="17">
        <f t="shared" si="134"/>
        <v>36950</v>
      </c>
      <c r="BX102" s="17">
        <f t="shared" si="134"/>
        <v>36981</v>
      </c>
      <c r="BY102" s="9"/>
      <c r="CA102" s="12">
        <f>MATCH(C102,Curves!$C$12:$C$433,0)</f>
        <v>100</v>
      </c>
      <c r="CB102" s="12">
        <f>MATCH(CONCATENATE("NG ",TEXT($BN102,"mmm-yyyy")),Curves!$11:$11,0)</f>
        <v>20</v>
      </c>
      <c r="CC102" s="12">
        <f>MATCH(CONCATENATE("B ",TEXT($BN102,"mmm-yyyy")),Curves!$11:$11,0)</f>
        <v>8</v>
      </c>
      <c r="CD102" s="12">
        <f>MATCH(CONCATENATE("DISC ",TEXT($BN102,"mmm-yyyy")),Curves!$11:$11,0)</f>
        <v>32</v>
      </c>
      <c r="CE102" s="12"/>
      <c r="CF102" s="12">
        <f>MATCH(CONCATENATE("NG ",TEXT($BO102,"mmm-yyyy")),Curves!$11:$11,0)</f>
        <v>21</v>
      </c>
      <c r="CG102" s="12">
        <f>MATCH(CONCATENATE("B ",TEXT($BO102,"mmm-yyyy")),Curves!$11:$11,0)</f>
        <v>9</v>
      </c>
      <c r="CH102" s="12">
        <f>MATCH(CONCATENATE("DISC ",TEXT($BO102,"mmm-yyyy")),Curves!$11:$11,0)</f>
        <v>33</v>
      </c>
      <c r="CI102" s="12"/>
      <c r="CJ102" s="12">
        <f>MATCH(CONCATENATE("NG ",TEXT($BP102,"mmm-yyyy")),Curves!$11:$11,0)</f>
        <v>22</v>
      </c>
      <c r="CK102" s="12">
        <f>MATCH(CONCATENATE("B ",TEXT($BP102,"mmm-yyyy")),Curves!$11:$11,0)</f>
        <v>10</v>
      </c>
      <c r="CL102" s="12">
        <f>MATCH(CONCATENATE("DISC ",TEXT($BP102,"mmm-yyyy")),Curves!$11:$11,0)</f>
        <v>34</v>
      </c>
      <c r="CM102" s="12"/>
      <c r="CN102" s="12">
        <f>MATCH(CONCATENATE("NG ",TEXT($BQ102,"mmm-yyyy")),Curves!$11:$11,0)</f>
        <v>23</v>
      </c>
      <c r="CO102" s="12">
        <f>MATCH(CONCATENATE("B ",TEXT($BQ102,"mmm-yyyy")),Curves!$11:$11,0)</f>
        <v>11</v>
      </c>
      <c r="CP102" s="12">
        <f>MATCH(CONCATENATE("DISC ",TEXT($BQ102,"mmm-yyyy")),Curves!$11:$11,0)</f>
        <v>35</v>
      </c>
      <c r="CQ102" s="12"/>
      <c r="CR102" s="12">
        <f>MATCH(CONCATENATE("NG ",TEXT($BR102,"mmm-yyyy")),Curves!$11:$11,0)</f>
        <v>24</v>
      </c>
      <c r="CS102" s="12">
        <f>MATCH(CONCATENATE("B ",TEXT($BR102,"mmm-yyyy")),Curves!$11:$11,0)</f>
        <v>12</v>
      </c>
      <c r="CT102" s="12">
        <f>MATCH(CONCATENATE("DISC ",TEXT($BR102,"mmm-yyyy")),Curves!$11:$11,0)</f>
        <v>36</v>
      </c>
      <c r="CU102" s="12"/>
      <c r="CV102" s="12">
        <f>MATCH(CONCATENATE("NG ",TEXT($BS102,"mmm-yyyy")),Curves!$11:$11,0)</f>
        <v>25</v>
      </c>
      <c r="CW102" s="12">
        <f>MATCH(CONCATENATE("B ",TEXT($BS102,"mmm-yyyy")),Curves!$11:$11,0)</f>
        <v>13</v>
      </c>
      <c r="CX102" s="12">
        <f>MATCH(CONCATENATE("DISC ",TEXT($BS102,"mmm-yyyy")),Curves!$11:$11,0)</f>
        <v>37</v>
      </c>
      <c r="CY102" s="12"/>
      <c r="CZ102" s="12">
        <f>MATCH(CONCATENATE("NG ",TEXT($BT102,"mmm-yyyy")),Curves!$11:$11,0)</f>
        <v>26</v>
      </c>
      <c r="DA102" s="12">
        <f>MATCH(CONCATENATE("B ",TEXT($BT102,"mmm-yyyy")),Curves!$11:$11,0)</f>
        <v>14</v>
      </c>
      <c r="DB102" s="12">
        <f>MATCH(CONCATENATE("DISC ",TEXT($BT102,"mmm-yyyy")),Curves!$11:$11,0)</f>
        <v>38</v>
      </c>
      <c r="DC102" s="12"/>
      <c r="DD102" s="12">
        <f>MATCH(CONCATENATE("NG ",TEXT($BU102,"mmm-yyyy")),Curves!$11:$11,0)</f>
        <v>27</v>
      </c>
      <c r="DE102" s="12">
        <f>MATCH(CONCATENATE("B ",TEXT($BU102,"mmm-yyyy")),Curves!$11:$11,0)</f>
        <v>15</v>
      </c>
      <c r="DF102" s="12">
        <f>MATCH(CONCATENATE("DISC ",TEXT($BU102,"mmm-yyyy")),Curves!$11:$11,0)</f>
        <v>39</v>
      </c>
      <c r="DG102" s="12"/>
      <c r="DH102" s="12">
        <f>MATCH(CONCATENATE("NG ",TEXT($BV102,"mmm-yyyy")),Curves!$11:$11,0)</f>
        <v>28</v>
      </c>
      <c r="DI102" s="12">
        <f>MATCH(CONCATENATE("B ",TEXT($BV102,"mmm-yyyy")),Curves!$11:$11,0)</f>
        <v>16</v>
      </c>
      <c r="DJ102" s="12">
        <f>MATCH(CONCATENATE("DISC ",TEXT($BV102,"mmm-yyyy")),Curves!$11:$11,0)</f>
        <v>40</v>
      </c>
      <c r="DL102" s="12">
        <f>MATCH(CONCATENATE("NG ",TEXT($BW102,"mmm-yyyy")),Curves!$11:$11,0)</f>
        <v>29</v>
      </c>
      <c r="DM102" s="12">
        <f>MATCH(CONCATENATE("B ",TEXT($BW102,"mmm-yyyy")),Curves!$11:$11,0)</f>
        <v>17</v>
      </c>
      <c r="DN102" s="12">
        <f>MATCH(CONCATENATE("DISC ",TEXT($BW102,"mmm-yyyy")),Curves!$11:$11,0)</f>
        <v>41</v>
      </c>
      <c r="DP102" s="12">
        <f>MATCH(CONCATENATE("NG ",TEXT($BX102,"mmm-yyyy")),Curves!$11:$11,0)</f>
        <v>30</v>
      </c>
      <c r="DQ102" s="12">
        <f>MATCH(CONCATENATE("B ",TEXT($BX102,"mmm-yyyy")),Curves!$11:$11,0)</f>
        <v>18</v>
      </c>
      <c r="DR102" s="12">
        <f>MATCH(CONCATENATE("DISC ",TEXT($BX102,"mmm-yyyy")),Curves!$11:$11,0)</f>
        <v>42</v>
      </c>
    </row>
    <row r="103" spans="2:122" x14ac:dyDescent="0.2">
      <c r="B103" s="6">
        <f t="shared" si="83"/>
        <v>36739</v>
      </c>
      <c r="C103" s="27">
        <f>IF(Curves!C112&lt;&gt;"",Curves!C112,"")</f>
        <v>36717</v>
      </c>
      <c r="D103" s="31"/>
      <c r="E103" s="20">
        <f t="shared" si="84"/>
        <v>0</v>
      </c>
      <c r="F103" s="20">
        <f t="shared" si="86"/>
        <v>0</v>
      </c>
      <c r="G103" s="20">
        <f t="shared" si="87"/>
        <v>0</v>
      </c>
      <c r="H103" s="20">
        <f t="shared" si="88"/>
        <v>3.9072202778995537</v>
      </c>
      <c r="I103" s="20">
        <f t="shared" si="89"/>
        <v>3.8815273396870573</v>
      </c>
      <c r="J103" s="20">
        <f t="shared" si="90"/>
        <v>3.8504796339163461</v>
      </c>
      <c r="K103" s="20">
        <f t="shared" si="91"/>
        <v>3.9505517372965557</v>
      </c>
      <c r="L103" s="20">
        <f t="shared" si="92"/>
        <v>4.0208735001244653</v>
      </c>
      <c r="M103" s="20">
        <f t="shared" si="93"/>
        <v>4.0022261865154949</v>
      </c>
      <c r="N103" s="20">
        <f t="shared" si="94"/>
        <v>3.7572915660141879</v>
      </c>
      <c r="O103" s="21">
        <f t="shared" si="95"/>
        <v>3.5122118660845296</v>
      </c>
      <c r="P103" s="20"/>
      <c r="Q103" s="50">
        <f t="shared" si="96"/>
        <v>4.0208735001244653</v>
      </c>
      <c r="R103" s="50">
        <f t="shared" si="123"/>
        <v>3.5122118660845296</v>
      </c>
      <c r="S103" s="51">
        <f t="shared" si="97"/>
        <v>0.5086616340399357</v>
      </c>
      <c r="U103" s="34">
        <f>INDEX(Curves!$A$12:$AZ$907,$CA103,CB103)</f>
        <v>0</v>
      </c>
      <c r="V103" s="34">
        <f>INDEX(Curves!$A$12:$AZ$907,$CA103,CC103)</f>
        <v>0</v>
      </c>
      <c r="W103" s="34">
        <f>INDEX(Curves!$A$12:$AZ$907,$CA103,CD103)</f>
        <v>0</v>
      </c>
      <c r="X103" s="34"/>
      <c r="Y103" s="34">
        <f>INDEX(Curves!$A$12:$AZ$907,$CA103,CF103)</f>
        <v>0</v>
      </c>
      <c r="Z103" s="34">
        <f>INDEX(Curves!$A$12:$AZ$907,$CA103,CG103)</f>
        <v>0</v>
      </c>
      <c r="AA103" s="34">
        <f>INDEX(Curves!$A$12:$AZ$907,$CA103,CH103)</f>
        <v>0</v>
      </c>
      <c r="AB103" s="34"/>
      <c r="AC103" s="34">
        <f>INDEX(Curves!$A$12:$AZ$907,$CA103,CJ103)</f>
        <v>0</v>
      </c>
      <c r="AD103" s="34">
        <f>INDEX(Curves!$A$12:$AZ$907,$CA103,CK103)</f>
        <v>0</v>
      </c>
      <c r="AE103" s="34">
        <f>INDEX(Curves!$A$12:$AZ$907,$CA103,CL103)</f>
        <v>0</v>
      </c>
      <c r="AF103" s="34"/>
      <c r="AG103" s="34">
        <f>INDEX(Curves!$A$12:$AZ$907,$CA103,CN103)</f>
        <v>4.2279999999999998</v>
      </c>
      <c r="AH103" s="34">
        <f>INDEX(Curves!$A$12:$AZ$907,$CA103,CO103)</f>
        <v>-0.30499999999999999</v>
      </c>
      <c r="AI103" s="34">
        <f>INDEX(Curves!$A$12:$AZ$907,$CA103,CP103)</f>
        <v>0.99597763902614178</v>
      </c>
      <c r="AJ103" s="34"/>
      <c r="AK103" s="34">
        <f>INDEX(Curves!$A$12:$AZ$907,$CA103,CR103)</f>
        <v>4.2219999999999995</v>
      </c>
      <c r="AL103" s="34">
        <f>INDEX(Curves!$A$12:$AZ$907,$CA103,CS103)</f>
        <v>-0.30249999999999999</v>
      </c>
      <c r="AM103" s="34">
        <f>INDEX(Curves!$A$12:$AZ$907,$CA103,CT103)</f>
        <v>0.99031186112694425</v>
      </c>
      <c r="AN103" s="34"/>
      <c r="AO103" s="34">
        <f>INDEX(Curves!$A$12:$AZ$907,$CA103,CV103)</f>
        <v>4.21</v>
      </c>
      <c r="AP103" s="34">
        <f>INDEX(Curves!$A$12:$AZ$907,$CA103,CW103)</f>
        <v>-0.3</v>
      </c>
      <c r="AQ103" s="34">
        <f>INDEX(Curves!$A$12:$AZ$907,$CA103,CX103)</f>
        <v>0.98477739997860514</v>
      </c>
      <c r="AR103" s="34"/>
      <c r="AS103" s="34">
        <f>INDEX(Curves!$A$12:$AZ$907,$CA103,CZ103)</f>
        <v>4.29</v>
      </c>
      <c r="AT103" s="34">
        <f>INDEX(Curves!$A$12:$AZ$907,$CA103,DA103)</f>
        <v>-0.255</v>
      </c>
      <c r="AU103" s="34">
        <f>INDEX(Curves!$A$12:$AZ$907,$CA103,DB103)</f>
        <v>0.97907106252702736</v>
      </c>
      <c r="AV103" s="34"/>
      <c r="AW103" s="34">
        <f>INDEX(Curves!$A$12:$AZ$907,$CA103,DD103)</f>
        <v>4.3849999999999998</v>
      </c>
      <c r="AX103" s="34">
        <f>INDEX(Curves!$A$12:$AZ$907,$CA103,DE103)</f>
        <v>-0.255</v>
      </c>
      <c r="AY103" s="34">
        <f>INDEX(Curves!$A$12:$AZ$907,$CA103,DF103)</f>
        <v>0.97357711867420471</v>
      </c>
      <c r="AZ103" s="34"/>
      <c r="BA103" s="34">
        <f>INDEX(Curves!$A$12:$AZ$907,$CA103,DH103)</f>
        <v>4.38</v>
      </c>
      <c r="BB103" s="34">
        <f>INDEX(Curves!$A$12:$AZ$907,$CA103,DI103)</f>
        <v>-0.245</v>
      </c>
      <c r="BC103" s="34">
        <f>INDEX(Curves!$A$12:$AZ$907,$CA103,DJ103)</f>
        <v>0.96789025066880163</v>
      </c>
      <c r="BD103" s="34"/>
      <c r="BE103" s="34">
        <f>INDEX(Curves!$A$12:$AZ$907,$CA103,DL103)</f>
        <v>4.1500000000000004</v>
      </c>
      <c r="BF103" s="34">
        <f>INDEX(Curves!$A$12:$AZ$907,$CA103,DM103)</f>
        <v>-0.245</v>
      </c>
      <c r="BG103" s="34">
        <f>INDEX(Curves!$A$12:$AZ$907,$CA103,DN103)</f>
        <v>0.96217453675139253</v>
      </c>
      <c r="BH103" s="34"/>
      <c r="BI103" s="34">
        <f>INDEX(Curves!$A$12:$AZ$907,$CA103,DP103)</f>
        <v>3.92</v>
      </c>
      <c r="BJ103" s="34">
        <f>INDEX(Curves!$A$12:$AZ$907,$CA103,DQ103)</f>
        <v>-0.25</v>
      </c>
      <c r="BK103" s="34">
        <f>INDEX(Curves!$A$12:$AZ$907,$CA103,DR103)</f>
        <v>0.95700595806117972</v>
      </c>
      <c r="BL103"/>
      <c r="BM103"/>
      <c r="BN103" s="17">
        <f t="shared" si="99"/>
        <v>36647</v>
      </c>
      <c r="BO103" s="17">
        <f t="shared" ref="BO103:BX103" si="135">EOMONTH(BN103,1)</f>
        <v>36707</v>
      </c>
      <c r="BP103" s="17">
        <f t="shared" si="135"/>
        <v>36738</v>
      </c>
      <c r="BQ103" s="17">
        <f t="shared" si="135"/>
        <v>36769</v>
      </c>
      <c r="BR103" s="17">
        <f t="shared" si="135"/>
        <v>36799</v>
      </c>
      <c r="BS103" s="17">
        <f t="shared" si="135"/>
        <v>36830</v>
      </c>
      <c r="BT103" s="17">
        <f t="shared" si="135"/>
        <v>36860</v>
      </c>
      <c r="BU103" s="17">
        <f t="shared" si="135"/>
        <v>36891</v>
      </c>
      <c r="BV103" s="17">
        <f t="shared" si="135"/>
        <v>36922</v>
      </c>
      <c r="BW103" s="17">
        <f t="shared" si="135"/>
        <v>36950</v>
      </c>
      <c r="BX103" s="17">
        <f t="shared" si="135"/>
        <v>36981</v>
      </c>
      <c r="BY103" s="9"/>
      <c r="CA103" s="12">
        <f>MATCH(C103,Curves!$C$12:$C$433,0)</f>
        <v>101</v>
      </c>
      <c r="CB103" s="12">
        <f>MATCH(CONCATENATE("NG ",TEXT($BN103,"mmm-yyyy")),Curves!$11:$11,0)</f>
        <v>20</v>
      </c>
      <c r="CC103" s="12">
        <f>MATCH(CONCATENATE("B ",TEXT($BN103,"mmm-yyyy")),Curves!$11:$11,0)</f>
        <v>8</v>
      </c>
      <c r="CD103" s="12">
        <f>MATCH(CONCATENATE("DISC ",TEXT($BN103,"mmm-yyyy")),Curves!$11:$11,0)</f>
        <v>32</v>
      </c>
      <c r="CE103" s="12"/>
      <c r="CF103" s="12">
        <f>MATCH(CONCATENATE("NG ",TEXT($BO103,"mmm-yyyy")),Curves!$11:$11,0)</f>
        <v>21</v>
      </c>
      <c r="CG103" s="12">
        <f>MATCH(CONCATENATE("B ",TEXT($BO103,"mmm-yyyy")),Curves!$11:$11,0)</f>
        <v>9</v>
      </c>
      <c r="CH103" s="12">
        <f>MATCH(CONCATENATE("DISC ",TEXT($BO103,"mmm-yyyy")),Curves!$11:$11,0)</f>
        <v>33</v>
      </c>
      <c r="CI103" s="12"/>
      <c r="CJ103" s="12">
        <f>MATCH(CONCATENATE("NG ",TEXT($BP103,"mmm-yyyy")),Curves!$11:$11,0)</f>
        <v>22</v>
      </c>
      <c r="CK103" s="12">
        <f>MATCH(CONCATENATE("B ",TEXT($BP103,"mmm-yyyy")),Curves!$11:$11,0)</f>
        <v>10</v>
      </c>
      <c r="CL103" s="12">
        <f>MATCH(CONCATENATE("DISC ",TEXT($BP103,"mmm-yyyy")),Curves!$11:$11,0)</f>
        <v>34</v>
      </c>
      <c r="CM103" s="12"/>
      <c r="CN103" s="12">
        <f>MATCH(CONCATENATE("NG ",TEXT($BQ103,"mmm-yyyy")),Curves!$11:$11,0)</f>
        <v>23</v>
      </c>
      <c r="CO103" s="12">
        <f>MATCH(CONCATENATE("B ",TEXT($BQ103,"mmm-yyyy")),Curves!$11:$11,0)</f>
        <v>11</v>
      </c>
      <c r="CP103" s="12">
        <f>MATCH(CONCATENATE("DISC ",TEXT($BQ103,"mmm-yyyy")),Curves!$11:$11,0)</f>
        <v>35</v>
      </c>
      <c r="CQ103" s="12"/>
      <c r="CR103" s="12">
        <f>MATCH(CONCATENATE("NG ",TEXT($BR103,"mmm-yyyy")),Curves!$11:$11,0)</f>
        <v>24</v>
      </c>
      <c r="CS103" s="12">
        <f>MATCH(CONCATENATE("B ",TEXT($BR103,"mmm-yyyy")),Curves!$11:$11,0)</f>
        <v>12</v>
      </c>
      <c r="CT103" s="12">
        <f>MATCH(CONCATENATE("DISC ",TEXT($BR103,"mmm-yyyy")),Curves!$11:$11,0)</f>
        <v>36</v>
      </c>
      <c r="CU103" s="12"/>
      <c r="CV103" s="12">
        <f>MATCH(CONCATENATE("NG ",TEXT($BS103,"mmm-yyyy")),Curves!$11:$11,0)</f>
        <v>25</v>
      </c>
      <c r="CW103" s="12">
        <f>MATCH(CONCATENATE("B ",TEXT($BS103,"mmm-yyyy")),Curves!$11:$11,0)</f>
        <v>13</v>
      </c>
      <c r="CX103" s="12">
        <f>MATCH(CONCATENATE("DISC ",TEXT($BS103,"mmm-yyyy")),Curves!$11:$11,0)</f>
        <v>37</v>
      </c>
      <c r="CY103" s="12"/>
      <c r="CZ103" s="12">
        <f>MATCH(CONCATENATE("NG ",TEXT($BT103,"mmm-yyyy")),Curves!$11:$11,0)</f>
        <v>26</v>
      </c>
      <c r="DA103" s="12">
        <f>MATCH(CONCATENATE("B ",TEXT($BT103,"mmm-yyyy")),Curves!$11:$11,0)</f>
        <v>14</v>
      </c>
      <c r="DB103" s="12">
        <f>MATCH(CONCATENATE("DISC ",TEXT($BT103,"mmm-yyyy")),Curves!$11:$11,0)</f>
        <v>38</v>
      </c>
      <c r="DC103" s="12"/>
      <c r="DD103" s="12">
        <f>MATCH(CONCATENATE("NG ",TEXT($BU103,"mmm-yyyy")),Curves!$11:$11,0)</f>
        <v>27</v>
      </c>
      <c r="DE103" s="12">
        <f>MATCH(CONCATENATE("B ",TEXT($BU103,"mmm-yyyy")),Curves!$11:$11,0)</f>
        <v>15</v>
      </c>
      <c r="DF103" s="12">
        <f>MATCH(CONCATENATE("DISC ",TEXT($BU103,"mmm-yyyy")),Curves!$11:$11,0)</f>
        <v>39</v>
      </c>
      <c r="DG103" s="12"/>
      <c r="DH103" s="12">
        <f>MATCH(CONCATENATE("NG ",TEXT($BV103,"mmm-yyyy")),Curves!$11:$11,0)</f>
        <v>28</v>
      </c>
      <c r="DI103" s="12">
        <f>MATCH(CONCATENATE("B ",TEXT($BV103,"mmm-yyyy")),Curves!$11:$11,0)</f>
        <v>16</v>
      </c>
      <c r="DJ103" s="12">
        <f>MATCH(CONCATENATE("DISC ",TEXT($BV103,"mmm-yyyy")),Curves!$11:$11,0)</f>
        <v>40</v>
      </c>
      <c r="DL103" s="12">
        <f>MATCH(CONCATENATE("NG ",TEXT($BW103,"mmm-yyyy")),Curves!$11:$11,0)</f>
        <v>29</v>
      </c>
      <c r="DM103" s="12">
        <f>MATCH(CONCATENATE("B ",TEXT($BW103,"mmm-yyyy")),Curves!$11:$11,0)</f>
        <v>17</v>
      </c>
      <c r="DN103" s="12">
        <f>MATCH(CONCATENATE("DISC ",TEXT($BW103,"mmm-yyyy")),Curves!$11:$11,0)</f>
        <v>41</v>
      </c>
      <c r="DP103" s="12">
        <f>MATCH(CONCATENATE("NG ",TEXT($BX103,"mmm-yyyy")),Curves!$11:$11,0)</f>
        <v>30</v>
      </c>
      <c r="DQ103" s="12">
        <f>MATCH(CONCATENATE("B ",TEXT($BX103,"mmm-yyyy")),Curves!$11:$11,0)</f>
        <v>18</v>
      </c>
      <c r="DR103" s="12">
        <f>MATCH(CONCATENATE("DISC ",TEXT($BX103,"mmm-yyyy")),Curves!$11:$11,0)</f>
        <v>42</v>
      </c>
    </row>
    <row r="104" spans="2:122" x14ac:dyDescent="0.2">
      <c r="B104" s="6">
        <f t="shared" si="83"/>
        <v>36739</v>
      </c>
      <c r="C104" s="27">
        <f>IF(Curves!C113&lt;&gt;"",Curves!C113,"")</f>
        <v>36718</v>
      </c>
      <c r="D104" s="31"/>
      <c r="E104" s="20">
        <f t="shared" si="84"/>
        <v>0</v>
      </c>
      <c r="F104" s="20">
        <f t="shared" si="86"/>
        <v>0</v>
      </c>
      <c r="G104" s="20">
        <f t="shared" si="87"/>
        <v>0</v>
      </c>
      <c r="H104" s="20">
        <f t="shared" si="88"/>
        <v>3.9343324235053649</v>
      </c>
      <c r="I104" s="20">
        <f t="shared" si="89"/>
        <v>3.9109655513176249</v>
      </c>
      <c r="J104" s="20">
        <f t="shared" si="90"/>
        <v>3.8768110966250116</v>
      </c>
      <c r="K104" s="20">
        <f t="shared" si="91"/>
        <v>3.966929213262913</v>
      </c>
      <c r="L104" s="20">
        <f t="shared" si="92"/>
        <v>4.0361668417477716</v>
      </c>
      <c r="M104" s="20">
        <f t="shared" si="93"/>
        <v>4.0173869558164883</v>
      </c>
      <c r="N104" s="20">
        <f t="shared" si="94"/>
        <v>3.7819074490330862</v>
      </c>
      <c r="O104" s="21">
        <f t="shared" si="95"/>
        <v>3.5461901705439538</v>
      </c>
      <c r="P104" s="20"/>
      <c r="Q104" s="50">
        <f t="shared" si="96"/>
        <v>4.0361668417477716</v>
      </c>
      <c r="R104" s="50">
        <f t="shared" si="123"/>
        <v>3.5461901705439538</v>
      </c>
      <c r="S104" s="51">
        <f t="shared" si="97"/>
        <v>0.48997667120381783</v>
      </c>
      <c r="U104" s="34">
        <f>INDEX(Curves!$A$12:$AZ$907,$CA104,CB104)</f>
        <v>0</v>
      </c>
      <c r="V104" s="34">
        <f>INDEX(Curves!$A$12:$AZ$907,$CA104,CC104)</f>
        <v>0</v>
      </c>
      <c r="W104" s="34">
        <f>INDEX(Curves!$A$12:$AZ$907,$CA104,CD104)</f>
        <v>0</v>
      </c>
      <c r="X104" s="34"/>
      <c r="Y104" s="34">
        <f>INDEX(Curves!$A$12:$AZ$907,$CA104,CF104)</f>
        <v>0</v>
      </c>
      <c r="Z104" s="34">
        <f>INDEX(Curves!$A$12:$AZ$907,$CA104,CG104)</f>
        <v>0</v>
      </c>
      <c r="AA104" s="34">
        <f>INDEX(Curves!$A$12:$AZ$907,$CA104,CH104)</f>
        <v>0</v>
      </c>
      <c r="AB104" s="34"/>
      <c r="AC104" s="34">
        <f>INDEX(Curves!$A$12:$AZ$907,$CA104,CJ104)</f>
        <v>0</v>
      </c>
      <c r="AD104" s="34">
        <f>INDEX(Curves!$A$12:$AZ$907,$CA104,CK104)</f>
        <v>0</v>
      </c>
      <c r="AE104" s="34">
        <f>INDEX(Curves!$A$12:$AZ$907,$CA104,CL104)</f>
        <v>0</v>
      </c>
      <c r="AF104" s="34"/>
      <c r="AG104" s="34">
        <f>INDEX(Curves!$A$12:$AZ$907,$CA104,CN104)</f>
        <v>4.2569999999999997</v>
      </c>
      <c r="AH104" s="34">
        <f>INDEX(Curves!$A$12:$AZ$907,$CA104,CO104)</f>
        <v>-0.3075</v>
      </c>
      <c r="AI104" s="34">
        <f>INDEX(Curves!$A$12:$AZ$907,$CA104,CP104)</f>
        <v>0.99615962109263589</v>
      </c>
      <c r="AJ104" s="34"/>
      <c r="AK104" s="34">
        <f>INDEX(Curves!$A$12:$AZ$907,$CA104,CR104)</f>
        <v>4.2510000000000003</v>
      </c>
      <c r="AL104" s="34">
        <f>INDEX(Curves!$A$12:$AZ$907,$CA104,CS104)</f>
        <v>-0.30249999999999999</v>
      </c>
      <c r="AM104" s="34">
        <f>INDEX(Curves!$A$12:$AZ$907,$CA104,CT104)</f>
        <v>0.99049399805435601</v>
      </c>
      <c r="AN104" s="34"/>
      <c r="AO104" s="34">
        <f>INDEX(Curves!$A$12:$AZ$907,$CA104,CV104)</f>
        <v>4.2360000000000007</v>
      </c>
      <c r="AP104" s="34">
        <f>INDEX(Curves!$A$12:$AZ$907,$CA104,CW104)</f>
        <v>-0.3</v>
      </c>
      <c r="AQ104" s="34">
        <f>INDEX(Curves!$A$12:$AZ$907,$CA104,CX104)</f>
        <v>0.98496216885798038</v>
      </c>
      <c r="AR104" s="34"/>
      <c r="AS104" s="34">
        <f>INDEX(Curves!$A$12:$AZ$907,$CA104,CZ104)</f>
        <v>4.306</v>
      </c>
      <c r="AT104" s="34">
        <f>INDEX(Curves!$A$12:$AZ$907,$CA104,DA104)</f>
        <v>-0.255</v>
      </c>
      <c r="AU104" s="34">
        <f>INDEX(Curves!$A$12:$AZ$907,$CA104,DB104)</f>
        <v>0.97924690527349123</v>
      </c>
      <c r="AV104" s="34"/>
      <c r="AW104" s="34">
        <f>INDEX(Curves!$A$12:$AZ$907,$CA104,DD104)</f>
        <v>4.4000000000000004</v>
      </c>
      <c r="AX104" s="34">
        <f>INDEX(Curves!$A$12:$AZ$907,$CA104,DE104)</f>
        <v>-0.255</v>
      </c>
      <c r="AY104" s="34">
        <f>INDEX(Curves!$A$12:$AZ$907,$CA104,DF104)</f>
        <v>0.97374350826242972</v>
      </c>
      <c r="AZ104" s="34"/>
      <c r="BA104" s="34">
        <f>INDEX(Curves!$A$12:$AZ$907,$CA104,DH104)</f>
        <v>4.3949999999999996</v>
      </c>
      <c r="BB104" s="34">
        <f>INDEX(Curves!$A$12:$AZ$907,$CA104,DI104)</f>
        <v>-0.245</v>
      </c>
      <c r="BC104" s="34">
        <f>INDEX(Curves!$A$12:$AZ$907,$CA104,DJ104)</f>
        <v>0.96804504959433457</v>
      </c>
      <c r="BD104" s="34"/>
      <c r="BE104" s="34">
        <f>INDEX(Curves!$A$12:$AZ$907,$CA104,DL104)</f>
        <v>4.1749999999999998</v>
      </c>
      <c r="BF104" s="34">
        <f>INDEX(Curves!$A$12:$AZ$907,$CA104,DM104)</f>
        <v>-0.245</v>
      </c>
      <c r="BG104" s="34">
        <f>INDEX(Curves!$A$12:$AZ$907,$CA104,DN104)</f>
        <v>0.96231741705676499</v>
      </c>
      <c r="BH104" s="34"/>
      <c r="BI104" s="34">
        <f>INDEX(Curves!$A$12:$AZ$907,$CA104,DP104)</f>
        <v>3.9550000000000001</v>
      </c>
      <c r="BJ104" s="34">
        <f>INDEX(Curves!$A$12:$AZ$907,$CA104,DQ104)</f>
        <v>-0.25</v>
      </c>
      <c r="BK104" s="34">
        <f>INDEX(Curves!$A$12:$AZ$907,$CA104,DR104)</f>
        <v>0.95713634832495376</v>
      </c>
      <c r="BL104"/>
      <c r="BM104"/>
      <c r="BN104" s="17">
        <f t="shared" si="99"/>
        <v>36647</v>
      </c>
      <c r="BO104" s="17">
        <f t="shared" ref="BO104:BX104" si="136">EOMONTH(BN104,1)</f>
        <v>36707</v>
      </c>
      <c r="BP104" s="17">
        <f t="shared" si="136"/>
        <v>36738</v>
      </c>
      <c r="BQ104" s="17">
        <f t="shared" si="136"/>
        <v>36769</v>
      </c>
      <c r="BR104" s="17">
        <f t="shared" si="136"/>
        <v>36799</v>
      </c>
      <c r="BS104" s="17">
        <f t="shared" si="136"/>
        <v>36830</v>
      </c>
      <c r="BT104" s="17">
        <f t="shared" si="136"/>
        <v>36860</v>
      </c>
      <c r="BU104" s="17">
        <f t="shared" si="136"/>
        <v>36891</v>
      </c>
      <c r="BV104" s="17">
        <f t="shared" si="136"/>
        <v>36922</v>
      </c>
      <c r="BW104" s="17">
        <f t="shared" si="136"/>
        <v>36950</v>
      </c>
      <c r="BX104" s="17">
        <f t="shared" si="136"/>
        <v>36981</v>
      </c>
      <c r="BY104" s="9"/>
      <c r="CA104" s="12">
        <f>MATCH(C104,Curves!$C$12:$C$433,0)</f>
        <v>102</v>
      </c>
      <c r="CB104" s="12">
        <f>MATCH(CONCATENATE("NG ",TEXT($BN104,"mmm-yyyy")),Curves!$11:$11,0)</f>
        <v>20</v>
      </c>
      <c r="CC104" s="12">
        <f>MATCH(CONCATENATE("B ",TEXT($BN104,"mmm-yyyy")),Curves!$11:$11,0)</f>
        <v>8</v>
      </c>
      <c r="CD104" s="12">
        <f>MATCH(CONCATENATE("DISC ",TEXT($BN104,"mmm-yyyy")),Curves!$11:$11,0)</f>
        <v>32</v>
      </c>
      <c r="CE104" s="12"/>
      <c r="CF104" s="12">
        <f>MATCH(CONCATENATE("NG ",TEXT($BO104,"mmm-yyyy")),Curves!$11:$11,0)</f>
        <v>21</v>
      </c>
      <c r="CG104" s="12">
        <f>MATCH(CONCATENATE("B ",TEXT($BO104,"mmm-yyyy")),Curves!$11:$11,0)</f>
        <v>9</v>
      </c>
      <c r="CH104" s="12">
        <f>MATCH(CONCATENATE("DISC ",TEXT($BO104,"mmm-yyyy")),Curves!$11:$11,0)</f>
        <v>33</v>
      </c>
      <c r="CI104" s="12"/>
      <c r="CJ104" s="12">
        <f>MATCH(CONCATENATE("NG ",TEXT($BP104,"mmm-yyyy")),Curves!$11:$11,0)</f>
        <v>22</v>
      </c>
      <c r="CK104" s="12">
        <f>MATCH(CONCATENATE("B ",TEXT($BP104,"mmm-yyyy")),Curves!$11:$11,0)</f>
        <v>10</v>
      </c>
      <c r="CL104" s="12">
        <f>MATCH(CONCATENATE("DISC ",TEXT($BP104,"mmm-yyyy")),Curves!$11:$11,0)</f>
        <v>34</v>
      </c>
      <c r="CM104" s="12"/>
      <c r="CN104" s="12">
        <f>MATCH(CONCATENATE("NG ",TEXT($BQ104,"mmm-yyyy")),Curves!$11:$11,0)</f>
        <v>23</v>
      </c>
      <c r="CO104" s="12">
        <f>MATCH(CONCATENATE("B ",TEXT($BQ104,"mmm-yyyy")),Curves!$11:$11,0)</f>
        <v>11</v>
      </c>
      <c r="CP104" s="12">
        <f>MATCH(CONCATENATE("DISC ",TEXT($BQ104,"mmm-yyyy")),Curves!$11:$11,0)</f>
        <v>35</v>
      </c>
      <c r="CQ104" s="12"/>
      <c r="CR104" s="12">
        <f>MATCH(CONCATENATE("NG ",TEXT($BR104,"mmm-yyyy")),Curves!$11:$11,0)</f>
        <v>24</v>
      </c>
      <c r="CS104" s="12">
        <f>MATCH(CONCATENATE("B ",TEXT($BR104,"mmm-yyyy")),Curves!$11:$11,0)</f>
        <v>12</v>
      </c>
      <c r="CT104" s="12">
        <f>MATCH(CONCATENATE("DISC ",TEXT($BR104,"mmm-yyyy")),Curves!$11:$11,0)</f>
        <v>36</v>
      </c>
      <c r="CU104" s="12"/>
      <c r="CV104" s="12">
        <f>MATCH(CONCATENATE("NG ",TEXT($BS104,"mmm-yyyy")),Curves!$11:$11,0)</f>
        <v>25</v>
      </c>
      <c r="CW104" s="12">
        <f>MATCH(CONCATENATE("B ",TEXT($BS104,"mmm-yyyy")),Curves!$11:$11,0)</f>
        <v>13</v>
      </c>
      <c r="CX104" s="12">
        <f>MATCH(CONCATENATE("DISC ",TEXT($BS104,"mmm-yyyy")),Curves!$11:$11,0)</f>
        <v>37</v>
      </c>
      <c r="CY104" s="12"/>
      <c r="CZ104" s="12">
        <f>MATCH(CONCATENATE("NG ",TEXT($BT104,"mmm-yyyy")),Curves!$11:$11,0)</f>
        <v>26</v>
      </c>
      <c r="DA104" s="12">
        <f>MATCH(CONCATENATE("B ",TEXT($BT104,"mmm-yyyy")),Curves!$11:$11,0)</f>
        <v>14</v>
      </c>
      <c r="DB104" s="12">
        <f>MATCH(CONCATENATE("DISC ",TEXT($BT104,"mmm-yyyy")),Curves!$11:$11,0)</f>
        <v>38</v>
      </c>
      <c r="DC104" s="12"/>
      <c r="DD104" s="12">
        <f>MATCH(CONCATENATE("NG ",TEXT($BU104,"mmm-yyyy")),Curves!$11:$11,0)</f>
        <v>27</v>
      </c>
      <c r="DE104" s="12">
        <f>MATCH(CONCATENATE("B ",TEXT($BU104,"mmm-yyyy")),Curves!$11:$11,0)</f>
        <v>15</v>
      </c>
      <c r="DF104" s="12">
        <f>MATCH(CONCATENATE("DISC ",TEXT($BU104,"mmm-yyyy")),Curves!$11:$11,0)</f>
        <v>39</v>
      </c>
      <c r="DG104" s="12"/>
      <c r="DH104" s="12">
        <f>MATCH(CONCATENATE("NG ",TEXT($BV104,"mmm-yyyy")),Curves!$11:$11,0)</f>
        <v>28</v>
      </c>
      <c r="DI104" s="12">
        <f>MATCH(CONCATENATE("B ",TEXT($BV104,"mmm-yyyy")),Curves!$11:$11,0)</f>
        <v>16</v>
      </c>
      <c r="DJ104" s="12">
        <f>MATCH(CONCATENATE("DISC ",TEXT($BV104,"mmm-yyyy")),Curves!$11:$11,0)</f>
        <v>40</v>
      </c>
      <c r="DL104" s="12">
        <f>MATCH(CONCATENATE("NG ",TEXT($BW104,"mmm-yyyy")),Curves!$11:$11,0)</f>
        <v>29</v>
      </c>
      <c r="DM104" s="12">
        <f>MATCH(CONCATENATE("B ",TEXT($BW104,"mmm-yyyy")),Curves!$11:$11,0)</f>
        <v>17</v>
      </c>
      <c r="DN104" s="12">
        <f>MATCH(CONCATENATE("DISC ",TEXT($BW104,"mmm-yyyy")),Curves!$11:$11,0)</f>
        <v>41</v>
      </c>
      <c r="DP104" s="12">
        <f>MATCH(CONCATENATE("NG ",TEXT($BX104,"mmm-yyyy")),Curves!$11:$11,0)</f>
        <v>30</v>
      </c>
      <c r="DQ104" s="12">
        <f>MATCH(CONCATENATE("B ",TEXT($BX104,"mmm-yyyy")),Curves!$11:$11,0)</f>
        <v>18</v>
      </c>
      <c r="DR104" s="12">
        <f>MATCH(CONCATENATE("DISC ",TEXT($BX104,"mmm-yyyy")),Curves!$11:$11,0)</f>
        <v>42</v>
      </c>
    </row>
    <row r="105" spans="2:122" x14ac:dyDescent="0.2">
      <c r="B105" s="6">
        <f t="shared" si="83"/>
        <v>36739</v>
      </c>
      <c r="C105" s="27">
        <f>IF(Curves!C114&lt;&gt;"",Curves!C114,"")</f>
        <v>36719</v>
      </c>
      <c r="D105" s="31"/>
      <c r="E105" s="20">
        <f t="shared" si="84"/>
        <v>0</v>
      </c>
      <c r="F105" s="20">
        <f t="shared" si="86"/>
        <v>0</v>
      </c>
      <c r="G105" s="20">
        <f t="shared" si="87"/>
        <v>0</v>
      </c>
      <c r="H105" s="20">
        <f t="shared" si="88"/>
        <v>3.7298094021242036</v>
      </c>
      <c r="I105" s="20">
        <f t="shared" si="89"/>
        <v>3.7209783190238621</v>
      </c>
      <c r="J105" s="20">
        <f t="shared" si="90"/>
        <v>3.6928476554378182</v>
      </c>
      <c r="K105" s="20">
        <f t="shared" si="91"/>
        <v>3.7742560558160858</v>
      </c>
      <c r="L105" s="20">
        <f t="shared" si="92"/>
        <v>3.8445898036837649</v>
      </c>
      <c r="M105" s="20">
        <f t="shared" si="93"/>
        <v>3.8278821679137436</v>
      </c>
      <c r="N105" s="20">
        <f t="shared" si="94"/>
        <v>3.6030706411911724</v>
      </c>
      <c r="O105" s="21">
        <f t="shared" si="95"/>
        <v>3.3921678105081217</v>
      </c>
      <c r="P105" s="20"/>
      <c r="Q105" s="50">
        <f t="shared" si="96"/>
        <v>3.8445898036837649</v>
      </c>
      <c r="R105" s="50">
        <f t="shared" si="123"/>
        <v>3.3921678105081217</v>
      </c>
      <c r="S105" s="51">
        <f t="shared" si="97"/>
        <v>0.45242199317564324</v>
      </c>
      <c r="U105" s="34">
        <f>INDEX(Curves!$A$12:$AZ$907,$CA105,CB105)</f>
        <v>0</v>
      </c>
      <c r="V105" s="34">
        <f>INDEX(Curves!$A$12:$AZ$907,$CA105,CC105)</f>
        <v>0</v>
      </c>
      <c r="W105" s="34">
        <f>INDEX(Curves!$A$12:$AZ$907,$CA105,CD105)</f>
        <v>0</v>
      </c>
      <c r="X105" s="34"/>
      <c r="Y105" s="34">
        <f>INDEX(Curves!$A$12:$AZ$907,$CA105,CF105)</f>
        <v>0</v>
      </c>
      <c r="Z105" s="34">
        <f>INDEX(Curves!$A$12:$AZ$907,$CA105,CG105)</f>
        <v>0</v>
      </c>
      <c r="AA105" s="34">
        <f>INDEX(Curves!$A$12:$AZ$907,$CA105,CH105)</f>
        <v>0</v>
      </c>
      <c r="AB105" s="34"/>
      <c r="AC105" s="34">
        <f>INDEX(Curves!$A$12:$AZ$907,$CA105,CJ105)</f>
        <v>0</v>
      </c>
      <c r="AD105" s="34">
        <f>INDEX(Curves!$A$12:$AZ$907,$CA105,CK105)</f>
        <v>0</v>
      </c>
      <c r="AE105" s="34">
        <f>INDEX(Curves!$A$12:$AZ$907,$CA105,CL105)</f>
        <v>0</v>
      </c>
      <c r="AF105" s="34"/>
      <c r="AG105" s="34">
        <f>INDEX(Curves!$A$12:$AZ$907,$CA105,CN105)</f>
        <v>4.0310000000000006</v>
      </c>
      <c r="AH105" s="34">
        <f>INDEX(Curves!$A$12:$AZ$907,$CA105,CO105)</f>
        <v>-0.28749999999999998</v>
      </c>
      <c r="AI105" s="34">
        <f>INDEX(Curves!$A$12:$AZ$907,$CA105,CP105)</f>
        <v>0.9963428348134642</v>
      </c>
      <c r="AJ105" s="34"/>
      <c r="AK105" s="34">
        <f>INDEX(Curves!$A$12:$AZ$907,$CA105,CR105)</f>
        <v>4.0310000000000006</v>
      </c>
      <c r="AL105" s="34">
        <f>INDEX(Curves!$A$12:$AZ$907,$CA105,CS105)</f>
        <v>-0.27500000000000002</v>
      </c>
      <c r="AM105" s="34">
        <f>INDEX(Curves!$A$12:$AZ$907,$CA105,CT105)</f>
        <v>0.99067580378697051</v>
      </c>
      <c r="AN105" s="34"/>
      <c r="AO105" s="34">
        <f>INDEX(Curves!$A$12:$AZ$907,$CA105,CV105)</f>
        <v>4.0209999999999999</v>
      </c>
      <c r="AP105" s="34">
        <f>INDEX(Curves!$A$12:$AZ$907,$CA105,CW105)</f>
        <v>-0.27250000000000002</v>
      </c>
      <c r="AQ105" s="34">
        <f>INDEX(Curves!$A$12:$AZ$907,$CA105,CX105)</f>
        <v>0.98515343615788131</v>
      </c>
      <c r="AR105" s="34"/>
      <c r="AS105" s="34">
        <f>INDEX(Curves!$A$12:$AZ$907,$CA105,CZ105)</f>
        <v>4.101</v>
      </c>
      <c r="AT105" s="34">
        <f>INDEX(Curves!$A$12:$AZ$907,$CA105,DA105)</f>
        <v>-0.2475</v>
      </c>
      <c r="AU105" s="34">
        <f>INDEX(Curves!$A$12:$AZ$907,$CA105,DB105)</f>
        <v>0.97943585203479588</v>
      </c>
      <c r="AV105" s="34"/>
      <c r="AW105" s="34">
        <f>INDEX(Curves!$A$12:$AZ$907,$CA105,DD105)</f>
        <v>4.1950000000000003</v>
      </c>
      <c r="AX105" s="34">
        <f>INDEX(Curves!$A$12:$AZ$907,$CA105,DE105)</f>
        <v>-0.2475</v>
      </c>
      <c r="AY105" s="34">
        <f>INDEX(Curves!$A$12:$AZ$907,$CA105,DF105)</f>
        <v>0.97393028592368958</v>
      </c>
      <c r="AZ105" s="34"/>
      <c r="BA105" s="34">
        <f>INDEX(Curves!$A$12:$AZ$907,$CA105,DH105)</f>
        <v>4.1910000000000007</v>
      </c>
      <c r="BB105" s="34">
        <f>INDEX(Curves!$A$12:$AZ$907,$CA105,DI105)</f>
        <v>-0.23749999999999999</v>
      </c>
      <c r="BC105" s="34">
        <f>INDEX(Curves!$A$12:$AZ$907,$CA105,DJ105)</f>
        <v>0.9682261712188549</v>
      </c>
      <c r="BD105" s="34"/>
      <c r="BE105" s="34">
        <f>INDEX(Curves!$A$12:$AZ$907,$CA105,DL105)</f>
        <v>3.9810000000000003</v>
      </c>
      <c r="BF105" s="34">
        <f>INDEX(Curves!$A$12:$AZ$907,$CA105,DM105)</f>
        <v>-0.23749999999999999</v>
      </c>
      <c r="BG105" s="34">
        <f>INDEX(Curves!$A$12:$AZ$907,$CA105,DN105)</f>
        <v>0.96248714870874097</v>
      </c>
      <c r="BH105" s="34"/>
      <c r="BI105" s="34">
        <f>INDEX(Curves!$A$12:$AZ$907,$CA105,DP105)</f>
        <v>3.7860000000000005</v>
      </c>
      <c r="BJ105" s="34">
        <f>INDEX(Curves!$A$12:$AZ$907,$CA105,DQ105)</f>
        <v>-0.24249999999999999</v>
      </c>
      <c r="BK105" s="34">
        <f>INDEX(Curves!$A$12:$AZ$907,$CA105,DR105)</f>
        <v>0.95729301834573766</v>
      </c>
      <c r="BL105"/>
      <c r="BM105"/>
      <c r="BN105" s="17">
        <f t="shared" si="99"/>
        <v>36647</v>
      </c>
      <c r="BO105" s="17">
        <f t="shared" ref="BO105:BX105" si="137">EOMONTH(BN105,1)</f>
        <v>36707</v>
      </c>
      <c r="BP105" s="17">
        <f t="shared" si="137"/>
        <v>36738</v>
      </c>
      <c r="BQ105" s="17">
        <f t="shared" si="137"/>
        <v>36769</v>
      </c>
      <c r="BR105" s="17">
        <f t="shared" si="137"/>
        <v>36799</v>
      </c>
      <c r="BS105" s="17">
        <f t="shared" si="137"/>
        <v>36830</v>
      </c>
      <c r="BT105" s="17">
        <f t="shared" si="137"/>
        <v>36860</v>
      </c>
      <c r="BU105" s="17">
        <f t="shared" si="137"/>
        <v>36891</v>
      </c>
      <c r="BV105" s="17">
        <f t="shared" si="137"/>
        <v>36922</v>
      </c>
      <c r="BW105" s="17">
        <f t="shared" si="137"/>
        <v>36950</v>
      </c>
      <c r="BX105" s="17">
        <f t="shared" si="137"/>
        <v>36981</v>
      </c>
      <c r="BY105" s="9"/>
      <c r="CA105" s="12">
        <f>MATCH(C105,Curves!$C$12:$C$433,0)</f>
        <v>103</v>
      </c>
      <c r="CB105" s="12">
        <f>MATCH(CONCATENATE("NG ",TEXT($BN105,"mmm-yyyy")),Curves!$11:$11,0)</f>
        <v>20</v>
      </c>
      <c r="CC105" s="12">
        <f>MATCH(CONCATENATE("B ",TEXT($BN105,"mmm-yyyy")),Curves!$11:$11,0)</f>
        <v>8</v>
      </c>
      <c r="CD105" s="12">
        <f>MATCH(CONCATENATE("DISC ",TEXT($BN105,"mmm-yyyy")),Curves!$11:$11,0)</f>
        <v>32</v>
      </c>
      <c r="CE105" s="12"/>
      <c r="CF105" s="12">
        <f>MATCH(CONCATENATE("NG ",TEXT($BO105,"mmm-yyyy")),Curves!$11:$11,0)</f>
        <v>21</v>
      </c>
      <c r="CG105" s="12">
        <f>MATCH(CONCATENATE("B ",TEXT($BO105,"mmm-yyyy")),Curves!$11:$11,0)</f>
        <v>9</v>
      </c>
      <c r="CH105" s="12">
        <f>MATCH(CONCATENATE("DISC ",TEXT($BO105,"mmm-yyyy")),Curves!$11:$11,0)</f>
        <v>33</v>
      </c>
      <c r="CI105" s="12"/>
      <c r="CJ105" s="12">
        <f>MATCH(CONCATENATE("NG ",TEXT($BP105,"mmm-yyyy")),Curves!$11:$11,0)</f>
        <v>22</v>
      </c>
      <c r="CK105" s="12">
        <f>MATCH(CONCATENATE("B ",TEXT($BP105,"mmm-yyyy")),Curves!$11:$11,0)</f>
        <v>10</v>
      </c>
      <c r="CL105" s="12">
        <f>MATCH(CONCATENATE("DISC ",TEXT($BP105,"mmm-yyyy")),Curves!$11:$11,0)</f>
        <v>34</v>
      </c>
      <c r="CM105" s="12"/>
      <c r="CN105" s="12">
        <f>MATCH(CONCATENATE("NG ",TEXT($BQ105,"mmm-yyyy")),Curves!$11:$11,0)</f>
        <v>23</v>
      </c>
      <c r="CO105" s="12">
        <f>MATCH(CONCATENATE("B ",TEXT($BQ105,"mmm-yyyy")),Curves!$11:$11,0)</f>
        <v>11</v>
      </c>
      <c r="CP105" s="12">
        <f>MATCH(CONCATENATE("DISC ",TEXT($BQ105,"mmm-yyyy")),Curves!$11:$11,0)</f>
        <v>35</v>
      </c>
      <c r="CQ105" s="12"/>
      <c r="CR105" s="12">
        <f>MATCH(CONCATENATE("NG ",TEXT($BR105,"mmm-yyyy")),Curves!$11:$11,0)</f>
        <v>24</v>
      </c>
      <c r="CS105" s="12">
        <f>MATCH(CONCATENATE("B ",TEXT($BR105,"mmm-yyyy")),Curves!$11:$11,0)</f>
        <v>12</v>
      </c>
      <c r="CT105" s="12">
        <f>MATCH(CONCATENATE("DISC ",TEXT($BR105,"mmm-yyyy")),Curves!$11:$11,0)</f>
        <v>36</v>
      </c>
      <c r="CU105" s="12"/>
      <c r="CV105" s="12">
        <f>MATCH(CONCATENATE("NG ",TEXT($BS105,"mmm-yyyy")),Curves!$11:$11,0)</f>
        <v>25</v>
      </c>
      <c r="CW105" s="12">
        <f>MATCH(CONCATENATE("B ",TEXT($BS105,"mmm-yyyy")),Curves!$11:$11,0)</f>
        <v>13</v>
      </c>
      <c r="CX105" s="12">
        <f>MATCH(CONCATENATE("DISC ",TEXT($BS105,"mmm-yyyy")),Curves!$11:$11,0)</f>
        <v>37</v>
      </c>
      <c r="CY105" s="12"/>
      <c r="CZ105" s="12">
        <f>MATCH(CONCATENATE("NG ",TEXT($BT105,"mmm-yyyy")),Curves!$11:$11,0)</f>
        <v>26</v>
      </c>
      <c r="DA105" s="12">
        <f>MATCH(CONCATENATE("B ",TEXT($BT105,"mmm-yyyy")),Curves!$11:$11,0)</f>
        <v>14</v>
      </c>
      <c r="DB105" s="12">
        <f>MATCH(CONCATENATE("DISC ",TEXT($BT105,"mmm-yyyy")),Curves!$11:$11,0)</f>
        <v>38</v>
      </c>
      <c r="DC105" s="12"/>
      <c r="DD105" s="12">
        <f>MATCH(CONCATENATE("NG ",TEXT($BU105,"mmm-yyyy")),Curves!$11:$11,0)</f>
        <v>27</v>
      </c>
      <c r="DE105" s="12">
        <f>MATCH(CONCATENATE("B ",TEXT($BU105,"mmm-yyyy")),Curves!$11:$11,0)</f>
        <v>15</v>
      </c>
      <c r="DF105" s="12">
        <f>MATCH(CONCATENATE("DISC ",TEXT($BU105,"mmm-yyyy")),Curves!$11:$11,0)</f>
        <v>39</v>
      </c>
      <c r="DG105" s="12"/>
      <c r="DH105" s="12">
        <f>MATCH(CONCATENATE("NG ",TEXT($BV105,"mmm-yyyy")),Curves!$11:$11,0)</f>
        <v>28</v>
      </c>
      <c r="DI105" s="12">
        <f>MATCH(CONCATENATE("B ",TEXT($BV105,"mmm-yyyy")),Curves!$11:$11,0)</f>
        <v>16</v>
      </c>
      <c r="DJ105" s="12">
        <f>MATCH(CONCATENATE("DISC ",TEXT($BV105,"mmm-yyyy")),Curves!$11:$11,0)</f>
        <v>40</v>
      </c>
      <c r="DL105" s="12">
        <f>MATCH(CONCATENATE("NG ",TEXT($BW105,"mmm-yyyy")),Curves!$11:$11,0)</f>
        <v>29</v>
      </c>
      <c r="DM105" s="12">
        <f>MATCH(CONCATENATE("B ",TEXT($BW105,"mmm-yyyy")),Curves!$11:$11,0)</f>
        <v>17</v>
      </c>
      <c r="DN105" s="12">
        <f>MATCH(CONCATENATE("DISC ",TEXT($BW105,"mmm-yyyy")),Curves!$11:$11,0)</f>
        <v>41</v>
      </c>
      <c r="DP105" s="12">
        <f>MATCH(CONCATENATE("NG ",TEXT($BX105,"mmm-yyyy")),Curves!$11:$11,0)</f>
        <v>30</v>
      </c>
      <c r="DQ105" s="12">
        <f>MATCH(CONCATENATE("B ",TEXT($BX105,"mmm-yyyy")),Curves!$11:$11,0)</f>
        <v>18</v>
      </c>
      <c r="DR105" s="12">
        <f>MATCH(CONCATENATE("DISC ",TEXT($BX105,"mmm-yyyy")),Curves!$11:$11,0)</f>
        <v>42</v>
      </c>
    </row>
    <row r="106" spans="2:122" x14ac:dyDescent="0.2">
      <c r="B106" s="6">
        <f t="shared" si="83"/>
        <v>36739</v>
      </c>
      <c r="C106" s="27">
        <f>IF(Curves!C115&lt;&gt;"",Curves!C115,"")</f>
        <v>36720</v>
      </c>
      <c r="D106" s="31"/>
      <c r="E106" s="20">
        <f t="shared" si="84"/>
        <v>0</v>
      </c>
      <c r="F106" s="20">
        <f t="shared" si="86"/>
        <v>0</v>
      </c>
      <c r="G106" s="20">
        <f t="shared" si="87"/>
        <v>0</v>
      </c>
      <c r="H106" s="20">
        <f t="shared" si="88"/>
        <v>3.8376594032547535</v>
      </c>
      <c r="I106" s="20">
        <f t="shared" si="89"/>
        <v>3.8217787873472466</v>
      </c>
      <c r="J106" s="20">
        <f t="shared" si="90"/>
        <v>3.78817298382444</v>
      </c>
      <c r="K106" s="20">
        <f t="shared" si="91"/>
        <v>3.8847134290846137</v>
      </c>
      <c r="L106" s="20">
        <f t="shared" si="92"/>
        <v>3.9477192044215212</v>
      </c>
      <c r="M106" s="20">
        <f t="shared" si="93"/>
        <v>3.9247067476405579</v>
      </c>
      <c r="N106" s="20">
        <f t="shared" si="94"/>
        <v>3.7041715539391271</v>
      </c>
      <c r="O106" s="21">
        <f t="shared" si="95"/>
        <v>3.4927557587552038</v>
      </c>
      <c r="P106" s="20"/>
      <c r="Q106" s="50">
        <f t="shared" si="96"/>
        <v>3.9477192044215212</v>
      </c>
      <c r="R106" s="50">
        <f t="shared" si="123"/>
        <v>3.4927557587552038</v>
      </c>
      <c r="S106" s="51">
        <f t="shared" si="97"/>
        <v>0.45496344566631741</v>
      </c>
      <c r="U106" s="34">
        <f>INDEX(Curves!$A$12:$AZ$907,$CA106,CB106)</f>
        <v>0</v>
      </c>
      <c r="V106" s="34">
        <f>INDEX(Curves!$A$12:$AZ$907,$CA106,CC106)</f>
        <v>0</v>
      </c>
      <c r="W106" s="34">
        <f>INDEX(Curves!$A$12:$AZ$907,$CA106,CD106)</f>
        <v>0</v>
      </c>
      <c r="X106" s="34"/>
      <c r="Y106" s="34">
        <f>INDEX(Curves!$A$12:$AZ$907,$CA106,CF106)</f>
        <v>0</v>
      </c>
      <c r="Z106" s="34">
        <f>INDEX(Curves!$A$12:$AZ$907,$CA106,CG106)</f>
        <v>0</v>
      </c>
      <c r="AA106" s="34">
        <f>INDEX(Curves!$A$12:$AZ$907,$CA106,CH106)</f>
        <v>0</v>
      </c>
      <c r="AB106" s="34"/>
      <c r="AC106" s="34">
        <f>INDEX(Curves!$A$12:$AZ$907,$CA106,CJ106)</f>
        <v>0</v>
      </c>
      <c r="AD106" s="34">
        <f>INDEX(Curves!$A$12:$AZ$907,$CA106,CK106)</f>
        <v>0</v>
      </c>
      <c r="AE106" s="34">
        <f>INDEX(Curves!$A$12:$AZ$907,$CA106,CL106)</f>
        <v>0</v>
      </c>
      <c r="AF106" s="34"/>
      <c r="AG106" s="34">
        <f>INDEX(Curves!$A$12:$AZ$907,$CA106,CN106)</f>
        <v>4.1660000000000004</v>
      </c>
      <c r="AH106" s="34">
        <f>INDEX(Curves!$A$12:$AZ$907,$CA106,CO106)</f>
        <v>-0.315</v>
      </c>
      <c r="AI106" s="34">
        <f>INDEX(Curves!$A$12:$AZ$907,$CA106,CP106)</f>
        <v>0.9965358097259811</v>
      </c>
      <c r="AJ106" s="34"/>
      <c r="AK106" s="34">
        <f>INDEX(Curves!$A$12:$AZ$907,$CA106,CR106)</f>
        <v>4.1619999999999999</v>
      </c>
      <c r="AL106" s="34">
        <f>INDEX(Curves!$A$12:$AZ$907,$CA106,CS106)</f>
        <v>-0.30499999999999999</v>
      </c>
      <c r="AM106" s="34">
        <f>INDEX(Curves!$A$12:$AZ$907,$CA106,CT106)</f>
        <v>0.99086823628396337</v>
      </c>
      <c r="AN106" s="34"/>
      <c r="AO106" s="34">
        <f>INDEX(Curves!$A$12:$AZ$907,$CA106,CV106)</f>
        <v>4.1470000000000002</v>
      </c>
      <c r="AP106" s="34">
        <f>INDEX(Curves!$A$12:$AZ$907,$CA106,CW106)</f>
        <v>-0.30249999999999999</v>
      </c>
      <c r="AQ106" s="34">
        <f>INDEX(Curves!$A$12:$AZ$907,$CA106,CX106)</f>
        <v>0.98534867572491613</v>
      </c>
      <c r="AR106" s="34"/>
      <c r="AS106" s="34">
        <f>INDEX(Curves!$A$12:$AZ$907,$CA106,CZ106)</f>
        <v>4.218</v>
      </c>
      <c r="AT106" s="34">
        <f>INDEX(Curves!$A$12:$AZ$907,$CA106,DA106)</f>
        <v>-0.2525</v>
      </c>
      <c r="AU106" s="34">
        <f>INDEX(Curves!$A$12:$AZ$907,$CA106,DB106)</f>
        <v>0.97962764571544914</v>
      </c>
      <c r="AV106" s="34"/>
      <c r="AW106" s="34">
        <f>INDEX(Curves!$A$12:$AZ$907,$CA106,DD106)</f>
        <v>4.3049999999999997</v>
      </c>
      <c r="AX106" s="34">
        <f>INDEX(Curves!$A$12:$AZ$907,$CA106,DE106)</f>
        <v>-0.2525</v>
      </c>
      <c r="AY106" s="34">
        <f>INDEX(Curves!$A$12:$AZ$907,$CA106,DF106)</f>
        <v>0.97414415901826579</v>
      </c>
      <c r="AZ106" s="34"/>
      <c r="BA106" s="34">
        <f>INDEX(Curves!$A$12:$AZ$907,$CA106,DH106)</f>
        <v>4.2949999999999999</v>
      </c>
      <c r="BB106" s="34">
        <f>INDEX(Curves!$A$12:$AZ$907,$CA106,DI106)</f>
        <v>-0.24249999999999999</v>
      </c>
      <c r="BC106" s="34">
        <f>INDEX(Curves!$A$12:$AZ$907,$CA106,DJ106)</f>
        <v>0.96846557622222273</v>
      </c>
      <c r="BD106" s="34"/>
      <c r="BE106" s="34">
        <f>INDEX(Curves!$A$12:$AZ$907,$CA106,DL106)</f>
        <v>4.09</v>
      </c>
      <c r="BF106" s="34">
        <f>INDEX(Curves!$A$12:$AZ$907,$CA106,DM106)</f>
        <v>-0.24249999999999999</v>
      </c>
      <c r="BG106" s="34">
        <f>INDEX(Curves!$A$12:$AZ$907,$CA106,DN106)</f>
        <v>0.96274764234935084</v>
      </c>
      <c r="BH106" s="34"/>
      <c r="BI106" s="34">
        <f>INDEX(Curves!$A$12:$AZ$907,$CA106,DP106)</f>
        <v>3.895</v>
      </c>
      <c r="BJ106" s="34">
        <f>INDEX(Curves!$A$12:$AZ$907,$CA106,DQ106)</f>
        <v>-0.2475</v>
      </c>
      <c r="BK106" s="34">
        <f>INDEX(Curves!$A$12:$AZ$907,$CA106,DR106)</f>
        <v>0.95757525942568988</v>
      </c>
      <c r="BL106"/>
      <c r="BM106"/>
      <c r="BN106" s="17">
        <f t="shared" si="99"/>
        <v>36647</v>
      </c>
      <c r="BO106" s="17">
        <f t="shared" ref="BO106:BX106" si="138">EOMONTH(BN106,1)</f>
        <v>36707</v>
      </c>
      <c r="BP106" s="17">
        <f t="shared" si="138"/>
        <v>36738</v>
      </c>
      <c r="BQ106" s="17">
        <f t="shared" si="138"/>
        <v>36769</v>
      </c>
      <c r="BR106" s="17">
        <f t="shared" si="138"/>
        <v>36799</v>
      </c>
      <c r="BS106" s="17">
        <f t="shared" si="138"/>
        <v>36830</v>
      </c>
      <c r="BT106" s="17">
        <f t="shared" si="138"/>
        <v>36860</v>
      </c>
      <c r="BU106" s="17">
        <f t="shared" si="138"/>
        <v>36891</v>
      </c>
      <c r="BV106" s="17">
        <f t="shared" si="138"/>
        <v>36922</v>
      </c>
      <c r="BW106" s="17">
        <f t="shared" si="138"/>
        <v>36950</v>
      </c>
      <c r="BX106" s="17">
        <f t="shared" si="138"/>
        <v>36981</v>
      </c>
      <c r="BY106" s="9"/>
      <c r="CA106" s="12">
        <f>MATCH(C106,Curves!$C$12:$C$433,0)</f>
        <v>104</v>
      </c>
      <c r="CB106" s="12">
        <f>MATCH(CONCATENATE("NG ",TEXT($BN106,"mmm-yyyy")),Curves!$11:$11,0)</f>
        <v>20</v>
      </c>
      <c r="CC106" s="12">
        <f>MATCH(CONCATENATE("B ",TEXT($BN106,"mmm-yyyy")),Curves!$11:$11,0)</f>
        <v>8</v>
      </c>
      <c r="CD106" s="12">
        <f>MATCH(CONCATENATE("DISC ",TEXT($BN106,"mmm-yyyy")),Curves!$11:$11,0)</f>
        <v>32</v>
      </c>
      <c r="CE106" s="12"/>
      <c r="CF106" s="12">
        <f>MATCH(CONCATENATE("NG ",TEXT($BO106,"mmm-yyyy")),Curves!$11:$11,0)</f>
        <v>21</v>
      </c>
      <c r="CG106" s="12">
        <f>MATCH(CONCATENATE("B ",TEXT($BO106,"mmm-yyyy")),Curves!$11:$11,0)</f>
        <v>9</v>
      </c>
      <c r="CH106" s="12">
        <f>MATCH(CONCATENATE("DISC ",TEXT($BO106,"mmm-yyyy")),Curves!$11:$11,0)</f>
        <v>33</v>
      </c>
      <c r="CI106" s="12"/>
      <c r="CJ106" s="12">
        <f>MATCH(CONCATENATE("NG ",TEXT($BP106,"mmm-yyyy")),Curves!$11:$11,0)</f>
        <v>22</v>
      </c>
      <c r="CK106" s="12">
        <f>MATCH(CONCATENATE("B ",TEXT($BP106,"mmm-yyyy")),Curves!$11:$11,0)</f>
        <v>10</v>
      </c>
      <c r="CL106" s="12">
        <f>MATCH(CONCATENATE("DISC ",TEXT($BP106,"mmm-yyyy")),Curves!$11:$11,0)</f>
        <v>34</v>
      </c>
      <c r="CM106" s="12"/>
      <c r="CN106" s="12">
        <f>MATCH(CONCATENATE("NG ",TEXT($BQ106,"mmm-yyyy")),Curves!$11:$11,0)</f>
        <v>23</v>
      </c>
      <c r="CO106" s="12">
        <f>MATCH(CONCATENATE("B ",TEXT($BQ106,"mmm-yyyy")),Curves!$11:$11,0)</f>
        <v>11</v>
      </c>
      <c r="CP106" s="12">
        <f>MATCH(CONCATENATE("DISC ",TEXT($BQ106,"mmm-yyyy")),Curves!$11:$11,0)</f>
        <v>35</v>
      </c>
      <c r="CQ106" s="12"/>
      <c r="CR106" s="12">
        <f>MATCH(CONCATENATE("NG ",TEXT($BR106,"mmm-yyyy")),Curves!$11:$11,0)</f>
        <v>24</v>
      </c>
      <c r="CS106" s="12">
        <f>MATCH(CONCATENATE("B ",TEXT($BR106,"mmm-yyyy")),Curves!$11:$11,0)</f>
        <v>12</v>
      </c>
      <c r="CT106" s="12">
        <f>MATCH(CONCATENATE("DISC ",TEXT($BR106,"mmm-yyyy")),Curves!$11:$11,0)</f>
        <v>36</v>
      </c>
      <c r="CU106" s="12"/>
      <c r="CV106" s="12">
        <f>MATCH(CONCATENATE("NG ",TEXT($BS106,"mmm-yyyy")),Curves!$11:$11,0)</f>
        <v>25</v>
      </c>
      <c r="CW106" s="12">
        <f>MATCH(CONCATENATE("B ",TEXT($BS106,"mmm-yyyy")),Curves!$11:$11,0)</f>
        <v>13</v>
      </c>
      <c r="CX106" s="12">
        <f>MATCH(CONCATENATE("DISC ",TEXT($BS106,"mmm-yyyy")),Curves!$11:$11,0)</f>
        <v>37</v>
      </c>
      <c r="CY106" s="12"/>
      <c r="CZ106" s="12">
        <f>MATCH(CONCATENATE("NG ",TEXT($BT106,"mmm-yyyy")),Curves!$11:$11,0)</f>
        <v>26</v>
      </c>
      <c r="DA106" s="12">
        <f>MATCH(CONCATENATE("B ",TEXT($BT106,"mmm-yyyy")),Curves!$11:$11,0)</f>
        <v>14</v>
      </c>
      <c r="DB106" s="12">
        <f>MATCH(CONCATENATE("DISC ",TEXT($BT106,"mmm-yyyy")),Curves!$11:$11,0)</f>
        <v>38</v>
      </c>
      <c r="DC106" s="12"/>
      <c r="DD106" s="12">
        <f>MATCH(CONCATENATE("NG ",TEXT($BU106,"mmm-yyyy")),Curves!$11:$11,0)</f>
        <v>27</v>
      </c>
      <c r="DE106" s="12">
        <f>MATCH(CONCATENATE("B ",TEXT($BU106,"mmm-yyyy")),Curves!$11:$11,0)</f>
        <v>15</v>
      </c>
      <c r="DF106" s="12">
        <f>MATCH(CONCATENATE("DISC ",TEXT($BU106,"mmm-yyyy")),Curves!$11:$11,0)</f>
        <v>39</v>
      </c>
      <c r="DG106" s="12"/>
      <c r="DH106" s="12">
        <f>MATCH(CONCATENATE("NG ",TEXT($BV106,"mmm-yyyy")),Curves!$11:$11,0)</f>
        <v>28</v>
      </c>
      <c r="DI106" s="12">
        <f>MATCH(CONCATENATE("B ",TEXT($BV106,"mmm-yyyy")),Curves!$11:$11,0)</f>
        <v>16</v>
      </c>
      <c r="DJ106" s="12">
        <f>MATCH(CONCATENATE("DISC ",TEXT($BV106,"mmm-yyyy")),Curves!$11:$11,0)</f>
        <v>40</v>
      </c>
      <c r="DL106" s="12">
        <f>MATCH(CONCATENATE("NG ",TEXT($BW106,"mmm-yyyy")),Curves!$11:$11,0)</f>
        <v>29</v>
      </c>
      <c r="DM106" s="12">
        <f>MATCH(CONCATENATE("B ",TEXT($BW106,"mmm-yyyy")),Curves!$11:$11,0)</f>
        <v>17</v>
      </c>
      <c r="DN106" s="12">
        <f>MATCH(CONCATENATE("DISC ",TEXT($BW106,"mmm-yyyy")),Curves!$11:$11,0)</f>
        <v>41</v>
      </c>
      <c r="DP106" s="12">
        <f>MATCH(CONCATENATE("NG ",TEXT($BX106,"mmm-yyyy")),Curves!$11:$11,0)</f>
        <v>30</v>
      </c>
      <c r="DQ106" s="12">
        <f>MATCH(CONCATENATE("B ",TEXT($BX106,"mmm-yyyy")),Curves!$11:$11,0)</f>
        <v>18</v>
      </c>
      <c r="DR106" s="12">
        <f>MATCH(CONCATENATE("DISC ",TEXT($BX106,"mmm-yyyy")),Curves!$11:$11,0)</f>
        <v>42</v>
      </c>
    </row>
    <row r="107" spans="2:122" x14ac:dyDescent="0.2">
      <c r="B107" s="6">
        <f t="shared" si="83"/>
        <v>36739</v>
      </c>
      <c r="C107" s="27">
        <f>IF(Curves!C116&lt;&gt;"",Curves!C116,"")</f>
        <v>36721</v>
      </c>
      <c r="D107" s="31"/>
      <c r="E107" s="20">
        <f t="shared" si="84"/>
        <v>0</v>
      </c>
      <c r="F107" s="20">
        <f t="shared" si="86"/>
        <v>0</v>
      </c>
      <c r="G107" s="20">
        <f t="shared" si="87"/>
        <v>0</v>
      </c>
      <c r="H107" s="20">
        <f t="shared" si="88"/>
        <v>3.7750726930508032</v>
      </c>
      <c r="I107" s="20">
        <f t="shared" si="89"/>
        <v>3.7957168289021359</v>
      </c>
      <c r="J107" s="20">
        <f t="shared" si="90"/>
        <v>3.7622865806545298</v>
      </c>
      <c r="K107" s="20">
        <f t="shared" si="91"/>
        <v>3.8726813405015377</v>
      </c>
      <c r="L107" s="20">
        <f t="shared" si="92"/>
        <v>3.9385185302959016</v>
      </c>
      <c r="M107" s="20">
        <f t="shared" si="93"/>
        <v>3.9104957347395781</v>
      </c>
      <c r="N107" s="20">
        <f t="shared" si="94"/>
        <v>3.7042603837166177</v>
      </c>
      <c r="O107" s="21">
        <f t="shared" si="95"/>
        <v>3.4974125899891528</v>
      </c>
      <c r="P107" s="20"/>
      <c r="Q107" s="50">
        <f t="shared" si="96"/>
        <v>3.9385185302959016</v>
      </c>
      <c r="R107" s="50">
        <f t="shared" si="123"/>
        <v>3.4974125899891528</v>
      </c>
      <c r="S107" s="51">
        <f t="shared" si="97"/>
        <v>0.44110594030674877</v>
      </c>
      <c r="U107" s="34">
        <f>INDEX(Curves!$A$12:$AZ$907,$CA107,CB107)</f>
        <v>0</v>
      </c>
      <c r="V107" s="34">
        <f>INDEX(Curves!$A$12:$AZ$907,$CA107,CC107)</f>
        <v>0</v>
      </c>
      <c r="W107" s="34">
        <f>INDEX(Curves!$A$12:$AZ$907,$CA107,CD107)</f>
        <v>0</v>
      </c>
      <c r="X107" s="34"/>
      <c r="Y107" s="34">
        <f>INDEX(Curves!$A$12:$AZ$907,$CA107,CF107)</f>
        <v>0</v>
      </c>
      <c r="Z107" s="34">
        <f>INDEX(Curves!$A$12:$AZ$907,$CA107,CG107)</f>
        <v>0</v>
      </c>
      <c r="AA107" s="34">
        <f>INDEX(Curves!$A$12:$AZ$907,$CA107,CH107)</f>
        <v>0</v>
      </c>
      <c r="AB107" s="34"/>
      <c r="AC107" s="34">
        <f>INDEX(Curves!$A$12:$AZ$907,$CA107,CJ107)</f>
        <v>0</v>
      </c>
      <c r="AD107" s="34">
        <f>INDEX(Curves!$A$12:$AZ$907,$CA107,CK107)</f>
        <v>0</v>
      </c>
      <c r="AE107" s="34">
        <f>INDEX(Curves!$A$12:$AZ$907,$CA107,CL107)</f>
        <v>0</v>
      </c>
      <c r="AF107" s="34"/>
      <c r="AG107" s="34">
        <f>INDEX(Curves!$A$12:$AZ$907,$CA107,CN107)</f>
        <v>4.1500000000000004</v>
      </c>
      <c r="AH107" s="34">
        <f>INDEX(Curves!$A$12:$AZ$907,$CA107,CO107)</f>
        <v>-0.36249999999999999</v>
      </c>
      <c r="AI107" s="34">
        <f>INDEX(Curves!$A$12:$AZ$907,$CA107,CP107)</f>
        <v>0.99671886285169708</v>
      </c>
      <c r="AJ107" s="34"/>
      <c r="AK107" s="34">
        <f>INDEX(Curves!$A$12:$AZ$907,$CA107,CR107)</f>
        <v>4.1449999999999996</v>
      </c>
      <c r="AL107" s="34">
        <f>INDEX(Curves!$A$12:$AZ$907,$CA107,CS107)</f>
        <v>-0.315</v>
      </c>
      <c r="AM107" s="34">
        <f>INDEX(Curves!$A$12:$AZ$907,$CA107,CT107)</f>
        <v>0.99104878039220268</v>
      </c>
      <c r="AN107" s="34"/>
      <c r="AO107" s="34">
        <f>INDEX(Curves!$A$12:$AZ$907,$CA107,CV107)</f>
        <v>4.13</v>
      </c>
      <c r="AP107" s="34">
        <f>INDEX(Curves!$A$12:$AZ$907,$CA107,CW107)</f>
        <v>-0.3125</v>
      </c>
      <c r="AQ107" s="34">
        <f>INDEX(Curves!$A$12:$AZ$907,$CA107,CX107)</f>
        <v>0.98553675983091815</v>
      </c>
      <c r="AR107" s="34"/>
      <c r="AS107" s="34">
        <f>INDEX(Curves!$A$12:$AZ$907,$CA107,CZ107)</f>
        <v>4.2050000000000001</v>
      </c>
      <c r="AT107" s="34">
        <f>INDEX(Curves!$A$12:$AZ$907,$CA107,DA107)</f>
        <v>-0.2525</v>
      </c>
      <c r="AU107" s="34">
        <f>INDEX(Curves!$A$12:$AZ$907,$CA107,DB107)</f>
        <v>0.97980552574358948</v>
      </c>
      <c r="AV107" s="34"/>
      <c r="AW107" s="34">
        <f>INDEX(Curves!$A$12:$AZ$907,$CA107,DD107)</f>
        <v>4.2949999999999999</v>
      </c>
      <c r="AX107" s="34">
        <f>INDEX(Curves!$A$12:$AZ$907,$CA107,DE107)</f>
        <v>-0.2525</v>
      </c>
      <c r="AY107" s="34">
        <f>INDEX(Curves!$A$12:$AZ$907,$CA107,DF107)</f>
        <v>0.97427792957227011</v>
      </c>
      <c r="AZ107" s="34"/>
      <c r="BA107" s="34">
        <f>INDEX(Curves!$A$12:$AZ$907,$CA107,DH107)</f>
        <v>4.28</v>
      </c>
      <c r="BB107" s="34">
        <f>INDEX(Curves!$A$12:$AZ$907,$CA107,DI107)</f>
        <v>-0.24249999999999999</v>
      </c>
      <c r="BC107" s="34">
        <f>INDEX(Curves!$A$12:$AZ$907,$CA107,DJ107)</f>
        <v>0.96854383522961673</v>
      </c>
      <c r="BD107" s="34"/>
      <c r="BE107" s="34">
        <f>INDEX(Curves!$A$12:$AZ$907,$CA107,DL107)</f>
        <v>4.09</v>
      </c>
      <c r="BF107" s="34">
        <f>INDEX(Curves!$A$12:$AZ$907,$CA107,DM107)</f>
        <v>-0.24249999999999999</v>
      </c>
      <c r="BG107" s="34">
        <f>INDEX(Curves!$A$12:$AZ$907,$CA107,DN107)</f>
        <v>0.96277073001081692</v>
      </c>
      <c r="BH107" s="34"/>
      <c r="BI107" s="34">
        <f>INDEX(Curves!$A$12:$AZ$907,$CA107,DP107)</f>
        <v>3.9</v>
      </c>
      <c r="BJ107" s="34">
        <f>INDEX(Curves!$A$12:$AZ$907,$CA107,DQ107)</f>
        <v>-0.2475</v>
      </c>
      <c r="BK107" s="34">
        <f>INDEX(Curves!$A$12:$AZ$907,$CA107,DR107)</f>
        <v>0.9575393812427524</v>
      </c>
      <c r="BL107"/>
      <c r="BM107"/>
      <c r="BN107" s="17">
        <f t="shared" si="99"/>
        <v>36647</v>
      </c>
      <c r="BO107" s="17">
        <f t="shared" ref="BO107:BX107" si="139">EOMONTH(BN107,1)</f>
        <v>36707</v>
      </c>
      <c r="BP107" s="17">
        <f t="shared" si="139"/>
        <v>36738</v>
      </c>
      <c r="BQ107" s="17">
        <f t="shared" si="139"/>
        <v>36769</v>
      </c>
      <c r="BR107" s="17">
        <f t="shared" si="139"/>
        <v>36799</v>
      </c>
      <c r="BS107" s="17">
        <f t="shared" si="139"/>
        <v>36830</v>
      </c>
      <c r="BT107" s="17">
        <f t="shared" si="139"/>
        <v>36860</v>
      </c>
      <c r="BU107" s="17">
        <f t="shared" si="139"/>
        <v>36891</v>
      </c>
      <c r="BV107" s="17">
        <f t="shared" si="139"/>
        <v>36922</v>
      </c>
      <c r="BW107" s="17">
        <f t="shared" si="139"/>
        <v>36950</v>
      </c>
      <c r="BX107" s="17">
        <f t="shared" si="139"/>
        <v>36981</v>
      </c>
      <c r="BY107" s="9"/>
      <c r="CA107" s="12">
        <f>MATCH(C107,Curves!$C$12:$C$433,0)</f>
        <v>105</v>
      </c>
      <c r="CB107" s="12">
        <f>MATCH(CONCATENATE("NG ",TEXT($BN107,"mmm-yyyy")),Curves!$11:$11,0)</f>
        <v>20</v>
      </c>
      <c r="CC107" s="12">
        <f>MATCH(CONCATENATE("B ",TEXT($BN107,"mmm-yyyy")),Curves!$11:$11,0)</f>
        <v>8</v>
      </c>
      <c r="CD107" s="12">
        <f>MATCH(CONCATENATE("DISC ",TEXT($BN107,"mmm-yyyy")),Curves!$11:$11,0)</f>
        <v>32</v>
      </c>
      <c r="CE107" s="12"/>
      <c r="CF107" s="12">
        <f>MATCH(CONCATENATE("NG ",TEXT($BO107,"mmm-yyyy")),Curves!$11:$11,0)</f>
        <v>21</v>
      </c>
      <c r="CG107" s="12">
        <f>MATCH(CONCATENATE("B ",TEXT($BO107,"mmm-yyyy")),Curves!$11:$11,0)</f>
        <v>9</v>
      </c>
      <c r="CH107" s="12">
        <f>MATCH(CONCATENATE("DISC ",TEXT($BO107,"mmm-yyyy")),Curves!$11:$11,0)</f>
        <v>33</v>
      </c>
      <c r="CI107" s="12"/>
      <c r="CJ107" s="12">
        <f>MATCH(CONCATENATE("NG ",TEXT($BP107,"mmm-yyyy")),Curves!$11:$11,0)</f>
        <v>22</v>
      </c>
      <c r="CK107" s="12">
        <f>MATCH(CONCATENATE("B ",TEXT($BP107,"mmm-yyyy")),Curves!$11:$11,0)</f>
        <v>10</v>
      </c>
      <c r="CL107" s="12">
        <f>MATCH(CONCATENATE("DISC ",TEXT($BP107,"mmm-yyyy")),Curves!$11:$11,0)</f>
        <v>34</v>
      </c>
      <c r="CM107" s="12"/>
      <c r="CN107" s="12">
        <f>MATCH(CONCATENATE("NG ",TEXT($BQ107,"mmm-yyyy")),Curves!$11:$11,0)</f>
        <v>23</v>
      </c>
      <c r="CO107" s="12">
        <f>MATCH(CONCATENATE("B ",TEXT($BQ107,"mmm-yyyy")),Curves!$11:$11,0)</f>
        <v>11</v>
      </c>
      <c r="CP107" s="12">
        <f>MATCH(CONCATENATE("DISC ",TEXT($BQ107,"mmm-yyyy")),Curves!$11:$11,0)</f>
        <v>35</v>
      </c>
      <c r="CQ107" s="12"/>
      <c r="CR107" s="12">
        <f>MATCH(CONCATENATE("NG ",TEXT($BR107,"mmm-yyyy")),Curves!$11:$11,0)</f>
        <v>24</v>
      </c>
      <c r="CS107" s="12">
        <f>MATCH(CONCATENATE("B ",TEXT($BR107,"mmm-yyyy")),Curves!$11:$11,0)</f>
        <v>12</v>
      </c>
      <c r="CT107" s="12">
        <f>MATCH(CONCATENATE("DISC ",TEXT($BR107,"mmm-yyyy")),Curves!$11:$11,0)</f>
        <v>36</v>
      </c>
      <c r="CU107" s="12"/>
      <c r="CV107" s="12">
        <f>MATCH(CONCATENATE("NG ",TEXT($BS107,"mmm-yyyy")),Curves!$11:$11,0)</f>
        <v>25</v>
      </c>
      <c r="CW107" s="12">
        <f>MATCH(CONCATENATE("B ",TEXT($BS107,"mmm-yyyy")),Curves!$11:$11,0)</f>
        <v>13</v>
      </c>
      <c r="CX107" s="12">
        <f>MATCH(CONCATENATE("DISC ",TEXT($BS107,"mmm-yyyy")),Curves!$11:$11,0)</f>
        <v>37</v>
      </c>
      <c r="CY107" s="12"/>
      <c r="CZ107" s="12">
        <f>MATCH(CONCATENATE("NG ",TEXT($BT107,"mmm-yyyy")),Curves!$11:$11,0)</f>
        <v>26</v>
      </c>
      <c r="DA107" s="12">
        <f>MATCH(CONCATENATE("B ",TEXT($BT107,"mmm-yyyy")),Curves!$11:$11,0)</f>
        <v>14</v>
      </c>
      <c r="DB107" s="12">
        <f>MATCH(CONCATENATE("DISC ",TEXT($BT107,"mmm-yyyy")),Curves!$11:$11,0)</f>
        <v>38</v>
      </c>
      <c r="DC107" s="12"/>
      <c r="DD107" s="12">
        <f>MATCH(CONCATENATE("NG ",TEXT($BU107,"mmm-yyyy")),Curves!$11:$11,0)</f>
        <v>27</v>
      </c>
      <c r="DE107" s="12">
        <f>MATCH(CONCATENATE("B ",TEXT($BU107,"mmm-yyyy")),Curves!$11:$11,0)</f>
        <v>15</v>
      </c>
      <c r="DF107" s="12">
        <f>MATCH(CONCATENATE("DISC ",TEXT($BU107,"mmm-yyyy")),Curves!$11:$11,0)</f>
        <v>39</v>
      </c>
      <c r="DG107" s="12"/>
      <c r="DH107" s="12">
        <f>MATCH(CONCATENATE("NG ",TEXT($BV107,"mmm-yyyy")),Curves!$11:$11,0)</f>
        <v>28</v>
      </c>
      <c r="DI107" s="12">
        <f>MATCH(CONCATENATE("B ",TEXT($BV107,"mmm-yyyy")),Curves!$11:$11,0)</f>
        <v>16</v>
      </c>
      <c r="DJ107" s="12">
        <f>MATCH(CONCATENATE("DISC ",TEXT($BV107,"mmm-yyyy")),Curves!$11:$11,0)</f>
        <v>40</v>
      </c>
      <c r="DL107" s="12">
        <f>MATCH(CONCATENATE("NG ",TEXT($BW107,"mmm-yyyy")),Curves!$11:$11,0)</f>
        <v>29</v>
      </c>
      <c r="DM107" s="12">
        <f>MATCH(CONCATENATE("B ",TEXT($BW107,"mmm-yyyy")),Curves!$11:$11,0)</f>
        <v>17</v>
      </c>
      <c r="DN107" s="12">
        <f>MATCH(CONCATENATE("DISC ",TEXT($BW107,"mmm-yyyy")),Curves!$11:$11,0)</f>
        <v>41</v>
      </c>
      <c r="DP107" s="12">
        <f>MATCH(CONCATENATE("NG ",TEXT($BX107,"mmm-yyyy")),Curves!$11:$11,0)</f>
        <v>30</v>
      </c>
      <c r="DQ107" s="12">
        <f>MATCH(CONCATENATE("B ",TEXT($BX107,"mmm-yyyy")),Curves!$11:$11,0)</f>
        <v>18</v>
      </c>
      <c r="DR107" s="12">
        <f>MATCH(CONCATENATE("DISC ",TEXT($BX107,"mmm-yyyy")),Curves!$11:$11,0)</f>
        <v>42</v>
      </c>
    </row>
    <row r="108" spans="2:122" x14ac:dyDescent="0.2">
      <c r="B108" s="6">
        <f t="shared" si="83"/>
        <v>36739</v>
      </c>
      <c r="C108" s="27">
        <f>IF(Curves!C117&lt;&gt;"",Curves!C117,"")</f>
        <v>36722</v>
      </c>
      <c r="D108" s="31"/>
      <c r="E108" s="20">
        <f t="shared" si="84"/>
        <v>0</v>
      </c>
      <c r="F108" s="20">
        <f t="shared" si="86"/>
        <v>0</v>
      </c>
      <c r="G108" s="20">
        <f t="shared" si="87"/>
        <v>0</v>
      </c>
      <c r="H108" s="20">
        <f t="shared" si="88"/>
        <v>0</v>
      </c>
      <c r="I108" s="20">
        <f t="shared" si="89"/>
        <v>0</v>
      </c>
      <c r="J108" s="20">
        <f t="shared" si="90"/>
        <v>0</v>
      </c>
      <c r="K108" s="20">
        <f t="shared" si="91"/>
        <v>0</v>
      </c>
      <c r="L108" s="20">
        <f t="shared" si="92"/>
        <v>0</v>
      </c>
      <c r="M108" s="20">
        <f t="shared" si="93"/>
        <v>0</v>
      </c>
      <c r="N108" s="20">
        <f t="shared" si="94"/>
        <v>0</v>
      </c>
      <c r="O108" s="21">
        <f t="shared" si="95"/>
        <v>0</v>
      </c>
      <c r="P108" s="20"/>
      <c r="Q108" s="50">
        <f t="shared" si="96"/>
        <v>0</v>
      </c>
      <c r="R108" s="50">
        <f t="shared" si="123"/>
        <v>0</v>
      </c>
      <c r="S108" s="51">
        <f t="shared" si="97"/>
        <v>0.44110594030674877</v>
      </c>
      <c r="U108" s="34">
        <f>INDEX(Curves!$A$12:$AZ$907,$CA108,CB108)</f>
        <v>0</v>
      </c>
      <c r="V108" s="34">
        <f>INDEX(Curves!$A$12:$AZ$907,$CA108,CC108)</f>
        <v>0</v>
      </c>
      <c r="W108" s="34">
        <f>INDEX(Curves!$A$12:$AZ$907,$CA108,CD108)</f>
        <v>0</v>
      </c>
      <c r="X108" s="34"/>
      <c r="Y108" s="34">
        <f>INDEX(Curves!$A$12:$AZ$907,$CA108,CF108)</f>
        <v>0</v>
      </c>
      <c r="Z108" s="34">
        <f>INDEX(Curves!$A$12:$AZ$907,$CA108,CG108)</f>
        <v>0</v>
      </c>
      <c r="AA108" s="34">
        <f>INDEX(Curves!$A$12:$AZ$907,$CA108,CH108)</f>
        <v>0</v>
      </c>
      <c r="AB108" s="34"/>
      <c r="AC108" s="34">
        <f>INDEX(Curves!$A$12:$AZ$907,$CA108,CJ108)</f>
        <v>0</v>
      </c>
      <c r="AD108" s="34">
        <f>INDEX(Curves!$A$12:$AZ$907,$CA108,CK108)</f>
        <v>0</v>
      </c>
      <c r="AE108" s="34">
        <f>INDEX(Curves!$A$12:$AZ$907,$CA108,CL108)</f>
        <v>0</v>
      </c>
      <c r="AF108" s="34"/>
      <c r="AG108" s="34">
        <f>INDEX(Curves!$A$12:$AZ$907,$CA108,CN108)</f>
        <v>0</v>
      </c>
      <c r="AH108" s="34">
        <f>INDEX(Curves!$A$12:$AZ$907,$CA108,CO108)</f>
        <v>0</v>
      </c>
      <c r="AI108" s="34">
        <f>INDEX(Curves!$A$12:$AZ$907,$CA108,CP108)</f>
        <v>0</v>
      </c>
      <c r="AJ108" s="34"/>
      <c r="AK108" s="34">
        <f>INDEX(Curves!$A$12:$AZ$907,$CA108,CR108)</f>
        <v>0</v>
      </c>
      <c r="AL108" s="34">
        <f>INDEX(Curves!$A$12:$AZ$907,$CA108,CS108)</f>
        <v>0</v>
      </c>
      <c r="AM108" s="34">
        <f>INDEX(Curves!$A$12:$AZ$907,$CA108,CT108)</f>
        <v>0</v>
      </c>
      <c r="AN108" s="34"/>
      <c r="AO108" s="34">
        <f>INDEX(Curves!$A$12:$AZ$907,$CA108,CV108)</f>
        <v>0</v>
      </c>
      <c r="AP108" s="34">
        <f>INDEX(Curves!$A$12:$AZ$907,$CA108,CW108)</f>
        <v>0</v>
      </c>
      <c r="AQ108" s="34">
        <f>INDEX(Curves!$A$12:$AZ$907,$CA108,CX108)</f>
        <v>0</v>
      </c>
      <c r="AR108" s="34"/>
      <c r="AS108" s="34">
        <f>INDEX(Curves!$A$12:$AZ$907,$CA108,CZ108)</f>
        <v>0</v>
      </c>
      <c r="AT108" s="34">
        <f>INDEX(Curves!$A$12:$AZ$907,$CA108,DA108)</f>
        <v>0</v>
      </c>
      <c r="AU108" s="34">
        <f>INDEX(Curves!$A$12:$AZ$907,$CA108,DB108)</f>
        <v>0</v>
      </c>
      <c r="AV108" s="34"/>
      <c r="AW108" s="34">
        <f>INDEX(Curves!$A$12:$AZ$907,$CA108,DD108)</f>
        <v>0</v>
      </c>
      <c r="AX108" s="34">
        <f>INDEX(Curves!$A$12:$AZ$907,$CA108,DE108)</f>
        <v>0</v>
      </c>
      <c r="AY108" s="34">
        <f>INDEX(Curves!$A$12:$AZ$907,$CA108,DF108)</f>
        <v>0</v>
      </c>
      <c r="AZ108" s="34"/>
      <c r="BA108" s="34">
        <f>INDEX(Curves!$A$12:$AZ$907,$CA108,DH108)</f>
        <v>0</v>
      </c>
      <c r="BB108" s="34">
        <f>INDEX(Curves!$A$12:$AZ$907,$CA108,DI108)</f>
        <v>0</v>
      </c>
      <c r="BC108" s="34">
        <f>INDEX(Curves!$A$12:$AZ$907,$CA108,DJ108)</f>
        <v>0</v>
      </c>
      <c r="BD108" s="34"/>
      <c r="BE108" s="34">
        <f>INDEX(Curves!$A$12:$AZ$907,$CA108,DL108)</f>
        <v>0</v>
      </c>
      <c r="BF108" s="34">
        <f>INDEX(Curves!$A$12:$AZ$907,$CA108,DM108)</f>
        <v>0</v>
      </c>
      <c r="BG108" s="34">
        <f>INDEX(Curves!$A$12:$AZ$907,$CA108,DN108)</f>
        <v>0</v>
      </c>
      <c r="BH108" s="34"/>
      <c r="BI108" s="34">
        <f>INDEX(Curves!$A$12:$AZ$907,$CA108,DP108)</f>
        <v>0</v>
      </c>
      <c r="BJ108" s="34">
        <f>INDEX(Curves!$A$12:$AZ$907,$CA108,DQ108)</f>
        <v>0</v>
      </c>
      <c r="BK108" s="34">
        <f>INDEX(Curves!$A$12:$AZ$907,$CA108,DR108)</f>
        <v>0</v>
      </c>
      <c r="BL108"/>
      <c r="BM108"/>
      <c r="BN108" s="17">
        <f t="shared" si="99"/>
        <v>36647</v>
      </c>
      <c r="BO108" s="17">
        <f t="shared" ref="BO108:BX108" si="140">EOMONTH(BN108,1)</f>
        <v>36707</v>
      </c>
      <c r="BP108" s="17">
        <f t="shared" si="140"/>
        <v>36738</v>
      </c>
      <c r="BQ108" s="17">
        <f t="shared" si="140"/>
        <v>36769</v>
      </c>
      <c r="BR108" s="17">
        <f t="shared" si="140"/>
        <v>36799</v>
      </c>
      <c r="BS108" s="17">
        <f t="shared" si="140"/>
        <v>36830</v>
      </c>
      <c r="BT108" s="17">
        <f t="shared" si="140"/>
        <v>36860</v>
      </c>
      <c r="BU108" s="17">
        <f t="shared" si="140"/>
        <v>36891</v>
      </c>
      <c r="BV108" s="17">
        <f t="shared" si="140"/>
        <v>36922</v>
      </c>
      <c r="BW108" s="17">
        <f t="shared" si="140"/>
        <v>36950</v>
      </c>
      <c r="BX108" s="17">
        <f t="shared" si="140"/>
        <v>36981</v>
      </c>
      <c r="BY108" s="9"/>
      <c r="CA108" s="12">
        <f>MATCH(C108,Curves!$C$12:$C$433,0)</f>
        <v>106</v>
      </c>
      <c r="CB108" s="12">
        <f>MATCH(CONCATENATE("NG ",TEXT($BN108,"mmm-yyyy")),Curves!$11:$11,0)</f>
        <v>20</v>
      </c>
      <c r="CC108" s="12">
        <f>MATCH(CONCATENATE("B ",TEXT($BN108,"mmm-yyyy")),Curves!$11:$11,0)</f>
        <v>8</v>
      </c>
      <c r="CD108" s="12">
        <f>MATCH(CONCATENATE("DISC ",TEXT($BN108,"mmm-yyyy")),Curves!$11:$11,0)</f>
        <v>32</v>
      </c>
      <c r="CE108" s="12"/>
      <c r="CF108" s="12">
        <f>MATCH(CONCATENATE("NG ",TEXT($BO108,"mmm-yyyy")),Curves!$11:$11,0)</f>
        <v>21</v>
      </c>
      <c r="CG108" s="12">
        <f>MATCH(CONCATENATE("B ",TEXT($BO108,"mmm-yyyy")),Curves!$11:$11,0)</f>
        <v>9</v>
      </c>
      <c r="CH108" s="12">
        <f>MATCH(CONCATENATE("DISC ",TEXT($BO108,"mmm-yyyy")),Curves!$11:$11,0)</f>
        <v>33</v>
      </c>
      <c r="CI108" s="12"/>
      <c r="CJ108" s="12">
        <f>MATCH(CONCATENATE("NG ",TEXT($BP108,"mmm-yyyy")),Curves!$11:$11,0)</f>
        <v>22</v>
      </c>
      <c r="CK108" s="12">
        <f>MATCH(CONCATENATE("B ",TEXT($BP108,"mmm-yyyy")),Curves!$11:$11,0)</f>
        <v>10</v>
      </c>
      <c r="CL108" s="12">
        <f>MATCH(CONCATENATE("DISC ",TEXT($BP108,"mmm-yyyy")),Curves!$11:$11,0)</f>
        <v>34</v>
      </c>
      <c r="CM108" s="12"/>
      <c r="CN108" s="12">
        <f>MATCH(CONCATENATE("NG ",TEXT($BQ108,"mmm-yyyy")),Curves!$11:$11,0)</f>
        <v>23</v>
      </c>
      <c r="CO108" s="12">
        <f>MATCH(CONCATENATE("B ",TEXT($BQ108,"mmm-yyyy")),Curves!$11:$11,0)</f>
        <v>11</v>
      </c>
      <c r="CP108" s="12">
        <f>MATCH(CONCATENATE("DISC ",TEXT($BQ108,"mmm-yyyy")),Curves!$11:$11,0)</f>
        <v>35</v>
      </c>
      <c r="CQ108" s="12"/>
      <c r="CR108" s="12">
        <f>MATCH(CONCATENATE("NG ",TEXT($BR108,"mmm-yyyy")),Curves!$11:$11,0)</f>
        <v>24</v>
      </c>
      <c r="CS108" s="12">
        <f>MATCH(CONCATENATE("B ",TEXT($BR108,"mmm-yyyy")),Curves!$11:$11,0)</f>
        <v>12</v>
      </c>
      <c r="CT108" s="12">
        <f>MATCH(CONCATENATE("DISC ",TEXT($BR108,"mmm-yyyy")),Curves!$11:$11,0)</f>
        <v>36</v>
      </c>
      <c r="CU108" s="12"/>
      <c r="CV108" s="12">
        <f>MATCH(CONCATENATE("NG ",TEXT($BS108,"mmm-yyyy")),Curves!$11:$11,0)</f>
        <v>25</v>
      </c>
      <c r="CW108" s="12">
        <f>MATCH(CONCATENATE("B ",TEXT($BS108,"mmm-yyyy")),Curves!$11:$11,0)</f>
        <v>13</v>
      </c>
      <c r="CX108" s="12">
        <f>MATCH(CONCATENATE("DISC ",TEXT($BS108,"mmm-yyyy")),Curves!$11:$11,0)</f>
        <v>37</v>
      </c>
      <c r="CY108" s="12"/>
      <c r="CZ108" s="12">
        <f>MATCH(CONCATENATE("NG ",TEXT($BT108,"mmm-yyyy")),Curves!$11:$11,0)</f>
        <v>26</v>
      </c>
      <c r="DA108" s="12">
        <f>MATCH(CONCATENATE("B ",TEXT($BT108,"mmm-yyyy")),Curves!$11:$11,0)</f>
        <v>14</v>
      </c>
      <c r="DB108" s="12">
        <f>MATCH(CONCATENATE("DISC ",TEXT($BT108,"mmm-yyyy")),Curves!$11:$11,0)</f>
        <v>38</v>
      </c>
      <c r="DC108" s="12"/>
      <c r="DD108" s="12">
        <f>MATCH(CONCATENATE("NG ",TEXT($BU108,"mmm-yyyy")),Curves!$11:$11,0)</f>
        <v>27</v>
      </c>
      <c r="DE108" s="12">
        <f>MATCH(CONCATENATE("B ",TEXT($BU108,"mmm-yyyy")),Curves!$11:$11,0)</f>
        <v>15</v>
      </c>
      <c r="DF108" s="12">
        <f>MATCH(CONCATENATE("DISC ",TEXT($BU108,"mmm-yyyy")),Curves!$11:$11,0)</f>
        <v>39</v>
      </c>
      <c r="DG108" s="12"/>
      <c r="DH108" s="12">
        <f>MATCH(CONCATENATE("NG ",TEXT($BV108,"mmm-yyyy")),Curves!$11:$11,0)</f>
        <v>28</v>
      </c>
      <c r="DI108" s="12">
        <f>MATCH(CONCATENATE("B ",TEXT($BV108,"mmm-yyyy")),Curves!$11:$11,0)</f>
        <v>16</v>
      </c>
      <c r="DJ108" s="12">
        <f>MATCH(CONCATENATE("DISC ",TEXT($BV108,"mmm-yyyy")),Curves!$11:$11,0)</f>
        <v>40</v>
      </c>
      <c r="DL108" s="12">
        <f>MATCH(CONCATENATE("NG ",TEXT($BW108,"mmm-yyyy")),Curves!$11:$11,0)</f>
        <v>29</v>
      </c>
      <c r="DM108" s="12">
        <f>MATCH(CONCATENATE("B ",TEXT($BW108,"mmm-yyyy")),Curves!$11:$11,0)</f>
        <v>17</v>
      </c>
      <c r="DN108" s="12">
        <f>MATCH(CONCATENATE("DISC ",TEXT($BW108,"mmm-yyyy")),Curves!$11:$11,0)</f>
        <v>41</v>
      </c>
      <c r="DP108" s="12">
        <f>MATCH(CONCATENATE("NG ",TEXT($BX108,"mmm-yyyy")),Curves!$11:$11,0)</f>
        <v>30</v>
      </c>
      <c r="DQ108" s="12">
        <f>MATCH(CONCATENATE("B ",TEXT($BX108,"mmm-yyyy")),Curves!$11:$11,0)</f>
        <v>18</v>
      </c>
      <c r="DR108" s="12">
        <f>MATCH(CONCATENATE("DISC ",TEXT($BX108,"mmm-yyyy")),Curves!$11:$11,0)</f>
        <v>42</v>
      </c>
    </row>
    <row r="109" spans="2:122" x14ac:dyDescent="0.2">
      <c r="B109" s="6">
        <f t="shared" si="83"/>
        <v>36739</v>
      </c>
      <c r="C109" s="27">
        <f>IF(Curves!C118&lt;&gt;"",Curves!C118,"")</f>
        <v>36723</v>
      </c>
      <c r="D109" s="31"/>
      <c r="E109" s="20">
        <f t="shared" si="84"/>
        <v>0</v>
      </c>
      <c r="F109" s="20">
        <f t="shared" si="86"/>
        <v>0</v>
      </c>
      <c r="G109" s="20">
        <f t="shared" si="87"/>
        <v>0</v>
      </c>
      <c r="H109" s="20">
        <f t="shared" si="88"/>
        <v>0</v>
      </c>
      <c r="I109" s="20">
        <f t="shared" si="89"/>
        <v>0</v>
      </c>
      <c r="J109" s="20">
        <f t="shared" si="90"/>
        <v>0</v>
      </c>
      <c r="K109" s="20">
        <f t="shared" si="91"/>
        <v>0</v>
      </c>
      <c r="L109" s="20">
        <f t="shared" si="92"/>
        <v>0</v>
      </c>
      <c r="M109" s="20">
        <f t="shared" si="93"/>
        <v>0</v>
      </c>
      <c r="N109" s="20">
        <f t="shared" si="94"/>
        <v>0</v>
      </c>
      <c r="O109" s="21">
        <f t="shared" si="95"/>
        <v>0</v>
      </c>
      <c r="P109" s="20"/>
      <c r="Q109" s="50">
        <f t="shared" si="96"/>
        <v>0</v>
      </c>
      <c r="R109" s="50">
        <f t="shared" si="123"/>
        <v>0</v>
      </c>
      <c r="S109" s="51">
        <f t="shared" si="97"/>
        <v>0.44110594030674877</v>
      </c>
      <c r="U109" s="34">
        <f>INDEX(Curves!$A$12:$AZ$907,$CA109,CB109)</f>
        <v>0</v>
      </c>
      <c r="V109" s="34">
        <f>INDEX(Curves!$A$12:$AZ$907,$CA109,CC109)</f>
        <v>0</v>
      </c>
      <c r="W109" s="34">
        <f>INDEX(Curves!$A$12:$AZ$907,$CA109,CD109)</f>
        <v>0</v>
      </c>
      <c r="X109" s="34"/>
      <c r="Y109" s="34">
        <f>INDEX(Curves!$A$12:$AZ$907,$CA109,CF109)</f>
        <v>0</v>
      </c>
      <c r="Z109" s="34">
        <f>INDEX(Curves!$A$12:$AZ$907,$CA109,CG109)</f>
        <v>0</v>
      </c>
      <c r="AA109" s="34">
        <f>INDEX(Curves!$A$12:$AZ$907,$CA109,CH109)</f>
        <v>0</v>
      </c>
      <c r="AB109" s="34"/>
      <c r="AC109" s="34">
        <f>INDEX(Curves!$A$12:$AZ$907,$CA109,CJ109)</f>
        <v>0</v>
      </c>
      <c r="AD109" s="34">
        <f>INDEX(Curves!$A$12:$AZ$907,$CA109,CK109)</f>
        <v>0</v>
      </c>
      <c r="AE109" s="34">
        <f>INDEX(Curves!$A$12:$AZ$907,$CA109,CL109)</f>
        <v>0</v>
      </c>
      <c r="AF109" s="34"/>
      <c r="AG109" s="34">
        <f>INDEX(Curves!$A$12:$AZ$907,$CA109,CN109)</f>
        <v>0</v>
      </c>
      <c r="AH109" s="34">
        <f>INDEX(Curves!$A$12:$AZ$907,$CA109,CO109)</f>
        <v>0</v>
      </c>
      <c r="AI109" s="34">
        <f>INDEX(Curves!$A$12:$AZ$907,$CA109,CP109)</f>
        <v>0</v>
      </c>
      <c r="AJ109" s="34"/>
      <c r="AK109" s="34">
        <f>INDEX(Curves!$A$12:$AZ$907,$CA109,CR109)</f>
        <v>0</v>
      </c>
      <c r="AL109" s="34">
        <f>INDEX(Curves!$A$12:$AZ$907,$CA109,CS109)</f>
        <v>0</v>
      </c>
      <c r="AM109" s="34">
        <f>INDEX(Curves!$A$12:$AZ$907,$CA109,CT109)</f>
        <v>0</v>
      </c>
      <c r="AN109" s="34"/>
      <c r="AO109" s="34">
        <f>INDEX(Curves!$A$12:$AZ$907,$CA109,CV109)</f>
        <v>0</v>
      </c>
      <c r="AP109" s="34">
        <f>INDEX(Curves!$A$12:$AZ$907,$CA109,CW109)</f>
        <v>0</v>
      </c>
      <c r="AQ109" s="34">
        <f>INDEX(Curves!$A$12:$AZ$907,$CA109,CX109)</f>
        <v>0</v>
      </c>
      <c r="AR109" s="34"/>
      <c r="AS109" s="34">
        <f>INDEX(Curves!$A$12:$AZ$907,$CA109,CZ109)</f>
        <v>0</v>
      </c>
      <c r="AT109" s="34">
        <f>INDEX(Curves!$A$12:$AZ$907,$CA109,DA109)</f>
        <v>0</v>
      </c>
      <c r="AU109" s="34">
        <f>INDEX(Curves!$A$12:$AZ$907,$CA109,DB109)</f>
        <v>0</v>
      </c>
      <c r="AV109" s="34"/>
      <c r="AW109" s="34">
        <f>INDEX(Curves!$A$12:$AZ$907,$CA109,DD109)</f>
        <v>0</v>
      </c>
      <c r="AX109" s="34">
        <f>INDEX(Curves!$A$12:$AZ$907,$CA109,DE109)</f>
        <v>0</v>
      </c>
      <c r="AY109" s="34">
        <f>INDEX(Curves!$A$12:$AZ$907,$CA109,DF109)</f>
        <v>0</v>
      </c>
      <c r="AZ109" s="34"/>
      <c r="BA109" s="34">
        <f>INDEX(Curves!$A$12:$AZ$907,$CA109,DH109)</f>
        <v>0</v>
      </c>
      <c r="BB109" s="34">
        <f>INDEX(Curves!$A$12:$AZ$907,$CA109,DI109)</f>
        <v>0</v>
      </c>
      <c r="BC109" s="34">
        <f>INDEX(Curves!$A$12:$AZ$907,$CA109,DJ109)</f>
        <v>0</v>
      </c>
      <c r="BD109" s="34"/>
      <c r="BE109" s="34">
        <f>INDEX(Curves!$A$12:$AZ$907,$CA109,DL109)</f>
        <v>0</v>
      </c>
      <c r="BF109" s="34">
        <f>INDEX(Curves!$A$12:$AZ$907,$CA109,DM109)</f>
        <v>0</v>
      </c>
      <c r="BG109" s="34">
        <f>INDEX(Curves!$A$12:$AZ$907,$CA109,DN109)</f>
        <v>0</v>
      </c>
      <c r="BH109" s="34"/>
      <c r="BI109" s="34">
        <f>INDEX(Curves!$A$12:$AZ$907,$CA109,DP109)</f>
        <v>0</v>
      </c>
      <c r="BJ109" s="34">
        <f>INDEX(Curves!$A$12:$AZ$907,$CA109,DQ109)</f>
        <v>0</v>
      </c>
      <c r="BK109" s="34">
        <f>INDEX(Curves!$A$12:$AZ$907,$CA109,DR109)</f>
        <v>0</v>
      </c>
      <c r="BL109"/>
      <c r="BM109"/>
      <c r="BN109" s="17">
        <f t="shared" si="99"/>
        <v>36647</v>
      </c>
      <c r="BO109" s="17">
        <f t="shared" ref="BO109:BX109" si="141">EOMONTH(BN109,1)</f>
        <v>36707</v>
      </c>
      <c r="BP109" s="17">
        <f t="shared" si="141"/>
        <v>36738</v>
      </c>
      <c r="BQ109" s="17">
        <f t="shared" si="141"/>
        <v>36769</v>
      </c>
      <c r="BR109" s="17">
        <f t="shared" si="141"/>
        <v>36799</v>
      </c>
      <c r="BS109" s="17">
        <f t="shared" si="141"/>
        <v>36830</v>
      </c>
      <c r="BT109" s="17">
        <f t="shared" si="141"/>
        <v>36860</v>
      </c>
      <c r="BU109" s="17">
        <f t="shared" si="141"/>
        <v>36891</v>
      </c>
      <c r="BV109" s="17">
        <f t="shared" si="141"/>
        <v>36922</v>
      </c>
      <c r="BW109" s="17">
        <f t="shared" si="141"/>
        <v>36950</v>
      </c>
      <c r="BX109" s="17">
        <f t="shared" si="141"/>
        <v>36981</v>
      </c>
      <c r="BY109" s="9"/>
      <c r="CA109" s="12">
        <f>MATCH(C109,Curves!$C$12:$C$433,0)</f>
        <v>107</v>
      </c>
      <c r="CB109" s="12">
        <f>MATCH(CONCATENATE("NG ",TEXT($BN109,"mmm-yyyy")),Curves!$11:$11,0)</f>
        <v>20</v>
      </c>
      <c r="CC109" s="12">
        <f>MATCH(CONCATENATE("B ",TEXT($BN109,"mmm-yyyy")),Curves!$11:$11,0)</f>
        <v>8</v>
      </c>
      <c r="CD109" s="12">
        <f>MATCH(CONCATENATE("DISC ",TEXT($BN109,"mmm-yyyy")),Curves!$11:$11,0)</f>
        <v>32</v>
      </c>
      <c r="CE109" s="12"/>
      <c r="CF109" s="12">
        <f>MATCH(CONCATENATE("NG ",TEXT($BO109,"mmm-yyyy")),Curves!$11:$11,0)</f>
        <v>21</v>
      </c>
      <c r="CG109" s="12">
        <f>MATCH(CONCATENATE("B ",TEXT($BO109,"mmm-yyyy")),Curves!$11:$11,0)</f>
        <v>9</v>
      </c>
      <c r="CH109" s="12">
        <f>MATCH(CONCATENATE("DISC ",TEXT($BO109,"mmm-yyyy")),Curves!$11:$11,0)</f>
        <v>33</v>
      </c>
      <c r="CI109" s="12"/>
      <c r="CJ109" s="12">
        <f>MATCH(CONCATENATE("NG ",TEXT($BP109,"mmm-yyyy")),Curves!$11:$11,0)</f>
        <v>22</v>
      </c>
      <c r="CK109" s="12">
        <f>MATCH(CONCATENATE("B ",TEXT($BP109,"mmm-yyyy")),Curves!$11:$11,0)</f>
        <v>10</v>
      </c>
      <c r="CL109" s="12">
        <f>MATCH(CONCATENATE("DISC ",TEXT($BP109,"mmm-yyyy")),Curves!$11:$11,0)</f>
        <v>34</v>
      </c>
      <c r="CM109" s="12"/>
      <c r="CN109" s="12">
        <f>MATCH(CONCATENATE("NG ",TEXT($BQ109,"mmm-yyyy")),Curves!$11:$11,0)</f>
        <v>23</v>
      </c>
      <c r="CO109" s="12">
        <f>MATCH(CONCATENATE("B ",TEXT($BQ109,"mmm-yyyy")),Curves!$11:$11,0)</f>
        <v>11</v>
      </c>
      <c r="CP109" s="12">
        <f>MATCH(CONCATENATE("DISC ",TEXT($BQ109,"mmm-yyyy")),Curves!$11:$11,0)</f>
        <v>35</v>
      </c>
      <c r="CQ109" s="12"/>
      <c r="CR109" s="12">
        <f>MATCH(CONCATENATE("NG ",TEXT($BR109,"mmm-yyyy")),Curves!$11:$11,0)</f>
        <v>24</v>
      </c>
      <c r="CS109" s="12">
        <f>MATCH(CONCATENATE("B ",TEXT($BR109,"mmm-yyyy")),Curves!$11:$11,0)</f>
        <v>12</v>
      </c>
      <c r="CT109" s="12">
        <f>MATCH(CONCATENATE("DISC ",TEXT($BR109,"mmm-yyyy")),Curves!$11:$11,0)</f>
        <v>36</v>
      </c>
      <c r="CU109" s="12"/>
      <c r="CV109" s="12">
        <f>MATCH(CONCATENATE("NG ",TEXT($BS109,"mmm-yyyy")),Curves!$11:$11,0)</f>
        <v>25</v>
      </c>
      <c r="CW109" s="12">
        <f>MATCH(CONCATENATE("B ",TEXT($BS109,"mmm-yyyy")),Curves!$11:$11,0)</f>
        <v>13</v>
      </c>
      <c r="CX109" s="12">
        <f>MATCH(CONCATENATE("DISC ",TEXT($BS109,"mmm-yyyy")),Curves!$11:$11,0)</f>
        <v>37</v>
      </c>
      <c r="CY109" s="12"/>
      <c r="CZ109" s="12">
        <f>MATCH(CONCATENATE("NG ",TEXT($BT109,"mmm-yyyy")),Curves!$11:$11,0)</f>
        <v>26</v>
      </c>
      <c r="DA109" s="12">
        <f>MATCH(CONCATENATE("B ",TEXT($BT109,"mmm-yyyy")),Curves!$11:$11,0)</f>
        <v>14</v>
      </c>
      <c r="DB109" s="12">
        <f>MATCH(CONCATENATE("DISC ",TEXT($BT109,"mmm-yyyy")),Curves!$11:$11,0)</f>
        <v>38</v>
      </c>
      <c r="DC109" s="12"/>
      <c r="DD109" s="12">
        <f>MATCH(CONCATENATE("NG ",TEXT($BU109,"mmm-yyyy")),Curves!$11:$11,0)</f>
        <v>27</v>
      </c>
      <c r="DE109" s="12">
        <f>MATCH(CONCATENATE("B ",TEXT($BU109,"mmm-yyyy")),Curves!$11:$11,0)</f>
        <v>15</v>
      </c>
      <c r="DF109" s="12">
        <f>MATCH(CONCATENATE("DISC ",TEXT($BU109,"mmm-yyyy")),Curves!$11:$11,0)</f>
        <v>39</v>
      </c>
      <c r="DG109" s="12"/>
      <c r="DH109" s="12">
        <f>MATCH(CONCATENATE("NG ",TEXT($BV109,"mmm-yyyy")),Curves!$11:$11,0)</f>
        <v>28</v>
      </c>
      <c r="DI109" s="12">
        <f>MATCH(CONCATENATE("B ",TEXT($BV109,"mmm-yyyy")),Curves!$11:$11,0)</f>
        <v>16</v>
      </c>
      <c r="DJ109" s="12">
        <f>MATCH(CONCATENATE("DISC ",TEXT($BV109,"mmm-yyyy")),Curves!$11:$11,0)</f>
        <v>40</v>
      </c>
      <c r="DL109" s="12">
        <f>MATCH(CONCATENATE("NG ",TEXT($BW109,"mmm-yyyy")),Curves!$11:$11,0)</f>
        <v>29</v>
      </c>
      <c r="DM109" s="12">
        <f>MATCH(CONCATENATE("B ",TEXT($BW109,"mmm-yyyy")),Curves!$11:$11,0)</f>
        <v>17</v>
      </c>
      <c r="DN109" s="12">
        <f>MATCH(CONCATENATE("DISC ",TEXT($BW109,"mmm-yyyy")),Curves!$11:$11,0)</f>
        <v>41</v>
      </c>
      <c r="DP109" s="12">
        <f>MATCH(CONCATENATE("NG ",TEXT($BX109,"mmm-yyyy")),Curves!$11:$11,0)</f>
        <v>30</v>
      </c>
      <c r="DQ109" s="12">
        <f>MATCH(CONCATENATE("B ",TEXT($BX109,"mmm-yyyy")),Curves!$11:$11,0)</f>
        <v>18</v>
      </c>
      <c r="DR109" s="12">
        <f>MATCH(CONCATENATE("DISC ",TEXT($BX109,"mmm-yyyy")),Curves!$11:$11,0)</f>
        <v>42</v>
      </c>
    </row>
    <row r="110" spans="2:122" x14ac:dyDescent="0.2">
      <c r="B110" s="6">
        <f t="shared" si="83"/>
        <v>36739</v>
      </c>
      <c r="C110" s="27">
        <f>IF(Curves!C119&lt;&gt;"",Curves!C119,"")</f>
        <v>36724</v>
      </c>
      <c r="D110" s="31"/>
      <c r="E110" s="20">
        <f t="shared" si="84"/>
        <v>0</v>
      </c>
      <c r="F110" s="20">
        <f t="shared" si="86"/>
        <v>0</v>
      </c>
      <c r="G110" s="20">
        <f t="shared" si="87"/>
        <v>0</v>
      </c>
      <c r="H110" s="20">
        <f t="shared" si="88"/>
        <v>3.6444948849409413</v>
      </c>
      <c r="I110" s="20">
        <f t="shared" si="89"/>
        <v>3.6708584560495043</v>
      </c>
      <c r="J110" s="20">
        <f t="shared" si="90"/>
        <v>3.6400685918586957</v>
      </c>
      <c r="K110" s="20">
        <f t="shared" si="91"/>
        <v>3.7462666345622915</v>
      </c>
      <c r="L110" s="20">
        <f t="shared" si="92"/>
        <v>3.8089114984906844</v>
      </c>
      <c r="M110" s="20">
        <f t="shared" si="93"/>
        <v>3.7845020041791297</v>
      </c>
      <c r="N110" s="20">
        <f t="shared" si="94"/>
        <v>3.5933322999503132</v>
      </c>
      <c r="O110" s="21">
        <f t="shared" si="95"/>
        <v>3.4013282409866847</v>
      </c>
      <c r="P110" s="20"/>
      <c r="Q110" s="50">
        <f t="shared" si="96"/>
        <v>3.8089114984906844</v>
      </c>
      <c r="R110" s="50">
        <f t="shared" si="123"/>
        <v>3.4013282409866847</v>
      </c>
      <c r="S110" s="51">
        <f t="shared" si="97"/>
        <v>0.40758325750399971</v>
      </c>
      <c r="U110" s="34">
        <f>INDEX(Curves!$A$12:$AZ$907,$CA110,CB110)</f>
        <v>0</v>
      </c>
      <c r="V110" s="34">
        <f>INDEX(Curves!$A$12:$AZ$907,$CA110,CC110)</f>
        <v>0</v>
      </c>
      <c r="W110" s="34">
        <f>INDEX(Curves!$A$12:$AZ$907,$CA110,CD110)</f>
        <v>0</v>
      </c>
      <c r="X110" s="34"/>
      <c r="Y110" s="34">
        <f>INDEX(Curves!$A$12:$AZ$907,$CA110,CF110)</f>
        <v>0</v>
      </c>
      <c r="Z110" s="34">
        <f>INDEX(Curves!$A$12:$AZ$907,$CA110,CG110)</f>
        <v>0</v>
      </c>
      <c r="AA110" s="34">
        <f>INDEX(Curves!$A$12:$AZ$907,$CA110,CH110)</f>
        <v>0</v>
      </c>
      <c r="AB110" s="34"/>
      <c r="AC110" s="34">
        <f>INDEX(Curves!$A$12:$AZ$907,$CA110,CJ110)</f>
        <v>0</v>
      </c>
      <c r="AD110" s="34">
        <f>INDEX(Curves!$A$12:$AZ$907,$CA110,CK110)</f>
        <v>0</v>
      </c>
      <c r="AE110" s="34">
        <f>INDEX(Curves!$A$12:$AZ$907,$CA110,CL110)</f>
        <v>0</v>
      </c>
      <c r="AF110" s="34"/>
      <c r="AG110" s="34">
        <f>INDEX(Curves!$A$12:$AZ$907,$CA110,CN110)</f>
        <v>4.0019999999999998</v>
      </c>
      <c r="AH110" s="34">
        <f>INDEX(Curves!$A$12:$AZ$907,$CA110,CO110)</f>
        <v>-0.34749999999999998</v>
      </c>
      <c r="AI110" s="34">
        <f>INDEX(Curves!$A$12:$AZ$907,$CA110,CP110)</f>
        <v>0.99726224789737083</v>
      </c>
      <c r="AJ110" s="34"/>
      <c r="AK110" s="34">
        <f>INDEX(Curves!$A$12:$AZ$907,$CA110,CR110)</f>
        <v>4.0069999999999997</v>
      </c>
      <c r="AL110" s="34">
        <f>INDEX(Curves!$A$12:$AZ$907,$CA110,CS110)</f>
        <v>-0.30499999999999999</v>
      </c>
      <c r="AM110" s="34">
        <f>INDEX(Curves!$A$12:$AZ$907,$CA110,CT110)</f>
        <v>0.9915879135736102</v>
      </c>
      <c r="AN110" s="34"/>
      <c r="AO110" s="34">
        <f>INDEX(Curves!$A$12:$AZ$907,$CA110,CV110)</f>
        <v>3.9940000000000002</v>
      </c>
      <c r="AP110" s="34">
        <f>INDEX(Curves!$A$12:$AZ$907,$CA110,CW110)</f>
        <v>-0.30249999999999999</v>
      </c>
      <c r="AQ110" s="34">
        <f>INDEX(Curves!$A$12:$AZ$907,$CA110,CX110)</f>
        <v>0.98606761258531628</v>
      </c>
      <c r="AR110" s="34"/>
      <c r="AS110" s="34">
        <f>INDEX(Curves!$A$12:$AZ$907,$CA110,CZ110)</f>
        <v>4.0640000000000001</v>
      </c>
      <c r="AT110" s="34">
        <f>INDEX(Curves!$A$12:$AZ$907,$CA110,DA110)</f>
        <v>-0.24249999999999999</v>
      </c>
      <c r="AU110" s="34">
        <f>INDEX(Curves!$A$12:$AZ$907,$CA110,DB110)</f>
        <v>0.98031313216336302</v>
      </c>
      <c r="AV110" s="34"/>
      <c r="AW110" s="34">
        <f>INDEX(Curves!$A$12:$AZ$907,$CA110,DD110)</f>
        <v>4.1500000000000004</v>
      </c>
      <c r="AX110" s="34">
        <f>INDEX(Curves!$A$12:$AZ$907,$CA110,DE110)</f>
        <v>-0.24249999999999999</v>
      </c>
      <c r="AY110" s="34">
        <f>INDEX(Curves!$A$12:$AZ$907,$CA110,DF110)</f>
        <v>0.97476941740004719</v>
      </c>
      <c r="AZ110" s="34"/>
      <c r="BA110" s="34">
        <f>INDEX(Curves!$A$12:$AZ$907,$CA110,DH110)</f>
        <v>4.1379999999999999</v>
      </c>
      <c r="BB110" s="34">
        <f>INDEX(Curves!$A$12:$AZ$907,$CA110,DI110)</f>
        <v>-0.23250000000000001</v>
      </c>
      <c r="BC110" s="34">
        <f>INDEX(Curves!$A$12:$AZ$907,$CA110,DJ110)</f>
        <v>0.96901856463426694</v>
      </c>
      <c r="BD110" s="34"/>
      <c r="BE110" s="34">
        <f>INDEX(Curves!$A$12:$AZ$907,$CA110,DL110)</f>
        <v>3.9630000000000001</v>
      </c>
      <c r="BF110" s="34">
        <f>INDEX(Curves!$A$12:$AZ$907,$CA110,DM110)</f>
        <v>-0.23250000000000001</v>
      </c>
      <c r="BG110" s="34">
        <f>INDEX(Curves!$A$12:$AZ$907,$CA110,DN110)</f>
        <v>0.96323074653540086</v>
      </c>
      <c r="BH110" s="34"/>
      <c r="BI110" s="34">
        <f>INDEX(Curves!$A$12:$AZ$907,$CA110,DP110)</f>
        <v>3.7880000000000003</v>
      </c>
      <c r="BJ110" s="34">
        <f>INDEX(Curves!$A$12:$AZ$907,$CA110,DQ110)</f>
        <v>-0.23749999999999999</v>
      </c>
      <c r="BK110" s="34">
        <f>INDEX(Curves!$A$12:$AZ$907,$CA110,DR110)</f>
        <v>0.95798570369995339</v>
      </c>
      <c r="BL110"/>
      <c r="BM110"/>
      <c r="BN110" s="17">
        <f t="shared" si="99"/>
        <v>36647</v>
      </c>
      <c r="BO110" s="17">
        <f t="shared" ref="BO110:BX110" si="142">EOMONTH(BN110,1)</f>
        <v>36707</v>
      </c>
      <c r="BP110" s="17">
        <f t="shared" si="142"/>
        <v>36738</v>
      </c>
      <c r="BQ110" s="17">
        <f t="shared" si="142"/>
        <v>36769</v>
      </c>
      <c r="BR110" s="17">
        <f t="shared" si="142"/>
        <v>36799</v>
      </c>
      <c r="BS110" s="17">
        <f t="shared" si="142"/>
        <v>36830</v>
      </c>
      <c r="BT110" s="17">
        <f t="shared" si="142"/>
        <v>36860</v>
      </c>
      <c r="BU110" s="17">
        <f t="shared" si="142"/>
        <v>36891</v>
      </c>
      <c r="BV110" s="17">
        <f t="shared" si="142"/>
        <v>36922</v>
      </c>
      <c r="BW110" s="17">
        <f t="shared" si="142"/>
        <v>36950</v>
      </c>
      <c r="BX110" s="17">
        <f t="shared" si="142"/>
        <v>36981</v>
      </c>
      <c r="BY110" s="9"/>
      <c r="CA110" s="12">
        <f>MATCH(C110,Curves!$C$12:$C$433,0)</f>
        <v>108</v>
      </c>
      <c r="CB110" s="12">
        <f>MATCH(CONCATENATE("NG ",TEXT($BN110,"mmm-yyyy")),Curves!$11:$11,0)</f>
        <v>20</v>
      </c>
      <c r="CC110" s="12">
        <f>MATCH(CONCATENATE("B ",TEXT($BN110,"mmm-yyyy")),Curves!$11:$11,0)</f>
        <v>8</v>
      </c>
      <c r="CD110" s="12">
        <f>MATCH(CONCATENATE("DISC ",TEXT($BN110,"mmm-yyyy")),Curves!$11:$11,0)</f>
        <v>32</v>
      </c>
      <c r="CE110" s="12"/>
      <c r="CF110" s="12">
        <f>MATCH(CONCATENATE("NG ",TEXT($BO110,"mmm-yyyy")),Curves!$11:$11,0)</f>
        <v>21</v>
      </c>
      <c r="CG110" s="12">
        <f>MATCH(CONCATENATE("B ",TEXT($BO110,"mmm-yyyy")),Curves!$11:$11,0)</f>
        <v>9</v>
      </c>
      <c r="CH110" s="12">
        <f>MATCH(CONCATENATE("DISC ",TEXT($BO110,"mmm-yyyy")),Curves!$11:$11,0)</f>
        <v>33</v>
      </c>
      <c r="CI110" s="12"/>
      <c r="CJ110" s="12">
        <f>MATCH(CONCATENATE("NG ",TEXT($BP110,"mmm-yyyy")),Curves!$11:$11,0)</f>
        <v>22</v>
      </c>
      <c r="CK110" s="12">
        <f>MATCH(CONCATENATE("B ",TEXT($BP110,"mmm-yyyy")),Curves!$11:$11,0)</f>
        <v>10</v>
      </c>
      <c r="CL110" s="12">
        <f>MATCH(CONCATENATE("DISC ",TEXT($BP110,"mmm-yyyy")),Curves!$11:$11,0)</f>
        <v>34</v>
      </c>
      <c r="CM110" s="12"/>
      <c r="CN110" s="12">
        <f>MATCH(CONCATENATE("NG ",TEXT($BQ110,"mmm-yyyy")),Curves!$11:$11,0)</f>
        <v>23</v>
      </c>
      <c r="CO110" s="12">
        <f>MATCH(CONCATENATE("B ",TEXT($BQ110,"mmm-yyyy")),Curves!$11:$11,0)</f>
        <v>11</v>
      </c>
      <c r="CP110" s="12">
        <f>MATCH(CONCATENATE("DISC ",TEXT($BQ110,"mmm-yyyy")),Curves!$11:$11,0)</f>
        <v>35</v>
      </c>
      <c r="CQ110" s="12"/>
      <c r="CR110" s="12">
        <f>MATCH(CONCATENATE("NG ",TEXT($BR110,"mmm-yyyy")),Curves!$11:$11,0)</f>
        <v>24</v>
      </c>
      <c r="CS110" s="12">
        <f>MATCH(CONCATENATE("B ",TEXT($BR110,"mmm-yyyy")),Curves!$11:$11,0)</f>
        <v>12</v>
      </c>
      <c r="CT110" s="12">
        <f>MATCH(CONCATENATE("DISC ",TEXT($BR110,"mmm-yyyy")),Curves!$11:$11,0)</f>
        <v>36</v>
      </c>
      <c r="CU110" s="12"/>
      <c r="CV110" s="12">
        <f>MATCH(CONCATENATE("NG ",TEXT($BS110,"mmm-yyyy")),Curves!$11:$11,0)</f>
        <v>25</v>
      </c>
      <c r="CW110" s="12">
        <f>MATCH(CONCATENATE("B ",TEXT($BS110,"mmm-yyyy")),Curves!$11:$11,0)</f>
        <v>13</v>
      </c>
      <c r="CX110" s="12">
        <f>MATCH(CONCATENATE("DISC ",TEXT($BS110,"mmm-yyyy")),Curves!$11:$11,0)</f>
        <v>37</v>
      </c>
      <c r="CY110" s="12"/>
      <c r="CZ110" s="12">
        <f>MATCH(CONCATENATE("NG ",TEXT($BT110,"mmm-yyyy")),Curves!$11:$11,0)</f>
        <v>26</v>
      </c>
      <c r="DA110" s="12">
        <f>MATCH(CONCATENATE("B ",TEXT($BT110,"mmm-yyyy")),Curves!$11:$11,0)</f>
        <v>14</v>
      </c>
      <c r="DB110" s="12">
        <f>MATCH(CONCATENATE("DISC ",TEXT($BT110,"mmm-yyyy")),Curves!$11:$11,0)</f>
        <v>38</v>
      </c>
      <c r="DC110" s="12"/>
      <c r="DD110" s="12">
        <f>MATCH(CONCATENATE("NG ",TEXT($BU110,"mmm-yyyy")),Curves!$11:$11,0)</f>
        <v>27</v>
      </c>
      <c r="DE110" s="12">
        <f>MATCH(CONCATENATE("B ",TEXT($BU110,"mmm-yyyy")),Curves!$11:$11,0)</f>
        <v>15</v>
      </c>
      <c r="DF110" s="12">
        <f>MATCH(CONCATENATE("DISC ",TEXT($BU110,"mmm-yyyy")),Curves!$11:$11,0)</f>
        <v>39</v>
      </c>
      <c r="DG110" s="12"/>
      <c r="DH110" s="12">
        <f>MATCH(CONCATENATE("NG ",TEXT($BV110,"mmm-yyyy")),Curves!$11:$11,0)</f>
        <v>28</v>
      </c>
      <c r="DI110" s="12">
        <f>MATCH(CONCATENATE("B ",TEXT($BV110,"mmm-yyyy")),Curves!$11:$11,0)</f>
        <v>16</v>
      </c>
      <c r="DJ110" s="12">
        <f>MATCH(CONCATENATE("DISC ",TEXT($BV110,"mmm-yyyy")),Curves!$11:$11,0)</f>
        <v>40</v>
      </c>
      <c r="DL110" s="12">
        <f>MATCH(CONCATENATE("NG ",TEXT($BW110,"mmm-yyyy")),Curves!$11:$11,0)</f>
        <v>29</v>
      </c>
      <c r="DM110" s="12">
        <f>MATCH(CONCATENATE("B ",TEXT($BW110,"mmm-yyyy")),Curves!$11:$11,0)</f>
        <v>17</v>
      </c>
      <c r="DN110" s="12">
        <f>MATCH(CONCATENATE("DISC ",TEXT($BW110,"mmm-yyyy")),Curves!$11:$11,0)</f>
        <v>41</v>
      </c>
      <c r="DP110" s="12">
        <f>MATCH(CONCATENATE("NG ",TEXT($BX110,"mmm-yyyy")),Curves!$11:$11,0)</f>
        <v>30</v>
      </c>
      <c r="DQ110" s="12">
        <f>MATCH(CONCATENATE("B ",TEXT($BX110,"mmm-yyyy")),Curves!$11:$11,0)</f>
        <v>18</v>
      </c>
      <c r="DR110" s="12">
        <f>MATCH(CONCATENATE("DISC ",TEXT($BX110,"mmm-yyyy")),Curves!$11:$11,0)</f>
        <v>42</v>
      </c>
    </row>
    <row r="111" spans="2:122" x14ac:dyDescent="0.2">
      <c r="B111" s="6">
        <f t="shared" si="83"/>
        <v>36739</v>
      </c>
      <c r="C111" s="27">
        <f>IF(Curves!C120&lt;&gt;"",Curves!C120,"")</f>
        <v>36725</v>
      </c>
      <c r="D111" s="31"/>
      <c r="E111" s="20">
        <f t="shared" si="84"/>
        <v>0</v>
      </c>
      <c r="F111" s="20">
        <f t="shared" si="86"/>
        <v>0</v>
      </c>
      <c r="G111" s="20">
        <f t="shared" si="87"/>
        <v>0</v>
      </c>
      <c r="H111" s="20">
        <f t="shared" si="88"/>
        <v>3.6895518875853961</v>
      </c>
      <c r="I111" s="20">
        <f t="shared" si="89"/>
        <v>3.6953351791653066</v>
      </c>
      <c r="J111" s="20">
        <f t="shared" si="90"/>
        <v>3.6619611388637163</v>
      </c>
      <c r="K111" s="20">
        <f t="shared" si="91"/>
        <v>3.7626588619184975</v>
      </c>
      <c r="L111" s="20">
        <f t="shared" si="92"/>
        <v>3.8193779702328206</v>
      </c>
      <c r="M111" s="20">
        <f t="shared" si="93"/>
        <v>3.7919904614370701</v>
      </c>
      <c r="N111" s="20">
        <f t="shared" si="94"/>
        <v>3.6007191399226834</v>
      </c>
      <c r="O111" s="21">
        <f t="shared" si="95"/>
        <v>3.4105313499111598</v>
      </c>
      <c r="P111" s="20"/>
      <c r="Q111" s="50">
        <f t="shared" si="96"/>
        <v>3.8193779702328206</v>
      </c>
      <c r="R111" s="50">
        <f t="shared" si="123"/>
        <v>3.4105313499111598</v>
      </c>
      <c r="S111" s="51">
        <f t="shared" si="97"/>
        <v>0.40884662032166075</v>
      </c>
      <c r="U111" s="34">
        <f>INDEX(Curves!$A$12:$AZ$907,$CA111,CB111)</f>
        <v>0</v>
      </c>
      <c r="V111" s="34">
        <f>INDEX(Curves!$A$12:$AZ$907,$CA111,CC111)</f>
        <v>0</v>
      </c>
      <c r="W111" s="34">
        <f>INDEX(Curves!$A$12:$AZ$907,$CA111,CD111)</f>
        <v>0</v>
      </c>
      <c r="X111" s="34"/>
      <c r="Y111" s="34">
        <f>INDEX(Curves!$A$12:$AZ$907,$CA111,CF111)</f>
        <v>0</v>
      </c>
      <c r="Z111" s="34">
        <f>INDEX(Curves!$A$12:$AZ$907,$CA111,CG111)</f>
        <v>0</v>
      </c>
      <c r="AA111" s="34">
        <f>INDEX(Curves!$A$12:$AZ$907,$CA111,CH111)</f>
        <v>0</v>
      </c>
      <c r="AB111" s="34"/>
      <c r="AC111" s="34">
        <f>INDEX(Curves!$A$12:$AZ$907,$CA111,CJ111)</f>
        <v>0</v>
      </c>
      <c r="AD111" s="34">
        <f>INDEX(Curves!$A$12:$AZ$907,$CA111,CK111)</f>
        <v>0</v>
      </c>
      <c r="AE111" s="34">
        <f>INDEX(Curves!$A$12:$AZ$907,$CA111,CL111)</f>
        <v>0</v>
      </c>
      <c r="AF111" s="34"/>
      <c r="AG111" s="34">
        <f>INDEX(Curves!$A$12:$AZ$907,$CA111,CN111)</f>
        <v>4.0440000000000005</v>
      </c>
      <c r="AH111" s="34">
        <f>INDEX(Curves!$A$12:$AZ$907,$CA111,CO111)</f>
        <v>-0.34499999999999997</v>
      </c>
      <c r="AI111" s="34">
        <f>INDEX(Curves!$A$12:$AZ$907,$CA111,CP111)</f>
        <v>0.99744576577058541</v>
      </c>
      <c r="AJ111" s="34"/>
      <c r="AK111" s="34">
        <f>INDEX(Curves!$A$12:$AZ$907,$CA111,CR111)</f>
        <v>4.0410000000000004</v>
      </c>
      <c r="AL111" s="34">
        <f>INDEX(Curves!$A$12:$AZ$907,$CA111,CS111)</f>
        <v>-0.315</v>
      </c>
      <c r="AM111" s="34">
        <f>INDEX(Curves!$A$12:$AZ$907,$CA111,CT111)</f>
        <v>0.99177004271747349</v>
      </c>
      <c r="AN111" s="34"/>
      <c r="AO111" s="34">
        <f>INDEX(Curves!$A$12:$AZ$907,$CA111,CV111)</f>
        <v>4.0230000000000006</v>
      </c>
      <c r="AP111" s="34">
        <f>INDEX(Curves!$A$12:$AZ$907,$CA111,CW111)</f>
        <v>-0.31</v>
      </c>
      <c r="AQ111" s="34">
        <f>INDEX(Curves!$A$12:$AZ$907,$CA111,CX111)</f>
        <v>0.98625400992828327</v>
      </c>
      <c r="AR111" s="34"/>
      <c r="AS111" s="34">
        <f>INDEX(Curves!$A$12:$AZ$907,$CA111,CZ111)</f>
        <v>4.085</v>
      </c>
      <c r="AT111" s="34">
        <f>INDEX(Curves!$A$12:$AZ$907,$CA111,DA111)</f>
        <v>-0.2475</v>
      </c>
      <c r="AU111" s="34">
        <f>INDEX(Curves!$A$12:$AZ$907,$CA111,DB111)</f>
        <v>0.98049742330123713</v>
      </c>
      <c r="AV111" s="34"/>
      <c r="AW111" s="34">
        <f>INDEX(Curves!$A$12:$AZ$907,$CA111,DD111)</f>
        <v>4.165</v>
      </c>
      <c r="AX111" s="34">
        <f>INDEX(Curves!$A$12:$AZ$907,$CA111,DE111)</f>
        <v>-0.2475</v>
      </c>
      <c r="AY111" s="34">
        <f>INDEX(Curves!$A$12:$AZ$907,$CA111,DF111)</f>
        <v>0.9749528960390097</v>
      </c>
      <c r="AZ111" s="34"/>
      <c r="BA111" s="34">
        <f>INDEX(Curves!$A$12:$AZ$907,$CA111,DH111)</f>
        <v>4.1500000000000004</v>
      </c>
      <c r="BB111" s="34">
        <f>INDEX(Curves!$A$12:$AZ$907,$CA111,DI111)</f>
        <v>-0.23749999999999999</v>
      </c>
      <c r="BC111" s="34">
        <f>INDEX(Curves!$A$12:$AZ$907,$CA111,DJ111)</f>
        <v>0.96919883998391554</v>
      </c>
      <c r="BD111" s="34"/>
      <c r="BE111" s="34">
        <f>INDEX(Curves!$A$12:$AZ$907,$CA111,DL111)</f>
        <v>3.9750000000000001</v>
      </c>
      <c r="BF111" s="34">
        <f>INDEX(Curves!$A$12:$AZ$907,$CA111,DM111)</f>
        <v>-0.23749999999999999</v>
      </c>
      <c r="BG111" s="34">
        <f>INDEX(Curves!$A$12:$AZ$907,$CA111,DN111)</f>
        <v>0.96340311436058412</v>
      </c>
      <c r="BH111" s="34"/>
      <c r="BI111" s="34">
        <f>INDEX(Curves!$A$12:$AZ$907,$CA111,DP111)</f>
        <v>3.802</v>
      </c>
      <c r="BJ111" s="34">
        <f>INDEX(Curves!$A$12:$AZ$907,$CA111,DQ111)</f>
        <v>-0.24249999999999999</v>
      </c>
      <c r="BK111" s="34">
        <f>INDEX(Curves!$A$12:$AZ$907,$CA111,DR111)</f>
        <v>0.95814899562049727</v>
      </c>
      <c r="BL111"/>
      <c r="BM111"/>
      <c r="BN111" s="17">
        <f t="shared" si="99"/>
        <v>36647</v>
      </c>
      <c r="BO111" s="17">
        <f t="shared" ref="BO111:BX111" si="143">EOMONTH(BN111,1)</f>
        <v>36707</v>
      </c>
      <c r="BP111" s="17">
        <f t="shared" si="143"/>
        <v>36738</v>
      </c>
      <c r="BQ111" s="17">
        <f t="shared" si="143"/>
        <v>36769</v>
      </c>
      <c r="BR111" s="17">
        <f t="shared" si="143"/>
        <v>36799</v>
      </c>
      <c r="BS111" s="17">
        <f t="shared" si="143"/>
        <v>36830</v>
      </c>
      <c r="BT111" s="17">
        <f t="shared" si="143"/>
        <v>36860</v>
      </c>
      <c r="BU111" s="17">
        <f t="shared" si="143"/>
        <v>36891</v>
      </c>
      <c r="BV111" s="17">
        <f t="shared" si="143"/>
        <v>36922</v>
      </c>
      <c r="BW111" s="17">
        <f t="shared" si="143"/>
        <v>36950</v>
      </c>
      <c r="BX111" s="17">
        <f t="shared" si="143"/>
        <v>36981</v>
      </c>
      <c r="BY111" s="9"/>
      <c r="CA111" s="12">
        <f>MATCH(C111,Curves!$C$12:$C$433,0)</f>
        <v>109</v>
      </c>
      <c r="CB111" s="12">
        <f>MATCH(CONCATENATE("NG ",TEXT($BN111,"mmm-yyyy")),Curves!$11:$11,0)</f>
        <v>20</v>
      </c>
      <c r="CC111" s="12">
        <f>MATCH(CONCATENATE("B ",TEXT($BN111,"mmm-yyyy")),Curves!$11:$11,0)</f>
        <v>8</v>
      </c>
      <c r="CD111" s="12">
        <f>MATCH(CONCATENATE("DISC ",TEXT($BN111,"mmm-yyyy")),Curves!$11:$11,0)</f>
        <v>32</v>
      </c>
      <c r="CE111" s="12"/>
      <c r="CF111" s="12">
        <f>MATCH(CONCATENATE("NG ",TEXT($BO111,"mmm-yyyy")),Curves!$11:$11,0)</f>
        <v>21</v>
      </c>
      <c r="CG111" s="12">
        <f>MATCH(CONCATENATE("B ",TEXT($BO111,"mmm-yyyy")),Curves!$11:$11,0)</f>
        <v>9</v>
      </c>
      <c r="CH111" s="12">
        <f>MATCH(CONCATENATE("DISC ",TEXT($BO111,"mmm-yyyy")),Curves!$11:$11,0)</f>
        <v>33</v>
      </c>
      <c r="CI111" s="12"/>
      <c r="CJ111" s="12">
        <f>MATCH(CONCATENATE("NG ",TEXT($BP111,"mmm-yyyy")),Curves!$11:$11,0)</f>
        <v>22</v>
      </c>
      <c r="CK111" s="12">
        <f>MATCH(CONCATENATE("B ",TEXT($BP111,"mmm-yyyy")),Curves!$11:$11,0)</f>
        <v>10</v>
      </c>
      <c r="CL111" s="12">
        <f>MATCH(CONCATENATE("DISC ",TEXT($BP111,"mmm-yyyy")),Curves!$11:$11,0)</f>
        <v>34</v>
      </c>
      <c r="CM111" s="12"/>
      <c r="CN111" s="12">
        <f>MATCH(CONCATENATE("NG ",TEXT($BQ111,"mmm-yyyy")),Curves!$11:$11,0)</f>
        <v>23</v>
      </c>
      <c r="CO111" s="12">
        <f>MATCH(CONCATENATE("B ",TEXT($BQ111,"mmm-yyyy")),Curves!$11:$11,0)</f>
        <v>11</v>
      </c>
      <c r="CP111" s="12">
        <f>MATCH(CONCATENATE("DISC ",TEXT($BQ111,"mmm-yyyy")),Curves!$11:$11,0)</f>
        <v>35</v>
      </c>
      <c r="CQ111" s="12"/>
      <c r="CR111" s="12">
        <f>MATCH(CONCATENATE("NG ",TEXT($BR111,"mmm-yyyy")),Curves!$11:$11,0)</f>
        <v>24</v>
      </c>
      <c r="CS111" s="12">
        <f>MATCH(CONCATENATE("B ",TEXT($BR111,"mmm-yyyy")),Curves!$11:$11,0)</f>
        <v>12</v>
      </c>
      <c r="CT111" s="12">
        <f>MATCH(CONCATENATE("DISC ",TEXT($BR111,"mmm-yyyy")),Curves!$11:$11,0)</f>
        <v>36</v>
      </c>
      <c r="CU111" s="12"/>
      <c r="CV111" s="12">
        <f>MATCH(CONCATENATE("NG ",TEXT($BS111,"mmm-yyyy")),Curves!$11:$11,0)</f>
        <v>25</v>
      </c>
      <c r="CW111" s="12">
        <f>MATCH(CONCATENATE("B ",TEXT($BS111,"mmm-yyyy")),Curves!$11:$11,0)</f>
        <v>13</v>
      </c>
      <c r="CX111" s="12">
        <f>MATCH(CONCATENATE("DISC ",TEXT($BS111,"mmm-yyyy")),Curves!$11:$11,0)</f>
        <v>37</v>
      </c>
      <c r="CY111" s="12"/>
      <c r="CZ111" s="12">
        <f>MATCH(CONCATENATE("NG ",TEXT($BT111,"mmm-yyyy")),Curves!$11:$11,0)</f>
        <v>26</v>
      </c>
      <c r="DA111" s="12">
        <f>MATCH(CONCATENATE("B ",TEXT($BT111,"mmm-yyyy")),Curves!$11:$11,0)</f>
        <v>14</v>
      </c>
      <c r="DB111" s="12">
        <f>MATCH(CONCATENATE("DISC ",TEXT($BT111,"mmm-yyyy")),Curves!$11:$11,0)</f>
        <v>38</v>
      </c>
      <c r="DC111" s="12"/>
      <c r="DD111" s="12">
        <f>MATCH(CONCATENATE("NG ",TEXT($BU111,"mmm-yyyy")),Curves!$11:$11,0)</f>
        <v>27</v>
      </c>
      <c r="DE111" s="12">
        <f>MATCH(CONCATENATE("B ",TEXT($BU111,"mmm-yyyy")),Curves!$11:$11,0)</f>
        <v>15</v>
      </c>
      <c r="DF111" s="12">
        <f>MATCH(CONCATENATE("DISC ",TEXT($BU111,"mmm-yyyy")),Curves!$11:$11,0)</f>
        <v>39</v>
      </c>
      <c r="DG111" s="12"/>
      <c r="DH111" s="12">
        <f>MATCH(CONCATENATE("NG ",TEXT($BV111,"mmm-yyyy")),Curves!$11:$11,0)</f>
        <v>28</v>
      </c>
      <c r="DI111" s="12">
        <f>MATCH(CONCATENATE("B ",TEXT($BV111,"mmm-yyyy")),Curves!$11:$11,0)</f>
        <v>16</v>
      </c>
      <c r="DJ111" s="12">
        <f>MATCH(CONCATENATE("DISC ",TEXT($BV111,"mmm-yyyy")),Curves!$11:$11,0)</f>
        <v>40</v>
      </c>
      <c r="DL111" s="12">
        <f>MATCH(CONCATENATE("NG ",TEXT($BW111,"mmm-yyyy")),Curves!$11:$11,0)</f>
        <v>29</v>
      </c>
      <c r="DM111" s="12">
        <f>MATCH(CONCATENATE("B ",TEXT($BW111,"mmm-yyyy")),Curves!$11:$11,0)</f>
        <v>17</v>
      </c>
      <c r="DN111" s="12">
        <f>MATCH(CONCATENATE("DISC ",TEXT($BW111,"mmm-yyyy")),Curves!$11:$11,0)</f>
        <v>41</v>
      </c>
      <c r="DP111" s="12">
        <f>MATCH(CONCATENATE("NG ",TEXT($BX111,"mmm-yyyy")),Curves!$11:$11,0)</f>
        <v>30</v>
      </c>
      <c r="DQ111" s="12">
        <f>MATCH(CONCATENATE("B ",TEXT($BX111,"mmm-yyyy")),Curves!$11:$11,0)</f>
        <v>18</v>
      </c>
      <c r="DR111" s="12">
        <f>MATCH(CONCATENATE("DISC ",TEXT($BX111,"mmm-yyyy")),Curves!$11:$11,0)</f>
        <v>42</v>
      </c>
    </row>
    <row r="112" spans="2:122" x14ac:dyDescent="0.2">
      <c r="B112" s="6">
        <f t="shared" si="83"/>
        <v>36739</v>
      </c>
      <c r="C112" s="27">
        <f>IF(Curves!C121&lt;&gt;"",Curves!C121,"")</f>
        <v>36726</v>
      </c>
      <c r="D112" s="31"/>
      <c r="E112" s="20">
        <f t="shared" si="84"/>
        <v>0</v>
      </c>
      <c r="F112" s="20">
        <f t="shared" si="86"/>
        <v>0</v>
      </c>
      <c r="G112" s="20">
        <f t="shared" si="87"/>
        <v>0</v>
      </c>
      <c r="H112" s="20">
        <f t="shared" si="88"/>
        <v>3.5854785148924675</v>
      </c>
      <c r="I112" s="20">
        <f t="shared" si="89"/>
        <v>3.5749887605046773</v>
      </c>
      <c r="J112" s="20">
        <f t="shared" si="90"/>
        <v>3.5491942087125956</v>
      </c>
      <c r="K112" s="20">
        <f t="shared" si="91"/>
        <v>3.64814809667384</v>
      </c>
      <c r="L112" s="20">
        <f t="shared" si="92"/>
        <v>3.713254924137138</v>
      </c>
      <c r="M112" s="20">
        <f t="shared" si="93"/>
        <v>3.6922393704673562</v>
      </c>
      <c r="N112" s="20">
        <f t="shared" si="94"/>
        <v>3.5082807936358305</v>
      </c>
      <c r="O112" s="21">
        <f t="shared" si="95"/>
        <v>3.3271977617164015</v>
      </c>
      <c r="P112" s="20"/>
      <c r="Q112" s="50">
        <f t="shared" si="96"/>
        <v>3.713254924137138</v>
      </c>
      <c r="R112" s="50">
        <f t="shared" si="123"/>
        <v>3.3271977617164015</v>
      </c>
      <c r="S112" s="51">
        <f t="shared" si="97"/>
        <v>0.38605716242073651</v>
      </c>
      <c r="U112" s="34">
        <f>INDEX(Curves!$A$12:$AZ$907,$CA112,CB112)</f>
        <v>0</v>
      </c>
      <c r="V112" s="34">
        <f>INDEX(Curves!$A$12:$AZ$907,$CA112,CC112)</f>
        <v>0</v>
      </c>
      <c r="W112" s="34">
        <f>INDEX(Curves!$A$12:$AZ$907,$CA112,CD112)</f>
        <v>0</v>
      </c>
      <c r="X112" s="34"/>
      <c r="Y112" s="34">
        <f>INDEX(Curves!$A$12:$AZ$907,$CA112,CF112)</f>
        <v>0</v>
      </c>
      <c r="Z112" s="34">
        <f>INDEX(Curves!$A$12:$AZ$907,$CA112,CG112)</f>
        <v>0</v>
      </c>
      <c r="AA112" s="34">
        <f>INDEX(Curves!$A$12:$AZ$907,$CA112,CH112)</f>
        <v>0</v>
      </c>
      <c r="AB112" s="34"/>
      <c r="AC112" s="34">
        <f>INDEX(Curves!$A$12:$AZ$907,$CA112,CJ112)</f>
        <v>0</v>
      </c>
      <c r="AD112" s="34">
        <f>INDEX(Curves!$A$12:$AZ$907,$CA112,CK112)</f>
        <v>0</v>
      </c>
      <c r="AE112" s="34">
        <f>INDEX(Curves!$A$12:$AZ$907,$CA112,CL112)</f>
        <v>0</v>
      </c>
      <c r="AF112" s="34"/>
      <c r="AG112" s="34">
        <f>INDEX(Curves!$A$12:$AZ$907,$CA112,CN112)</f>
        <v>3.8840000000000003</v>
      </c>
      <c r="AH112" s="34">
        <f>INDEX(Curves!$A$12:$AZ$907,$CA112,CO112)</f>
        <v>-0.28999999999999998</v>
      </c>
      <c r="AI112" s="34">
        <f>INDEX(Curves!$A$12:$AZ$907,$CA112,CP112)</f>
        <v>0.99762896908527188</v>
      </c>
      <c r="AJ112" s="34"/>
      <c r="AK112" s="34">
        <f>INDEX(Curves!$A$12:$AZ$907,$CA112,CR112)</f>
        <v>3.8890000000000002</v>
      </c>
      <c r="AL112" s="34">
        <f>INDEX(Curves!$A$12:$AZ$907,$CA112,CS112)</f>
        <v>-0.28499999999999998</v>
      </c>
      <c r="AM112" s="34">
        <f>INDEX(Curves!$A$12:$AZ$907,$CA112,CT112)</f>
        <v>0.9919502665107317</v>
      </c>
      <c r="AN112" s="34"/>
      <c r="AO112" s="34">
        <f>INDEX(Curves!$A$12:$AZ$907,$CA112,CV112)</f>
        <v>3.883</v>
      </c>
      <c r="AP112" s="34">
        <f>INDEX(Curves!$A$12:$AZ$907,$CA112,CW112)</f>
        <v>-0.28499999999999998</v>
      </c>
      <c r="AQ112" s="34">
        <f>INDEX(Curves!$A$12:$AZ$907,$CA112,CX112)</f>
        <v>0.98643529980894828</v>
      </c>
      <c r="AR112" s="34"/>
      <c r="AS112" s="34">
        <f>INDEX(Curves!$A$12:$AZ$907,$CA112,CZ112)</f>
        <v>3.9550000000000001</v>
      </c>
      <c r="AT112" s="34">
        <f>INDEX(Curves!$A$12:$AZ$907,$CA112,DA112)</f>
        <v>-0.23499999999999999</v>
      </c>
      <c r="AU112" s="34">
        <f>INDEX(Curves!$A$12:$AZ$907,$CA112,DB112)</f>
        <v>0.98068497222415052</v>
      </c>
      <c r="AV112" s="34"/>
      <c r="AW112" s="34">
        <f>INDEX(Curves!$A$12:$AZ$907,$CA112,DD112)</f>
        <v>4.0430000000000001</v>
      </c>
      <c r="AX112" s="34">
        <f>INDEX(Curves!$A$12:$AZ$907,$CA112,DE112)</f>
        <v>-0.23499999999999999</v>
      </c>
      <c r="AY112" s="34">
        <f>INDEX(Curves!$A$12:$AZ$907,$CA112,DF112)</f>
        <v>0.97511946537214755</v>
      </c>
      <c r="AZ112" s="34"/>
      <c r="BA112" s="34">
        <f>INDEX(Curves!$A$12:$AZ$907,$CA112,DH112)</f>
        <v>4.0340000000000007</v>
      </c>
      <c r="BB112" s="34">
        <f>INDEX(Curves!$A$12:$AZ$907,$CA112,DI112)</f>
        <v>-0.22500000000000001</v>
      </c>
      <c r="BC112" s="34">
        <f>INDEX(Curves!$A$12:$AZ$907,$CA112,DJ112)</f>
        <v>0.96934611983915875</v>
      </c>
      <c r="BD112" s="34"/>
      <c r="BE112" s="34">
        <f>INDEX(Curves!$A$12:$AZ$907,$CA112,DL112)</f>
        <v>3.8660000000000001</v>
      </c>
      <c r="BF112" s="34">
        <f>INDEX(Curves!$A$12:$AZ$907,$CA112,DM112)</f>
        <v>-0.22500000000000001</v>
      </c>
      <c r="BG112" s="34">
        <f>INDEX(Curves!$A$12:$AZ$907,$CA112,DN112)</f>
        <v>0.96354869366542995</v>
      </c>
      <c r="BH112" s="34"/>
      <c r="BI112" s="34">
        <f>INDEX(Curves!$A$12:$AZ$907,$CA112,DP112)</f>
        <v>3.702</v>
      </c>
      <c r="BJ112" s="34">
        <f>INDEX(Curves!$A$12:$AZ$907,$CA112,DQ112)</f>
        <v>-0.23</v>
      </c>
      <c r="BK112" s="34">
        <f>INDEX(Curves!$A$12:$AZ$907,$CA112,DR112)</f>
        <v>0.95829428620864099</v>
      </c>
      <c r="BL112"/>
      <c r="BM112"/>
      <c r="BN112" s="17">
        <f t="shared" si="99"/>
        <v>36647</v>
      </c>
      <c r="BO112" s="17">
        <f t="shared" ref="BO112:BX112" si="144">EOMONTH(BN112,1)</f>
        <v>36707</v>
      </c>
      <c r="BP112" s="17">
        <f t="shared" si="144"/>
        <v>36738</v>
      </c>
      <c r="BQ112" s="17">
        <f t="shared" si="144"/>
        <v>36769</v>
      </c>
      <c r="BR112" s="17">
        <f t="shared" si="144"/>
        <v>36799</v>
      </c>
      <c r="BS112" s="17">
        <f t="shared" si="144"/>
        <v>36830</v>
      </c>
      <c r="BT112" s="17">
        <f t="shared" si="144"/>
        <v>36860</v>
      </c>
      <c r="BU112" s="17">
        <f t="shared" si="144"/>
        <v>36891</v>
      </c>
      <c r="BV112" s="17">
        <f t="shared" si="144"/>
        <v>36922</v>
      </c>
      <c r="BW112" s="17">
        <f t="shared" si="144"/>
        <v>36950</v>
      </c>
      <c r="BX112" s="17">
        <f t="shared" si="144"/>
        <v>36981</v>
      </c>
      <c r="BY112" s="9"/>
      <c r="CA112" s="12">
        <f>MATCH(C112,Curves!$C$12:$C$433,0)</f>
        <v>110</v>
      </c>
      <c r="CB112" s="12">
        <f>MATCH(CONCATENATE("NG ",TEXT($BN112,"mmm-yyyy")),Curves!$11:$11,0)</f>
        <v>20</v>
      </c>
      <c r="CC112" s="12">
        <f>MATCH(CONCATENATE("B ",TEXT($BN112,"mmm-yyyy")),Curves!$11:$11,0)</f>
        <v>8</v>
      </c>
      <c r="CD112" s="12">
        <f>MATCH(CONCATENATE("DISC ",TEXT($BN112,"mmm-yyyy")),Curves!$11:$11,0)</f>
        <v>32</v>
      </c>
      <c r="CE112" s="12"/>
      <c r="CF112" s="12">
        <f>MATCH(CONCATENATE("NG ",TEXT($BO112,"mmm-yyyy")),Curves!$11:$11,0)</f>
        <v>21</v>
      </c>
      <c r="CG112" s="12">
        <f>MATCH(CONCATENATE("B ",TEXT($BO112,"mmm-yyyy")),Curves!$11:$11,0)</f>
        <v>9</v>
      </c>
      <c r="CH112" s="12">
        <f>MATCH(CONCATENATE("DISC ",TEXT($BO112,"mmm-yyyy")),Curves!$11:$11,0)</f>
        <v>33</v>
      </c>
      <c r="CI112" s="12"/>
      <c r="CJ112" s="12">
        <f>MATCH(CONCATENATE("NG ",TEXT($BP112,"mmm-yyyy")),Curves!$11:$11,0)</f>
        <v>22</v>
      </c>
      <c r="CK112" s="12">
        <f>MATCH(CONCATENATE("B ",TEXT($BP112,"mmm-yyyy")),Curves!$11:$11,0)</f>
        <v>10</v>
      </c>
      <c r="CL112" s="12">
        <f>MATCH(CONCATENATE("DISC ",TEXT($BP112,"mmm-yyyy")),Curves!$11:$11,0)</f>
        <v>34</v>
      </c>
      <c r="CM112" s="12"/>
      <c r="CN112" s="12">
        <f>MATCH(CONCATENATE("NG ",TEXT($BQ112,"mmm-yyyy")),Curves!$11:$11,0)</f>
        <v>23</v>
      </c>
      <c r="CO112" s="12">
        <f>MATCH(CONCATENATE("B ",TEXT($BQ112,"mmm-yyyy")),Curves!$11:$11,0)</f>
        <v>11</v>
      </c>
      <c r="CP112" s="12">
        <f>MATCH(CONCATENATE("DISC ",TEXT($BQ112,"mmm-yyyy")),Curves!$11:$11,0)</f>
        <v>35</v>
      </c>
      <c r="CQ112" s="12"/>
      <c r="CR112" s="12">
        <f>MATCH(CONCATENATE("NG ",TEXT($BR112,"mmm-yyyy")),Curves!$11:$11,0)</f>
        <v>24</v>
      </c>
      <c r="CS112" s="12">
        <f>MATCH(CONCATENATE("B ",TEXT($BR112,"mmm-yyyy")),Curves!$11:$11,0)</f>
        <v>12</v>
      </c>
      <c r="CT112" s="12">
        <f>MATCH(CONCATENATE("DISC ",TEXT($BR112,"mmm-yyyy")),Curves!$11:$11,0)</f>
        <v>36</v>
      </c>
      <c r="CU112" s="12"/>
      <c r="CV112" s="12">
        <f>MATCH(CONCATENATE("NG ",TEXT($BS112,"mmm-yyyy")),Curves!$11:$11,0)</f>
        <v>25</v>
      </c>
      <c r="CW112" s="12">
        <f>MATCH(CONCATENATE("B ",TEXT($BS112,"mmm-yyyy")),Curves!$11:$11,0)</f>
        <v>13</v>
      </c>
      <c r="CX112" s="12">
        <f>MATCH(CONCATENATE("DISC ",TEXT($BS112,"mmm-yyyy")),Curves!$11:$11,0)</f>
        <v>37</v>
      </c>
      <c r="CY112" s="12"/>
      <c r="CZ112" s="12">
        <f>MATCH(CONCATENATE("NG ",TEXT($BT112,"mmm-yyyy")),Curves!$11:$11,0)</f>
        <v>26</v>
      </c>
      <c r="DA112" s="12">
        <f>MATCH(CONCATENATE("B ",TEXT($BT112,"mmm-yyyy")),Curves!$11:$11,0)</f>
        <v>14</v>
      </c>
      <c r="DB112" s="12">
        <f>MATCH(CONCATENATE("DISC ",TEXT($BT112,"mmm-yyyy")),Curves!$11:$11,0)</f>
        <v>38</v>
      </c>
      <c r="DC112" s="12"/>
      <c r="DD112" s="12">
        <f>MATCH(CONCATENATE("NG ",TEXT($BU112,"mmm-yyyy")),Curves!$11:$11,0)</f>
        <v>27</v>
      </c>
      <c r="DE112" s="12">
        <f>MATCH(CONCATENATE("B ",TEXT($BU112,"mmm-yyyy")),Curves!$11:$11,0)</f>
        <v>15</v>
      </c>
      <c r="DF112" s="12">
        <f>MATCH(CONCATENATE("DISC ",TEXT($BU112,"mmm-yyyy")),Curves!$11:$11,0)</f>
        <v>39</v>
      </c>
      <c r="DG112" s="12"/>
      <c r="DH112" s="12">
        <f>MATCH(CONCATENATE("NG ",TEXT($BV112,"mmm-yyyy")),Curves!$11:$11,0)</f>
        <v>28</v>
      </c>
      <c r="DI112" s="12">
        <f>MATCH(CONCATENATE("B ",TEXT($BV112,"mmm-yyyy")),Curves!$11:$11,0)</f>
        <v>16</v>
      </c>
      <c r="DJ112" s="12">
        <f>MATCH(CONCATENATE("DISC ",TEXT($BV112,"mmm-yyyy")),Curves!$11:$11,0)</f>
        <v>40</v>
      </c>
      <c r="DL112" s="12">
        <f>MATCH(CONCATENATE("NG ",TEXT($BW112,"mmm-yyyy")),Curves!$11:$11,0)</f>
        <v>29</v>
      </c>
      <c r="DM112" s="12">
        <f>MATCH(CONCATENATE("B ",TEXT($BW112,"mmm-yyyy")),Curves!$11:$11,0)</f>
        <v>17</v>
      </c>
      <c r="DN112" s="12">
        <f>MATCH(CONCATENATE("DISC ",TEXT($BW112,"mmm-yyyy")),Curves!$11:$11,0)</f>
        <v>41</v>
      </c>
      <c r="DP112" s="12">
        <f>MATCH(CONCATENATE("NG ",TEXT($BX112,"mmm-yyyy")),Curves!$11:$11,0)</f>
        <v>30</v>
      </c>
      <c r="DQ112" s="12">
        <f>MATCH(CONCATENATE("B ",TEXT($BX112,"mmm-yyyy")),Curves!$11:$11,0)</f>
        <v>18</v>
      </c>
      <c r="DR112" s="12">
        <f>MATCH(CONCATENATE("DISC ",TEXT($BX112,"mmm-yyyy")),Curves!$11:$11,0)</f>
        <v>42</v>
      </c>
    </row>
    <row r="113" spans="2:122" x14ac:dyDescent="0.2">
      <c r="B113" s="6">
        <f t="shared" si="83"/>
        <v>36739</v>
      </c>
      <c r="C113" s="27">
        <f>IF(Curves!C122&lt;&gt;"",Curves!C122,"")</f>
        <v>36727</v>
      </c>
      <c r="D113" s="31"/>
      <c r="E113" s="20">
        <f t="shared" si="84"/>
        <v>0</v>
      </c>
      <c r="F113" s="20">
        <f t="shared" si="86"/>
        <v>0</v>
      </c>
      <c r="G113" s="20">
        <f t="shared" si="87"/>
        <v>0</v>
      </c>
      <c r="H113" s="20">
        <f t="shared" si="88"/>
        <v>3.6145932775925536</v>
      </c>
      <c r="I113" s="20">
        <f t="shared" si="89"/>
        <v>3.5994910354947369</v>
      </c>
      <c r="J113" s="20">
        <f t="shared" si="90"/>
        <v>3.5765479481072866</v>
      </c>
      <c r="K113" s="20">
        <f t="shared" si="91"/>
        <v>3.6239231540752881</v>
      </c>
      <c r="L113" s="20">
        <f t="shared" si="92"/>
        <v>3.684691995840514</v>
      </c>
      <c r="M113" s="20">
        <f t="shared" si="93"/>
        <v>3.6633196837389166</v>
      </c>
      <c r="N113" s="20">
        <f t="shared" si="94"/>
        <v>3.4846209662911702</v>
      </c>
      <c r="O113" s="21">
        <f t="shared" si="95"/>
        <v>3.3077488393110843</v>
      </c>
      <c r="P113" s="20"/>
      <c r="Q113" s="50">
        <f t="shared" si="96"/>
        <v>3.684691995840514</v>
      </c>
      <c r="R113" s="50">
        <f t="shared" si="123"/>
        <v>3.3077488393110843</v>
      </c>
      <c r="S113" s="51">
        <f t="shared" si="97"/>
        <v>0.37694315652942967</v>
      </c>
      <c r="U113" s="34">
        <f>INDEX(Curves!$A$12:$AZ$907,$CA113,CB113)</f>
        <v>0</v>
      </c>
      <c r="V113" s="34">
        <f>INDEX(Curves!$A$12:$AZ$907,$CA113,CC113)</f>
        <v>0</v>
      </c>
      <c r="W113" s="34">
        <f>INDEX(Curves!$A$12:$AZ$907,$CA113,CD113)</f>
        <v>0</v>
      </c>
      <c r="X113" s="34"/>
      <c r="Y113" s="34">
        <f>INDEX(Curves!$A$12:$AZ$907,$CA113,CF113)</f>
        <v>0</v>
      </c>
      <c r="Z113" s="34">
        <f>INDEX(Curves!$A$12:$AZ$907,$CA113,CG113)</f>
        <v>0</v>
      </c>
      <c r="AA113" s="34">
        <f>INDEX(Curves!$A$12:$AZ$907,$CA113,CH113)</f>
        <v>0</v>
      </c>
      <c r="AB113" s="34"/>
      <c r="AC113" s="34">
        <f>INDEX(Curves!$A$12:$AZ$907,$CA113,CJ113)</f>
        <v>0</v>
      </c>
      <c r="AD113" s="34">
        <f>INDEX(Curves!$A$12:$AZ$907,$CA113,CK113)</f>
        <v>0</v>
      </c>
      <c r="AE113" s="34">
        <f>INDEX(Curves!$A$12:$AZ$907,$CA113,CL113)</f>
        <v>0</v>
      </c>
      <c r="AF113" s="34"/>
      <c r="AG113" s="34">
        <f>INDEX(Curves!$A$12:$AZ$907,$CA113,CN113)</f>
        <v>3.86</v>
      </c>
      <c r="AH113" s="34">
        <f>INDEX(Curves!$A$12:$AZ$907,$CA113,CO113)</f>
        <v>-0.23749999999999999</v>
      </c>
      <c r="AI113" s="34">
        <f>INDEX(Curves!$A$12:$AZ$907,$CA113,CP113)</f>
        <v>0.99781732990822736</v>
      </c>
      <c r="AJ113" s="34"/>
      <c r="AK113" s="34">
        <f>INDEX(Curves!$A$12:$AZ$907,$CA113,CR113)</f>
        <v>3.863</v>
      </c>
      <c r="AL113" s="34">
        <f>INDEX(Curves!$A$12:$AZ$907,$CA113,CS113)</f>
        <v>-0.23499999999999999</v>
      </c>
      <c r="AM113" s="34">
        <f>INDEX(Curves!$A$12:$AZ$907,$CA113,CT113)</f>
        <v>0.99214196127197818</v>
      </c>
      <c r="AN113" s="34"/>
      <c r="AO113" s="34">
        <f>INDEX(Curves!$A$12:$AZ$907,$CA113,CV113)</f>
        <v>3.86</v>
      </c>
      <c r="AP113" s="34">
        <f>INDEX(Curves!$A$12:$AZ$907,$CA113,CW113)</f>
        <v>-0.23499999999999999</v>
      </c>
      <c r="AQ113" s="34">
        <f>INDEX(Curves!$A$12:$AZ$907,$CA113,CX113)</f>
        <v>0.98663391671925149</v>
      </c>
      <c r="AR113" s="34"/>
      <c r="AS113" s="34">
        <f>INDEX(Curves!$A$12:$AZ$907,$CA113,CZ113)</f>
        <v>3.9319999999999999</v>
      </c>
      <c r="AT113" s="34">
        <f>INDEX(Curves!$A$12:$AZ$907,$CA113,DA113)</f>
        <v>-0.23749999999999999</v>
      </c>
      <c r="AU113" s="34">
        <f>INDEX(Curves!$A$12:$AZ$907,$CA113,DB113)</f>
        <v>0.98089678009887349</v>
      </c>
      <c r="AV113" s="34"/>
      <c r="AW113" s="34">
        <f>INDEX(Curves!$A$12:$AZ$907,$CA113,DD113)</f>
        <v>4.0149999999999997</v>
      </c>
      <c r="AX113" s="34">
        <f>INDEX(Curves!$A$12:$AZ$907,$CA113,DE113)</f>
        <v>-0.23749999999999999</v>
      </c>
      <c r="AY113" s="34">
        <f>INDEX(Curves!$A$12:$AZ$907,$CA113,DF113)</f>
        <v>0.97543136885255177</v>
      </c>
      <c r="AZ113" s="34"/>
      <c r="BA113" s="34">
        <f>INDEX(Curves!$A$12:$AZ$907,$CA113,DH113)</f>
        <v>4.0049999999999999</v>
      </c>
      <c r="BB113" s="34">
        <f>INDEX(Curves!$A$12:$AZ$907,$CA113,DI113)</f>
        <v>-0.22750000000000001</v>
      </c>
      <c r="BC113" s="34">
        <f>INDEX(Curves!$A$12:$AZ$907,$CA113,DJ113)</f>
        <v>0.96977357610560333</v>
      </c>
      <c r="BD113" s="34"/>
      <c r="BE113" s="34">
        <f>INDEX(Curves!$A$12:$AZ$907,$CA113,DL113)</f>
        <v>3.8420000000000001</v>
      </c>
      <c r="BF113" s="34">
        <f>INDEX(Curves!$A$12:$AZ$907,$CA113,DM113)</f>
        <v>-0.22750000000000001</v>
      </c>
      <c r="BG113" s="34">
        <f>INDEX(Curves!$A$12:$AZ$907,$CA113,DN113)</f>
        <v>0.96406721988965838</v>
      </c>
      <c r="BH113" s="34"/>
      <c r="BI113" s="34">
        <f>INDEX(Curves!$A$12:$AZ$907,$CA113,DP113)</f>
        <v>3.6819999999999999</v>
      </c>
      <c r="BJ113" s="34">
        <f>INDEX(Curves!$A$12:$AZ$907,$CA113,DQ113)</f>
        <v>-0.23250000000000001</v>
      </c>
      <c r="BK113" s="34">
        <f>INDEX(Curves!$A$12:$AZ$907,$CA113,DR113)</f>
        <v>0.95890675150343074</v>
      </c>
      <c r="BL113"/>
      <c r="BM113"/>
      <c r="BN113" s="17">
        <f t="shared" si="99"/>
        <v>36647</v>
      </c>
      <c r="BO113" s="17">
        <f t="shared" ref="BO113:BX113" si="145">EOMONTH(BN113,1)</f>
        <v>36707</v>
      </c>
      <c r="BP113" s="17">
        <f t="shared" si="145"/>
        <v>36738</v>
      </c>
      <c r="BQ113" s="17">
        <f t="shared" si="145"/>
        <v>36769</v>
      </c>
      <c r="BR113" s="17">
        <f t="shared" si="145"/>
        <v>36799</v>
      </c>
      <c r="BS113" s="17">
        <f t="shared" si="145"/>
        <v>36830</v>
      </c>
      <c r="BT113" s="17">
        <f t="shared" si="145"/>
        <v>36860</v>
      </c>
      <c r="BU113" s="17">
        <f t="shared" si="145"/>
        <v>36891</v>
      </c>
      <c r="BV113" s="17">
        <f t="shared" si="145"/>
        <v>36922</v>
      </c>
      <c r="BW113" s="17">
        <f t="shared" si="145"/>
        <v>36950</v>
      </c>
      <c r="BX113" s="17">
        <f t="shared" si="145"/>
        <v>36981</v>
      </c>
      <c r="BY113" s="9"/>
      <c r="CA113" s="12">
        <f>MATCH(C113,Curves!$C$12:$C$433,0)</f>
        <v>111</v>
      </c>
      <c r="CB113" s="12">
        <f>MATCH(CONCATENATE("NG ",TEXT($BN113,"mmm-yyyy")),Curves!$11:$11,0)</f>
        <v>20</v>
      </c>
      <c r="CC113" s="12">
        <f>MATCH(CONCATENATE("B ",TEXT($BN113,"mmm-yyyy")),Curves!$11:$11,0)</f>
        <v>8</v>
      </c>
      <c r="CD113" s="12">
        <f>MATCH(CONCATENATE("DISC ",TEXT($BN113,"mmm-yyyy")),Curves!$11:$11,0)</f>
        <v>32</v>
      </c>
      <c r="CE113" s="12"/>
      <c r="CF113" s="12">
        <f>MATCH(CONCATENATE("NG ",TEXT($BO113,"mmm-yyyy")),Curves!$11:$11,0)</f>
        <v>21</v>
      </c>
      <c r="CG113" s="12">
        <f>MATCH(CONCATENATE("B ",TEXT($BO113,"mmm-yyyy")),Curves!$11:$11,0)</f>
        <v>9</v>
      </c>
      <c r="CH113" s="12">
        <f>MATCH(CONCATENATE("DISC ",TEXT($BO113,"mmm-yyyy")),Curves!$11:$11,0)</f>
        <v>33</v>
      </c>
      <c r="CI113" s="12"/>
      <c r="CJ113" s="12">
        <f>MATCH(CONCATENATE("NG ",TEXT($BP113,"mmm-yyyy")),Curves!$11:$11,0)</f>
        <v>22</v>
      </c>
      <c r="CK113" s="12">
        <f>MATCH(CONCATENATE("B ",TEXT($BP113,"mmm-yyyy")),Curves!$11:$11,0)</f>
        <v>10</v>
      </c>
      <c r="CL113" s="12">
        <f>MATCH(CONCATENATE("DISC ",TEXT($BP113,"mmm-yyyy")),Curves!$11:$11,0)</f>
        <v>34</v>
      </c>
      <c r="CM113" s="12"/>
      <c r="CN113" s="12">
        <f>MATCH(CONCATENATE("NG ",TEXT($BQ113,"mmm-yyyy")),Curves!$11:$11,0)</f>
        <v>23</v>
      </c>
      <c r="CO113" s="12">
        <f>MATCH(CONCATENATE("B ",TEXT($BQ113,"mmm-yyyy")),Curves!$11:$11,0)</f>
        <v>11</v>
      </c>
      <c r="CP113" s="12">
        <f>MATCH(CONCATENATE("DISC ",TEXT($BQ113,"mmm-yyyy")),Curves!$11:$11,0)</f>
        <v>35</v>
      </c>
      <c r="CQ113" s="12"/>
      <c r="CR113" s="12">
        <f>MATCH(CONCATENATE("NG ",TEXT($BR113,"mmm-yyyy")),Curves!$11:$11,0)</f>
        <v>24</v>
      </c>
      <c r="CS113" s="12">
        <f>MATCH(CONCATENATE("B ",TEXT($BR113,"mmm-yyyy")),Curves!$11:$11,0)</f>
        <v>12</v>
      </c>
      <c r="CT113" s="12">
        <f>MATCH(CONCATENATE("DISC ",TEXT($BR113,"mmm-yyyy")),Curves!$11:$11,0)</f>
        <v>36</v>
      </c>
      <c r="CU113" s="12"/>
      <c r="CV113" s="12">
        <f>MATCH(CONCATENATE("NG ",TEXT($BS113,"mmm-yyyy")),Curves!$11:$11,0)</f>
        <v>25</v>
      </c>
      <c r="CW113" s="12">
        <f>MATCH(CONCATENATE("B ",TEXT($BS113,"mmm-yyyy")),Curves!$11:$11,0)</f>
        <v>13</v>
      </c>
      <c r="CX113" s="12">
        <f>MATCH(CONCATENATE("DISC ",TEXT($BS113,"mmm-yyyy")),Curves!$11:$11,0)</f>
        <v>37</v>
      </c>
      <c r="CY113" s="12"/>
      <c r="CZ113" s="12">
        <f>MATCH(CONCATENATE("NG ",TEXT($BT113,"mmm-yyyy")),Curves!$11:$11,0)</f>
        <v>26</v>
      </c>
      <c r="DA113" s="12">
        <f>MATCH(CONCATENATE("B ",TEXT($BT113,"mmm-yyyy")),Curves!$11:$11,0)</f>
        <v>14</v>
      </c>
      <c r="DB113" s="12">
        <f>MATCH(CONCATENATE("DISC ",TEXT($BT113,"mmm-yyyy")),Curves!$11:$11,0)</f>
        <v>38</v>
      </c>
      <c r="DC113" s="12"/>
      <c r="DD113" s="12">
        <f>MATCH(CONCATENATE("NG ",TEXT($BU113,"mmm-yyyy")),Curves!$11:$11,0)</f>
        <v>27</v>
      </c>
      <c r="DE113" s="12">
        <f>MATCH(CONCATENATE("B ",TEXT($BU113,"mmm-yyyy")),Curves!$11:$11,0)</f>
        <v>15</v>
      </c>
      <c r="DF113" s="12">
        <f>MATCH(CONCATENATE("DISC ",TEXT($BU113,"mmm-yyyy")),Curves!$11:$11,0)</f>
        <v>39</v>
      </c>
      <c r="DG113" s="12"/>
      <c r="DH113" s="12">
        <f>MATCH(CONCATENATE("NG ",TEXT($BV113,"mmm-yyyy")),Curves!$11:$11,0)</f>
        <v>28</v>
      </c>
      <c r="DI113" s="12">
        <f>MATCH(CONCATENATE("B ",TEXT($BV113,"mmm-yyyy")),Curves!$11:$11,0)</f>
        <v>16</v>
      </c>
      <c r="DJ113" s="12">
        <f>MATCH(CONCATENATE("DISC ",TEXT($BV113,"mmm-yyyy")),Curves!$11:$11,0)</f>
        <v>40</v>
      </c>
      <c r="DL113" s="12">
        <f>MATCH(CONCATENATE("NG ",TEXT($BW113,"mmm-yyyy")),Curves!$11:$11,0)</f>
        <v>29</v>
      </c>
      <c r="DM113" s="12">
        <f>MATCH(CONCATENATE("B ",TEXT($BW113,"mmm-yyyy")),Curves!$11:$11,0)</f>
        <v>17</v>
      </c>
      <c r="DN113" s="12">
        <f>MATCH(CONCATENATE("DISC ",TEXT($BW113,"mmm-yyyy")),Curves!$11:$11,0)</f>
        <v>41</v>
      </c>
      <c r="DP113" s="12">
        <f>MATCH(CONCATENATE("NG ",TEXT($BX113,"mmm-yyyy")),Curves!$11:$11,0)</f>
        <v>30</v>
      </c>
      <c r="DQ113" s="12">
        <f>MATCH(CONCATENATE("B ",TEXT($BX113,"mmm-yyyy")),Curves!$11:$11,0)</f>
        <v>18</v>
      </c>
      <c r="DR113" s="12">
        <f>MATCH(CONCATENATE("DISC ",TEXT($BX113,"mmm-yyyy")),Curves!$11:$11,0)</f>
        <v>42</v>
      </c>
    </row>
    <row r="114" spans="2:122" x14ac:dyDescent="0.2">
      <c r="B114" s="6">
        <f t="shared" si="83"/>
        <v>36739</v>
      </c>
      <c r="C114" s="27">
        <f>IF(Curves!C123&lt;&gt;"",Curves!C123,"")</f>
        <v>36728</v>
      </c>
      <c r="D114" s="31"/>
      <c r="E114" s="20">
        <f t="shared" si="84"/>
        <v>0</v>
      </c>
      <c r="F114" s="20">
        <f t="shared" si="86"/>
        <v>0</v>
      </c>
      <c r="G114" s="20">
        <f t="shared" si="87"/>
        <v>0</v>
      </c>
      <c r="H114" s="20">
        <f t="shared" si="88"/>
        <v>3.5967818584145275</v>
      </c>
      <c r="I114" s="20">
        <f t="shared" si="89"/>
        <v>3.5793585551336422</v>
      </c>
      <c r="J114" s="20">
        <f t="shared" si="90"/>
        <v>3.5566000406060967</v>
      </c>
      <c r="K114" s="20">
        <f t="shared" si="91"/>
        <v>3.6027287454657202</v>
      </c>
      <c r="L114" s="20">
        <f t="shared" si="92"/>
        <v>3.6606975210059383</v>
      </c>
      <c r="M114" s="20">
        <f t="shared" si="93"/>
        <v>3.641389431380992</v>
      </c>
      <c r="N114" s="20">
        <f t="shared" si="94"/>
        <v>3.4656933270197916</v>
      </c>
      <c r="O114" s="21">
        <f t="shared" si="95"/>
        <v>3.2888950927371789</v>
      </c>
      <c r="P114" s="20"/>
      <c r="Q114" s="50">
        <f t="shared" si="96"/>
        <v>3.6606975210059383</v>
      </c>
      <c r="R114" s="50">
        <f t="shared" si="123"/>
        <v>3.2888950927371789</v>
      </c>
      <c r="S114" s="51">
        <f t="shared" si="97"/>
        <v>0.37180242826875931</v>
      </c>
      <c r="U114" s="34">
        <f>INDEX(Curves!$A$12:$AZ$907,$CA114,CB114)</f>
        <v>0</v>
      </c>
      <c r="V114" s="34">
        <f>INDEX(Curves!$A$12:$AZ$907,$CA114,CC114)</f>
        <v>0</v>
      </c>
      <c r="W114" s="34">
        <f>INDEX(Curves!$A$12:$AZ$907,$CA114,CD114)</f>
        <v>0</v>
      </c>
      <c r="X114" s="34"/>
      <c r="Y114" s="34">
        <f>INDEX(Curves!$A$12:$AZ$907,$CA114,CF114)</f>
        <v>0</v>
      </c>
      <c r="Z114" s="34">
        <f>INDEX(Curves!$A$12:$AZ$907,$CA114,CG114)</f>
        <v>0</v>
      </c>
      <c r="AA114" s="34">
        <f>INDEX(Curves!$A$12:$AZ$907,$CA114,CH114)</f>
        <v>0</v>
      </c>
      <c r="AB114" s="34"/>
      <c r="AC114" s="34">
        <f>INDEX(Curves!$A$12:$AZ$907,$CA114,CJ114)</f>
        <v>0</v>
      </c>
      <c r="AD114" s="34">
        <f>INDEX(Curves!$A$12:$AZ$907,$CA114,CK114)</f>
        <v>0</v>
      </c>
      <c r="AE114" s="34">
        <f>INDEX(Curves!$A$12:$AZ$907,$CA114,CL114)</f>
        <v>0</v>
      </c>
      <c r="AF114" s="34"/>
      <c r="AG114" s="34">
        <f>INDEX(Curves!$A$12:$AZ$907,$CA114,CN114)</f>
        <v>3.8340000000000005</v>
      </c>
      <c r="AH114" s="34">
        <f>INDEX(Curves!$A$12:$AZ$907,$CA114,CO114)</f>
        <v>-0.23</v>
      </c>
      <c r="AI114" s="34">
        <f>INDEX(Curves!$A$12:$AZ$907,$CA114,CP114)</f>
        <v>0.9979971860195691</v>
      </c>
      <c r="AJ114" s="34"/>
      <c r="AK114" s="34">
        <f>INDEX(Curves!$A$12:$AZ$907,$CA114,CR114)</f>
        <v>3.8369999999999997</v>
      </c>
      <c r="AL114" s="34">
        <f>INDEX(Curves!$A$12:$AZ$907,$CA114,CS114)</f>
        <v>-0.23</v>
      </c>
      <c r="AM114" s="34">
        <f>INDEX(Curves!$A$12:$AZ$907,$CA114,CT114)</f>
        <v>0.99233672168939346</v>
      </c>
      <c r="AN114" s="34"/>
      <c r="AO114" s="34">
        <f>INDEX(Curves!$A$12:$AZ$907,$CA114,CV114)</f>
        <v>3.8340000000000005</v>
      </c>
      <c r="AP114" s="34">
        <f>INDEX(Curves!$A$12:$AZ$907,$CA114,CW114)</f>
        <v>-0.23</v>
      </c>
      <c r="AQ114" s="34">
        <f>INDEX(Curves!$A$12:$AZ$907,$CA114,CX114)</f>
        <v>0.98684795799281244</v>
      </c>
      <c r="AR114" s="34"/>
      <c r="AS114" s="34">
        <f>INDEX(Curves!$A$12:$AZ$907,$CA114,CZ114)</f>
        <v>3.907</v>
      </c>
      <c r="AT114" s="34">
        <f>INDEX(Curves!$A$12:$AZ$907,$CA114,DA114)</f>
        <v>-0.23499999999999999</v>
      </c>
      <c r="AU114" s="34">
        <f>INDEX(Curves!$A$12:$AZ$907,$CA114,DB114)</f>
        <v>0.98113527926626365</v>
      </c>
      <c r="AV114" s="34"/>
      <c r="AW114" s="34">
        <f>INDEX(Curves!$A$12:$AZ$907,$CA114,DD114)</f>
        <v>3.9870000000000001</v>
      </c>
      <c r="AX114" s="34">
        <f>INDEX(Curves!$A$12:$AZ$907,$CA114,DE114)</f>
        <v>-0.23499999999999999</v>
      </c>
      <c r="AY114" s="34">
        <f>INDEX(Curves!$A$12:$AZ$907,$CA114,DF114)</f>
        <v>0.97566565058793653</v>
      </c>
      <c r="AZ114" s="34"/>
      <c r="BA114" s="34">
        <f>INDEX(Curves!$A$12:$AZ$907,$CA114,DH114)</f>
        <v>3.9790000000000005</v>
      </c>
      <c r="BB114" s="34">
        <f>INDEX(Curves!$A$12:$AZ$907,$CA114,DI114)</f>
        <v>-0.22500000000000001</v>
      </c>
      <c r="BC114" s="34">
        <f>INDEX(Curves!$A$12:$AZ$907,$CA114,DJ114)</f>
        <v>0.97000251235508561</v>
      </c>
      <c r="BD114" s="34"/>
      <c r="BE114" s="34">
        <f>INDEX(Curves!$A$12:$AZ$907,$CA114,DL114)</f>
        <v>3.8190000000000004</v>
      </c>
      <c r="BF114" s="34">
        <f>INDEX(Curves!$A$12:$AZ$907,$CA114,DM114)</f>
        <v>-0.22500000000000001</v>
      </c>
      <c r="BG114" s="34">
        <f>INDEX(Curves!$A$12:$AZ$907,$CA114,DN114)</f>
        <v>0.9642997571006654</v>
      </c>
      <c r="BH114" s="34"/>
      <c r="BI114" s="34">
        <f>INDEX(Curves!$A$12:$AZ$907,$CA114,DP114)</f>
        <v>3.6590000000000003</v>
      </c>
      <c r="BJ114" s="34">
        <f>INDEX(Curves!$A$12:$AZ$907,$CA114,DQ114)</f>
        <v>-0.23</v>
      </c>
      <c r="BK114" s="34">
        <f>INDEX(Curves!$A$12:$AZ$907,$CA114,DR114)</f>
        <v>0.95914117606800198</v>
      </c>
      <c r="BL114"/>
      <c r="BM114"/>
      <c r="BN114" s="17">
        <f t="shared" si="99"/>
        <v>36647</v>
      </c>
      <c r="BO114" s="17">
        <f t="shared" ref="BO114:BX114" si="146">EOMONTH(BN114,1)</f>
        <v>36707</v>
      </c>
      <c r="BP114" s="17">
        <f t="shared" si="146"/>
        <v>36738</v>
      </c>
      <c r="BQ114" s="17">
        <f t="shared" si="146"/>
        <v>36769</v>
      </c>
      <c r="BR114" s="17">
        <f t="shared" si="146"/>
        <v>36799</v>
      </c>
      <c r="BS114" s="17">
        <f t="shared" si="146"/>
        <v>36830</v>
      </c>
      <c r="BT114" s="17">
        <f t="shared" si="146"/>
        <v>36860</v>
      </c>
      <c r="BU114" s="17">
        <f t="shared" si="146"/>
        <v>36891</v>
      </c>
      <c r="BV114" s="17">
        <f t="shared" si="146"/>
        <v>36922</v>
      </c>
      <c r="BW114" s="17">
        <f t="shared" si="146"/>
        <v>36950</v>
      </c>
      <c r="BX114" s="17">
        <f t="shared" si="146"/>
        <v>36981</v>
      </c>
      <c r="BY114" s="9"/>
      <c r="CA114" s="12">
        <f>MATCH(C114,Curves!$C$12:$C$433,0)</f>
        <v>112</v>
      </c>
      <c r="CB114" s="12">
        <f>MATCH(CONCATENATE("NG ",TEXT($BN114,"mmm-yyyy")),Curves!$11:$11,0)</f>
        <v>20</v>
      </c>
      <c r="CC114" s="12">
        <f>MATCH(CONCATENATE("B ",TEXT($BN114,"mmm-yyyy")),Curves!$11:$11,0)</f>
        <v>8</v>
      </c>
      <c r="CD114" s="12">
        <f>MATCH(CONCATENATE("DISC ",TEXT($BN114,"mmm-yyyy")),Curves!$11:$11,0)</f>
        <v>32</v>
      </c>
      <c r="CE114" s="12"/>
      <c r="CF114" s="12">
        <f>MATCH(CONCATENATE("NG ",TEXT($BO114,"mmm-yyyy")),Curves!$11:$11,0)</f>
        <v>21</v>
      </c>
      <c r="CG114" s="12">
        <f>MATCH(CONCATENATE("B ",TEXT($BO114,"mmm-yyyy")),Curves!$11:$11,0)</f>
        <v>9</v>
      </c>
      <c r="CH114" s="12">
        <f>MATCH(CONCATENATE("DISC ",TEXT($BO114,"mmm-yyyy")),Curves!$11:$11,0)</f>
        <v>33</v>
      </c>
      <c r="CI114" s="12"/>
      <c r="CJ114" s="12">
        <f>MATCH(CONCATENATE("NG ",TEXT($BP114,"mmm-yyyy")),Curves!$11:$11,0)</f>
        <v>22</v>
      </c>
      <c r="CK114" s="12">
        <f>MATCH(CONCATENATE("B ",TEXT($BP114,"mmm-yyyy")),Curves!$11:$11,0)</f>
        <v>10</v>
      </c>
      <c r="CL114" s="12">
        <f>MATCH(CONCATENATE("DISC ",TEXT($BP114,"mmm-yyyy")),Curves!$11:$11,0)</f>
        <v>34</v>
      </c>
      <c r="CM114" s="12"/>
      <c r="CN114" s="12">
        <f>MATCH(CONCATENATE("NG ",TEXT($BQ114,"mmm-yyyy")),Curves!$11:$11,0)</f>
        <v>23</v>
      </c>
      <c r="CO114" s="12">
        <f>MATCH(CONCATENATE("B ",TEXT($BQ114,"mmm-yyyy")),Curves!$11:$11,0)</f>
        <v>11</v>
      </c>
      <c r="CP114" s="12">
        <f>MATCH(CONCATENATE("DISC ",TEXT($BQ114,"mmm-yyyy")),Curves!$11:$11,0)</f>
        <v>35</v>
      </c>
      <c r="CQ114" s="12"/>
      <c r="CR114" s="12">
        <f>MATCH(CONCATENATE("NG ",TEXT($BR114,"mmm-yyyy")),Curves!$11:$11,0)</f>
        <v>24</v>
      </c>
      <c r="CS114" s="12">
        <f>MATCH(CONCATENATE("B ",TEXT($BR114,"mmm-yyyy")),Curves!$11:$11,0)</f>
        <v>12</v>
      </c>
      <c r="CT114" s="12">
        <f>MATCH(CONCATENATE("DISC ",TEXT($BR114,"mmm-yyyy")),Curves!$11:$11,0)</f>
        <v>36</v>
      </c>
      <c r="CU114" s="12"/>
      <c r="CV114" s="12">
        <f>MATCH(CONCATENATE("NG ",TEXT($BS114,"mmm-yyyy")),Curves!$11:$11,0)</f>
        <v>25</v>
      </c>
      <c r="CW114" s="12">
        <f>MATCH(CONCATENATE("B ",TEXT($BS114,"mmm-yyyy")),Curves!$11:$11,0)</f>
        <v>13</v>
      </c>
      <c r="CX114" s="12">
        <f>MATCH(CONCATENATE("DISC ",TEXT($BS114,"mmm-yyyy")),Curves!$11:$11,0)</f>
        <v>37</v>
      </c>
      <c r="CY114" s="12"/>
      <c r="CZ114" s="12">
        <f>MATCH(CONCATENATE("NG ",TEXT($BT114,"mmm-yyyy")),Curves!$11:$11,0)</f>
        <v>26</v>
      </c>
      <c r="DA114" s="12">
        <f>MATCH(CONCATENATE("B ",TEXT($BT114,"mmm-yyyy")),Curves!$11:$11,0)</f>
        <v>14</v>
      </c>
      <c r="DB114" s="12">
        <f>MATCH(CONCATENATE("DISC ",TEXT($BT114,"mmm-yyyy")),Curves!$11:$11,0)</f>
        <v>38</v>
      </c>
      <c r="DC114" s="12"/>
      <c r="DD114" s="12">
        <f>MATCH(CONCATENATE("NG ",TEXT($BU114,"mmm-yyyy")),Curves!$11:$11,0)</f>
        <v>27</v>
      </c>
      <c r="DE114" s="12">
        <f>MATCH(CONCATENATE("B ",TEXT($BU114,"mmm-yyyy")),Curves!$11:$11,0)</f>
        <v>15</v>
      </c>
      <c r="DF114" s="12">
        <f>MATCH(CONCATENATE("DISC ",TEXT($BU114,"mmm-yyyy")),Curves!$11:$11,0)</f>
        <v>39</v>
      </c>
      <c r="DG114" s="12"/>
      <c r="DH114" s="12">
        <f>MATCH(CONCATENATE("NG ",TEXT($BV114,"mmm-yyyy")),Curves!$11:$11,0)</f>
        <v>28</v>
      </c>
      <c r="DI114" s="12">
        <f>MATCH(CONCATENATE("B ",TEXT($BV114,"mmm-yyyy")),Curves!$11:$11,0)</f>
        <v>16</v>
      </c>
      <c r="DJ114" s="12">
        <f>MATCH(CONCATENATE("DISC ",TEXT($BV114,"mmm-yyyy")),Curves!$11:$11,0)</f>
        <v>40</v>
      </c>
      <c r="DL114" s="12">
        <f>MATCH(CONCATENATE("NG ",TEXT($BW114,"mmm-yyyy")),Curves!$11:$11,0)</f>
        <v>29</v>
      </c>
      <c r="DM114" s="12">
        <f>MATCH(CONCATENATE("B ",TEXT($BW114,"mmm-yyyy")),Curves!$11:$11,0)</f>
        <v>17</v>
      </c>
      <c r="DN114" s="12">
        <f>MATCH(CONCATENATE("DISC ",TEXT($BW114,"mmm-yyyy")),Curves!$11:$11,0)</f>
        <v>41</v>
      </c>
      <c r="DP114" s="12">
        <f>MATCH(CONCATENATE("NG ",TEXT($BX114,"mmm-yyyy")),Curves!$11:$11,0)</f>
        <v>30</v>
      </c>
      <c r="DQ114" s="12">
        <f>MATCH(CONCATENATE("B ",TEXT($BX114,"mmm-yyyy")),Curves!$11:$11,0)</f>
        <v>18</v>
      </c>
      <c r="DR114" s="12">
        <f>MATCH(CONCATENATE("DISC ",TEXT($BX114,"mmm-yyyy")),Curves!$11:$11,0)</f>
        <v>42</v>
      </c>
    </row>
    <row r="115" spans="2:122" x14ac:dyDescent="0.2">
      <c r="B115" s="6">
        <f t="shared" si="83"/>
        <v>36739</v>
      </c>
      <c r="C115" s="27">
        <f>IF(Curves!C124&lt;&gt;"",Curves!C124,"")</f>
        <v>36729</v>
      </c>
      <c r="D115" s="31"/>
      <c r="E115" s="20">
        <f t="shared" si="84"/>
        <v>0</v>
      </c>
      <c r="F115" s="20">
        <f t="shared" si="86"/>
        <v>0</v>
      </c>
      <c r="G115" s="20">
        <f t="shared" si="87"/>
        <v>0</v>
      </c>
      <c r="H115" s="20">
        <f t="shared" si="88"/>
        <v>0</v>
      </c>
      <c r="I115" s="20">
        <f t="shared" si="89"/>
        <v>0</v>
      </c>
      <c r="J115" s="20">
        <f t="shared" si="90"/>
        <v>0</v>
      </c>
      <c r="K115" s="20">
        <f t="shared" si="91"/>
        <v>0</v>
      </c>
      <c r="L115" s="20">
        <f t="shared" si="92"/>
        <v>0</v>
      </c>
      <c r="M115" s="20">
        <f t="shared" si="93"/>
        <v>0</v>
      </c>
      <c r="N115" s="20">
        <f t="shared" si="94"/>
        <v>0</v>
      </c>
      <c r="O115" s="21">
        <f t="shared" si="95"/>
        <v>0</v>
      </c>
      <c r="P115" s="20"/>
      <c r="Q115" s="50">
        <f t="shared" si="96"/>
        <v>0</v>
      </c>
      <c r="R115" s="50">
        <f t="shared" si="123"/>
        <v>0</v>
      </c>
      <c r="S115" s="51">
        <f t="shared" si="97"/>
        <v>0.37180242826875931</v>
      </c>
      <c r="U115" s="34">
        <f>INDEX(Curves!$A$12:$AZ$907,$CA115,CB115)</f>
        <v>0</v>
      </c>
      <c r="V115" s="34">
        <f>INDEX(Curves!$A$12:$AZ$907,$CA115,CC115)</f>
        <v>0</v>
      </c>
      <c r="W115" s="34">
        <f>INDEX(Curves!$A$12:$AZ$907,$CA115,CD115)</f>
        <v>0</v>
      </c>
      <c r="X115" s="34"/>
      <c r="Y115" s="34">
        <f>INDEX(Curves!$A$12:$AZ$907,$CA115,CF115)</f>
        <v>0</v>
      </c>
      <c r="Z115" s="34">
        <f>INDEX(Curves!$A$12:$AZ$907,$CA115,CG115)</f>
        <v>0</v>
      </c>
      <c r="AA115" s="34">
        <f>INDEX(Curves!$A$12:$AZ$907,$CA115,CH115)</f>
        <v>0</v>
      </c>
      <c r="AB115" s="34"/>
      <c r="AC115" s="34">
        <f>INDEX(Curves!$A$12:$AZ$907,$CA115,CJ115)</f>
        <v>0</v>
      </c>
      <c r="AD115" s="34">
        <f>INDEX(Curves!$A$12:$AZ$907,$CA115,CK115)</f>
        <v>0</v>
      </c>
      <c r="AE115" s="34">
        <f>INDEX(Curves!$A$12:$AZ$907,$CA115,CL115)</f>
        <v>0</v>
      </c>
      <c r="AF115" s="34"/>
      <c r="AG115" s="34">
        <f>INDEX(Curves!$A$12:$AZ$907,$CA115,CN115)</f>
        <v>0</v>
      </c>
      <c r="AH115" s="34">
        <f>INDEX(Curves!$A$12:$AZ$907,$CA115,CO115)</f>
        <v>0</v>
      </c>
      <c r="AI115" s="34">
        <f>INDEX(Curves!$A$12:$AZ$907,$CA115,CP115)</f>
        <v>0</v>
      </c>
      <c r="AJ115" s="34"/>
      <c r="AK115" s="34">
        <f>INDEX(Curves!$A$12:$AZ$907,$CA115,CR115)</f>
        <v>0</v>
      </c>
      <c r="AL115" s="34">
        <f>INDEX(Curves!$A$12:$AZ$907,$CA115,CS115)</f>
        <v>0</v>
      </c>
      <c r="AM115" s="34">
        <f>INDEX(Curves!$A$12:$AZ$907,$CA115,CT115)</f>
        <v>0</v>
      </c>
      <c r="AN115" s="34"/>
      <c r="AO115" s="34">
        <f>INDEX(Curves!$A$12:$AZ$907,$CA115,CV115)</f>
        <v>0</v>
      </c>
      <c r="AP115" s="34">
        <f>INDEX(Curves!$A$12:$AZ$907,$CA115,CW115)</f>
        <v>0</v>
      </c>
      <c r="AQ115" s="34">
        <f>INDEX(Curves!$A$12:$AZ$907,$CA115,CX115)</f>
        <v>0</v>
      </c>
      <c r="AR115" s="34"/>
      <c r="AS115" s="34">
        <f>INDEX(Curves!$A$12:$AZ$907,$CA115,CZ115)</f>
        <v>0</v>
      </c>
      <c r="AT115" s="34">
        <f>INDEX(Curves!$A$12:$AZ$907,$CA115,DA115)</f>
        <v>0</v>
      </c>
      <c r="AU115" s="34">
        <f>INDEX(Curves!$A$12:$AZ$907,$CA115,DB115)</f>
        <v>0</v>
      </c>
      <c r="AV115" s="34"/>
      <c r="AW115" s="34">
        <f>INDEX(Curves!$A$12:$AZ$907,$CA115,DD115)</f>
        <v>0</v>
      </c>
      <c r="AX115" s="34">
        <f>INDEX(Curves!$A$12:$AZ$907,$CA115,DE115)</f>
        <v>0</v>
      </c>
      <c r="AY115" s="34">
        <f>INDEX(Curves!$A$12:$AZ$907,$CA115,DF115)</f>
        <v>0</v>
      </c>
      <c r="AZ115" s="34"/>
      <c r="BA115" s="34">
        <f>INDEX(Curves!$A$12:$AZ$907,$CA115,DH115)</f>
        <v>0</v>
      </c>
      <c r="BB115" s="34">
        <f>INDEX(Curves!$A$12:$AZ$907,$CA115,DI115)</f>
        <v>0</v>
      </c>
      <c r="BC115" s="34">
        <f>INDEX(Curves!$A$12:$AZ$907,$CA115,DJ115)</f>
        <v>0</v>
      </c>
      <c r="BD115" s="34"/>
      <c r="BE115" s="34">
        <f>INDEX(Curves!$A$12:$AZ$907,$CA115,DL115)</f>
        <v>0</v>
      </c>
      <c r="BF115" s="34">
        <f>INDEX(Curves!$A$12:$AZ$907,$CA115,DM115)</f>
        <v>0</v>
      </c>
      <c r="BG115" s="34">
        <f>INDEX(Curves!$A$12:$AZ$907,$CA115,DN115)</f>
        <v>0</v>
      </c>
      <c r="BH115" s="34"/>
      <c r="BI115" s="34">
        <f>INDEX(Curves!$A$12:$AZ$907,$CA115,DP115)</f>
        <v>0</v>
      </c>
      <c r="BJ115" s="34">
        <f>INDEX(Curves!$A$12:$AZ$907,$CA115,DQ115)</f>
        <v>0</v>
      </c>
      <c r="BK115" s="34">
        <f>INDEX(Curves!$A$12:$AZ$907,$CA115,DR115)</f>
        <v>0</v>
      </c>
      <c r="BL115"/>
      <c r="BM115"/>
      <c r="BN115" s="17">
        <f t="shared" si="99"/>
        <v>36647</v>
      </c>
      <c r="BO115" s="17">
        <f t="shared" ref="BO115:BX115" si="147">EOMONTH(BN115,1)</f>
        <v>36707</v>
      </c>
      <c r="BP115" s="17">
        <f t="shared" si="147"/>
        <v>36738</v>
      </c>
      <c r="BQ115" s="17">
        <f t="shared" si="147"/>
        <v>36769</v>
      </c>
      <c r="BR115" s="17">
        <f t="shared" si="147"/>
        <v>36799</v>
      </c>
      <c r="BS115" s="17">
        <f t="shared" si="147"/>
        <v>36830</v>
      </c>
      <c r="BT115" s="17">
        <f t="shared" si="147"/>
        <v>36860</v>
      </c>
      <c r="BU115" s="17">
        <f t="shared" si="147"/>
        <v>36891</v>
      </c>
      <c r="BV115" s="17">
        <f t="shared" si="147"/>
        <v>36922</v>
      </c>
      <c r="BW115" s="17">
        <f t="shared" si="147"/>
        <v>36950</v>
      </c>
      <c r="BX115" s="17">
        <f t="shared" si="147"/>
        <v>36981</v>
      </c>
      <c r="BY115" s="9"/>
      <c r="CA115" s="12">
        <f>MATCH(C115,Curves!$C$12:$C$433,0)</f>
        <v>113</v>
      </c>
      <c r="CB115" s="12">
        <f>MATCH(CONCATENATE("NG ",TEXT($BN115,"mmm-yyyy")),Curves!$11:$11,0)</f>
        <v>20</v>
      </c>
      <c r="CC115" s="12">
        <f>MATCH(CONCATENATE("B ",TEXT($BN115,"mmm-yyyy")),Curves!$11:$11,0)</f>
        <v>8</v>
      </c>
      <c r="CD115" s="12">
        <f>MATCH(CONCATENATE("DISC ",TEXT($BN115,"mmm-yyyy")),Curves!$11:$11,0)</f>
        <v>32</v>
      </c>
      <c r="CE115" s="12"/>
      <c r="CF115" s="12">
        <f>MATCH(CONCATENATE("NG ",TEXT($BO115,"mmm-yyyy")),Curves!$11:$11,0)</f>
        <v>21</v>
      </c>
      <c r="CG115" s="12">
        <f>MATCH(CONCATENATE("B ",TEXT($BO115,"mmm-yyyy")),Curves!$11:$11,0)</f>
        <v>9</v>
      </c>
      <c r="CH115" s="12">
        <f>MATCH(CONCATENATE("DISC ",TEXT($BO115,"mmm-yyyy")),Curves!$11:$11,0)</f>
        <v>33</v>
      </c>
      <c r="CI115" s="12"/>
      <c r="CJ115" s="12">
        <f>MATCH(CONCATENATE("NG ",TEXT($BP115,"mmm-yyyy")),Curves!$11:$11,0)</f>
        <v>22</v>
      </c>
      <c r="CK115" s="12">
        <f>MATCH(CONCATENATE("B ",TEXT($BP115,"mmm-yyyy")),Curves!$11:$11,0)</f>
        <v>10</v>
      </c>
      <c r="CL115" s="12">
        <f>MATCH(CONCATENATE("DISC ",TEXT($BP115,"mmm-yyyy")),Curves!$11:$11,0)</f>
        <v>34</v>
      </c>
      <c r="CM115" s="12"/>
      <c r="CN115" s="12">
        <f>MATCH(CONCATENATE("NG ",TEXT($BQ115,"mmm-yyyy")),Curves!$11:$11,0)</f>
        <v>23</v>
      </c>
      <c r="CO115" s="12">
        <f>MATCH(CONCATENATE("B ",TEXT($BQ115,"mmm-yyyy")),Curves!$11:$11,0)</f>
        <v>11</v>
      </c>
      <c r="CP115" s="12">
        <f>MATCH(CONCATENATE("DISC ",TEXT($BQ115,"mmm-yyyy")),Curves!$11:$11,0)</f>
        <v>35</v>
      </c>
      <c r="CQ115" s="12"/>
      <c r="CR115" s="12">
        <f>MATCH(CONCATENATE("NG ",TEXT($BR115,"mmm-yyyy")),Curves!$11:$11,0)</f>
        <v>24</v>
      </c>
      <c r="CS115" s="12">
        <f>MATCH(CONCATENATE("B ",TEXT($BR115,"mmm-yyyy")),Curves!$11:$11,0)</f>
        <v>12</v>
      </c>
      <c r="CT115" s="12">
        <f>MATCH(CONCATENATE("DISC ",TEXT($BR115,"mmm-yyyy")),Curves!$11:$11,0)</f>
        <v>36</v>
      </c>
      <c r="CU115" s="12"/>
      <c r="CV115" s="12">
        <f>MATCH(CONCATENATE("NG ",TEXT($BS115,"mmm-yyyy")),Curves!$11:$11,0)</f>
        <v>25</v>
      </c>
      <c r="CW115" s="12">
        <f>MATCH(CONCATENATE("B ",TEXT($BS115,"mmm-yyyy")),Curves!$11:$11,0)</f>
        <v>13</v>
      </c>
      <c r="CX115" s="12">
        <f>MATCH(CONCATENATE("DISC ",TEXT($BS115,"mmm-yyyy")),Curves!$11:$11,0)</f>
        <v>37</v>
      </c>
      <c r="CY115" s="12"/>
      <c r="CZ115" s="12">
        <f>MATCH(CONCATENATE("NG ",TEXT($BT115,"mmm-yyyy")),Curves!$11:$11,0)</f>
        <v>26</v>
      </c>
      <c r="DA115" s="12">
        <f>MATCH(CONCATENATE("B ",TEXT($BT115,"mmm-yyyy")),Curves!$11:$11,0)</f>
        <v>14</v>
      </c>
      <c r="DB115" s="12">
        <f>MATCH(CONCATENATE("DISC ",TEXT($BT115,"mmm-yyyy")),Curves!$11:$11,0)</f>
        <v>38</v>
      </c>
      <c r="DC115" s="12"/>
      <c r="DD115" s="12">
        <f>MATCH(CONCATENATE("NG ",TEXT($BU115,"mmm-yyyy")),Curves!$11:$11,0)</f>
        <v>27</v>
      </c>
      <c r="DE115" s="12">
        <f>MATCH(CONCATENATE("B ",TEXT($BU115,"mmm-yyyy")),Curves!$11:$11,0)</f>
        <v>15</v>
      </c>
      <c r="DF115" s="12">
        <f>MATCH(CONCATENATE("DISC ",TEXT($BU115,"mmm-yyyy")),Curves!$11:$11,0)</f>
        <v>39</v>
      </c>
      <c r="DG115" s="12"/>
      <c r="DH115" s="12">
        <f>MATCH(CONCATENATE("NG ",TEXT($BV115,"mmm-yyyy")),Curves!$11:$11,0)</f>
        <v>28</v>
      </c>
      <c r="DI115" s="12">
        <f>MATCH(CONCATENATE("B ",TEXT($BV115,"mmm-yyyy")),Curves!$11:$11,0)</f>
        <v>16</v>
      </c>
      <c r="DJ115" s="12">
        <f>MATCH(CONCATENATE("DISC ",TEXT($BV115,"mmm-yyyy")),Curves!$11:$11,0)</f>
        <v>40</v>
      </c>
      <c r="DL115" s="12">
        <f>MATCH(CONCATENATE("NG ",TEXT($BW115,"mmm-yyyy")),Curves!$11:$11,0)</f>
        <v>29</v>
      </c>
      <c r="DM115" s="12">
        <f>MATCH(CONCATENATE("B ",TEXT($BW115,"mmm-yyyy")),Curves!$11:$11,0)</f>
        <v>17</v>
      </c>
      <c r="DN115" s="12">
        <f>MATCH(CONCATENATE("DISC ",TEXT($BW115,"mmm-yyyy")),Curves!$11:$11,0)</f>
        <v>41</v>
      </c>
      <c r="DP115" s="12">
        <f>MATCH(CONCATENATE("NG ",TEXT($BX115,"mmm-yyyy")),Curves!$11:$11,0)</f>
        <v>30</v>
      </c>
      <c r="DQ115" s="12">
        <f>MATCH(CONCATENATE("B ",TEXT($BX115,"mmm-yyyy")),Curves!$11:$11,0)</f>
        <v>18</v>
      </c>
      <c r="DR115" s="12">
        <f>MATCH(CONCATENATE("DISC ",TEXT($BX115,"mmm-yyyy")),Curves!$11:$11,0)</f>
        <v>42</v>
      </c>
    </row>
    <row r="116" spans="2:122" x14ac:dyDescent="0.2">
      <c r="B116" s="6">
        <f t="shared" si="83"/>
        <v>36739</v>
      </c>
      <c r="C116" s="27">
        <f>IF(Curves!C125&lt;&gt;"",Curves!C125,"")</f>
        <v>36730</v>
      </c>
      <c r="D116" s="31"/>
      <c r="E116" s="20">
        <f t="shared" si="84"/>
        <v>0</v>
      </c>
      <c r="F116" s="20">
        <f t="shared" si="86"/>
        <v>0</v>
      </c>
      <c r="G116" s="20">
        <f t="shared" si="87"/>
        <v>0</v>
      </c>
      <c r="H116" s="20">
        <f t="shared" si="88"/>
        <v>0</v>
      </c>
      <c r="I116" s="20">
        <f t="shared" si="89"/>
        <v>0</v>
      </c>
      <c r="J116" s="20">
        <f t="shared" si="90"/>
        <v>0</v>
      </c>
      <c r="K116" s="20">
        <f t="shared" si="91"/>
        <v>0</v>
      </c>
      <c r="L116" s="20">
        <f t="shared" si="92"/>
        <v>0</v>
      </c>
      <c r="M116" s="20">
        <f t="shared" si="93"/>
        <v>0</v>
      </c>
      <c r="N116" s="20">
        <f t="shared" si="94"/>
        <v>0</v>
      </c>
      <c r="O116" s="21">
        <f t="shared" si="95"/>
        <v>0</v>
      </c>
      <c r="P116" s="20"/>
      <c r="Q116" s="50">
        <f t="shared" si="96"/>
        <v>0</v>
      </c>
      <c r="R116" s="50">
        <f t="shared" si="123"/>
        <v>0</v>
      </c>
      <c r="S116" s="51">
        <f t="shared" si="97"/>
        <v>0.37180242826875931</v>
      </c>
      <c r="U116" s="34">
        <f>INDEX(Curves!$A$12:$AZ$907,$CA116,CB116)</f>
        <v>0</v>
      </c>
      <c r="V116" s="34">
        <f>INDEX(Curves!$A$12:$AZ$907,$CA116,CC116)</f>
        <v>0</v>
      </c>
      <c r="W116" s="34">
        <f>INDEX(Curves!$A$12:$AZ$907,$CA116,CD116)</f>
        <v>0</v>
      </c>
      <c r="X116" s="34"/>
      <c r="Y116" s="34">
        <f>INDEX(Curves!$A$12:$AZ$907,$CA116,CF116)</f>
        <v>0</v>
      </c>
      <c r="Z116" s="34">
        <f>INDEX(Curves!$A$12:$AZ$907,$CA116,CG116)</f>
        <v>0</v>
      </c>
      <c r="AA116" s="34">
        <f>INDEX(Curves!$A$12:$AZ$907,$CA116,CH116)</f>
        <v>0</v>
      </c>
      <c r="AB116" s="34"/>
      <c r="AC116" s="34">
        <f>INDEX(Curves!$A$12:$AZ$907,$CA116,CJ116)</f>
        <v>0</v>
      </c>
      <c r="AD116" s="34">
        <f>INDEX(Curves!$A$12:$AZ$907,$CA116,CK116)</f>
        <v>0</v>
      </c>
      <c r="AE116" s="34">
        <f>INDEX(Curves!$A$12:$AZ$907,$CA116,CL116)</f>
        <v>0</v>
      </c>
      <c r="AF116" s="34"/>
      <c r="AG116" s="34">
        <f>INDEX(Curves!$A$12:$AZ$907,$CA116,CN116)</f>
        <v>0</v>
      </c>
      <c r="AH116" s="34">
        <f>INDEX(Curves!$A$12:$AZ$907,$CA116,CO116)</f>
        <v>0</v>
      </c>
      <c r="AI116" s="34">
        <f>INDEX(Curves!$A$12:$AZ$907,$CA116,CP116)</f>
        <v>0</v>
      </c>
      <c r="AJ116" s="34"/>
      <c r="AK116" s="34">
        <f>INDEX(Curves!$A$12:$AZ$907,$CA116,CR116)</f>
        <v>0</v>
      </c>
      <c r="AL116" s="34">
        <f>INDEX(Curves!$A$12:$AZ$907,$CA116,CS116)</f>
        <v>0</v>
      </c>
      <c r="AM116" s="34">
        <f>INDEX(Curves!$A$12:$AZ$907,$CA116,CT116)</f>
        <v>0</v>
      </c>
      <c r="AN116" s="34"/>
      <c r="AO116" s="34">
        <f>INDEX(Curves!$A$12:$AZ$907,$CA116,CV116)</f>
        <v>0</v>
      </c>
      <c r="AP116" s="34">
        <f>INDEX(Curves!$A$12:$AZ$907,$CA116,CW116)</f>
        <v>0</v>
      </c>
      <c r="AQ116" s="34">
        <f>INDEX(Curves!$A$12:$AZ$907,$CA116,CX116)</f>
        <v>0</v>
      </c>
      <c r="AR116" s="34"/>
      <c r="AS116" s="34">
        <f>INDEX(Curves!$A$12:$AZ$907,$CA116,CZ116)</f>
        <v>0</v>
      </c>
      <c r="AT116" s="34">
        <f>INDEX(Curves!$A$12:$AZ$907,$CA116,DA116)</f>
        <v>0</v>
      </c>
      <c r="AU116" s="34">
        <f>INDEX(Curves!$A$12:$AZ$907,$CA116,DB116)</f>
        <v>0</v>
      </c>
      <c r="AV116" s="34"/>
      <c r="AW116" s="34">
        <f>INDEX(Curves!$A$12:$AZ$907,$CA116,DD116)</f>
        <v>0</v>
      </c>
      <c r="AX116" s="34">
        <f>INDEX(Curves!$A$12:$AZ$907,$CA116,DE116)</f>
        <v>0</v>
      </c>
      <c r="AY116" s="34">
        <f>INDEX(Curves!$A$12:$AZ$907,$CA116,DF116)</f>
        <v>0</v>
      </c>
      <c r="AZ116" s="34"/>
      <c r="BA116" s="34">
        <f>INDEX(Curves!$A$12:$AZ$907,$CA116,DH116)</f>
        <v>0</v>
      </c>
      <c r="BB116" s="34">
        <f>INDEX(Curves!$A$12:$AZ$907,$CA116,DI116)</f>
        <v>0</v>
      </c>
      <c r="BC116" s="34">
        <f>INDEX(Curves!$A$12:$AZ$907,$CA116,DJ116)</f>
        <v>0</v>
      </c>
      <c r="BD116" s="34"/>
      <c r="BE116" s="34">
        <f>INDEX(Curves!$A$12:$AZ$907,$CA116,DL116)</f>
        <v>0</v>
      </c>
      <c r="BF116" s="34">
        <f>INDEX(Curves!$A$12:$AZ$907,$CA116,DM116)</f>
        <v>0</v>
      </c>
      <c r="BG116" s="34">
        <f>INDEX(Curves!$A$12:$AZ$907,$CA116,DN116)</f>
        <v>0</v>
      </c>
      <c r="BH116" s="34"/>
      <c r="BI116" s="34">
        <f>INDEX(Curves!$A$12:$AZ$907,$CA116,DP116)</f>
        <v>0</v>
      </c>
      <c r="BJ116" s="34">
        <f>INDEX(Curves!$A$12:$AZ$907,$CA116,DQ116)</f>
        <v>0</v>
      </c>
      <c r="BK116" s="34">
        <f>INDEX(Curves!$A$12:$AZ$907,$CA116,DR116)</f>
        <v>0</v>
      </c>
      <c r="BL116"/>
      <c r="BM116"/>
      <c r="BN116" s="17">
        <f t="shared" si="99"/>
        <v>36647</v>
      </c>
      <c r="BO116" s="17">
        <f t="shared" ref="BO116:BX116" si="148">EOMONTH(BN116,1)</f>
        <v>36707</v>
      </c>
      <c r="BP116" s="17">
        <f t="shared" si="148"/>
        <v>36738</v>
      </c>
      <c r="BQ116" s="17">
        <f t="shared" si="148"/>
        <v>36769</v>
      </c>
      <c r="BR116" s="17">
        <f t="shared" si="148"/>
        <v>36799</v>
      </c>
      <c r="BS116" s="17">
        <f t="shared" si="148"/>
        <v>36830</v>
      </c>
      <c r="BT116" s="17">
        <f t="shared" si="148"/>
        <v>36860</v>
      </c>
      <c r="BU116" s="17">
        <f t="shared" si="148"/>
        <v>36891</v>
      </c>
      <c r="BV116" s="17">
        <f t="shared" si="148"/>
        <v>36922</v>
      </c>
      <c r="BW116" s="17">
        <f t="shared" si="148"/>
        <v>36950</v>
      </c>
      <c r="BX116" s="17">
        <f t="shared" si="148"/>
        <v>36981</v>
      </c>
      <c r="BY116" s="9"/>
      <c r="CA116" s="12">
        <f>MATCH(C116,Curves!$C$12:$C$433,0)</f>
        <v>114</v>
      </c>
      <c r="CB116" s="12">
        <f>MATCH(CONCATENATE("NG ",TEXT($BN116,"mmm-yyyy")),Curves!$11:$11,0)</f>
        <v>20</v>
      </c>
      <c r="CC116" s="12">
        <f>MATCH(CONCATENATE("B ",TEXT($BN116,"mmm-yyyy")),Curves!$11:$11,0)</f>
        <v>8</v>
      </c>
      <c r="CD116" s="12">
        <f>MATCH(CONCATENATE("DISC ",TEXT($BN116,"mmm-yyyy")),Curves!$11:$11,0)</f>
        <v>32</v>
      </c>
      <c r="CE116" s="12"/>
      <c r="CF116" s="12">
        <f>MATCH(CONCATENATE("NG ",TEXT($BO116,"mmm-yyyy")),Curves!$11:$11,0)</f>
        <v>21</v>
      </c>
      <c r="CG116" s="12">
        <f>MATCH(CONCATENATE("B ",TEXT($BO116,"mmm-yyyy")),Curves!$11:$11,0)</f>
        <v>9</v>
      </c>
      <c r="CH116" s="12">
        <f>MATCH(CONCATENATE("DISC ",TEXT($BO116,"mmm-yyyy")),Curves!$11:$11,0)</f>
        <v>33</v>
      </c>
      <c r="CI116" s="12"/>
      <c r="CJ116" s="12">
        <f>MATCH(CONCATENATE("NG ",TEXT($BP116,"mmm-yyyy")),Curves!$11:$11,0)</f>
        <v>22</v>
      </c>
      <c r="CK116" s="12">
        <f>MATCH(CONCATENATE("B ",TEXT($BP116,"mmm-yyyy")),Curves!$11:$11,0)</f>
        <v>10</v>
      </c>
      <c r="CL116" s="12">
        <f>MATCH(CONCATENATE("DISC ",TEXT($BP116,"mmm-yyyy")),Curves!$11:$11,0)</f>
        <v>34</v>
      </c>
      <c r="CM116" s="12"/>
      <c r="CN116" s="12">
        <f>MATCH(CONCATENATE("NG ",TEXT($BQ116,"mmm-yyyy")),Curves!$11:$11,0)</f>
        <v>23</v>
      </c>
      <c r="CO116" s="12">
        <f>MATCH(CONCATENATE("B ",TEXT($BQ116,"mmm-yyyy")),Curves!$11:$11,0)</f>
        <v>11</v>
      </c>
      <c r="CP116" s="12">
        <f>MATCH(CONCATENATE("DISC ",TEXT($BQ116,"mmm-yyyy")),Curves!$11:$11,0)</f>
        <v>35</v>
      </c>
      <c r="CQ116" s="12"/>
      <c r="CR116" s="12">
        <f>MATCH(CONCATENATE("NG ",TEXT($BR116,"mmm-yyyy")),Curves!$11:$11,0)</f>
        <v>24</v>
      </c>
      <c r="CS116" s="12">
        <f>MATCH(CONCATENATE("B ",TEXT($BR116,"mmm-yyyy")),Curves!$11:$11,0)</f>
        <v>12</v>
      </c>
      <c r="CT116" s="12">
        <f>MATCH(CONCATENATE("DISC ",TEXT($BR116,"mmm-yyyy")),Curves!$11:$11,0)</f>
        <v>36</v>
      </c>
      <c r="CU116" s="12"/>
      <c r="CV116" s="12">
        <f>MATCH(CONCATENATE("NG ",TEXT($BS116,"mmm-yyyy")),Curves!$11:$11,0)</f>
        <v>25</v>
      </c>
      <c r="CW116" s="12">
        <f>MATCH(CONCATENATE("B ",TEXT($BS116,"mmm-yyyy")),Curves!$11:$11,0)</f>
        <v>13</v>
      </c>
      <c r="CX116" s="12">
        <f>MATCH(CONCATENATE("DISC ",TEXT($BS116,"mmm-yyyy")),Curves!$11:$11,0)</f>
        <v>37</v>
      </c>
      <c r="CY116" s="12"/>
      <c r="CZ116" s="12">
        <f>MATCH(CONCATENATE("NG ",TEXT($BT116,"mmm-yyyy")),Curves!$11:$11,0)</f>
        <v>26</v>
      </c>
      <c r="DA116" s="12">
        <f>MATCH(CONCATENATE("B ",TEXT($BT116,"mmm-yyyy")),Curves!$11:$11,0)</f>
        <v>14</v>
      </c>
      <c r="DB116" s="12">
        <f>MATCH(CONCATENATE("DISC ",TEXT($BT116,"mmm-yyyy")),Curves!$11:$11,0)</f>
        <v>38</v>
      </c>
      <c r="DC116" s="12"/>
      <c r="DD116" s="12">
        <f>MATCH(CONCATENATE("NG ",TEXT($BU116,"mmm-yyyy")),Curves!$11:$11,0)</f>
        <v>27</v>
      </c>
      <c r="DE116" s="12">
        <f>MATCH(CONCATENATE("B ",TEXT($BU116,"mmm-yyyy")),Curves!$11:$11,0)</f>
        <v>15</v>
      </c>
      <c r="DF116" s="12">
        <f>MATCH(CONCATENATE("DISC ",TEXT($BU116,"mmm-yyyy")),Curves!$11:$11,0)</f>
        <v>39</v>
      </c>
      <c r="DG116" s="12"/>
      <c r="DH116" s="12">
        <f>MATCH(CONCATENATE("NG ",TEXT($BV116,"mmm-yyyy")),Curves!$11:$11,0)</f>
        <v>28</v>
      </c>
      <c r="DI116" s="12">
        <f>MATCH(CONCATENATE("B ",TEXT($BV116,"mmm-yyyy")),Curves!$11:$11,0)</f>
        <v>16</v>
      </c>
      <c r="DJ116" s="12">
        <f>MATCH(CONCATENATE("DISC ",TEXT($BV116,"mmm-yyyy")),Curves!$11:$11,0)</f>
        <v>40</v>
      </c>
      <c r="DL116" s="12">
        <f>MATCH(CONCATENATE("NG ",TEXT($BW116,"mmm-yyyy")),Curves!$11:$11,0)</f>
        <v>29</v>
      </c>
      <c r="DM116" s="12">
        <f>MATCH(CONCATENATE("B ",TEXT($BW116,"mmm-yyyy")),Curves!$11:$11,0)</f>
        <v>17</v>
      </c>
      <c r="DN116" s="12">
        <f>MATCH(CONCATENATE("DISC ",TEXT($BW116,"mmm-yyyy")),Curves!$11:$11,0)</f>
        <v>41</v>
      </c>
      <c r="DP116" s="12">
        <f>MATCH(CONCATENATE("NG ",TEXT($BX116,"mmm-yyyy")),Curves!$11:$11,0)</f>
        <v>30</v>
      </c>
      <c r="DQ116" s="12">
        <f>MATCH(CONCATENATE("B ",TEXT($BX116,"mmm-yyyy")),Curves!$11:$11,0)</f>
        <v>18</v>
      </c>
      <c r="DR116" s="12">
        <f>MATCH(CONCATENATE("DISC ",TEXT($BX116,"mmm-yyyy")),Curves!$11:$11,0)</f>
        <v>42</v>
      </c>
    </row>
    <row r="117" spans="2:122" x14ac:dyDescent="0.2">
      <c r="B117" s="6">
        <f t="shared" si="83"/>
        <v>36739</v>
      </c>
      <c r="C117" s="27">
        <f>IF(Curves!C126&lt;&gt;"",Curves!C126,"")</f>
        <v>36731</v>
      </c>
      <c r="D117" s="31"/>
      <c r="E117" s="20">
        <f t="shared" si="84"/>
        <v>0</v>
      </c>
      <c r="F117" s="20">
        <f t="shared" si="86"/>
        <v>0</v>
      </c>
      <c r="G117" s="20">
        <f t="shared" si="87"/>
        <v>0</v>
      </c>
      <c r="H117" s="20">
        <f t="shared" si="88"/>
        <v>3.522356596196087</v>
      </c>
      <c r="I117" s="20">
        <f t="shared" si="89"/>
        <v>3.4999032326005008</v>
      </c>
      <c r="J117" s="20">
        <f t="shared" si="90"/>
        <v>3.4874670104637304</v>
      </c>
      <c r="K117" s="20">
        <f t="shared" si="91"/>
        <v>3.5094995011102097</v>
      </c>
      <c r="L117" s="20">
        <f t="shared" si="92"/>
        <v>3.5699065400979362</v>
      </c>
      <c r="M117" s="20">
        <f t="shared" si="93"/>
        <v>3.5568633552554747</v>
      </c>
      <c r="N117" s="20">
        <f t="shared" si="94"/>
        <v>3.3863574606480484</v>
      </c>
      <c r="O117" s="21">
        <f t="shared" si="95"/>
        <v>3.2194497622197091</v>
      </c>
      <c r="P117" s="20"/>
      <c r="Q117" s="50">
        <f t="shared" si="96"/>
        <v>3.5699065400979362</v>
      </c>
      <c r="R117" s="50">
        <f t="shared" si="123"/>
        <v>3.2194497622197091</v>
      </c>
      <c r="S117" s="51">
        <f t="shared" si="97"/>
        <v>0.35045677787822704</v>
      </c>
      <c r="U117" s="34">
        <f>INDEX(Curves!$A$12:$AZ$907,$CA117,CB117)</f>
        <v>0</v>
      </c>
      <c r="V117" s="34">
        <f>INDEX(Curves!$A$12:$AZ$907,$CA117,CC117)</f>
        <v>0</v>
      </c>
      <c r="W117" s="34">
        <f>INDEX(Curves!$A$12:$AZ$907,$CA117,CD117)</f>
        <v>0</v>
      </c>
      <c r="X117" s="34"/>
      <c r="Y117" s="34">
        <f>INDEX(Curves!$A$12:$AZ$907,$CA117,CF117)</f>
        <v>0</v>
      </c>
      <c r="Z117" s="34">
        <f>INDEX(Curves!$A$12:$AZ$907,$CA117,CG117)</f>
        <v>0</v>
      </c>
      <c r="AA117" s="34">
        <f>INDEX(Curves!$A$12:$AZ$907,$CA117,CH117)</f>
        <v>0</v>
      </c>
      <c r="AB117" s="34"/>
      <c r="AC117" s="34">
        <f>INDEX(Curves!$A$12:$AZ$907,$CA117,CJ117)</f>
        <v>0</v>
      </c>
      <c r="AD117" s="34">
        <f>INDEX(Curves!$A$12:$AZ$907,$CA117,CK117)</f>
        <v>0</v>
      </c>
      <c r="AE117" s="34">
        <f>INDEX(Curves!$A$12:$AZ$907,$CA117,CL117)</f>
        <v>0</v>
      </c>
      <c r="AF117" s="34"/>
      <c r="AG117" s="34">
        <f>INDEX(Curves!$A$12:$AZ$907,$CA117,CN117)</f>
        <v>3.7149999999999999</v>
      </c>
      <c r="AH117" s="34">
        <f>INDEX(Curves!$A$12:$AZ$907,$CA117,CO117)</f>
        <v>-0.1875</v>
      </c>
      <c r="AI117" s="34">
        <f>INDEX(Curves!$A$12:$AZ$907,$CA117,CP117)</f>
        <v>0.9985419124581395</v>
      </c>
      <c r="AJ117" s="34"/>
      <c r="AK117" s="34">
        <f>INDEX(Curves!$A$12:$AZ$907,$CA117,CR117)</f>
        <v>3.7250000000000001</v>
      </c>
      <c r="AL117" s="34">
        <f>INDEX(Curves!$A$12:$AZ$907,$CA117,CS117)</f>
        <v>-0.2</v>
      </c>
      <c r="AM117" s="34">
        <f>INDEX(Curves!$A$12:$AZ$907,$CA117,CT117)</f>
        <v>0.99288034967390093</v>
      </c>
      <c r="AN117" s="34"/>
      <c r="AO117" s="34">
        <f>INDEX(Curves!$A$12:$AZ$907,$CA117,CV117)</f>
        <v>3.7319999999999998</v>
      </c>
      <c r="AP117" s="34">
        <f>INDEX(Curves!$A$12:$AZ$907,$CA117,CW117)</f>
        <v>-0.2</v>
      </c>
      <c r="AQ117" s="34">
        <f>INDEX(Curves!$A$12:$AZ$907,$CA117,CX117)</f>
        <v>0.98739156581645837</v>
      </c>
      <c r="AR117" s="34"/>
      <c r="AS117" s="34">
        <f>INDEX(Curves!$A$12:$AZ$907,$CA117,CZ117)</f>
        <v>3.81</v>
      </c>
      <c r="AT117" s="34">
        <f>INDEX(Curves!$A$12:$AZ$907,$CA117,DA117)</f>
        <v>-0.23499999999999999</v>
      </c>
      <c r="AU117" s="34">
        <f>INDEX(Curves!$A$12:$AZ$907,$CA117,DB117)</f>
        <v>0.98167818212872993</v>
      </c>
      <c r="AV117" s="34"/>
      <c r="AW117" s="34">
        <f>INDEX(Curves!$A$12:$AZ$907,$CA117,DD117)</f>
        <v>3.8919999999999999</v>
      </c>
      <c r="AX117" s="34">
        <f>INDEX(Curves!$A$12:$AZ$907,$CA117,DE117)</f>
        <v>-0.23499999999999999</v>
      </c>
      <c r="AY117" s="34">
        <f>INDEX(Curves!$A$12:$AZ$907,$CA117,DF117)</f>
        <v>0.97618445176317636</v>
      </c>
      <c r="AZ117" s="34"/>
      <c r="BA117" s="34">
        <f>INDEX(Curves!$A$12:$AZ$907,$CA117,DH117)</f>
        <v>3.89</v>
      </c>
      <c r="BB117" s="34">
        <f>INDEX(Curves!$A$12:$AZ$907,$CA117,DI117)</f>
        <v>-0.22500000000000001</v>
      </c>
      <c r="BC117" s="34">
        <f>INDEX(Curves!$A$12:$AZ$907,$CA117,DJ117)</f>
        <v>0.97049477633164383</v>
      </c>
      <c r="BD117" s="34"/>
      <c r="BE117" s="34">
        <f>INDEX(Curves!$A$12:$AZ$907,$CA117,DL117)</f>
        <v>3.7349999999999999</v>
      </c>
      <c r="BF117" s="34">
        <f>INDEX(Curves!$A$12:$AZ$907,$CA117,DM117)</f>
        <v>-0.22500000000000001</v>
      </c>
      <c r="BG117" s="34">
        <f>INDEX(Curves!$A$12:$AZ$907,$CA117,DN117)</f>
        <v>0.96477420531283442</v>
      </c>
      <c r="BH117" s="34"/>
      <c r="BI117" s="34">
        <f>INDEX(Curves!$A$12:$AZ$907,$CA117,DP117)</f>
        <v>3.585</v>
      </c>
      <c r="BJ117" s="34">
        <f>INDEX(Curves!$A$12:$AZ$907,$CA117,DQ117)</f>
        <v>-0.23</v>
      </c>
      <c r="BK117" s="34">
        <f>INDEX(Curves!$A$12:$AZ$907,$CA117,DR117)</f>
        <v>0.95959754462584479</v>
      </c>
      <c r="BL117"/>
      <c r="BM117"/>
      <c r="BN117" s="17">
        <f t="shared" si="99"/>
        <v>36647</v>
      </c>
      <c r="BO117" s="17">
        <f t="shared" ref="BO117:BX117" si="149">EOMONTH(BN117,1)</f>
        <v>36707</v>
      </c>
      <c r="BP117" s="17">
        <f t="shared" si="149"/>
        <v>36738</v>
      </c>
      <c r="BQ117" s="17">
        <f t="shared" si="149"/>
        <v>36769</v>
      </c>
      <c r="BR117" s="17">
        <f t="shared" si="149"/>
        <v>36799</v>
      </c>
      <c r="BS117" s="17">
        <f t="shared" si="149"/>
        <v>36830</v>
      </c>
      <c r="BT117" s="17">
        <f t="shared" si="149"/>
        <v>36860</v>
      </c>
      <c r="BU117" s="17">
        <f t="shared" si="149"/>
        <v>36891</v>
      </c>
      <c r="BV117" s="17">
        <f t="shared" si="149"/>
        <v>36922</v>
      </c>
      <c r="BW117" s="17">
        <f t="shared" si="149"/>
        <v>36950</v>
      </c>
      <c r="BX117" s="17">
        <f t="shared" si="149"/>
        <v>36981</v>
      </c>
      <c r="BY117" s="9"/>
      <c r="CA117" s="12">
        <f>MATCH(C117,Curves!$C$12:$C$433,0)</f>
        <v>115</v>
      </c>
      <c r="CB117" s="12">
        <f>MATCH(CONCATENATE("NG ",TEXT($BN117,"mmm-yyyy")),Curves!$11:$11,0)</f>
        <v>20</v>
      </c>
      <c r="CC117" s="12">
        <f>MATCH(CONCATENATE("B ",TEXT($BN117,"mmm-yyyy")),Curves!$11:$11,0)</f>
        <v>8</v>
      </c>
      <c r="CD117" s="12">
        <f>MATCH(CONCATENATE("DISC ",TEXT($BN117,"mmm-yyyy")),Curves!$11:$11,0)</f>
        <v>32</v>
      </c>
      <c r="CE117" s="12"/>
      <c r="CF117" s="12">
        <f>MATCH(CONCATENATE("NG ",TEXT($BO117,"mmm-yyyy")),Curves!$11:$11,0)</f>
        <v>21</v>
      </c>
      <c r="CG117" s="12">
        <f>MATCH(CONCATENATE("B ",TEXT($BO117,"mmm-yyyy")),Curves!$11:$11,0)</f>
        <v>9</v>
      </c>
      <c r="CH117" s="12">
        <f>MATCH(CONCATENATE("DISC ",TEXT($BO117,"mmm-yyyy")),Curves!$11:$11,0)</f>
        <v>33</v>
      </c>
      <c r="CI117" s="12"/>
      <c r="CJ117" s="12">
        <f>MATCH(CONCATENATE("NG ",TEXT($BP117,"mmm-yyyy")),Curves!$11:$11,0)</f>
        <v>22</v>
      </c>
      <c r="CK117" s="12">
        <f>MATCH(CONCATENATE("B ",TEXT($BP117,"mmm-yyyy")),Curves!$11:$11,0)</f>
        <v>10</v>
      </c>
      <c r="CL117" s="12">
        <f>MATCH(CONCATENATE("DISC ",TEXT($BP117,"mmm-yyyy")),Curves!$11:$11,0)</f>
        <v>34</v>
      </c>
      <c r="CM117" s="12"/>
      <c r="CN117" s="12">
        <f>MATCH(CONCATENATE("NG ",TEXT($BQ117,"mmm-yyyy")),Curves!$11:$11,0)</f>
        <v>23</v>
      </c>
      <c r="CO117" s="12">
        <f>MATCH(CONCATENATE("B ",TEXT($BQ117,"mmm-yyyy")),Curves!$11:$11,0)</f>
        <v>11</v>
      </c>
      <c r="CP117" s="12">
        <f>MATCH(CONCATENATE("DISC ",TEXT($BQ117,"mmm-yyyy")),Curves!$11:$11,0)</f>
        <v>35</v>
      </c>
      <c r="CQ117" s="12"/>
      <c r="CR117" s="12">
        <f>MATCH(CONCATENATE("NG ",TEXT($BR117,"mmm-yyyy")),Curves!$11:$11,0)</f>
        <v>24</v>
      </c>
      <c r="CS117" s="12">
        <f>MATCH(CONCATENATE("B ",TEXT($BR117,"mmm-yyyy")),Curves!$11:$11,0)</f>
        <v>12</v>
      </c>
      <c r="CT117" s="12">
        <f>MATCH(CONCATENATE("DISC ",TEXT($BR117,"mmm-yyyy")),Curves!$11:$11,0)</f>
        <v>36</v>
      </c>
      <c r="CU117" s="12"/>
      <c r="CV117" s="12">
        <f>MATCH(CONCATENATE("NG ",TEXT($BS117,"mmm-yyyy")),Curves!$11:$11,0)</f>
        <v>25</v>
      </c>
      <c r="CW117" s="12">
        <f>MATCH(CONCATENATE("B ",TEXT($BS117,"mmm-yyyy")),Curves!$11:$11,0)</f>
        <v>13</v>
      </c>
      <c r="CX117" s="12">
        <f>MATCH(CONCATENATE("DISC ",TEXT($BS117,"mmm-yyyy")),Curves!$11:$11,0)</f>
        <v>37</v>
      </c>
      <c r="CY117" s="12"/>
      <c r="CZ117" s="12">
        <f>MATCH(CONCATENATE("NG ",TEXT($BT117,"mmm-yyyy")),Curves!$11:$11,0)</f>
        <v>26</v>
      </c>
      <c r="DA117" s="12">
        <f>MATCH(CONCATENATE("B ",TEXT($BT117,"mmm-yyyy")),Curves!$11:$11,0)</f>
        <v>14</v>
      </c>
      <c r="DB117" s="12">
        <f>MATCH(CONCATENATE("DISC ",TEXT($BT117,"mmm-yyyy")),Curves!$11:$11,0)</f>
        <v>38</v>
      </c>
      <c r="DC117" s="12"/>
      <c r="DD117" s="12">
        <f>MATCH(CONCATENATE("NG ",TEXT($BU117,"mmm-yyyy")),Curves!$11:$11,0)</f>
        <v>27</v>
      </c>
      <c r="DE117" s="12">
        <f>MATCH(CONCATENATE("B ",TEXT($BU117,"mmm-yyyy")),Curves!$11:$11,0)</f>
        <v>15</v>
      </c>
      <c r="DF117" s="12">
        <f>MATCH(CONCATENATE("DISC ",TEXT($BU117,"mmm-yyyy")),Curves!$11:$11,0)</f>
        <v>39</v>
      </c>
      <c r="DG117" s="12"/>
      <c r="DH117" s="12">
        <f>MATCH(CONCATENATE("NG ",TEXT($BV117,"mmm-yyyy")),Curves!$11:$11,0)</f>
        <v>28</v>
      </c>
      <c r="DI117" s="12">
        <f>MATCH(CONCATENATE("B ",TEXT($BV117,"mmm-yyyy")),Curves!$11:$11,0)</f>
        <v>16</v>
      </c>
      <c r="DJ117" s="12">
        <f>MATCH(CONCATENATE("DISC ",TEXT($BV117,"mmm-yyyy")),Curves!$11:$11,0)</f>
        <v>40</v>
      </c>
      <c r="DL117" s="12">
        <f>MATCH(CONCATENATE("NG ",TEXT($BW117,"mmm-yyyy")),Curves!$11:$11,0)</f>
        <v>29</v>
      </c>
      <c r="DM117" s="12">
        <f>MATCH(CONCATENATE("B ",TEXT($BW117,"mmm-yyyy")),Curves!$11:$11,0)</f>
        <v>17</v>
      </c>
      <c r="DN117" s="12">
        <f>MATCH(CONCATENATE("DISC ",TEXT($BW117,"mmm-yyyy")),Curves!$11:$11,0)</f>
        <v>41</v>
      </c>
      <c r="DP117" s="12">
        <f>MATCH(CONCATENATE("NG ",TEXT($BX117,"mmm-yyyy")),Curves!$11:$11,0)</f>
        <v>30</v>
      </c>
      <c r="DQ117" s="12">
        <f>MATCH(CONCATENATE("B ",TEXT($BX117,"mmm-yyyy")),Curves!$11:$11,0)</f>
        <v>18</v>
      </c>
      <c r="DR117" s="12">
        <f>MATCH(CONCATENATE("DISC ",TEXT($BX117,"mmm-yyyy")),Curves!$11:$11,0)</f>
        <v>42</v>
      </c>
    </row>
    <row r="118" spans="2:122" x14ac:dyDescent="0.2">
      <c r="B118" s="6">
        <f t="shared" si="83"/>
        <v>36739</v>
      </c>
      <c r="C118" s="27">
        <f>IF(Curves!C127&lt;&gt;"",Curves!C127,"")</f>
        <v>36732</v>
      </c>
      <c r="D118" s="31"/>
      <c r="E118" s="20">
        <f t="shared" si="84"/>
        <v>0</v>
      </c>
      <c r="F118" s="20">
        <f t="shared" si="86"/>
        <v>0</v>
      </c>
      <c r="G118" s="20">
        <f t="shared" si="87"/>
        <v>0</v>
      </c>
      <c r="H118" s="20">
        <f t="shared" si="88"/>
        <v>3.4880503748246556</v>
      </c>
      <c r="I118" s="20">
        <f t="shared" si="89"/>
        <v>3.4369876856371691</v>
      </c>
      <c r="J118" s="20">
        <f t="shared" si="90"/>
        <v>3.4318243198286948</v>
      </c>
      <c r="K118" s="20">
        <f t="shared" si="91"/>
        <v>3.4610527923421328</v>
      </c>
      <c r="L118" s="20">
        <f t="shared" si="92"/>
        <v>3.522747097445361</v>
      </c>
      <c r="M118" s="20">
        <f t="shared" si="93"/>
        <v>3.5100110092221231</v>
      </c>
      <c r="N118" s="20">
        <f t="shared" si="94"/>
        <v>3.3494268057004191</v>
      </c>
      <c r="O118" s="21">
        <f t="shared" si="95"/>
        <v>3.1894308615207674</v>
      </c>
      <c r="P118" s="20"/>
      <c r="Q118" s="50">
        <f t="shared" si="96"/>
        <v>3.522747097445361</v>
      </c>
      <c r="R118" s="50">
        <f t="shared" si="123"/>
        <v>3.1894308615207674</v>
      </c>
      <c r="S118" s="51">
        <f t="shared" si="97"/>
        <v>0.33331623592459358</v>
      </c>
      <c r="U118" s="34">
        <f>INDEX(Curves!$A$12:$AZ$907,$CA118,CB118)</f>
        <v>0</v>
      </c>
      <c r="V118" s="34">
        <f>INDEX(Curves!$A$12:$AZ$907,$CA118,CC118)</f>
        <v>0</v>
      </c>
      <c r="W118" s="34">
        <f>INDEX(Curves!$A$12:$AZ$907,$CA118,CD118)</f>
        <v>0</v>
      </c>
      <c r="X118" s="34"/>
      <c r="Y118" s="34">
        <f>INDEX(Curves!$A$12:$AZ$907,$CA118,CF118)</f>
        <v>0</v>
      </c>
      <c r="Z118" s="34">
        <f>INDEX(Curves!$A$12:$AZ$907,$CA118,CG118)</f>
        <v>0</v>
      </c>
      <c r="AA118" s="34">
        <f>INDEX(Curves!$A$12:$AZ$907,$CA118,CH118)</f>
        <v>0</v>
      </c>
      <c r="AB118" s="34"/>
      <c r="AC118" s="34">
        <f>INDEX(Curves!$A$12:$AZ$907,$CA118,CJ118)</f>
        <v>0</v>
      </c>
      <c r="AD118" s="34">
        <f>INDEX(Curves!$A$12:$AZ$907,$CA118,CK118)</f>
        <v>0</v>
      </c>
      <c r="AE118" s="34">
        <f>INDEX(Curves!$A$12:$AZ$907,$CA118,CL118)</f>
        <v>0</v>
      </c>
      <c r="AF118" s="34"/>
      <c r="AG118" s="34">
        <f>INDEX(Curves!$A$12:$AZ$907,$CA118,CN118)</f>
        <v>3.66</v>
      </c>
      <c r="AH118" s="34">
        <f>INDEX(Curves!$A$12:$AZ$907,$CA118,CO118)</f>
        <v>-0.16750000000000001</v>
      </c>
      <c r="AI118" s="34">
        <f>INDEX(Curves!$A$12:$AZ$907,$CA118,CP118)</f>
        <v>0.99872594841078177</v>
      </c>
      <c r="AJ118" s="34"/>
      <c r="AK118" s="34">
        <f>INDEX(Curves!$A$12:$AZ$907,$CA118,CR118)</f>
        <v>3.6660000000000004</v>
      </c>
      <c r="AL118" s="34">
        <f>INDEX(Curves!$A$12:$AZ$907,$CA118,CS118)</f>
        <v>-0.20499999999999999</v>
      </c>
      <c r="AM118" s="34">
        <f>INDEX(Curves!$A$12:$AZ$907,$CA118,CT118)</f>
        <v>0.9930620299442845</v>
      </c>
      <c r="AN118" s="34"/>
      <c r="AO118" s="34">
        <f>INDEX(Curves!$A$12:$AZ$907,$CA118,CV118)</f>
        <v>3.68</v>
      </c>
      <c r="AP118" s="34">
        <f>INDEX(Curves!$A$12:$AZ$907,$CA118,CW118)</f>
        <v>-0.20499999999999999</v>
      </c>
      <c r="AQ118" s="34">
        <f>INDEX(Curves!$A$12:$AZ$907,$CA118,CX118)</f>
        <v>0.98757534383559564</v>
      </c>
      <c r="AR118" s="34"/>
      <c r="AS118" s="34">
        <f>INDEX(Curves!$A$12:$AZ$907,$CA118,CZ118)</f>
        <v>3.76</v>
      </c>
      <c r="AT118" s="34">
        <f>INDEX(Curves!$A$12:$AZ$907,$CA118,DA118)</f>
        <v>-0.23499999999999999</v>
      </c>
      <c r="AU118" s="34">
        <f>INDEX(Curves!$A$12:$AZ$907,$CA118,DB118)</f>
        <v>0.98185894818216535</v>
      </c>
      <c r="AV118" s="34"/>
      <c r="AW118" s="34">
        <f>INDEX(Curves!$A$12:$AZ$907,$CA118,DD118)</f>
        <v>3.8430000000000004</v>
      </c>
      <c r="AX118" s="34">
        <f>INDEX(Curves!$A$12:$AZ$907,$CA118,DE118)</f>
        <v>-0.23499999999999999</v>
      </c>
      <c r="AY118" s="34">
        <f>INDEX(Curves!$A$12:$AZ$907,$CA118,DF118)</f>
        <v>0.97637114674206216</v>
      </c>
      <c r="AZ118" s="34"/>
      <c r="BA118" s="34">
        <f>INDEX(Curves!$A$12:$AZ$907,$CA118,DH118)</f>
        <v>3.8410000000000002</v>
      </c>
      <c r="BB118" s="34">
        <f>INDEX(Curves!$A$12:$AZ$907,$CA118,DI118)</f>
        <v>-0.22500000000000001</v>
      </c>
      <c r="BC118" s="34">
        <f>INDEX(Curves!$A$12:$AZ$907,$CA118,DJ118)</f>
        <v>0.97068888529372865</v>
      </c>
      <c r="BD118" s="34"/>
      <c r="BE118" s="34">
        <f>INDEX(Curves!$A$12:$AZ$907,$CA118,DL118)</f>
        <v>3.6960000000000002</v>
      </c>
      <c r="BF118" s="34">
        <f>INDEX(Curves!$A$12:$AZ$907,$CA118,DM118)</f>
        <v>-0.22500000000000001</v>
      </c>
      <c r="BG118" s="34">
        <f>INDEX(Curves!$A$12:$AZ$907,$CA118,DN118)</f>
        <v>0.96497459109778705</v>
      </c>
      <c r="BH118" s="34"/>
      <c r="BI118" s="34">
        <f>INDEX(Curves!$A$12:$AZ$907,$CA118,DP118)</f>
        <v>3.5530000000000004</v>
      </c>
      <c r="BJ118" s="34">
        <f>INDEX(Curves!$A$12:$AZ$907,$CA118,DQ118)</f>
        <v>-0.23</v>
      </c>
      <c r="BK118" s="34">
        <f>INDEX(Curves!$A$12:$AZ$907,$CA118,DR118)</f>
        <v>0.95980465288015859</v>
      </c>
      <c r="BL118"/>
      <c r="BM118"/>
      <c r="BN118" s="17">
        <f t="shared" si="99"/>
        <v>36647</v>
      </c>
      <c r="BO118" s="17">
        <f t="shared" ref="BO118:BX118" si="150">EOMONTH(BN118,1)</f>
        <v>36707</v>
      </c>
      <c r="BP118" s="17">
        <f t="shared" si="150"/>
        <v>36738</v>
      </c>
      <c r="BQ118" s="17">
        <f t="shared" si="150"/>
        <v>36769</v>
      </c>
      <c r="BR118" s="17">
        <f t="shared" si="150"/>
        <v>36799</v>
      </c>
      <c r="BS118" s="17">
        <f t="shared" si="150"/>
        <v>36830</v>
      </c>
      <c r="BT118" s="17">
        <f t="shared" si="150"/>
        <v>36860</v>
      </c>
      <c r="BU118" s="17">
        <f t="shared" si="150"/>
        <v>36891</v>
      </c>
      <c r="BV118" s="17">
        <f t="shared" si="150"/>
        <v>36922</v>
      </c>
      <c r="BW118" s="17">
        <f t="shared" si="150"/>
        <v>36950</v>
      </c>
      <c r="BX118" s="17">
        <f t="shared" si="150"/>
        <v>36981</v>
      </c>
      <c r="BY118" s="9"/>
      <c r="CA118" s="12">
        <f>MATCH(C118,Curves!$C$12:$C$433,0)</f>
        <v>116</v>
      </c>
      <c r="CB118" s="12">
        <f>MATCH(CONCATENATE("NG ",TEXT($BN118,"mmm-yyyy")),Curves!$11:$11,0)</f>
        <v>20</v>
      </c>
      <c r="CC118" s="12">
        <f>MATCH(CONCATENATE("B ",TEXT($BN118,"mmm-yyyy")),Curves!$11:$11,0)</f>
        <v>8</v>
      </c>
      <c r="CD118" s="12">
        <f>MATCH(CONCATENATE("DISC ",TEXT($BN118,"mmm-yyyy")),Curves!$11:$11,0)</f>
        <v>32</v>
      </c>
      <c r="CE118" s="12"/>
      <c r="CF118" s="12">
        <f>MATCH(CONCATENATE("NG ",TEXT($BO118,"mmm-yyyy")),Curves!$11:$11,0)</f>
        <v>21</v>
      </c>
      <c r="CG118" s="12">
        <f>MATCH(CONCATENATE("B ",TEXT($BO118,"mmm-yyyy")),Curves!$11:$11,0)</f>
        <v>9</v>
      </c>
      <c r="CH118" s="12">
        <f>MATCH(CONCATENATE("DISC ",TEXT($BO118,"mmm-yyyy")),Curves!$11:$11,0)</f>
        <v>33</v>
      </c>
      <c r="CI118" s="12"/>
      <c r="CJ118" s="12">
        <f>MATCH(CONCATENATE("NG ",TEXT($BP118,"mmm-yyyy")),Curves!$11:$11,0)</f>
        <v>22</v>
      </c>
      <c r="CK118" s="12">
        <f>MATCH(CONCATENATE("B ",TEXT($BP118,"mmm-yyyy")),Curves!$11:$11,0)</f>
        <v>10</v>
      </c>
      <c r="CL118" s="12">
        <f>MATCH(CONCATENATE("DISC ",TEXT($BP118,"mmm-yyyy")),Curves!$11:$11,0)</f>
        <v>34</v>
      </c>
      <c r="CM118" s="12"/>
      <c r="CN118" s="12">
        <f>MATCH(CONCATENATE("NG ",TEXT($BQ118,"mmm-yyyy")),Curves!$11:$11,0)</f>
        <v>23</v>
      </c>
      <c r="CO118" s="12">
        <f>MATCH(CONCATENATE("B ",TEXT($BQ118,"mmm-yyyy")),Curves!$11:$11,0)</f>
        <v>11</v>
      </c>
      <c r="CP118" s="12">
        <f>MATCH(CONCATENATE("DISC ",TEXT($BQ118,"mmm-yyyy")),Curves!$11:$11,0)</f>
        <v>35</v>
      </c>
      <c r="CQ118" s="12"/>
      <c r="CR118" s="12">
        <f>MATCH(CONCATENATE("NG ",TEXT($BR118,"mmm-yyyy")),Curves!$11:$11,0)</f>
        <v>24</v>
      </c>
      <c r="CS118" s="12">
        <f>MATCH(CONCATENATE("B ",TEXT($BR118,"mmm-yyyy")),Curves!$11:$11,0)</f>
        <v>12</v>
      </c>
      <c r="CT118" s="12">
        <f>MATCH(CONCATENATE("DISC ",TEXT($BR118,"mmm-yyyy")),Curves!$11:$11,0)</f>
        <v>36</v>
      </c>
      <c r="CU118" s="12"/>
      <c r="CV118" s="12">
        <f>MATCH(CONCATENATE("NG ",TEXT($BS118,"mmm-yyyy")),Curves!$11:$11,0)</f>
        <v>25</v>
      </c>
      <c r="CW118" s="12">
        <f>MATCH(CONCATENATE("B ",TEXT($BS118,"mmm-yyyy")),Curves!$11:$11,0)</f>
        <v>13</v>
      </c>
      <c r="CX118" s="12">
        <f>MATCH(CONCATENATE("DISC ",TEXT($BS118,"mmm-yyyy")),Curves!$11:$11,0)</f>
        <v>37</v>
      </c>
      <c r="CY118" s="12"/>
      <c r="CZ118" s="12">
        <f>MATCH(CONCATENATE("NG ",TEXT($BT118,"mmm-yyyy")),Curves!$11:$11,0)</f>
        <v>26</v>
      </c>
      <c r="DA118" s="12">
        <f>MATCH(CONCATENATE("B ",TEXT($BT118,"mmm-yyyy")),Curves!$11:$11,0)</f>
        <v>14</v>
      </c>
      <c r="DB118" s="12">
        <f>MATCH(CONCATENATE("DISC ",TEXT($BT118,"mmm-yyyy")),Curves!$11:$11,0)</f>
        <v>38</v>
      </c>
      <c r="DC118" s="12"/>
      <c r="DD118" s="12">
        <f>MATCH(CONCATENATE("NG ",TEXT($BU118,"mmm-yyyy")),Curves!$11:$11,0)</f>
        <v>27</v>
      </c>
      <c r="DE118" s="12">
        <f>MATCH(CONCATENATE("B ",TEXT($BU118,"mmm-yyyy")),Curves!$11:$11,0)</f>
        <v>15</v>
      </c>
      <c r="DF118" s="12">
        <f>MATCH(CONCATENATE("DISC ",TEXT($BU118,"mmm-yyyy")),Curves!$11:$11,0)</f>
        <v>39</v>
      </c>
      <c r="DG118" s="12"/>
      <c r="DH118" s="12">
        <f>MATCH(CONCATENATE("NG ",TEXT($BV118,"mmm-yyyy")),Curves!$11:$11,0)</f>
        <v>28</v>
      </c>
      <c r="DI118" s="12">
        <f>MATCH(CONCATENATE("B ",TEXT($BV118,"mmm-yyyy")),Curves!$11:$11,0)</f>
        <v>16</v>
      </c>
      <c r="DJ118" s="12">
        <f>MATCH(CONCATENATE("DISC ",TEXT($BV118,"mmm-yyyy")),Curves!$11:$11,0)</f>
        <v>40</v>
      </c>
      <c r="DL118" s="12">
        <f>MATCH(CONCATENATE("NG ",TEXT($BW118,"mmm-yyyy")),Curves!$11:$11,0)</f>
        <v>29</v>
      </c>
      <c r="DM118" s="12">
        <f>MATCH(CONCATENATE("B ",TEXT($BW118,"mmm-yyyy")),Curves!$11:$11,0)</f>
        <v>17</v>
      </c>
      <c r="DN118" s="12">
        <f>MATCH(CONCATENATE("DISC ",TEXT($BW118,"mmm-yyyy")),Curves!$11:$11,0)</f>
        <v>41</v>
      </c>
      <c r="DP118" s="12">
        <f>MATCH(CONCATENATE("NG ",TEXT($BX118,"mmm-yyyy")),Curves!$11:$11,0)</f>
        <v>30</v>
      </c>
      <c r="DQ118" s="12">
        <f>MATCH(CONCATENATE("B ",TEXT($BX118,"mmm-yyyy")),Curves!$11:$11,0)</f>
        <v>18</v>
      </c>
      <c r="DR118" s="12">
        <f>MATCH(CONCATENATE("DISC ",TEXT($BX118,"mmm-yyyy")),Curves!$11:$11,0)</f>
        <v>42</v>
      </c>
    </row>
    <row r="119" spans="2:122" x14ac:dyDescent="0.2">
      <c r="B119" s="6">
        <f t="shared" si="83"/>
        <v>36739</v>
      </c>
      <c r="C119" s="27">
        <f>IF(Curves!C128&lt;&gt;"",Curves!C128,"")</f>
        <v>36733</v>
      </c>
      <c r="D119" s="31"/>
      <c r="E119" s="20">
        <f t="shared" si="84"/>
        <v>0</v>
      </c>
      <c r="F119" s="20">
        <f t="shared" si="86"/>
        <v>0</v>
      </c>
      <c r="G119" s="20">
        <f t="shared" si="87"/>
        <v>0</v>
      </c>
      <c r="H119" s="20">
        <f t="shared" si="88"/>
        <v>3.5266508901821769</v>
      </c>
      <c r="I119" s="20">
        <f t="shared" si="89"/>
        <v>3.5314789086379292</v>
      </c>
      <c r="J119" s="20">
        <f t="shared" si="90"/>
        <v>3.5218673266513623</v>
      </c>
      <c r="K119" s="20">
        <f t="shared" si="91"/>
        <v>3.5844961654438885</v>
      </c>
      <c r="L119" s="20">
        <f t="shared" si="92"/>
        <v>3.6474499529580489</v>
      </c>
      <c r="M119" s="20">
        <f t="shared" si="93"/>
        <v>3.6310522290616936</v>
      </c>
      <c r="N119" s="20">
        <f t="shared" si="94"/>
        <v>3.455240180381641</v>
      </c>
      <c r="O119" s="21">
        <f t="shared" si="95"/>
        <v>3.2879173663288626</v>
      </c>
      <c r="P119" s="20"/>
      <c r="Q119" s="50">
        <f t="shared" si="96"/>
        <v>3.6474499529580489</v>
      </c>
      <c r="R119" s="50">
        <f t="shared" si="123"/>
        <v>3.2879173663288626</v>
      </c>
      <c r="S119" s="51">
        <f t="shared" si="97"/>
        <v>0.3595325866291863</v>
      </c>
      <c r="U119" s="34">
        <f>INDEX(Curves!$A$12:$AZ$907,$CA119,CB119)</f>
        <v>0</v>
      </c>
      <c r="V119" s="34">
        <f>INDEX(Curves!$A$12:$AZ$907,$CA119,CC119)</f>
        <v>0</v>
      </c>
      <c r="W119" s="34">
        <f>INDEX(Curves!$A$12:$AZ$907,$CA119,CD119)</f>
        <v>0</v>
      </c>
      <c r="X119" s="34"/>
      <c r="Y119" s="34">
        <f>INDEX(Curves!$A$12:$AZ$907,$CA119,CF119)</f>
        <v>0</v>
      </c>
      <c r="Z119" s="34">
        <f>INDEX(Curves!$A$12:$AZ$907,$CA119,CG119)</f>
        <v>0</v>
      </c>
      <c r="AA119" s="34">
        <f>INDEX(Curves!$A$12:$AZ$907,$CA119,CH119)</f>
        <v>0</v>
      </c>
      <c r="AB119" s="34"/>
      <c r="AC119" s="34">
        <f>INDEX(Curves!$A$12:$AZ$907,$CA119,CJ119)</f>
        <v>0</v>
      </c>
      <c r="AD119" s="34">
        <f>INDEX(Curves!$A$12:$AZ$907,$CA119,CK119)</f>
        <v>0</v>
      </c>
      <c r="AE119" s="34">
        <f>INDEX(Curves!$A$12:$AZ$907,$CA119,CL119)</f>
        <v>0</v>
      </c>
      <c r="AF119" s="34"/>
      <c r="AG119" s="34">
        <f>INDEX(Curves!$A$12:$AZ$907,$CA119,CN119)</f>
        <v>3.7630000000000003</v>
      </c>
      <c r="AH119" s="34">
        <f>INDEX(Curves!$A$12:$AZ$907,$CA119,CO119)</f>
        <v>-0.23250000000000001</v>
      </c>
      <c r="AI119" s="34">
        <f>INDEX(Curves!$A$12:$AZ$907,$CA119,CP119)</f>
        <v>0.99890975504381152</v>
      </c>
      <c r="AJ119" s="34"/>
      <c r="AK119" s="34">
        <f>INDEX(Curves!$A$12:$AZ$907,$CA119,CR119)</f>
        <v>3.7930000000000001</v>
      </c>
      <c r="AL119" s="34">
        <f>INDEX(Curves!$A$12:$AZ$907,$CA119,CS119)</f>
        <v>-0.23749999999999999</v>
      </c>
      <c r="AM119" s="34">
        <f>INDEX(Curves!$A$12:$AZ$907,$CA119,CT119)</f>
        <v>0.9932439624913314</v>
      </c>
      <c r="AN119" s="34"/>
      <c r="AO119" s="34">
        <f>INDEX(Curves!$A$12:$AZ$907,$CA119,CV119)</f>
        <v>3.8080000000000003</v>
      </c>
      <c r="AP119" s="34">
        <f>INDEX(Curves!$A$12:$AZ$907,$CA119,CW119)</f>
        <v>-0.24249999999999999</v>
      </c>
      <c r="AQ119" s="34">
        <f>INDEX(Curves!$A$12:$AZ$907,$CA119,CX119)</f>
        <v>0.98776253727425667</v>
      </c>
      <c r="AR119" s="34"/>
      <c r="AS119" s="34">
        <f>INDEX(Curves!$A$12:$AZ$907,$CA119,CZ119)</f>
        <v>3.89</v>
      </c>
      <c r="AT119" s="34">
        <f>INDEX(Curves!$A$12:$AZ$907,$CA119,DA119)</f>
        <v>-0.24</v>
      </c>
      <c r="AU119" s="34">
        <f>INDEX(Curves!$A$12:$AZ$907,$CA119,DB119)</f>
        <v>0.98205374395722966</v>
      </c>
      <c r="AV119" s="34"/>
      <c r="AW119" s="34">
        <f>INDEX(Curves!$A$12:$AZ$907,$CA119,DD119)</f>
        <v>3.9750000000000001</v>
      </c>
      <c r="AX119" s="34">
        <f>INDEX(Curves!$A$12:$AZ$907,$CA119,DE119)</f>
        <v>-0.24</v>
      </c>
      <c r="AY119" s="34">
        <f>INDEX(Curves!$A$12:$AZ$907,$CA119,DF119)</f>
        <v>0.97655955902491254</v>
      </c>
      <c r="AZ119" s="34"/>
      <c r="BA119" s="34">
        <f>INDEX(Curves!$A$12:$AZ$907,$CA119,DH119)</f>
        <v>3.97</v>
      </c>
      <c r="BB119" s="34">
        <f>INDEX(Curves!$A$12:$AZ$907,$CA119,DI119)</f>
        <v>-0.23</v>
      </c>
      <c r="BC119" s="34">
        <f>INDEX(Curves!$A$12:$AZ$907,$CA119,DJ119)</f>
        <v>0.97086957996301959</v>
      </c>
      <c r="BD119" s="34"/>
      <c r="BE119" s="34">
        <f>INDEX(Curves!$A$12:$AZ$907,$CA119,DL119)</f>
        <v>3.81</v>
      </c>
      <c r="BF119" s="34">
        <f>INDEX(Curves!$A$12:$AZ$907,$CA119,DM119)</f>
        <v>-0.23</v>
      </c>
      <c r="BG119" s="34">
        <f>INDEX(Curves!$A$12:$AZ$907,$CA119,DN119)</f>
        <v>0.96515088837476004</v>
      </c>
      <c r="BH119" s="34"/>
      <c r="BI119" s="34">
        <f>INDEX(Curves!$A$12:$AZ$907,$CA119,DP119)</f>
        <v>3.66</v>
      </c>
      <c r="BJ119" s="34">
        <f>INDEX(Curves!$A$12:$AZ$907,$CA119,DQ119)</f>
        <v>-0.23499999999999999</v>
      </c>
      <c r="BK119" s="34">
        <f>INDEX(Curves!$A$12:$AZ$907,$CA119,DR119)</f>
        <v>0.95997587338068968</v>
      </c>
      <c r="BL119"/>
      <c r="BM119"/>
      <c r="BN119" s="17">
        <f t="shared" si="99"/>
        <v>36647</v>
      </c>
      <c r="BO119" s="17">
        <f t="shared" ref="BO119:BX119" si="151">EOMONTH(BN119,1)</f>
        <v>36707</v>
      </c>
      <c r="BP119" s="17">
        <f t="shared" si="151"/>
        <v>36738</v>
      </c>
      <c r="BQ119" s="17">
        <f t="shared" si="151"/>
        <v>36769</v>
      </c>
      <c r="BR119" s="17">
        <f t="shared" si="151"/>
        <v>36799</v>
      </c>
      <c r="BS119" s="17">
        <f t="shared" si="151"/>
        <v>36830</v>
      </c>
      <c r="BT119" s="17">
        <f t="shared" si="151"/>
        <v>36860</v>
      </c>
      <c r="BU119" s="17">
        <f t="shared" si="151"/>
        <v>36891</v>
      </c>
      <c r="BV119" s="17">
        <f t="shared" si="151"/>
        <v>36922</v>
      </c>
      <c r="BW119" s="17">
        <f t="shared" si="151"/>
        <v>36950</v>
      </c>
      <c r="BX119" s="17">
        <f t="shared" si="151"/>
        <v>36981</v>
      </c>
      <c r="BY119" s="9"/>
      <c r="CA119" s="12">
        <f>MATCH(C119,Curves!$C$12:$C$433,0)</f>
        <v>117</v>
      </c>
      <c r="CB119" s="12">
        <f>MATCH(CONCATENATE("NG ",TEXT($BN119,"mmm-yyyy")),Curves!$11:$11,0)</f>
        <v>20</v>
      </c>
      <c r="CC119" s="12">
        <f>MATCH(CONCATENATE("B ",TEXT($BN119,"mmm-yyyy")),Curves!$11:$11,0)</f>
        <v>8</v>
      </c>
      <c r="CD119" s="12">
        <f>MATCH(CONCATENATE("DISC ",TEXT($BN119,"mmm-yyyy")),Curves!$11:$11,0)</f>
        <v>32</v>
      </c>
      <c r="CE119" s="12"/>
      <c r="CF119" s="12">
        <f>MATCH(CONCATENATE("NG ",TEXT($BO119,"mmm-yyyy")),Curves!$11:$11,0)</f>
        <v>21</v>
      </c>
      <c r="CG119" s="12">
        <f>MATCH(CONCATENATE("B ",TEXT($BO119,"mmm-yyyy")),Curves!$11:$11,0)</f>
        <v>9</v>
      </c>
      <c r="CH119" s="12">
        <f>MATCH(CONCATENATE("DISC ",TEXT($BO119,"mmm-yyyy")),Curves!$11:$11,0)</f>
        <v>33</v>
      </c>
      <c r="CI119" s="12"/>
      <c r="CJ119" s="12">
        <f>MATCH(CONCATENATE("NG ",TEXT($BP119,"mmm-yyyy")),Curves!$11:$11,0)</f>
        <v>22</v>
      </c>
      <c r="CK119" s="12">
        <f>MATCH(CONCATENATE("B ",TEXT($BP119,"mmm-yyyy")),Curves!$11:$11,0)</f>
        <v>10</v>
      </c>
      <c r="CL119" s="12">
        <f>MATCH(CONCATENATE("DISC ",TEXT($BP119,"mmm-yyyy")),Curves!$11:$11,0)</f>
        <v>34</v>
      </c>
      <c r="CM119" s="12"/>
      <c r="CN119" s="12">
        <f>MATCH(CONCATENATE("NG ",TEXT($BQ119,"mmm-yyyy")),Curves!$11:$11,0)</f>
        <v>23</v>
      </c>
      <c r="CO119" s="12">
        <f>MATCH(CONCATENATE("B ",TEXT($BQ119,"mmm-yyyy")),Curves!$11:$11,0)</f>
        <v>11</v>
      </c>
      <c r="CP119" s="12">
        <f>MATCH(CONCATENATE("DISC ",TEXT($BQ119,"mmm-yyyy")),Curves!$11:$11,0)</f>
        <v>35</v>
      </c>
      <c r="CQ119" s="12"/>
      <c r="CR119" s="12">
        <f>MATCH(CONCATENATE("NG ",TEXT($BR119,"mmm-yyyy")),Curves!$11:$11,0)</f>
        <v>24</v>
      </c>
      <c r="CS119" s="12">
        <f>MATCH(CONCATENATE("B ",TEXT($BR119,"mmm-yyyy")),Curves!$11:$11,0)</f>
        <v>12</v>
      </c>
      <c r="CT119" s="12">
        <f>MATCH(CONCATENATE("DISC ",TEXT($BR119,"mmm-yyyy")),Curves!$11:$11,0)</f>
        <v>36</v>
      </c>
      <c r="CU119" s="12"/>
      <c r="CV119" s="12">
        <f>MATCH(CONCATENATE("NG ",TEXT($BS119,"mmm-yyyy")),Curves!$11:$11,0)</f>
        <v>25</v>
      </c>
      <c r="CW119" s="12">
        <f>MATCH(CONCATENATE("B ",TEXT($BS119,"mmm-yyyy")),Curves!$11:$11,0)</f>
        <v>13</v>
      </c>
      <c r="CX119" s="12">
        <f>MATCH(CONCATENATE("DISC ",TEXT($BS119,"mmm-yyyy")),Curves!$11:$11,0)</f>
        <v>37</v>
      </c>
      <c r="CY119" s="12"/>
      <c r="CZ119" s="12">
        <f>MATCH(CONCATENATE("NG ",TEXT($BT119,"mmm-yyyy")),Curves!$11:$11,0)</f>
        <v>26</v>
      </c>
      <c r="DA119" s="12">
        <f>MATCH(CONCATENATE("B ",TEXT($BT119,"mmm-yyyy")),Curves!$11:$11,0)</f>
        <v>14</v>
      </c>
      <c r="DB119" s="12">
        <f>MATCH(CONCATENATE("DISC ",TEXT($BT119,"mmm-yyyy")),Curves!$11:$11,0)</f>
        <v>38</v>
      </c>
      <c r="DC119" s="12"/>
      <c r="DD119" s="12">
        <f>MATCH(CONCATENATE("NG ",TEXT($BU119,"mmm-yyyy")),Curves!$11:$11,0)</f>
        <v>27</v>
      </c>
      <c r="DE119" s="12">
        <f>MATCH(CONCATENATE("B ",TEXT($BU119,"mmm-yyyy")),Curves!$11:$11,0)</f>
        <v>15</v>
      </c>
      <c r="DF119" s="12">
        <f>MATCH(CONCATENATE("DISC ",TEXT($BU119,"mmm-yyyy")),Curves!$11:$11,0)</f>
        <v>39</v>
      </c>
      <c r="DG119" s="12"/>
      <c r="DH119" s="12">
        <f>MATCH(CONCATENATE("NG ",TEXT($BV119,"mmm-yyyy")),Curves!$11:$11,0)</f>
        <v>28</v>
      </c>
      <c r="DI119" s="12">
        <f>MATCH(CONCATENATE("B ",TEXT($BV119,"mmm-yyyy")),Curves!$11:$11,0)</f>
        <v>16</v>
      </c>
      <c r="DJ119" s="12">
        <f>MATCH(CONCATENATE("DISC ",TEXT($BV119,"mmm-yyyy")),Curves!$11:$11,0)</f>
        <v>40</v>
      </c>
      <c r="DL119" s="12">
        <f>MATCH(CONCATENATE("NG ",TEXT($BW119,"mmm-yyyy")),Curves!$11:$11,0)</f>
        <v>29</v>
      </c>
      <c r="DM119" s="12">
        <f>MATCH(CONCATENATE("B ",TEXT($BW119,"mmm-yyyy")),Curves!$11:$11,0)</f>
        <v>17</v>
      </c>
      <c r="DN119" s="12">
        <f>MATCH(CONCATENATE("DISC ",TEXT($BW119,"mmm-yyyy")),Curves!$11:$11,0)</f>
        <v>41</v>
      </c>
      <c r="DP119" s="12">
        <f>MATCH(CONCATENATE("NG ",TEXT($BX119,"mmm-yyyy")),Curves!$11:$11,0)</f>
        <v>30</v>
      </c>
      <c r="DQ119" s="12">
        <f>MATCH(CONCATENATE("B ",TEXT($BX119,"mmm-yyyy")),Curves!$11:$11,0)</f>
        <v>18</v>
      </c>
      <c r="DR119" s="12">
        <f>MATCH(CONCATENATE("DISC ",TEXT($BX119,"mmm-yyyy")),Curves!$11:$11,0)</f>
        <v>42</v>
      </c>
    </row>
    <row r="120" spans="2:122" x14ac:dyDescent="0.2">
      <c r="B120" s="6">
        <f t="shared" si="83"/>
        <v>36739</v>
      </c>
      <c r="C120" s="27">
        <f>IF(Curves!C129&lt;&gt;"",Curves!C129,"")</f>
        <v>36734</v>
      </c>
      <c r="D120" s="31"/>
      <c r="E120" s="20">
        <f t="shared" si="84"/>
        <v>0</v>
      </c>
      <c r="F120" s="20">
        <f t="shared" si="86"/>
        <v>0</v>
      </c>
      <c r="G120" s="20">
        <f t="shared" si="87"/>
        <v>0</v>
      </c>
      <c r="H120" s="20">
        <f t="shared" si="88"/>
        <v>3.4768559707509752</v>
      </c>
      <c r="I120" s="20">
        <f t="shared" si="89"/>
        <v>3.5346299126008471</v>
      </c>
      <c r="J120" s="20">
        <f t="shared" si="90"/>
        <v>3.5576110585384848</v>
      </c>
      <c r="K120" s="20">
        <f t="shared" si="91"/>
        <v>3.6426480067448512</v>
      </c>
      <c r="L120" s="20">
        <f t="shared" si="92"/>
        <v>3.7190571975268369</v>
      </c>
      <c r="M120" s="20">
        <f t="shared" si="93"/>
        <v>3.705258706489714</v>
      </c>
      <c r="N120" s="20">
        <f t="shared" si="94"/>
        <v>3.5290415662862391</v>
      </c>
      <c r="O120" s="21">
        <f t="shared" si="95"/>
        <v>3.3613508532144039</v>
      </c>
      <c r="P120" s="20"/>
      <c r="Q120" s="50">
        <f t="shared" si="96"/>
        <v>3.7190571975268369</v>
      </c>
      <c r="R120" s="50">
        <f t="shared" si="123"/>
        <v>3.3613508532144039</v>
      </c>
      <c r="S120" s="51">
        <f t="shared" si="97"/>
        <v>0.35770634431243309</v>
      </c>
      <c r="U120" s="34">
        <f>INDEX(Curves!$A$12:$AZ$907,$CA120,CB120)</f>
        <v>0</v>
      </c>
      <c r="V120" s="34">
        <f>INDEX(Curves!$A$12:$AZ$907,$CA120,CC120)</f>
        <v>0</v>
      </c>
      <c r="W120" s="34">
        <f>INDEX(Curves!$A$12:$AZ$907,$CA120,CD120)</f>
        <v>0</v>
      </c>
      <c r="X120" s="34"/>
      <c r="Y120" s="34">
        <f>INDEX(Curves!$A$12:$AZ$907,$CA120,CF120)</f>
        <v>0</v>
      </c>
      <c r="Z120" s="34">
        <f>INDEX(Curves!$A$12:$AZ$907,$CA120,CG120)</f>
        <v>0</v>
      </c>
      <c r="AA120" s="34">
        <f>INDEX(Curves!$A$12:$AZ$907,$CA120,CH120)</f>
        <v>0</v>
      </c>
      <c r="AB120" s="34"/>
      <c r="AC120" s="34">
        <f>INDEX(Curves!$A$12:$AZ$907,$CA120,CJ120)</f>
        <v>0</v>
      </c>
      <c r="AD120" s="34">
        <f>INDEX(Curves!$A$12:$AZ$907,$CA120,CK120)</f>
        <v>0</v>
      </c>
      <c r="AE120" s="34">
        <f>INDEX(Curves!$A$12:$AZ$907,$CA120,CL120)</f>
        <v>0</v>
      </c>
      <c r="AF120" s="34"/>
      <c r="AG120" s="34">
        <f>INDEX(Curves!$A$12:$AZ$907,$CA120,CN120)</f>
        <v>3.82</v>
      </c>
      <c r="AH120" s="34">
        <f>INDEX(Curves!$A$12:$AZ$907,$CA120,CO120)</f>
        <v>-0.34</v>
      </c>
      <c r="AI120" s="34">
        <f>INDEX(Curves!$A$12:$AZ$907,$CA120,CP120)</f>
        <v>0.9990965433192458</v>
      </c>
      <c r="AJ120" s="34"/>
      <c r="AK120" s="34">
        <f>INDEX(Curves!$A$12:$AZ$907,$CA120,CR120)</f>
        <v>3.8430000000000004</v>
      </c>
      <c r="AL120" s="34">
        <f>INDEX(Curves!$A$12:$AZ$907,$CA120,CS120)</f>
        <v>-0.28499999999999998</v>
      </c>
      <c r="AM120" s="34">
        <f>INDEX(Curves!$A$12:$AZ$907,$CA120,CT120)</f>
        <v>0.99343167863992321</v>
      </c>
      <c r="AN120" s="34"/>
      <c r="AO120" s="34">
        <f>INDEX(Curves!$A$12:$AZ$907,$CA120,CV120)</f>
        <v>3.8610000000000002</v>
      </c>
      <c r="AP120" s="34">
        <f>INDEX(Curves!$A$12:$AZ$907,$CA120,CW120)</f>
        <v>-0.26</v>
      </c>
      <c r="AQ120" s="34">
        <f>INDEX(Curves!$A$12:$AZ$907,$CA120,CX120)</f>
        <v>0.98795086324312276</v>
      </c>
      <c r="AR120" s="34"/>
      <c r="AS120" s="34">
        <f>INDEX(Curves!$A$12:$AZ$907,$CA120,CZ120)</f>
        <v>3.9510000000000005</v>
      </c>
      <c r="AT120" s="34">
        <f>INDEX(Curves!$A$12:$AZ$907,$CA120,DA120)</f>
        <v>-0.24249999999999999</v>
      </c>
      <c r="AU120" s="34">
        <f>INDEX(Curves!$A$12:$AZ$907,$CA120,DB120)</f>
        <v>0.98224295719154664</v>
      </c>
      <c r="AV120" s="34"/>
      <c r="AW120" s="34">
        <f>INDEX(Curves!$A$12:$AZ$907,$CA120,DD120)</f>
        <v>4.05</v>
      </c>
      <c r="AX120" s="34">
        <f>INDEX(Curves!$A$12:$AZ$907,$CA120,DE120)</f>
        <v>-0.24249999999999999</v>
      </c>
      <c r="AY120" s="34">
        <f>INDEX(Curves!$A$12:$AZ$907,$CA120,DF120)</f>
        <v>0.97677142416988505</v>
      </c>
      <c r="AZ120" s="34"/>
      <c r="BA120" s="34">
        <f>INDEX(Curves!$A$12:$AZ$907,$CA120,DH120)</f>
        <v>4.048</v>
      </c>
      <c r="BB120" s="34">
        <f>INDEX(Curves!$A$12:$AZ$907,$CA120,DI120)</f>
        <v>-0.23250000000000001</v>
      </c>
      <c r="BC120" s="34">
        <f>INDEX(Curves!$A$12:$AZ$907,$CA120,DJ120)</f>
        <v>0.97110698636868398</v>
      </c>
      <c r="BD120" s="34"/>
      <c r="BE120" s="34">
        <f>INDEX(Curves!$A$12:$AZ$907,$CA120,DL120)</f>
        <v>3.8880000000000003</v>
      </c>
      <c r="BF120" s="34">
        <f>INDEX(Curves!$A$12:$AZ$907,$CA120,DM120)</f>
        <v>-0.23250000000000001</v>
      </c>
      <c r="BG120" s="34">
        <f>INDEX(Curves!$A$12:$AZ$907,$CA120,DN120)</f>
        <v>0.96540598174975756</v>
      </c>
      <c r="BH120" s="34"/>
      <c r="BI120" s="34">
        <f>INDEX(Curves!$A$12:$AZ$907,$CA120,DP120)</f>
        <v>3.738</v>
      </c>
      <c r="BJ120" s="34">
        <f>INDEX(Curves!$A$12:$AZ$907,$CA120,DQ120)</f>
        <v>-0.23749999999999999</v>
      </c>
      <c r="BK120" s="34">
        <f>INDEX(Curves!$A$12:$AZ$907,$CA120,DR120)</f>
        <v>0.96024877966416333</v>
      </c>
      <c r="BL120"/>
      <c r="BM120"/>
      <c r="BN120" s="17">
        <f t="shared" si="99"/>
        <v>36647</v>
      </c>
      <c r="BO120" s="17">
        <f t="shared" ref="BO120:BX120" si="152">EOMONTH(BN120,1)</f>
        <v>36707</v>
      </c>
      <c r="BP120" s="17">
        <f t="shared" si="152"/>
        <v>36738</v>
      </c>
      <c r="BQ120" s="17">
        <f t="shared" si="152"/>
        <v>36769</v>
      </c>
      <c r="BR120" s="17">
        <f t="shared" si="152"/>
        <v>36799</v>
      </c>
      <c r="BS120" s="17">
        <f t="shared" si="152"/>
        <v>36830</v>
      </c>
      <c r="BT120" s="17">
        <f t="shared" si="152"/>
        <v>36860</v>
      </c>
      <c r="BU120" s="17">
        <f t="shared" si="152"/>
        <v>36891</v>
      </c>
      <c r="BV120" s="17">
        <f t="shared" si="152"/>
        <v>36922</v>
      </c>
      <c r="BW120" s="17">
        <f t="shared" si="152"/>
        <v>36950</v>
      </c>
      <c r="BX120" s="17">
        <f t="shared" si="152"/>
        <v>36981</v>
      </c>
      <c r="BY120" s="9"/>
      <c r="CA120" s="12">
        <f>MATCH(C120,Curves!$C$12:$C$433,0)</f>
        <v>118</v>
      </c>
      <c r="CB120" s="12">
        <f>MATCH(CONCATENATE("NG ",TEXT($BN120,"mmm-yyyy")),Curves!$11:$11,0)</f>
        <v>20</v>
      </c>
      <c r="CC120" s="12">
        <f>MATCH(CONCATENATE("B ",TEXT($BN120,"mmm-yyyy")),Curves!$11:$11,0)</f>
        <v>8</v>
      </c>
      <c r="CD120" s="12">
        <f>MATCH(CONCATENATE("DISC ",TEXT($BN120,"mmm-yyyy")),Curves!$11:$11,0)</f>
        <v>32</v>
      </c>
      <c r="CE120" s="12"/>
      <c r="CF120" s="12">
        <f>MATCH(CONCATENATE("NG ",TEXT($BO120,"mmm-yyyy")),Curves!$11:$11,0)</f>
        <v>21</v>
      </c>
      <c r="CG120" s="12">
        <f>MATCH(CONCATENATE("B ",TEXT($BO120,"mmm-yyyy")),Curves!$11:$11,0)</f>
        <v>9</v>
      </c>
      <c r="CH120" s="12">
        <f>MATCH(CONCATENATE("DISC ",TEXT($BO120,"mmm-yyyy")),Curves!$11:$11,0)</f>
        <v>33</v>
      </c>
      <c r="CI120" s="12"/>
      <c r="CJ120" s="12">
        <f>MATCH(CONCATENATE("NG ",TEXT($BP120,"mmm-yyyy")),Curves!$11:$11,0)</f>
        <v>22</v>
      </c>
      <c r="CK120" s="12">
        <f>MATCH(CONCATENATE("B ",TEXT($BP120,"mmm-yyyy")),Curves!$11:$11,0)</f>
        <v>10</v>
      </c>
      <c r="CL120" s="12">
        <f>MATCH(CONCATENATE("DISC ",TEXT($BP120,"mmm-yyyy")),Curves!$11:$11,0)</f>
        <v>34</v>
      </c>
      <c r="CM120" s="12"/>
      <c r="CN120" s="12">
        <f>MATCH(CONCATENATE("NG ",TEXT($BQ120,"mmm-yyyy")),Curves!$11:$11,0)</f>
        <v>23</v>
      </c>
      <c r="CO120" s="12">
        <f>MATCH(CONCATENATE("B ",TEXT($BQ120,"mmm-yyyy")),Curves!$11:$11,0)</f>
        <v>11</v>
      </c>
      <c r="CP120" s="12">
        <f>MATCH(CONCATENATE("DISC ",TEXT($BQ120,"mmm-yyyy")),Curves!$11:$11,0)</f>
        <v>35</v>
      </c>
      <c r="CQ120" s="12"/>
      <c r="CR120" s="12">
        <f>MATCH(CONCATENATE("NG ",TEXT($BR120,"mmm-yyyy")),Curves!$11:$11,0)</f>
        <v>24</v>
      </c>
      <c r="CS120" s="12">
        <f>MATCH(CONCATENATE("B ",TEXT($BR120,"mmm-yyyy")),Curves!$11:$11,0)</f>
        <v>12</v>
      </c>
      <c r="CT120" s="12">
        <f>MATCH(CONCATENATE("DISC ",TEXT($BR120,"mmm-yyyy")),Curves!$11:$11,0)</f>
        <v>36</v>
      </c>
      <c r="CU120" s="12"/>
      <c r="CV120" s="12">
        <f>MATCH(CONCATENATE("NG ",TEXT($BS120,"mmm-yyyy")),Curves!$11:$11,0)</f>
        <v>25</v>
      </c>
      <c r="CW120" s="12">
        <f>MATCH(CONCATENATE("B ",TEXT($BS120,"mmm-yyyy")),Curves!$11:$11,0)</f>
        <v>13</v>
      </c>
      <c r="CX120" s="12">
        <f>MATCH(CONCATENATE("DISC ",TEXT($BS120,"mmm-yyyy")),Curves!$11:$11,0)</f>
        <v>37</v>
      </c>
      <c r="CY120" s="12"/>
      <c r="CZ120" s="12">
        <f>MATCH(CONCATENATE("NG ",TEXT($BT120,"mmm-yyyy")),Curves!$11:$11,0)</f>
        <v>26</v>
      </c>
      <c r="DA120" s="12">
        <f>MATCH(CONCATENATE("B ",TEXT($BT120,"mmm-yyyy")),Curves!$11:$11,0)</f>
        <v>14</v>
      </c>
      <c r="DB120" s="12">
        <f>MATCH(CONCATENATE("DISC ",TEXT($BT120,"mmm-yyyy")),Curves!$11:$11,0)</f>
        <v>38</v>
      </c>
      <c r="DC120" s="12"/>
      <c r="DD120" s="12">
        <f>MATCH(CONCATENATE("NG ",TEXT($BU120,"mmm-yyyy")),Curves!$11:$11,0)</f>
        <v>27</v>
      </c>
      <c r="DE120" s="12">
        <f>MATCH(CONCATENATE("B ",TEXT($BU120,"mmm-yyyy")),Curves!$11:$11,0)</f>
        <v>15</v>
      </c>
      <c r="DF120" s="12">
        <f>MATCH(CONCATENATE("DISC ",TEXT($BU120,"mmm-yyyy")),Curves!$11:$11,0)</f>
        <v>39</v>
      </c>
      <c r="DG120" s="12"/>
      <c r="DH120" s="12">
        <f>MATCH(CONCATENATE("NG ",TEXT($BV120,"mmm-yyyy")),Curves!$11:$11,0)</f>
        <v>28</v>
      </c>
      <c r="DI120" s="12">
        <f>MATCH(CONCATENATE("B ",TEXT($BV120,"mmm-yyyy")),Curves!$11:$11,0)</f>
        <v>16</v>
      </c>
      <c r="DJ120" s="12">
        <f>MATCH(CONCATENATE("DISC ",TEXT($BV120,"mmm-yyyy")),Curves!$11:$11,0)</f>
        <v>40</v>
      </c>
      <c r="DL120" s="12">
        <f>MATCH(CONCATENATE("NG ",TEXT($BW120,"mmm-yyyy")),Curves!$11:$11,0)</f>
        <v>29</v>
      </c>
      <c r="DM120" s="12">
        <f>MATCH(CONCATENATE("B ",TEXT($BW120,"mmm-yyyy")),Curves!$11:$11,0)</f>
        <v>17</v>
      </c>
      <c r="DN120" s="12">
        <f>MATCH(CONCATENATE("DISC ",TEXT($BW120,"mmm-yyyy")),Curves!$11:$11,0)</f>
        <v>41</v>
      </c>
      <c r="DP120" s="12">
        <f>MATCH(CONCATENATE("NG ",TEXT($BX120,"mmm-yyyy")),Curves!$11:$11,0)</f>
        <v>30</v>
      </c>
      <c r="DQ120" s="12">
        <f>MATCH(CONCATENATE("B ",TEXT($BX120,"mmm-yyyy")),Curves!$11:$11,0)</f>
        <v>18</v>
      </c>
      <c r="DR120" s="12">
        <f>MATCH(CONCATENATE("DISC ",TEXT($BX120,"mmm-yyyy")),Curves!$11:$11,0)</f>
        <v>42</v>
      </c>
    </row>
    <row r="121" spans="2:122" x14ac:dyDescent="0.2">
      <c r="B121" s="6">
        <f t="shared" si="83"/>
        <v>36770</v>
      </c>
      <c r="C121" s="27">
        <f>IF(Curves!C130&lt;&gt;"",Curves!C130,"")</f>
        <v>36735</v>
      </c>
      <c r="D121" s="31"/>
      <c r="E121" s="20">
        <f t="shared" si="84"/>
        <v>0</v>
      </c>
      <c r="F121" s="20">
        <f t="shared" si="86"/>
        <v>0</v>
      </c>
      <c r="G121" s="20">
        <f t="shared" si="87"/>
        <v>0</v>
      </c>
      <c r="H121" s="20">
        <f t="shared" si="88"/>
        <v>0</v>
      </c>
      <c r="I121" s="20">
        <f t="shared" si="89"/>
        <v>3.5621063665895587</v>
      </c>
      <c r="J121" s="20">
        <f t="shared" si="90"/>
        <v>3.5484205669598823</v>
      </c>
      <c r="K121" s="20">
        <f t="shared" si="91"/>
        <v>3.6335121615284458</v>
      </c>
      <c r="L121" s="20">
        <f t="shared" si="92"/>
        <v>3.7157175220060821</v>
      </c>
      <c r="M121" s="20">
        <f t="shared" si="93"/>
        <v>3.7027525296518173</v>
      </c>
      <c r="N121" s="20">
        <f t="shared" si="94"/>
        <v>3.5312519977294752</v>
      </c>
      <c r="O121" s="21">
        <f t="shared" si="95"/>
        <v>3.3615078270114012</v>
      </c>
      <c r="P121" s="20"/>
      <c r="Q121" s="50">
        <f t="shared" si="96"/>
        <v>3.7157175220060821</v>
      </c>
      <c r="R121" s="50">
        <f t="shared" si="123"/>
        <v>0</v>
      </c>
      <c r="S121" s="51">
        <f t="shared" si="97"/>
        <v>3.7157175220060821</v>
      </c>
      <c r="U121" s="34">
        <f>INDEX(Curves!$A$12:$AZ$907,$CA121,CB121)</f>
        <v>0</v>
      </c>
      <c r="V121" s="34">
        <f>INDEX(Curves!$A$12:$AZ$907,$CA121,CC121)</f>
        <v>0</v>
      </c>
      <c r="W121" s="34">
        <f>INDEX(Curves!$A$12:$AZ$907,$CA121,CD121)</f>
        <v>0</v>
      </c>
      <c r="X121" s="34"/>
      <c r="Y121" s="34">
        <f>INDEX(Curves!$A$12:$AZ$907,$CA121,CF121)</f>
        <v>0</v>
      </c>
      <c r="Z121" s="34">
        <f>INDEX(Curves!$A$12:$AZ$907,$CA121,CG121)</f>
        <v>0</v>
      </c>
      <c r="AA121" s="34">
        <f>INDEX(Curves!$A$12:$AZ$907,$CA121,CH121)</f>
        <v>0</v>
      </c>
      <c r="AB121" s="34"/>
      <c r="AC121" s="34">
        <f>INDEX(Curves!$A$12:$AZ$907,$CA121,CJ121)</f>
        <v>0</v>
      </c>
      <c r="AD121" s="34">
        <f>INDEX(Curves!$A$12:$AZ$907,$CA121,CK121)</f>
        <v>0</v>
      </c>
      <c r="AE121" s="34">
        <f>INDEX(Curves!$A$12:$AZ$907,$CA121,CL121)</f>
        <v>0</v>
      </c>
      <c r="AF121" s="34"/>
      <c r="AG121" s="34">
        <f>INDEX(Curves!$A$12:$AZ$907,$CA121,CN121)</f>
        <v>0</v>
      </c>
      <c r="AH121" s="34">
        <f>INDEX(Curves!$A$12:$AZ$907,$CA121,CO121)</f>
        <v>0</v>
      </c>
      <c r="AI121" s="34">
        <f>INDEX(Curves!$A$12:$AZ$907,$CA121,CP121)</f>
        <v>0</v>
      </c>
      <c r="AJ121" s="34"/>
      <c r="AK121" s="34">
        <f>INDEX(Curves!$A$12:$AZ$907,$CA121,CR121)</f>
        <v>3.8450000000000002</v>
      </c>
      <c r="AL121" s="34">
        <f>INDEX(Curves!$A$12:$AZ$907,$CA121,CS121)</f>
        <v>-0.26</v>
      </c>
      <c r="AM121" s="34">
        <f>INDEX(Curves!$A$12:$AZ$907,$CA121,CT121)</f>
        <v>0.99361404925789643</v>
      </c>
      <c r="AN121" s="34"/>
      <c r="AO121" s="34">
        <f>INDEX(Curves!$A$12:$AZ$907,$CA121,CV121)</f>
        <v>3.8560000000000003</v>
      </c>
      <c r="AP121" s="34">
        <f>INDEX(Curves!$A$12:$AZ$907,$CA121,CW121)</f>
        <v>-0.26500000000000001</v>
      </c>
      <c r="AQ121" s="34">
        <f>INDEX(Curves!$A$12:$AZ$907,$CA121,CX121)</f>
        <v>0.98814273655245954</v>
      </c>
      <c r="AR121" s="34"/>
      <c r="AS121" s="34">
        <f>INDEX(Curves!$A$12:$AZ$907,$CA121,CZ121)</f>
        <v>3.9560000000000004</v>
      </c>
      <c r="AT121" s="34">
        <f>INDEX(Curves!$A$12:$AZ$907,$CA121,DA121)</f>
        <v>-0.25750000000000001</v>
      </c>
      <c r="AU121" s="34">
        <f>INDEX(Curves!$A$12:$AZ$907,$CA121,DB121)</f>
        <v>0.98242859578976482</v>
      </c>
      <c r="AV121" s="34"/>
      <c r="AW121" s="34">
        <f>INDEX(Curves!$A$12:$AZ$907,$CA121,DD121)</f>
        <v>4.0609999999999999</v>
      </c>
      <c r="AX121" s="34">
        <f>INDEX(Curves!$A$12:$AZ$907,$CA121,DE121)</f>
        <v>-0.25750000000000001</v>
      </c>
      <c r="AY121" s="34">
        <f>INDEX(Curves!$A$12:$AZ$907,$CA121,DF121)</f>
        <v>0.97692060523362223</v>
      </c>
      <c r="AZ121" s="34"/>
      <c r="BA121" s="34">
        <f>INDEX(Curves!$A$12:$AZ$907,$CA121,DH121)</f>
        <v>4.0599999999999996</v>
      </c>
      <c r="BB121" s="34">
        <f>INDEX(Curves!$A$12:$AZ$907,$CA121,DI121)</f>
        <v>-0.2475</v>
      </c>
      <c r="BC121" s="34">
        <f>INDEX(Curves!$A$12:$AZ$907,$CA121,DJ121)</f>
        <v>0.9712137782693292</v>
      </c>
      <c r="BD121" s="34"/>
      <c r="BE121" s="34">
        <f>INDEX(Curves!$A$12:$AZ$907,$CA121,DL121)</f>
        <v>3.9049999999999998</v>
      </c>
      <c r="BF121" s="34">
        <f>INDEX(Curves!$A$12:$AZ$907,$CA121,DM121)</f>
        <v>-0.2475</v>
      </c>
      <c r="BG121" s="34">
        <f>INDEX(Curves!$A$12:$AZ$907,$CA121,DN121)</f>
        <v>0.96548243273533163</v>
      </c>
      <c r="BH121" s="34"/>
      <c r="BI121" s="34">
        <f>INDEX(Curves!$A$12:$AZ$907,$CA121,DP121)</f>
        <v>3.7530000000000001</v>
      </c>
      <c r="BJ121" s="34">
        <f>INDEX(Curves!$A$12:$AZ$907,$CA121,DQ121)</f>
        <v>-0.2525</v>
      </c>
      <c r="BK121" s="34">
        <f>INDEX(Curves!$A$12:$AZ$907,$CA121,DR121)</f>
        <v>0.96029362291426967</v>
      </c>
      <c r="BL121"/>
      <c r="BM121"/>
      <c r="BN121" s="17">
        <f t="shared" si="99"/>
        <v>36647</v>
      </c>
      <c r="BO121" s="17">
        <f t="shared" ref="BO121:BX121" si="153">EOMONTH(BN121,1)</f>
        <v>36707</v>
      </c>
      <c r="BP121" s="17">
        <f t="shared" si="153"/>
        <v>36738</v>
      </c>
      <c r="BQ121" s="17">
        <f t="shared" si="153"/>
        <v>36769</v>
      </c>
      <c r="BR121" s="17">
        <f t="shared" si="153"/>
        <v>36799</v>
      </c>
      <c r="BS121" s="17">
        <f t="shared" si="153"/>
        <v>36830</v>
      </c>
      <c r="BT121" s="17">
        <f t="shared" si="153"/>
        <v>36860</v>
      </c>
      <c r="BU121" s="17">
        <f t="shared" si="153"/>
        <v>36891</v>
      </c>
      <c r="BV121" s="17">
        <f t="shared" si="153"/>
        <v>36922</v>
      </c>
      <c r="BW121" s="17">
        <f t="shared" si="153"/>
        <v>36950</v>
      </c>
      <c r="BX121" s="17">
        <f t="shared" si="153"/>
        <v>36981</v>
      </c>
      <c r="BY121" s="9"/>
      <c r="CA121" s="12">
        <f>MATCH(C121,Curves!$C$12:$C$433,0)</f>
        <v>119</v>
      </c>
      <c r="CB121" s="12">
        <f>MATCH(CONCATENATE("NG ",TEXT($BN121,"mmm-yyyy")),Curves!$11:$11,0)</f>
        <v>20</v>
      </c>
      <c r="CC121" s="12">
        <f>MATCH(CONCATENATE("B ",TEXT($BN121,"mmm-yyyy")),Curves!$11:$11,0)</f>
        <v>8</v>
      </c>
      <c r="CD121" s="12">
        <f>MATCH(CONCATENATE("DISC ",TEXT($BN121,"mmm-yyyy")),Curves!$11:$11,0)</f>
        <v>32</v>
      </c>
      <c r="CE121" s="12"/>
      <c r="CF121" s="12">
        <f>MATCH(CONCATENATE("NG ",TEXT($BO121,"mmm-yyyy")),Curves!$11:$11,0)</f>
        <v>21</v>
      </c>
      <c r="CG121" s="12">
        <f>MATCH(CONCATENATE("B ",TEXT($BO121,"mmm-yyyy")),Curves!$11:$11,0)</f>
        <v>9</v>
      </c>
      <c r="CH121" s="12">
        <f>MATCH(CONCATENATE("DISC ",TEXT($BO121,"mmm-yyyy")),Curves!$11:$11,0)</f>
        <v>33</v>
      </c>
      <c r="CI121" s="12"/>
      <c r="CJ121" s="12">
        <f>MATCH(CONCATENATE("NG ",TEXT($BP121,"mmm-yyyy")),Curves!$11:$11,0)</f>
        <v>22</v>
      </c>
      <c r="CK121" s="12">
        <f>MATCH(CONCATENATE("B ",TEXT($BP121,"mmm-yyyy")),Curves!$11:$11,0)</f>
        <v>10</v>
      </c>
      <c r="CL121" s="12">
        <f>MATCH(CONCATENATE("DISC ",TEXT($BP121,"mmm-yyyy")),Curves!$11:$11,0)</f>
        <v>34</v>
      </c>
      <c r="CM121" s="12"/>
      <c r="CN121" s="12">
        <f>MATCH(CONCATENATE("NG ",TEXT($BQ121,"mmm-yyyy")),Curves!$11:$11,0)</f>
        <v>23</v>
      </c>
      <c r="CO121" s="12">
        <f>MATCH(CONCATENATE("B ",TEXT($BQ121,"mmm-yyyy")),Curves!$11:$11,0)</f>
        <v>11</v>
      </c>
      <c r="CP121" s="12">
        <f>MATCH(CONCATENATE("DISC ",TEXT($BQ121,"mmm-yyyy")),Curves!$11:$11,0)</f>
        <v>35</v>
      </c>
      <c r="CQ121" s="12"/>
      <c r="CR121" s="12">
        <f>MATCH(CONCATENATE("NG ",TEXT($BR121,"mmm-yyyy")),Curves!$11:$11,0)</f>
        <v>24</v>
      </c>
      <c r="CS121" s="12">
        <f>MATCH(CONCATENATE("B ",TEXT($BR121,"mmm-yyyy")),Curves!$11:$11,0)</f>
        <v>12</v>
      </c>
      <c r="CT121" s="12">
        <f>MATCH(CONCATENATE("DISC ",TEXT($BR121,"mmm-yyyy")),Curves!$11:$11,0)</f>
        <v>36</v>
      </c>
      <c r="CU121" s="12"/>
      <c r="CV121" s="12">
        <f>MATCH(CONCATENATE("NG ",TEXT($BS121,"mmm-yyyy")),Curves!$11:$11,0)</f>
        <v>25</v>
      </c>
      <c r="CW121" s="12">
        <f>MATCH(CONCATENATE("B ",TEXT($BS121,"mmm-yyyy")),Curves!$11:$11,0)</f>
        <v>13</v>
      </c>
      <c r="CX121" s="12">
        <f>MATCH(CONCATENATE("DISC ",TEXT($BS121,"mmm-yyyy")),Curves!$11:$11,0)</f>
        <v>37</v>
      </c>
      <c r="CY121" s="12"/>
      <c r="CZ121" s="12">
        <f>MATCH(CONCATENATE("NG ",TEXT($BT121,"mmm-yyyy")),Curves!$11:$11,0)</f>
        <v>26</v>
      </c>
      <c r="DA121" s="12">
        <f>MATCH(CONCATENATE("B ",TEXT($BT121,"mmm-yyyy")),Curves!$11:$11,0)</f>
        <v>14</v>
      </c>
      <c r="DB121" s="12">
        <f>MATCH(CONCATENATE("DISC ",TEXT($BT121,"mmm-yyyy")),Curves!$11:$11,0)</f>
        <v>38</v>
      </c>
      <c r="DC121" s="12"/>
      <c r="DD121" s="12">
        <f>MATCH(CONCATENATE("NG ",TEXT($BU121,"mmm-yyyy")),Curves!$11:$11,0)</f>
        <v>27</v>
      </c>
      <c r="DE121" s="12">
        <f>MATCH(CONCATENATE("B ",TEXT($BU121,"mmm-yyyy")),Curves!$11:$11,0)</f>
        <v>15</v>
      </c>
      <c r="DF121" s="12">
        <f>MATCH(CONCATENATE("DISC ",TEXT($BU121,"mmm-yyyy")),Curves!$11:$11,0)</f>
        <v>39</v>
      </c>
      <c r="DG121" s="12"/>
      <c r="DH121" s="12">
        <f>MATCH(CONCATENATE("NG ",TEXT($BV121,"mmm-yyyy")),Curves!$11:$11,0)</f>
        <v>28</v>
      </c>
      <c r="DI121" s="12">
        <f>MATCH(CONCATENATE("B ",TEXT($BV121,"mmm-yyyy")),Curves!$11:$11,0)</f>
        <v>16</v>
      </c>
      <c r="DJ121" s="12">
        <f>MATCH(CONCATENATE("DISC ",TEXT($BV121,"mmm-yyyy")),Curves!$11:$11,0)</f>
        <v>40</v>
      </c>
      <c r="DL121" s="12">
        <f>MATCH(CONCATENATE("NG ",TEXT($BW121,"mmm-yyyy")),Curves!$11:$11,0)</f>
        <v>29</v>
      </c>
      <c r="DM121" s="12">
        <f>MATCH(CONCATENATE("B ",TEXT($BW121,"mmm-yyyy")),Curves!$11:$11,0)</f>
        <v>17</v>
      </c>
      <c r="DN121" s="12">
        <f>MATCH(CONCATENATE("DISC ",TEXT($BW121,"mmm-yyyy")),Curves!$11:$11,0)</f>
        <v>41</v>
      </c>
      <c r="DP121" s="12">
        <f>MATCH(CONCATENATE("NG ",TEXT($BX121,"mmm-yyyy")),Curves!$11:$11,0)</f>
        <v>30</v>
      </c>
      <c r="DQ121" s="12">
        <f>MATCH(CONCATENATE("B ",TEXT($BX121,"mmm-yyyy")),Curves!$11:$11,0)</f>
        <v>18</v>
      </c>
      <c r="DR121" s="12">
        <f>MATCH(CONCATENATE("DISC ",TEXT($BX121,"mmm-yyyy")),Curves!$11:$11,0)</f>
        <v>42</v>
      </c>
    </row>
    <row r="122" spans="2:122" x14ac:dyDescent="0.2">
      <c r="B122" s="6">
        <f t="shared" si="83"/>
        <v>36770</v>
      </c>
      <c r="C122" s="27">
        <f>IF(Curves!C131&lt;&gt;"",Curves!C131,"")</f>
        <v>36736</v>
      </c>
      <c r="D122" s="31"/>
      <c r="E122" s="20">
        <f t="shared" si="84"/>
        <v>0</v>
      </c>
      <c r="F122" s="20">
        <f t="shared" si="86"/>
        <v>0</v>
      </c>
      <c r="G122" s="20">
        <f t="shared" si="87"/>
        <v>0</v>
      </c>
      <c r="H122" s="20">
        <f t="shared" si="88"/>
        <v>0</v>
      </c>
      <c r="I122" s="20">
        <f t="shared" si="89"/>
        <v>0</v>
      </c>
      <c r="J122" s="20">
        <f t="shared" si="90"/>
        <v>0</v>
      </c>
      <c r="K122" s="20">
        <f t="shared" si="91"/>
        <v>0</v>
      </c>
      <c r="L122" s="20">
        <f t="shared" si="92"/>
        <v>0</v>
      </c>
      <c r="M122" s="20">
        <f t="shared" si="93"/>
        <v>0</v>
      </c>
      <c r="N122" s="20">
        <f t="shared" si="94"/>
        <v>0</v>
      </c>
      <c r="O122" s="21">
        <f t="shared" si="95"/>
        <v>0</v>
      </c>
      <c r="P122" s="20"/>
      <c r="Q122" s="50">
        <f t="shared" si="96"/>
        <v>0</v>
      </c>
      <c r="R122" s="50">
        <f t="shared" ref="R122:R151" si="154">MIN(I122:O122)</f>
        <v>0</v>
      </c>
      <c r="S122" s="51">
        <f t="shared" si="97"/>
        <v>3.7157175220060821</v>
      </c>
      <c r="U122" s="34">
        <f>INDEX(Curves!$A$12:$AZ$907,$CA122,CB122)</f>
        <v>0</v>
      </c>
      <c r="V122" s="34">
        <f>INDEX(Curves!$A$12:$AZ$907,$CA122,CC122)</f>
        <v>0</v>
      </c>
      <c r="W122" s="34">
        <f>INDEX(Curves!$A$12:$AZ$907,$CA122,CD122)</f>
        <v>0</v>
      </c>
      <c r="X122" s="34"/>
      <c r="Y122" s="34">
        <f>INDEX(Curves!$A$12:$AZ$907,$CA122,CF122)</f>
        <v>0</v>
      </c>
      <c r="Z122" s="34">
        <f>INDEX(Curves!$A$12:$AZ$907,$CA122,CG122)</f>
        <v>0</v>
      </c>
      <c r="AA122" s="34">
        <f>INDEX(Curves!$A$12:$AZ$907,$CA122,CH122)</f>
        <v>0</v>
      </c>
      <c r="AB122" s="34"/>
      <c r="AC122" s="34">
        <f>INDEX(Curves!$A$12:$AZ$907,$CA122,CJ122)</f>
        <v>0</v>
      </c>
      <c r="AD122" s="34">
        <f>INDEX(Curves!$A$12:$AZ$907,$CA122,CK122)</f>
        <v>0</v>
      </c>
      <c r="AE122" s="34">
        <f>INDEX(Curves!$A$12:$AZ$907,$CA122,CL122)</f>
        <v>0</v>
      </c>
      <c r="AF122" s="34"/>
      <c r="AG122" s="34">
        <f>INDEX(Curves!$A$12:$AZ$907,$CA122,CN122)</f>
        <v>0</v>
      </c>
      <c r="AH122" s="34">
        <f>INDEX(Curves!$A$12:$AZ$907,$CA122,CO122)</f>
        <v>0</v>
      </c>
      <c r="AI122" s="34">
        <f>INDEX(Curves!$A$12:$AZ$907,$CA122,CP122)</f>
        <v>0</v>
      </c>
      <c r="AJ122" s="34"/>
      <c r="AK122" s="34">
        <f>INDEX(Curves!$A$12:$AZ$907,$CA122,CR122)</f>
        <v>0</v>
      </c>
      <c r="AL122" s="34">
        <f>INDEX(Curves!$A$12:$AZ$907,$CA122,CS122)</f>
        <v>0</v>
      </c>
      <c r="AM122" s="34">
        <f>INDEX(Curves!$A$12:$AZ$907,$CA122,CT122)</f>
        <v>0</v>
      </c>
      <c r="AN122" s="34"/>
      <c r="AO122" s="34">
        <f>INDEX(Curves!$A$12:$AZ$907,$CA122,CV122)</f>
        <v>0</v>
      </c>
      <c r="AP122" s="34">
        <f>INDEX(Curves!$A$12:$AZ$907,$CA122,CW122)</f>
        <v>0</v>
      </c>
      <c r="AQ122" s="34">
        <f>INDEX(Curves!$A$12:$AZ$907,$CA122,CX122)</f>
        <v>0</v>
      </c>
      <c r="AR122" s="34"/>
      <c r="AS122" s="34">
        <f>INDEX(Curves!$A$12:$AZ$907,$CA122,CZ122)</f>
        <v>0</v>
      </c>
      <c r="AT122" s="34">
        <f>INDEX(Curves!$A$12:$AZ$907,$CA122,DA122)</f>
        <v>0</v>
      </c>
      <c r="AU122" s="34">
        <f>INDEX(Curves!$A$12:$AZ$907,$CA122,DB122)</f>
        <v>0</v>
      </c>
      <c r="AV122" s="34"/>
      <c r="AW122" s="34">
        <f>INDEX(Curves!$A$12:$AZ$907,$CA122,DD122)</f>
        <v>0</v>
      </c>
      <c r="AX122" s="34">
        <f>INDEX(Curves!$A$12:$AZ$907,$CA122,DE122)</f>
        <v>0</v>
      </c>
      <c r="AY122" s="34">
        <f>INDEX(Curves!$A$12:$AZ$907,$CA122,DF122)</f>
        <v>0</v>
      </c>
      <c r="AZ122" s="34"/>
      <c r="BA122" s="34">
        <f>INDEX(Curves!$A$12:$AZ$907,$CA122,DH122)</f>
        <v>0</v>
      </c>
      <c r="BB122" s="34">
        <f>INDEX(Curves!$A$12:$AZ$907,$CA122,DI122)</f>
        <v>0</v>
      </c>
      <c r="BC122" s="34">
        <f>INDEX(Curves!$A$12:$AZ$907,$CA122,DJ122)</f>
        <v>0</v>
      </c>
      <c r="BD122" s="34"/>
      <c r="BE122" s="34">
        <f>INDEX(Curves!$A$12:$AZ$907,$CA122,DL122)</f>
        <v>0</v>
      </c>
      <c r="BF122" s="34">
        <f>INDEX(Curves!$A$12:$AZ$907,$CA122,DM122)</f>
        <v>0</v>
      </c>
      <c r="BG122" s="34">
        <f>INDEX(Curves!$A$12:$AZ$907,$CA122,DN122)</f>
        <v>0</v>
      </c>
      <c r="BH122" s="34"/>
      <c r="BI122" s="34">
        <f>INDEX(Curves!$A$12:$AZ$907,$CA122,DP122)</f>
        <v>0</v>
      </c>
      <c r="BJ122" s="34">
        <f>INDEX(Curves!$A$12:$AZ$907,$CA122,DQ122)</f>
        <v>0</v>
      </c>
      <c r="BK122" s="34">
        <f>INDEX(Curves!$A$12:$AZ$907,$CA122,DR122)</f>
        <v>0</v>
      </c>
      <c r="BL122"/>
      <c r="BM122"/>
      <c r="BN122" s="17">
        <f t="shared" si="99"/>
        <v>36647</v>
      </c>
      <c r="BO122" s="17">
        <f t="shared" ref="BO122:BX122" si="155">EOMONTH(BN122,1)</f>
        <v>36707</v>
      </c>
      <c r="BP122" s="17">
        <f t="shared" si="155"/>
        <v>36738</v>
      </c>
      <c r="BQ122" s="17">
        <f t="shared" si="155"/>
        <v>36769</v>
      </c>
      <c r="BR122" s="17">
        <f t="shared" si="155"/>
        <v>36799</v>
      </c>
      <c r="BS122" s="17">
        <f t="shared" si="155"/>
        <v>36830</v>
      </c>
      <c r="BT122" s="17">
        <f t="shared" si="155"/>
        <v>36860</v>
      </c>
      <c r="BU122" s="17">
        <f t="shared" si="155"/>
        <v>36891</v>
      </c>
      <c r="BV122" s="17">
        <f t="shared" si="155"/>
        <v>36922</v>
      </c>
      <c r="BW122" s="17">
        <f t="shared" si="155"/>
        <v>36950</v>
      </c>
      <c r="BX122" s="17">
        <f t="shared" si="155"/>
        <v>36981</v>
      </c>
      <c r="BY122" s="9"/>
      <c r="CA122" s="12">
        <f>MATCH(C122,Curves!$C$12:$C$433,0)</f>
        <v>120</v>
      </c>
      <c r="CB122" s="12">
        <f>MATCH(CONCATENATE("NG ",TEXT($BN122,"mmm-yyyy")),Curves!$11:$11,0)</f>
        <v>20</v>
      </c>
      <c r="CC122" s="12">
        <f>MATCH(CONCATENATE("B ",TEXT($BN122,"mmm-yyyy")),Curves!$11:$11,0)</f>
        <v>8</v>
      </c>
      <c r="CD122" s="12">
        <f>MATCH(CONCATENATE("DISC ",TEXT($BN122,"mmm-yyyy")),Curves!$11:$11,0)</f>
        <v>32</v>
      </c>
      <c r="CE122" s="12"/>
      <c r="CF122" s="12">
        <f>MATCH(CONCATENATE("NG ",TEXT($BO122,"mmm-yyyy")),Curves!$11:$11,0)</f>
        <v>21</v>
      </c>
      <c r="CG122" s="12">
        <f>MATCH(CONCATENATE("B ",TEXT($BO122,"mmm-yyyy")),Curves!$11:$11,0)</f>
        <v>9</v>
      </c>
      <c r="CH122" s="12">
        <f>MATCH(CONCATENATE("DISC ",TEXT($BO122,"mmm-yyyy")),Curves!$11:$11,0)</f>
        <v>33</v>
      </c>
      <c r="CI122" s="12"/>
      <c r="CJ122" s="12">
        <f>MATCH(CONCATENATE("NG ",TEXT($BP122,"mmm-yyyy")),Curves!$11:$11,0)</f>
        <v>22</v>
      </c>
      <c r="CK122" s="12">
        <f>MATCH(CONCATENATE("B ",TEXT($BP122,"mmm-yyyy")),Curves!$11:$11,0)</f>
        <v>10</v>
      </c>
      <c r="CL122" s="12">
        <f>MATCH(CONCATENATE("DISC ",TEXT($BP122,"mmm-yyyy")),Curves!$11:$11,0)</f>
        <v>34</v>
      </c>
      <c r="CM122" s="12"/>
      <c r="CN122" s="12">
        <f>MATCH(CONCATENATE("NG ",TEXT($BQ122,"mmm-yyyy")),Curves!$11:$11,0)</f>
        <v>23</v>
      </c>
      <c r="CO122" s="12">
        <f>MATCH(CONCATENATE("B ",TEXT($BQ122,"mmm-yyyy")),Curves!$11:$11,0)</f>
        <v>11</v>
      </c>
      <c r="CP122" s="12">
        <f>MATCH(CONCATENATE("DISC ",TEXT($BQ122,"mmm-yyyy")),Curves!$11:$11,0)</f>
        <v>35</v>
      </c>
      <c r="CQ122" s="12"/>
      <c r="CR122" s="12">
        <f>MATCH(CONCATENATE("NG ",TEXT($BR122,"mmm-yyyy")),Curves!$11:$11,0)</f>
        <v>24</v>
      </c>
      <c r="CS122" s="12">
        <f>MATCH(CONCATENATE("B ",TEXT($BR122,"mmm-yyyy")),Curves!$11:$11,0)</f>
        <v>12</v>
      </c>
      <c r="CT122" s="12">
        <f>MATCH(CONCATENATE("DISC ",TEXT($BR122,"mmm-yyyy")),Curves!$11:$11,0)</f>
        <v>36</v>
      </c>
      <c r="CU122" s="12"/>
      <c r="CV122" s="12">
        <f>MATCH(CONCATENATE("NG ",TEXT($BS122,"mmm-yyyy")),Curves!$11:$11,0)</f>
        <v>25</v>
      </c>
      <c r="CW122" s="12">
        <f>MATCH(CONCATENATE("B ",TEXT($BS122,"mmm-yyyy")),Curves!$11:$11,0)</f>
        <v>13</v>
      </c>
      <c r="CX122" s="12">
        <f>MATCH(CONCATENATE("DISC ",TEXT($BS122,"mmm-yyyy")),Curves!$11:$11,0)</f>
        <v>37</v>
      </c>
      <c r="CY122" s="12"/>
      <c r="CZ122" s="12">
        <f>MATCH(CONCATENATE("NG ",TEXT($BT122,"mmm-yyyy")),Curves!$11:$11,0)</f>
        <v>26</v>
      </c>
      <c r="DA122" s="12">
        <f>MATCH(CONCATENATE("B ",TEXT($BT122,"mmm-yyyy")),Curves!$11:$11,0)</f>
        <v>14</v>
      </c>
      <c r="DB122" s="12">
        <f>MATCH(CONCATENATE("DISC ",TEXT($BT122,"mmm-yyyy")),Curves!$11:$11,0)</f>
        <v>38</v>
      </c>
      <c r="DC122" s="12"/>
      <c r="DD122" s="12">
        <f>MATCH(CONCATENATE("NG ",TEXT($BU122,"mmm-yyyy")),Curves!$11:$11,0)</f>
        <v>27</v>
      </c>
      <c r="DE122" s="12">
        <f>MATCH(CONCATENATE("B ",TEXT($BU122,"mmm-yyyy")),Curves!$11:$11,0)</f>
        <v>15</v>
      </c>
      <c r="DF122" s="12">
        <f>MATCH(CONCATENATE("DISC ",TEXT($BU122,"mmm-yyyy")),Curves!$11:$11,0)</f>
        <v>39</v>
      </c>
      <c r="DG122" s="12"/>
      <c r="DH122" s="12">
        <f>MATCH(CONCATENATE("NG ",TEXT($BV122,"mmm-yyyy")),Curves!$11:$11,0)</f>
        <v>28</v>
      </c>
      <c r="DI122" s="12">
        <f>MATCH(CONCATENATE("B ",TEXT($BV122,"mmm-yyyy")),Curves!$11:$11,0)</f>
        <v>16</v>
      </c>
      <c r="DJ122" s="12">
        <f>MATCH(CONCATENATE("DISC ",TEXT($BV122,"mmm-yyyy")),Curves!$11:$11,0)</f>
        <v>40</v>
      </c>
      <c r="DL122" s="12">
        <f>MATCH(CONCATENATE("NG ",TEXT($BW122,"mmm-yyyy")),Curves!$11:$11,0)</f>
        <v>29</v>
      </c>
      <c r="DM122" s="12">
        <f>MATCH(CONCATENATE("B ",TEXT($BW122,"mmm-yyyy")),Curves!$11:$11,0)</f>
        <v>17</v>
      </c>
      <c r="DN122" s="12">
        <f>MATCH(CONCATENATE("DISC ",TEXT($BW122,"mmm-yyyy")),Curves!$11:$11,0)</f>
        <v>41</v>
      </c>
      <c r="DP122" s="12">
        <f>MATCH(CONCATENATE("NG ",TEXT($BX122,"mmm-yyyy")),Curves!$11:$11,0)</f>
        <v>30</v>
      </c>
      <c r="DQ122" s="12">
        <f>MATCH(CONCATENATE("B ",TEXT($BX122,"mmm-yyyy")),Curves!$11:$11,0)</f>
        <v>18</v>
      </c>
      <c r="DR122" s="12">
        <f>MATCH(CONCATENATE("DISC ",TEXT($BX122,"mmm-yyyy")),Curves!$11:$11,0)</f>
        <v>42</v>
      </c>
    </row>
    <row r="123" spans="2:122" x14ac:dyDescent="0.2">
      <c r="B123" s="6">
        <f t="shared" si="83"/>
        <v>36770</v>
      </c>
      <c r="C123" s="27">
        <f>IF(Curves!C132&lt;&gt;"",Curves!C132,"")</f>
        <v>36737</v>
      </c>
      <c r="D123" s="31"/>
      <c r="E123" s="20">
        <f t="shared" si="84"/>
        <v>0</v>
      </c>
      <c r="F123" s="20">
        <f t="shared" si="86"/>
        <v>0</v>
      </c>
      <c r="G123" s="20">
        <f t="shared" si="87"/>
        <v>0</v>
      </c>
      <c r="H123" s="20">
        <f t="shared" si="88"/>
        <v>0</v>
      </c>
      <c r="I123" s="20">
        <f t="shared" si="89"/>
        <v>0</v>
      </c>
      <c r="J123" s="20">
        <f t="shared" si="90"/>
        <v>0</v>
      </c>
      <c r="K123" s="20">
        <f t="shared" si="91"/>
        <v>0</v>
      </c>
      <c r="L123" s="20">
        <f t="shared" si="92"/>
        <v>0</v>
      </c>
      <c r="M123" s="20">
        <f t="shared" si="93"/>
        <v>0</v>
      </c>
      <c r="N123" s="20">
        <f t="shared" si="94"/>
        <v>0</v>
      </c>
      <c r="O123" s="21">
        <f t="shared" si="95"/>
        <v>0</v>
      </c>
      <c r="P123" s="20"/>
      <c r="Q123" s="50">
        <f t="shared" si="96"/>
        <v>0</v>
      </c>
      <c r="R123" s="50">
        <f t="shared" si="154"/>
        <v>0</v>
      </c>
      <c r="S123" s="51">
        <f t="shared" si="97"/>
        <v>3.7157175220060821</v>
      </c>
      <c r="U123" s="34">
        <f>INDEX(Curves!$A$12:$AZ$907,$CA123,CB123)</f>
        <v>0</v>
      </c>
      <c r="V123" s="34">
        <f>INDEX(Curves!$A$12:$AZ$907,$CA123,CC123)</f>
        <v>0</v>
      </c>
      <c r="W123" s="34">
        <f>INDEX(Curves!$A$12:$AZ$907,$CA123,CD123)</f>
        <v>0</v>
      </c>
      <c r="X123" s="34"/>
      <c r="Y123" s="34">
        <f>INDEX(Curves!$A$12:$AZ$907,$CA123,CF123)</f>
        <v>0</v>
      </c>
      <c r="Z123" s="34">
        <f>INDEX(Curves!$A$12:$AZ$907,$CA123,CG123)</f>
        <v>0</v>
      </c>
      <c r="AA123" s="34">
        <f>INDEX(Curves!$A$12:$AZ$907,$CA123,CH123)</f>
        <v>0</v>
      </c>
      <c r="AB123" s="34"/>
      <c r="AC123" s="34">
        <f>INDEX(Curves!$A$12:$AZ$907,$CA123,CJ123)</f>
        <v>0</v>
      </c>
      <c r="AD123" s="34">
        <f>INDEX(Curves!$A$12:$AZ$907,$CA123,CK123)</f>
        <v>0</v>
      </c>
      <c r="AE123" s="34">
        <f>INDEX(Curves!$A$12:$AZ$907,$CA123,CL123)</f>
        <v>0</v>
      </c>
      <c r="AF123" s="34"/>
      <c r="AG123" s="34">
        <f>INDEX(Curves!$A$12:$AZ$907,$CA123,CN123)</f>
        <v>0</v>
      </c>
      <c r="AH123" s="34">
        <f>INDEX(Curves!$A$12:$AZ$907,$CA123,CO123)</f>
        <v>0</v>
      </c>
      <c r="AI123" s="34">
        <f>INDEX(Curves!$A$12:$AZ$907,$CA123,CP123)</f>
        <v>0</v>
      </c>
      <c r="AJ123" s="34"/>
      <c r="AK123" s="34">
        <f>INDEX(Curves!$A$12:$AZ$907,$CA123,CR123)</f>
        <v>0</v>
      </c>
      <c r="AL123" s="34">
        <f>INDEX(Curves!$A$12:$AZ$907,$CA123,CS123)</f>
        <v>0</v>
      </c>
      <c r="AM123" s="34">
        <f>INDEX(Curves!$A$12:$AZ$907,$CA123,CT123)</f>
        <v>0</v>
      </c>
      <c r="AN123" s="34"/>
      <c r="AO123" s="34">
        <f>INDEX(Curves!$A$12:$AZ$907,$CA123,CV123)</f>
        <v>0</v>
      </c>
      <c r="AP123" s="34">
        <f>INDEX(Curves!$A$12:$AZ$907,$CA123,CW123)</f>
        <v>0</v>
      </c>
      <c r="AQ123" s="34">
        <f>INDEX(Curves!$A$12:$AZ$907,$CA123,CX123)</f>
        <v>0</v>
      </c>
      <c r="AR123" s="34"/>
      <c r="AS123" s="34">
        <f>INDEX(Curves!$A$12:$AZ$907,$CA123,CZ123)</f>
        <v>0</v>
      </c>
      <c r="AT123" s="34">
        <f>INDEX(Curves!$A$12:$AZ$907,$CA123,DA123)</f>
        <v>0</v>
      </c>
      <c r="AU123" s="34">
        <f>INDEX(Curves!$A$12:$AZ$907,$CA123,DB123)</f>
        <v>0</v>
      </c>
      <c r="AV123" s="34"/>
      <c r="AW123" s="34">
        <f>INDEX(Curves!$A$12:$AZ$907,$CA123,DD123)</f>
        <v>0</v>
      </c>
      <c r="AX123" s="34">
        <f>INDEX(Curves!$A$12:$AZ$907,$CA123,DE123)</f>
        <v>0</v>
      </c>
      <c r="AY123" s="34">
        <f>INDEX(Curves!$A$12:$AZ$907,$CA123,DF123)</f>
        <v>0</v>
      </c>
      <c r="AZ123" s="34"/>
      <c r="BA123" s="34">
        <f>INDEX(Curves!$A$12:$AZ$907,$CA123,DH123)</f>
        <v>0</v>
      </c>
      <c r="BB123" s="34">
        <f>INDEX(Curves!$A$12:$AZ$907,$CA123,DI123)</f>
        <v>0</v>
      </c>
      <c r="BC123" s="34">
        <f>INDEX(Curves!$A$12:$AZ$907,$CA123,DJ123)</f>
        <v>0</v>
      </c>
      <c r="BD123" s="34"/>
      <c r="BE123" s="34">
        <f>INDEX(Curves!$A$12:$AZ$907,$CA123,DL123)</f>
        <v>0</v>
      </c>
      <c r="BF123" s="34">
        <f>INDEX(Curves!$A$12:$AZ$907,$CA123,DM123)</f>
        <v>0</v>
      </c>
      <c r="BG123" s="34">
        <f>INDEX(Curves!$A$12:$AZ$907,$CA123,DN123)</f>
        <v>0</v>
      </c>
      <c r="BH123" s="34"/>
      <c r="BI123" s="34">
        <f>INDEX(Curves!$A$12:$AZ$907,$CA123,DP123)</f>
        <v>0</v>
      </c>
      <c r="BJ123" s="34">
        <f>INDEX(Curves!$A$12:$AZ$907,$CA123,DQ123)</f>
        <v>0</v>
      </c>
      <c r="BK123" s="34">
        <f>INDEX(Curves!$A$12:$AZ$907,$CA123,DR123)</f>
        <v>0</v>
      </c>
      <c r="BL123"/>
      <c r="BM123"/>
      <c r="BN123" s="17">
        <f t="shared" si="99"/>
        <v>36647</v>
      </c>
      <c r="BO123" s="17">
        <f t="shared" ref="BO123:BX123" si="156">EOMONTH(BN123,1)</f>
        <v>36707</v>
      </c>
      <c r="BP123" s="17">
        <f t="shared" si="156"/>
        <v>36738</v>
      </c>
      <c r="BQ123" s="17">
        <f t="shared" si="156"/>
        <v>36769</v>
      </c>
      <c r="BR123" s="17">
        <f t="shared" si="156"/>
        <v>36799</v>
      </c>
      <c r="BS123" s="17">
        <f t="shared" si="156"/>
        <v>36830</v>
      </c>
      <c r="BT123" s="17">
        <f t="shared" si="156"/>
        <v>36860</v>
      </c>
      <c r="BU123" s="17">
        <f t="shared" si="156"/>
        <v>36891</v>
      </c>
      <c r="BV123" s="17">
        <f t="shared" si="156"/>
        <v>36922</v>
      </c>
      <c r="BW123" s="17">
        <f t="shared" si="156"/>
        <v>36950</v>
      </c>
      <c r="BX123" s="17">
        <f t="shared" si="156"/>
        <v>36981</v>
      </c>
      <c r="BY123" s="9"/>
      <c r="CA123" s="12">
        <f>MATCH(C123,Curves!$C$12:$C$433,0)</f>
        <v>121</v>
      </c>
      <c r="CB123" s="12">
        <f>MATCH(CONCATENATE("NG ",TEXT($BN123,"mmm-yyyy")),Curves!$11:$11,0)</f>
        <v>20</v>
      </c>
      <c r="CC123" s="12">
        <f>MATCH(CONCATENATE("B ",TEXT($BN123,"mmm-yyyy")),Curves!$11:$11,0)</f>
        <v>8</v>
      </c>
      <c r="CD123" s="12">
        <f>MATCH(CONCATENATE("DISC ",TEXT($BN123,"mmm-yyyy")),Curves!$11:$11,0)</f>
        <v>32</v>
      </c>
      <c r="CE123" s="12"/>
      <c r="CF123" s="12">
        <f>MATCH(CONCATENATE("NG ",TEXT($BO123,"mmm-yyyy")),Curves!$11:$11,0)</f>
        <v>21</v>
      </c>
      <c r="CG123" s="12">
        <f>MATCH(CONCATENATE("B ",TEXT($BO123,"mmm-yyyy")),Curves!$11:$11,0)</f>
        <v>9</v>
      </c>
      <c r="CH123" s="12">
        <f>MATCH(CONCATENATE("DISC ",TEXT($BO123,"mmm-yyyy")),Curves!$11:$11,0)</f>
        <v>33</v>
      </c>
      <c r="CI123" s="12"/>
      <c r="CJ123" s="12">
        <f>MATCH(CONCATENATE("NG ",TEXT($BP123,"mmm-yyyy")),Curves!$11:$11,0)</f>
        <v>22</v>
      </c>
      <c r="CK123" s="12">
        <f>MATCH(CONCATENATE("B ",TEXT($BP123,"mmm-yyyy")),Curves!$11:$11,0)</f>
        <v>10</v>
      </c>
      <c r="CL123" s="12">
        <f>MATCH(CONCATENATE("DISC ",TEXT($BP123,"mmm-yyyy")),Curves!$11:$11,0)</f>
        <v>34</v>
      </c>
      <c r="CM123" s="12"/>
      <c r="CN123" s="12">
        <f>MATCH(CONCATENATE("NG ",TEXT($BQ123,"mmm-yyyy")),Curves!$11:$11,0)</f>
        <v>23</v>
      </c>
      <c r="CO123" s="12">
        <f>MATCH(CONCATENATE("B ",TEXT($BQ123,"mmm-yyyy")),Curves!$11:$11,0)</f>
        <v>11</v>
      </c>
      <c r="CP123" s="12">
        <f>MATCH(CONCATENATE("DISC ",TEXT($BQ123,"mmm-yyyy")),Curves!$11:$11,0)</f>
        <v>35</v>
      </c>
      <c r="CQ123" s="12"/>
      <c r="CR123" s="12">
        <f>MATCH(CONCATENATE("NG ",TEXT($BR123,"mmm-yyyy")),Curves!$11:$11,0)</f>
        <v>24</v>
      </c>
      <c r="CS123" s="12">
        <f>MATCH(CONCATENATE("B ",TEXT($BR123,"mmm-yyyy")),Curves!$11:$11,0)</f>
        <v>12</v>
      </c>
      <c r="CT123" s="12">
        <f>MATCH(CONCATENATE("DISC ",TEXT($BR123,"mmm-yyyy")),Curves!$11:$11,0)</f>
        <v>36</v>
      </c>
      <c r="CU123" s="12"/>
      <c r="CV123" s="12">
        <f>MATCH(CONCATENATE("NG ",TEXT($BS123,"mmm-yyyy")),Curves!$11:$11,0)</f>
        <v>25</v>
      </c>
      <c r="CW123" s="12">
        <f>MATCH(CONCATENATE("B ",TEXT($BS123,"mmm-yyyy")),Curves!$11:$11,0)</f>
        <v>13</v>
      </c>
      <c r="CX123" s="12">
        <f>MATCH(CONCATENATE("DISC ",TEXT($BS123,"mmm-yyyy")),Curves!$11:$11,0)</f>
        <v>37</v>
      </c>
      <c r="CY123" s="12"/>
      <c r="CZ123" s="12">
        <f>MATCH(CONCATENATE("NG ",TEXT($BT123,"mmm-yyyy")),Curves!$11:$11,0)</f>
        <v>26</v>
      </c>
      <c r="DA123" s="12">
        <f>MATCH(CONCATENATE("B ",TEXT($BT123,"mmm-yyyy")),Curves!$11:$11,0)</f>
        <v>14</v>
      </c>
      <c r="DB123" s="12">
        <f>MATCH(CONCATENATE("DISC ",TEXT($BT123,"mmm-yyyy")),Curves!$11:$11,0)</f>
        <v>38</v>
      </c>
      <c r="DC123" s="12"/>
      <c r="DD123" s="12">
        <f>MATCH(CONCATENATE("NG ",TEXT($BU123,"mmm-yyyy")),Curves!$11:$11,0)</f>
        <v>27</v>
      </c>
      <c r="DE123" s="12">
        <f>MATCH(CONCATENATE("B ",TEXT($BU123,"mmm-yyyy")),Curves!$11:$11,0)</f>
        <v>15</v>
      </c>
      <c r="DF123" s="12">
        <f>MATCH(CONCATENATE("DISC ",TEXT($BU123,"mmm-yyyy")),Curves!$11:$11,0)</f>
        <v>39</v>
      </c>
      <c r="DG123" s="12"/>
      <c r="DH123" s="12">
        <f>MATCH(CONCATENATE("NG ",TEXT($BV123,"mmm-yyyy")),Curves!$11:$11,0)</f>
        <v>28</v>
      </c>
      <c r="DI123" s="12">
        <f>MATCH(CONCATENATE("B ",TEXT($BV123,"mmm-yyyy")),Curves!$11:$11,0)</f>
        <v>16</v>
      </c>
      <c r="DJ123" s="12">
        <f>MATCH(CONCATENATE("DISC ",TEXT($BV123,"mmm-yyyy")),Curves!$11:$11,0)</f>
        <v>40</v>
      </c>
      <c r="DL123" s="12">
        <f>MATCH(CONCATENATE("NG ",TEXT($BW123,"mmm-yyyy")),Curves!$11:$11,0)</f>
        <v>29</v>
      </c>
      <c r="DM123" s="12">
        <f>MATCH(CONCATENATE("B ",TEXT($BW123,"mmm-yyyy")),Curves!$11:$11,0)</f>
        <v>17</v>
      </c>
      <c r="DN123" s="12">
        <f>MATCH(CONCATENATE("DISC ",TEXT($BW123,"mmm-yyyy")),Curves!$11:$11,0)</f>
        <v>41</v>
      </c>
      <c r="DP123" s="12">
        <f>MATCH(CONCATENATE("NG ",TEXT($BX123,"mmm-yyyy")),Curves!$11:$11,0)</f>
        <v>30</v>
      </c>
      <c r="DQ123" s="12">
        <f>MATCH(CONCATENATE("B ",TEXT($BX123,"mmm-yyyy")),Curves!$11:$11,0)</f>
        <v>18</v>
      </c>
      <c r="DR123" s="12">
        <f>MATCH(CONCATENATE("DISC ",TEXT($BX123,"mmm-yyyy")),Curves!$11:$11,0)</f>
        <v>42</v>
      </c>
    </row>
    <row r="124" spans="2:122" x14ac:dyDescent="0.2">
      <c r="B124" s="6">
        <f t="shared" si="83"/>
        <v>36770</v>
      </c>
      <c r="C124" s="27">
        <f>IF(Curves!C133&lt;&gt;"",Curves!C133,"")</f>
        <v>36738</v>
      </c>
      <c r="D124" s="31"/>
      <c r="E124" s="20">
        <f t="shared" si="84"/>
        <v>0</v>
      </c>
      <c r="F124" s="20">
        <f t="shared" si="86"/>
        <v>0</v>
      </c>
      <c r="G124" s="20">
        <f t="shared" si="87"/>
        <v>0</v>
      </c>
      <c r="H124" s="20">
        <f t="shared" si="88"/>
        <v>0</v>
      </c>
      <c r="I124" s="20">
        <f t="shared" si="89"/>
        <v>3.5034139746345749</v>
      </c>
      <c r="J124" s="20">
        <f t="shared" si="90"/>
        <v>3.5077805321192455</v>
      </c>
      <c r="K124" s="20">
        <f t="shared" si="91"/>
        <v>3.5911793154366207</v>
      </c>
      <c r="L124" s="20">
        <f t="shared" si="92"/>
        <v>3.6824150925078891</v>
      </c>
      <c r="M124" s="20">
        <f t="shared" si="93"/>
        <v>3.6695809409607101</v>
      </c>
      <c r="N124" s="20">
        <f t="shared" si="94"/>
        <v>3.5029515475205981</v>
      </c>
      <c r="O124" s="21">
        <f t="shared" si="95"/>
        <v>3.3351297731215519</v>
      </c>
      <c r="P124" s="20"/>
      <c r="Q124" s="50">
        <f t="shared" si="96"/>
        <v>3.6824150925078891</v>
      </c>
      <c r="R124" s="50">
        <f t="shared" si="154"/>
        <v>3.3351297731215519</v>
      </c>
      <c r="S124" s="51">
        <f t="shared" si="97"/>
        <v>0.34728531938633722</v>
      </c>
      <c r="U124" s="34">
        <f>INDEX(Curves!$A$12:$AZ$907,$CA124,CB124)</f>
        <v>0</v>
      </c>
      <c r="V124" s="34">
        <f>INDEX(Curves!$A$12:$AZ$907,$CA124,CC124)</f>
        <v>0</v>
      </c>
      <c r="W124" s="34">
        <f>INDEX(Curves!$A$12:$AZ$907,$CA124,CD124)</f>
        <v>0</v>
      </c>
      <c r="X124" s="34"/>
      <c r="Y124" s="34">
        <f>INDEX(Curves!$A$12:$AZ$907,$CA124,CF124)</f>
        <v>0</v>
      </c>
      <c r="Z124" s="34">
        <f>INDEX(Curves!$A$12:$AZ$907,$CA124,CG124)</f>
        <v>0</v>
      </c>
      <c r="AA124" s="34">
        <f>INDEX(Curves!$A$12:$AZ$907,$CA124,CH124)</f>
        <v>0</v>
      </c>
      <c r="AB124" s="34"/>
      <c r="AC124" s="34">
        <f>INDEX(Curves!$A$12:$AZ$907,$CA124,CJ124)</f>
        <v>0</v>
      </c>
      <c r="AD124" s="34">
        <f>INDEX(Curves!$A$12:$AZ$907,$CA124,CK124)</f>
        <v>0</v>
      </c>
      <c r="AE124" s="34">
        <f>INDEX(Curves!$A$12:$AZ$907,$CA124,CL124)</f>
        <v>0</v>
      </c>
      <c r="AF124" s="34"/>
      <c r="AG124" s="34">
        <f>INDEX(Curves!$A$12:$AZ$907,$CA124,CN124)</f>
        <v>0</v>
      </c>
      <c r="AH124" s="34">
        <f>INDEX(Curves!$A$12:$AZ$907,$CA124,CO124)</f>
        <v>0</v>
      </c>
      <c r="AI124" s="34">
        <f>INDEX(Curves!$A$12:$AZ$907,$CA124,CP124)</f>
        <v>0</v>
      </c>
      <c r="AJ124" s="34"/>
      <c r="AK124" s="34">
        <f>INDEX(Curves!$A$12:$AZ$907,$CA124,CR124)</f>
        <v>3.7740000000000005</v>
      </c>
      <c r="AL124" s="34">
        <f>INDEX(Curves!$A$12:$AZ$907,$CA124,CS124)</f>
        <v>-0.25</v>
      </c>
      <c r="AM124" s="34">
        <f>INDEX(Curves!$A$12:$AZ$907,$CA124,CT124)</f>
        <v>0.99415833559437417</v>
      </c>
      <c r="AN124" s="34"/>
      <c r="AO124" s="34">
        <f>INDEX(Curves!$A$12:$AZ$907,$CA124,CV124)</f>
        <v>3.798</v>
      </c>
      <c r="AP124" s="34">
        <f>INDEX(Curves!$A$12:$AZ$907,$CA124,CW124)</f>
        <v>-0.25</v>
      </c>
      <c r="AQ124" s="34">
        <f>INDEX(Curves!$A$12:$AZ$907,$CA124,CX124)</f>
        <v>0.98866418605390227</v>
      </c>
      <c r="AR124" s="34"/>
      <c r="AS124" s="34">
        <f>INDEX(Curves!$A$12:$AZ$907,$CA124,CZ124)</f>
        <v>3.9060000000000001</v>
      </c>
      <c r="AT124" s="34">
        <f>INDEX(Curves!$A$12:$AZ$907,$CA124,DA124)</f>
        <v>-0.2525</v>
      </c>
      <c r="AU124" s="34">
        <f>INDEX(Curves!$A$12:$AZ$907,$CA124,DB124)</f>
        <v>0.98294219664338867</v>
      </c>
      <c r="AV124" s="34"/>
      <c r="AW124" s="34">
        <f>INDEX(Curves!$A$12:$AZ$907,$CA124,DD124)</f>
        <v>4.0199999999999996</v>
      </c>
      <c r="AX124" s="34">
        <f>INDEX(Curves!$A$12:$AZ$907,$CA124,DE124)</f>
        <v>-0.2525</v>
      </c>
      <c r="AY124" s="34">
        <f>INDEX(Curves!$A$12:$AZ$907,$CA124,DF124)</f>
        <v>0.97741608294834492</v>
      </c>
      <c r="AZ124" s="34"/>
      <c r="BA124" s="34">
        <f>INDEX(Curves!$A$12:$AZ$907,$CA124,DH124)</f>
        <v>4.0190000000000001</v>
      </c>
      <c r="BB124" s="34">
        <f>INDEX(Curves!$A$12:$AZ$907,$CA124,DI124)</f>
        <v>-0.24249999999999999</v>
      </c>
      <c r="BC124" s="34">
        <f>INDEX(Curves!$A$12:$AZ$907,$CA124,DJ124)</f>
        <v>0.9716883201272899</v>
      </c>
      <c r="BD124" s="34"/>
      <c r="BE124" s="34">
        <f>INDEX(Curves!$A$12:$AZ$907,$CA124,DL124)</f>
        <v>3.8690000000000002</v>
      </c>
      <c r="BF124" s="34">
        <f>INDEX(Curves!$A$12:$AZ$907,$CA124,DM124)</f>
        <v>-0.24249999999999999</v>
      </c>
      <c r="BG124" s="34">
        <f>INDEX(Curves!$A$12:$AZ$907,$CA124,DN124)</f>
        <v>0.96593176548203452</v>
      </c>
      <c r="BH124" s="34"/>
      <c r="BI124" s="34">
        <f>INDEX(Curves!$A$12:$AZ$907,$CA124,DP124)</f>
        <v>3.7190000000000003</v>
      </c>
      <c r="BJ124" s="34">
        <f>INDEX(Curves!$A$12:$AZ$907,$CA124,DQ124)</f>
        <v>-0.2475</v>
      </c>
      <c r="BK124" s="34">
        <f>INDEX(Curves!$A$12:$AZ$907,$CA124,DR124)</f>
        <v>0.960717203837405</v>
      </c>
      <c r="BL124"/>
      <c r="BM124"/>
      <c r="BN124" s="17">
        <f t="shared" si="99"/>
        <v>36647</v>
      </c>
      <c r="BO124" s="17">
        <f t="shared" ref="BO124:BX124" si="157">EOMONTH(BN124,1)</f>
        <v>36707</v>
      </c>
      <c r="BP124" s="17">
        <f t="shared" si="157"/>
        <v>36738</v>
      </c>
      <c r="BQ124" s="17">
        <f t="shared" si="157"/>
        <v>36769</v>
      </c>
      <c r="BR124" s="17">
        <f t="shared" si="157"/>
        <v>36799</v>
      </c>
      <c r="BS124" s="17">
        <f t="shared" si="157"/>
        <v>36830</v>
      </c>
      <c r="BT124" s="17">
        <f t="shared" si="157"/>
        <v>36860</v>
      </c>
      <c r="BU124" s="17">
        <f t="shared" si="157"/>
        <v>36891</v>
      </c>
      <c r="BV124" s="17">
        <f t="shared" si="157"/>
        <v>36922</v>
      </c>
      <c r="BW124" s="17">
        <f t="shared" si="157"/>
        <v>36950</v>
      </c>
      <c r="BX124" s="17">
        <f t="shared" si="157"/>
        <v>36981</v>
      </c>
      <c r="BY124" s="9"/>
      <c r="CA124" s="12">
        <f>MATCH(C124,Curves!$C$12:$C$433,0)</f>
        <v>122</v>
      </c>
      <c r="CB124" s="12">
        <f>MATCH(CONCATENATE("NG ",TEXT($BN124,"mmm-yyyy")),Curves!$11:$11,0)</f>
        <v>20</v>
      </c>
      <c r="CC124" s="12">
        <f>MATCH(CONCATENATE("B ",TEXT($BN124,"mmm-yyyy")),Curves!$11:$11,0)</f>
        <v>8</v>
      </c>
      <c r="CD124" s="12">
        <f>MATCH(CONCATENATE("DISC ",TEXT($BN124,"mmm-yyyy")),Curves!$11:$11,0)</f>
        <v>32</v>
      </c>
      <c r="CE124" s="12"/>
      <c r="CF124" s="12">
        <f>MATCH(CONCATENATE("NG ",TEXT($BO124,"mmm-yyyy")),Curves!$11:$11,0)</f>
        <v>21</v>
      </c>
      <c r="CG124" s="12">
        <f>MATCH(CONCATENATE("B ",TEXT($BO124,"mmm-yyyy")),Curves!$11:$11,0)</f>
        <v>9</v>
      </c>
      <c r="CH124" s="12">
        <f>MATCH(CONCATENATE("DISC ",TEXT($BO124,"mmm-yyyy")),Curves!$11:$11,0)</f>
        <v>33</v>
      </c>
      <c r="CI124" s="12"/>
      <c r="CJ124" s="12">
        <f>MATCH(CONCATENATE("NG ",TEXT($BP124,"mmm-yyyy")),Curves!$11:$11,0)</f>
        <v>22</v>
      </c>
      <c r="CK124" s="12">
        <f>MATCH(CONCATENATE("B ",TEXT($BP124,"mmm-yyyy")),Curves!$11:$11,0)</f>
        <v>10</v>
      </c>
      <c r="CL124" s="12">
        <f>MATCH(CONCATENATE("DISC ",TEXT($BP124,"mmm-yyyy")),Curves!$11:$11,0)</f>
        <v>34</v>
      </c>
      <c r="CM124" s="12"/>
      <c r="CN124" s="12">
        <f>MATCH(CONCATENATE("NG ",TEXT($BQ124,"mmm-yyyy")),Curves!$11:$11,0)</f>
        <v>23</v>
      </c>
      <c r="CO124" s="12">
        <f>MATCH(CONCATENATE("B ",TEXT($BQ124,"mmm-yyyy")),Curves!$11:$11,0)</f>
        <v>11</v>
      </c>
      <c r="CP124" s="12">
        <f>MATCH(CONCATENATE("DISC ",TEXT($BQ124,"mmm-yyyy")),Curves!$11:$11,0)</f>
        <v>35</v>
      </c>
      <c r="CQ124" s="12"/>
      <c r="CR124" s="12">
        <f>MATCH(CONCATENATE("NG ",TEXT($BR124,"mmm-yyyy")),Curves!$11:$11,0)</f>
        <v>24</v>
      </c>
      <c r="CS124" s="12">
        <f>MATCH(CONCATENATE("B ",TEXT($BR124,"mmm-yyyy")),Curves!$11:$11,0)</f>
        <v>12</v>
      </c>
      <c r="CT124" s="12">
        <f>MATCH(CONCATENATE("DISC ",TEXT($BR124,"mmm-yyyy")),Curves!$11:$11,0)</f>
        <v>36</v>
      </c>
      <c r="CU124" s="12"/>
      <c r="CV124" s="12">
        <f>MATCH(CONCATENATE("NG ",TEXT($BS124,"mmm-yyyy")),Curves!$11:$11,0)</f>
        <v>25</v>
      </c>
      <c r="CW124" s="12">
        <f>MATCH(CONCATENATE("B ",TEXT($BS124,"mmm-yyyy")),Curves!$11:$11,0)</f>
        <v>13</v>
      </c>
      <c r="CX124" s="12">
        <f>MATCH(CONCATENATE("DISC ",TEXT($BS124,"mmm-yyyy")),Curves!$11:$11,0)</f>
        <v>37</v>
      </c>
      <c r="CY124" s="12"/>
      <c r="CZ124" s="12">
        <f>MATCH(CONCATENATE("NG ",TEXT($BT124,"mmm-yyyy")),Curves!$11:$11,0)</f>
        <v>26</v>
      </c>
      <c r="DA124" s="12">
        <f>MATCH(CONCATENATE("B ",TEXT($BT124,"mmm-yyyy")),Curves!$11:$11,0)</f>
        <v>14</v>
      </c>
      <c r="DB124" s="12">
        <f>MATCH(CONCATENATE("DISC ",TEXT($BT124,"mmm-yyyy")),Curves!$11:$11,0)</f>
        <v>38</v>
      </c>
      <c r="DC124" s="12"/>
      <c r="DD124" s="12">
        <f>MATCH(CONCATENATE("NG ",TEXT($BU124,"mmm-yyyy")),Curves!$11:$11,0)</f>
        <v>27</v>
      </c>
      <c r="DE124" s="12">
        <f>MATCH(CONCATENATE("B ",TEXT($BU124,"mmm-yyyy")),Curves!$11:$11,0)</f>
        <v>15</v>
      </c>
      <c r="DF124" s="12">
        <f>MATCH(CONCATENATE("DISC ",TEXT($BU124,"mmm-yyyy")),Curves!$11:$11,0)</f>
        <v>39</v>
      </c>
      <c r="DG124" s="12"/>
      <c r="DH124" s="12">
        <f>MATCH(CONCATENATE("NG ",TEXT($BV124,"mmm-yyyy")),Curves!$11:$11,0)</f>
        <v>28</v>
      </c>
      <c r="DI124" s="12">
        <f>MATCH(CONCATENATE("B ",TEXT($BV124,"mmm-yyyy")),Curves!$11:$11,0)</f>
        <v>16</v>
      </c>
      <c r="DJ124" s="12">
        <f>MATCH(CONCATENATE("DISC ",TEXT($BV124,"mmm-yyyy")),Curves!$11:$11,0)</f>
        <v>40</v>
      </c>
      <c r="DL124" s="12">
        <f>MATCH(CONCATENATE("NG ",TEXT($BW124,"mmm-yyyy")),Curves!$11:$11,0)</f>
        <v>29</v>
      </c>
      <c r="DM124" s="12">
        <f>MATCH(CONCATENATE("B ",TEXT($BW124,"mmm-yyyy")),Curves!$11:$11,0)</f>
        <v>17</v>
      </c>
      <c r="DN124" s="12">
        <f>MATCH(CONCATENATE("DISC ",TEXT($BW124,"mmm-yyyy")),Curves!$11:$11,0)</f>
        <v>41</v>
      </c>
      <c r="DP124" s="12">
        <f>MATCH(CONCATENATE("NG ",TEXT($BX124,"mmm-yyyy")),Curves!$11:$11,0)</f>
        <v>30</v>
      </c>
      <c r="DQ124" s="12">
        <f>MATCH(CONCATENATE("B ",TEXT($BX124,"mmm-yyyy")),Curves!$11:$11,0)</f>
        <v>18</v>
      </c>
      <c r="DR124" s="12">
        <f>MATCH(CONCATENATE("DISC ",TEXT($BX124,"mmm-yyyy")),Curves!$11:$11,0)</f>
        <v>42</v>
      </c>
    </row>
    <row r="125" spans="2:122" x14ac:dyDescent="0.2">
      <c r="B125" s="6">
        <f t="shared" si="83"/>
        <v>36770</v>
      </c>
      <c r="C125" s="27">
        <f>IF(Curves!C134&lt;&gt;"",Curves!C134,"")</f>
        <v>36739</v>
      </c>
      <c r="D125" s="31"/>
      <c r="E125" s="20">
        <f t="shared" si="84"/>
        <v>0</v>
      </c>
      <c r="F125" s="20">
        <f t="shared" si="86"/>
        <v>0</v>
      </c>
      <c r="G125" s="20">
        <f t="shared" si="87"/>
        <v>0</v>
      </c>
      <c r="H125" s="20">
        <f t="shared" si="88"/>
        <v>0</v>
      </c>
      <c r="I125" s="20">
        <f t="shared" si="89"/>
        <v>3.6313281175336241</v>
      </c>
      <c r="J125" s="20">
        <f t="shared" si="90"/>
        <v>3.6102841544808966</v>
      </c>
      <c r="K125" s="20">
        <f t="shared" si="91"/>
        <v>3.7309842647766023</v>
      </c>
      <c r="L125" s="20">
        <f t="shared" si="92"/>
        <v>3.8078232719182976</v>
      </c>
      <c r="M125" s="20">
        <f t="shared" si="93"/>
        <v>3.7904393841982333</v>
      </c>
      <c r="N125" s="20">
        <f t="shared" si="94"/>
        <v>3.6037946266681153</v>
      </c>
      <c r="O125" s="21">
        <f t="shared" si="95"/>
        <v>3.4210333533738844</v>
      </c>
      <c r="P125" s="20"/>
      <c r="Q125" s="50">
        <f t="shared" si="96"/>
        <v>3.8078232719182976</v>
      </c>
      <c r="R125" s="50">
        <f t="shared" si="154"/>
        <v>3.4210333533738844</v>
      </c>
      <c r="S125" s="51">
        <f t="shared" si="97"/>
        <v>0.38678991854441325</v>
      </c>
      <c r="U125" s="34">
        <f>INDEX(Curves!$A$12:$AZ$907,$CA125,CB125)</f>
        <v>0</v>
      </c>
      <c r="V125" s="34">
        <f>INDEX(Curves!$A$12:$AZ$907,$CA125,CC125)</f>
        <v>0</v>
      </c>
      <c r="W125" s="34">
        <f>INDEX(Curves!$A$12:$AZ$907,$CA125,CD125)</f>
        <v>0</v>
      </c>
      <c r="X125" s="34"/>
      <c r="Y125" s="34">
        <f>INDEX(Curves!$A$12:$AZ$907,$CA125,CF125)</f>
        <v>0</v>
      </c>
      <c r="Z125" s="34">
        <f>INDEX(Curves!$A$12:$AZ$907,$CA125,CG125)</f>
        <v>0</v>
      </c>
      <c r="AA125" s="34">
        <f>INDEX(Curves!$A$12:$AZ$907,$CA125,CH125)</f>
        <v>0</v>
      </c>
      <c r="AB125" s="34"/>
      <c r="AC125" s="34">
        <f>INDEX(Curves!$A$12:$AZ$907,$CA125,CJ125)</f>
        <v>0</v>
      </c>
      <c r="AD125" s="34">
        <f>INDEX(Curves!$A$12:$AZ$907,$CA125,CK125)</f>
        <v>0</v>
      </c>
      <c r="AE125" s="34">
        <f>INDEX(Curves!$A$12:$AZ$907,$CA125,CL125)</f>
        <v>0</v>
      </c>
      <c r="AF125" s="34"/>
      <c r="AG125" s="34">
        <f>INDEX(Curves!$A$12:$AZ$907,$CA125,CN125)</f>
        <v>0</v>
      </c>
      <c r="AH125" s="34">
        <f>INDEX(Curves!$A$12:$AZ$907,$CA125,CO125)</f>
        <v>0</v>
      </c>
      <c r="AI125" s="34">
        <f>INDEX(Curves!$A$12:$AZ$907,$CA125,CP125)</f>
        <v>0</v>
      </c>
      <c r="AJ125" s="34"/>
      <c r="AK125" s="34">
        <f>INDEX(Curves!$A$12:$AZ$907,$CA125,CR125)</f>
        <v>3.9870000000000001</v>
      </c>
      <c r="AL125" s="34">
        <f>INDEX(Curves!$A$12:$AZ$907,$CA125,CS125)</f>
        <v>-0.33500000000000002</v>
      </c>
      <c r="AM125" s="34">
        <f>INDEX(Curves!$A$12:$AZ$907,$CA125,CT125)</f>
        <v>0.9943395721614523</v>
      </c>
      <c r="AN125" s="34"/>
      <c r="AO125" s="34">
        <f>INDEX(Curves!$A$12:$AZ$907,$CA125,CV125)</f>
        <v>3.9860000000000002</v>
      </c>
      <c r="AP125" s="34">
        <f>INDEX(Curves!$A$12:$AZ$907,$CA125,CW125)</f>
        <v>-0.33500000000000002</v>
      </c>
      <c r="AQ125" s="34">
        <f>INDEX(Curves!$A$12:$AZ$907,$CA125,CX125)</f>
        <v>0.98884802916485792</v>
      </c>
      <c r="AR125" s="34"/>
      <c r="AS125" s="34">
        <f>INDEX(Curves!$A$12:$AZ$907,$CA125,CZ125)</f>
        <v>4.08</v>
      </c>
      <c r="AT125" s="34">
        <f>INDEX(Curves!$A$12:$AZ$907,$CA125,DA125)</f>
        <v>-0.28499999999999998</v>
      </c>
      <c r="AU125" s="34">
        <f>INDEX(Curves!$A$12:$AZ$907,$CA125,DB125)</f>
        <v>0.98313155857090972</v>
      </c>
      <c r="AV125" s="34"/>
      <c r="AW125" s="34">
        <f>INDEX(Curves!$A$12:$AZ$907,$CA125,DD125)</f>
        <v>4.18</v>
      </c>
      <c r="AX125" s="34">
        <f>INDEX(Curves!$A$12:$AZ$907,$CA125,DE125)</f>
        <v>-0.28499999999999998</v>
      </c>
      <c r="AY125" s="34">
        <f>INDEX(Curves!$A$12:$AZ$907,$CA125,DF125)</f>
        <v>0.97761829831021774</v>
      </c>
      <c r="AZ125" s="34"/>
      <c r="BA125" s="34">
        <f>INDEX(Curves!$A$12:$AZ$907,$CA125,DH125)</f>
        <v>4.1749999999999998</v>
      </c>
      <c r="BB125" s="34">
        <f>INDEX(Curves!$A$12:$AZ$907,$CA125,DI125)</f>
        <v>-0.27500000000000002</v>
      </c>
      <c r="BC125" s="34">
        <f>INDEX(Curves!$A$12:$AZ$907,$CA125,DJ125)</f>
        <v>0.97190753440980349</v>
      </c>
      <c r="BD125" s="34"/>
      <c r="BE125" s="34">
        <f>INDEX(Curves!$A$12:$AZ$907,$CA125,DL125)</f>
        <v>4.0049999999999999</v>
      </c>
      <c r="BF125" s="34">
        <f>INDEX(Curves!$A$12:$AZ$907,$CA125,DM125)</f>
        <v>-0.27500000000000002</v>
      </c>
      <c r="BG125" s="34">
        <f>INDEX(Curves!$A$12:$AZ$907,$CA125,DN125)</f>
        <v>0.96616477926759126</v>
      </c>
      <c r="BH125" s="34"/>
      <c r="BI125" s="34">
        <f>INDEX(Curves!$A$12:$AZ$907,$CA125,DP125)</f>
        <v>3.84</v>
      </c>
      <c r="BJ125" s="34">
        <f>INDEX(Curves!$A$12:$AZ$907,$CA125,DQ125)</f>
        <v>-0.28000000000000003</v>
      </c>
      <c r="BK125" s="34">
        <f>INDEX(Curves!$A$12:$AZ$907,$CA125,DR125)</f>
        <v>0.96096442510502378</v>
      </c>
      <c r="BL125"/>
      <c r="BM125"/>
      <c r="BN125" s="17">
        <f t="shared" si="99"/>
        <v>36647</v>
      </c>
      <c r="BO125" s="17">
        <f t="shared" ref="BO125:BX125" si="158">EOMONTH(BN125,1)</f>
        <v>36707</v>
      </c>
      <c r="BP125" s="17">
        <f t="shared" si="158"/>
        <v>36738</v>
      </c>
      <c r="BQ125" s="17">
        <f t="shared" si="158"/>
        <v>36769</v>
      </c>
      <c r="BR125" s="17">
        <f t="shared" si="158"/>
        <v>36799</v>
      </c>
      <c r="BS125" s="17">
        <f t="shared" si="158"/>
        <v>36830</v>
      </c>
      <c r="BT125" s="17">
        <f t="shared" si="158"/>
        <v>36860</v>
      </c>
      <c r="BU125" s="17">
        <f t="shared" si="158"/>
        <v>36891</v>
      </c>
      <c r="BV125" s="17">
        <f t="shared" si="158"/>
        <v>36922</v>
      </c>
      <c r="BW125" s="17">
        <f t="shared" si="158"/>
        <v>36950</v>
      </c>
      <c r="BX125" s="17">
        <f t="shared" si="158"/>
        <v>36981</v>
      </c>
      <c r="BY125" s="9"/>
      <c r="CA125" s="12">
        <f>MATCH(C125,Curves!$C$12:$C$433,0)</f>
        <v>123</v>
      </c>
      <c r="CB125" s="12">
        <f>MATCH(CONCATENATE("NG ",TEXT($BN125,"mmm-yyyy")),Curves!$11:$11,0)</f>
        <v>20</v>
      </c>
      <c r="CC125" s="12">
        <f>MATCH(CONCATENATE("B ",TEXT($BN125,"mmm-yyyy")),Curves!$11:$11,0)</f>
        <v>8</v>
      </c>
      <c r="CD125" s="12">
        <f>MATCH(CONCATENATE("DISC ",TEXT($BN125,"mmm-yyyy")),Curves!$11:$11,0)</f>
        <v>32</v>
      </c>
      <c r="CE125" s="12"/>
      <c r="CF125" s="12">
        <f>MATCH(CONCATENATE("NG ",TEXT($BO125,"mmm-yyyy")),Curves!$11:$11,0)</f>
        <v>21</v>
      </c>
      <c r="CG125" s="12">
        <f>MATCH(CONCATENATE("B ",TEXT($BO125,"mmm-yyyy")),Curves!$11:$11,0)</f>
        <v>9</v>
      </c>
      <c r="CH125" s="12">
        <f>MATCH(CONCATENATE("DISC ",TEXT($BO125,"mmm-yyyy")),Curves!$11:$11,0)</f>
        <v>33</v>
      </c>
      <c r="CI125" s="12"/>
      <c r="CJ125" s="12">
        <f>MATCH(CONCATENATE("NG ",TEXT($BP125,"mmm-yyyy")),Curves!$11:$11,0)</f>
        <v>22</v>
      </c>
      <c r="CK125" s="12">
        <f>MATCH(CONCATENATE("B ",TEXT($BP125,"mmm-yyyy")),Curves!$11:$11,0)</f>
        <v>10</v>
      </c>
      <c r="CL125" s="12">
        <f>MATCH(CONCATENATE("DISC ",TEXT($BP125,"mmm-yyyy")),Curves!$11:$11,0)</f>
        <v>34</v>
      </c>
      <c r="CM125" s="12"/>
      <c r="CN125" s="12">
        <f>MATCH(CONCATENATE("NG ",TEXT($BQ125,"mmm-yyyy")),Curves!$11:$11,0)</f>
        <v>23</v>
      </c>
      <c r="CO125" s="12">
        <f>MATCH(CONCATENATE("B ",TEXT($BQ125,"mmm-yyyy")),Curves!$11:$11,0)</f>
        <v>11</v>
      </c>
      <c r="CP125" s="12">
        <f>MATCH(CONCATENATE("DISC ",TEXT($BQ125,"mmm-yyyy")),Curves!$11:$11,0)</f>
        <v>35</v>
      </c>
      <c r="CQ125" s="12"/>
      <c r="CR125" s="12">
        <f>MATCH(CONCATENATE("NG ",TEXT($BR125,"mmm-yyyy")),Curves!$11:$11,0)</f>
        <v>24</v>
      </c>
      <c r="CS125" s="12">
        <f>MATCH(CONCATENATE("B ",TEXT($BR125,"mmm-yyyy")),Curves!$11:$11,0)</f>
        <v>12</v>
      </c>
      <c r="CT125" s="12">
        <f>MATCH(CONCATENATE("DISC ",TEXT($BR125,"mmm-yyyy")),Curves!$11:$11,0)</f>
        <v>36</v>
      </c>
      <c r="CU125" s="12"/>
      <c r="CV125" s="12">
        <f>MATCH(CONCATENATE("NG ",TEXT($BS125,"mmm-yyyy")),Curves!$11:$11,0)</f>
        <v>25</v>
      </c>
      <c r="CW125" s="12">
        <f>MATCH(CONCATENATE("B ",TEXT($BS125,"mmm-yyyy")),Curves!$11:$11,0)</f>
        <v>13</v>
      </c>
      <c r="CX125" s="12">
        <f>MATCH(CONCATENATE("DISC ",TEXT($BS125,"mmm-yyyy")),Curves!$11:$11,0)</f>
        <v>37</v>
      </c>
      <c r="CY125" s="12"/>
      <c r="CZ125" s="12">
        <f>MATCH(CONCATENATE("NG ",TEXT($BT125,"mmm-yyyy")),Curves!$11:$11,0)</f>
        <v>26</v>
      </c>
      <c r="DA125" s="12">
        <f>MATCH(CONCATENATE("B ",TEXT($BT125,"mmm-yyyy")),Curves!$11:$11,0)</f>
        <v>14</v>
      </c>
      <c r="DB125" s="12">
        <f>MATCH(CONCATENATE("DISC ",TEXT($BT125,"mmm-yyyy")),Curves!$11:$11,0)</f>
        <v>38</v>
      </c>
      <c r="DC125" s="12"/>
      <c r="DD125" s="12">
        <f>MATCH(CONCATENATE("NG ",TEXT($BU125,"mmm-yyyy")),Curves!$11:$11,0)</f>
        <v>27</v>
      </c>
      <c r="DE125" s="12">
        <f>MATCH(CONCATENATE("B ",TEXT($BU125,"mmm-yyyy")),Curves!$11:$11,0)</f>
        <v>15</v>
      </c>
      <c r="DF125" s="12">
        <f>MATCH(CONCATENATE("DISC ",TEXT($BU125,"mmm-yyyy")),Curves!$11:$11,0)</f>
        <v>39</v>
      </c>
      <c r="DG125" s="12"/>
      <c r="DH125" s="12">
        <f>MATCH(CONCATENATE("NG ",TEXT($BV125,"mmm-yyyy")),Curves!$11:$11,0)</f>
        <v>28</v>
      </c>
      <c r="DI125" s="12">
        <f>MATCH(CONCATENATE("B ",TEXT($BV125,"mmm-yyyy")),Curves!$11:$11,0)</f>
        <v>16</v>
      </c>
      <c r="DJ125" s="12">
        <f>MATCH(CONCATENATE("DISC ",TEXT($BV125,"mmm-yyyy")),Curves!$11:$11,0)</f>
        <v>40</v>
      </c>
      <c r="DL125" s="12">
        <f>MATCH(CONCATENATE("NG ",TEXT($BW125,"mmm-yyyy")),Curves!$11:$11,0)</f>
        <v>29</v>
      </c>
      <c r="DM125" s="12">
        <f>MATCH(CONCATENATE("B ",TEXT($BW125,"mmm-yyyy")),Curves!$11:$11,0)</f>
        <v>17</v>
      </c>
      <c r="DN125" s="12">
        <f>MATCH(CONCATENATE("DISC ",TEXT($BW125,"mmm-yyyy")),Curves!$11:$11,0)</f>
        <v>41</v>
      </c>
      <c r="DP125" s="12">
        <f>MATCH(CONCATENATE("NG ",TEXT($BX125,"mmm-yyyy")),Curves!$11:$11,0)</f>
        <v>30</v>
      </c>
      <c r="DQ125" s="12">
        <f>MATCH(CONCATENATE("B ",TEXT($BX125,"mmm-yyyy")),Curves!$11:$11,0)</f>
        <v>18</v>
      </c>
      <c r="DR125" s="12">
        <f>MATCH(CONCATENATE("DISC ",TEXT($BX125,"mmm-yyyy")),Curves!$11:$11,0)</f>
        <v>42</v>
      </c>
    </row>
    <row r="126" spans="2:122" x14ac:dyDescent="0.2">
      <c r="B126" s="6">
        <f t="shared" si="83"/>
        <v>36770</v>
      </c>
      <c r="C126" s="27">
        <f>IF(Curves!C135&lt;&gt;"",Curves!C135,"")</f>
        <v>36740</v>
      </c>
      <c r="D126" s="31"/>
      <c r="E126" s="20">
        <f t="shared" si="84"/>
        <v>0</v>
      </c>
      <c r="F126" s="20">
        <f t="shared" si="86"/>
        <v>0</v>
      </c>
      <c r="G126" s="20">
        <f t="shared" si="87"/>
        <v>0</v>
      </c>
      <c r="H126" s="20">
        <f t="shared" si="88"/>
        <v>0</v>
      </c>
      <c r="I126" s="20">
        <f t="shared" si="89"/>
        <v>3.673767456244347</v>
      </c>
      <c r="J126" s="20">
        <f t="shared" si="90"/>
        <v>3.6608979294502659</v>
      </c>
      <c r="K126" s="20">
        <f t="shared" si="91"/>
        <v>3.9155962909198654</v>
      </c>
      <c r="L126" s="20">
        <f t="shared" si="92"/>
        <v>3.9895777384771094</v>
      </c>
      <c r="M126" s="20">
        <f t="shared" si="93"/>
        <v>3.9664338886722814</v>
      </c>
      <c r="N126" s="20">
        <f t="shared" si="94"/>
        <v>3.754648727180653</v>
      </c>
      <c r="O126" s="21">
        <f t="shared" si="95"/>
        <v>3.5422895604138476</v>
      </c>
      <c r="P126" s="20"/>
      <c r="Q126" s="50">
        <f t="shared" si="96"/>
        <v>3.9895777384771094</v>
      </c>
      <c r="R126" s="50">
        <f t="shared" si="154"/>
        <v>3.5422895604138476</v>
      </c>
      <c r="S126" s="51">
        <f t="shared" si="97"/>
        <v>0.44728817806326182</v>
      </c>
      <c r="U126" s="34">
        <f>INDEX(Curves!$A$12:$AZ$907,$CA126,CB126)</f>
        <v>0</v>
      </c>
      <c r="V126" s="34">
        <f>INDEX(Curves!$A$12:$AZ$907,$CA126,CC126)</f>
        <v>0</v>
      </c>
      <c r="W126" s="34">
        <f>INDEX(Curves!$A$12:$AZ$907,$CA126,CD126)</f>
        <v>0</v>
      </c>
      <c r="X126" s="34"/>
      <c r="Y126" s="34">
        <f>INDEX(Curves!$A$12:$AZ$907,$CA126,CF126)</f>
        <v>0</v>
      </c>
      <c r="Z126" s="34">
        <f>INDEX(Curves!$A$12:$AZ$907,$CA126,CG126)</f>
        <v>0</v>
      </c>
      <c r="AA126" s="34">
        <f>INDEX(Curves!$A$12:$AZ$907,$CA126,CH126)</f>
        <v>0</v>
      </c>
      <c r="AB126" s="34"/>
      <c r="AC126" s="34">
        <f>INDEX(Curves!$A$12:$AZ$907,$CA126,CJ126)</f>
        <v>0</v>
      </c>
      <c r="AD126" s="34">
        <f>INDEX(Curves!$A$12:$AZ$907,$CA126,CK126)</f>
        <v>0</v>
      </c>
      <c r="AE126" s="34">
        <f>INDEX(Curves!$A$12:$AZ$907,$CA126,CL126)</f>
        <v>0</v>
      </c>
      <c r="AF126" s="34"/>
      <c r="AG126" s="34">
        <f>INDEX(Curves!$A$12:$AZ$907,$CA126,CN126)</f>
        <v>0</v>
      </c>
      <c r="AH126" s="34">
        <f>INDEX(Curves!$A$12:$AZ$907,$CA126,CO126)</f>
        <v>0</v>
      </c>
      <c r="AI126" s="34">
        <f>INDEX(Curves!$A$12:$AZ$907,$CA126,CP126)</f>
        <v>0</v>
      </c>
      <c r="AJ126" s="34"/>
      <c r="AK126" s="34">
        <f>INDEX(Curves!$A$12:$AZ$907,$CA126,CR126)</f>
        <v>4.2140000000000004</v>
      </c>
      <c r="AL126" s="34">
        <f>INDEX(Curves!$A$12:$AZ$907,$CA126,CS126)</f>
        <v>-0.52</v>
      </c>
      <c r="AM126" s="34">
        <f>INDEX(Curves!$A$12:$AZ$907,$CA126,CT126)</f>
        <v>0.99452286308726223</v>
      </c>
      <c r="AN126" s="34"/>
      <c r="AO126" s="34">
        <f>INDEX(Curves!$A$12:$AZ$907,$CA126,CV126)</f>
        <v>4.2090000000000005</v>
      </c>
      <c r="AP126" s="34">
        <f>INDEX(Curves!$A$12:$AZ$907,$CA126,CW126)</f>
        <v>-0.50749999999999995</v>
      </c>
      <c r="AQ126" s="34">
        <f>INDEX(Curves!$A$12:$AZ$907,$CA126,CX126)</f>
        <v>0.9890309143456073</v>
      </c>
      <c r="AR126" s="34"/>
      <c r="AS126" s="34">
        <f>INDEX(Curves!$A$12:$AZ$907,$CA126,CZ126)</f>
        <v>4.2969999999999997</v>
      </c>
      <c r="AT126" s="34">
        <f>INDEX(Curves!$A$12:$AZ$907,$CA126,DA126)</f>
        <v>-0.315</v>
      </c>
      <c r="AU126" s="34">
        <f>INDEX(Curves!$A$12:$AZ$907,$CA126,DB126)</f>
        <v>0.98332403086887632</v>
      </c>
      <c r="AV126" s="34"/>
      <c r="AW126" s="34">
        <f>INDEX(Curves!$A$12:$AZ$907,$CA126,DD126)</f>
        <v>4.3949999999999996</v>
      </c>
      <c r="AX126" s="34">
        <f>INDEX(Curves!$A$12:$AZ$907,$CA126,DE126)</f>
        <v>-0.315</v>
      </c>
      <c r="AY126" s="34">
        <f>INDEX(Curves!$A$12:$AZ$907,$CA126,DF126)</f>
        <v>0.97783768099929169</v>
      </c>
      <c r="AZ126" s="34"/>
      <c r="BA126" s="34">
        <f>INDEX(Curves!$A$12:$AZ$907,$CA126,DH126)</f>
        <v>4.3849999999999998</v>
      </c>
      <c r="BB126" s="34">
        <f>INDEX(Curves!$A$12:$AZ$907,$CA126,DI126)</f>
        <v>-0.30499999999999999</v>
      </c>
      <c r="BC126" s="34">
        <f>INDEX(Curves!$A$12:$AZ$907,$CA126,DJ126)</f>
        <v>0.97216516879222581</v>
      </c>
      <c r="BD126" s="34"/>
      <c r="BE126" s="34">
        <f>INDEX(Curves!$A$12:$AZ$907,$CA126,DL126)</f>
        <v>4.1900000000000004</v>
      </c>
      <c r="BF126" s="34">
        <f>INDEX(Curves!$A$12:$AZ$907,$CA126,DM126)</f>
        <v>-0.30499999999999999</v>
      </c>
      <c r="BG126" s="34">
        <f>INDEX(Curves!$A$12:$AZ$907,$CA126,DN126)</f>
        <v>0.96644754882384887</v>
      </c>
      <c r="BH126" s="34"/>
      <c r="BI126" s="34">
        <f>INDEX(Curves!$A$12:$AZ$907,$CA126,DP126)</f>
        <v>3.9950000000000001</v>
      </c>
      <c r="BJ126" s="34">
        <f>INDEX(Curves!$A$12:$AZ$907,$CA126,DQ126)</f>
        <v>-0.31</v>
      </c>
      <c r="BK126" s="34">
        <f>INDEX(Curves!$A$12:$AZ$907,$CA126,DR126)</f>
        <v>0.96127260798204817</v>
      </c>
      <c r="BL126"/>
      <c r="BM126"/>
      <c r="BN126" s="17">
        <f t="shared" si="99"/>
        <v>36647</v>
      </c>
      <c r="BO126" s="17">
        <f t="shared" ref="BO126:BX126" si="159">EOMONTH(BN126,1)</f>
        <v>36707</v>
      </c>
      <c r="BP126" s="17">
        <f t="shared" si="159"/>
        <v>36738</v>
      </c>
      <c r="BQ126" s="17">
        <f t="shared" si="159"/>
        <v>36769</v>
      </c>
      <c r="BR126" s="17">
        <f t="shared" si="159"/>
        <v>36799</v>
      </c>
      <c r="BS126" s="17">
        <f t="shared" si="159"/>
        <v>36830</v>
      </c>
      <c r="BT126" s="17">
        <f t="shared" si="159"/>
        <v>36860</v>
      </c>
      <c r="BU126" s="17">
        <f t="shared" si="159"/>
        <v>36891</v>
      </c>
      <c r="BV126" s="17">
        <f t="shared" si="159"/>
        <v>36922</v>
      </c>
      <c r="BW126" s="17">
        <f t="shared" si="159"/>
        <v>36950</v>
      </c>
      <c r="BX126" s="17">
        <f t="shared" si="159"/>
        <v>36981</v>
      </c>
      <c r="BY126" s="9"/>
      <c r="CA126" s="12">
        <f>MATCH(C126,Curves!$C$12:$C$433,0)</f>
        <v>124</v>
      </c>
      <c r="CB126" s="12">
        <f>MATCH(CONCATENATE("NG ",TEXT($BN126,"mmm-yyyy")),Curves!$11:$11,0)</f>
        <v>20</v>
      </c>
      <c r="CC126" s="12">
        <f>MATCH(CONCATENATE("B ",TEXT($BN126,"mmm-yyyy")),Curves!$11:$11,0)</f>
        <v>8</v>
      </c>
      <c r="CD126" s="12">
        <f>MATCH(CONCATENATE("DISC ",TEXT($BN126,"mmm-yyyy")),Curves!$11:$11,0)</f>
        <v>32</v>
      </c>
      <c r="CE126" s="12"/>
      <c r="CF126" s="12">
        <f>MATCH(CONCATENATE("NG ",TEXT($BO126,"mmm-yyyy")),Curves!$11:$11,0)</f>
        <v>21</v>
      </c>
      <c r="CG126" s="12">
        <f>MATCH(CONCATENATE("B ",TEXT($BO126,"mmm-yyyy")),Curves!$11:$11,0)</f>
        <v>9</v>
      </c>
      <c r="CH126" s="12">
        <f>MATCH(CONCATENATE("DISC ",TEXT($BO126,"mmm-yyyy")),Curves!$11:$11,0)</f>
        <v>33</v>
      </c>
      <c r="CI126" s="12"/>
      <c r="CJ126" s="12">
        <f>MATCH(CONCATENATE("NG ",TEXT($BP126,"mmm-yyyy")),Curves!$11:$11,0)</f>
        <v>22</v>
      </c>
      <c r="CK126" s="12">
        <f>MATCH(CONCATENATE("B ",TEXT($BP126,"mmm-yyyy")),Curves!$11:$11,0)</f>
        <v>10</v>
      </c>
      <c r="CL126" s="12">
        <f>MATCH(CONCATENATE("DISC ",TEXT($BP126,"mmm-yyyy")),Curves!$11:$11,0)</f>
        <v>34</v>
      </c>
      <c r="CM126" s="12"/>
      <c r="CN126" s="12">
        <f>MATCH(CONCATENATE("NG ",TEXT($BQ126,"mmm-yyyy")),Curves!$11:$11,0)</f>
        <v>23</v>
      </c>
      <c r="CO126" s="12">
        <f>MATCH(CONCATENATE("B ",TEXT($BQ126,"mmm-yyyy")),Curves!$11:$11,0)</f>
        <v>11</v>
      </c>
      <c r="CP126" s="12">
        <f>MATCH(CONCATENATE("DISC ",TEXT($BQ126,"mmm-yyyy")),Curves!$11:$11,0)</f>
        <v>35</v>
      </c>
      <c r="CQ126" s="12"/>
      <c r="CR126" s="12">
        <f>MATCH(CONCATENATE("NG ",TEXT($BR126,"mmm-yyyy")),Curves!$11:$11,0)</f>
        <v>24</v>
      </c>
      <c r="CS126" s="12">
        <f>MATCH(CONCATENATE("B ",TEXT($BR126,"mmm-yyyy")),Curves!$11:$11,0)</f>
        <v>12</v>
      </c>
      <c r="CT126" s="12">
        <f>MATCH(CONCATENATE("DISC ",TEXT($BR126,"mmm-yyyy")),Curves!$11:$11,0)</f>
        <v>36</v>
      </c>
      <c r="CU126" s="12"/>
      <c r="CV126" s="12">
        <f>MATCH(CONCATENATE("NG ",TEXT($BS126,"mmm-yyyy")),Curves!$11:$11,0)</f>
        <v>25</v>
      </c>
      <c r="CW126" s="12">
        <f>MATCH(CONCATENATE("B ",TEXT($BS126,"mmm-yyyy")),Curves!$11:$11,0)</f>
        <v>13</v>
      </c>
      <c r="CX126" s="12">
        <f>MATCH(CONCATENATE("DISC ",TEXT($BS126,"mmm-yyyy")),Curves!$11:$11,0)</f>
        <v>37</v>
      </c>
      <c r="CY126" s="12"/>
      <c r="CZ126" s="12">
        <f>MATCH(CONCATENATE("NG ",TEXT($BT126,"mmm-yyyy")),Curves!$11:$11,0)</f>
        <v>26</v>
      </c>
      <c r="DA126" s="12">
        <f>MATCH(CONCATENATE("B ",TEXT($BT126,"mmm-yyyy")),Curves!$11:$11,0)</f>
        <v>14</v>
      </c>
      <c r="DB126" s="12">
        <f>MATCH(CONCATENATE("DISC ",TEXT($BT126,"mmm-yyyy")),Curves!$11:$11,0)</f>
        <v>38</v>
      </c>
      <c r="DC126" s="12"/>
      <c r="DD126" s="12">
        <f>MATCH(CONCATENATE("NG ",TEXT($BU126,"mmm-yyyy")),Curves!$11:$11,0)</f>
        <v>27</v>
      </c>
      <c r="DE126" s="12">
        <f>MATCH(CONCATENATE("B ",TEXT($BU126,"mmm-yyyy")),Curves!$11:$11,0)</f>
        <v>15</v>
      </c>
      <c r="DF126" s="12">
        <f>MATCH(CONCATENATE("DISC ",TEXT($BU126,"mmm-yyyy")),Curves!$11:$11,0)</f>
        <v>39</v>
      </c>
      <c r="DG126" s="12"/>
      <c r="DH126" s="12">
        <f>MATCH(CONCATENATE("NG ",TEXT($BV126,"mmm-yyyy")),Curves!$11:$11,0)</f>
        <v>28</v>
      </c>
      <c r="DI126" s="12">
        <f>MATCH(CONCATENATE("B ",TEXT($BV126,"mmm-yyyy")),Curves!$11:$11,0)</f>
        <v>16</v>
      </c>
      <c r="DJ126" s="12">
        <f>MATCH(CONCATENATE("DISC ",TEXT($BV126,"mmm-yyyy")),Curves!$11:$11,0)</f>
        <v>40</v>
      </c>
      <c r="DL126" s="12">
        <f>MATCH(CONCATENATE("NG ",TEXT($BW126,"mmm-yyyy")),Curves!$11:$11,0)</f>
        <v>29</v>
      </c>
      <c r="DM126" s="12">
        <f>MATCH(CONCATENATE("B ",TEXT($BW126,"mmm-yyyy")),Curves!$11:$11,0)</f>
        <v>17</v>
      </c>
      <c r="DN126" s="12">
        <f>MATCH(CONCATENATE("DISC ",TEXT($BW126,"mmm-yyyy")),Curves!$11:$11,0)</f>
        <v>41</v>
      </c>
      <c r="DP126" s="12">
        <f>MATCH(CONCATENATE("NG ",TEXT($BX126,"mmm-yyyy")),Curves!$11:$11,0)</f>
        <v>30</v>
      </c>
      <c r="DQ126" s="12">
        <f>MATCH(CONCATENATE("B ",TEXT($BX126,"mmm-yyyy")),Curves!$11:$11,0)</f>
        <v>18</v>
      </c>
      <c r="DR126" s="12">
        <f>MATCH(CONCATENATE("DISC ",TEXT($BX126,"mmm-yyyy")),Curves!$11:$11,0)</f>
        <v>42</v>
      </c>
    </row>
    <row r="127" spans="2:122" x14ac:dyDescent="0.2">
      <c r="B127" s="6">
        <f t="shared" si="83"/>
        <v>36770</v>
      </c>
      <c r="C127" s="27">
        <f>IF(Curves!C136&lt;&gt;"",Curves!C136,"")</f>
        <v>36741</v>
      </c>
      <c r="D127" s="31"/>
      <c r="E127" s="20">
        <f t="shared" si="84"/>
        <v>0</v>
      </c>
      <c r="F127" s="20">
        <f t="shared" si="86"/>
        <v>0</v>
      </c>
      <c r="G127" s="20">
        <f t="shared" si="87"/>
        <v>0</v>
      </c>
      <c r="H127" s="20">
        <f t="shared" si="88"/>
        <v>0</v>
      </c>
      <c r="I127" s="20">
        <f t="shared" si="89"/>
        <v>3.6754638273480582</v>
      </c>
      <c r="J127" s="20">
        <f t="shared" si="90"/>
        <v>3.7116014725178004</v>
      </c>
      <c r="K127" s="20">
        <f t="shared" si="91"/>
        <v>3.9729741148909352</v>
      </c>
      <c r="L127" s="20">
        <f t="shared" si="92"/>
        <v>4.0486791130650337</v>
      </c>
      <c r="M127" s="20">
        <f t="shared" si="93"/>
        <v>4.0253042198758955</v>
      </c>
      <c r="N127" s="20">
        <f t="shared" si="94"/>
        <v>3.8035480281995024</v>
      </c>
      <c r="O127" s="21">
        <f t="shared" si="95"/>
        <v>3.5813438738842178</v>
      </c>
      <c r="P127" s="20"/>
      <c r="Q127" s="50">
        <f t="shared" si="96"/>
        <v>4.0486791130650337</v>
      </c>
      <c r="R127" s="50">
        <f t="shared" si="154"/>
        <v>3.5813438738842178</v>
      </c>
      <c r="S127" s="51">
        <f t="shared" si="97"/>
        <v>0.46733523918081588</v>
      </c>
      <c r="U127" s="34">
        <f>INDEX(Curves!$A$12:$AZ$907,$CA127,CB127)</f>
        <v>0</v>
      </c>
      <c r="V127" s="34">
        <f>INDEX(Curves!$A$12:$AZ$907,$CA127,CC127)</f>
        <v>0</v>
      </c>
      <c r="W127" s="34">
        <f>INDEX(Curves!$A$12:$AZ$907,$CA127,CD127)</f>
        <v>0</v>
      </c>
      <c r="X127" s="34"/>
      <c r="Y127" s="34">
        <f>INDEX(Curves!$A$12:$AZ$907,$CA127,CF127)</f>
        <v>0</v>
      </c>
      <c r="Z127" s="34">
        <f>INDEX(Curves!$A$12:$AZ$907,$CA127,CG127)</f>
        <v>0</v>
      </c>
      <c r="AA127" s="34">
        <f>INDEX(Curves!$A$12:$AZ$907,$CA127,CH127)</f>
        <v>0</v>
      </c>
      <c r="AB127" s="34"/>
      <c r="AC127" s="34">
        <f>INDEX(Curves!$A$12:$AZ$907,$CA127,CJ127)</f>
        <v>0</v>
      </c>
      <c r="AD127" s="34">
        <f>INDEX(Curves!$A$12:$AZ$907,$CA127,CK127)</f>
        <v>0</v>
      </c>
      <c r="AE127" s="34">
        <f>INDEX(Curves!$A$12:$AZ$907,$CA127,CL127)</f>
        <v>0</v>
      </c>
      <c r="AF127" s="34"/>
      <c r="AG127" s="34">
        <f>INDEX(Curves!$A$12:$AZ$907,$CA127,CN127)</f>
        <v>0</v>
      </c>
      <c r="AH127" s="34">
        <f>INDEX(Curves!$A$12:$AZ$907,$CA127,CO127)</f>
        <v>0</v>
      </c>
      <c r="AI127" s="34">
        <f>INDEX(Curves!$A$12:$AZ$907,$CA127,CP127)</f>
        <v>0</v>
      </c>
      <c r="AJ127" s="34"/>
      <c r="AK127" s="34">
        <f>INDEX(Curves!$A$12:$AZ$907,$CA127,CR127)</f>
        <v>4.25</v>
      </c>
      <c r="AL127" s="34">
        <f>INDEX(Curves!$A$12:$AZ$907,$CA127,CS127)</f>
        <v>-0.55500000000000005</v>
      </c>
      <c r="AM127" s="34">
        <f>INDEX(Curves!$A$12:$AZ$907,$CA127,CT127)</f>
        <v>0.99471280848391297</v>
      </c>
      <c r="AN127" s="34"/>
      <c r="AO127" s="34">
        <f>INDEX(Curves!$A$12:$AZ$907,$CA127,CV127)</f>
        <v>4.2519999999999998</v>
      </c>
      <c r="AP127" s="34">
        <f>INDEX(Curves!$A$12:$AZ$907,$CA127,CW127)</f>
        <v>-0.5</v>
      </c>
      <c r="AQ127" s="34">
        <f>INDEX(Curves!$A$12:$AZ$907,$CA127,CX127)</f>
        <v>0.9892328018437635</v>
      </c>
      <c r="AR127" s="34"/>
      <c r="AS127" s="34">
        <f>INDEX(Curves!$A$12:$AZ$907,$CA127,CZ127)</f>
        <v>4.3419999999999996</v>
      </c>
      <c r="AT127" s="34">
        <f>INDEX(Curves!$A$12:$AZ$907,$CA127,DA127)</f>
        <v>-0.30249999999999999</v>
      </c>
      <c r="AU127" s="34">
        <f>INDEX(Curves!$A$12:$AZ$907,$CA127,DB127)</f>
        <v>0.98353115853222817</v>
      </c>
      <c r="AV127" s="34"/>
      <c r="AW127" s="34">
        <f>INDEX(Curves!$A$12:$AZ$907,$CA127,DD127)</f>
        <v>4.4420000000000002</v>
      </c>
      <c r="AX127" s="34">
        <f>INDEX(Curves!$A$12:$AZ$907,$CA127,DE127)</f>
        <v>-0.30249999999999999</v>
      </c>
      <c r="AY127" s="34">
        <f>INDEX(Curves!$A$12:$AZ$907,$CA127,DF127)</f>
        <v>0.97805993793091772</v>
      </c>
      <c r="AZ127" s="34"/>
      <c r="BA127" s="34">
        <f>INDEX(Curves!$A$12:$AZ$907,$CA127,DH127)</f>
        <v>4.4320000000000004</v>
      </c>
      <c r="BB127" s="34">
        <f>INDEX(Curves!$A$12:$AZ$907,$CA127,DI127)</f>
        <v>-0.29249999999999998</v>
      </c>
      <c r="BC127" s="34">
        <f>INDEX(Curves!$A$12:$AZ$907,$CA127,DJ127)</f>
        <v>0.97241314648529908</v>
      </c>
      <c r="BD127" s="34"/>
      <c r="BE127" s="34">
        <f>INDEX(Curves!$A$12:$AZ$907,$CA127,DL127)</f>
        <v>4.2270000000000003</v>
      </c>
      <c r="BF127" s="34">
        <f>INDEX(Curves!$A$12:$AZ$907,$CA127,DM127)</f>
        <v>-0.29249999999999998</v>
      </c>
      <c r="BG127" s="34">
        <f>INDEX(Curves!$A$12:$AZ$907,$CA127,DN127)</f>
        <v>0.96671699789032972</v>
      </c>
      <c r="BH127" s="34"/>
      <c r="BI127" s="34">
        <f>INDEX(Curves!$A$12:$AZ$907,$CA127,DP127)</f>
        <v>4.0220000000000002</v>
      </c>
      <c r="BJ127" s="34">
        <f>INDEX(Curves!$A$12:$AZ$907,$CA127,DQ127)</f>
        <v>-0.29749999999999999</v>
      </c>
      <c r="BK127" s="34">
        <f>INDEX(Curves!$A$12:$AZ$907,$CA127,DR127)</f>
        <v>0.96156366596434895</v>
      </c>
      <c r="BL127"/>
      <c r="BM127"/>
      <c r="BN127" s="17">
        <f t="shared" si="99"/>
        <v>36647</v>
      </c>
      <c r="BO127" s="17">
        <f t="shared" ref="BO127:BX127" si="160">EOMONTH(BN127,1)</f>
        <v>36707</v>
      </c>
      <c r="BP127" s="17">
        <f t="shared" si="160"/>
        <v>36738</v>
      </c>
      <c r="BQ127" s="17">
        <f t="shared" si="160"/>
        <v>36769</v>
      </c>
      <c r="BR127" s="17">
        <f t="shared" si="160"/>
        <v>36799</v>
      </c>
      <c r="BS127" s="17">
        <f t="shared" si="160"/>
        <v>36830</v>
      </c>
      <c r="BT127" s="17">
        <f t="shared" si="160"/>
        <v>36860</v>
      </c>
      <c r="BU127" s="17">
        <f t="shared" si="160"/>
        <v>36891</v>
      </c>
      <c r="BV127" s="17">
        <f t="shared" si="160"/>
        <v>36922</v>
      </c>
      <c r="BW127" s="17">
        <f t="shared" si="160"/>
        <v>36950</v>
      </c>
      <c r="BX127" s="17">
        <f t="shared" si="160"/>
        <v>36981</v>
      </c>
      <c r="BY127" s="9"/>
      <c r="CA127" s="12">
        <f>MATCH(C127,Curves!$C$12:$C$433,0)</f>
        <v>125</v>
      </c>
      <c r="CB127" s="12">
        <f>MATCH(CONCATENATE("NG ",TEXT($BN127,"mmm-yyyy")),Curves!$11:$11,0)</f>
        <v>20</v>
      </c>
      <c r="CC127" s="12">
        <f>MATCH(CONCATENATE("B ",TEXT($BN127,"mmm-yyyy")),Curves!$11:$11,0)</f>
        <v>8</v>
      </c>
      <c r="CD127" s="12">
        <f>MATCH(CONCATENATE("DISC ",TEXT($BN127,"mmm-yyyy")),Curves!$11:$11,0)</f>
        <v>32</v>
      </c>
      <c r="CE127" s="12"/>
      <c r="CF127" s="12">
        <f>MATCH(CONCATENATE("NG ",TEXT($BO127,"mmm-yyyy")),Curves!$11:$11,0)</f>
        <v>21</v>
      </c>
      <c r="CG127" s="12">
        <f>MATCH(CONCATENATE("B ",TEXT($BO127,"mmm-yyyy")),Curves!$11:$11,0)</f>
        <v>9</v>
      </c>
      <c r="CH127" s="12">
        <f>MATCH(CONCATENATE("DISC ",TEXT($BO127,"mmm-yyyy")),Curves!$11:$11,0)</f>
        <v>33</v>
      </c>
      <c r="CI127" s="12"/>
      <c r="CJ127" s="12">
        <f>MATCH(CONCATENATE("NG ",TEXT($BP127,"mmm-yyyy")),Curves!$11:$11,0)</f>
        <v>22</v>
      </c>
      <c r="CK127" s="12">
        <f>MATCH(CONCATENATE("B ",TEXT($BP127,"mmm-yyyy")),Curves!$11:$11,0)</f>
        <v>10</v>
      </c>
      <c r="CL127" s="12">
        <f>MATCH(CONCATENATE("DISC ",TEXT($BP127,"mmm-yyyy")),Curves!$11:$11,0)</f>
        <v>34</v>
      </c>
      <c r="CM127" s="12"/>
      <c r="CN127" s="12">
        <f>MATCH(CONCATENATE("NG ",TEXT($BQ127,"mmm-yyyy")),Curves!$11:$11,0)</f>
        <v>23</v>
      </c>
      <c r="CO127" s="12">
        <f>MATCH(CONCATENATE("B ",TEXT($BQ127,"mmm-yyyy")),Curves!$11:$11,0)</f>
        <v>11</v>
      </c>
      <c r="CP127" s="12">
        <f>MATCH(CONCATENATE("DISC ",TEXT($BQ127,"mmm-yyyy")),Curves!$11:$11,0)</f>
        <v>35</v>
      </c>
      <c r="CQ127" s="12"/>
      <c r="CR127" s="12">
        <f>MATCH(CONCATENATE("NG ",TEXT($BR127,"mmm-yyyy")),Curves!$11:$11,0)</f>
        <v>24</v>
      </c>
      <c r="CS127" s="12">
        <f>MATCH(CONCATENATE("B ",TEXT($BR127,"mmm-yyyy")),Curves!$11:$11,0)</f>
        <v>12</v>
      </c>
      <c r="CT127" s="12">
        <f>MATCH(CONCATENATE("DISC ",TEXT($BR127,"mmm-yyyy")),Curves!$11:$11,0)</f>
        <v>36</v>
      </c>
      <c r="CU127" s="12"/>
      <c r="CV127" s="12">
        <f>MATCH(CONCATENATE("NG ",TEXT($BS127,"mmm-yyyy")),Curves!$11:$11,0)</f>
        <v>25</v>
      </c>
      <c r="CW127" s="12">
        <f>MATCH(CONCATENATE("B ",TEXT($BS127,"mmm-yyyy")),Curves!$11:$11,0)</f>
        <v>13</v>
      </c>
      <c r="CX127" s="12">
        <f>MATCH(CONCATENATE("DISC ",TEXT($BS127,"mmm-yyyy")),Curves!$11:$11,0)</f>
        <v>37</v>
      </c>
      <c r="CY127" s="12"/>
      <c r="CZ127" s="12">
        <f>MATCH(CONCATENATE("NG ",TEXT($BT127,"mmm-yyyy")),Curves!$11:$11,0)</f>
        <v>26</v>
      </c>
      <c r="DA127" s="12">
        <f>MATCH(CONCATENATE("B ",TEXT($BT127,"mmm-yyyy")),Curves!$11:$11,0)</f>
        <v>14</v>
      </c>
      <c r="DB127" s="12">
        <f>MATCH(CONCATENATE("DISC ",TEXT($BT127,"mmm-yyyy")),Curves!$11:$11,0)</f>
        <v>38</v>
      </c>
      <c r="DC127" s="12"/>
      <c r="DD127" s="12">
        <f>MATCH(CONCATENATE("NG ",TEXT($BU127,"mmm-yyyy")),Curves!$11:$11,0)</f>
        <v>27</v>
      </c>
      <c r="DE127" s="12">
        <f>MATCH(CONCATENATE("B ",TEXT($BU127,"mmm-yyyy")),Curves!$11:$11,0)</f>
        <v>15</v>
      </c>
      <c r="DF127" s="12">
        <f>MATCH(CONCATENATE("DISC ",TEXT($BU127,"mmm-yyyy")),Curves!$11:$11,0)</f>
        <v>39</v>
      </c>
      <c r="DG127" s="12"/>
      <c r="DH127" s="12">
        <f>MATCH(CONCATENATE("NG ",TEXT($BV127,"mmm-yyyy")),Curves!$11:$11,0)</f>
        <v>28</v>
      </c>
      <c r="DI127" s="12">
        <f>MATCH(CONCATENATE("B ",TEXT($BV127,"mmm-yyyy")),Curves!$11:$11,0)</f>
        <v>16</v>
      </c>
      <c r="DJ127" s="12">
        <f>MATCH(CONCATENATE("DISC ",TEXT($BV127,"mmm-yyyy")),Curves!$11:$11,0)</f>
        <v>40</v>
      </c>
      <c r="DL127" s="12">
        <f>MATCH(CONCATENATE("NG ",TEXT($BW127,"mmm-yyyy")),Curves!$11:$11,0)</f>
        <v>29</v>
      </c>
      <c r="DM127" s="12">
        <f>MATCH(CONCATENATE("B ",TEXT($BW127,"mmm-yyyy")),Curves!$11:$11,0)</f>
        <v>17</v>
      </c>
      <c r="DN127" s="12">
        <f>MATCH(CONCATENATE("DISC ",TEXT($BW127,"mmm-yyyy")),Curves!$11:$11,0)</f>
        <v>41</v>
      </c>
      <c r="DP127" s="12">
        <f>MATCH(CONCATENATE("NG ",TEXT($BX127,"mmm-yyyy")),Curves!$11:$11,0)</f>
        <v>30</v>
      </c>
      <c r="DQ127" s="12">
        <f>MATCH(CONCATENATE("B ",TEXT($BX127,"mmm-yyyy")),Curves!$11:$11,0)</f>
        <v>18</v>
      </c>
      <c r="DR127" s="12">
        <f>MATCH(CONCATENATE("DISC ",TEXT($BX127,"mmm-yyyy")),Curves!$11:$11,0)</f>
        <v>42</v>
      </c>
    </row>
    <row r="128" spans="2:122" x14ac:dyDescent="0.2">
      <c r="B128" s="6">
        <f t="shared" si="83"/>
        <v>36770</v>
      </c>
      <c r="C128" s="27">
        <f>IF(Curves!C137&lt;&gt;"",Curves!C137,"")</f>
        <v>36742</v>
      </c>
      <c r="D128" s="31"/>
      <c r="E128" s="20">
        <f t="shared" si="84"/>
        <v>0</v>
      </c>
      <c r="F128" s="20">
        <f t="shared" si="86"/>
        <v>0</v>
      </c>
      <c r="G128" s="20">
        <f t="shared" si="87"/>
        <v>0</v>
      </c>
      <c r="H128" s="20">
        <f t="shared" si="88"/>
        <v>0</v>
      </c>
      <c r="I128" s="20">
        <f t="shared" si="89"/>
        <v>3.6398281843991178</v>
      </c>
      <c r="J128" s="20">
        <f t="shared" si="90"/>
        <v>3.7003932202877228</v>
      </c>
      <c r="K128" s="20">
        <f t="shared" si="91"/>
        <v>3.9865305719640198</v>
      </c>
      <c r="L128" s="20">
        <f t="shared" si="92"/>
        <v>4.0427752255026563</v>
      </c>
      <c r="M128" s="20">
        <f t="shared" si="93"/>
        <v>4.0148168806328792</v>
      </c>
      <c r="N128" s="20">
        <f t="shared" si="94"/>
        <v>3.7787740617450547</v>
      </c>
      <c r="O128" s="21">
        <f t="shared" si="95"/>
        <v>3.5472297297625888</v>
      </c>
      <c r="P128" s="20"/>
      <c r="Q128" s="50">
        <f t="shared" si="96"/>
        <v>4.0427752255026563</v>
      </c>
      <c r="R128" s="50">
        <f t="shared" si="154"/>
        <v>3.5472297297625888</v>
      </c>
      <c r="S128" s="51">
        <f t="shared" si="97"/>
        <v>0.49554549574006757</v>
      </c>
      <c r="U128" s="34">
        <f>INDEX(Curves!$A$12:$AZ$907,$CA128,CB128)</f>
        <v>0</v>
      </c>
      <c r="V128" s="34">
        <f>INDEX(Curves!$A$12:$AZ$907,$CA128,CC128)</f>
        <v>0</v>
      </c>
      <c r="W128" s="34">
        <f>INDEX(Curves!$A$12:$AZ$907,$CA128,CD128)</f>
        <v>0</v>
      </c>
      <c r="X128" s="34"/>
      <c r="Y128" s="34">
        <f>INDEX(Curves!$A$12:$AZ$907,$CA128,CF128)</f>
        <v>0</v>
      </c>
      <c r="Z128" s="34">
        <f>INDEX(Curves!$A$12:$AZ$907,$CA128,CG128)</f>
        <v>0</v>
      </c>
      <c r="AA128" s="34">
        <f>INDEX(Curves!$A$12:$AZ$907,$CA128,CH128)</f>
        <v>0</v>
      </c>
      <c r="AB128" s="34"/>
      <c r="AC128" s="34">
        <f>INDEX(Curves!$A$12:$AZ$907,$CA128,CJ128)</f>
        <v>0</v>
      </c>
      <c r="AD128" s="34">
        <f>INDEX(Curves!$A$12:$AZ$907,$CA128,CK128)</f>
        <v>0</v>
      </c>
      <c r="AE128" s="34">
        <f>INDEX(Curves!$A$12:$AZ$907,$CA128,CL128)</f>
        <v>0</v>
      </c>
      <c r="AF128" s="34"/>
      <c r="AG128" s="34">
        <f>INDEX(Curves!$A$12:$AZ$907,$CA128,CN128)</f>
        <v>0</v>
      </c>
      <c r="AH128" s="34">
        <f>INDEX(Curves!$A$12:$AZ$907,$CA128,CO128)</f>
        <v>0</v>
      </c>
      <c r="AI128" s="34">
        <f>INDEX(Curves!$A$12:$AZ$907,$CA128,CP128)</f>
        <v>0</v>
      </c>
      <c r="AJ128" s="34"/>
      <c r="AK128" s="34">
        <f>INDEX(Curves!$A$12:$AZ$907,$CA128,CR128)</f>
        <v>4.2960000000000003</v>
      </c>
      <c r="AL128" s="34">
        <f>INDEX(Curves!$A$12:$AZ$907,$CA128,CS128)</f>
        <v>-0.63749999999999996</v>
      </c>
      <c r="AM128" s="34">
        <f>INDEX(Curves!$A$12:$AZ$907,$CA128,CT128)</f>
        <v>0.99489631936561918</v>
      </c>
      <c r="AN128" s="34"/>
      <c r="AO128" s="34">
        <f>INDEX(Curves!$A$12:$AZ$907,$CA128,CV128)</f>
        <v>4.29</v>
      </c>
      <c r="AP128" s="34">
        <f>INDEX(Curves!$A$12:$AZ$907,$CA128,CW128)</f>
        <v>-0.55000000000000004</v>
      </c>
      <c r="AQ128" s="34">
        <f>INDEX(Curves!$A$12:$AZ$907,$CA128,CX128)</f>
        <v>0.98940995194858894</v>
      </c>
      <c r="AR128" s="34"/>
      <c r="AS128" s="34">
        <f>INDEX(Curves!$A$12:$AZ$907,$CA128,CZ128)</f>
        <v>4.3600000000000003</v>
      </c>
      <c r="AT128" s="34">
        <f>INDEX(Curves!$A$12:$AZ$907,$CA128,DA128)</f>
        <v>-0.3075</v>
      </c>
      <c r="AU128" s="34">
        <f>INDEX(Curves!$A$12:$AZ$907,$CA128,DB128)</f>
        <v>0.98372130091647614</v>
      </c>
      <c r="AV128" s="34"/>
      <c r="AW128" s="34">
        <f>INDEX(Curves!$A$12:$AZ$907,$CA128,DD128)</f>
        <v>4.4400000000000004</v>
      </c>
      <c r="AX128" s="34">
        <f>INDEX(Curves!$A$12:$AZ$907,$CA128,DE128)</f>
        <v>-0.3075</v>
      </c>
      <c r="AY128" s="34">
        <f>INDEX(Curves!$A$12:$AZ$907,$CA128,DF128)</f>
        <v>0.97828801585061254</v>
      </c>
      <c r="AZ128" s="34"/>
      <c r="BA128" s="34">
        <f>INDEX(Curves!$A$12:$AZ$907,$CA128,DH128)</f>
        <v>4.4249999999999998</v>
      </c>
      <c r="BB128" s="34">
        <f>INDEX(Curves!$A$12:$AZ$907,$CA128,DI128)</f>
        <v>-0.29749999999999999</v>
      </c>
      <c r="BC128" s="34">
        <f>INDEX(Curves!$A$12:$AZ$907,$CA128,DJ128)</f>
        <v>0.97269942595587644</v>
      </c>
      <c r="BD128" s="34"/>
      <c r="BE128" s="34">
        <f>INDEX(Curves!$A$12:$AZ$907,$CA128,DL128)</f>
        <v>4.2050000000000001</v>
      </c>
      <c r="BF128" s="34">
        <f>INDEX(Curves!$A$12:$AZ$907,$CA128,DM128)</f>
        <v>-0.29749999999999999</v>
      </c>
      <c r="BG128" s="34">
        <f>INDEX(Curves!$A$12:$AZ$907,$CA128,DN128)</f>
        <v>0.96705670166220203</v>
      </c>
      <c r="BH128" s="34"/>
      <c r="BI128" s="34">
        <f>INDEX(Curves!$A$12:$AZ$907,$CA128,DP128)</f>
        <v>3.99</v>
      </c>
      <c r="BJ128" s="34">
        <f>INDEX(Curves!$A$12:$AZ$907,$CA128,DQ128)</f>
        <v>-0.30249999999999999</v>
      </c>
      <c r="BK128" s="34">
        <f>INDEX(Curves!$A$12:$AZ$907,$CA128,DR128)</f>
        <v>0.96196060468138</v>
      </c>
      <c r="BL128"/>
      <c r="BM128"/>
      <c r="BN128" s="17">
        <f t="shared" si="99"/>
        <v>36647</v>
      </c>
      <c r="BO128" s="17">
        <f t="shared" ref="BO128:BX128" si="161">EOMONTH(BN128,1)</f>
        <v>36707</v>
      </c>
      <c r="BP128" s="17">
        <f t="shared" si="161"/>
        <v>36738</v>
      </c>
      <c r="BQ128" s="17">
        <f t="shared" si="161"/>
        <v>36769</v>
      </c>
      <c r="BR128" s="17">
        <f t="shared" si="161"/>
        <v>36799</v>
      </c>
      <c r="BS128" s="17">
        <f t="shared" si="161"/>
        <v>36830</v>
      </c>
      <c r="BT128" s="17">
        <f t="shared" si="161"/>
        <v>36860</v>
      </c>
      <c r="BU128" s="17">
        <f t="shared" si="161"/>
        <v>36891</v>
      </c>
      <c r="BV128" s="17">
        <f t="shared" si="161"/>
        <v>36922</v>
      </c>
      <c r="BW128" s="17">
        <f t="shared" si="161"/>
        <v>36950</v>
      </c>
      <c r="BX128" s="17">
        <f t="shared" si="161"/>
        <v>36981</v>
      </c>
      <c r="BY128" s="9"/>
      <c r="CA128" s="12">
        <f>MATCH(C128,Curves!$C$12:$C$433,0)</f>
        <v>126</v>
      </c>
      <c r="CB128" s="12">
        <f>MATCH(CONCATENATE("NG ",TEXT($BN128,"mmm-yyyy")),Curves!$11:$11,0)</f>
        <v>20</v>
      </c>
      <c r="CC128" s="12">
        <f>MATCH(CONCATENATE("B ",TEXT($BN128,"mmm-yyyy")),Curves!$11:$11,0)</f>
        <v>8</v>
      </c>
      <c r="CD128" s="12">
        <f>MATCH(CONCATENATE("DISC ",TEXT($BN128,"mmm-yyyy")),Curves!$11:$11,0)</f>
        <v>32</v>
      </c>
      <c r="CE128" s="12"/>
      <c r="CF128" s="12">
        <f>MATCH(CONCATENATE("NG ",TEXT($BO128,"mmm-yyyy")),Curves!$11:$11,0)</f>
        <v>21</v>
      </c>
      <c r="CG128" s="12">
        <f>MATCH(CONCATENATE("B ",TEXT($BO128,"mmm-yyyy")),Curves!$11:$11,0)</f>
        <v>9</v>
      </c>
      <c r="CH128" s="12">
        <f>MATCH(CONCATENATE("DISC ",TEXT($BO128,"mmm-yyyy")),Curves!$11:$11,0)</f>
        <v>33</v>
      </c>
      <c r="CI128" s="12"/>
      <c r="CJ128" s="12">
        <f>MATCH(CONCATENATE("NG ",TEXT($BP128,"mmm-yyyy")),Curves!$11:$11,0)</f>
        <v>22</v>
      </c>
      <c r="CK128" s="12">
        <f>MATCH(CONCATENATE("B ",TEXT($BP128,"mmm-yyyy")),Curves!$11:$11,0)</f>
        <v>10</v>
      </c>
      <c r="CL128" s="12">
        <f>MATCH(CONCATENATE("DISC ",TEXT($BP128,"mmm-yyyy")),Curves!$11:$11,0)</f>
        <v>34</v>
      </c>
      <c r="CM128" s="12"/>
      <c r="CN128" s="12">
        <f>MATCH(CONCATENATE("NG ",TEXT($BQ128,"mmm-yyyy")),Curves!$11:$11,0)</f>
        <v>23</v>
      </c>
      <c r="CO128" s="12">
        <f>MATCH(CONCATENATE("B ",TEXT($BQ128,"mmm-yyyy")),Curves!$11:$11,0)</f>
        <v>11</v>
      </c>
      <c r="CP128" s="12">
        <f>MATCH(CONCATENATE("DISC ",TEXT($BQ128,"mmm-yyyy")),Curves!$11:$11,0)</f>
        <v>35</v>
      </c>
      <c r="CQ128" s="12"/>
      <c r="CR128" s="12">
        <f>MATCH(CONCATENATE("NG ",TEXT($BR128,"mmm-yyyy")),Curves!$11:$11,0)</f>
        <v>24</v>
      </c>
      <c r="CS128" s="12">
        <f>MATCH(CONCATENATE("B ",TEXT($BR128,"mmm-yyyy")),Curves!$11:$11,0)</f>
        <v>12</v>
      </c>
      <c r="CT128" s="12">
        <f>MATCH(CONCATENATE("DISC ",TEXT($BR128,"mmm-yyyy")),Curves!$11:$11,0)</f>
        <v>36</v>
      </c>
      <c r="CU128" s="12"/>
      <c r="CV128" s="12">
        <f>MATCH(CONCATENATE("NG ",TEXT($BS128,"mmm-yyyy")),Curves!$11:$11,0)</f>
        <v>25</v>
      </c>
      <c r="CW128" s="12">
        <f>MATCH(CONCATENATE("B ",TEXT($BS128,"mmm-yyyy")),Curves!$11:$11,0)</f>
        <v>13</v>
      </c>
      <c r="CX128" s="12">
        <f>MATCH(CONCATENATE("DISC ",TEXT($BS128,"mmm-yyyy")),Curves!$11:$11,0)</f>
        <v>37</v>
      </c>
      <c r="CY128" s="12"/>
      <c r="CZ128" s="12">
        <f>MATCH(CONCATENATE("NG ",TEXT($BT128,"mmm-yyyy")),Curves!$11:$11,0)</f>
        <v>26</v>
      </c>
      <c r="DA128" s="12">
        <f>MATCH(CONCATENATE("B ",TEXT($BT128,"mmm-yyyy")),Curves!$11:$11,0)</f>
        <v>14</v>
      </c>
      <c r="DB128" s="12">
        <f>MATCH(CONCATENATE("DISC ",TEXT($BT128,"mmm-yyyy")),Curves!$11:$11,0)</f>
        <v>38</v>
      </c>
      <c r="DC128" s="12"/>
      <c r="DD128" s="12">
        <f>MATCH(CONCATENATE("NG ",TEXT($BU128,"mmm-yyyy")),Curves!$11:$11,0)</f>
        <v>27</v>
      </c>
      <c r="DE128" s="12">
        <f>MATCH(CONCATENATE("B ",TEXT($BU128,"mmm-yyyy")),Curves!$11:$11,0)</f>
        <v>15</v>
      </c>
      <c r="DF128" s="12">
        <f>MATCH(CONCATENATE("DISC ",TEXT($BU128,"mmm-yyyy")),Curves!$11:$11,0)</f>
        <v>39</v>
      </c>
      <c r="DG128" s="12"/>
      <c r="DH128" s="12">
        <f>MATCH(CONCATENATE("NG ",TEXT($BV128,"mmm-yyyy")),Curves!$11:$11,0)</f>
        <v>28</v>
      </c>
      <c r="DI128" s="12">
        <f>MATCH(CONCATENATE("B ",TEXT($BV128,"mmm-yyyy")),Curves!$11:$11,0)</f>
        <v>16</v>
      </c>
      <c r="DJ128" s="12">
        <f>MATCH(CONCATENATE("DISC ",TEXT($BV128,"mmm-yyyy")),Curves!$11:$11,0)</f>
        <v>40</v>
      </c>
      <c r="DL128" s="12">
        <f>MATCH(CONCATENATE("NG ",TEXT($BW128,"mmm-yyyy")),Curves!$11:$11,0)</f>
        <v>29</v>
      </c>
      <c r="DM128" s="12">
        <f>MATCH(CONCATENATE("B ",TEXT($BW128,"mmm-yyyy")),Curves!$11:$11,0)</f>
        <v>17</v>
      </c>
      <c r="DN128" s="12">
        <f>MATCH(CONCATENATE("DISC ",TEXT($BW128,"mmm-yyyy")),Curves!$11:$11,0)</f>
        <v>41</v>
      </c>
      <c r="DP128" s="12">
        <f>MATCH(CONCATENATE("NG ",TEXT($BX128,"mmm-yyyy")),Curves!$11:$11,0)</f>
        <v>30</v>
      </c>
      <c r="DQ128" s="12">
        <f>MATCH(CONCATENATE("B ",TEXT($BX128,"mmm-yyyy")),Curves!$11:$11,0)</f>
        <v>18</v>
      </c>
      <c r="DR128" s="12">
        <f>MATCH(CONCATENATE("DISC ",TEXT($BX128,"mmm-yyyy")),Curves!$11:$11,0)</f>
        <v>42</v>
      </c>
    </row>
    <row r="129" spans="2:122" x14ac:dyDescent="0.2">
      <c r="B129" s="6">
        <f t="shared" si="83"/>
        <v>36770</v>
      </c>
      <c r="C129" s="27">
        <f>IF(Curves!C138&lt;&gt;"",Curves!C138,"")</f>
        <v>36743</v>
      </c>
      <c r="D129" s="31"/>
      <c r="E129" s="20">
        <f t="shared" si="84"/>
        <v>0</v>
      </c>
      <c r="F129" s="20">
        <f t="shared" si="86"/>
        <v>0</v>
      </c>
      <c r="G129" s="20">
        <f t="shared" si="87"/>
        <v>0</v>
      </c>
      <c r="H129" s="20">
        <f t="shared" si="88"/>
        <v>0</v>
      </c>
      <c r="I129" s="20">
        <f t="shared" si="89"/>
        <v>0</v>
      </c>
      <c r="J129" s="20">
        <f t="shared" si="90"/>
        <v>0</v>
      </c>
      <c r="K129" s="20">
        <f t="shared" si="91"/>
        <v>0</v>
      </c>
      <c r="L129" s="20">
        <f t="shared" si="92"/>
        <v>0</v>
      </c>
      <c r="M129" s="20">
        <f t="shared" si="93"/>
        <v>0</v>
      </c>
      <c r="N129" s="20">
        <f t="shared" si="94"/>
        <v>0</v>
      </c>
      <c r="O129" s="21">
        <f t="shared" si="95"/>
        <v>0</v>
      </c>
      <c r="P129" s="20"/>
      <c r="Q129" s="50">
        <f t="shared" si="96"/>
        <v>0</v>
      </c>
      <c r="R129" s="50">
        <f t="shared" si="154"/>
        <v>0</v>
      </c>
      <c r="S129" s="51">
        <f t="shared" si="97"/>
        <v>0.49554549574006757</v>
      </c>
      <c r="U129" s="34">
        <f>INDEX(Curves!$A$12:$AZ$907,$CA129,CB129)</f>
        <v>0</v>
      </c>
      <c r="V129" s="34">
        <f>INDEX(Curves!$A$12:$AZ$907,$CA129,CC129)</f>
        <v>0</v>
      </c>
      <c r="W129" s="34">
        <f>INDEX(Curves!$A$12:$AZ$907,$CA129,CD129)</f>
        <v>0</v>
      </c>
      <c r="X129" s="34"/>
      <c r="Y129" s="34">
        <f>INDEX(Curves!$A$12:$AZ$907,$CA129,CF129)</f>
        <v>0</v>
      </c>
      <c r="Z129" s="34">
        <f>INDEX(Curves!$A$12:$AZ$907,$CA129,CG129)</f>
        <v>0</v>
      </c>
      <c r="AA129" s="34">
        <f>INDEX(Curves!$A$12:$AZ$907,$CA129,CH129)</f>
        <v>0</v>
      </c>
      <c r="AB129" s="34"/>
      <c r="AC129" s="34">
        <f>INDEX(Curves!$A$12:$AZ$907,$CA129,CJ129)</f>
        <v>0</v>
      </c>
      <c r="AD129" s="34">
        <f>INDEX(Curves!$A$12:$AZ$907,$CA129,CK129)</f>
        <v>0</v>
      </c>
      <c r="AE129" s="34">
        <f>INDEX(Curves!$A$12:$AZ$907,$CA129,CL129)</f>
        <v>0</v>
      </c>
      <c r="AF129" s="34"/>
      <c r="AG129" s="34">
        <f>INDEX(Curves!$A$12:$AZ$907,$CA129,CN129)</f>
        <v>0</v>
      </c>
      <c r="AH129" s="34">
        <f>INDEX(Curves!$A$12:$AZ$907,$CA129,CO129)</f>
        <v>0</v>
      </c>
      <c r="AI129" s="34">
        <f>INDEX(Curves!$A$12:$AZ$907,$CA129,CP129)</f>
        <v>0</v>
      </c>
      <c r="AJ129" s="34"/>
      <c r="AK129" s="34">
        <f>INDEX(Curves!$A$12:$AZ$907,$CA129,CR129)</f>
        <v>0</v>
      </c>
      <c r="AL129" s="34">
        <f>INDEX(Curves!$A$12:$AZ$907,$CA129,CS129)</f>
        <v>0</v>
      </c>
      <c r="AM129" s="34">
        <f>INDEX(Curves!$A$12:$AZ$907,$CA129,CT129)</f>
        <v>0</v>
      </c>
      <c r="AN129" s="34"/>
      <c r="AO129" s="34">
        <f>INDEX(Curves!$A$12:$AZ$907,$CA129,CV129)</f>
        <v>0</v>
      </c>
      <c r="AP129" s="34">
        <f>INDEX(Curves!$A$12:$AZ$907,$CA129,CW129)</f>
        <v>0</v>
      </c>
      <c r="AQ129" s="34">
        <f>INDEX(Curves!$A$12:$AZ$907,$CA129,CX129)</f>
        <v>0</v>
      </c>
      <c r="AR129" s="34"/>
      <c r="AS129" s="34">
        <f>INDEX(Curves!$A$12:$AZ$907,$CA129,CZ129)</f>
        <v>0</v>
      </c>
      <c r="AT129" s="34">
        <f>INDEX(Curves!$A$12:$AZ$907,$CA129,DA129)</f>
        <v>0</v>
      </c>
      <c r="AU129" s="34">
        <f>INDEX(Curves!$A$12:$AZ$907,$CA129,DB129)</f>
        <v>0</v>
      </c>
      <c r="AV129" s="34"/>
      <c r="AW129" s="34">
        <f>INDEX(Curves!$A$12:$AZ$907,$CA129,DD129)</f>
        <v>0</v>
      </c>
      <c r="AX129" s="34">
        <f>INDEX(Curves!$A$12:$AZ$907,$CA129,DE129)</f>
        <v>0</v>
      </c>
      <c r="AY129" s="34">
        <f>INDEX(Curves!$A$12:$AZ$907,$CA129,DF129)</f>
        <v>0</v>
      </c>
      <c r="AZ129" s="34"/>
      <c r="BA129" s="34">
        <f>INDEX(Curves!$A$12:$AZ$907,$CA129,DH129)</f>
        <v>0</v>
      </c>
      <c r="BB129" s="34">
        <f>INDEX(Curves!$A$12:$AZ$907,$CA129,DI129)</f>
        <v>0</v>
      </c>
      <c r="BC129" s="34">
        <f>INDEX(Curves!$A$12:$AZ$907,$CA129,DJ129)</f>
        <v>0</v>
      </c>
      <c r="BD129" s="34"/>
      <c r="BE129" s="34">
        <f>INDEX(Curves!$A$12:$AZ$907,$CA129,DL129)</f>
        <v>0</v>
      </c>
      <c r="BF129" s="34">
        <f>INDEX(Curves!$A$12:$AZ$907,$CA129,DM129)</f>
        <v>0</v>
      </c>
      <c r="BG129" s="34">
        <f>INDEX(Curves!$A$12:$AZ$907,$CA129,DN129)</f>
        <v>0</v>
      </c>
      <c r="BH129" s="34"/>
      <c r="BI129" s="34">
        <f>INDEX(Curves!$A$12:$AZ$907,$CA129,DP129)</f>
        <v>0</v>
      </c>
      <c r="BJ129" s="34">
        <f>INDEX(Curves!$A$12:$AZ$907,$CA129,DQ129)</f>
        <v>0</v>
      </c>
      <c r="BK129" s="34">
        <f>INDEX(Curves!$A$12:$AZ$907,$CA129,DR129)</f>
        <v>0</v>
      </c>
      <c r="BL129"/>
      <c r="BM129"/>
      <c r="BN129" s="17">
        <f t="shared" si="99"/>
        <v>36647</v>
      </c>
      <c r="BO129" s="17">
        <f t="shared" ref="BO129:BX129" si="162">EOMONTH(BN129,1)</f>
        <v>36707</v>
      </c>
      <c r="BP129" s="17">
        <f t="shared" si="162"/>
        <v>36738</v>
      </c>
      <c r="BQ129" s="17">
        <f t="shared" si="162"/>
        <v>36769</v>
      </c>
      <c r="BR129" s="17">
        <f t="shared" si="162"/>
        <v>36799</v>
      </c>
      <c r="BS129" s="17">
        <f t="shared" si="162"/>
        <v>36830</v>
      </c>
      <c r="BT129" s="17">
        <f t="shared" si="162"/>
        <v>36860</v>
      </c>
      <c r="BU129" s="17">
        <f t="shared" si="162"/>
        <v>36891</v>
      </c>
      <c r="BV129" s="17">
        <f t="shared" si="162"/>
        <v>36922</v>
      </c>
      <c r="BW129" s="17">
        <f t="shared" si="162"/>
        <v>36950</v>
      </c>
      <c r="BX129" s="17">
        <f t="shared" si="162"/>
        <v>36981</v>
      </c>
      <c r="BY129" s="9"/>
      <c r="CA129" s="12">
        <f>MATCH(C129,Curves!$C$12:$C$433,0)</f>
        <v>127</v>
      </c>
      <c r="CB129" s="12">
        <f>MATCH(CONCATENATE("NG ",TEXT($BN129,"mmm-yyyy")),Curves!$11:$11,0)</f>
        <v>20</v>
      </c>
      <c r="CC129" s="12">
        <f>MATCH(CONCATENATE("B ",TEXT($BN129,"mmm-yyyy")),Curves!$11:$11,0)</f>
        <v>8</v>
      </c>
      <c r="CD129" s="12">
        <f>MATCH(CONCATENATE("DISC ",TEXT($BN129,"mmm-yyyy")),Curves!$11:$11,0)</f>
        <v>32</v>
      </c>
      <c r="CE129" s="12"/>
      <c r="CF129" s="12">
        <f>MATCH(CONCATENATE("NG ",TEXT($BO129,"mmm-yyyy")),Curves!$11:$11,0)</f>
        <v>21</v>
      </c>
      <c r="CG129" s="12">
        <f>MATCH(CONCATENATE("B ",TEXT($BO129,"mmm-yyyy")),Curves!$11:$11,0)</f>
        <v>9</v>
      </c>
      <c r="CH129" s="12">
        <f>MATCH(CONCATENATE("DISC ",TEXT($BO129,"mmm-yyyy")),Curves!$11:$11,0)</f>
        <v>33</v>
      </c>
      <c r="CI129" s="12"/>
      <c r="CJ129" s="12">
        <f>MATCH(CONCATENATE("NG ",TEXT($BP129,"mmm-yyyy")),Curves!$11:$11,0)</f>
        <v>22</v>
      </c>
      <c r="CK129" s="12">
        <f>MATCH(CONCATENATE("B ",TEXT($BP129,"mmm-yyyy")),Curves!$11:$11,0)</f>
        <v>10</v>
      </c>
      <c r="CL129" s="12">
        <f>MATCH(CONCATENATE("DISC ",TEXT($BP129,"mmm-yyyy")),Curves!$11:$11,0)</f>
        <v>34</v>
      </c>
      <c r="CM129" s="12"/>
      <c r="CN129" s="12">
        <f>MATCH(CONCATENATE("NG ",TEXT($BQ129,"mmm-yyyy")),Curves!$11:$11,0)</f>
        <v>23</v>
      </c>
      <c r="CO129" s="12">
        <f>MATCH(CONCATENATE("B ",TEXT($BQ129,"mmm-yyyy")),Curves!$11:$11,0)</f>
        <v>11</v>
      </c>
      <c r="CP129" s="12">
        <f>MATCH(CONCATENATE("DISC ",TEXT($BQ129,"mmm-yyyy")),Curves!$11:$11,0)</f>
        <v>35</v>
      </c>
      <c r="CQ129" s="12"/>
      <c r="CR129" s="12">
        <f>MATCH(CONCATENATE("NG ",TEXT($BR129,"mmm-yyyy")),Curves!$11:$11,0)</f>
        <v>24</v>
      </c>
      <c r="CS129" s="12">
        <f>MATCH(CONCATENATE("B ",TEXT($BR129,"mmm-yyyy")),Curves!$11:$11,0)</f>
        <v>12</v>
      </c>
      <c r="CT129" s="12">
        <f>MATCH(CONCATENATE("DISC ",TEXT($BR129,"mmm-yyyy")),Curves!$11:$11,0)</f>
        <v>36</v>
      </c>
      <c r="CU129" s="12"/>
      <c r="CV129" s="12">
        <f>MATCH(CONCATENATE("NG ",TEXT($BS129,"mmm-yyyy")),Curves!$11:$11,0)</f>
        <v>25</v>
      </c>
      <c r="CW129" s="12">
        <f>MATCH(CONCATENATE("B ",TEXT($BS129,"mmm-yyyy")),Curves!$11:$11,0)</f>
        <v>13</v>
      </c>
      <c r="CX129" s="12">
        <f>MATCH(CONCATENATE("DISC ",TEXT($BS129,"mmm-yyyy")),Curves!$11:$11,0)</f>
        <v>37</v>
      </c>
      <c r="CY129" s="12"/>
      <c r="CZ129" s="12">
        <f>MATCH(CONCATENATE("NG ",TEXT($BT129,"mmm-yyyy")),Curves!$11:$11,0)</f>
        <v>26</v>
      </c>
      <c r="DA129" s="12">
        <f>MATCH(CONCATENATE("B ",TEXT($BT129,"mmm-yyyy")),Curves!$11:$11,0)</f>
        <v>14</v>
      </c>
      <c r="DB129" s="12">
        <f>MATCH(CONCATENATE("DISC ",TEXT($BT129,"mmm-yyyy")),Curves!$11:$11,0)</f>
        <v>38</v>
      </c>
      <c r="DC129" s="12"/>
      <c r="DD129" s="12">
        <f>MATCH(CONCATENATE("NG ",TEXT($BU129,"mmm-yyyy")),Curves!$11:$11,0)</f>
        <v>27</v>
      </c>
      <c r="DE129" s="12">
        <f>MATCH(CONCATENATE("B ",TEXT($BU129,"mmm-yyyy")),Curves!$11:$11,0)</f>
        <v>15</v>
      </c>
      <c r="DF129" s="12">
        <f>MATCH(CONCATENATE("DISC ",TEXT($BU129,"mmm-yyyy")),Curves!$11:$11,0)</f>
        <v>39</v>
      </c>
      <c r="DG129" s="12"/>
      <c r="DH129" s="12">
        <f>MATCH(CONCATENATE("NG ",TEXT($BV129,"mmm-yyyy")),Curves!$11:$11,0)</f>
        <v>28</v>
      </c>
      <c r="DI129" s="12">
        <f>MATCH(CONCATENATE("B ",TEXT($BV129,"mmm-yyyy")),Curves!$11:$11,0)</f>
        <v>16</v>
      </c>
      <c r="DJ129" s="12">
        <f>MATCH(CONCATENATE("DISC ",TEXT($BV129,"mmm-yyyy")),Curves!$11:$11,0)</f>
        <v>40</v>
      </c>
      <c r="DL129" s="12">
        <f>MATCH(CONCATENATE("NG ",TEXT($BW129,"mmm-yyyy")),Curves!$11:$11,0)</f>
        <v>29</v>
      </c>
      <c r="DM129" s="12">
        <f>MATCH(CONCATENATE("B ",TEXT($BW129,"mmm-yyyy")),Curves!$11:$11,0)</f>
        <v>17</v>
      </c>
      <c r="DN129" s="12">
        <f>MATCH(CONCATENATE("DISC ",TEXT($BW129,"mmm-yyyy")),Curves!$11:$11,0)</f>
        <v>41</v>
      </c>
      <c r="DP129" s="12">
        <f>MATCH(CONCATENATE("NG ",TEXT($BX129,"mmm-yyyy")),Curves!$11:$11,0)</f>
        <v>30</v>
      </c>
      <c r="DQ129" s="12">
        <f>MATCH(CONCATENATE("B ",TEXT($BX129,"mmm-yyyy")),Curves!$11:$11,0)</f>
        <v>18</v>
      </c>
      <c r="DR129" s="12">
        <f>MATCH(CONCATENATE("DISC ",TEXT($BX129,"mmm-yyyy")),Curves!$11:$11,0)</f>
        <v>42</v>
      </c>
    </row>
    <row r="130" spans="2:122" x14ac:dyDescent="0.2">
      <c r="B130" s="6">
        <f t="shared" si="83"/>
        <v>36770</v>
      </c>
      <c r="C130" s="27">
        <f>IF(Curves!C139&lt;&gt;"",Curves!C139,"")</f>
        <v>36744</v>
      </c>
      <c r="D130" s="31"/>
      <c r="E130" s="20">
        <f t="shared" si="84"/>
        <v>0</v>
      </c>
      <c r="F130" s="20">
        <f t="shared" si="86"/>
        <v>0</v>
      </c>
      <c r="G130" s="20">
        <f t="shared" si="87"/>
        <v>0</v>
      </c>
      <c r="H130" s="20">
        <f t="shared" si="88"/>
        <v>0</v>
      </c>
      <c r="I130" s="20">
        <f t="shared" si="89"/>
        <v>0</v>
      </c>
      <c r="J130" s="20">
        <f t="shared" si="90"/>
        <v>0</v>
      </c>
      <c r="K130" s="20">
        <f t="shared" si="91"/>
        <v>0</v>
      </c>
      <c r="L130" s="20">
        <f t="shared" si="92"/>
        <v>0</v>
      </c>
      <c r="M130" s="20">
        <f t="shared" si="93"/>
        <v>0</v>
      </c>
      <c r="N130" s="20">
        <f t="shared" si="94"/>
        <v>0</v>
      </c>
      <c r="O130" s="21">
        <f t="shared" si="95"/>
        <v>0</v>
      </c>
      <c r="P130" s="20"/>
      <c r="Q130" s="50">
        <f t="shared" si="96"/>
        <v>0</v>
      </c>
      <c r="R130" s="50">
        <f t="shared" si="154"/>
        <v>0</v>
      </c>
      <c r="S130" s="51">
        <f t="shared" si="97"/>
        <v>0.49554549574006757</v>
      </c>
      <c r="U130" s="34">
        <f>INDEX(Curves!$A$12:$AZ$907,$CA130,CB130)</f>
        <v>0</v>
      </c>
      <c r="V130" s="34">
        <f>INDEX(Curves!$A$12:$AZ$907,$CA130,CC130)</f>
        <v>0</v>
      </c>
      <c r="W130" s="34">
        <f>INDEX(Curves!$A$12:$AZ$907,$CA130,CD130)</f>
        <v>0</v>
      </c>
      <c r="X130" s="34"/>
      <c r="Y130" s="34">
        <f>INDEX(Curves!$A$12:$AZ$907,$CA130,CF130)</f>
        <v>0</v>
      </c>
      <c r="Z130" s="34">
        <f>INDEX(Curves!$A$12:$AZ$907,$CA130,CG130)</f>
        <v>0</v>
      </c>
      <c r="AA130" s="34">
        <f>INDEX(Curves!$A$12:$AZ$907,$CA130,CH130)</f>
        <v>0</v>
      </c>
      <c r="AB130" s="34"/>
      <c r="AC130" s="34">
        <f>INDEX(Curves!$A$12:$AZ$907,$CA130,CJ130)</f>
        <v>0</v>
      </c>
      <c r="AD130" s="34">
        <f>INDEX(Curves!$A$12:$AZ$907,$CA130,CK130)</f>
        <v>0</v>
      </c>
      <c r="AE130" s="34">
        <f>INDEX(Curves!$A$12:$AZ$907,$CA130,CL130)</f>
        <v>0</v>
      </c>
      <c r="AF130" s="34"/>
      <c r="AG130" s="34">
        <f>INDEX(Curves!$A$12:$AZ$907,$CA130,CN130)</f>
        <v>0</v>
      </c>
      <c r="AH130" s="34">
        <f>INDEX(Curves!$A$12:$AZ$907,$CA130,CO130)</f>
        <v>0</v>
      </c>
      <c r="AI130" s="34">
        <f>INDEX(Curves!$A$12:$AZ$907,$CA130,CP130)</f>
        <v>0</v>
      </c>
      <c r="AJ130" s="34"/>
      <c r="AK130" s="34">
        <f>INDEX(Curves!$A$12:$AZ$907,$CA130,CR130)</f>
        <v>0</v>
      </c>
      <c r="AL130" s="34">
        <f>INDEX(Curves!$A$12:$AZ$907,$CA130,CS130)</f>
        <v>0</v>
      </c>
      <c r="AM130" s="34">
        <f>INDEX(Curves!$A$12:$AZ$907,$CA130,CT130)</f>
        <v>0</v>
      </c>
      <c r="AN130" s="34"/>
      <c r="AO130" s="34">
        <f>INDEX(Curves!$A$12:$AZ$907,$CA130,CV130)</f>
        <v>0</v>
      </c>
      <c r="AP130" s="34">
        <f>INDEX(Curves!$A$12:$AZ$907,$CA130,CW130)</f>
        <v>0</v>
      </c>
      <c r="AQ130" s="34">
        <f>INDEX(Curves!$A$12:$AZ$907,$CA130,CX130)</f>
        <v>0</v>
      </c>
      <c r="AR130" s="34"/>
      <c r="AS130" s="34">
        <f>INDEX(Curves!$A$12:$AZ$907,$CA130,CZ130)</f>
        <v>0</v>
      </c>
      <c r="AT130" s="34">
        <f>INDEX(Curves!$A$12:$AZ$907,$CA130,DA130)</f>
        <v>0</v>
      </c>
      <c r="AU130" s="34">
        <f>INDEX(Curves!$A$12:$AZ$907,$CA130,DB130)</f>
        <v>0</v>
      </c>
      <c r="AV130" s="34"/>
      <c r="AW130" s="34">
        <f>INDEX(Curves!$A$12:$AZ$907,$CA130,DD130)</f>
        <v>0</v>
      </c>
      <c r="AX130" s="34">
        <f>INDEX(Curves!$A$12:$AZ$907,$CA130,DE130)</f>
        <v>0</v>
      </c>
      <c r="AY130" s="34">
        <f>INDEX(Curves!$A$12:$AZ$907,$CA130,DF130)</f>
        <v>0</v>
      </c>
      <c r="AZ130" s="34"/>
      <c r="BA130" s="34">
        <f>INDEX(Curves!$A$12:$AZ$907,$CA130,DH130)</f>
        <v>0</v>
      </c>
      <c r="BB130" s="34">
        <f>INDEX(Curves!$A$12:$AZ$907,$CA130,DI130)</f>
        <v>0</v>
      </c>
      <c r="BC130" s="34">
        <f>INDEX(Curves!$A$12:$AZ$907,$CA130,DJ130)</f>
        <v>0</v>
      </c>
      <c r="BD130" s="34"/>
      <c r="BE130" s="34">
        <f>INDEX(Curves!$A$12:$AZ$907,$CA130,DL130)</f>
        <v>0</v>
      </c>
      <c r="BF130" s="34">
        <f>INDEX(Curves!$A$12:$AZ$907,$CA130,DM130)</f>
        <v>0</v>
      </c>
      <c r="BG130" s="34">
        <f>INDEX(Curves!$A$12:$AZ$907,$CA130,DN130)</f>
        <v>0</v>
      </c>
      <c r="BH130" s="34"/>
      <c r="BI130" s="34">
        <f>INDEX(Curves!$A$12:$AZ$907,$CA130,DP130)</f>
        <v>0</v>
      </c>
      <c r="BJ130" s="34">
        <f>INDEX(Curves!$A$12:$AZ$907,$CA130,DQ130)</f>
        <v>0</v>
      </c>
      <c r="BK130" s="34">
        <f>INDEX(Curves!$A$12:$AZ$907,$CA130,DR130)</f>
        <v>0</v>
      </c>
      <c r="BL130"/>
      <c r="BM130"/>
      <c r="BN130" s="17">
        <f t="shared" si="99"/>
        <v>36647</v>
      </c>
      <c r="BO130" s="17">
        <f t="shared" ref="BO130:BX130" si="163">EOMONTH(BN130,1)</f>
        <v>36707</v>
      </c>
      <c r="BP130" s="17">
        <f t="shared" si="163"/>
        <v>36738</v>
      </c>
      <c r="BQ130" s="17">
        <f t="shared" si="163"/>
        <v>36769</v>
      </c>
      <c r="BR130" s="17">
        <f t="shared" si="163"/>
        <v>36799</v>
      </c>
      <c r="BS130" s="17">
        <f t="shared" si="163"/>
        <v>36830</v>
      </c>
      <c r="BT130" s="17">
        <f t="shared" si="163"/>
        <v>36860</v>
      </c>
      <c r="BU130" s="17">
        <f t="shared" si="163"/>
        <v>36891</v>
      </c>
      <c r="BV130" s="17">
        <f t="shared" si="163"/>
        <v>36922</v>
      </c>
      <c r="BW130" s="17">
        <f t="shared" si="163"/>
        <v>36950</v>
      </c>
      <c r="BX130" s="17">
        <f t="shared" si="163"/>
        <v>36981</v>
      </c>
      <c r="BY130" s="9"/>
      <c r="CA130" s="12">
        <f>MATCH(C130,Curves!$C$12:$C$433,0)</f>
        <v>128</v>
      </c>
      <c r="CB130" s="12">
        <f>MATCH(CONCATENATE("NG ",TEXT($BN130,"mmm-yyyy")),Curves!$11:$11,0)</f>
        <v>20</v>
      </c>
      <c r="CC130" s="12">
        <f>MATCH(CONCATENATE("B ",TEXT($BN130,"mmm-yyyy")),Curves!$11:$11,0)</f>
        <v>8</v>
      </c>
      <c r="CD130" s="12">
        <f>MATCH(CONCATENATE("DISC ",TEXT($BN130,"mmm-yyyy")),Curves!$11:$11,0)</f>
        <v>32</v>
      </c>
      <c r="CE130" s="12"/>
      <c r="CF130" s="12">
        <f>MATCH(CONCATENATE("NG ",TEXT($BO130,"mmm-yyyy")),Curves!$11:$11,0)</f>
        <v>21</v>
      </c>
      <c r="CG130" s="12">
        <f>MATCH(CONCATENATE("B ",TEXT($BO130,"mmm-yyyy")),Curves!$11:$11,0)</f>
        <v>9</v>
      </c>
      <c r="CH130" s="12">
        <f>MATCH(CONCATENATE("DISC ",TEXT($BO130,"mmm-yyyy")),Curves!$11:$11,0)</f>
        <v>33</v>
      </c>
      <c r="CI130" s="12"/>
      <c r="CJ130" s="12">
        <f>MATCH(CONCATENATE("NG ",TEXT($BP130,"mmm-yyyy")),Curves!$11:$11,0)</f>
        <v>22</v>
      </c>
      <c r="CK130" s="12">
        <f>MATCH(CONCATENATE("B ",TEXT($BP130,"mmm-yyyy")),Curves!$11:$11,0)</f>
        <v>10</v>
      </c>
      <c r="CL130" s="12">
        <f>MATCH(CONCATENATE("DISC ",TEXT($BP130,"mmm-yyyy")),Curves!$11:$11,0)</f>
        <v>34</v>
      </c>
      <c r="CM130" s="12"/>
      <c r="CN130" s="12">
        <f>MATCH(CONCATENATE("NG ",TEXT($BQ130,"mmm-yyyy")),Curves!$11:$11,0)</f>
        <v>23</v>
      </c>
      <c r="CO130" s="12">
        <f>MATCH(CONCATENATE("B ",TEXT($BQ130,"mmm-yyyy")),Curves!$11:$11,0)</f>
        <v>11</v>
      </c>
      <c r="CP130" s="12">
        <f>MATCH(CONCATENATE("DISC ",TEXT($BQ130,"mmm-yyyy")),Curves!$11:$11,0)</f>
        <v>35</v>
      </c>
      <c r="CQ130" s="12"/>
      <c r="CR130" s="12">
        <f>MATCH(CONCATENATE("NG ",TEXT($BR130,"mmm-yyyy")),Curves!$11:$11,0)</f>
        <v>24</v>
      </c>
      <c r="CS130" s="12">
        <f>MATCH(CONCATENATE("B ",TEXT($BR130,"mmm-yyyy")),Curves!$11:$11,0)</f>
        <v>12</v>
      </c>
      <c r="CT130" s="12">
        <f>MATCH(CONCATENATE("DISC ",TEXT($BR130,"mmm-yyyy")),Curves!$11:$11,0)</f>
        <v>36</v>
      </c>
      <c r="CU130" s="12"/>
      <c r="CV130" s="12">
        <f>MATCH(CONCATENATE("NG ",TEXT($BS130,"mmm-yyyy")),Curves!$11:$11,0)</f>
        <v>25</v>
      </c>
      <c r="CW130" s="12">
        <f>MATCH(CONCATENATE("B ",TEXT($BS130,"mmm-yyyy")),Curves!$11:$11,0)</f>
        <v>13</v>
      </c>
      <c r="CX130" s="12">
        <f>MATCH(CONCATENATE("DISC ",TEXT($BS130,"mmm-yyyy")),Curves!$11:$11,0)</f>
        <v>37</v>
      </c>
      <c r="CY130" s="12"/>
      <c r="CZ130" s="12">
        <f>MATCH(CONCATENATE("NG ",TEXT($BT130,"mmm-yyyy")),Curves!$11:$11,0)</f>
        <v>26</v>
      </c>
      <c r="DA130" s="12">
        <f>MATCH(CONCATENATE("B ",TEXT($BT130,"mmm-yyyy")),Curves!$11:$11,0)</f>
        <v>14</v>
      </c>
      <c r="DB130" s="12">
        <f>MATCH(CONCATENATE("DISC ",TEXT($BT130,"mmm-yyyy")),Curves!$11:$11,0)</f>
        <v>38</v>
      </c>
      <c r="DC130" s="12"/>
      <c r="DD130" s="12">
        <f>MATCH(CONCATENATE("NG ",TEXT($BU130,"mmm-yyyy")),Curves!$11:$11,0)</f>
        <v>27</v>
      </c>
      <c r="DE130" s="12">
        <f>MATCH(CONCATENATE("B ",TEXT($BU130,"mmm-yyyy")),Curves!$11:$11,0)</f>
        <v>15</v>
      </c>
      <c r="DF130" s="12">
        <f>MATCH(CONCATENATE("DISC ",TEXT($BU130,"mmm-yyyy")),Curves!$11:$11,0)</f>
        <v>39</v>
      </c>
      <c r="DG130" s="12"/>
      <c r="DH130" s="12">
        <f>MATCH(CONCATENATE("NG ",TEXT($BV130,"mmm-yyyy")),Curves!$11:$11,0)</f>
        <v>28</v>
      </c>
      <c r="DI130" s="12">
        <f>MATCH(CONCATENATE("B ",TEXT($BV130,"mmm-yyyy")),Curves!$11:$11,0)</f>
        <v>16</v>
      </c>
      <c r="DJ130" s="12">
        <f>MATCH(CONCATENATE("DISC ",TEXT($BV130,"mmm-yyyy")),Curves!$11:$11,0)</f>
        <v>40</v>
      </c>
      <c r="DL130" s="12">
        <f>MATCH(CONCATENATE("NG ",TEXT($BW130,"mmm-yyyy")),Curves!$11:$11,0)</f>
        <v>29</v>
      </c>
      <c r="DM130" s="12">
        <f>MATCH(CONCATENATE("B ",TEXT($BW130,"mmm-yyyy")),Curves!$11:$11,0)</f>
        <v>17</v>
      </c>
      <c r="DN130" s="12">
        <f>MATCH(CONCATENATE("DISC ",TEXT($BW130,"mmm-yyyy")),Curves!$11:$11,0)</f>
        <v>41</v>
      </c>
      <c r="DP130" s="12">
        <f>MATCH(CONCATENATE("NG ",TEXT($BX130,"mmm-yyyy")),Curves!$11:$11,0)</f>
        <v>30</v>
      </c>
      <c r="DQ130" s="12">
        <f>MATCH(CONCATENATE("B ",TEXT($BX130,"mmm-yyyy")),Curves!$11:$11,0)</f>
        <v>18</v>
      </c>
      <c r="DR130" s="12">
        <f>MATCH(CONCATENATE("DISC ",TEXT($BX130,"mmm-yyyy")),Curves!$11:$11,0)</f>
        <v>42</v>
      </c>
    </row>
    <row r="131" spans="2:122" x14ac:dyDescent="0.2">
      <c r="B131" s="6">
        <f t="shared" ref="B131:B194" si="164">IF(C131&lt;&gt;"",IF(C131&gt;=(WORKDAY(EOMONTH(C131,0)+1,-2)),EOMONTH(EOMONTH(C131,0)+1,0)+1,EOMONTH(C131,0)+1),"")</f>
        <v>36770</v>
      </c>
      <c r="C131" s="27">
        <f>IF(Curves!C140&lt;&gt;"",Curves!C140,"")</f>
        <v>36745</v>
      </c>
      <c r="D131" s="31"/>
      <c r="E131" s="20">
        <f t="shared" ref="E131:E194" si="165">(U131+V131)*W131</f>
        <v>0</v>
      </c>
      <c r="F131" s="20">
        <f t="shared" si="86"/>
        <v>0</v>
      </c>
      <c r="G131" s="20">
        <f t="shared" si="87"/>
        <v>0</v>
      </c>
      <c r="H131" s="20">
        <f t="shared" si="88"/>
        <v>0</v>
      </c>
      <c r="I131" s="20">
        <f t="shared" si="89"/>
        <v>3.5592002882402634</v>
      </c>
      <c r="J131" s="20">
        <f t="shared" si="90"/>
        <v>3.6371479000950777</v>
      </c>
      <c r="K131" s="20">
        <f t="shared" si="91"/>
        <v>4.0011782297288399</v>
      </c>
      <c r="L131" s="20">
        <f t="shared" si="92"/>
        <v>4.0377514901606641</v>
      </c>
      <c r="M131" s="20">
        <f t="shared" si="93"/>
        <v>3.9999666585437677</v>
      </c>
      <c r="N131" s="20">
        <f t="shared" si="94"/>
        <v>3.7396383298013971</v>
      </c>
      <c r="O131" s="21">
        <f t="shared" si="95"/>
        <v>3.4821285735491876</v>
      </c>
      <c r="P131" s="20"/>
      <c r="Q131" s="50">
        <f t="shared" si="96"/>
        <v>4.0377514901606641</v>
      </c>
      <c r="R131" s="50">
        <f t="shared" si="154"/>
        <v>3.4821285735491876</v>
      </c>
      <c r="S131" s="51">
        <f t="shared" si="97"/>
        <v>0.55562291661147656</v>
      </c>
      <c r="U131" s="34">
        <f>INDEX(Curves!$A$12:$AZ$907,$CA131,CB131)</f>
        <v>0</v>
      </c>
      <c r="V131" s="34">
        <f>INDEX(Curves!$A$12:$AZ$907,$CA131,CC131)</f>
        <v>0</v>
      </c>
      <c r="W131" s="34">
        <f>INDEX(Curves!$A$12:$AZ$907,$CA131,CD131)</f>
        <v>0</v>
      </c>
      <c r="X131" s="34"/>
      <c r="Y131" s="34">
        <f>INDEX(Curves!$A$12:$AZ$907,$CA131,CF131)</f>
        <v>0</v>
      </c>
      <c r="Z131" s="34">
        <f>INDEX(Curves!$A$12:$AZ$907,$CA131,CG131)</f>
        <v>0</v>
      </c>
      <c r="AA131" s="34">
        <f>INDEX(Curves!$A$12:$AZ$907,$CA131,CH131)</f>
        <v>0</v>
      </c>
      <c r="AB131" s="34"/>
      <c r="AC131" s="34">
        <f>INDEX(Curves!$A$12:$AZ$907,$CA131,CJ131)</f>
        <v>0</v>
      </c>
      <c r="AD131" s="34">
        <f>INDEX(Curves!$A$12:$AZ$907,$CA131,CK131)</f>
        <v>0</v>
      </c>
      <c r="AE131" s="34">
        <f>INDEX(Curves!$A$12:$AZ$907,$CA131,CL131)</f>
        <v>0</v>
      </c>
      <c r="AF131" s="34"/>
      <c r="AG131" s="34">
        <f>INDEX(Curves!$A$12:$AZ$907,$CA131,CN131)</f>
        <v>0</v>
      </c>
      <c r="AH131" s="34">
        <f>INDEX(Curves!$A$12:$AZ$907,$CA131,CO131)</f>
        <v>0</v>
      </c>
      <c r="AI131" s="34">
        <f>INDEX(Curves!$A$12:$AZ$907,$CA131,CP131)</f>
        <v>0</v>
      </c>
      <c r="AJ131" s="34"/>
      <c r="AK131" s="34">
        <f>INDEX(Curves!$A$12:$AZ$907,$CA131,CR131)</f>
        <v>4.3479999999999999</v>
      </c>
      <c r="AL131" s="34">
        <f>INDEX(Curves!$A$12:$AZ$907,$CA131,CS131)</f>
        <v>-0.77249999999999996</v>
      </c>
      <c r="AM131" s="34">
        <f>INDEX(Curves!$A$12:$AZ$907,$CA131,CT131)</f>
        <v>0.99544127765075185</v>
      </c>
      <c r="AN131" s="34"/>
      <c r="AO131" s="34">
        <f>INDEX(Curves!$A$12:$AZ$907,$CA131,CV131)</f>
        <v>4.3440000000000003</v>
      </c>
      <c r="AP131" s="34">
        <f>INDEX(Curves!$A$12:$AZ$907,$CA131,CW131)</f>
        <v>-0.67</v>
      </c>
      <c r="AQ131" s="34">
        <f>INDEX(Curves!$A$12:$AZ$907,$CA131,CX131)</f>
        <v>0.98996948832201348</v>
      </c>
      <c r="AR131" s="34"/>
      <c r="AS131" s="34">
        <f>INDEX(Curves!$A$12:$AZ$907,$CA131,CZ131)</f>
        <v>4.3899999999999997</v>
      </c>
      <c r="AT131" s="34">
        <f>INDEX(Curves!$A$12:$AZ$907,$CA131,DA131)</f>
        <v>-0.32500000000000001</v>
      </c>
      <c r="AU131" s="34">
        <f>INDEX(Curves!$A$12:$AZ$907,$CA131,DB131)</f>
        <v>0.98429968751016983</v>
      </c>
      <c r="AV131" s="34"/>
      <c r="AW131" s="34">
        <f>INDEX(Curves!$A$12:$AZ$907,$CA131,DD131)</f>
        <v>4.45</v>
      </c>
      <c r="AX131" s="34">
        <f>INDEX(Curves!$A$12:$AZ$907,$CA131,DE131)</f>
        <v>-0.32500000000000001</v>
      </c>
      <c r="AY131" s="34">
        <f>INDEX(Curves!$A$12:$AZ$907,$CA131,DF131)</f>
        <v>0.97884884609955503</v>
      </c>
      <c r="AZ131" s="34"/>
      <c r="BA131" s="34">
        <f>INDEX(Curves!$A$12:$AZ$907,$CA131,DH131)</f>
        <v>4.4249999999999998</v>
      </c>
      <c r="BB131" s="34">
        <f>INDEX(Curves!$A$12:$AZ$907,$CA131,DI131)</f>
        <v>-0.315</v>
      </c>
      <c r="BC131" s="34">
        <f>INDEX(Curves!$A$12:$AZ$907,$CA131,DJ131)</f>
        <v>0.97322789745590466</v>
      </c>
      <c r="BD131" s="34"/>
      <c r="BE131" s="34">
        <f>INDEX(Curves!$A$12:$AZ$907,$CA131,DL131)</f>
        <v>4.18</v>
      </c>
      <c r="BF131" s="34">
        <f>INDEX(Curves!$A$12:$AZ$907,$CA131,DM131)</f>
        <v>-0.315</v>
      </c>
      <c r="BG131" s="34">
        <f>INDEX(Curves!$A$12:$AZ$907,$CA131,DN131)</f>
        <v>0.96756489774939125</v>
      </c>
      <c r="BH131" s="34"/>
      <c r="BI131" s="34">
        <f>INDEX(Curves!$A$12:$AZ$907,$CA131,DP131)</f>
        <v>3.9380000000000002</v>
      </c>
      <c r="BJ131" s="34">
        <f>INDEX(Curves!$A$12:$AZ$907,$CA131,DQ131)</f>
        <v>-0.32</v>
      </c>
      <c r="BK131" s="34">
        <f>INDEX(Curves!$A$12:$AZ$907,$CA131,DR131)</f>
        <v>0.9624457085542254</v>
      </c>
      <c r="BL131"/>
      <c r="BM131"/>
      <c r="BN131" s="17">
        <f t="shared" si="99"/>
        <v>36647</v>
      </c>
      <c r="BO131" s="17">
        <f t="shared" ref="BO131:BX131" si="166">EOMONTH(BN131,1)</f>
        <v>36707</v>
      </c>
      <c r="BP131" s="17">
        <f t="shared" si="166"/>
        <v>36738</v>
      </c>
      <c r="BQ131" s="17">
        <f t="shared" si="166"/>
        <v>36769</v>
      </c>
      <c r="BR131" s="17">
        <f t="shared" si="166"/>
        <v>36799</v>
      </c>
      <c r="BS131" s="17">
        <f t="shared" si="166"/>
        <v>36830</v>
      </c>
      <c r="BT131" s="17">
        <f t="shared" si="166"/>
        <v>36860</v>
      </c>
      <c r="BU131" s="17">
        <f t="shared" si="166"/>
        <v>36891</v>
      </c>
      <c r="BV131" s="17">
        <f t="shared" si="166"/>
        <v>36922</v>
      </c>
      <c r="BW131" s="17">
        <f t="shared" si="166"/>
        <v>36950</v>
      </c>
      <c r="BX131" s="17">
        <f t="shared" si="166"/>
        <v>36981</v>
      </c>
      <c r="BY131" s="9"/>
      <c r="CA131" s="12">
        <f>MATCH(C131,Curves!$C$12:$C$433,0)</f>
        <v>129</v>
      </c>
      <c r="CB131" s="12">
        <f>MATCH(CONCATENATE("NG ",TEXT($BN131,"mmm-yyyy")),Curves!$11:$11,0)</f>
        <v>20</v>
      </c>
      <c r="CC131" s="12">
        <f>MATCH(CONCATENATE("B ",TEXT($BN131,"mmm-yyyy")),Curves!$11:$11,0)</f>
        <v>8</v>
      </c>
      <c r="CD131" s="12">
        <f>MATCH(CONCATENATE("DISC ",TEXT($BN131,"mmm-yyyy")),Curves!$11:$11,0)</f>
        <v>32</v>
      </c>
      <c r="CE131" s="12"/>
      <c r="CF131" s="12">
        <f>MATCH(CONCATENATE("NG ",TEXT($BO131,"mmm-yyyy")),Curves!$11:$11,0)</f>
        <v>21</v>
      </c>
      <c r="CG131" s="12">
        <f>MATCH(CONCATENATE("B ",TEXT($BO131,"mmm-yyyy")),Curves!$11:$11,0)</f>
        <v>9</v>
      </c>
      <c r="CH131" s="12">
        <f>MATCH(CONCATENATE("DISC ",TEXT($BO131,"mmm-yyyy")),Curves!$11:$11,0)</f>
        <v>33</v>
      </c>
      <c r="CI131" s="12"/>
      <c r="CJ131" s="12">
        <f>MATCH(CONCATENATE("NG ",TEXT($BP131,"mmm-yyyy")),Curves!$11:$11,0)</f>
        <v>22</v>
      </c>
      <c r="CK131" s="12">
        <f>MATCH(CONCATENATE("B ",TEXT($BP131,"mmm-yyyy")),Curves!$11:$11,0)</f>
        <v>10</v>
      </c>
      <c r="CL131" s="12">
        <f>MATCH(CONCATENATE("DISC ",TEXT($BP131,"mmm-yyyy")),Curves!$11:$11,0)</f>
        <v>34</v>
      </c>
      <c r="CM131" s="12"/>
      <c r="CN131" s="12">
        <f>MATCH(CONCATENATE("NG ",TEXT($BQ131,"mmm-yyyy")),Curves!$11:$11,0)</f>
        <v>23</v>
      </c>
      <c r="CO131" s="12">
        <f>MATCH(CONCATENATE("B ",TEXT($BQ131,"mmm-yyyy")),Curves!$11:$11,0)</f>
        <v>11</v>
      </c>
      <c r="CP131" s="12">
        <f>MATCH(CONCATENATE("DISC ",TEXT($BQ131,"mmm-yyyy")),Curves!$11:$11,0)</f>
        <v>35</v>
      </c>
      <c r="CQ131" s="12"/>
      <c r="CR131" s="12">
        <f>MATCH(CONCATENATE("NG ",TEXT($BR131,"mmm-yyyy")),Curves!$11:$11,0)</f>
        <v>24</v>
      </c>
      <c r="CS131" s="12">
        <f>MATCH(CONCATENATE("B ",TEXT($BR131,"mmm-yyyy")),Curves!$11:$11,0)</f>
        <v>12</v>
      </c>
      <c r="CT131" s="12">
        <f>MATCH(CONCATENATE("DISC ",TEXT($BR131,"mmm-yyyy")),Curves!$11:$11,0)</f>
        <v>36</v>
      </c>
      <c r="CU131" s="12"/>
      <c r="CV131" s="12">
        <f>MATCH(CONCATENATE("NG ",TEXT($BS131,"mmm-yyyy")),Curves!$11:$11,0)</f>
        <v>25</v>
      </c>
      <c r="CW131" s="12">
        <f>MATCH(CONCATENATE("B ",TEXT($BS131,"mmm-yyyy")),Curves!$11:$11,0)</f>
        <v>13</v>
      </c>
      <c r="CX131" s="12">
        <f>MATCH(CONCATENATE("DISC ",TEXT($BS131,"mmm-yyyy")),Curves!$11:$11,0)</f>
        <v>37</v>
      </c>
      <c r="CY131" s="12"/>
      <c r="CZ131" s="12">
        <f>MATCH(CONCATENATE("NG ",TEXT($BT131,"mmm-yyyy")),Curves!$11:$11,0)</f>
        <v>26</v>
      </c>
      <c r="DA131" s="12">
        <f>MATCH(CONCATENATE("B ",TEXT($BT131,"mmm-yyyy")),Curves!$11:$11,0)</f>
        <v>14</v>
      </c>
      <c r="DB131" s="12">
        <f>MATCH(CONCATENATE("DISC ",TEXT($BT131,"mmm-yyyy")),Curves!$11:$11,0)</f>
        <v>38</v>
      </c>
      <c r="DC131" s="12"/>
      <c r="DD131" s="12">
        <f>MATCH(CONCATENATE("NG ",TEXT($BU131,"mmm-yyyy")),Curves!$11:$11,0)</f>
        <v>27</v>
      </c>
      <c r="DE131" s="12">
        <f>MATCH(CONCATENATE("B ",TEXT($BU131,"mmm-yyyy")),Curves!$11:$11,0)</f>
        <v>15</v>
      </c>
      <c r="DF131" s="12">
        <f>MATCH(CONCATENATE("DISC ",TEXT($BU131,"mmm-yyyy")),Curves!$11:$11,0)</f>
        <v>39</v>
      </c>
      <c r="DG131" s="12"/>
      <c r="DH131" s="12">
        <f>MATCH(CONCATENATE("NG ",TEXT($BV131,"mmm-yyyy")),Curves!$11:$11,0)</f>
        <v>28</v>
      </c>
      <c r="DI131" s="12">
        <f>MATCH(CONCATENATE("B ",TEXT($BV131,"mmm-yyyy")),Curves!$11:$11,0)</f>
        <v>16</v>
      </c>
      <c r="DJ131" s="12">
        <f>MATCH(CONCATENATE("DISC ",TEXT($BV131,"mmm-yyyy")),Curves!$11:$11,0)</f>
        <v>40</v>
      </c>
      <c r="DL131" s="12">
        <f>MATCH(CONCATENATE("NG ",TEXT($BW131,"mmm-yyyy")),Curves!$11:$11,0)</f>
        <v>29</v>
      </c>
      <c r="DM131" s="12">
        <f>MATCH(CONCATENATE("B ",TEXT($BW131,"mmm-yyyy")),Curves!$11:$11,0)</f>
        <v>17</v>
      </c>
      <c r="DN131" s="12">
        <f>MATCH(CONCATENATE("DISC ",TEXT($BW131,"mmm-yyyy")),Curves!$11:$11,0)</f>
        <v>41</v>
      </c>
      <c r="DP131" s="12">
        <f>MATCH(CONCATENATE("NG ",TEXT($BX131,"mmm-yyyy")),Curves!$11:$11,0)</f>
        <v>30</v>
      </c>
      <c r="DQ131" s="12">
        <f>MATCH(CONCATENATE("B ",TEXT($BX131,"mmm-yyyy")),Curves!$11:$11,0)</f>
        <v>18</v>
      </c>
      <c r="DR131" s="12">
        <f>MATCH(CONCATENATE("DISC ",TEXT($BX131,"mmm-yyyy")),Curves!$11:$11,0)</f>
        <v>42</v>
      </c>
    </row>
    <row r="132" spans="2:122" x14ac:dyDescent="0.2">
      <c r="B132" s="6">
        <f t="shared" si="164"/>
        <v>36770</v>
      </c>
      <c r="C132" s="27">
        <f>IF(Curves!C141&lt;&gt;"",Curves!C141,"")</f>
        <v>36746</v>
      </c>
      <c r="D132" s="31"/>
      <c r="E132" s="20">
        <f t="shared" si="165"/>
        <v>0</v>
      </c>
      <c r="F132" s="20">
        <f t="shared" ref="F132:F195" si="167">(Y132+Z132)*AA132</f>
        <v>0</v>
      </c>
      <c r="G132" s="20">
        <f t="shared" ref="G132:G195" si="168">(AC132+AD132)*AE132</f>
        <v>0</v>
      </c>
      <c r="H132" s="20">
        <f t="shared" ref="H132:H195" si="169">(AG132+AH132)*AI132</f>
        <v>0</v>
      </c>
      <c r="I132" s="20">
        <f t="shared" ref="I132:I195" si="170">(AK132+AL132)*AM132</f>
        <v>3.580759893722985</v>
      </c>
      <c r="J132" s="20">
        <f t="shared" ref="J132:J195" si="171">(AO132+AP132)*AQ132</f>
        <v>3.6729610559161547</v>
      </c>
      <c r="K132" s="20">
        <f t="shared" ref="K132:K195" si="172">(AS132+AT132)*AU132</f>
        <v>4.0432790462233399</v>
      </c>
      <c r="L132" s="20">
        <f t="shared" ref="L132:L195" si="173">(AW132+AX132)*AY132</f>
        <v>4.0659774748629287</v>
      </c>
      <c r="M132" s="20">
        <f t="shared" ref="M132:M195" si="174">(BA132+BB132)*BC132</f>
        <v>4.0300747136774566</v>
      </c>
      <c r="N132" s="20">
        <f t="shared" ref="N132:N195" si="175">(BE132+BF132)*BG132</f>
        <v>3.755099593683465</v>
      </c>
      <c r="O132" s="21">
        <f t="shared" ref="O132:O195" si="176">(BI132+BJ132)*BK132</f>
        <v>3.4879216758132174</v>
      </c>
      <c r="P132" s="20"/>
      <c r="Q132" s="50">
        <f t="shared" ref="Q132:Q195" si="177">MAX(E132:O132)</f>
        <v>4.0659774748629287</v>
      </c>
      <c r="R132" s="50">
        <f t="shared" si="154"/>
        <v>3.4879216758132174</v>
      </c>
      <c r="S132" s="51">
        <f t="shared" ref="S132:S195" si="178">IF(Q132-R132&lt;&gt;0,Q132-R132,S131)</f>
        <v>0.57805579904971127</v>
      </c>
      <c r="U132" s="34">
        <f>INDEX(Curves!$A$12:$AZ$907,$CA132,CB132)</f>
        <v>0</v>
      </c>
      <c r="V132" s="34">
        <f>INDEX(Curves!$A$12:$AZ$907,$CA132,CC132)</f>
        <v>0</v>
      </c>
      <c r="W132" s="34">
        <f>INDEX(Curves!$A$12:$AZ$907,$CA132,CD132)</f>
        <v>0</v>
      </c>
      <c r="X132" s="34"/>
      <c r="Y132" s="34">
        <f>INDEX(Curves!$A$12:$AZ$907,$CA132,CF132)</f>
        <v>0</v>
      </c>
      <c r="Z132" s="34">
        <f>INDEX(Curves!$A$12:$AZ$907,$CA132,CG132)</f>
        <v>0</v>
      </c>
      <c r="AA132" s="34">
        <f>INDEX(Curves!$A$12:$AZ$907,$CA132,CH132)</f>
        <v>0</v>
      </c>
      <c r="AB132" s="34"/>
      <c r="AC132" s="34">
        <f>INDEX(Curves!$A$12:$AZ$907,$CA132,CJ132)</f>
        <v>0</v>
      </c>
      <c r="AD132" s="34">
        <f>INDEX(Curves!$A$12:$AZ$907,$CA132,CK132)</f>
        <v>0</v>
      </c>
      <c r="AE132" s="34">
        <f>INDEX(Curves!$A$12:$AZ$907,$CA132,CL132)</f>
        <v>0</v>
      </c>
      <c r="AF132" s="34"/>
      <c r="AG132" s="34">
        <f>INDEX(Curves!$A$12:$AZ$907,$CA132,CN132)</f>
        <v>0</v>
      </c>
      <c r="AH132" s="34">
        <f>INDEX(Curves!$A$12:$AZ$907,$CA132,CO132)</f>
        <v>0</v>
      </c>
      <c r="AI132" s="34">
        <f>INDEX(Curves!$A$12:$AZ$907,$CA132,CP132)</f>
        <v>0</v>
      </c>
      <c r="AJ132" s="34"/>
      <c r="AK132" s="34">
        <f>INDEX(Curves!$A$12:$AZ$907,$CA132,CR132)</f>
        <v>4.4090000000000007</v>
      </c>
      <c r="AL132" s="34">
        <f>INDEX(Curves!$A$12:$AZ$907,$CA132,CS132)</f>
        <v>-0.8125</v>
      </c>
      <c r="AM132" s="34">
        <f>INDEX(Curves!$A$12:$AZ$907,$CA132,CT132)</f>
        <v>0.99562349331933386</v>
      </c>
      <c r="AN132" s="34"/>
      <c r="AO132" s="34">
        <f>INDEX(Curves!$A$12:$AZ$907,$CA132,CV132)</f>
        <v>4.4020000000000001</v>
      </c>
      <c r="AP132" s="34">
        <f>INDEX(Curves!$A$12:$AZ$907,$CA132,CW132)</f>
        <v>-0.6925</v>
      </c>
      <c r="AQ132" s="34">
        <f>INDEX(Curves!$A$12:$AZ$907,$CA132,CX132)</f>
        <v>0.99014990050307439</v>
      </c>
      <c r="AR132" s="34"/>
      <c r="AS132" s="34">
        <f>INDEX(Curves!$A$12:$AZ$907,$CA132,CZ132)</f>
        <v>4.4370000000000003</v>
      </c>
      <c r="AT132" s="34">
        <f>INDEX(Curves!$A$12:$AZ$907,$CA132,DA132)</f>
        <v>-0.33</v>
      </c>
      <c r="AU132" s="34">
        <f>INDEX(Curves!$A$12:$AZ$907,$CA132,DB132)</f>
        <v>0.98448479333414651</v>
      </c>
      <c r="AV132" s="34"/>
      <c r="AW132" s="34">
        <f>INDEX(Curves!$A$12:$AZ$907,$CA132,DD132)</f>
        <v>4.4830000000000005</v>
      </c>
      <c r="AX132" s="34">
        <f>INDEX(Curves!$A$12:$AZ$907,$CA132,DE132)</f>
        <v>-0.33</v>
      </c>
      <c r="AY132" s="34">
        <f>INDEX(Curves!$A$12:$AZ$907,$CA132,DF132)</f>
        <v>0.97904586440234254</v>
      </c>
      <c r="AZ132" s="34"/>
      <c r="BA132" s="34">
        <f>INDEX(Curves!$A$12:$AZ$907,$CA132,DH132)</f>
        <v>4.46</v>
      </c>
      <c r="BB132" s="34">
        <f>INDEX(Curves!$A$12:$AZ$907,$CA132,DI132)</f>
        <v>-0.32</v>
      </c>
      <c r="BC132" s="34">
        <f>INDEX(Curves!$A$12:$AZ$907,$CA132,DJ132)</f>
        <v>0.9734479984728156</v>
      </c>
      <c r="BD132" s="34"/>
      <c r="BE132" s="34">
        <f>INDEX(Curves!$A$12:$AZ$907,$CA132,DL132)</f>
        <v>4.2</v>
      </c>
      <c r="BF132" s="34">
        <f>INDEX(Curves!$A$12:$AZ$907,$CA132,DM132)</f>
        <v>-0.32</v>
      </c>
      <c r="BG132" s="34">
        <f>INDEX(Curves!$A$12:$AZ$907,$CA132,DN132)</f>
        <v>0.96780917362975893</v>
      </c>
      <c r="BH132" s="34"/>
      <c r="BI132" s="34">
        <f>INDEX(Curves!$A$12:$AZ$907,$CA132,DP132)</f>
        <v>3.9480000000000004</v>
      </c>
      <c r="BJ132" s="34">
        <f>INDEX(Curves!$A$12:$AZ$907,$CA132,DQ132)</f>
        <v>-0.32500000000000001</v>
      </c>
      <c r="BK132" s="34">
        <f>INDEX(Curves!$A$12:$AZ$907,$CA132,DR132)</f>
        <v>0.96271644377952448</v>
      </c>
      <c r="BL132"/>
      <c r="BM132"/>
      <c r="BN132" s="17">
        <f t="shared" si="99"/>
        <v>36647</v>
      </c>
      <c r="BO132" s="17">
        <f t="shared" ref="BO132:BX132" si="179">EOMONTH(BN132,1)</f>
        <v>36707</v>
      </c>
      <c r="BP132" s="17">
        <f t="shared" si="179"/>
        <v>36738</v>
      </c>
      <c r="BQ132" s="17">
        <f t="shared" si="179"/>
        <v>36769</v>
      </c>
      <c r="BR132" s="17">
        <f t="shared" si="179"/>
        <v>36799</v>
      </c>
      <c r="BS132" s="17">
        <f t="shared" si="179"/>
        <v>36830</v>
      </c>
      <c r="BT132" s="17">
        <f t="shared" si="179"/>
        <v>36860</v>
      </c>
      <c r="BU132" s="17">
        <f t="shared" si="179"/>
        <v>36891</v>
      </c>
      <c r="BV132" s="17">
        <f t="shared" si="179"/>
        <v>36922</v>
      </c>
      <c r="BW132" s="17">
        <f t="shared" si="179"/>
        <v>36950</v>
      </c>
      <c r="BX132" s="17">
        <f t="shared" si="179"/>
        <v>36981</v>
      </c>
      <c r="BY132" s="9"/>
      <c r="CA132" s="12">
        <f>MATCH(C132,Curves!$C$12:$C$433,0)</f>
        <v>130</v>
      </c>
      <c r="CB132" s="12">
        <f>MATCH(CONCATENATE("NG ",TEXT($BN132,"mmm-yyyy")),Curves!$11:$11,0)</f>
        <v>20</v>
      </c>
      <c r="CC132" s="12">
        <f>MATCH(CONCATENATE("B ",TEXT($BN132,"mmm-yyyy")),Curves!$11:$11,0)</f>
        <v>8</v>
      </c>
      <c r="CD132" s="12">
        <f>MATCH(CONCATENATE("DISC ",TEXT($BN132,"mmm-yyyy")),Curves!$11:$11,0)</f>
        <v>32</v>
      </c>
      <c r="CE132" s="12"/>
      <c r="CF132" s="12">
        <f>MATCH(CONCATENATE("NG ",TEXT($BO132,"mmm-yyyy")),Curves!$11:$11,0)</f>
        <v>21</v>
      </c>
      <c r="CG132" s="12">
        <f>MATCH(CONCATENATE("B ",TEXT($BO132,"mmm-yyyy")),Curves!$11:$11,0)</f>
        <v>9</v>
      </c>
      <c r="CH132" s="12">
        <f>MATCH(CONCATENATE("DISC ",TEXT($BO132,"mmm-yyyy")),Curves!$11:$11,0)</f>
        <v>33</v>
      </c>
      <c r="CI132" s="12"/>
      <c r="CJ132" s="12">
        <f>MATCH(CONCATENATE("NG ",TEXT($BP132,"mmm-yyyy")),Curves!$11:$11,0)</f>
        <v>22</v>
      </c>
      <c r="CK132" s="12">
        <f>MATCH(CONCATENATE("B ",TEXT($BP132,"mmm-yyyy")),Curves!$11:$11,0)</f>
        <v>10</v>
      </c>
      <c r="CL132" s="12">
        <f>MATCH(CONCATENATE("DISC ",TEXT($BP132,"mmm-yyyy")),Curves!$11:$11,0)</f>
        <v>34</v>
      </c>
      <c r="CM132" s="12"/>
      <c r="CN132" s="12">
        <f>MATCH(CONCATENATE("NG ",TEXT($BQ132,"mmm-yyyy")),Curves!$11:$11,0)</f>
        <v>23</v>
      </c>
      <c r="CO132" s="12">
        <f>MATCH(CONCATENATE("B ",TEXT($BQ132,"mmm-yyyy")),Curves!$11:$11,0)</f>
        <v>11</v>
      </c>
      <c r="CP132" s="12">
        <f>MATCH(CONCATENATE("DISC ",TEXT($BQ132,"mmm-yyyy")),Curves!$11:$11,0)</f>
        <v>35</v>
      </c>
      <c r="CQ132" s="12"/>
      <c r="CR132" s="12">
        <f>MATCH(CONCATENATE("NG ",TEXT($BR132,"mmm-yyyy")),Curves!$11:$11,0)</f>
        <v>24</v>
      </c>
      <c r="CS132" s="12">
        <f>MATCH(CONCATENATE("B ",TEXT($BR132,"mmm-yyyy")),Curves!$11:$11,0)</f>
        <v>12</v>
      </c>
      <c r="CT132" s="12">
        <f>MATCH(CONCATENATE("DISC ",TEXT($BR132,"mmm-yyyy")),Curves!$11:$11,0)</f>
        <v>36</v>
      </c>
      <c r="CU132" s="12"/>
      <c r="CV132" s="12">
        <f>MATCH(CONCATENATE("NG ",TEXT($BS132,"mmm-yyyy")),Curves!$11:$11,0)</f>
        <v>25</v>
      </c>
      <c r="CW132" s="12">
        <f>MATCH(CONCATENATE("B ",TEXT($BS132,"mmm-yyyy")),Curves!$11:$11,0)</f>
        <v>13</v>
      </c>
      <c r="CX132" s="12">
        <f>MATCH(CONCATENATE("DISC ",TEXT($BS132,"mmm-yyyy")),Curves!$11:$11,0)</f>
        <v>37</v>
      </c>
      <c r="CY132" s="12"/>
      <c r="CZ132" s="12">
        <f>MATCH(CONCATENATE("NG ",TEXT($BT132,"mmm-yyyy")),Curves!$11:$11,0)</f>
        <v>26</v>
      </c>
      <c r="DA132" s="12">
        <f>MATCH(CONCATENATE("B ",TEXT($BT132,"mmm-yyyy")),Curves!$11:$11,0)</f>
        <v>14</v>
      </c>
      <c r="DB132" s="12">
        <f>MATCH(CONCATENATE("DISC ",TEXT($BT132,"mmm-yyyy")),Curves!$11:$11,0)</f>
        <v>38</v>
      </c>
      <c r="DC132" s="12"/>
      <c r="DD132" s="12">
        <f>MATCH(CONCATENATE("NG ",TEXT($BU132,"mmm-yyyy")),Curves!$11:$11,0)</f>
        <v>27</v>
      </c>
      <c r="DE132" s="12">
        <f>MATCH(CONCATENATE("B ",TEXT($BU132,"mmm-yyyy")),Curves!$11:$11,0)</f>
        <v>15</v>
      </c>
      <c r="DF132" s="12">
        <f>MATCH(CONCATENATE("DISC ",TEXT($BU132,"mmm-yyyy")),Curves!$11:$11,0)</f>
        <v>39</v>
      </c>
      <c r="DG132" s="12"/>
      <c r="DH132" s="12">
        <f>MATCH(CONCATENATE("NG ",TEXT($BV132,"mmm-yyyy")),Curves!$11:$11,0)</f>
        <v>28</v>
      </c>
      <c r="DI132" s="12">
        <f>MATCH(CONCATENATE("B ",TEXT($BV132,"mmm-yyyy")),Curves!$11:$11,0)</f>
        <v>16</v>
      </c>
      <c r="DJ132" s="12">
        <f>MATCH(CONCATENATE("DISC ",TEXT($BV132,"mmm-yyyy")),Curves!$11:$11,0)</f>
        <v>40</v>
      </c>
      <c r="DL132" s="12">
        <f>MATCH(CONCATENATE("NG ",TEXT($BW132,"mmm-yyyy")),Curves!$11:$11,0)</f>
        <v>29</v>
      </c>
      <c r="DM132" s="12">
        <f>MATCH(CONCATENATE("B ",TEXT($BW132,"mmm-yyyy")),Curves!$11:$11,0)</f>
        <v>17</v>
      </c>
      <c r="DN132" s="12">
        <f>MATCH(CONCATENATE("DISC ",TEXT($BW132,"mmm-yyyy")),Curves!$11:$11,0)</f>
        <v>41</v>
      </c>
      <c r="DP132" s="12">
        <f>MATCH(CONCATENATE("NG ",TEXT($BX132,"mmm-yyyy")),Curves!$11:$11,0)</f>
        <v>30</v>
      </c>
      <c r="DQ132" s="12">
        <f>MATCH(CONCATENATE("B ",TEXT($BX132,"mmm-yyyy")),Curves!$11:$11,0)</f>
        <v>18</v>
      </c>
      <c r="DR132" s="12">
        <f>MATCH(CONCATENATE("DISC ",TEXT($BX132,"mmm-yyyy")),Curves!$11:$11,0)</f>
        <v>42</v>
      </c>
    </row>
    <row r="133" spans="2:122" x14ac:dyDescent="0.2">
      <c r="B133" s="6">
        <f t="shared" si="164"/>
        <v>36770</v>
      </c>
      <c r="C133" s="27">
        <f>IF(Curves!C142&lt;&gt;"",Curves!C142,"")</f>
        <v>36747</v>
      </c>
      <c r="D133" s="31"/>
      <c r="E133" s="20">
        <f t="shared" si="165"/>
        <v>0</v>
      </c>
      <c r="F133" s="20">
        <f t="shared" si="167"/>
        <v>0</v>
      </c>
      <c r="G133" s="20">
        <f t="shared" si="168"/>
        <v>0</v>
      </c>
      <c r="H133" s="20">
        <f t="shared" si="169"/>
        <v>0</v>
      </c>
      <c r="I133" s="20">
        <f t="shared" si="170"/>
        <v>3.5166961569077997</v>
      </c>
      <c r="J133" s="20">
        <f t="shared" si="171"/>
        <v>3.6662200645435536</v>
      </c>
      <c r="K133" s="20">
        <f t="shared" si="172"/>
        <v>4.0322515502595309</v>
      </c>
      <c r="L133" s="20">
        <f t="shared" si="173"/>
        <v>4.0589128945797031</v>
      </c>
      <c r="M133" s="20">
        <f t="shared" si="174"/>
        <v>4.0181613999079246</v>
      </c>
      <c r="N133" s="20">
        <f t="shared" si="175"/>
        <v>3.7383560695431766</v>
      </c>
      <c r="O133" s="21">
        <f t="shared" si="176"/>
        <v>3.4663920155121692</v>
      </c>
      <c r="P133" s="20"/>
      <c r="Q133" s="50">
        <f t="shared" si="177"/>
        <v>4.0589128945797031</v>
      </c>
      <c r="R133" s="50">
        <f t="shared" si="154"/>
        <v>3.4663920155121692</v>
      </c>
      <c r="S133" s="51">
        <f t="shared" si="178"/>
        <v>0.59252087906753381</v>
      </c>
      <c r="U133" s="34">
        <f>INDEX(Curves!$A$12:$AZ$907,$CA133,CB133)</f>
        <v>0</v>
      </c>
      <c r="V133" s="34">
        <f>INDEX(Curves!$A$12:$AZ$907,$CA133,CC133)</f>
        <v>0</v>
      </c>
      <c r="W133" s="34">
        <f>INDEX(Curves!$A$12:$AZ$907,$CA133,CD133)</f>
        <v>0</v>
      </c>
      <c r="X133" s="34"/>
      <c r="Y133" s="34">
        <f>INDEX(Curves!$A$12:$AZ$907,$CA133,CF133)</f>
        <v>0</v>
      </c>
      <c r="Z133" s="34">
        <f>INDEX(Curves!$A$12:$AZ$907,$CA133,CG133)</f>
        <v>0</v>
      </c>
      <c r="AA133" s="34">
        <f>INDEX(Curves!$A$12:$AZ$907,$CA133,CH133)</f>
        <v>0</v>
      </c>
      <c r="AB133" s="34"/>
      <c r="AC133" s="34">
        <f>INDEX(Curves!$A$12:$AZ$907,$CA133,CJ133)</f>
        <v>0</v>
      </c>
      <c r="AD133" s="34">
        <f>INDEX(Curves!$A$12:$AZ$907,$CA133,CK133)</f>
        <v>0</v>
      </c>
      <c r="AE133" s="34">
        <f>INDEX(Curves!$A$12:$AZ$907,$CA133,CL133)</f>
        <v>0</v>
      </c>
      <c r="AF133" s="34"/>
      <c r="AG133" s="34">
        <f>INDEX(Curves!$A$12:$AZ$907,$CA133,CN133)</f>
        <v>0</v>
      </c>
      <c r="AH133" s="34">
        <f>INDEX(Curves!$A$12:$AZ$907,$CA133,CO133)</f>
        <v>0</v>
      </c>
      <c r="AI133" s="34">
        <f>INDEX(Curves!$A$12:$AZ$907,$CA133,CP133)</f>
        <v>0</v>
      </c>
      <c r="AJ133" s="34"/>
      <c r="AK133" s="34">
        <f>INDEX(Curves!$A$12:$AZ$907,$CA133,CR133)</f>
        <v>4.4190000000000005</v>
      </c>
      <c r="AL133" s="34">
        <f>INDEX(Curves!$A$12:$AZ$907,$CA133,CS133)</f>
        <v>-0.88749999999999996</v>
      </c>
      <c r="AM133" s="34">
        <f>INDEX(Curves!$A$12:$AZ$907,$CA133,CT133)</f>
        <v>0.99580805802287964</v>
      </c>
      <c r="AN133" s="34"/>
      <c r="AO133" s="34">
        <f>INDEX(Curves!$A$12:$AZ$907,$CA133,CV133)</f>
        <v>4.4119999999999999</v>
      </c>
      <c r="AP133" s="34">
        <f>INDEX(Curves!$A$12:$AZ$907,$CA133,CW133)</f>
        <v>-0.71</v>
      </c>
      <c r="AQ133" s="34">
        <f>INDEX(Curves!$A$12:$AZ$907,$CA133,CX133)</f>
        <v>0.99033497151365579</v>
      </c>
      <c r="AR133" s="34"/>
      <c r="AS133" s="34">
        <f>INDEX(Curves!$A$12:$AZ$907,$CA133,CZ133)</f>
        <v>4.4550000000000001</v>
      </c>
      <c r="AT133" s="34">
        <f>INDEX(Curves!$A$12:$AZ$907,$CA133,DA133)</f>
        <v>-0.36</v>
      </c>
      <c r="AU133" s="34">
        <f>INDEX(Curves!$A$12:$AZ$907,$CA133,DB133)</f>
        <v>0.98467681325019074</v>
      </c>
      <c r="AV133" s="34"/>
      <c r="AW133" s="34">
        <f>INDEX(Curves!$A$12:$AZ$907,$CA133,DD133)</f>
        <v>4.5049999999999999</v>
      </c>
      <c r="AX133" s="34">
        <f>INDEX(Curves!$A$12:$AZ$907,$CA133,DE133)</f>
        <v>-0.36</v>
      </c>
      <c r="AY133" s="34">
        <f>INDEX(Curves!$A$12:$AZ$907,$CA133,DF133)</f>
        <v>0.97923109640041106</v>
      </c>
      <c r="AZ133" s="34"/>
      <c r="BA133" s="34">
        <f>INDEX(Curves!$A$12:$AZ$907,$CA133,DH133)</f>
        <v>4.4770000000000003</v>
      </c>
      <c r="BB133" s="34">
        <f>INDEX(Curves!$A$12:$AZ$907,$CA133,DI133)</f>
        <v>-0.35</v>
      </c>
      <c r="BC133" s="34">
        <f>INDEX(Curves!$A$12:$AZ$907,$CA133,DJ133)</f>
        <v>0.97362767140972228</v>
      </c>
      <c r="BD133" s="34"/>
      <c r="BE133" s="34">
        <f>INDEX(Curves!$A$12:$AZ$907,$CA133,DL133)</f>
        <v>4.2119999999999997</v>
      </c>
      <c r="BF133" s="34">
        <f>INDEX(Curves!$A$12:$AZ$907,$CA133,DM133)</f>
        <v>-0.35</v>
      </c>
      <c r="BG133" s="34">
        <f>INDEX(Curves!$A$12:$AZ$907,$CA133,DN133)</f>
        <v>0.96798448201532283</v>
      </c>
      <c r="BH133" s="34"/>
      <c r="BI133" s="34">
        <f>INDEX(Curves!$A$12:$AZ$907,$CA133,DP133)</f>
        <v>3.9550000000000001</v>
      </c>
      <c r="BJ133" s="34">
        <f>INDEX(Curves!$A$12:$AZ$907,$CA133,DQ133)</f>
        <v>-0.35499999999999998</v>
      </c>
      <c r="BK133" s="34">
        <f>INDEX(Curves!$A$12:$AZ$907,$CA133,DR133)</f>
        <v>0.96288667097560254</v>
      </c>
      <c r="BL133"/>
      <c r="BM133"/>
      <c r="BN133" s="17">
        <f t="shared" ref="BN133:BN196" si="180">BN132</f>
        <v>36647</v>
      </c>
      <c r="BO133" s="17">
        <f t="shared" ref="BO133:BX133" si="181">EOMONTH(BN133,1)</f>
        <v>36707</v>
      </c>
      <c r="BP133" s="17">
        <f t="shared" si="181"/>
        <v>36738</v>
      </c>
      <c r="BQ133" s="17">
        <f t="shared" si="181"/>
        <v>36769</v>
      </c>
      <c r="BR133" s="17">
        <f t="shared" si="181"/>
        <v>36799</v>
      </c>
      <c r="BS133" s="17">
        <f t="shared" si="181"/>
        <v>36830</v>
      </c>
      <c r="BT133" s="17">
        <f t="shared" si="181"/>
        <v>36860</v>
      </c>
      <c r="BU133" s="17">
        <f t="shared" si="181"/>
        <v>36891</v>
      </c>
      <c r="BV133" s="17">
        <f t="shared" si="181"/>
        <v>36922</v>
      </c>
      <c r="BW133" s="17">
        <f t="shared" si="181"/>
        <v>36950</v>
      </c>
      <c r="BX133" s="17">
        <f t="shared" si="181"/>
        <v>36981</v>
      </c>
      <c r="BY133" s="9"/>
      <c r="CA133" s="12">
        <f>MATCH(C133,Curves!$C$12:$C$433,0)</f>
        <v>131</v>
      </c>
      <c r="CB133" s="12">
        <f>MATCH(CONCATENATE("NG ",TEXT($BN133,"mmm-yyyy")),Curves!$11:$11,0)</f>
        <v>20</v>
      </c>
      <c r="CC133" s="12">
        <f>MATCH(CONCATENATE("B ",TEXT($BN133,"mmm-yyyy")),Curves!$11:$11,0)</f>
        <v>8</v>
      </c>
      <c r="CD133" s="12">
        <f>MATCH(CONCATENATE("DISC ",TEXT($BN133,"mmm-yyyy")),Curves!$11:$11,0)</f>
        <v>32</v>
      </c>
      <c r="CE133" s="12"/>
      <c r="CF133" s="12">
        <f>MATCH(CONCATENATE("NG ",TEXT($BO133,"mmm-yyyy")),Curves!$11:$11,0)</f>
        <v>21</v>
      </c>
      <c r="CG133" s="12">
        <f>MATCH(CONCATENATE("B ",TEXT($BO133,"mmm-yyyy")),Curves!$11:$11,0)</f>
        <v>9</v>
      </c>
      <c r="CH133" s="12">
        <f>MATCH(CONCATENATE("DISC ",TEXT($BO133,"mmm-yyyy")),Curves!$11:$11,0)</f>
        <v>33</v>
      </c>
      <c r="CI133" s="12"/>
      <c r="CJ133" s="12">
        <f>MATCH(CONCATENATE("NG ",TEXT($BP133,"mmm-yyyy")),Curves!$11:$11,0)</f>
        <v>22</v>
      </c>
      <c r="CK133" s="12">
        <f>MATCH(CONCATENATE("B ",TEXT($BP133,"mmm-yyyy")),Curves!$11:$11,0)</f>
        <v>10</v>
      </c>
      <c r="CL133" s="12">
        <f>MATCH(CONCATENATE("DISC ",TEXT($BP133,"mmm-yyyy")),Curves!$11:$11,0)</f>
        <v>34</v>
      </c>
      <c r="CM133" s="12"/>
      <c r="CN133" s="12">
        <f>MATCH(CONCATENATE("NG ",TEXT($BQ133,"mmm-yyyy")),Curves!$11:$11,0)</f>
        <v>23</v>
      </c>
      <c r="CO133" s="12">
        <f>MATCH(CONCATENATE("B ",TEXT($BQ133,"mmm-yyyy")),Curves!$11:$11,0)</f>
        <v>11</v>
      </c>
      <c r="CP133" s="12">
        <f>MATCH(CONCATENATE("DISC ",TEXT($BQ133,"mmm-yyyy")),Curves!$11:$11,0)</f>
        <v>35</v>
      </c>
      <c r="CQ133" s="12"/>
      <c r="CR133" s="12">
        <f>MATCH(CONCATENATE("NG ",TEXT($BR133,"mmm-yyyy")),Curves!$11:$11,0)</f>
        <v>24</v>
      </c>
      <c r="CS133" s="12">
        <f>MATCH(CONCATENATE("B ",TEXT($BR133,"mmm-yyyy")),Curves!$11:$11,0)</f>
        <v>12</v>
      </c>
      <c r="CT133" s="12">
        <f>MATCH(CONCATENATE("DISC ",TEXT($BR133,"mmm-yyyy")),Curves!$11:$11,0)</f>
        <v>36</v>
      </c>
      <c r="CU133" s="12"/>
      <c r="CV133" s="12">
        <f>MATCH(CONCATENATE("NG ",TEXT($BS133,"mmm-yyyy")),Curves!$11:$11,0)</f>
        <v>25</v>
      </c>
      <c r="CW133" s="12">
        <f>MATCH(CONCATENATE("B ",TEXT($BS133,"mmm-yyyy")),Curves!$11:$11,0)</f>
        <v>13</v>
      </c>
      <c r="CX133" s="12">
        <f>MATCH(CONCATENATE("DISC ",TEXT($BS133,"mmm-yyyy")),Curves!$11:$11,0)</f>
        <v>37</v>
      </c>
      <c r="CY133" s="12"/>
      <c r="CZ133" s="12">
        <f>MATCH(CONCATENATE("NG ",TEXT($BT133,"mmm-yyyy")),Curves!$11:$11,0)</f>
        <v>26</v>
      </c>
      <c r="DA133" s="12">
        <f>MATCH(CONCATENATE("B ",TEXT($BT133,"mmm-yyyy")),Curves!$11:$11,0)</f>
        <v>14</v>
      </c>
      <c r="DB133" s="12">
        <f>MATCH(CONCATENATE("DISC ",TEXT($BT133,"mmm-yyyy")),Curves!$11:$11,0)</f>
        <v>38</v>
      </c>
      <c r="DC133" s="12"/>
      <c r="DD133" s="12">
        <f>MATCH(CONCATENATE("NG ",TEXT($BU133,"mmm-yyyy")),Curves!$11:$11,0)</f>
        <v>27</v>
      </c>
      <c r="DE133" s="12">
        <f>MATCH(CONCATENATE("B ",TEXT($BU133,"mmm-yyyy")),Curves!$11:$11,0)</f>
        <v>15</v>
      </c>
      <c r="DF133" s="12">
        <f>MATCH(CONCATENATE("DISC ",TEXT($BU133,"mmm-yyyy")),Curves!$11:$11,0)</f>
        <v>39</v>
      </c>
      <c r="DG133" s="12"/>
      <c r="DH133" s="12">
        <f>MATCH(CONCATENATE("NG ",TEXT($BV133,"mmm-yyyy")),Curves!$11:$11,0)</f>
        <v>28</v>
      </c>
      <c r="DI133" s="12">
        <f>MATCH(CONCATENATE("B ",TEXT($BV133,"mmm-yyyy")),Curves!$11:$11,0)</f>
        <v>16</v>
      </c>
      <c r="DJ133" s="12">
        <f>MATCH(CONCATENATE("DISC ",TEXT($BV133,"mmm-yyyy")),Curves!$11:$11,0)</f>
        <v>40</v>
      </c>
      <c r="DL133" s="12">
        <f>MATCH(CONCATENATE("NG ",TEXT($BW133,"mmm-yyyy")),Curves!$11:$11,0)</f>
        <v>29</v>
      </c>
      <c r="DM133" s="12">
        <f>MATCH(CONCATENATE("B ",TEXT($BW133,"mmm-yyyy")),Curves!$11:$11,0)</f>
        <v>17</v>
      </c>
      <c r="DN133" s="12">
        <f>MATCH(CONCATENATE("DISC ",TEXT($BW133,"mmm-yyyy")),Curves!$11:$11,0)</f>
        <v>41</v>
      </c>
      <c r="DP133" s="12">
        <f>MATCH(CONCATENATE("NG ",TEXT($BX133,"mmm-yyyy")),Curves!$11:$11,0)</f>
        <v>30</v>
      </c>
      <c r="DQ133" s="12">
        <f>MATCH(CONCATENATE("B ",TEXT($BX133,"mmm-yyyy")),Curves!$11:$11,0)</f>
        <v>18</v>
      </c>
      <c r="DR133" s="12">
        <f>MATCH(CONCATENATE("DISC ",TEXT($BX133,"mmm-yyyy")),Curves!$11:$11,0)</f>
        <v>42</v>
      </c>
    </row>
    <row r="134" spans="2:122" x14ac:dyDescent="0.2">
      <c r="B134" s="6">
        <f t="shared" si="164"/>
        <v>36770</v>
      </c>
      <c r="C134" s="27">
        <f>IF(Curves!C143&lt;&gt;"",Curves!C143,"")</f>
        <v>36748</v>
      </c>
      <c r="D134" s="31"/>
      <c r="E134" s="20">
        <f t="shared" si="165"/>
        <v>0</v>
      </c>
      <c r="F134" s="20">
        <f t="shared" si="167"/>
        <v>0</v>
      </c>
      <c r="G134" s="20">
        <f t="shared" si="168"/>
        <v>0</v>
      </c>
      <c r="H134" s="20">
        <f t="shared" si="169"/>
        <v>0</v>
      </c>
      <c r="I134" s="20">
        <f t="shared" si="170"/>
        <v>3.6209512196397147</v>
      </c>
      <c r="J134" s="20">
        <f t="shared" si="171"/>
        <v>3.7298242079455934</v>
      </c>
      <c r="K134" s="20">
        <f t="shared" si="172"/>
        <v>4.0754223466705355</v>
      </c>
      <c r="L134" s="20">
        <f t="shared" si="173"/>
        <v>4.1018407045000398</v>
      </c>
      <c r="M134" s="20">
        <f t="shared" si="174"/>
        <v>4.0608113223453133</v>
      </c>
      <c r="N134" s="20">
        <f t="shared" si="175"/>
        <v>3.7807374801846798</v>
      </c>
      <c r="O134" s="21">
        <f t="shared" si="176"/>
        <v>3.5066024685459731</v>
      </c>
      <c r="P134" s="20"/>
      <c r="Q134" s="50">
        <f t="shared" si="177"/>
        <v>4.1018407045000398</v>
      </c>
      <c r="R134" s="50">
        <f t="shared" si="154"/>
        <v>3.5066024685459731</v>
      </c>
      <c r="S134" s="51">
        <f t="shared" si="178"/>
        <v>0.59523823595406666</v>
      </c>
      <c r="U134" s="34">
        <f>INDEX(Curves!$A$12:$AZ$907,$CA134,CB134)</f>
        <v>0</v>
      </c>
      <c r="V134" s="34">
        <f>INDEX(Curves!$A$12:$AZ$907,$CA134,CC134)</f>
        <v>0</v>
      </c>
      <c r="W134" s="34">
        <f>INDEX(Curves!$A$12:$AZ$907,$CA134,CD134)</f>
        <v>0</v>
      </c>
      <c r="X134" s="34"/>
      <c r="Y134" s="34">
        <f>INDEX(Curves!$A$12:$AZ$907,$CA134,CF134)</f>
        <v>0</v>
      </c>
      <c r="Z134" s="34">
        <f>INDEX(Curves!$A$12:$AZ$907,$CA134,CG134)</f>
        <v>0</v>
      </c>
      <c r="AA134" s="34">
        <f>INDEX(Curves!$A$12:$AZ$907,$CA134,CH134)</f>
        <v>0</v>
      </c>
      <c r="AB134" s="34"/>
      <c r="AC134" s="34">
        <f>INDEX(Curves!$A$12:$AZ$907,$CA134,CJ134)</f>
        <v>0</v>
      </c>
      <c r="AD134" s="34">
        <f>INDEX(Curves!$A$12:$AZ$907,$CA134,CK134)</f>
        <v>0</v>
      </c>
      <c r="AE134" s="34">
        <f>INDEX(Curves!$A$12:$AZ$907,$CA134,CL134)</f>
        <v>0</v>
      </c>
      <c r="AF134" s="34"/>
      <c r="AG134" s="34">
        <f>INDEX(Curves!$A$12:$AZ$907,$CA134,CN134)</f>
        <v>0</v>
      </c>
      <c r="AH134" s="34">
        <f>INDEX(Curves!$A$12:$AZ$907,$CA134,CO134)</f>
        <v>0</v>
      </c>
      <c r="AI134" s="34">
        <f>INDEX(Curves!$A$12:$AZ$907,$CA134,CP134)</f>
        <v>0</v>
      </c>
      <c r="AJ134" s="34"/>
      <c r="AK134" s="34">
        <f>INDEX(Curves!$A$12:$AZ$907,$CA134,CR134)</f>
        <v>4.468</v>
      </c>
      <c r="AL134" s="34">
        <f>INDEX(Curves!$A$12:$AZ$907,$CA134,CS134)</f>
        <v>-0.83250000000000002</v>
      </c>
      <c r="AM134" s="34">
        <f>INDEX(Curves!$A$12:$AZ$907,$CA134,CT134)</f>
        <v>0.99599813495797407</v>
      </c>
      <c r="AN134" s="34"/>
      <c r="AO134" s="34">
        <f>INDEX(Curves!$A$12:$AZ$907,$CA134,CV134)</f>
        <v>4.4530000000000003</v>
      </c>
      <c r="AP134" s="34">
        <f>INDEX(Curves!$A$12:$AZ$907,$CA134,CW134)</f>
        <v>-0.6875</v>
      </c>
      <c r="AQ134" s="34">
        <f>INDEX(Curves!$A$12:$AZ$907,$CA134,CX134)</f>
        <v>0.99052561623837287</v>
      </c>
      <c r="AR134" s="34"/>
      <c r="AS134" s="34">
        <f>INDEX(Curves!$A$12:$AZ$907,$CA134,CZ134)</f>
        <v>4.4880000000000004</v>
      </c>
      <c r="AT134" s="34">
        <f>INDEX(Curves!$A$12:$AZ$907,$CA134,DA134)</f>
        <v>-0.35</v>
      </c>
      <c r="AU134" s="34">
        <f>INDEX(Curves!$A$12:$AZ$907,$CA134,DB134)</f>
        <v>0.98487731915672672</v>
      </c>
      <c r="AV134" s="34"/>
      <c r="AW134" s="34">
        <f>INDEX(Curves!$A$12:$AZ$907,$CA134,DD134)</f>
        <v>4.5380000000000003</v>
      </c>
      <c r="AX134" s="34">
        <f>INDEX(Curves!$A$12:$AZ$907,$CA134,DE134)</f>
        <v>-0.35</v>
      </c>
      <c r="AY134" s="34">
        <f>INDEX(Curves!$A$12:$AZ$907,$CA134,DF134)</f>
        <v>0.97942710231615071</v>
      </c>
      <c r="AZ134" s="34"/>
      <c r="BA134" s="34">
        <f>INDEX(Curves!$A$12:$AZ$907,$CA134,DH134)</f>
        <v>4.51</v>
      </c>
      <c r="BB134" s="34">
        <f>INDEX(Curves!$A$12:$AZ$907,$CA134,DI134)</f>
        <v>-0.34</v>
      </c>
      <c r="BC134" s="34">
        <f>INDEX(Curves!$A$12:$AZ$907,$CA134,DJ134)</f>
        <v>0.97381566483101034</v>
      </c>
      <c r="BD134" s="34"/>
      <c r="BE134" s="34">
        <f>INDEX(Curves!$A$12:$AZ$907,$CA134,DL134)</f>
        <v>4.2450000000000001</v>
      </c>
      <c r="BF134" s="34">
        <f>INDEX(Curves!$A$12:$AZ$907,$CA134,DM134)</f>
        <v>-0.34</v>
      </c>
      <c r="BG134" s="34">
        <f>INDEX(Curves!$A$12:$AZ$907,$CA134,DN134)</f>
        <v>0.9681786120831446</v>
      </c>
      <c r="BH134" s="34"/>
      <c r="BI134" s="34">
        <f>INDEX(Curves!$A$12:$AZ$907,$CA134,DP134)</f>
        <v>3.9860000000000002</v>
      </c>
      <c r="BJ134" s="34">
        <f>INDEX(Curves!$A$12:$AZ$907,$CA134,DQ134)</f>
        <v>-0.34499999999999997</v>
      </c>
      <c r="BK134" s="34">
        <f>INDEX(Curves!$A$12:$AZ$907,$CA134,DR134)</f>
        <v>0.96308774197911928</v>
      </c>
      <c r="BL134"/>
      <c r="BM134"/>
      <c r="BN134" s="17">
        <f t="shared" si="180"/>
        <v>36647</v>
      </c>
      <c r="BO134" s="17">
        <f t="shared" ref="BO134:BX134" si="182">EOMONTH(BN134,1)</f>
        <v>36707</v>
      </c>
      <c r="BP134" s="17">
        <f t="shared" si="182"/>
        <v>36738</v>
      </c>
      <c r="BQ134" s="17">
        <f t="shared" si="182"/>
        <v>36769</v>
      </c>
      <c r="BR134" s="17">
        <f t="shared" si="182"/>
        <v>36799</v>
      </c>
      <c r="BS134" s="17">
        <f t="shared" si="182"/>
        <v>36830</v>
      </c>
      <c r="BT134" s="17">
        <f t="shared" si="182"/>
        <v>36860</v>
      </c>
      <c r="BU134" s="17">
        <f t="shared" si="182"/>
        <v>36891</v>
      </c>
      <c r="BV134" s="17">
        <f t="shared" si="182"/>
        <v>36922</v>
      </c>
      <c r="BW134" s="17">
        <f t="shared" si="182"/>
        <v>36950</v>
      </c>
      <c r="BX134" s="17">
        <f t="shared" si="182"/>
        <v>36981</v>
      </c>
      <c r="BY134" s="9"/>
      <c r="CA134" s="12">
        <f>MATCH(C134,Curves!$C$12:$C$433,0)</f>
        <v>132</v>
      </c>
      <c r="CB134" s="12">
        <f>MATCH(CONCATENATE("NG ",TEXT($BN134,"mmm-yyyy")),Curves!$11:$11,0)</f>
        <v>20</v>
      </c>
      <c r="CC134" s="12">
        <f>MATCH(CONCATENATE("B ",TEXT($BN134,"mmm-yyyy")),Curves!$11:$11,0)</f>
        <v>8</v>
      </c>
      <c r="CD134" s="12">
        <f>MATCH(CONCATENATE("DISC ",TEXT($BN134,"mmm-yyyy")),Curves!$11:$11,0)</f>
        <v>32</v>
      </c>
      <c r="CE134" s="12"/>
      <c r="CF134" s="12">
        <f>MATCH(CONCATENATE("NG ",TEXT($BO134,"mmm-yyyy")),Curves!$11:$11,0)</f>
        <v>21</v>
      </c>
      <c r="CG134" s="12">
        <f>MATCH(CONCATENATE("B ",TEXT($BO134,"mmm-yyyy")),Curves!$11:$11,0)</f>
        <v>9</v>
      </c>
      <c r="CH134" s="12">
        <f>MATCH(CONCATENATE("DISC ",TEXT($BO134,"mmm-yyyy")),Curves!$11:$11,0)</f>
        <v>33</v>
      </c>
      <c r="CI134" s="12"/>
      <c r="CJ134" s="12">
        <f>MATCH(CONCATENATE("NG ",TEXT($BP134,"mmm-yyyy")),Curves!$11:$11,0)</f>
        <v>22</v>
      </c>
      <c r="CK134" s="12">
        <f>MATCH(CONCATENATE("B ",TEXT($BP134,"mmm-yyyy")),Curves!$11:$11,0)</f>
        <v>10</v>
      </c>
      <c r="CL134" s="12">
        <f>MATCH(CONCATENATE("DISC ",TEXT($BP134,"mmm-yyyy")),Curves!$11:$11,0)</f>
        <v>34</v>
      </c>
      <c r="CM134" s="12"/>
      <c r="CN134" s="12">
        <f>MATCH(CONCATENATE("NG ",TEXT($BQ134,"mmm-yyyy")),Curves!$11:$11,0)</f>
        <v>23</v>
      </c>
      <c r="CO134" s="12">
        <f>MATCH(CONCATENATE("B ",TEXT($BQ134,"mmm-yyyy")),Curves!$11:$11,0)</f>
        <v>11</v>
      </c>
      <c r="CP134" s="12">
        <f>MATCH(CONCATENATE("DISC ",TEXT($BQ134,"mmm-yyyy")),Curves!$11:$11,0)</f>
        <v>35</v>
      </c>
      <c r="CQ134" s="12"/>
      <c r="CR134" s="12">
        <f>MATCH(CONCATENATE("NG ",TEXT($BR134,"mmm-yyyy")),Curves!$11:$11,0)</f>
        <v>24</v>
      </c>
      <c r="CS134" s="12">
        <f>MATCH(CONCATENATE("B ",TEXT($BR134,"mmm-yyyy")),Curves!$11:$11,0)</f>
        <v>12</v>
      </c>
      <c r="CT134" s="12">
        <f>MATCH(CONCATENATE("DISC ",TEXT($BR134,"mmm-yyyy")),Curves!$11:$11,0)</f>
        <v>36</v>
      </c>
      <c r="CU134" s="12"/>
      <c r="CV134" s="12">
        <f>MATCH(CONCATENATE("NG ",TEXT($BS134,"mmm-yyyy")),Curves!$11:$11,0)</f>
        <v>25</v>
      </c>
      <c r="CW134" s="12">
        <f>MATCH(CONCATENATE("B ",TEXT($BS134,"mmm-yyyy")),Curves!$11:$11,0)</f>
        <v>13</v>
      </c>
      <c r="CX134" s="12">
        <f>MATCH(CONCATENATE("DISC ",TEXT($BS134,"mmm-yyyy")),Curves!$11:$11,0)</f>
        <v>37</v>
      </c>
      <c r="CY134" s="12"/>
      <c r="CZ134" s="12">
        <f>MATCH(CONCATENATE("NG ",TEXT($BT134,"mmm-yyyy")),Curves!$11:$11,0)</f>
        <v>26</v>
      </c>
      <c r="DA134" s="12">
        <f>MATCH(CONCATENATE("B ",TEXT($BT134,"mmm-yyyy")),Curves!$11:$11,0)</f>
        <v>14</v>
      </c>
      <c r="DB134" s="12">
        <f>MATCH(CONCATENATE("DISC ",TEXT($BT134,"mmm-yyyy")),Curves!$11:$11,0)</f>
        <v>38</v>
      </c>
      <c r="DC134" s="12"/>
      <c r="DD134" s="12">
        <f>MATCH(CONCATENATE("NG ",TEXT($BU134,"mmm-yyyy")),Curves!$11:$11,0)</f>
        <v>27</v>
      </c>
      <c r="DE134" s="12">
        <f>MATCH(CONCATENATE("B ",TEXT($BU134,"mmm-yyyy")),Curves!$11:$11,0)</f>
        <v>15</v>
      </c>
      <c r="DF134" s="12">
        <f>MATCH(CONCATENATE("DISC ",TEXT($BU134,"mmm-yyyy")),Curves!$11:$11,0)</f>
        <v>39</v>
      </c>
      <c r="DG134" s="12"/>
      <c r="DH134" s="12">
        <f>MATCH(CONCATENATE("NG ",TEXT($BV134,"mmm-yyyy")),Curves!$11:$11,0)</f>
        <v>28</v>
      </c>
      <c r="DI134" s="12">
        <f>MATCH(CONCATENATE("B ",TEXT($BV134,"mmm-yyyy")),Curves!$11:$11,0)</f>
        <v>16</v>
      </c>
      <c r="DJ134" s="12">
        <f>MATCH(CONCATENATE("DISC ",TEXT($BV134,"mmm-yyyy")),Curves!$11:$11,0)</f>
        <v>40</v>
      </c>
      <c r="DL134" s="12">
        <f>MATCH(CONCATENATE("NG ",TEXT($BW134,"mmm-yyyy")),Curves!$11:$11,0)</f>
        <v>29</v>
      </c>
      <c r="DM134" s="12">
        <f>MATCH(CONCATENATE("B ",TEXT($BW134,"mmm-yyyy")),Curves!$11:$11,0)</f>
        <v>17</v>
      </c>
      <c r="DN134" s="12">
        <f>MATCH(CONCATENATE("DISC ",TEXT($BW134,"mmm-yyyy")),Curves!$11:$11,0)</f>
        <v>41</v>
      </c>
      <c r="DP134" s="12">
        <f>MATCH(CONCATENATE("NG ",TEXT($BX134,"mmm-yyyy")),Curves!$11:$11,0)</f>
        <v>30</v>
      </c>
      <c r="DQ134" s="12">
        <f>MATCH(CONCATENATE("B ",TEXT($BX134,"mmm-yyyy")),Curves!$11:$11,0)</f>
        <v>18</v>
      </c>
      <c r="DR134" s="12">
        <f>MATCH(CONCATENATE("DISC ",TEXT($BX134,"mmm-yyyy")),Curves!$11:$11,0)</f>
        <v>42</v>
      </c>
    </row>
    <row r="135" spans="2:122" x14ac:dyDescent="0.2">
      <c r="B135" s="6">
        <f t="shared" si="164"/>
        <v>36770</v>
      </c>
      <c r="C135" s="27">
        <f>IF(Curves!C144&lt;&gt;"",Curves!C144,"")</f>
        <v>36749</v>
      </c>
      <c r="D135" s="31"/>
      <c r="E135" s="20">
        <f t="shared" si="165"/>
        <v>0</v>
      </c>
      <c r="F135" s="20">
        <f t="shared" si="167"/>
        <v>0</v>
      </c>
      <c r="G135" s="20">
        <f t="shared" si="168"/>
        <v>0</v>
      </c>
      <c r="H135" s="20">
        <f t="shared" si="169"/>
        <v>0</v>
      </c>
      <c r="I135" s="20">
        <f t="shared" si="170"/>
        <v>3.5538714704681271</v>
      </c>
      <c r="J135" s="20">
        <f t="shared" si="171"/>
        <v>3.7111987052283957</v>
      </c>
      <c r="K135" s="20">
        <f t="shared" si="172"/>
        <v>4.04368132393114</v>
      </c>
      <c r="L135" s="20">
        <f t="shared" si="173"/>
        <v>4.0751379625613806</v>
      </c>
      <c r="M135" s="20">
        <f t="shared" si="174"/>
        <v>4.0341458987970382</v>
      </c>
      <c r="N135" s="20">
        <f t="shared" si="175"/>
        <v>3.7550196693769493</v>
      </c>
      <c r="O135" s="21">
        <f t="shared" si="176"/>
        <v>3.4827717435426351</v>
      </c>
      <c r="P135" s="20"/>
      <c r="Q135" s="50">
        <f t="shared" si="177"/>
        <v>4.0751379625613806</v>
      </c>
      <c r="R135" s="50">
        <f t="shared" si="154"/>
        <v>3.4827717435426351</v>
      </c>
      <c r="S135" s="51">
        <f t="shared" si="178"/>
        <v>0.59236621901874553</v>
      </c>
      <c r="U135" s="34">
        <f>INDEX(Curves!$A$12:$AZ$907,$CA135,CB135)</f>
        <v>0</v>
      </c>
      <c r="V135" s="34">
        <f>INDEX(Curves!$A$12:$AZ$907,$CA135,CC135)</f>
        <v>0</v>
      </c>
      <c r="W135" s="34">
        <f>INDEX(Curves!$A$12:$AZ$907,$CA135,CD135)</f>
        <v>0</v>
      </c>
      <c r="X135" s="34"/>
      <c r="Y135" s="34">
        <f>INDEX(Curves!$A$12:$AZ$907,$CA135,CF135)</f>
        <v>0</v>
      </c>
      <c r="Z135" s="34">
        <f>INDEX(Curves!$A$12:$AZ$907,$CA135,CG135)</f>
        <v>0</v>
      </c>
      <c r="AA135" s="34">
        <f>INDEX(Curves!$A$12:$AZ$907,$CA135,CH135)</f>
        <v>0</v>
      </c>
      <c r="AB135" s="34"/>
      <c r="AC135" s="34">
        <f>INDEX(Curves!$A$12:$AZ$907,$CA135,CJ135)</f>
        <v>0</v>
      </c>
      <c r="AD135" s="34">
        <f>INDEX(Curves!$A$12:$AZ$907,$CA135,CK135)</f>
        <v>0</v>
      </c>
      <c r="AE135" s="34">
        <f>INDEX(Curves!$A$12:$AZ$907,$CA135,CL135)</f>
        <v>0</v>
      </c>
      <c r="AF135" s="34"/>
      <c r="AG135" s="34">
        <f>INDEX(Curves!$A$12:$AZ$907,$CA135,CN135)</f>
        <v>0</v>
      </c>
      <c r="AH135" s="34">
        <f>INDEX(Curves!$A$12:$AZ$907,$CA135,CO135)</f>
        <v>0</v>
      </c>
      <c r="AI135" s="34">
        <f>INDEX(Curves!$A$12:$AZ$907,$CA135,CP135)</f>
        <v>0</v>
      </c>
      <c r="AJ135" s="34"/>
      <c r="AK135" s="34">
        <f>INDEX(Curves!$A$12:$AZ$907,$CA135,CR135)</f>
        <v>4.4749999999999996</v>
      </c>
      <c r="AL135" s="34">
        <f>INDEX(Curves!$A$12:$AZ$907,$CA135,CS135)</f>
        <v>-0.90749999999999997</v>
      </c>
      <c r="AM135" s="34">
        <f>INDEX(Curves!$A$12:$AZ$907,$CA135,CT135)</f>
        <v>0.99617980952154928</v>
      </c>
      <c r="AN135" s="34"/>
      <c r="AO135" s="34">
        <f>INDEX(Curves!$A$12:$AZ$907,$CA135,CV135)</f>
        <v>4.4610000000000003</v>
      </c>
      <c r="AP135" s="34">
        <f>INDEX(Curves!$A$12:$AZ$907,$CA135,CW135)</f>
        <v>-0.71499999999999997</v>
      </c>
      <c r="AQ135" s="34">
        <f>INDEX(Curves!$A$12:$AZ$907,$CA135,CX135)</f>
        <v>0.9907097451223692</v>
      </c>
      <c r="AR135" s="34"/>
      <c r="AS135" s="34">
        <f>INDEX(Curves!$A$12:$AZ$907,$CA135,CZ135)</f>
        <v>4.4950000000000001</v>
      </c>
      <c r="AT135" s="34">
        <f>INDEX(Curves!$A$12:$AZ$907,$CA135,DA135)</f>
        <v>-0.39</v>
      </c>
      <c r="AU135" s="34">
        <f>INDEX(Curves!$A$12:$AZ$907,$CA135,DB135)</f>
        <v>0.98506244188334713</v>
      </c>
      <c r="AV135" s="34"/>
      <c r="AW135" s="34">
        <f>INDEX(Curves!$A$12:$AZ$907,$CA135,DD135)</f>
        <v>4.55</v>
      </c>
      <c r="AX135" s="34">
        <f>INDEX(Curves!$A$12:$AZ$907,$CA135,DE135)</f>
        <v>-0.39</v>
      </c>
      <c r="AY135" s="34">
        <f>INDEX(Curves!$A$12:$AZ$907,$CA135,DF135)</f>
        <v>0.97960047176956266</v>
      </c>
      <c r="AZ135" s="34"/>
      <c r="BA135" s="34">
        <f>INDEX(Curves!$A$12:$AZ$907,$CA135,DH135)</f>
        <v>4.5220000000000002</v>
      </c>
      <c r="BB135" s="34">
        <f>INDEX(Curves!$A$12:$AZ$907,$CA135,DI135)</f>
        <v>-0.38</v>
      </c>
      <c r="BC135" s="34">
        <f>INDEX(Curves!$A$12:$AZ$907,$CA135,DJ135)</f>
        <v>0.97396086402632498</v>
      </c>
      <c r="BD135" s="34"/>
      <c r="BE135" s="34">
        <f>INDEX(Curves!$A$12:$AZ$907,$CA135,DL135)</f>
        <v>4.258</v>
      </c>
      <c r="BF135" s="34">
        <f>INDEX(Curves!$A$12:$AZ$907,$CA135,DM135)</f>
        <v>-0.38</v>
      </c>
      <c r="BG135" s="34">
        <f>INDEX(Curves!$A$12:$AZ$907,$CA135,DN135)</f>
        <v>0.96828769194867181</v>
      </c>
      <c r="BH135" s="34"/>
      <c r="BI135" s="34">
        <f>INDEX(Curves!$A$12:$AZ$907,$CA135,DP135)</f>
        <v>4.0010000000000003</v>
      </c>
      <c r="BJ135" s="34">
        <f>INDEX(Curves!$A$12:$AZ$907,$CA135,DQ135)</f>
        <v>-0.38500000000000001</v>
      </c>
      <c r="BK135" s="34">
        <f>INDEX(Curves!$A$12:$AZ$907,$CA135,DR135)</f>
        <v>0.96315590252838346</v>
      </c>
      <c r="BL135"/>
      <c r="BM135"/>
      <c r="BN135" s="17">
        <f t="shared" si="180"/>
        <v>36647</v>
      </c>
      <c r="BO135" s="17">
        <f t="shared" ref="BO135:BX135" si="183">EOMONTH(BN135,1)</f>
        <v>36707</v>
      </c>
      <c r="BP135" s="17">
        <f t="shared" si="183"/>
        <v>36738</v>
      </c>
      <c r="BQ135" s="17">
        <f t="shared" si="183"/>
        <v>36769</v>
      </c>
      <c r="BR135" s="17">
        <f t="shared" si="183"/>
        <v>36799</v>
      </c>
      <c r="BS135" s="17">
        <f t="shared" si="183"/>
        <v>36830</v>
      </c>
      <c r="BT135" s="17">
        <f t="shared" si="183"/>
        <v>36860</v>
      </c>
      <c r="BU135" s="17">
        <f t="shared" si="183"/>
        <v>36891</v>
      </c>
      <c r="BV135" s="17">
        <f t="shared" si="183"/>
        <v>36922</v>
      </c>
      <c r="BW135" s="17">
        <f t="shared" si="183"/>
        <v>36950</v>
      </c>
      <c r="BX135" s="17">
        <f t="shared" si="183"/>
        <v>36981</v>
      </c>
      <c r="BY135" s="9"/>
      <c r="CA135" s="12">
        <f>MATCH(C135,Curves!$C$12:$C$433,0)</f>
        <v>133</v>
      </c>
      <c r="CB135" s="12">
        <f>MATCH(CONCATENATE("NG ",TEXT($BN135,"mmm-yyyy")),Curves!$11:$11,0)</f>
        <v>20</v>
      </c>
      <c r="CC135" s="12">
        <f>MATCH(CONCATENATE("B ",TEXT($BN135,"mmm-yyyy")),Curves!$11:$11,0)</f>
        <v>8</v>
      </c>
      <c r="CD135" s="12">
        <f>MATCH(CONCATENATE("DISC ",TEXT($BN135,"mmm-yyyy")),Curves!$11:$11,0)</f>
        <v>32</v>
      </c>
      <c r="CE135" s="12"/>
      <c r="CF135" s="12">
        <f>MATCH(CONCATENATE("NG ",TEXT($BO135,"mmm-yyyy")),Curves!$11:$11,0)</f>
        <v>21</v>
      </c>
      <c r="CG135" s="12">
        <f>MATCH(CONCATENATE("B ",TEXT($BO135,"mmm-yyyy")),Curves!$11:$11,0)</f>
        <v>9</v>
      </c>
      <c r="CH135" s="12">
        <f>MATCH(CONCATENATE("DISC ",TEXT($BO135,"mmm-yyyy")),Curves!$11:$11,0)</f>
        <v>33</v>
      </c>
      <c r="CI135" s="12"/>
      <c r="CJ135" s="12">
        <f>MATCH(CONCATENATE("NG ",TEXT($BP135,"mmm-yyyy")),Curves!$11:$11,0)</f>
        <v>22</v>
      </c>
      <c r="CK135" s="12">
        <f>MATCH(CONCATENATE("B ",TEXT($BP135,"mmm-yyyy")),Curves!$11:$11,0)</f>
        <v>10</v>
      </c>
      <c r="CL135" s="12">
        <f>MATCH(CONCATENATE("DISC ",TEXT($BP135,"mmm-yyyy")),Curves!$11:$11,0)</f>
        <v>34</v>
      </c>
      <c r="CM135" s="12"/>
      <c r="CN135" s="12">
        <f>MATCH(CONCATENATE("NG ",TEXT($BQ135,"mmm-yyyy")),Curves!$11:$11,0)</f>
        <v>23</v>
      </c>
      <c r="CO135" s="12">
        <f>MATCH(CONCATENATE("B ",TEXT($BQ135,"mmm-yyyy")),Curves!$11:$11,0)</f>
        <v>11</v>
      </c>
      <c r="CP135" s="12">
        <f>MATCH(CONCATENATE("DISC ",TEXT($BQ135,"mmm-yyyy")),Curves!$11:$11,0)</f>
        <v>35</v>
      </c>
      <c r="CQ135" s="12"/>
      <c r="CR135" s="12">
        <f>MATCH(CONCATENATE("NG ",TEXT($BR135,"mmm-yyyy")),Curves!$11:$11,0)</f>
        <v>24</v>
      </c>
      <c r="CS135" s="12">
        <f>MATCH(CONCATENATE("B ",TEXT($BR135,"mmm-yyyy")),Curves!$11:$11,0)</f>
        <v>12</v>
      </c>
      <c r="CT135" s="12">
        <f>MATCH(CONCATENATE("DISC ",TEXT($BR135,"mmm-yyyy")),Curves!$11:$11,0)</f>
        <v>36</v>
      </c>
      <c r="CU135" s="12"/>
      <c r="CV135" s="12">
        <f>MATCH(CONCATENATE("NG ",TEXT($BS135,"mmm-yyyy")),Curves!$11:$11,0)</f>
        <v>25</v>
      </c>
      <c r="CW135" s="12">
        <f>MATCH(CONCATENATE("B ",TEXT($BS135,"mmm-yyyy")),Curves!$11:$11,0)</f>
        <v>13</v>
      </c>
      <c r="CX135" s="12">
        <f>MATCH(CONCATENATE("DISC ",TEXT($BS135,"mmm-yyyy")),Curves!$11:$11,0)</f>
        <v>37</v>
      </c>
      <c r="CY135" s="12"/>
      <c r="CZ135" s="12">
        <f>MATCH(CONCATENATE("NG ",TEXT($BT135,"mmm-yyyy")),Curves!$11:$11,0)</f>
        <v>26</v>
      </c>
      <c r="DA135" s="12">
        <f>MATCH(CONCATENATE("B ",TEXT($BT135,"mmm-yyyy")),Curves!$11:$11,0)</f>
        <v>14</v>
      </c>
      <c r="DB135" s="12">
        <f>MATCH(CONCATENATE("DISC ",TEXT($BT135,"mmm-yyyy")),Curves!$11:$11,0)</f>
        <v>38</v>
      </c>
      <c r="DC135" s="12"/>
      <c r="DD135" s="12">
        <f>MATCH(CONCATENATE("NG ",TEXT($BU135,"mmm-yyyy")),Curves!$11:$11,0)</f>
        <v>27</v>
      </c>
      <c r="DE135" s="12">
        <f>MATCH(CONCATENATE("B ",TEXT($BU135,"mmm-yyyy")),Curves!$11:$11,0)</f>
        <v>15</v>
      </c>
      <c r="DF135" s="12">
        <f>MATCH(CONCATENATE("DISC ",TEXT($BU135,"mmm-yyyy")),Curves!$11:$11,0)</f>
        <v>39</v>
      </c>
      <c r="DG135" s="12"/>
      <c r="DH135" s="12">
        <f>MATCH(CONCATENATE("NG ",TEXT($BV135,"mmm-yyyy")),Curves!$11:$11,0)</f>
        <v>28</v>
      </c>
      <c r="DI135" s="12">
        <f>MATCH(CONCATENATE("B ",TEXT($BV135,"mmm-yyyy")),Curves!$11:$11,0)</f>
        <v>16</v>
      </c>
      <c r="DJ135" s="12">
        <f>MATCH(CONCATENATE("DISC ",TEXT($BV135,"mmm-yyyy")),Curves!$11:$11,0)</f>
        <v>40</v>
      </c>
      <c r="DL135" s="12">
        <f>MATCH(CONCATENATE("NG ",TEXT($BW135,"mmm-yyyy")),Curves!$11:$11,0)</f>
        <v>29</v>
      </c>
      <c r="DM135" s="12">
        <f>MATCH(CONCATENATE("B ",TEXT($BW135,"mmm-yyyy")),Curves!$11:$11,0)</f>
        <v>17</v>
      </c>
      <c r="DN135" s="12">
        <f>MATCH(CONCATENATE("DISC ",TEXT($BW135,"mmm-yyyy")),Curves!$11:$11,0)</f>
        <v>41</v>
      </c>
      <c r="DP135" s="12">
        <f>MATCH(CONCATENATE("NG ",TEXT($BX135,"mmm-yyyy")),Curves!$11:$11,0)</f>
        <v>30</v>
      </c>
      <c r="DQ135" s="12">
        <f>MATCH(CONCATENATE("B ",TEXT($BX135,"mmm-yyyy")),Curves!$11:$11,0)</f>
        <v>18</v>
      </c>
      <c r="DR135" s="12">
        <f>MATCH(CONCATENATE("DISC ",TEXT($BX135,"mmm-yyyy")),Curves!$11:$11,0)</f>
        <v>42</v>
      </c>
    </row>
    <row r="136" spans="2:122" x14ac:dyDescent="0.2">
      <c r="B136" s="6">
        <f t="shared" si="164"/>
        <v>36770</v>
      </c>
      <c r="C136" s="27">
        <f>IF(Curves!C145&lt;&gt;"",Curves!C145,"")</f>
        <v>36750</v>
      </c>
      <c r="D136" s="31"/>
      <c r="E136" s="20">
        <f t="shared" si="165"/>
        <v>0</v>
      </c>
      <c r="F136" s="20">
        <f t="shared" si="167"/>
        <v>0</v>
      </c>
      <c r="G136" s="20">
        <f t="shared" si="168"/>
        <v>0</v>
      </c>
      <c r="H136" s="20">
        <f t="shared" si="169"/>
        <v>0</v>
      </c>
      <c r="I136" s="20">
        <f t="shared" si="170"/>
        <v>0</v>
      </c>
      <c r="J136" s="20">
        <f t="shared" si="171"/>
        <v>0</v>
      </c>
      <c r="K136" s="20">
        <f t="shared" si="172"/>
        <v>0</v>
      </c>
      <c r="L136" s="20">
        <f t="shared" si="173"/>
        <v>0</v>
      </c>
      <c r="M136" s="20">
        <f t="shared" si="174"/>
        <v>0</v>
      </c>
      <c r="N136" s="20">
        <f t="shared" si="175"/>
        <v>0</v>
      </c>
      <c r="O136" s="21">
        <f t="shared" si="176"/>
        <v>0</v>
      </c>
      <c r="P136" s="20"/>
      <c r="Q136" s="50">
        <f t="shared" si="177"/>
        <v>0</v>
      </c>
      <c r="R136" s="50">
        <f t="shared" si="154"/>
        <v>0</v>
      </c>
      <c r="S136" s="51">
        <f t="shared" si="178"/>
        <v>0.59236621901874553</v>
      </c>
      <c r="U136" s="34">
        <f>INDEX(Curves!$A$12:$AZ$907,$CA136,CB136)</f>
        <v>0</v>
      </c>
      <c r="V136" s="34">
        <f>INDEX(Curves!$A$12:$AZ$907,$CA136,CC136)</f>
        <v>0</v>
      </c>
      <c r="W136" s="34">
        <f>INDEX(Curves!$A$12:$AZ$907,$CA136,CD136)</f>
        <v>0</v>
      </c>
      <c r="X136" s="34"/>
      <c r="Y136" s="34">
        <f>INDEX(Curves!$A$12:$AZ$907,$CA136,CF136)</f>
        <v>0</v>
      </c>
      <c r="Z136" s="34">
        <f>INDEX(Curves!$A$12:$AZ$907,$CA136,CG136)</f>
        <v>0</v>
      </c>
      <c r="AA136" s="34">
        <f>INDEX(Curves!$A$12:$AZ$907,$CA136,CH136)</f>
        <v>0</v>
      </c>
      <c r="AB136" s="34"/>
      <c r="AC136" s="34">
        <f>INDEX(Curves!$A$12:$AZ$907,$CA136,CJ136)</f>
        <v>0</v>
      </c>
      <c r="AD136" s="34">
        <f>INDEX(Curves!$A$12:$AZ$907,$CA136,CK136)</f>
        <v>0</v>
      </c>
      <c r="AE136" s="34">
        <f>INDEX(Curves!$A$12:$AZ$907,$CA136,CL136)</f>
        <v>0</v>
      </c>
      <c r="AF136" s="34"/>
      <c r="AG136" s="34">
        <f>INDEX(Curves!$A$12:$AZ$907,$CA136,CN136)</f>
        <v>0</v>
      </c>
      <c r="AH136" s="34">
        <f>INDEX(Curves!$A$12:$AZ$907,$CA136,CO136)</f>
        <v>0</v>
      </c>
      <c r="AI136" s="34">
        <f>INDEX(Curves!$A$12:$AZ$907,$CA136,CP136)</f>
        <v>0</v>
      </c>
      <c r="AJ136" s="34"/>
      <c r="AK136" s="34">
        <f>INDEX(Curves!$A$12:$AZ$907,$CA136,CR136)</f>
        <v>0</v>
      </c>
      <c r="AL136" s="34">
        <f>INDEX(Curves!$A$12:$AZ$907,$CA136,CS136)</f>
        <v>0</v>
      </c>
      <c r="AM136" s="34">
        <f>INDEX(Curves!$A$12:$AZ$907,$CA136,CT136)</f>
        <v>0</v>
      </c>
      <c r="AN136" s="34"/>
      <c r="AO136" s="34">
        <f>INDEX(Curves!$A$12:$AZ$907,$CA136,CV136)</f>
        <v>0</v>
      </c>
      <c r="AP136" s="34">
        <f>INDEX(Curves!$A$12:$AZ$907,$CA136,CW136)</f>
        <v>0</v>
      </c>
      <c r="AQ136" s="34">
        <f>INDEX(Curves!$A$12:$AZ$907,$CA136,CX136)</f>
        <v>0</v>
      </c>
      <c r="AR136" s="34"/>
      <c r="AS136" s="34">
        <f>INDEX(Curves!$A$12:$AZ$907,$CA136,CZ136)</f>
        <v>0</v>
      </c>
      <c r="AT136" s="34">
        <f>INDEX(Curves!$A$12:$AZ$907,$CA136,DA136)</f>
        <v>0</v>
      </c>
      <c r="AU136" s="34">
        <f>INDEX(Curves!$A$12:$AZ$907,$CA136,DB136)</f>
        <v>0</v>
      </c>
      <c r="AV136" s="34"/>
      <c r="AW136" s="34">
        <f>INDEX(Curves!$A$12:$AZ$907,$CA136,DD136)</f>
        <v>0</v>
      </c>
      <c r="AX136" s="34">
        <f>INDEX(Curves!$A$12:$AZ$907,$CA136,DE136)</f>
        <v>0</v>
      </c>
      <c r="AY136" s="34">
        <f>INDEX(Curves!$A$12:$AZ$907,$CA136,DF136)</f>
        <v>0</v>
      </c>
      <c r="AZ136" s="34"/>
      <c r="BA136" s="34">
        <f>INDEX(Curves!$A$12:$AZ$907,$CA136,DH136)</f>
        <v>0</v>
      </c>
      <c r="BB136" s="34">
        <f>INDEX(Curves!$A$12:$AZ$907,$CA136,DI136)</f>
        <v>0</v>
      </c>
      <c r="BC136" s="34">
        <f>INDEX(Curves!$A$12:$AZ$907,$CA136,DJ136)</f>
        <v>0</v>
      </c>
      <c r="BD136" s="34"/>
      <c r="BE136" s="34">
        <f>INDEX(Curves!$A$12:$AZ$907,$CA136,DL136)</f>
        <v>0</v>
      </c>
      <c r="BF136" s="34">
        <f>INDEX(Curves!$A$12:$AZ$907,$CA136,DM136)</f>
        <v>0</v>
      </c>
      <c r="BG136" s="34">
        <f>INDEX(Curves!$A$12:$AZ$907,$CA136,DN136)</f>
        <v>0</v>
      </c>
      <c r="BH136" s="34"/>
      <c r="BI136" s="34">
        <f>INDEX(Curves!$A$12:$AZ$907,$CA136,DP136)</f>
        <v>0</v>
      </c>
      <c r="BJ136" s="34">
        <f>INDEX(Curves!$A$12:$AZ$907,$CA136,DQ136)</f>
        <v>0</v>
      </c>
      <c r="BK136" s="34">
        <f>INDEX(Curves!$A$12:$AZ$907,$CA136,DR136)</f>
        <v>0</v>
      </c>
      <c r="BL136"/>
      <c r="BM136"/>
      <c r="BN136" s="17">
        <f t="shared" si="180"/>
        <v>36647</v>
      </c>
      <c r="BO136" s="17">
        <f t="shared" ref="BO136:BX136" si="184">EOMONTH(BN136,1)</f>
        <v>36707</v>
      </c>
      <c r="BP136" s="17">
        <f t="shared" si="184"/>
        <v>36738</v>
      </c>
      <c r="BQ136" s="17">
        <f t="shared" si="184"/>
        <v>36769</v>
      </c>
      <c r="BR136" s="17">
        <f t="shared" si="184"/>
        <v>36799</v>
      </c>
      <c r="BS136" s="17">
        <f t="shared" si="184"/>
        <v>36830</v>
      </c>
      <c r="BT136" s="17">
        <f t="shared" si="184"/>
        <v>36860</v>
      </c>
      <c r="BU136" s="17">
        <f t="shared" si="184"/>
        <v>36891</v>
      </c>
      <c r="BV136" s="17">
        <f t="shared" si="184"/>
        <v>36922</v>
      </c>
      <c r="BW136" s="17">
        <f t="shared" si="184"/>
        <v>36950</v>
      </c>
      <c r="BX136" s="17">
        <f t="shared" si="184"/>
        <v>36981</v>
      </c>
      <c r="BY136" s="9"/>
      <c r="CA136" s="12">
        <f>MATCH(C136,Curves!$C$12:$C$433,0)</f>
        <v>134</v>
      </c>
      <c r="CB136" s="12">
        <f>MATCH(CONCATENATE("NG ",TEXT($BN136,"mmm-yyyy")),Curves!$11:$11,0)</f>
        <v>20</v>
      </c>
      <c r="CC136" s="12">
        <f>MATCH(CONCATENATE("B ",TEXT($BN136,"mmm-yyyy")),Curves!$11:$11,0)</f>
        <v>8</v>
      </c>
      <c r="CD136" s="12">
        <f>MATCH(CONCATENATE("DISC ",TEXT($BN136,"mmm-yyyy")),Curves!$11:$11,0)</f>
        <v>32</v>
      </c>
      <c r="CE136" s="12"/>
      <c r="CF136" s="12">
        <f>MATCH(CONCATENATE("NG ",TEXT($BO136,"mmm-yyyy")),Curves!$11:$11,0)</f>
        <v>21</v>
      </c>
      <c r="CG136" s="12">
        <f>MATCH(CONCATENATE("B ",TEXT($BO136,"mmm-yyyy")),Curves!$11:$11,0)</f>
        <v>9</v>
      </c>
      <c r="CH136" s="12">
        <f>MATCH(CONCATENATE("DISC ",TEXT($BO136,"mmm-yyyy")),Curves!$11:$11,0)</f>
        <v>33</v>
      </c>
      <c r="CI136" s="12"/>
      <c r="CJ136" s="12">
        <f>MATCH(CONCATENATE("NG ",TEXT($BP136,"mmm-yyyy")),Curves!$11:$11,0)</f>
        <v>22</v>
      </c>
      <c r="CK136" s="12">
        <f>MATCH(CONCATENATE("B ",TEXT($BP136,"mmm-yyyy")),Curves!$11:$11,0)</f>
        <v>10</v>
      </c>
      <c r="CL136" s="12">
        <f>MATCH(CONCATENATE("DISC ",TEXT($BP136,"mmm-yyyy")),Curves!$11:$11,0)</f>
        <v>34</v>
      </c>
      <c r="CM136" s="12"/>
      <c r="CN136" s="12">
        <f>MATCH(CONCATENATE("NG ",TEXT($BQ136,"mmm-yyyy")),Curves!$11:$11,0)</f>
        <v>23</v>
      </c>
      <c r="CO136" s="12">
        <f>MATCH(CONCATENATE("B ",TEXT($BQ136,"mmm-yyyy")),Curves!$11:$11,0)</f>
        <v>11</v>
      </c>
      <c r="CP136" s="12">
        <f>MATCH(CONCATENATE("DISC ",TEXT($BQ136,"mmm-yyyy")),Curves!$11:$11,0)</f>
        <v>35</v>
      </c>
      <c r="CQ136" s="12"/>
      <c r="CR136" s="12">
        <f>MATCH(CONCATENATE("NG ",TEXT($BR136,"mmm-yyyy")),Curves!$11:$11,0)</f>
        <v>24</v>
      </c>
      <c r="CS136" s="12">
        <f>MATCH(CONCATENATE("B ",TEXT($BR136,"mmm-yyyy")),Curves!$11:$11,0)</f>
        <v>12</v>
      </c>
      <c r="CT136" s="12">
        <f>MATCH(CONCATENATE("DISC ",TEXT($BR136,"mmm-yyyy")),Curves!$11:$11,0)</f>
        <v>36</v>
      </c>
      <c r="CU136" s="12"/>
      <c r="CV136" s="12">
        <f>MATCH(CONCATENATE("NG ",TEXT($BS136,"mmm-yyyy")),Curves!$11:$11,0)</f>
        <v>25</v>
      </c>
      <c r="CW136" s="12">
        <f>MATCH(CONCATENATE("B ",TEXT($BS136,"mmm-yyyy")),Curves!$11:$11,0)</f>
        <v>13</v>
      </c>
      <c r="CX136" s="12">
        <f>MATCH(CONCATENATE("DISC ",TEXT($BS136,"mmm-yyyy")),Curves!$11:$11,0)</f>
        <v>37</v>
      </c>
      <c r="CY136" s="12"/>
      <c r="CZ136" s="12">
        <f>MATCH(CONCATENATE("NG ",TEXT($BT136,"mmm-yyyy")),Curves!$11:$11,0)</f>
        <v>26</v>
      </c>
      <c r="DA136" s="12">
        <f>MATCH(CONCATENATE("B ",TEXT($BT136,"mmm-yyyy")),Curves!$11:$11,0)</f>
        <v>14</v>
      </c>
      <c r="DB136" s="12">
        <f>MATCH(CONCATENATE("DISC ",TEXT($BT136,"mmm-yyyy")),Curves!$11:$11,0)</f>
        <v>38</v>
      </c>
      <c r="DC136" s="12"/>
      <c r="DD136" s="12">
        <f>MATCH(CONCATENATE("NG ",TEXT($BU136,"mmm-yyyy")),Curves!$11:$11,0)</f>
        <v>27</v>
      </c>
      <c r="DE136" s="12">
        <f>MATCH(CONCATENATE("B ",TEXT($BU136,"mmm-yyyy")),Curves!$11:$11,0)</f>
        <v>15</v>
      </c>
      <c r="DF136" s="12">
        <f>MATCH(CONCATENATE("DISC ",TEXT($BU136,"mmm-yyyy")),Curves!$11:$11,0)</f>
        <v>39</v>
      </c>
      <c r="DG136" s="12"/>
      <c r="DH136" s="12">
        <f>MATCH(CONCATENATE("NG ",TEXT($BV136,"mmm-yyyy")),Curves!$11:$11,0)</f>
        <v>28</v>
      </c>
      <c r="DI136" s="12">
        <f>MATCH(CONCATENATE("B ",TEXT($BV136,"mmm-yyyy")),Curves!$11:$11,0)</f>
        <v>16</v>
      </c>
      <c r="DJ136" s="12">
        <f>MATCH(CONCATENATE("DISC ",TEXT($BV136,"mmm-yyyy")),Curves!$11:$11,0)</f>
        <v>40</v>
      </c>
      <c r="DL136" s="12">
        <f>MATCH(CONCATENATE("NG ",TEXT($BW136,"mmm-yyyy")),Curves!$11:$11,0)</f>
        <v>29</v>
      </c>
      <c r="DM136" s="12">
        <f>MATCH(CONCATENATE("B ",TEXT($BW136,"mmm-yyyy")),Curves!$11:$11,0)</f>
        <v>17</v>
      </c>
      <c r="DN136" s="12">
        <f>MATCH(CONCATENATE("DISC ",TEXT($BW136,"mmm-yyyy")),Curves!$11:$11,0)</f>
        <v>41</v>
      </c>
      <c r="DP136" s="12">
        <f>MATCH(CONCATENATE("NG ",TEXT($BX136,"mmm-yyyy")),Curves!$11:$11,0)</f>
        <v>30</v>
      </c>
      <c r="DQ136" s="12">
        <f>MATCH(CONCATENATE("B ",TEXT($BX136,"mmm-yyyy")),Curves!$11:$11,0)</f>
        <v>18</v>
      </c>
      <c r="DR136" s="12">
        <f>MATCH(CONCATENATE("DISC ",TEXT($BX136,"mmm-yyyy")),Curves!$11:$11,0)</f>
        <v>42</v>
      </c>
    </row>
    <row r="137" spans="2:122" x14ac:dyDescent="0.2">
      <c r="B137" s="6">
        <f t="shared" si="164"/>
        <v>36770</v>
      </c>
      <c r="C137" s="27">
        <f>IF(Curves!C146&lt;&gt;"",Curves!C146,"")</f>
        <v>36751</v>
      </c>
      <c r="D137" s="31"/>
      <c r="E137" s="20">
        <f t="shared" si="165"/>
        <v>0</v>
      </c>
      <c r="F137" s="20">
        <f t="shared" si="167"/>
        <v>0</v>
      </c>
      <c r="G137" s="20">
        <f t="shared" si="168"/>
        <v>0</v>
      </c>
      <c r="H137" s="20">
        <f t="shared" si="169"/>
        <v>0</v>
      </c>
      <c r="I137" s="20">
        <f t="shared" si="170"/>
        <v>0</v>
      </c>
      <c r="J137" s="20">
        <f t="shared" si="171"/>
        <v>0</v>
      </c>
      <c r="K137" s="20">
        <f t="shared" si="172"/>
        <v>0</v>
      </c>
      <c r="L137" s="20">
        <f t="shared" si="173"/>
        <v>0</v>
      </c>
      <c r="M137" s="20">
        <f t="shared" si="174"/>
        <v>0</v>
      </c>
      <c r="N137" s="20">
        <f t="shared" si="175"/>
        <v>0</v>
      </c>
      <c r="O137" s="21">
        <f t="shared" si="176"/>
        <v>0</v>
      </c>
      <c r="P137" s="20"/>
      <c r="Q137" s="50">
        <f t="shared" si="177"/>
        <v>0</v>
      </c>
      <c r="R137" s="50">
        <f t="shared" si="154"/>
        <v>0</v>
      </c>
      <c r="S137" s="51">
        <f t="shared" si="178"/>
        <v>0.59236621901874553</v>
      </c>
      <c r="U137" s="34">
        <f>INDEX(Curves!$A$12:$AZ$907,$CA137,CB137)</f>
        <v>0</v>
      </c>
      <c r="V137" s="34">
        <f>INDEX(Curves!$A$12:$AZ$907,$CA137,CC137)</f>
        <v>0</v>
      </c>
      <c r="W137" s="34">
        <f>INDEX(Curves!$A$12:$AZ$907,$CA137,CD137)</f>
        <v>0</v>
      </c>
      <c r="X137" s="34"/>
      <c r="Y137" s="34">
        <f>INDEX(Curves!$A$12:$AZ$907,$CA137,CF137)</f>
        <v>0</v>
      </c>
      <c r="Z137" s="34">
        <f>INDEX(Curves!$A$12:$AZ$907,$CA137,CG137)</f>
        <v>0</v>
      </c>
      <c r="AA137" s="34">
        <f>INDEX(Curves!$A$12:$AZ$907,$CA137,CH137)</f>
        <v>0</v>
      </c>
      <c r="AB137" s="34"/>
      <c r="AC137" s="34">
        <f>INDEX(Curves!$A$12:$AZ$907,$CA137,CJ137)</f>
        <v>0</v>
      </c>
      <c r="AD137" s="34">
        <f>INDEX(Curves!$A$12:$AZ$907,$CA137,CK137)</f>
        <v>0</v>
      </c>
      <c r="AE137" s="34">
        <f>INDEX(Curves!$A$12:$AZ$907,$CA137,CL137)</f>
        <v>0</v>
      </c>
      <c r="AF137" s="34"/>
      <c r="AG137" s="34">
        <f>INDEX(Curves!$A$12:$AZ$907,$CA137,CN137)</f>
        <v>0</v>
      </c>
      <c r="AH137" s="34">
        <f>INDEX(Curves!$A$12:$AZ$907,$CA137,CO137)</f>
        <v>0</v>
      </c>
      <c r="AI137" s="34">
        <f>INDEX(Curves!$A$12:$AZ$907,$CA137,CP137)</f>
        <v>0</v>
      </c>
      <c r="AJ137" s="34"/>
      <c r="AK137" s="34">
        <f>INDEX(Curves!$A$12:$AZ$907,$CA137,CR137)</f>
        <v>0</v>
      </c>
      <c r="AL137" s="34">
        <f>INDEX(Curves!$A$12:$AZ$907,$CA137,CS137)</f>
        <v>0</v>
      </c>
      <c r="AM137" s="34">
        <f>INDEX(Curves!$A$12:$AZ$907,$CA137,CT137)</f>
        <v>0</v>
      </c>
      <c r="AN137" s="34"/>
      <c r="AO137" s="34">
        <f>INDEX(Curves!$A$12:$AZ$907,$CA137,CV137)</f>
        <v>0</v>
      </c>
      <c r="AP137" s="34">
        <f>INDEX(Curves!$A$12:$AZ$907,$CA137,CW137)</f>
        <v>0</v>
      </c>
      <c r="AQ137" s="34">
        <f>INDEX(Curves!$A$12:$AZ$907,$CA137,CX137)</f>
        <v>0</v>
      </c>
      <c r="AR137" s="34"/>
      <c r="AS137" s="34">
        <f>INDEX(Curves!$A$12:$AZ$907,$CA137,CZ137)</f>
        <v>0</v>
      </c>
      <c r="AT137" s="34">
        <f>INDEX(Curves!$A$12:$AZ$907,$CA137,DA137)</f>
        <v>0</v>
      </c>
      <c r="AU137" s="34">
        <f>INDEX(Curves!$A$12:$AZ$907,$CA137,DB137)</f>
        <v>0</v>
      </c>
      <c r="AV137" s="34"/>
      <c r="AW137" s="34">
        <f>INDEX(Curves!$A$12:$AZ$907,$CA137,DD137)</f>
        <v>0</v>
      </c>
      <c r="AX137" s="34">
        <f>INDEX(Curves!$A$12:$AZ$907,$CA137,DE137)</f>
        <v>0</v>
      </c>
      <c r="AY137" s="34">
        <f>INDEX(Curves!$A$12:$AZ$907,$CA137,DF137)</f>
        <v>0</v>
      </c>
      <c r="AZ137" s="34"/>
      <c r="BA137" s="34">
        <f>INDEX(Curves!$A$12:$AZ$907,$CA137,DH137)</f>
        <v>0</v>
      </c>
      <c r="BB137" s="34">
        <f>INDEX(Curves!$A$12:$AZ$907,$CA137,DI137)</f>
        <v>0</v>
      </c>
      <c r="BC137" s="34">
        <f>INDEX(Curves!$A$12:$AZ$907,$CA137,DJ137)</f>
        <v>0</v>
      </c>
      <c r="BD137" s="34"/>
      <c r="BE137" s="34">
        <f>INDEX(Curves!$A$12:$AZ$907,$CA137,DL137)</f>
        <v>0</v>
      </c>
      <c r="BF137" s="34">
        <f>INDEX(Curves!$A$12:$AZ$907,$CA137,DM137)</f>
        <v>0</v>
      </c>
      <c r="BG137" s="34">
        <f>INDEX(Curves!$A$12:$AZ$907,$CA137,DN137)</f>
        <v>0</v>
      </c>
      <c r="BH137" s="34"/>
      <c r="BI137" s="34">
        <f>INDEX(Curves!$A$12:$AZ$907,$CA137,DP137)</f>
        <v>0</v>
      </c>
      <c r="BJ137" s="34">
        <f>INDEX(Curves!$A$12:$AZ$907,$CA137,DQ137)</f>
        <v>0</v>
      </c>
      <c r="BK137" s="34">
        <f>INDEX(Curves!$A$12:$AZ$907,$CA137,DR137)</f>
        <v>0</v>
      </c>
      <c r="BL137"/>
      <c r="BM137"/>
      <c r="BN137" s="17">
        <f t="shared" si="180"/>
        <v>36647</v>
      </c>
      <c r="BO137" s="17">
        <f t="shared" ref="BO137:BX137" si="185">EOMONTH(BN137,1)</f>
        <v>36707</v>
      </c>
      <c r="BP137" s="17">
        <f t="shared" si="185"/>
        <v>36738</v>
      </c>
      <c r="BQ137" s="17">
        <f t="shared" si="185"/>
        <v>36769</v>
      </c>
      <c r="BR137" s="17">
        <f t="shared" si="185"/>
        <v>36799</v>
      </c>
      <c r="BS137" s="17">
        <f t="shared" si="185"/>
        <v>36830</v>
      </c>
      <c r="BT137" s="17">
        <f t="shared" si="185"/>
        <v>36860</v>
      </c>
      <c r="BU137" s="17">
        <f t="shared" si="185"/>
        <v>36891</v>
      </c>
      <c r="BV137" s="17">
        <f t="shared" si="185"/>
        <v>36922</v>
      </c>
      <c r="BW137" s="17">
        <f t="shared" si="185"/>
        <v>36950</v>
      </c>
      <c r="BX137" s="17">
        <f t="shared" si="185"/>
        <v>36981</v>
      </c>
      <c r="BY137" s="9"/>
      <c r="CA137" s="12">
        <f>MATCH(C137,Curves!$C$12:$C$433,0)</f>
        <v>135</v>
      </c>
      <c r="CB137" s="12">
        <f>MATCH(CONCATENATE("NG ",TEXT($BN137,"mmm-yyyy")),Curves!$11:$11,0)</f>
        <v>20</v>
      </c>
      <c r="CC137" s="12">
        <f>MATCH(CONCATENATE("B ",TEXT($BN137,"mmm-yyyy")),Curves!$11:$11,0)</f>
        <v>8</v>
      </c>
      <c r="CD137" s="12">
        <f>MATCH(CONCATENATE("DISC ",TEXT($BN137,"mmm-yyyy")),Curves!$11:$11,0)</f>
        <v>32</v>
      </c>
      <c r="CE137" s="12"/>
      <c r="CF137" s="12">
        <f>MATCH(CONCATENATE("NG ",TEXT($BO137,"mmm-yyyy")),Curves!$11:$11,0)</f>
        <v>21</v>
      </c>
      <c r="CG137" s="12">
        <f>MATCH(CONCATENATE("B ",TEXT($BO137,"mmm-yyyy")),Curves!$11:$11,0)</f>
        <v>9</v>
      </c>
      <c r="CH137" s="12">
        <f>MATCH(CONCATENATE("DISC ",TEXT($BO137,"mmm-yyyy")),Curves!$11:$11,0)</f>
        <v>33</v>
      </c>
      <c r="CI137" s="12"/>
      <c r="CJ137" s="12">
        <f>MATCH(CONCATENATE("NG ",TEXT($BP137,"mmm-yyyy")),Curves!$11:$11,0)</f>
        <v>22</v>
      </c>
      <c r="CK137" s="12">
        <f>MATCH(CONCATENATE("B ",TEXT($BP137,"mmm-yyyy")),Curves!$11:$11,0)</f>
        <v>10</v>
      </c>
      <c r="CL137" s="12">
        <f>MATCH(CONCATENATE("DISC ",TEXT($BP137,"mmm-yyyy")),Curves!$11:$11,0)</f>
        <v>34</v>
      </c>
      <c r="CM137" s="12"/>
      <c r="CN137" s="12">
        <f>MATCH(CONCATENATE("NG ",TEXT($BQ137,"mmm-yyyy")),Curves!$11:$11,0)</f>
        <v>23</v>
      </c>
      <c r="CO137" s="12">
        <f>MATCH(CONCATENATE("B ",TEXT($BQ137,"mmm-yyyy")),Curves!$11:$11,0)</f>
        <v>11</v>
      </c>
      <c r="CP137" s="12">
        <f>MATCH(CONCATENATE("DISC ",TEXT($BQ137,"mmm-yyyy")),Curves!$11:$11,0)</f>
        <v>35</v>
      </c>
      <c r="CQ137" s="12"/>
      <c r="CR137" s="12">
        <f>MATCH(CONCATENATE("NG ",TEXT($BR137,"mmm-yyyy")),Curves!$11:$11,0)</f>
        <v>24</v>
      </c>
      <c r="CS137" s="12">
        <f>MATCH(CONCATENATE("B ",TEXT($BR137,"mmm-yyyy")),Curves!$11:$11,0)</f>
        <v>12</v>
      </c>
      <c r="CT137" s="12">
        <f>MATCH(CONCATENATE("DISC ",TEXT($BR137,"mmm-yyyy")),Curves!$11:$11,0)</f>
        <v>36</v>
      </c>
      <c r="CU137" s="12"/>
      <c r="CV137" s="12">
        <f>MATCH(CONCATENATE("NG ",TEXT($BS137,"mmm-yyyy")),Curves!$11:$11,0)</f>
        <v>25</v>
      </c>
      <c r="CW137" s="12">
        <f>MATCH(CONCATENATE("B ",TEXT($BS137,"mmm-yyyy")),Curves!$11:$11,0)</f>
        <v>13</v>
      </c>
      <c r="CX137" s="12">
        <f>MATCH(CONCATENATE("DISC ",TEXT($BS137,"mmm-yyyy")),Curves!$11:$11,0)</f>
        <v>37</v>
      </c>
      <c r="CY137" s="12"/>
      <c r="CZ137" s="12">
        <f>MATCH(CONCATENATE("NG ",TEXT($BT137,"mmm-yyyy")),Curves!$11:$11,0)</f>
        <v>26</v>
      </c>
      <c r="DA137" s="12">
        <f>MATCH(CONCATENATE("B ",TEXT($BT137,"mmm-yyyy")),Curves!$11:$11,0)</f>
        <v>14</v>
      </c>
      <c r="DB137" s="12">
        <f>MATCH(CONCATENATE("DISC ",TEXT($BT137,"mmm-yyyy")),Curves!$11:$11,0)</f>
        <v>38</v>
      </c>
      <c r="DC137" s="12"/>
      <c r="DD137" s="12">
        <f>MATCH(CONCATENATE("NG ",TEXT($BU137,"mmm-yyyy")),Curves!$11:$11,0)</f>
        <v>27</v>
      </c>
      <c r="DE137" s="12">
        <f>MATCH(CONCATENATE("B ",TEXT($BU137,"mmm-yyyy")),Curves!$11:$11,0)</f>
        <v>15</v>
      </c>
      <c r="DF137" s="12">
        <f>MATCH(CONCATENATE("DISC ",TEXT($BU137,"mmm-yyyy")),Curves!$11:$11,0)</f>
        <v>39</v>
      </c>
      <c r="DG137" s="12"/>
      <c r="DH137" s="12">
        <f>MATCH(CONCATENATE("NG ",TEXT($BV137,"mmm-yyyy")),Curves!$11:$11,0)</f>
        <v>28</v>
      </c>
      <c r="DI137" s="12">
        <f>MATCH(CONCATENATE("B ",TEXT($BV137,"mmm-yyyy")),Curves!$11:$11,0)</f>
        <v>16</v>
      </c>
      <c r="DJ137" s="12">
        <f>MATCH(CONCATENATE("DISC ",TEXT($BV137,"mmm-yyyy")),Curves!$11:$11,0)</f>
        <v>40</v>
      </c>
      <c r="DL137" s="12">
        <f>MATCH(CONCATENATE("NG ",TEXT($BW137,"mmm-yyyy")),Curves!$11:$11,0)</f>
        <v>29</v>
      </c>
      <c r="DM137" s="12">
        <f>MATCH(CONCATENATE("B ",TEXT($BW137,"mmm-yyyy")),Curves!$11:$11,0)</f>
        <v>17</v>
      </c>
      <c r="DN137" s="12">
        <f>MATCH(CONCATENATE("DISC ",TEXT($BW137,"mmm-yyyy")),Curves!$11:$11,0)</f>
        <v>41</v>
      </c>
      <c r="DP137" s="12">
        <f>MATCH(CONCATENATE("NG ",TEXT($BX137,"mmm-yyyy")),Curves!$11:$11,0)</f>
        <v>30</v>
      </c>
      <c r="DQ137" s="12">
        <f>MATCH(CONCATENATE("B ",TEXT($BX137,"mmm-yyyy")),Curves!$11:$11,0)</f>
        <v>18</v>
      </c>
      <c r="DR137" s="12">
        <f>MATCH(CONCATENATE("DISC ",TEXT($BX137,"mmm-yyyy")),Curves!$11:$11,0)</f>
        <v>42</v>
      </c>
    </row>
    <row r="138" spans="2:122" x14ac:dyDescent="0.2">
      <c r="B138" s="6">
        <f t="shared" si="164"/>
        <v>36770</v>
      </c>
      <c r="C138" s="27">
        <f>IF(Curves!C147&lt;&gt;"",Curves!C147,"")</f>
        <v>36752</v>
      </c>
      <c r="D138" s="31"/>
      <c r="E138" s="20">
        <f t="shared" si="165"/>
        <v>0</v>
      </c>
      <c r="F138" s="20">
        <f t="shared" si="167"/>
        <v>0</v>
      </c>
      <c r="G138" s="20">
        <f t="shared" si="168"/>
        <v>0</v>
      </c>
      <c r="H138" s="20">
        <f t="shared" si="169"/>
        <v>0</v>
      </c>
      <c r="I138" s="20">
        <f t="shared" si="170"/>
        <v>3.5139435916399826</v>
      </c>
      <c r="J138" s="20">
        <f t="shared" si="171"/>
        <v>3.6537273751256829</v>
      </c>
      <c r="K138" s="20">
        <f t="shared" si="172"/>
        <v>3.9433403626179206</v>
      </c>
      <c r="L138" s="20">
        <f t="shared" si="173"/>
        <v>3.9939947446619413</v>
      </c>
      <c r="M138" s="20">
        <f t="shared" si="174"/>
        <v>3.9583679707540274</v>
      </c>
      <c r="N138" s="20">
        <f t="shared" si="175"/>
        <v>3.6979518584518543</v>
      </c>
      <c r="O138" s="21">
        <f t="shared" si="176"/>
        <v>3.4470711485914447</v>
      </c>
      <c r="P138" s="20"/>
      <c r="Q138" s="50">
        <f t="shared" si="177"/>
        <v>3.9939947446619413</v>
      </c>
      <c r="R138" s="50">
        <f t="shared" si="154"/>
        <v>3.4470711485914447</v>
      </c>
      <c r="S138" s="51">
        <f t="shared" si="178"/>
        <v>0.54692359607049656</v>
      </c>
      <c r="U138" s="34">
        <f>INDEX(Curves!$A$12:$AZ$907,$CA138,CB138)</f>
        <v>0</v>
      </c>
      <c r="V138" s="34">
        <f>INDEX(Curves!$A$12:$AZ$907,$CA138,CC138)</f>
        <v>0</v>
      </c>
      <c r="W138" s="34">
        <f>INDEX(Curves!$A$12:$AZ$907,$CA138,CD138)</f>
        <v>0</v>
      </c>
      <c r="X138" s="34"/>
      <c r="Y138" s="34">
        <f>INDEX(Curves!$A$12:$AZ$907,$CA138,CF138)</f>
        <v>0</v>
      </c>
      <c r="Z138" s="34">
        <f>INDEX(Curves!$A$12:$AZ$907,$CA138,CG138)</f>
        <v>0</v>
      </c>
      <c r="AA138" s="34">
        <f>INDEX(Curves!$A$12:$AZ$907,$CA138,CH138)</f>
        <v>0</v>
      </c>
      <c r="AB138" s="34"/>
      <c r="AC138" s="34">
        <f>INDEX(Curves!$A$12:$AZ$907,$CA138,CJ138)</f>
        <v>0</v>
      </c>
      <c r="AD138" s="34">
        <f>INDEX(Curves!$A$12:$AZ$907,$CA138,CK138)</f>
        <v>0</v>
      </c>
      <c r="AE138" s="34">
        <f>INDEX(Curves!$A$12:$AZ$907,$CA138,CL138)</f>
        <v>0</v>
      </c>
      <c r="AF138" s="34"/>
      <c r="AG138" s="34">
        <f>INDEX(Curves!$A$12:$AZ$907,$CA138,CN138)</f>
        <v>0</v>
      </c>
      <c r="AH138" s="34">
        <f>INDEX(Curves!$A$12:$AZ$907,$CA138,CO138)</f>
        <v>0</v>
      </c>
      <c r="AI138" s="34">
        <f>INDEX(Curves!$A$12:$AZ$907,$CA138,CP138)</f>
        <v>0</v>
      </c>
      <c r="AJ138" s="34"/>
      <c r="AK138" s="34">
        <f>INDEX(Curves!$A$12:$AZ$907,$CA138,CR138)</f>
        <v>4.3180000000000005</v>
      </c>
      <c r="AL138" s="34">
        <f>INDEX(Curves!$A$12:$AZ$907,$CA138,CS138)</f>
        <v>-0.79249999999999998</v>
      </c>
      <c r="AM138" s="34">
        <f>INDEX(Curves!$A$12:$AZ$907,$CA138,CT138)</f>
        <v>0.99672205123811719</v>
      </c>
      <c r="AN138" s="34"/>
      <c r="AO138" s="34">
        <f>INDEX(Curves!$A$12:$AZ$907,$CA138,CV138)</f>
        <v>4.3109999999999999</v>
      </c>
      <c r="AP138" s="34">
        <f>INDEX(Curves!$A$12:$AZ$907,$CA138,CW138)</f>
        <v>-0.625</v>
      </c>
      <c r="AQ138" s="34">
        <f>INDEX(Curves!$A$12:$AZ$907,$CA138,CX138)</f>
        <v>0.99124454018602359</v>
      </c>
      <c r="AR138" s="34"/>
      <c r="AS138" s="34">
        <f>INDEX(Curves!$A$12:$AZ$907,$CA138,CZ138)</f>
        <v>4.3710000000000004</v>
      </c>
      <c r="AT138" s="34">
        <f>INDEX(Curves!$A$12:$AZ$907,$CA138,DA138)</f>
        <v>-0.37</v>
      </c>
      <c r="AU138" s="34">
        <f>INDEX(Curves!$A$12:$AZ$907,$CA138,DB138)</f>
        <v>0.98558869348110978</v>
      </c>
      <c r="AV138" s="34"/>
      <c r="AW138" s="34">
        <f>INDEX(Curves!$A$12:$AZ$907,$CA138,DD138)</f>
        <v>4.4450000000000003</v>
      </c>
      <c r="AX138" s="34">
        <f>INDEX(Curves!$A$12:$AZ$907,$CA138,DE138)</f>
        <v>-0.37</v>
      </c>
      <c r="AY138" s="34">
        <f>INDEX(Curves!$A$12:$AZ$907,$CA138,DF138)</f>
        <v>0.98012140973299167</v>
      </c>
      <c r="AZ138" s="34"/>
      <c r="BA138" s="34">
        <f>INDEX(Curves!$A$12:$AZ$907,$CA138,DH138)</f>
        <v>4.4219999999999997</v>
      </c>
      <c r="BB138" s="34">
        <f>INDEX(Curves!$A$12:$AZ$907,$CA138,DI138)</f>
        <v>-0.36</v>
      </c>
      <c r="BC138" s="34">
        <f>INDEX(Curves!$A$12:$AZ$907,$CA138,DJ138)</f>
        <v>0.97448743740867261</v>
      </c>
      <c r="BD138" s="34"/>
      <c r="BE138" s="34">
        <f>INDEX(Curves!$A$12:$AZ$907,$CA138,DL138)</f>
        <v>4.1769999999999996</v>
      </c>
      <c r="BF138" s="34">
        <f>INDEX(Curves!$A$12:$AZ$907,$CA138,DM138)</f>
        <v>-0.36</v>
      </c>
      <c r="BG138" s="34">
        <f>INDEX(Curves!$A$12:$AZ$907,$CA138,DN138)</f>
        <v>0.96881107111654563</v>
      </c>
      <c r="BH138" s="34"/>
      <c r="BI138" s="34">
        <f>INDEX(Curves!$A$12:$AZ$907,$CA138,DP138)</f>
        <v>3.9420000000000002</v>
      </c>
      <c r="BJ138" s="34">
        <f>INDEX(Curves!$A$12:$AZ$907,$CA138,DQ138)</f>
        <v>-0.36499999999999999</v>
      </c>
      <c r="BK138" s="34">
        <f>INDEX(Curves!$A$12:$AZ$907,$CA138,DR138)</f>
        <v>0.96367658613123974</v>
      </c>
      <c r="BL138"/>
      <c r="BM138"/>
      <c r="BN138" s="17">
        <f t="shared" si="180"/>
        <v>36647</v>
      </c>
      <c r="BO138" s="17">
        <f t="shared" ref="BO138:BX138" si="186">EOMONTH(BN138,1)</f>
        <v>36707</v>
      </c>
      <c r="BP138" s="17">
        <f t="shared" si="186"/>
        <v>36738</v>
      </c>
      <c r="BQ138" s="17">
        <f t="shared" si="186"/>
        <v>36769</v>
      </c>
      <c r="BR138" s="17">
        <f t="shared" si="186"/>
        <v>36799</v>
      </c>
      <c r="BS138" s="17">
        <f t="shared" si="186"/>
        <v>36830</v>
      </c>
      <c r="BT138" s="17">
        <f t="shared" si="186"/>
        <v>36860</v>
      </c>
      <c r="BU138" s="17">
        <f t="shared" si="186"/>
        <v>36891</v>
      </c>
      <c r="BV138" s="17">
        <f t="shared" si="186"/>
        <v>36922</v>
      </c>
      <c r="BW138" s="17">
        <f t="shared" si="186"/>
        <v>36950</v>
      </c>
      <c r="BX138" s="17">
        <f t="shared" si="186"/>
        <v>36981</v>
      </c>
      <c r="BY138" s="9"/>
      <c r="CA138" s="12">
        <f>MATCH(C138,Curves!$C$12:$C$433,0)</f>
        <v>136</v>
      </c>
      <c r="CB138" s="12">
        <f>MATCH(CONCATENATE("NG ",TEXT($BN138,"mmm-yyyy")),Curves!$11:$11,0)</f>
        <v>20</v>
      </c>
      <c r="CC138" s="12">
        <f>MATCH(CONCATENATE("B ",TEXT($BN138,"mmm-yyyy")),Curves!$11:$11,0)</f>
        <v>8</v>
      </c>
      <c r="CD138" s="12">
        <f>MATCH(CONCATENATE("DISC ",TEXT($BN138,"mmm-yyyy")),Curves!$11:$11,0)</f>
        <v>32</v>
      </c>
      <c r="CE138" s="12"/>
      <c r="CF138" s="12">
        <f>MATCH(CONCATENATE("NG ",TEXT($BO138,"mmm-yyyy")),Curves!$11:$11,0)</f>
        <v>21</v>
      </c>
      <c r="CG138" s="12">
        <f>MATCH(CONCATENATE("B ",TEXT($BO138,"mmm-yyyy")),Curves!$11:$11,0)</f>
        <v>9</v>
      </c>
      <c r="CH138" s="12">
        <f>MATCH(CONCATENATE("DISC ",TEXT($BO138,"mmm-yyyy")),Curves!$11:$11,0)</f>
        <v>33</v>
      </c>
      <c r="CI138" s="12"/>
      <c r="CJ138" s="12">
        <f>MATCH(CONCATENATE("NG ",TEXT($BP138,"mmm-yyyy")),Curves!$11:$11,0)</f>
        <v>22</v>
      </c>
      <c r="CK138" s="12">
        <f>MATCH(CONCATENATE("B ",TEXT($BP138,"mmm-yyyy")),Curves!$11:$11,0)</f>
        <v>10</v>
      </c>
      <c r="CL138" s="12">
        <f>MATCH(CONCATENATE("DISC ",TEXT($BP138,"mmm-yyyy")),Curves!$11:$11,0)</f>
        <v>34</v>
      </c>
      <c r="CM138" s="12"/>
      <c r="CN138" s="12">
        <f>MATCH(CONCATENATE("NG ",TEXT($BQ138,"mmm-yyyy")),Curves!$11:$11,0)</f>
        <v>23</v>
      </c>
      <c r="CO138" s="12">
        <f>MATCH(CONCATENATE("B ",TEXT($BQ138,"mmm-yyyy")),Curves!$11:$11,0)</f>
        <v>11</v>
      </c>
      <c r="CP138" s="12">
        <f>MATCH(CONCATENATE("DISC ",TEXT($BQ138,"mmm-yyyy")),Curves!$11:$11,0)</f>
        <v>35</v>
      </c>
      <c r="CQ138" s="12"/>
      <c r="CR138" s="12">
        <f>MATCH(CONCATENATE("NG ",TEXT($BR138,"mmm-yyyy")),Curves!$11:$11,0)</f>
        <v>24</v>
      </c>
      <c r="CS138" s="12">
        <f>MATCH(CONCATENATE("B ",TEXT($BR138,"mmm-yyyy")),Curves!$11:$11,0)</f>
        <v>12</v>
      </c>
      <c r="CT138" s="12">
        <f>MATCH(CONCATENATE("DISC ",TEXT($BR138,"mmm-yyyy")),Curves!$11:$11,0)</f>
        <v>36</v>
      </c>
      <c r="CU138" s="12"/>
      <c r="CV138" s="12">
        <f>MATCH(CONCATENATE("NG ",TEXT($BS138,"mmm-yyyy")),Curves!$11:$11,0)</f>
        <v>25</v>
      </c>
      <c r="CW138" s="12">
        <f>MATCH(CONCATENATE("B ",TEXT($BS138,"mmm-yyyy")),Curves!$11:$11,0)</f>
        <v>13</v>
      </c>
      <c r="CX138" s="12">
        <f>MATCH(CONCATENATE("DISC ",TEXT($BS138,"mmm-yyyy")),Curves!$11:$11,0)</f>
        <v>37</v>
      </c>
      <c r="CY138" s="12"/>
      <c r="CZ138" s="12">
        <f>MATCH(CONCATENATE("NG ",TEXT($BT138,"mmm-yyyy")),Curves!$11:$11,0)</f>
        <v>26</v>
      </c>
      <c r="DA138" s="12">
        <f>MATCH(CONCATENATE("B ",TEXT($BT138,"mmm-yyyy")),Curves!$11:$11,0)</f>
        <v>14</v>
      </c>
      <c r="DB138" s="12">
        <f>MATCH(CONCATENATE("DISC ",TEXT($BT138,"mmm-yyyy")),Curves!$11:$11,0)</f>
        <v>38</v>
      </c>
      <c r="DC138" s="12"/>
      <c r="DD138" s="12">
        <f>MATCH(CONCATENATE("NG ",TEXT($BU138,"mmm-yyyy")),Curves!$11:$11,0)</f>
        <v>27</v>
      </c>
      <c r="DE138" s="12">
        <f>MATCH(CONCATENATE("B ",TEXT($BU138,"mmm-yyyy")),Curves!$11:$11,0)</f>
        <v>15</v>
      </c>
      <c r="DF138" s="12">
        <f>MATCH(CONCATENATE("DISC ",TEXT($BU138,"mmm-yyyy")),Curves!$11:$11,0)</f>
        <v>39</v>
      </c>
      <c r="DG138" s="12"/>
      <c r="DH138" s="12">
        <f>MATCH(CONCATENATE("NG ",TEXT($BV138,"mmm-yyyy")),Curves!$11:$11,0)</f>
        <v>28</v>
      </c>
      <c r="DI138" s="12">
        <f>MATCH(CONCATENATE("B ",TEXT($BV138,"mmm-yyyy")),Curves!$11:$11,0)</f>
        <v>16</v>
      </c>
      <c r="DJ138" s="12">
        <f>MATCH(CONCATENATE("DISC ",TEXT($BV138,"mmm-yyyy")),Curves!$11:$11,0)</f>
        <v>40</v>
      </c>
      <c r="DL138" s="12">
        <f>MATCH(CONCATENATE("NG ",TEXT($BW138,"mmm-yyyy")),Curves!$11:$11,0)</f>
        <v>29</v>
      </c>
      <c r="DM138" s="12">
        <f>MATCH(CONCATENATE("B ",TEXT($BW138,"mmm-yyyy")),Curves!$11:$11,0)</f>
        <v>17</v>
      </c>
      <c r="DN138" s="12">
        <f>MATCH(CONCATENATE("DISC ",TEXT($BW138,"mmm-yyyy")),Curves!$11:$11,0)</f>
        <v>41</v>
      </c>
      <c r="DP138" s="12">
        <f>MATCH(CONCATENATE("NG ",TEXT($BX138,"mmm-yyyy")),Curves!$11:$11,0)</f>
        <v>30</v>
      </c>
      <c r="DQ138" s="12">
        <f>MATCH(CONCATENATE("B ",TEXT($BX138,"mmm-yyyy")),Curves!$11:$11,0)</f>
        <v>18</v>
      </c>
      <c r="DR138" s="12">
        <f>MATCH(CONCATENATE("DISC ",TEXT($BX138,"mmm-yyyy")),Curves!$11:$11,0)</f>
        <v>42</v>
      </c>
    </row>
    <row r="139" spans="2:122" x14ac:dyDescent="0.2">
      <c r="B139" s="6">
        <f t="shared" si="164"/>
        <v>36770</v>
      </c>
      <c r="C139" s="27">
        <f>IF(Curves!C148&lt;&gt;"",Curves!C148,"")</f>
        <v>36753</v>
      </c>
      <c r="D139" s="31"/>
      <c r="E139" s="20">
        <f t="shared" si="165"/>
        <v>0</v>
      </c>
      <c r="F139" s="20">
        <f t="shared" si="167"/>
        <v>0</v>
      </c>
      <c r="G139" s="20">
        <f t="shared" si="168"/>
        <v>0</v>
      </c>
      <c r="H139" s="20">
        <f t="shared" si="169"/>
        <v>0</v>
      </c>
      <c r="I139" s="20">
        <f t="shared" si="170"/>
        <v>3.5155831427792421</v>
      </c>
      <c r="J139" s="20">
        <f t="shared" si="171"/>
        <v>3.6846378801804112</v>
      </c>
      <c r="K139" s="20">
        <f t="shared" si="172"/>
        <v>3.887873763200417</v>
      </c>
      <c r="L139" s="20">
        <f t="shared" si="173"/>
        <v>3.9388094047047075</v>
      </c>
      <c r="M139" s="20">
        <f t="shared" si="174"/>
        <v>3.906379287543726</v>
      </c>
      <c r="N139" s="20">
        <f t="shared" si="175"/>
        <v>3.6578395998998374</v>
      </c>
      <c r="O139" s="21">
        <f t="shared" si="176"/>
        <v>3.4167601828611076</v>
      </c>
      <c r="P139" s="20"/>
      <c r="Q139" s="50">
        <f t="shared" si="177"/>
        <v>3.9388094047047075</v>
      </c>
      <c r="R139" s="50">
        <f t="shared" si="154"/>
        <v>3.4167601828611076</v>
      </c>
      <c r="S139" s="51">
        <f t="shared" si="178"/>
        <v>0.52204922184359992</v>
      </c>
      <c r="U139" s="34">
        <f>INDEX(Curves!$A$12:$AZ$907,$CA139,CB139)</f>
        <v>0</v>
      </c>
      <c r="V139" s="34">
        <f>INDEX(Curves!$A$12:$AZ$907,$CA139,CC139)</f>
        <v>0</v>
      </c>
      <c r="W139" s="34">
        <f>INDEX(Curves!$A$12:$AZ$907,$CA139,CD139)</f>
        <v>0</v>
      </c>
      <c r="X139" s="34"/>
      <c r="Y139" s="34">
        <f>INDEX(Curves!$A$12:$AZ$907,$CA139,CF139)</f>
        <v>0</v>
      </c>
      <c r="Z139" s="34">
        <f>INDEX(Curves!$A$12:$AZ$907,$CA139,CG139)</f>
        <v>0</v>
      </c>
      <c r="AA139" s="34">
        <f>INDEX(Curves!$A$12:$AZ$907,$CA139,CH139)</f>
        <v>0</v>
      </c>
      <c r="AB139" s="34"/>
      <c r="AC139" s="34">
        <f>INDEX(Curves!$A$12:$AZ$907,$CA139,CJ139)</f>
        <v>0</v>
      </c>
      <c r="AD139" s="34">
        <f>INDEX(Curves!$A$12:$AZ$907,$CA139,CK139)</f>
        <v>0</v>
      </c>
      <c r="AE139" s="34">
        <f>INDEX(Curves!$A$12:$AZ$907,$CA139,CL139)</f>
        <v>0</v>
      </c>
      <c r="AF139" s="34"/>
      <c r="AG139" s="34">
        <f>INDEX(Curves!$A$12:$AZ$907,$CA139,CN139)</f>
        <v>0</v>
      </c>
      <c r="AH139" s="34">
        <f>INDEX(Curves!$A$12:$AZ$907,$CA139,CO139)</f>
        <v>0</v>
      </c>
      <c r="AI139" s="34">
        <f>INDEX(Curves!$A$12:$AZ$907,$CA139,CP139)</f>
        <v>0</v>
      </c>
      <c r="AJ139" s="34"/>
      <c r="AK139" s="34">
        <f>INDEX(Curves!$A$12:$AZ$907,$CA139,CR139)</f>
        <v>4.234</v>
      </c>
      <c r="AL139" s="34">
        <f>INDEX(Curves!$A$12:$AZ$907,$CA139,CS139)</f>
        <v>-0.70750000000000002</v>
      </c>
      <c r="AM139" s="34">
        <f>INDEX(Curves!$A$12:$AZ$907,$CA139,CT139)</f>
        <v>0.99690433653175736</v>
      </c>
      <c r="AN139" s="34"/>
      <c r="AO139" s="34">
        <f>INDEX(Curves!$A$12:$AZ$907,$CA139,CV139)</f>
        <v>4.2390000000000008</v>
      </c>
      <c r="AP139" s="34">
        <f>INDEX(Curves!$A$12:$AZ$907,$CA139,CW139)</f>
        <v>-0.52249999999999996</v>
      </c>
      <c r="AQ139" s="34">
        <f>INDEX(Curves!$A$12:$AZ$907,$CA139,CX139)</f>
        <v>0.99142684788925339</v>
      </c>
      <c r="AR139" s="34"/>
      <c r="AS139" s="34">
        <f>INDEX(Curves!$A$12:$AZ$907,$CA139,CZ139)</f>
        <v>4.2990000000000004</v>
      </c>
      <c r="AT139" s="34">
        <f>INDEX(Curves!$A$12:$AZ$907,$CA139,DA139)</f>
        <v>-0.35499999999999998</v>
      </c>
      <c r="AU139" s="34">
        <f>INDEX(Curves!$A$12:$AZ$907,$CA139,DB139)</f>
        <v>0.98576920973641391</v>
      </c>
      <c r="AV139" s="34"/>
      <c r="AW139" s="34">
        <f>INDEX(Curves!$A$12:$AZ$907,$CA139,DD139)</f>
        <v>4.3730000000000002</v>
      </c>
      <c r="AX139" s="34">
        <f>INDEX(Curves!$A$12:$AZ$907,$CA139,DE139)</f>
        <v>-0.35499999999999998</v>
      </c>
      <c r="AY139" s="34">
        <f>INDEX(Curves!$A$12:$AZ$907,$CA139,DF139)</f>
        <v>0.9802910414894741</v>
      </c>
      <c r="AZ139" s="34"/>
      <c r="BA139" s="34">
        <f>INDEX(Curves!$A$12:$AZ$907,$CA139,DH139)</f>
        <v>4.3530000000000006</v>
      </c>
      <c r="BB139" s="34">
        <f>INDEX(Curves!$A$12:$AZ$907,$CA139,DI139)</f>
        <v>-0.34499999999999997</v>
      </c>
      <c r="BC139" s="34">
        <f>INDEX(Curves!$A$12:$AZ$907,$CA139,DJ139)</f>
        <v>0.97464553082428274</v>
      </c>
      <c r="BD139" s="34"/>
      <c r="BE139" s="34">
        <f>INDEX(Curves!$A$12:$AZ$907,$CA139,DL139)</f>
        <v>4.12</v>
      </c>
      <c r="BF139" s="34">
        <f>INDEX(Curves!$A$12:$AZ$907,$CA139,DM139)</f>
        <v>-0.34499999999999997</v>
      </c>
      <c r="BG139" s="34">
        <f>INDEX(Curves!$A$12:$AZ$907,$CA139,DN139)</f>
        <v>0.96896413242379786</v>
      </c>
      <c r="BH139" s="34"/>
      <c r="BI139" s="34">
        <f>INDEX(Curves!$A$12:$AZ$907,$CA139,DP139)</f>
        <v>3.895</v>
      </c>
      <c r="BJ139" s="34">
        <f>INDEX(Curves!$A$12:$AZ$907,$CA139,DQ139)</f>
        <v>-0.35</v>
      </c>
      <c r="BK139" s="34">
        <f>INDEX(Curves!$A$12:$AZ$907,$CA139,DR139)</f>
        <v>0.96382515736561569</v>
      </c>
      <c r="BL139"/>
      <c r="BM139"/>
      <c r="BN139" s="17">
        <f t="shared" si="180"/>
        <v>36647</v>
      </c>
      <c r="BO139" s="17">
        <f t="shared" ref="BO139:BX139" si="187">EOMONTH(BN139,1)</f>
        <v>36707</v>
      </c>
      <c r="BP139" s="17">
        <f t="shared" si="187"/>
        <v>36738</v>
      </c>
      <c r="BQ139" s="17">
        <f t="shared" si="187"/>
        <v>36769</v>
      </c>
      <c r="BR139" s="17">
        <f t="shared" si="187"/>
        <v>36799</v>
      </c>
      <c r="BS139" s="17">
        <f t="shared" si="187"/>
        <v>36830</v>
      </c>
      <c r="BT139" s="17">
        <f t="shared" si="187"/>
        <v>36860</v>
      </c>
      <c r="BU139" s="17">
        <f t="shared" si="187"/>
        <v>36891</v>
      </c>
      <c r="BV139" s="17">
        <f t="shared" si="187"/>
        <v>36922</v>
      </c>
      <c r="BW139" s="17">
        <f t="shared" si="187"/>
        <v>36950</v>
      </c>
      <c r="BX139" s="17">
        <f t="shared" si="187"/>
        <v>36981</v>
      </c>
      <c r="BY139" s="9"/>
      <c r="CA139" s="12">
        <f>MATCH(C139,Curves!$C$12:$C$433,0)</f>
        <v>137</v>
      </c>
      <c r="CB139" s="12">
        <f>MATCH(CONCATENATE("NG ",TEXT($BN139,"mmm-yyyy")),Curves!$11:$11,0)</f>
        <v>20</v>
      </c>
      <c r="CC139" s="12">
        <f>MATCH(CONCATENATE("B ",TEXT($BN139,"mmm-yyyy")),Curves!$11:$11,0)</f>
        <v>8</v>
      </c>
      <c r="CD139" s="12">
        <f>MATCH(CONCATENATE("DISC ",TEXT($BN139,"mmm-yyyy")),Curves!$11:$11,0)</f>
        <v>32</v>
      </c>
      <c r="CE139" s="12"/>
      <c r="CF139" s="12">
        <f>MATCH(CONCATENATE("NG ",TEXT($BO139,"mmm-yyyy")),Curves!$11:$11,0)</f>
        <v>21</v>
      </c>
      <c r="CG139" s="12">
        <f>MATCH(CONCATENATE("B ",TEXT($BO139,"mmm-yyyy")),Curves!$11:$11,0)</f>
        <v>9</v>
      </c>
      <c r="CH139" s="12">
        <f>MATCH(CONCATENATE("DISC ",TEXT($BO139,"mmm-yyyy")),Curves!$11:$11,0)</f>
        <v>33</v>
      </c>
      <c r="CI139" s="12"/>
      <c r="CJ139" s="12">
        <f>MATCH(CONCATENATE("NG ",TEXT($BP139,"mmm-yyyy")),Curves!$11:$11,0)</f>
        <v>22</v>
      </c>
      <c r="CK139" s="12">
        <f>MATCH(CONCATENATE("B ",TEXT($BP139,"mmm-yyyy")),Curves!$11:$11,0)</f>
        <v>10</v>
      </c>
      <c r="CL139" s="12">
        <f>MATCH(CONCATENATE("DISC ",TEXT($BP139,"mmm-yyyy")),Curves!$11:$11,0)</f>
        <v>34</v>
      </c>
      <c r="CM139" s="12"/>
      <c r="CN139" s="12">
        <f>MATCH(CONCATENATE("NG ",TEXT($BQ139,"mmm-yyyy")),Curves!$11:$11,0)</f>
        <v>23</v>
      </c>
      <c r="CO139" s="12">
        <f>MATCH(CONCATENATE("B ",TEXT($BQ139,"mmm-yyyy")),Curves!$11:$11,0)</f>
        <v>11</v>
      </c>
      <c r="CP139" s="12">
        <f>MATCH(CONCATENATE("DISC ",TEXT($BQ139,"mmm-yyyy")),Curves!$11:$11,0)</f>
        <v>35</v>
      </c>
      <c r="CQ139" s="12"/>
      <c r="CR139" s="12">
        <f>MATCH(CONCATENATE("NG ",TEXT($BR139,"mmm-yyyy")),Curves!$11:$11,0)</f>
        <v>24</v>
      </c>
      <c r="CS139" s="12">
        <f>MATCH(CONCATENATE("B ",TEXT($BR139,"mmm-yyyy")),Curves!$11:$11,0)</f>
        <v>12</v>
      </c>
      <c r="CT139" s="12">
        <f>MATCH(CONCATENATE("DISC ",TEXT($BR139,"mmm-yyyy")),Curves!$11:$11,0)</f>
        <v>36</v>
      </c>
      <c r="CU139" s="12"/>
      <c r="CV139" s="12">
        <f>MATCH(CONCATENATE("NG ",TEXT($BS139,"mmm-yyyy")),Curves!$11:$11,0)</f>
        <v>25</v>
      </c>
      <c r="CW139" s="12">
        <f>MATCH(CONCATENATE("B ",TEXT($BS139,"mmm-yyyy")),Curves!$11:$11,0)</f>
        <v>13</v>
      </c>
      <c r="CX139" s="12">
        <f>MATCH(CONCATENATE("DISC ",TEXT($BS139,"mmm-yyyy")),Curves!$11:$11,0)</f>
        <v>37</v>
      </c>
      <c r="CY139" s="12"/>
      <c r="CZ139" s="12">
        <f>MATCH(CONCATENATE("NG ",TEXT($BT139,"mmm-yyyy")),Curves!$11:$11,0)</f>
        <v>26</v>
      </c>
      <c r="DA139" s="12">
        <f>MATCH(CONCATENATE("B ",TEXT($BT139,"mmm-yyyy")),Curves!$11:$11,0)</f>
        <v>14</v>
      </c>
      <c r="DB139" s="12">
        <f>MATCH(CONCATENATE("DISC ",TEXT($BT139,"mmm-yyyy")),Curves!$11:$11,0)</f>
        <v>38</v>
      </c>
      <c r="DC139" s="12"/>
      <c r="DD139" s="12">
        <f>MATCH(CONCATENATE("NG ",TEXT($BU139,"mmm-yyyy")),Curves!$11:$11,0)</f>
        <v>27</v>
      </c>
      <c r="DE139" s="12">
        <f>MATCH(CONCATENATE("B ",TEXT($BU139,"mmm-yyyy")),Curves!$11:$11,0)</f>
        <v>15</v>
      </c>
      <c r="DF139" s="12">
        <f>MATCH(CONCATENATE("DISC ",TEXT($BU139,"mmm-yyyy")),Curves!$11:$11,0)</f>
        <v>39</v>
      </c>
      <c r="DG139" s="12"/>
      <c r="DH139" s="12">
        <f>MATCH(CONCATENATE("NG ",TEXT($BV139,"mmm-yyyy")),Curves!$11:$11,0)</f>
        <v>28</v>
      </c>
      <c r="DI139" s="12">
        <f>MATCH(CONCATENATE("B ",TEXT($BV139,"mmm-yyyy")),Curves!$11:$11,0)</f>
        <v>16</v>
      </c>
      <c r="DJ139" s="12">
        <f>MATCH(CONCATENATE("DISC ",TEXT($BV139,"mmm-yyyy")),Curves!$11:$11,0)</f>
        <v>40</v>
      </c>
      <c r="DL139" s="12">
        <f>MATCH(CONCATENATE("NG ",TEXT($BW139,"mmm-yyyy")),Curves!$11:$11,0)</f>
        <v>29</v>
      </c>
      <c r="DM139" s="12">
        <f>MATCH(CONCATENATE("B ",TEXT($BW139,"mmm-yyyy")),Curves!$11:$11,0)</f>
        <v>17</v>
      </c>
      <c r="DN139" s="12">
        <f>MATCH(CONCATENATE("DISC ",TEXT($BW139,"mmm-yyyy")),Curves!$11:$11,0)</f>
        <v>41</v>
      </c>
      <c r="DP139" s="12">
        <f>MATCH(CONCATENATE("NG ",TEXT($BX139,"mmm-yyyy")),Curves!$11:$11,0)</f>
        <v>30</v>
      </c>
      <c r="DQ139" s="12">
        <f>MATCH(CONCATENATE("B ",TEXT($BX139,"mmm-yyyy")),Curves!$11:$11,0)</f>
        <v>18</v>
      </c>
      <c r="DR139" s="12">
        <f>MATCH(CONCATENATE("DISC ",TEXT($BX139,"mmm-yyyy")),Curves!$11:$11,0)</f>
        <v>42</v>
      </c>
    </row>
    <row r="140" spans="2:122" x14ac:dyDescent="0.2">
      <c r="B140" s="6">
        <f t="shared" si="164"/>
        <v>36770</v>
      </c>
      <c r="C140" s="27">
        <f>IF(Curves!C149&lt;&gt;"",Curves!C149,"")</f>
        <v>36754</v>
      </c>
      <c r="D140" s="31"/>
      <c r="E140" s="20">
        <f t="shared" si="165"/>
        <v>0</v>
      </c>
      <c r="F140" s="20">
        <f t="shared" si="167"/>
        <v>0</v>
      </c>
      <c r="G140" s="20">
        <f t="shared" si="168"/>
        <v>0</v>
      </c>
      <c r="H140" s="20">
        <f t="shared" si="169"/>
        <v>0</v>
      </c>
      <c r="I140" s="20">
        <f t="shared" si="170"/>
        <v>3.8018926183052262</v>
      </c>
      <c r="J140" s="20">
        <f t="shared" si="171"/>
        <v>3.9837881042232866</v>
      </c>
      <c r="K140" s="20">
        <f t="shared" si="172"/>
        <v>4.107982018929504</v>
      </c>
      <c r="L140" s="20">
        <f t="shared" si="173"/>
        <v>4.1449591692550918</v>
      </c>
      <c r="M140" s="20">
        <f t="shared" si="174"/>
        <v>4.1015681972737674</v>
      </c>
      <c r="N140" s="20">
        <f t="shared" si="175"/>
        <v>3.8295459940981846</v>
      </c>
      <c r="O140" s="21">
        <f t="shared" si="176"/>
        <v>3.564365092853083</v>
      </c>
      <c r="P140" s="20"/>
      <c r="Q140" s="50">
        <f t="shared" si="177"/>
        <v>4.1449591692550918</v>
      </c>
      <c r="R140" s="50">
        <f t="shared" si="154"/>
        <v>3.564365092853083</v>
      </c>
      <c r="S140" s="51">
        <f t="shared" si="178"/>
        <v>0.58059407640200877</v>
      </c>
      <c r="U140" s="34">
        <f>INDEX(Curves!$A$12:$AZ$907,$CA140,CB140)</f>
        <v>0</v>
      </c>
      <c r="V140" s="34">
        <f>INDEX(Curves!$A$12:$AZ$907,$CA140,CC140)</f>
        <v>0</v>
      </c>
      <c r="W140" s="34">
        <f>INDEX(Curves!$A$12:$AZ$907,$CA140,CD140)</f>
        <v>0</v>
      </c>
      <c r="X140" s="34"/>
      <c r="Y140" s="34">
        <f>INDEX(Curves!$A$12:$AZ$907,$CA140,CF140)</f>
        <v>0</v>
      </c>
      <c r="Z140" s="34">
        <f>INDEX(Curves!$A$12:$AZ$907,$CA140,CG140)</f>
        <v>0</v>
      </c>
      <c r="AA140" s="34">
        <f>INDEX(Curves!$A$12:$AZ$907,$CA140,CH140)</f>
        <v>0</v>
      </c>
      <c r="AB140" s="34"/>
      <c r="AC140" s="34">
        <f>INDEX(Curves!$A$12:$AZ$907,$CA140,CJ140)</f>
        <v>0</v>
      </c>
      <c r="AD140" s="34">
        <f>INDEX(Curves!$A$12:$AZ$907,$CA140,CK140)</f>
        <v>0</v>
      </c>
      <c r="AE140" s="34">
        <f>INDEX(Curves!$A$12:$AZ$907,$CA140,CL140)</f>
        <v>0</v>
      </c>
      <c r="AF140" s="34"/>
      <c r="AG140" s="34">
        <f>INDEX(Curves!$A$12:$AZ$907,$CA140,CN140)</f>
        <v>0</v>
      </c>
      <c r="AH140" s="34">
        <f>INDEX(Curves!$A$12:$AZ$907,$CA140,CO140)</f>
        <v>0</v>
      </c>
      <c r="AI140" s="34">
        <f>INDEX(Curves!$A$12:$AZ$907,$CA140,CP140)</f>
        <v>0</v>
      </c>
      <c r="AJ140" s="34"/>
      <c r="AK140" s="34">
        <f>INDEX(Curves!$A$12:$AZ$907,$CA140,CR140)</f>
        <v>4.4130000000000003</v>
      </c>
      <c r="AL140" s="34">
        <f>INDEX(Curves!$A$12:$AZ$907,$CA140,CS140)</f>
        <v>-0.6</v>
      </c>
      <c r="AM140" s="34">
        <f>INDEX(Curves!$A$12:$AZ$907,$CA140,CT140)</f>
        <v>0.99708697044459116</v>
      </c>
      <c r="AN140" s="34"/>
      <c r="AO140" s="34">
        <f>INDEX(Curves!$A$12:$AZ$907,$CA140,CV140)</f>
        <v>4.42</v>
      </c>
      <c r="AP140" s="34">
        <f>INDEX(Curves!$A$12:$AZ$907,$CA140,CW140)</f>
        <v>-0.40250000000000002</v>
      </c>
      <c r="AQ140" s="34">
        <f>INDEX(Curves!$A$12:$AZ$907,$CA140,CX140)</f>
        <v>0.99160873782782488</v>
      </c>
      <c r="AR140" s="34"/>
      <c r="AS140" s="34">
        <f>INDEX(Curves!$A$12:$AZ$907,$CA140,CZ140)</f>
        <v>4.4740000000000002</v>
      </c>
      <c r="AT140" s="34">
        <f>INDEX(Curves!$A$12:$AZ$907,$CA140,DA140)</f>
        <v>-0.3075</v>
      </c>
      <c r="AU140" s="34">
        <f>INDEX(Curves!$A$12:$AZ$907,$CA140,DB140)</f>
        <v>0.98595512274799091</v>
      </c>
      <c r="AV140" s="34"/>
      <c r="AW140" s="34">
        <f>INDEX(Curves!$A$12:$AZ$907,$CA140,DD140)</f>
        <v>4.5350000000000001</v>
      </c>
      <c r="AX140" s="34">
        <f>INDEX(Curves!$A$12:$AZ$907,$CA140,DE140)</f>
        <v>-0.3075</v>
      </c>
      <c r="AY140" s="34">
        <f>INDEX(Curves!$A$12:$AZ$907,$CA140,DF140)</f>
        <v>0.98047526179895728</v>
      </c>
      <c r="AZ140" s="34"/>
      <c r="BA140" s="34">
        <f>INDEX(Curves!$A$12:$AZ$907,$CA140,DH140)</f>
        <v>4.5049999999999999</v>
      </c>
      <c r="BB140" s="34">
        <f>INDEX(Curves!$A$12:$AZ$907,$CA140,DI140)</f>
        <v>-0.29749999999999999</v>
      </c>
      <c r="BC140" s="34">
        <f>INDEX(Curves!$A$12:$AZ$907,$CA140,DJ140)</f>
        <v>0.97482310095633218</v>
      </c>
      <c r="BD140" s="34"/>
      <c r="BE140" s="34">
        <f>INDEX(Curves!$A$12:$AZ$907,$CA140,DL140)</f>
        <v>4.2490000000000006</v>
      </c>
      <c r="BF140" s="34">
        <f>INDEX(Curves!$A$12:$AZ$907,$CA140,DM140)</f>
        <v>-0.29749999999999999</v>
      </c>
      <c r="BG140" s="34">
        <f>INDEX(Curves!$A$12:$AZ$907,$CA140,DN140)</f>
        <v>0.96913728814328326</v>
      </c>
      <c r="BH140" s="34"/>
      <c r="BI140" s="34">
        <f>INDEX(Curves!$A$12:$AZ$907,$CA140,DP140)</f>
        <v>4</v>
      </c>
      <c r="BJ140" s="34">
        <f>INDEX(Curves!$A$12:$AZ$907,$CA140,DQ140)</f>
        <v>-0.30249999999999999</v>
      </c>
      <c r="BK140" s="34">
        <f>INDEX(Curves!$A$12:$AZ$907,$CA140,DR140)</f>
        <v>0.96399326378717598</v>
      </c>
      <c r="BL140"/>
      <c r="BM140"/>
      <c r="BN140" s="17">
        <f t="shared" si="180"/>
        <v>36647</v>
      </c>
      <c r="BO140" s="17">
        <f t="shared" ref="BO140:BX140" si="188">EOMONTH(BN140,1)</f>
        <v>36707</v>
      </c>
      <c r="BP140" s="17">
        <f t="shared" si="188"/>
        <v>36738</v>
      </c>
      <c r="BQ140" s="17">
        <f t="shared" si="188"/>
        <v>36769</v>
      </c>
      <c r="BR140" s="17">
        <f t="shared" si="188"/>
        <v>36799</v>
      </c>
      <c r="BS140" s="17">
        <f t="shared" si="188"/>
        <v>36830</v>
      </c>
      <c r="BT140" s="17">
        <f t="shared" si="188"/>
        <v>36860</v>
      </c>
      <c r="BU140" s="17">
        <f t="shared" si="188"/>
        <v>36891</v>
      </c>
      <c r="BV140" s="17">
        <f t="shared" si="188"/>
        <v>36922</v>
      </c>
      <c r="BW140" s="17">
        <f t="shared" si="188"/>
        <v>36950</v>
      </c>
      <c r="BX140" s="17">
        <f t="shared" si="188"/>
        <v>36981</v>
      </c>
      <c r="BY140" s="9"/>
      <c r="CA140" s="12">
        <f>MATCH(C140,Curves!$C$12:$C$433,0)</f>
        <v>138</v>
      </c>
      <c r="CB140" s="12">
        <f>MATCH(CONCATENATE("NG ",TEXT($BN140,"mmm-yyyy")),Curves!$11:$11,0)</f>
        <v>20</v>
      </c>
      <c r="CC140" s="12">
        <f>MATCH(CONCATENATE("B ",TEXT($BN140,"mmm-yyyy")),Curves!$11:$11,0)</f>
        <v>8</v>
      </c>
      <c r="CD140" s="12">
        <f>MATCH(CONCATENATE("DISC ",TEXT($BN140,"mmm-yyyy")),Curves!$11:$11,0)</f>
        <v>32</v>
      </c>
      <c r="CE140" s="12"/>
      <c r="CF140" s="12">
        <f>MATCH(CONCATENATE("NG ",TEXT($BO140,"mmm-yyyy")),Curves!$11:$11,0)</f>
        <v>21</v>
      </c>
      <c r="CG140" s="12">
        <f>MATCH(CONCATENATE("B ",TEXT($BO140,"mmm-yyyy")),Curves!$11:$11,0)</f>
        <v>9</v>
      </c>
      <c r="CH140" s="12">
        <f>MATCH(CONCATENATE("DISC ",TEXT($BO140,"mmm-yyyy")),Curves!$11:$11,0)</f>
        <v>33</v>
      </c>
      <c r="CI140" s="12"/>
      <c r="CJ140" s="12">
        <f>MATCH(CONCATENATE("NG ",TEXT($BP140,"mmm-yyyy")),Curves!$11:$11,0)</f>
        <v>22</v>
      </c>
      <c r="CK140" s="12">
        <f>MATCH(CONCATENATE("B ",TEXT($BP140,"mmm-yyyy")),Curves!$11:$11,0)</f>
        <v>10</v>
      </c>
      <c r="CL140" s="12">
        <f>MATCH(CONCATENATE("DISC ",TEXT($BP140,"mmm-yyyy")),Curves!$11:$11,0)</f>
        <v>34</v>
      </c>
      <c r="CM140" s="12"/>
      <c r="CN140" s="12">
        <f>MATCH(CONCATENATE("NG ",TEXT($BQ140,"mmm-yyyy")),Curves!$11:$11,0)</f>
        <v>23</v>
      </c>
      <c r="CO140" s="12">
        <f>MATCH(CONCATENATE("B ",TEXT($BQ140,"mmm-yyyy")),Curves!$11:$11,0)</f>
        <v>11</v>
      </c>
      <c r="CP140" s="12">
        <f>MATCH(CONCATENATE("DISC ",TEXT($BQ140,"mmm-yyyy")),Curves!$11:$11,0)</f>
        <v>35</v>
      </c>
      <c r="CQ140" s="12"/>
      <c r="CR140" s="12">
        <f>MATCH(CONCATENATE("NG ",TEXT($BR140,"mmm-yyyy")),Curves!$11:$11,0)</f>
        <v>24</v>
      </c>
      <c r="CS140" s="12">
        <f>MATCH(CONCATENATE("B ",TEXT($BR140,"mmm-yyyy")),Curves!$11:$11,0)</f>
        <v>12</v>
      </c>
      <c r="CT140" s="12">
        <f>MATCH(CONCATENATE("DISC ",TEXT($BR140,"mmm-yyyy")),Curves!$11:$11,0)</f>
        <v>36</v>
      </c>
      <c r="CU140" s="12"/>
      <c r="CV140" s="12">
        <f>MATCH(CONCATENATE("NG ",TEXT($BS140,"mmm-yyyy")),Curves!$11:$11,0)</f>
        <v>25</v>
      </c>
      <c r="CW140" s="12">
        <f>MATCH(CONCATENATE("B ",TEXT($BS140,"mmm-yyyy")),Curves!$11:$11,0)</f>
        <v>13</v>
      </c>
      <c r="CX140" s="12">
        <f>MATCH(CONCATENATE("DISC ",TEXT($BS140,"mmm-yyyy")),Curves!$11:$11,0)</f>
        <v>37</v>
      </c>
      <c r="CY140" s="12"/>
      <c r="CZ140" s="12">
        <f>MATCH(CONCATENATE("NG ",TEXT($BT140,"mmm-yyyy")),Curves!$11:$11,0)</f>
        <v>26</v>
      </c>
      <c r="DA140" s="12">
        <f>MATCH(CONCATENATE("B ",TEXT($BT140,"mmm-yyyy")),Curves!$11:$11,0)</f>
        <v>14</v>
      </c>
      <c r="DB140" s="12">
        <f>MATCH(CONCATENATE("DISC ",TEXT($BT140,"mmm-yyyy")),Curves!$11:$11,0)</f>
        <v>38</v>
      </c>
      <c r="DC140" s="12"/>
      <c r="DD140" s="12">
        <f>MATCH(CONCATENATE("NG ",TEXT($BU140,"mmm-yyyy")),Curves!$11:$11,0)</f>
        <v>27</v>
      </c>
      <c r="DE140" s="12">
        <f>MATCH(CONCATENATE("B ",TEXT($BU140,"mmm-yyyy")),Curves!$11:$11,0)</f>
        <v>15</v>
      </c>
      <c r="DF140" s="12">
        <f>MATCH(CONCATENATE("DISC ",TEXT($BU140,"mmm-yyyy")),Curves!$11:$11,0)</f>
        <v>39</v>
      </c>
      <c r="DG140" s="12"/>
      <c r="DH140" s="12">
        <f>MATCH(CONCATENATE("NG ",TEXT($BV140,"mmm-yyyy")),Curves!$11:$11,0)</f>
        <v>28</v>
      </c>
      <c r="DI140" s="12">
        <f>MATCH(CONCATENATE("B ",TEXT($BV140,"mmm-yyyy")),Curves!$11:$11,0)</f>
        <v>16</v>
      </c>
      <c r="DJ140" s="12">
        <f>MATCH(CONCATENATE("DISC ",TEXT($BV140,"mmm-yyyy")),Curves!$11:$11,0)</f>
        <v>40</v>
      </c>
      <c r="DL140" s="12">
        <f>MATCH(CONCATENATE("NG ",TEXT($BW140,"mmm-yyyy")),Curves!$11:$11,0)</f>
        <v>29</v>
      </c>
      <c r="DM140" s="12">
        <f>MATCH(CONCATENATE("B ",TEXT($BW140,"mmm-yyyy")),Curves!$11:$11,0)</f>
        <v>17</v>
      </c>
      <c r="DN140" s="12">
        <f>MATCH(CONCATENATE("DISC ",TEXT($BW140,"mmm-yyyy")),Curves!$11:$11,0)</f>
        <v>41</v>
      </c>
      <c r="DP140" s="12">
        <f>MATCH(CONCATENATE("NG ",TEXT($BX140,"mmm-yyyy")),Curves!$11:$11,0)</f>
        <v>30</v>
      </c>
      <c r="DQ140" s="12">
        <f>MATCH(CONCATENATE("B ",TEXT($BX140,"mmm-yyyy")),Curves!$11:$11,0)</f>
        <v>18</v>
      </c>
      <c r="DR140" s="12">
        <f>MATCH(CONCATENATE("DISC ",TEXT($BX140,"mmm-yyyy")),Curves!$11:$11,0)</f>
        <v>42</v>
      </c>
    </row>
    <row r="141" spans="2:122" x14ac:dyDescent="0.2">
      <c r="B141" s="6">
        <f t="shared" si="164"/>
        <v>36770</v>
      </c>
      <c r="C141" s="27">
        <f>IF(Curves!C150&lt;&gt;"",Curves!C150,"")</f>
        <v>36755</v>
      </c>
      <c r="D141" s="31"/>
      <c r="E141" s="20">
        <f t="shared" si="165"/>
        <v>0</v>
      </c>
      <c r="F141" s="20">
        <f t="shared" si="167"/>
        <v>0</v>
      </c>
      <c r="G141" s="20">
        <f t="shared" si="168"/>
        <v>0</v>
      </c>
      <c r="H141" s="20">
        <f t="shared" si="169"/>
        <v>0</v>
      </c>
      <c r="I141" s="20">
        <f t="shared" si="170"/>
        <v>3.7806691866342121</v>
      </c>
      <c r="J141" s="20">
        <f t="shared" si="171"/>
        <v>4.0326351544152272</v>
      </c>
      <c r="K141" s="20">
        <f t="shared" si="172"/>
        <v>4.1526777006277058</v>
      </c>
      <c r="L141" s="20">
        <f t="shared" si="173"/>
        <v>4.2119538391787259</v>
      </c>
      <c r="M141" s="20">
        <f t="shared" si="174"/>
        <v>4.1633323415125023</v>
      </c>
      <c r="N141" s="20">
        <f t="shared" si="175"/>
        <v>3.8909029371367461</v>
      </c>
      <c r="O141" s="21">
        <f t="shared" si="176"/>
        <v>3.625345179708563</v>
      </c>
      <c r="P141" s="20"/>
      <c r="Q141" s="50">
        <f t="shared" si="177"/>
        <v>4.2119538391787259</v>
      </c>
      <c r="R141" s="50">
        <f t="shared" si="154"/>
        <v>3.625345179708563</v>
      </c>
      <c r="S141" s="51">
        <f t="shared" si="178"/>
        <v>0.58660865947016294</v>
      </c>
      <c r="U141" s="34">
        <f>INDEX(Curves!$A$12:$AZ$907,$CA141,CB141)</f>
        <v>0</v>
      </c>
      <c r="V141" s="34">
        <f>INDEX(Curves!$A$12:$AZ$907,$CA141,CC141)</f>
        <v>0</v>
      </c>
      <c r="W141" s="34">
        <f>INDEX(Curves!$A$12:$AZ$907,$CA141,CD141)</f>
        <v>0</v>
      </c>
      <c r="X141" s="34"/>
      <c r="Y141" s="34">
        <f>INDEX(Curves!$A$12:$AZ$907,$CA141,CF141)</f>
        <v>0</v>
      </c>
      <c r="Z141" s="34">
        <f>INDEX(Curves!$A$12:$AZ$907,$CA141,CG141)</f>
        <v>0</v>
      </c>
      <c r="AA141" s="34">
        <f>INDEX(Curves!$A$12:$AZ$907,$CA141,CH141)</f>
        <v>0</v>
      </c>
      <c r="AB141" s="34"/>
      <c r="AC141" s="34">
        <f>INDEX(Curves!$A$12:$AZ$907,$CA141,CJ141)</f>
        <v>0</v>
      </c>
      <c r="AD141" s="34">
        <f>INDEX(Curves!$A$12:$AZ$907,$CA141,CK141)</f>
        <v>0</v>
      </c>
      <c r="AE141" s="34">
        <f>INDEX(Curves!$A$12:$AZ$907,$CA141,CL141)</f>
        <v>0</v>
      </c>
      <c r="AF141" s="34"/>
      <c r="AG141" s="34">
        <f>INDEX(Curves!$A$12:$AZ$907,$CA141,CN141)</f>
        <v>0</v>
      </c>
      <c r="AH141" s="34">
        <f>INDEX(Curves!$A$12:$AZ$907,$CA141,CO141)</f>
        <v>0</v>
      </c>
      <c r="AI141" s="34">
        <f>INDEX(Curves!$A$12:$AZ$907,$CA141,CP141)</f>
        <v>0</v>
      </c>
      <c r="AJ141" s="34"/>
      <c r="AK141" s="34">
        <f>INDEX(Curves!$A$12:$AZ$907,$CA141,CR141)</f>
        <v>4.4060000000000006</v>
      </c>
      <c r="AL141" s="34">
        <f>INDEX(Curves!$A$12:$AZ$907,$CA141,CS141)</f>
        <v>-0.61499999999999999</v>
      </c>
      <c r="AM141" s="34">
        <f>INDEX(Curves!$A$12:$AZ$907,$CA141,CT141)</f>
        <v>0.99727491074497809</v>
      </c>
      <c r="AN141" s="34"/>
      <c r="AO141" s="34">
        <f>INDEX(Curves!$A$12:$AZ$907,$CA141,CV141)</f>
        <v>4.4210000000000003</v>
      </c>
      <c r="AP141" s="34">
        <f>INDEX(Curves!$A$12:$AZ$907,$CA141,CW141)</f>
        <v>-0.35499999999999998</v>
      </c>
      <c r="AQ141" s="34">
        <f>INDEX(Curves!$A$12:$AZ$907,$CA141,CX141)</f>
        <v>0.99179418455858992</v>
      </c>
      <c r="AR141" s="34"/>
      <c r="AS141" s="34">
        <f>INDEX(Curves!$A$12:$AZ$907,$CA141,CZ141)</f>
        <v>4.4910000000000005</v>
      </c>
      <c r="AT141" s="34">
        <f>INDEX(Curves!$A$12:$AZ$907,$CA141,DA141)</f>
        <v>-0.28000000000000003</v>
      </c>
      <c r="AU141" s="34">
        <f>INDEX(Curves!$A$12:$AZ$907,$CA141,DB141)</f>
        <v>0.98615001202272756</v>
      </c>
      <c r="AV141" s="34"/>
      <c r="AW141" s="34">
        <f>INDEX(Curves!$A$12:$AZ$907,$CA141,DD141)</f>
        <v>4.5750000000000002</v>
      </c>
      <c r="AX141" s="34">
        <f>INDEX(Curves!$A$12:$AZ$907,$CA141,DE141)</f>
        <v>-0.28000000000000003</v>
      </c>
      <c r="AY141" s="34">
        <f>INDEX(Curves!$A$12:$AZ$907,$CA141,DF141)</f>
        <v>0.98066445615337039</v>
      </c>
      <c r="AZ141" s="34"/>
      <c r="BA141" s="34">
        <f>INDEX(Curves!$A$12:$AZ$907,$CA141,DH141)</f>
        <v>4.54</v>
      </c>
      <c r="BB141" s="34">
        <f>INDEX(Curves!$A$12:$AZ$907,$CA141,DI141)</f>
        <v>-0.27</v>
      </c>
      <c r="BC141" s="34">
        <f>INDEX(Curves!$A$12:$AZ$907,$CA141,DJ141)</f>
        <v>0.97501928372658153</v>
      </c>
      <c r="BD141" s="34"/>
      <c r="BE141" s="34">
        <f>INDEX(Curves!$A$12:$AZ$907,$CA141,DL141)</f>
        <v>4.2840000000000007</v>
      </c>
      <c r="BF141" s="34">
        <f>INDEX(Curves!$A$12:$AZ$907,$CA141,DM141)</f>
        <v>-0.27</v>
      </c>
      <c r="BG141" s="34">
        <f>INDEX(Curves!$A$12:$AZ$907,$CA141,DN141)</f>
        <v>0.96933306854428125</v>
      </c>
      <c r="BH141" s="34"/>
      <c r="BI141" s="34">
        <f>INDEX(Curves!$A$12:$AZ$907,$CA141,DP141)</f>
        <v>4.0350000000000001</v>
      </c>
      <c r="BJ141" s="34">
        <f>INDEX(Curves!$A$12:$AZ$907,$CA141,DQ141)</f>
        <v>-0.27500000000000002</v>
      </c>
      <c r="BK141" s="34">
        <f>INDEX(Curves!$A$12:$AZ$907,$CA141,DR141)</f>
        <v>0.96418754779483051</v>
      </c>
      <c r="BL141"/>
      <c r="BM141"/>
      <c r="BN141" s="17">
        <f t="shared" si="180"/>
        <v>36647</v>
      </c>
      <c r="BO141" s="17">
        <f t="shared" ref="BO141:BX141" si="189">EOMONTH(BN141,1)</f>
        <v>36707</v>
      </c>
      <c r="BP141" s="17">
        <f t="shared" si="189"/>
        <v>36738</v>
      </c>
      <c r="BQ141" s="17">
        <f t="shared" si="189"/>
        <v>36769</v>
      </c>
      <c r="BR141" s="17">
        <f t="shared" si="189"/>
        <v>36799</v>
      </c>
      <c r="BS141" s="17">
        <f t="shared" si="189"/>
        <v>36830</v>
      </c>
      <c r="BT141" s="17">
        <f t="shared" si="189"/>
        <v>36860</v>
      </c>
      <c r="BU141" s="17">
        <f t="shared" si="189"/>
        <v>36891</v>
      </c>
      <c r="BV141" s="17">
        <f t="shared" si="189"/>
        <v>36922</v>
      </c>
      <c r="BW141" s="17">
        <f t="shared" si="189"/>
        <v>36950</v>
      </c>
      <c r="BX141" s="17">
        <f t="shared" si="189"/>
        <v>36981</v>
      </c>
      <c r="BY141" s="9"/>
      <c r="CA141" s="12">
        <f>MATCH(C141,Curves!$C$12:$C$433,0)</f>
        <v>139</v>
      </c>
      <c r="CB141" s="12">
        <f>MATCH(CONCATENATE("NG ",TEXT($BN141,"mmm-yyyy")),Curves!$11:$11,0)</f>
        <v>20</v>
      </c>
      <c r="CC141" s="12">
        <f>MATCH(CONCATENATE("B ",TEXT($BN141,"mmm-yyyy")),Curves!$11:$11,0)</f>
        <v>8</v>
      </c>
      <c r="CD141" s="12">
        <f>MATCH(CONCATENATE("DISC ",TEXT($BN141,"mmm-yyyy")),Curves!$11:$11,0)</f>
        <v>32</v>
      </c>
      <c r="CE141" s="12"/>
      <c r="CF141" s="12">
        <f>MATCH(CONCATENATE("NG ",TEXT($BO141,"mmm-yyyy")),Curves!$11:$11,0)</f>
        <v>21</v>
      </c>
      <c r="CG141" s="12">
        <f>MATCH(CONCATENATE("B ",TEXT($BO141,"mmm-yyyy")),Curves!$11:$11,0)</f>
        <v>9</v>
      </c>
      <c r="CH141" s="12">
        <f>MATCH(CONCATENATE("DISC ",TEXT($BO141,"mmm-yyyy")),Curves!$11:$11,0)</f>
        <v>33</v>
      </c>
      <c r="CI141" s="12"/>
      <c r="CJ141" s="12">
        <f>MATCH(CONCATENATE("NG ",TEXT($BP141,"mmm-yyyy")),Curves!$11:$11,0)</f>
        <v>22</v>
      </c>
      <c r="CK141" s="12">
        <f>MATCH(CONCATENATE("B ",TEXT($BP141,"mmm-yyyy")),Curves!$11:$11,0)</f>
        <v>10</v>
      </c>
      <c r="CL141" s="12">
        <f>MATCH(CONCATENATE("DISC ",TEXT($BP141,"mmm-yyyy")),Curves!$11:$11,0)</f>
        <v>34</v>
      </c>
      <c r="CM141" s="12"/>
      <c r="CN141" s="12">
        <f>MATCH(CONCATENATE("NG ",TEXT($BQ141,"mmm-yyyy")),Curves!$11:$11,0)</f>
        <v>23</v>
      </c>
      <c r="CO141" s="12">
        <f>MATCH(CONCATENATE("B ",TEXT($BQ141,"mmm-yyyy")),Curves!$11:$11,0)</f>
        <v>11</v>
      </c>
      <c r="CP141" s="12">
        <f>MATCH(CONCATENATE("DISC ",TEXT($BQ141,"mmm-yyyy")),Curves!$11:$11,0)</f>
        <v>35</v>
      </c>
      <c r="CQ141" s="12"/>
      <c r="CR141" s="12">
        <f>MATCH(CONCATENATE("NG ",TEXT($BR141,"mmm-yyyy")),Curves!$11:$11,0)</f>
        <v>24</v>
      </c>
      <c r="CS141" s="12">
        <f>MATCH(CONCATENATE("B ",TEXT($BR141,"mmm-yyyy")),Curves!$11:$11,0)</f>
        <v>12</v>
      </c>
      <c r="CT141" s="12">
        <f>MATCH(CONCATENATE("DISC ",TEXT($BR141,"mmm-yyyy")),Curves!$11:$11,0)</f>
        <v>36</v>
      </c>
      <c r="CU141" s="12"/>
      <c r="CV141" s="12">
        <f>MATCH(CONCATENATE("NG ",TEXT($BS141,"mmm-yyyy")),Curves!$11:$11,0)</f>
        <v>25</v>
      </c>
      <c r="CW141" s="12">
        <f>MATCH(CONCATENATE("B ",TEXT($BS141,"mmm-yyyy")),Curves!$11:$11,0)</f>
        <v>13</v>
      </c>
      <c r="CX141" s="12">
        <f>MATCH(CONCATENATE("DISC ",TEXT($BS141,"mmm-yyyy")),Curves!$11:$11,0)</f>
        <v>37</v>
      </c>
      <c r="CY141" s="12"/>
      <c r="CZ141" s="12">
        <f>MATCH(CONCATENATE("NG ",TEXT($BT141,"mmm-yyyy")),Curves!$11:$11,0)</f>
        <v>26</v>
      </c>
      <c r="DA141" s="12">
        <f>MATCH(CONCATENATE("B ",TEXT($BT141,"mmm-yyyy")),Curves!$11:$11,0)</f>
        <v>14</v>
      </c>
      <c r="DB141" s="12">
        <f>MATCH(CONCATENATE("DISC ",TEXT($BT141,"mmm-yyyy")),Curves!$11:$11,0)</f>
        <v>38</v>
      </c>
      <c r="DC141" s="12"/>
      <c r="DD141" s="12">
        <f>MATCH(CONCATENATE("NG ",TEXT($BU141,"mmm-yyyy")),Curves!$11:$11,0)</f>
        <v>27</v>
      </c>
      <c r="DE141" s="12">
        <f>MATCH(CONCATENATE("B ",TEXT($BU141,"mmm-yyyy")),Curves!$11:$11,0)</f>
        <v>15</v>
      </c>
      <c r="DF141" s="12">
        <f>MATCH(CONCATENATE("DISC ",TEXT($BU141,"mmm-yyyy")),Curves!$11:$11,0)</f>
        <v>39</v>
      </c>
      <c r="DG141" s="12"/>
      <c r="DH141" s="12">
        <f>MATCH(CONCATENATE("NG ",TEXT($BV141,"mmm-yyyy")),Curves!$11:$11,0)</f>
        <v>28</v>
      </c>
      <c r="DI141" s="12">
        <f>MATCH(CONCATENATE("B ",TEXT($BV141,"mmm-yyyy")),Curves!$11:$11,0)</f>
        <v>16</v>
      </c>
      <c r="DJ141" s="12">
        <f>MATCH(CONCATENATE("DISC ",TEXT($BV141,"mmm-yyyy")),Curves!$11:$11,0)</f>
        <v>40</v>
      </c>
      <c r="DL141" s="12">
        <f>MATCH(CONCATENATE("NG ",TEXT($BW141,"mmm-yyyy")),Curves!$11:$11,0)</f>
        <v>29</v>
      </c>
      <c r="DM141" s="12">
        <f>MATCH(CONCATENATE("B ",TEXT($BW141,"mmm-yyyy")),Curves!$11:$11,0)</f>
        <v>17</v>
      </c>
      <c r="DN141" s="12">
        <f>MATCH(CONCATENATE("DISC ",TEXT($BW141,"mmm-yyyy")),Curves!$11:$11,0)</f>
        <v>41</v>
      </c>
      <c r="DP141" s="12">
        <f>MATCH(CONCATENATE("NG ",TEXT($BX141,"mmm-yyyy")),Curves!$11:$11,0)</f>
        <v>30</v>
      </c>
      <c r="DQ141" s="12">
        <f>MATCH(CONCATENATE("B ",TEXT($BX141,"mmm-yyyy")),Curves!$11:$11,0)</f>
        <v>18</v>
      </c>
      <c r="DR141" s="12">
        <f>MATCH(CONCATENATE("DISC ",TEXT($BX141,"mmm-yyyy")),Curves!$11:$11,0)</f>
        <v>42</v>
      </c>
    </row>
    <row r="142" spans="2:122" x14ac:dyDescent="0.2">
      <c r="B142" s="6">
        <f t="shared" si="164"/>
        <v>36770</v>
      </c>
      <c r="C142" s="27">
        <f>IF(Curves!C151&lt;&gt;"",Curves!C151,"")</f>
        <v>36756</v>
      </c>
      <c r="D142" s="31"/>
      <c r="E142" s="20">
        <f t="shared" si="165"/>
        <v>0</v>
      </c>
      <c r="F142" s="20">
        <f t="shared" si="167"/>
        <v>0</v>
      </c>
      <c r="G142" s="20">
        <f t="shared" si="168"/>
        <v>0</v>
      </c>
      <c r="H142" s="20">
        <f t="shared" si="169"/>
        <v>0</v>
      </c>
      <c r="I142" s="20">
        <f t="shared" si="170"/>
        <v>3.7364717782123704</v>
      </c>
      <c r="J142" s="20">
        <f t="shared" si="171"/>
        <v>3.9927027202944947</v>
      </c>
      <c r="K142" s="20">
        <f t="shared" si="172"/>
        <v>4.1746458711131824</v>
      </c>
      <c r="L142" s="20">
        <f t="shared" si="173"/>
        <v>4.2377637003665916</v>
      </c>
      <c r="M142" s="20">
        <f t="shared" si="174"/>
        <v>4.185149808085975</v>
      </c>
      <c r="N142" s="20">
        <f t="shared" si="175"/>
        <v>3.913542934929187</v>
      </c>
      <c r="O142" s="21">
        <f t="shared" si="176"/>
        <v>3.6468778171300862</v>
      </c>
      <c r="P142" s="20"/>
      <c r="Q142" s="50">
        <f t="shared" si="177"/>
        <v>4.2377637003665916</v>
      </c>
      <c r="R142" s="50">
        <f t="shared" si="154"/>
        <v>3.6468778171300862</v>
      </c>
      <c r="S142" s="51">
        <f t="shared" si="178"/>
        <v>0.59088588323650537</v>
      </c>
      <c r="U142" s="34">
        <f>INDEX(Curves!$A$12:$AZ$907,$CA142,CB142)</f>
        <v>0</v>
      </c>
      <c r="V142" s="34">
        <f>INDEX(Curves!$A$12:$AZ$907,$CA142,CC142)</f>
        <v>0</v>
      </c>
      <c r="W142" s="34">
        <f>INDEX(Curves!$A$12:$AZ$907,$CA142,CD142)</f>
        <v>0</v>
      </c>
      <c r="X142" s="34"/>
      <c r="Y142" s="34">
        <f>INDEX(Curves!$A$12:$AZ$907,$CA142,CF142)</f>
        <v>0</v>
      </c>
      <c r="Z142" s="34">
        <f>INDEX(Curves!$A$12:$AZ$907,$CA142,CG142)</f>
        <v>0</v>
      </c>
      <c r="AA142" s="34">
        <f>INDEX(Curves!$A$12:$AZ$907,$CA142,CH142)</f>
        <v>0</v>
      </c>
      <c r="AB142" s="34"/>
      <c r="AC142" s="34">
        <f>INDEX(Curves!$A$12:$AZ$907,$CA142,CJ142)</f>
        <v>0</v>
      </c>
      <c r="AD142" s="34">
        <f>INDEX(Curves!$A$12:$AZ$907,$CA142,CK142)</f>
        <v>0</v>
      </c>
      <c r="AE142" s="34">
        <f>INDEX(Curves!$A$12:$AZ$907,$CA142,CL142)</f>
        <v>0</v>
      </c>
      <c r="AF142" s="34"/>
      <c r="AG142" s="34">
        <f>INDEX(Curves!$A$12:$AZ$907,$CA142,CN142)</f>
        <v>0</v>
      </c>
      <c r="AH142" s="34">
        <f>INDEX(Curves!$A$12:$AZ$907,$CA142,CO142)</f>
        <v>0</v>
      </c>
      <c r="AI142" s="34">
        <f>INDEX(Curves!$A$12:$AZ$907,$CA142,CP142)</f>
        <v>0</v>
      </c>
      <c r="AJ142" s="34"/>
      <c r="AK142" s="34">
        <f>INDEX(Curves!$A$12:$AZ$907,$CA142,CR142)</f>
        <v>4.4359999999999999</v>
      </c>
      <c r="AL142" s="34">
        <f>INDEX(Curves!$A$12:$AZ$907,$CA142,CS142)</f>
        <v>-0.69</v>
      </c>
      <c r="AM142" s="34">
        <f>INDEX(Curves!$A$12:$AZ$907,$CA142,CT142)</f>
        <v>0.99745642771285914</v>
      </c>
      <c r="AN142" s="34"/>
      <c r="AO142" s="34">
        <f>INDEX(Curves!$A$12:$AZ$907,$CA142,CV142)</f>
        <v>4.4550000000000001</v>
      </c>
      <c r="AP142" s="34">
        <f>INDEX(Curves!$A$12:$AZ$907,$CA142,CW142)</f>
        <v>-0.43</v>
      </c>
      <c r="AQ142" s="34">
        <f>INDEX(Curves!$A$12:$AZ$907,$CA142,CX142)</f>
        <v>0.99197583112906695</v>
      </c>
      <c r="AR142" s="34"/>
      <c r="AS142" s="34">
        <f>INDEX(Curves!$A$12:$AZ$907,$CA142,CZ142)</f>
        <v>4.53</v>
      </c>
      <c r="AT142" s="34">
        <f>INDEX(Curves!$A$12:$AZ$907,$CA142,DA142)</f>
        <v>-0.29749999999999999</v>
      </c>
      <c r="AU142" s="34">
        <f>INDEX(Curves!$A$12:$AZ$907,$CA142,DB142)</f>
        <v>0.98633097958964744</v>
      </c>
      <c r="AV142" s="34"/>
      <c r="AW142" s="34">
        <f>INDEX(Curves!$A$12:$AZ$907,$CA142,DD142)</f>
        <v>4.6180000000000003</v>
      </c>
      <c r="AX142" s="34">
        <f>INDEX(Curves!$A$12:$AZ$907,$CA142,DE142)</f>
        <v>-0.29749999999999999</v>
      </c>
      <c r="AY142" s="34">
        <f>INDEX(Curves!$A$12:$AZ$907,$CA142,DF142)</f>
        <v>0.98085029518958256</v>
      </c>
      <c r="AZ142" s="34"/>
      <c r="BA142" s="34">
        <f>INDEX(Curves!$A$12:$AZ$907,$CA142,DH142)</f>
        <v>4.5790000000000006</v>
      </c>
      <c r="BB142" s="34">
        <f>INDEX(Curves!$A$12:$AZ$907,$CA142,DI142)</f>
        <v>-0.28749999999999998</v>
      </c>
      <c r="BC142" s="34">
        <f>INDEX(Curves!$A$12:$AZ$907,$CA142,DJ142)</f>
        <v>0.97521841036606649</v>
      </c>
      <c r="BD142" s="34"/>
      <c r="BE142" s="34">
        <f>INDEX(Curves!$A$12:$AZ$907,$CA142,DL142)</f>
        <v>4.3240000000000007</v>
      </c>
      <c r="BF142" s="34">
        <f>INDEX(Curves!$A$12:$AZ$907,$CA142,DM142)</f>
        <v>-0.28749999999999998</v>
      </c>
      <c r="BG142" s="34">
        <f>INDEX(Curves!$A$12:$AZ$907,$CA142,DN142)</f>
        <v>0.96953869315723673</v>
      </c>
      <c r="BH142" s="34"/>
      <c r="BI142" s="34">
        <f>INDEX(Curves!$A$12:$AZ$907,$CA142,DP142)</f>
        <v>4.0740000000000007</v>
      </c>
      <c r="BJ142" s="34">
        <f>INDEX(Curves!$A$12:$AZ$907,$CA142,DQ142)</f>
        <v>-0.29249999999999998</v>
      </c>
      <c r="BK142" s="34">
        <f>INDEX(Curves!$A$12:$AZ$907,$CA142,DR142)</f>
        <v>0.96439979297371026</v>
      </c>
      <c r="BL142"/>
      <c r="BM142"/>
      <c r="BN142" s="17">
        <f t="shared" si="180"/>
        <v>36647</v>
      </c>
      <c r="BO142" s="17">
        <f t="shared" ref="BO142:BX142" si="190">EOMONTH(BN142,1)</f>
        <v>36707</v>
      </c>
      <c r="BP142" s="17">
        <f t="shared" si="190"/>
        <v>36738</v>
      </c>
      <c r="BQ142" s="17">
        <f t="shared" si="190"/>
        <v>36769</v>
      </c>
      <c r="BR142" s="17">
        <f t="shared" si="190"/>
        <v>36799</v>
      </c>
      <c r="BS142" s="17">
        <f t="shared" si="190"/>
        <v>36830</v>
      </c>
      <c r="BT142" s="17">
        <f t="shared" si="190"/>
        <v>36860</v>
      </c>
      <c r="BU142" s="17">
        <f t="shared" si="190"/>
        <v>36891</v>
      </c>
      <c r="BV142" s="17">
        <f t="shared" si="190"/>
        <v>36922</v>
      </c>
      <c r="BW142" s="17">
        <f t="shared" si="190"/>
        <v>36950</v>
      </c>
      <c r="BX142" s="17">
        <f t="shared" si="190"/>
        <v>36981</v>
      </c>
      <c r="BY142" s="9"/>
      <c r="CA142" s="12">
        <f>MATCH(C142,Curves!$C$12:$C$433,0)</f>
        <v>140</v>
      </c>
      <c r="CB142" s="12">
        <f>MATCH(CONCATENATE("NG ",TEXT($BN142,"mmm-yyyy")),Curves!$11:$11,0)</f>
        <v>20</v>
      </c>
      <c r="CC142" s="12">
        <f>MATCH(CONCATENATE("B ",TEXT($BN142,"mmm-yyyy")),Curves!$11:$11,0)</f>
        <v>8</v>
      </c>
      <c r="CD142" s="12">
        <f>MATCH(CONCATENATE("DISC ",TEXT($BN142,"mmm-yyyy")),Curves!$11:$11,0)</f>
        <v>32</v>
      </c>
      <c r="CE142" s="12"/>
      <c r="CF142" s="12">
        <f>MATCH(CONCATENATE("NG ",TEXT($BO142,"mmm-yyyy")),Curves!$11:$11,0)</f>
        <v>21</v>
      </c>
      <c r="CG142" s="12">
        <f>MATCH(CONCATENATE("B ",TEXT($BO142,"mmm-yyyy")),Curves!$11:$11,0)</f>
        <v>9</v>
      </c>
      <c r="CH142" s="12">
        <f>MATCH(CONCATENATE("DISC ",TEXT($BO142,"mmm-yyyy")),Curves!$11:$11,0)</f>
        <v>33</v>
      </c>
      <c r="CI142" s="12"/>
      <c r="CJ142" s="12">
        <f>MATCH(CONCATENATE("NG ",TEXT($BP142,"mmm-yyyy")),Curves!$11:$11,0)</f>
        <v>22</v>
      </c>
      <c r="CK142" s="12">
        <f>MATCH(CONCATENATE("B ",TEXT($BP142,"mmm-yyyy")),Curves!$11:$11,0)</f>
        <v>10</v>
      </c>
      <c r="CL142" s="12">
        <f>MATCH(CONCATENATE("DISC ",TEXT($BP142,"mmm-yyyy")),Curves!$11:$11,0)</f>
        <v>34</v>
      </c>
      <c r="CM142" s="12"/>
      <c r="CN142" s="12">
        <f>MATCH(CONCATENATE("NG ",TEXT($BQ142,"mmm-yyyy")),Curves!$11:$11,0)</f>
        <v>23</v>
      </c>
      <c r="CO142" s="12">
        <f>MATCH(CONCATENATE("B ",TEXT($BQ142,"mmm-yyyy")),Curves!$11:$11,0)</f>
        <v>11</v>
      </c>
      <c r="CP142" s="12">
        <f>MATCH(CONCATENATE("DISC ",TEXT($BQ142,"mmm-yyyy")),Curves!$11:$11,0)</f>
        <v>35</v>
      </c>
      <c r="CQ142" s="12"/>
      <c r="CR142" s="12">
        <f>MATCH(CONCATENATE("NG ",TEXT($BR142,"mmm-yyyy")),Curves!$11:$11,0)</f>
        <v>24</v>
      </c>
      <c r="CS142" s="12">
        <f>MATCH(CONCATENATE("B ",TEXT($BR142,"mmm-yyyy")),Curves!$11:$11,0)</f>
        <v>12</v>
      </c>
      <c r="CT142" s="12">
        <f>MATCH(CONCATENATE("DISC ",TEXT($BR142,"mmm-yyyy")),Curves!$11:$11,0)</f>
        <v>36</v>
      </c>
      <c r="CU142" s="12"/>
      <c r="CV142" s="12">
        <f>MATCH(CONCATENATE("NG ",TEXT($BS142,"mmm-yyyy")),Curves!$11:$11,0)</f>
        <v>25</v>
      </c>
      <c r="CW142" s="12">
        <f>MATCH(CONCATENATE("B ",TEXT($BS142,"mmm-yyyy")),Curves!$11:$11,0)</f>
        <v>13</v>
      </c>
      <c r="CX142" s="12">
        <f>MATCH(CONCATENATE("DISC ",TEXT($BS142,"mmm-yyyy")),Curves!$11:$11,0)</f>
        <v>37</v>
      </c>
      <c r="CY142" s="12"/>
      <c r="CZ142" s="12">
        <f>MATCH(CONCATENATE("NG ",TEXT($BT142,"mmm-yyyy")),Curves!$11:$11,0)</f>
        <v>26</v>
      </c>
      <c r="DA142" s="12">
        <f>MATCH(CONCATENATE("B ",TEXT($BT142,"mmm-yyyy")),Curves!$11:$11,0)</f>
        <v>14</v>
      </c>
      <c r="DB142" s="12">
        <f>MATCH(CONCATENATE("DISC ",TEXT($BT142,"mmm-yyyy")),Curves!$11:$11,0)</f>
        <v>38</v>
      </c>
      <c r="DC142" s="12"/>
      <c r="DD142" s="12">
        <f>MATCH(CONCATENATE("NG ",TEXT($BU142,"mmm-yyyy")),Curves!$11:$11,0)</f>
        <v>27</v>
      </c>
      <c r="DE142" s="12">
        <f>MATCH(CONCATENATE("B ",TEXT($BU142,"mmm-yyyy")),Curves!$11:$11,0)</f>
        <v>15</v>
      </c>
      <c r="DF142" s="12">
        <f>MATCH(CONCATENATE("DISC ",TEXT($BU142,"mmm-yyyy")),Curves!$11:$11,0)</f>
        <v>39</v>
      </c>
      <c r="DG142" s="12"/>
      <c r="DH142" s="12">
        <f>MATCH(CONCATENATE("NG ",TEXT($BV142,"mmm-yyyy")),Curves!$11:$11,0)</f>
        <v>28</v>
      </c>
      <c r="DI142" s="12">
        <f>MATCH(CONCATENATE("B ",TEXT($BV142,"mmm-yyyy")),Curves!$11:$11,0)</f>
        <v>16</v>
      </c>
      <c r="DJ142" s="12">
        <f>MATCH(CONCATENATE("DISC ",TEXT($BV142,"mmm-yyyy")),Curves!$11:$11,0)</f>
        <v>40</v>
      </c>
      <c r="DL142" s="12">
        <f>MATCH(CONCATENATE("NG ",TEXT($BW142,"mmm-yyyy")),Curves!$11:$11,0)</f>
        <v>29</v>
      </c>
      <c r="DM142" s="12">
        <f>MATCH(CONCATENATE("B ",TEXT($BW142,"mmm-yyyy")),Curves!$11:$11,0)</f>
        <v>17</v>
      </c>
      <c r="DN142" s="12">
        <f>MATCH(CONCATENATE("DISC ",TEXT($BW142,"mmm-yyyy")),Curves!$11:$11,0)</f>
        <v>41</v>
      </c>
      <c r="DP142" s="12">
        <f>MATCH(CONCATENATE("NG ",TEXT($BX142,"mmm-yyyy")),Curves!$11:$11,0)</f>
        <v>30</v>
      </c>
      <c r="DQ142" s="12">
        <f>MATCH(CONCATENATE("B ",TEXT($BX142,"mmm-yyyy")),Curves!$11:$11,0)</f>
        <v>18</v>
      </c>
      <c r="DR142" s="12">
        <f>MATCH(CONCATENATE("DISC ",TEXT($BX142,"mmm-yyyy")),Curves!$11:$11,0)</f>
        <v>42</v>
      </c>
    </row>
    <row r="143" spans="2:122" x14ac:dyDescent="0.2">
      <c r="B143" s="6">
        <f t="shared" si="164"/>
        <v>36770</v>
      </c>
      <c r="C143" s="27">
        <f>IF(Curves!C152&lt;&gt;"",Curves!C152,"")</f>
        <v>36757</v>
      </c>
      <c r="D143" s="31"/>
      <c r="E143" s="20">
        <f t="shared" si="165"/>
        <v>0</v>
      </c>
      <c r="F143" s="20">
        <f t="shared" si="167"/>
        <v>0</v>
      </c>
      <c r="G143" s="20">
        <f t="shared" si="168"/>
        <v>0</v>
      </c>
      <c r="H143" s="20">
        <f t="shared" si="169"/>
        <v>0</v>
      </c>
      <c r="I143" s="20">
        <f t="shared" si="170"/>
        <v>0</v>
      </c>
      <c r="J143" s="20">
        <f t="shared" si="171"/>
        <v>0</v>
      </c>
      <c r="K143" s="20">
        <f t="shared" si="172"/>
        <v>0</v>
      </c>
      <c r="L143" s="20">
        <f t="shared" si="173"/>
        <v>0</v>
      </c>
      <c r="M143" s="20">
        <f t="shared" si="174"/>
        <v>0</v>
      </c>
      <c r="N143" s="20">
        <f t="shared" si="175"/>
        <v>0</v>
      </c>
      <c r="O143" s="21">
        <f t="shared" si="176"/>
        <v>0</v>
      </c>
      <c r="P143" s="20"/>
      <c r="Q143" s="50">
        <f t="shared" si="177"/>
        <v>0</v>
      </c>
      <c r="R143" s="50">
        <f t="shared" si="154"/>
        <v>0</v>
      </c>
      <c r="S143" s="51">
        <f t="shared" si="178"/>
        <v>0.59088588323650537</v>
      </c>
      <c r="U143" s="34">
        <f>INDEX(Curves!$A$12:$AZ$907,$CA143,CB143)</f>
        <v>0</v>
      </c>
      <c r="V143" s="34">
        <f>INDEX(Curves!$A$12:$AZ$907,$CA143,CC143)</f>
        <v>0</v>
      </c>
      <c r="W143" s="34">
        <f>INDEX(Curves!$A$12:$AZ$907,$CA143,CD143)</f>
        <v>0</v>
      </c>
      <c r="X143" s="34"/>
      <c r="Y143" s="34">
        <f>INDEX(Curves!$A$12:$AZ$907,$CA143,CF143)</f>
        <v>0</v>
      </c>
      <c r="Z143" s="34">
        <f>INDEX(Curves!$A$12:$AZ$907,$CA143,CG143)</f>
        <v>0</v>
      </c>
      <c r="AA143" s="34">
        <f>INDEX(Curves!$A$12:$AZ$907,$CA143,CH143)</f>
        <v>0</v>
      </c>
      <c r="AB143" s="34"/>
      <c r="AC143" s="34">
        <f>INDEX(Curves!$A$12:$AZ$907,$CA143,CJ143)</f>
        <v>0</v>
      </c>
      <c r="AD143" s="34">
        <f>INDEX(Curves!$A$12:$AZ$907,$CA143,CK143)</f>
        <v>0</v>
      </c>
      <c r="AE143" s="34">
        <f>INDEX(Curves!$A$12:$AZ$907,$CA143,CL143)</f>
        <v>0</v>
      </c>
      <c r="AF143" s="34"/>
      <c r="AG143" s="34">
        <f>INDEX(Curves!$A$12:$AZ$907,$CA143,CN143)</f>
        <v>0</v>
      </c>
      <c r="AH143" s="34">
        <f>INDEX(Curves!$A$12:$AZ$907,$CA143,CO143)</f>
        <v>0</v>
      </c>
      <c r="AI143" s="34">
        <f>INDEX(Curves!$A$12:$AZ$907,$CA143,CP143)</f>
        <v>0</v>
      </c>
      <c r="AJ143" s="34"/>
      <c r="AK143" s="34">
        <f>INDEX(Curves!$A$12:$AZ$907,$CA143,CR143)</f>
        <v>0</v>
      </c>
      <c r="AL143" s="34">
        <f>INDEX(Curves!$A$12:$AZ$907,$CA143,CS143)</f>
        <v>0</v>
      </c>
      <c r="AM143" s="34">
        <f>INDEX(Curves!$A$12:$AZ$907,$CA143,CT143)</f>
        <v>0</v>
      </c>
      <c r="AN143" s="34"/>
      <c r="AO143" s="34">
        <f>INDEX(Curves!$A$12:$AZ$907,$CA143,CV143)</f>
        <v>0</v>
      </c>
      <c r="AP143" s="34">
        <f>INDEX(Curves!$A$12:$AZ$907,$CA143,CW143)</f>
        <v>0</v>
      </c>
      <c r="AQ143" s="34">
        <f>INDEX(Curves!$A$12:$AZ$907,$CA143,CX143)</f>
        <v>0</v>
      </c>
      <c r="AR143" s="34"/>
      <c r="AS143" s="34">
        <f>INDEX(Curves!$A$12:$AZ$907,$CA143,CZ143)</f>
        <v>0</v>
      </c>
      <c r="AT143" s="34">
        <f>INDEX(Curves!$A$12:$AZ$907,$CA143,DA143)</f>
        <v>0</v>
      </c>
      <c r="AU143" s="34">
        <f>INDEX(Curves!$A$12:$AZ$907,$CA143,DB143)</f>
        <v>0</v>
      </c>
      <c r="AV143" s="34"/>
      <c r="AW143" s="34">
        <f>INDEX(Curves!$A$12:$AZ$907,$CA143,DD143)</f>
        <v>0</v>
      </c>
      <c r="AX143" s="34">
        <f>INDEX(Curves!$A$12:$AZ$907,$CA143,DE143)</f>
        <v>0</v>
      </c>
      <c r="AY143" s="34">
        <f>INDEX(Curves!$A$12:$AZ$907,$CA143,DF143)</f>
        <v>0</v>
      </c>
      <c r="AZ143" s="34"/>
      <c r="BA143" s="34">
        <f>INDEX(Curves!$A$12:$AZ$907,$CA143,DH143)</f>
        <v>0</v>
      </c>
      <c r="BB143" s="34">
        <f>INDEX(Curves!$A$12:$AZ$907,$CA143,DI143)</f>
        <v>0</v>
      </c>
      <c r="BC143" s="34">
        <f>INDEX(Curves!$A$12:$AZ$907,$CA143,DJ143)</f>
        <v>0</v>
      </c>
      <c r="BD143" s="34"/>
      <c r="BE143" s="34">
        <f>INDEX(Curves!$A$12:$AZ$907,$CA143,DL143)</f>
        <v>0</v>
      </c>
      <c r="BF143" s="34">
        <f>INDEX(Curves!$A$12:$AZ$907,$CA143,DM143)</f>
        <v>0</v>
      </c>
      <c r="BG143" s="34">
        <f>INDEX(Curves!$A$12:$AZ$907,$CA143,DN143)</f>
        <v>0</v>
      </c>
      <c r="BH143" s="34"/>
      <c r="BI143" s="34">
        <f>INDEX(Curves!$A$12:$AZ$907,$CA143,DP143)</f>
        <v>0</v>
      </c>
      <c r="BJ143" s="34">
        <f>INDEX(Curves!$A$12:$AZ$907,$CA143,DQ143)</f>
        <v>0</v>
      </c>
      <c r="BK143" s="34">
        <f>INDEX(Curves!$A$12:$AZ$907,$CA143,DR143)</f>
        <v>0</v>
      </c>
      <c r="BL143"/>
      <c r="BM143"/>
      <c r="BN143" s="17">
        <f t="shared" si="180"/>
        <v>36647</v>
      </c>
      <c r="BO143" s="17">
        <f t="shared" ref="BO143:BX143" si="191">EOMONTH(BN143,1)</f>
        <v>36707</v>
      </c>
      <c r="BP143" s="17">
        <f t="shared" si="191"/>
        <v>36738</v>
      </c>
      <c r="BQ143" s="17">
        <f t="shared" si="191"/>
        <v>36769</v>
      </c>
      <c r="BR143" s="17">
        <f t="shared" si="191"/>
        <v>36799</v>
      </c>
      <c r="BS143" s="17">
        <f t="shared" si="191"/>
        <v>36830</v>
      </c>
      <c r="BT143" s="17">
        <f t="shared" si="191"/>
        <v>36860</v>
      </c>
      <c r="BU143" s="17">
        <f t="shared" si="191"/>
        <v>36891</v>
      </c>
      <c r="BV143" s="17">
        <f t="shared" si="191"/>
        <v>36922</v>
      </c>
      <c r="BW143" s="17">
        <f t="shared" si="191"/>
        <v>36950</v>
      </c>
      <c r="BX143" s="17">
        <f t="shared" si="191"/>
        <v>36981</v>
      </c>
      <c r="BY143" s="9"/>
      <c r="CA143" s="12">
        <f>MATCH(C143,Curves!$C$12:$C$433,0)</f>
        <v>141</v>
      </c>
      <c r="CB143" s="12">
        <f>MATCH(CONCATENATE("NG ",TEXT($BN143,"mmm-yyyy")),Curves!$11:$11,0)</f>
        <v>20</v>
      </c>
      <c r="CC143" s="12">
        <f>MATCH(CONCATENATE("B ",TEXT($BN143,"mmm-yyyy")),Curves!$11:$11,0)</f>
        <v>8</v>
      </c>
      <c r="CD143" s="12">
        <f>MATCH(CONCATENATE("DISC ",TEXT($BN143,"mmm-yyyy")),Curves!$11:$11,0)</f>
        <v>32</v>
      </c>
      <c r="CE143" s="12"/>
      <c r="CF143" s="12">
        <f>MATCH(CONCATENATE("NG ",TEXT($BO143,"mmm-yyyy")),Curves!$11:$11,0)</f>
        <v>21</v>
      </c>
      <c r="CG143" s="12">
        <f>MATCH(CONCATENATE("B ",TEXT($BO143,"mmm-yyyy")),Curves!$11:$11,0)</f>
        <v>9</v>
      </c>
      <c r="CH143" s="12">
        <f>MATCH(CONCATENATE("DISC ",TEXT($BO143,"mmm-yyyy")),Curves!$11:$11,0)</f>
        <v>33</v>
      </c>
      <c r="CI143" s="12"/>
      <c r="CJ143" s="12">
        <f>MATCH(CONCATENATE("NG ",TEXT($BP143,"mmm-yyyy")),Curves!$11:$11,0)</f>
        <v>22</v>
      </c>
      <c r="CK143" s="12">
        <f>MATCH(CONCATENATE("B ",TEXT($BP143,"mmm-yyyy")),Curves!$11:$11,0)</f>
        <v>10</v>
      </c>
      <c r="CL143" s="12">
        <f>MATCH(CONCATENATE("DISC ",TEXT($BP143,"mmm-yyyy")),Curves!$11:$11,0)</f>
        <v>34</v>
      </c>
      <c r="CM143" s="12"/>
      <c r="CN143" s="12">
        <f>MATCH(CONCATENATE("NG ",TEXT($BQ143,"mmm-yyyy")),Curves!$11:$11,0)</f>
        <v>23</v>
      </c>
      <c r="CO143" s="12">
        <f>MATCH(CONCATENATE("B ",TEXT($BQ143,"mmm-yyyy")),Curves!$11:$11,0)</f>
        <v>11</v>
      </c>
      <c r="CP143" s="12">
        <f>MATCH(CONCATENATE("DISC ",TEXT($BQ143,"mmm-yyyy")),Curves!$11:$11,0)</f>
        <v>35</v>
      </c>
      <c r="CQ143" s="12"/>
      <c r="CR143" s="12">
        <f>MATCH(CONCATENATE("NG ",TEXT($BR143,"mmm-yyyy")),Curves!$11:$11,0)</f>
        <v>24</v>
      </c>
      <c r="CS143" s="12">
        <f>MATCH(CONCATENATE("B ",TEXT($BR143,"mmm-yyyy")),Curves!$11:$11,0)</f>
        <v>12</v>
      </c>
      <c r="CT143" s="12">
        <f>MATCH(CONCATENATE("DISC ",TEXT($BR143,"mmm-yyyy")),Curves!$11:$11,0)</f>
        <v>36</v>
      </c>
      <c r="CU143" s="12"/>
      <c r="CV143" s="12">
        <f>MATCH(CONCATENATE("NG ",TEXT($BS143,"mmm-yyyy")),Curves!$11:$11,0)</f>
        <v>25</v>
      </c>
      <c r="CW143" s="12">
        <f>MATCH(CONCATENATE("B ",TEXT($BS143,"mmm-yyyy")),Curves!$11:$11,0)</f>
        <v>13</v>
      </c>
      <c r="CX143" s="12">
        <f>MATCH(CONCATENATE("DISC ",TEXT($BS143,"mmm-yyyy")),Curves!$11:$11,0)</f>
        <v>37</v>
      </c>
      <c r="CY143" s="12"/>
      <c r="CZ143" s="12">
        <f>MATCH(CONCATENATE("NG ",TEXT($BT143,"mmm-yyyy")),Curves!$11:$11,0)</f>
        <v>26</v>
      </c>
      <c r="DA143" s="12">
        <f>MATCH(CONCATENATE("B ",TEXT($BT143,"mmm-yyyy")),Curves!$11:$11,0)</f>
        <v>14</v>
      </c>
      <c r="DB143" s="12">
        <f>MATCH(CONCATENATE("DISC ",TEXT($BT143,"mmm-yyyy")),Curves!$11:$11,0)</f>
        <v>38</v>
      </c>
      <c r="DC143" s="12"/>
      <c r="DD143" s="12">
        <f>MATCH(CONCATENATE("NG ",TEXT($BU143,"mmm-yyyy")),Curves!$11:$11,0)</f>
        <v>27</v>
      </c>
      <c r="DE143" s="12">
        <f>MATCH(CONCATENATE("B ",TEXT($BU143,"mmm-yyyy")),Curves!$11:$11,0)</f>
        <v>15</v>
      </c>
      <c r="DF143" s="12">
        <f>MATCH(CONCATENATE("DISC ",TEXT($BU143,"mmm-yyyy")),Curves!$11:$11,0)</f>
        <v>39</v>
      </c>
      <c r="DG143" s="12"/>
      <c r="DH143" s="12">
        <f>MATCH(CONCATENATE("NG ",TEXT($BV143,"mmm-yyyy")),Curves!$11:$11,0)</f>
        <v>28</v>
      </c>
      <c r="DI143" s="12">
        <f>MATCH(CONCATENATE("B ",TEXT($BV143,"mmm-yyyy")),Curves!$11:$11,0)</f>
        <v>16</v>
      </c>
      <c r="DJ143" s="12">
        <f>MATCH(CONCATENATE("DISC ",TEXT($BV143,"mmm-yyyy")),Curves!$11:$11,0)</f>
        <v>40</v>
      </c>
      <c r="DL143" s="12">
        <f>MATCH(CONCATENATE("NG ",TEXT($BW143,"mmm-yyyy")),Curves!$11:$11,0)</f>
        <v>29</v>
      </c>
      <c r="DM143" s="12">
        <f>MATCH(CONCATENATE("B ",TEXT($BW143,"mmm-yyyy")),Curves!$11:$11,0)</f>
        <v>17</v>
      </c>
      <c r="DN143" s="12">
        <f>MATCH(CONCATENATE("DISC ",TEXT($BW143,"mmm-yyyy")),Curves!$11:$11,0)</f>
        <v>41</v>
      </c>
      <c r="DP143" s="12">
        <f>MATCH(CONCATENATE("NG ",TEXT($BX143,"mmm-yyyy")),Curves!$11:$11,0)</f>
        <v>30</v>
      </c>
      <c r="DQ143" s="12">
        <f>MATCH(CONCATENATE("B ",TEXT($BX143,"mmm-yyyy")),Curves!$11:$11,0)</f>
        <v>18</v>
      </c>
      <c r="DR143" s="12">
        <f>MATCH(CONCATENATE("DISC ",TEXT($BX143,"mmm-yyyy")),Curves!$11:$11,0)</f>
        <v>42</v>
      </c>
    </row>
    <row r="144" spans="2:122" x14ac:dyDescent="0.2">
      <c r="B144" s="6">
        <f t="shared" si="164"/>
        <v>36770</v>
      </c>
      <c r="C144" s="27">
        <f>IF(Curves!C153&lt;&gt;"",Curves!C153,"")</f>
        <v>36758</v>
      </c>
      <c r="D144" s="31"/>
      <c r="E144" s="20">
        <f t="shared" si="165"/>
        <v>0</v>
      </c>
      <c r="F144" s="20">
        <f t="shared" si="167"/>
        <v>0</v>
      </c>
      <c r="G144" s="20">
        <f t="shared" si="168"/>
        <v>0</v>
      </c>
      <c r="H144" s="20">
        <f t="shared" si="169"/>
        <v>0</v>
      </c>
      <c r="I144" s="20">
        <f t="shared" si="170"/>
        <v>0</v>
      </c>
      <c r="J144" s="20">
        <f t="shared" si="171"/>
        <v>0</v>
      </c>
      <c r="K144" s="20">
        <f t="shared" si="172"/>
        <v>0</v>
      </c>
      <c r="L144" s="20">
        <f t="shared" si="173"/>
        <v>0</v>
      </c>
      <c r="M144" s="20">
        <f t="shared" si="174"/>
        <v>0</v>
      </c>
      <c r="N144" s="20">
        <f t="shared" si="175"/>
        <v>0</v>
      </c>
      <c r="O144" s="21">
        <f t="shared" si="176"/>
        <v>0</v>
      </c>
      <c r="P144" s="20"/>
      <c r="Q144" s="50">
        <f t="shared" si="177"/>
        <v>0</v>
      </c>
      <c r="R144" s="50">
        <f t="shared" si="154"/>
        <v>0</v>
      </c>
      <c r="S144" s="51">
        <f t="shared" si="178"/>
        <v>0.59088588323650537</v>
      </c>
      <c r="U144" s="34">
        <f>INDEX(Curves!$A$12:$AZ$907,$CA144,CB144)</f>
        <v>0</v>
      </c>
      <c r="V144" s="34">
        <f>INDEX(Curves!$A$12:$AZ$907,$CA144,CC144)</f>
        <v>0</v>
      </c>
      <c r="W144" s="34">
        <f>INDEX(Curves!$A$12:$AZ$907,$CA144,CD144)</f>
        <v>0</v>
      </c>
      <c r="X144" s="34"/>
      <c r="Y144" s="34">
        <f>INDEX(Curves!$A$12:$AZ$907,$CA144,CF144)</f>
        <v>0</v>
      </c>
      <c r="Z144" s="34">
        <f>INDEX(Curves!$A$12:$AZ$907,$CA144,CG144)</f>
        <v>0</v>
      </c>
      <c r="AA144" s="34">
        <f>INDEX(Curves!$A$12:$AZ$907,$CA144,CH144)</f>
        <v>0</v>
      </c>
      <c r="AB144" s="34"/>
      <c r="AC144" s="34">
        <f>INDEX(Curves!$A$12:$AZ$907,$CA144,CJ144)</f>
        <v>0</v>
      </c>
      <c r="AD144" s="34">
        <f>INDEX(Curves!$A$12:$AZ$907,$CA144,CK144)</f>
        <v>0</v>
      </c>
      <c r="AE144" s="34">
        <f>INDEX(Curves!$A$12:$AZ$907,$CA144,CL144)</f>
        <v>0</v>
      </c>
      <c r="AF144" s="34"/>
      <c r="AG144" s="34">
        <f>INDEX(Curves!$A$12:$AZ$907,$CA144,CN144)</f>
        <v>0</v>
      </c>
      <c r="AH144" s="34">
        <f>INDEX(Curves!$A$12:$AZ$907,$CA144,CO144)</f>
        <v>0</v>
      </c>
      <c r="AI144" s="34">
        <f>INDEX(Curves!$A$12:$AZ$907,$CA144,CP144)</f>
        <v>0</v>
      </c>
      <c r="AJ144" s="34"/>
      <c r="AK144" s="34">
        <f>INDEX(Curves!$A$12:$AZ$907,$CA144,CR144)</f>
        <v>0</v>
      </c>
      <c r="AL144" s="34">
        <f>INDEX(Curves!$A$12:$AZ$907,$CA144,CS144)</f>
        <v>0</v>
      </c>
      <c r="AM144" s="34">
        <f>INDEX(Curves!$A$12:$AZ$907,$CA144,CT144)</f>
        <v>0</v>
      </c>
      <c r="AN144" s="34"/>
      <c r="AO144" s="34">
        <f>INDEX(Curves!$A$12:$AZ$907,$CA144,CV144)</f>
        <v>0</v>
      </c>
      <c r="AP144" s="34">
        <f>INDEX(Curves!$A$12:$AZ$907,$CA144,CW144)</f>
        <v>0</v>
      </c>
      <c r="AQ144" s="34">
        <f>INDEX(Curves!$A$12:$AZ$907,$CA144,CX144)</f>
        <v>0</v>
      </c>
      <c r="AR144" s="34"/>
      <c r="AS144" s="34">
        <f>INDEX(Curves!$A$12:$AZ$907,$CA144,CZ144)</f>
        <v>0</v>
      </c>
      <c r="AT144" s="34">
        <f>INDEX(Curves!$A$12:$AZ$907,$CA144,DA144)</f>
        <v>0</v>
      </c>
      <c r="AU144" s="34">
        <f>INDEX(Curves!$A$12:$AZ$907,$CA144,DB144)</f>
        <v>0</v>
      </c>
      <c r="AV144" s="34"/>
      <c r="AW144" s="34">
        <f>INDEX(Curves!$A$12:$AZ$907,$CA144,DD144)</f>
        <v>0</v>
      </c>
      <c r="AX144" s="34">
        <f>INDEX(Curves!$A$12:$AZ$907,$CA144,DE144)</f>
        <v>0</v>
      </c>
      <c r="AY144" s="34">
        <f>INDEX(Curves!$A$12:$AZ$907,$CA144,DF144)</f>
        <v>0</v>
      </c>
      <c r="AZ144" s="34"/>
      <c r="BA144" s="34">
        <f>INDEX(Curves!$A$12:$AZ$907,$CA144,DH144)</f>
        <v>0</v>
      </c>
      <c r="BB144" s="34">
        <f>INDEX(Curves!$A$12:$AZ$907,$CA144,DI144)</f>
        <v>0</v>
      </c>
      <c r="BC144" s="34">
        <f>INDEX(Curves!$A$12:$AZ$907,$CA144,DJ144)</f>
        <v>0</v>
      </c>
      <c r="BD144" s="34"/>
      <c r="BE144" s="34">
        <f>INDEX(Curves!$A$12:$AZ$907,$CA144,DL144)</f>
        <v>0</v>
      </c>
      <c r="BF144" s="34">
        <f>INDEX(Curves!$A$12:$AZ$907,$CA144,DM144)</f>
        <v>0</v>
      </c>
      <c r="BG144" s="34">
        <f>INDEX(Curves!$A$12:$AZ$907,$CA144,DN144)</f>
        <v>0</v>
      </c>
      <c r="BH144" s="34"/>
      <c r="BI144" s="34">
        <f>INDEX(Curves!$A$12:$AZ$907,$CA144,DP144)</f>
        <v>0</v>
      </c>
      <c r="BJ144" s="34">
        <f>INDEX(Curves!$A$12:$AZ$907,$CA144,DQ144)</f>
        <v>0</v>
      </c>
      <c r="BK144" s="34">
        <f>INDEX(Curves!$A$12:$AZ$907,$CA144,DR144)</f>
        <v>0</v>
      </c>
      <c r="BL144"/>
      <c r="BM144"/>
      <c r="BN144" s="17">
        <f t="shared" si="180"/>
        <v>36647</v>
      </c>
      <c r="BO144" s="17">
        <f t="shared" ref="BO144:BX144" si="192">EOMONTH(BN144,1)</f>
        <v>36707</v>
      </c>
      <c r="BP144" s="17">
        <f t="shared" si="192"/>
        <v>36738</v>
      </c>
      <c r="BQ144" s="17">
        <f t="shared" si="192"/>
        <v>36769</v>
      </c>
      <c r="BR144" s="17">
        <f t="shared" si="192"/>
        <v>36799</v>
      </c>
      <c r="BS144" s="17">
        <f t="shared" si="192"/>
        <v>36830</v>
      </c>
      <c r="BT144" s="17">
        <f t="shared" si="192"/>
        <v>36860</v>
      </c>
      <c r="BU144" s="17">
        <f t="shared" si="192"/>
        <v>36891</v>
      </c>
      <c r="BV144" s="17">
        <f t="shared" si="192"/>
        <v>36922</v>
      </c>
      <c r="BW144" s="17">
        <f t="shared" si="192"/>
        <v>36950</v>
      </c>
      <c r="BX144" s="17">
        <f t="shared" si="192"/>
        <v>36981</v>
      </c>
      <c r="BY144" s="9"/>
      <c r="CA144" s="12">
        <f>MATCH(C144,Curves!$C$12:$C$433,0)</f>
        <v>142</v>
      </c>
      <c r="CB144" s="12">
        <f>MATCH(CONCATENATE("NG ",TEXT($BN144,"mmm-yyyy")),Curves!$11:$11,0)</f>
        <v>20</v>
      </c>
      <c r="CC144" s="12">
        <f>MATCH(CONCATENATE("B ",TEXT($BN144,"mmm-yyyy")),Curves!$11:$11,0)</f>
        <v>8</v>
      </c>
      <c r="CD144" s="12">
        <f>MATCH(CONCATENATE("DISC ",TEXT($BN144,"mmm-yyyy")),Curves!$11:$11,0)</f>
        <v>32</v>
      </c>
      <c r="CE144" s="12"/>
      <c r="CF144" s="12">
        <f>MATCH(CONCATENATE("NG ",TEXT($BO144,"mmm-yyyy")),Curves!$11:$11,0)</f>
        <v>21</v>
      </c>
      <c r="CG144" s="12">
        <f>MATCH(CONCATENATE("B ",TEXT($BO144,"mmm-yyyy")),Curves!$11:$11,0)</f>
        <v>9</v>
      </c>
      <c r="CH144" s="12">
        <f>MATCH(CONCATENATE("DISC ",TEXT($BO144,"mmm-yyyy")),Curves!$11:$11,0)</f>
        <v>33</v>
      </c>
      <c r="CI144" s="12"/>
      <c r="CJ144" s="12">
        <f>MATCH(CONCATENATE("NG ",TEXT($BP144,"mmm-yyyy")),Curves!$11:$11,0)</f>
        <v>22</v>
      </c>
      <c r="CK144" s="12">
        <f>MATCH(CONCATENATE("B ",TEXT($BP144,"mmm-yyyy")),Curves!$11:$11,0)</f>
        <v>10</v>
      </c>
      <c r="CL144" s="12">
        <f>MATCH(CONCATENATE("DISC ",TEXT($BP144,"mmm-yyyy")),Curves!$11:$11,0)</f>
        <v>34</v>
      </c>
      <c r="CM144" s="12"/>
      <c r="CN144" s="12">
        <f>MATCH(CONCATENATE("NG ",TEXT($BQ144,"mmm-yyyy")),Curves!$11:$11,0)</f>
        <v>23</v>
      </c>
      <c r="CO144" s="12">
        <f>MATCH(CONCATENATE("B ",TEXT($BQ144,"mmm-yyyy")),Curves!$11:$11,0)</f>
        <v>11</v>
      </c>
      <c r="CP144" s="12">
        <f>MATCH(CONCATENATE("DISC ",TEXT($BQ144,"mmm-yyyy")),Curves!$11:$11,0)</f>
        <v>35</v>
      </c>
      <c r="CQ144" s="12"/>
      <c r="CR144" s="12">
        <f>MATCH(CONCATENATE("NG ",TEXT($BR144,"mmm-yyyy")),Curves!$11:$11,0)</f>
        <v>24</v>
      </c>
      <c r="CS144" s="12">
        <f>MATCH(CONCATENATE("B ",TEXT($BR144,"mmm-yyyy")),Curves!$11:$11,0)</f>
        <v>12</v>
      </c>
      <c r="CT144" s="12">
        <f>MATCH(CONCATENATE("DISC ",TEXT($BR144,"mmm-yyyy")),Curves!$11:$11,0)</f>
        <v>36</v>
      </c>
      <c r="CU144" s="12"/>
      <c r="CV144" s="12">
        <f>MATCH(CONCATENATE("NG ",TEXT($BS144,"mmm-yyyy")),Curves!$11:$11,0)</f>
        <v>25</v>
      </c>
      <c r="CW144" s="12">
        <f>MATCH(CONCATENATE("B ",TEXT($BS144,"mmm-yyyy")),Curves!$11:$11,0)</f>
        <v>13</v>
      </c>
      <c r="CX144" s="12">
        <f>MATCH(CONCATENATE("DISC ",TEXT($BS144,"mmm-yyyy")),Curves!$11:$11,0)</f>
        <v>37</v>
      </c>
      <c r="CY144" s="12"/>
      <c r="CZ144" s="12">
        <f>MATCH(CONCATENATE("NG ",TEXT($BT144,"mmm-yyyy")),Curves!$11:$11,0)</f>
        <v>26</v>
      </c>
      <c r="DA144" s="12">
        <f>MATCH(CONCATENATE("B ",TEXT($BT144,"mmm-yyyy")),Curves!$11:$11,0)</f>
        <v>14</v>
      </c>
      <c r="DB144" s="12">
        <f>MATCH(CONCATENATE("DISC ",TEXT($BT144,"mmm-yyyy")),Curves!$11:$11,0)</f>
        <v>38</v>
      </c>
      <c r="DC144" s="12"/>
      <c r="DD144" s="12">
        <f>MATCH(CONCATENATE("NG ",TEXT($BU144,"mmm-yyyy")),Curves!$11:$11,0)</f>
        <v>27</v>
      </c>
      <c r="DE144" s="12">
        <f>MATCH(CONCATENATE("B ",TEXT($BU144,"mmm-yyyy")),Curves!$11:$11,0)</f>
        <v>15</v>
      </c>
      <c r="DF144" s="12">
        <f>MATCH(CONCATENATE("DISC ",TEXT($BU144,"mmm-yyyy")),Curves!$11:$11,0)</f>
        <v>39</v>
      </c>
      <c r="DG144" s="12"/>
      <c r="DH144" s="12">
        <f>MATCH(CONCATENATE("NG ",TEXT($BV144,"mmm-yyyy")),Curves!$11:$11,0)</f>
        <v>28</v>
      </c>
      <c r="DI144" s="12">
        <f>MATCH(CONCATENATE("B ",TEXT($BV144,"mmm-yyyy")),Curves!$11:$11,0)</f>
        <v>16</v>
      </c>
      <c r="DJ144" s="12">
        <f>MATCH(CONCATENATE("DISC ",TEXT($BV144,"mmm-yyyy")),Curves!$11:$11,0)</f>
        <v>40</v>
      </c>
      <c r="DL144" s="12">
        <f>MATCH(CONCATENATE("NG ",TEXT($BW144,"mmm-yyyy")),Curves!$11:$11,0)</f>
        <v>29</v>
      </c>
      <c r="DM144" s="12">
        <f>MATCH(CONCATENATE("B ",TEXT($BW144,"mmm-yyyy")),Curves!$11:$11,0)</f>
        <v>17</v>
      </c>
      <c r="DN144" s="12">
        <f>MATCH(CONCATENATE("DISC ",TEXT($BW144,"mmm-yyyy")),Curves!$11:$11,0)</f>
        <v>41</v>
      </c>
      <c r="DP144" s="12">
        <f>MATCH(CONCATENATE("NG ",TEXT($BX144,"mmm-yyyy")),Curves!$11:$11,0)</f>
        <v>30</v>
      </c>
      <c r="DQ144" s="12">
        <f>MATCH(CONCATENATE("B ",TEXT($BX144,"mmm-yyyy")),Curves!$11:$11,0)</f>
        <v>18</v>
      </c>
      <c r="DR144" s="12">
        <f>MATCH(CONCATENATE("DISC ",TEXT($BX144,"mmm-yyyy")),Curves!$11:$11,0)</f>
        <v>42</v>
      </c>
    </row>
    <row r="145" spans="2:122" x14ac:dyDescent="0.2">
      <c r="B145" s="6">
        <f t="shared" si="164"/>
        <v>36770</v>
      </c>
      <c r="C145" s="27">
        <f>IF(Curves!C154&lt;&gt;"",Curves!C154,"")</f>
        <v>36759</v>
      </c>
      <c r="D145" s="31"/>
      <c r="E145" s="20">
        <f t="shared" si="165"/>
        <v>0</v>
      </c>
      <c r="F145" s="20">
        <f t="shared" si="167"/>
        <v>0</v>
      </c>
      <c r="G145" s="20">
        <f t="shared" si="168"/>
        <v>0</v>
      </c>
      <c r="H145" s="20">
        <f t="shared" si="169"/>
        <v>0</v>
      </c>
      <c r="I145" s="20">
        <f t="shared" si="170"/>
        <v>3.8792197492626448</v>
      </c>
      <c r="J145" s="20">
        <f t="shared" si="171"/>
        <v>4.2648443019256135</v>
      </c>
      <c r="K145" s="20">
        <f t="shared" si="172"/>
        <v>4.4557206483890086</v>
      </c>
      <c r="L145" s="20">
        <f t="shared" si="173"/>
        <v>4.4918024656959572</v>
      </c>
      <c r="M145" s="20">
        <f t="shared" si="174"/>
        <v>4.4250096532361036</v>
      </c>
      <c r="N145" s="20">
        <f t="shared" si="175"/>
        <v>4.1373349604834244</v>
      </c>
      <c r="O145" s="21">
        <f t="shared" si="176"/>
        <v>3.8471732054341539</v>
      </c>
      <c r="P145" s="20"/>
      <c r="Q145" s="50">
        <f t="shared" si="177"/>
        <v>4.4918024656959572</v>
      </c>
      <c r="R145" s="50">
        <f t="shared" si="154"/>
        <v>3.8471732054341539</v>
      </c>
      <c r="S145" s="51">
        <f t="shared" si="178"/>
        <v>0.64462926026180334</v>
      </c>
      <c r="U145" s="34">
        <f>INDEX(Curves!$A$12:$AZ$907,$CA145,CB145)</f>
        <v>0</v>
      </c>
      <c r="V145" s="34">
        <f>INDEX(Curves!$A$12:$AZ$907,$CA145,CC145)</f>
        <v>0</v>
      </c>
      <c r="W145" s="34">
        <f>INDEX(Curves!$A$12:$AZ$907,$CA145,CD145)</f>
        <v>0</v>
      </c>
      <c r="X145" s="34"/>
      <c r="Y145" s="34">
        <f>INDEX(Curves!$A$12:$AZ$907,$CA145,CF145)</f>
        <v>0</v>
      </c>
      <c r="Z145" s="34">
        <f>INDEX(Curves!$A$12:$AZ$907,$CA145,CG145)</f>
        <v>0</v>
      </c>
      <c r="AA145" s="34">
        <f>INDEX(Curves!$A$12:$AZ$907,$CA145,CH145)</f>
        <v>0</v>
      </c>
      <c r="AB145" s="34"/>
      <c r="AC145" s="34">
        <f>INDEX(Curves!$A$12:$AZ$907,$CA145,CJ145)</f>
        <v>0</v>
      </c>
      <c r="AD145" s="34">
        <f>INDEX(Curves!$A$12:$AZ$907,$CA145,CK145)</f>
        <v>0</v>
      </c>
      <c r="AE145" s="34">
        <f>INDEX(Curves!$A$12:$AZ$907,$CA145,CL145)</f>
        <v>0</v>
      </c>
      <c r="AF145" s="34"/>
      <c r="AG145" s="34">
        <f>INDEX(Curves!$A$12:$AZ$907,$CA145,CN145)</f>
        <v>0</v>
      </c>
      <c r="AH145" s="34">
        <f>INDEX(Curves!$A$12:$AZ$907,$CA145,CO145)</f>
        <v>0</v>
      </c>
      <c r="AI145" s="34">
        <f>INDEX(Curves!$A$12:$AZ$907,$CA145,CP145)</f>
        <v>0</v>
      </c>
      <c r="AJ145" s="34"/>
      <c r="AK145" s="34">
        <f>INDEX(Curves!$A$12:$AZ$907,$CA145,CR145)</f>
        <v>4.7469999999999999</v>
      </c>
      <c r="AL145" s="34">
        <f>INDEX(Curves!$A$12:$AZ$907,$CA145,CS145)</f>
        <v>-0.86</v>
      </c>
      <c r="AM145" s="34">
        <f>INDEX(Curves!$A$12:$AZ$907,$CA145,CT145)</f>
        <v>0.99799839188645345</v>
      </c>
      <c r="AN145" s="34"/>
      <c r="AO145" s="34">
        <f>INDEX(Curves!$A$12:$AZ$907,$CA145,CV145)</f>
        <v>4.7519999999999998</v>
      </c>
      <c r="AP145" s="34">
        <f>INDEX(Curves!$A$12:$AZ$907,$CA145,CW145)</f>
        <v>-0.45500000000000002</v>
      </c>
      <c r="AQ145" s="34">
        <f>INDEX(Curves!$A$12:$AZ$907,$CA145,CX145)</f>
        <v>0.992516709780222</v>
      </c>
      <c r="AR145" s="34"/>
      <c r="AS145" s="34">
        <f>INDEX(Curves!$A$12:$AZ$907,$CA145,CZ145)</f>
        <v>4.8</v>
      </c>
      <c r="AT145" s="34">
        <f>INDEX(Curves!$A$12:$AZ$907,$CA145,DA145)</f>
        <v>-0.28499999999999998</v>
      </c>
      <c r="AU145" s="34">
        <f>INDEX(Curves!$A$12:$AZ$907,$CA145,DB145)</f>
        <v>0.98687057550144153</v>
      </c>
      <c r="AV145" s="34"/>
      <c r="AW145" s="34">
        <f>INDEX(Curves!$A$12:$AZ$907,$CA145,DD145)</f>
        <v>4.8620000000000001</v>
      </c>
      <c r="AX145" s="34">
        <f>INDEX(Curves!$A$12:$AZ$907,$CA145,DE145)</f>
        <v>-0.28499999999999998</v>
      </c>
      <c r="AY145" s="34">
        <f>INDEX(Curves!$A$12:$AZ$907,$CA145,DF145)</f>
        <v>0.98138572551801562</v>
      </c>
      <c r="AZ145" s="34"/>
      <c r="BA145" s="34">
        <f>INDEX(Curves!$A$12:$AZ$907,$CA145,DH145)</f>
        <v>4.8099999999999996</v>
      </c>
      <c r="BB145" s="34">
        <f>INDEX(Curves!$A$12:$AZ$907,$CA145,DI145)</f>
        <v>-0.27500000000000002</v>
      </c>
      <c r="BC145" s="34">
        <f>INDEX(Curves!$A$12:$AZ$907,$CA145,DJ145)</f>
        <v>0.9757463402946206</v>
      </c>
      <c r="BD145" s="34"/>
      <c r="BE145" s="34">
        <f>INDEX(Curves!$A$12:$AZ$907,$CA145,DL145)</f>
        <v>4.54</v>
      </c>
      <c r="BF145" s="34">
        <f>INDEX(Curves!$A$12:$AZ$907,$CA145,DM145)</f>
        <v>-0.27500000000000002</v>
      </c>
      <c r="BG145" s="34">
        <f>INDEX(Curves!$A$12:$AZ$907,$CA145,DN145)</f>
        <v>0.97006681371240899</v>
      </c>
      <c r="BH145" s="34"/>
      <c r="BI145" s="34">
        <f>INDEX(Curves!$A$12:$AZ$907,$CA145,DP145)</f>
        <v>4.2670000000000003</v>
      </c>
      <c r="BJ145" s="34">
        <f>INDEX(Curves!$A$12:$AZ$907,$CA145,DQ145)</f>
        <v>-0.28000000000000003</v>
      </c>
      <c r="BK145" s="34">
        <f>INDEX(Curves!$A$12:$AZ$907,$CA145,DR145)</f>
        <v>0.96492932165391365</v>
      </c>
      <c r="BL145"/>
      <c r="BM145"/>
      <c r="BN145" s="17">
        <f t="shared" si="180"/>
        <v>36647</v>
      </c>
      <c r="BO145" s="17">
        <f t="shared" ref="BO145:BX145" si="193">EOMONTH(BN145,1)</f>
        <v>36707</v>
      </c>
      <c r="BP145" s="17">
        <f t="shared" si="193"/>
        <v>36738</v>
      </c>
      <c r="BQ145" s="17">
        <f t="shared" si="193"/>
        <v>36769</v>
      </c>
      <c r="BR145" s="17">
        <f t="shared" si="193"/>
        <v>36799</v>
      </c>
      <c r="BS145" s="17">
        <f t="shared" si="193"/>
        <v>36830</v>
      </c>
      <c r="BT145" s="17">
        <f t="shared" si="193"/>
        <v>36860</v>
      </c>
      <c r="BU145" s="17">
        <f t="shared" si="193"/>
        <v>36891</v>
      </c>
      <c r="BV145" s="17">
        <f t="shared" si="193"/>
        <v>36922</v>
      </c>
      <c r="BW145" s="17">
        <f t="shared" si="193"/>
        <v>36950</v>
      </c>
      <c r="BX145" s="17">
        <f t="shared" si="193"/>
        <v>36981</v>
      </c>
      <c r="BY145" s="9"/>
      <c r="CA145" s="12">
        <f>MATCH(C145,Curves!$C$12:$C$433,0)</f>
        <v>143</v>
      </c>
      <c r="CB145" s="12">
        <f>MATCH(CONCATENATE("NG ",TEXT($BN145,"mmm-yyyy")),Curves!$11:$11,0)</f>
        <v>20</v>
      </c>
      <c r="CC145" s="12">
        <f>MATCH(CONCATENATE("B ",TEXT($BN145,"mmm-yyyy")),Curves!$11:$11,0)</f>
        <v>8</v>
      </c>
      <c r="CD145" s="12">
        <f>MATCH(CONCATENATE("DISC ",TEXT($BN145,"mmm-yyyy")),Curves!$11:$11,0)</f>
        <v>32</v>
      </c>
      <c r="CE145" s="12"/>
      <c r="CF145" s="12">
        <f>MATCH(CONCATENATE("NG ",TEXT($BO145,"mmm-yyyy")),Curves!$11:$11,0)</f>
        <v>21</v>
      </c>
      <c r="CG145" s="12">
        <f>MATCH(CONCATENATE("B ",TEXT($BO145,"mmm-yyyy")),Curves!$11:$11,0)</f>
        <v>9</v>
      </c>
      <c r="CH145" s="12">
        <f>MATCH(CONCATENATE("DISC ",TEXT($BO145,"mmm-yyyy")),Curves!$11:$11,0)</f>
        <v>33</v>
      </c>
      <c r="CI145" s="12"/>
      <c r="CJ145" s="12">
        <f>MATCH(CONCATENATE("NG ",TEXT($BP145,"mmm-yyyy")),Curves!$11:$11,0)</f>
        <v>22</v>
      </c>
      <c r="CK145" s="12">
        <f>MATCH(CONCATENATE("B ",TEXT($BP145,"mmm-yyyy")),Curves!$11:$11,0)</f>
        <v>10</v>
      </c>
      <c r="CL145" s="12">
        <f>MATCH(CONCATENATE("DISC ",TEXT($BP145,"mmm-yyyy")),Curves!$11:$11,0)</f>
        <v>34</v>
      </c>
      <c r="CM145" s="12"/>
      <c r="CN145" s="12">
        <f>MATCH(CONCATENATE("NG ",TEXT($BQ145,"mmm-yyyy")),Curves!$11:$11,0)</f>
        <v>23</v>
      </c>
      <c r="CO145" s="12">
        <f>MATCH(CONCATENATE("B ",TEXT($BQ145,"mmm-yyyy")),Curves!$11:$11,0)</f>
        <v>11</v>
      </c>
      <c r="CP145" s="12">
        <f>MATCH(CONCATENATE("DISC ",TEXT($BQ145,"mmm-yyyy")),Curves!$11:$11,0)</f>
        <v>35</v>
      </c>
      <c r="CQ145" s="12"/>
      <c r="CR145" s="12">
        <f>MATCH(CONCATENATE("NG ",TEXT($BR145,"mmm-yyyy")),Curves!$11:$11,0)</f>
        <v>24</v>
      </c>
      <c r="CS145" s="12">
        <f>MATCH(CONCATENATE("B ",TEXT($BR145,"mmm-yyyy")),Curves!$11:$11,0)</f>
        <v>12</v>
      </c>
      <c r="CT145" s="12">
        <f>MATCH(CONCATENATE("DISC ",TEXT($BR145,"mmm-yyyy")),Curves!$11:$11,0)</f>
        <v>36</v>
      </c>
      <c r="CU145" s="12"/>
      <c r="CV145" s="12">
        <f>MATCH(CONCATENATE("NG ",TEXT($BS145,"mmm-yyyy")),Curves!$11:$11,0)</f>
        <v>25</v>
      </c>
      <c r="CW145" s="12">
        <f>MATCH(CONCATENATE("B ",TEXT($BS145,"mmm-yyyy")),Curves!$11:$11,0)</f>
        <v>13</v>
      </c>
      <c r="CX145" s="12">
        <f>MATCH(CONCATENATE("DISC ",TEXT($BS145,"mmm-yyyy")),Curves!$11:$11,0)</f>
        <v>37</v>
      </c>
      <c r="CY145" s="12"/>
      <c r="CZ145" s="12">
        <f>MATCH(CONCATENATE("NG ",TEXT($BT145,"mmm-yyyy")),Curves!$11:$11,0)</f>
        <v>26</v>
      </c>
      <c r="DA145" s="12">
        <f>MATCH(CONCATENATE("B ",TEXT($BT145,"mmm-yyyy")),Curves!$11:$11,0)</f>
        <v>14</v>
      </c>
      <c r="DB145" s="12">
        <f>MATCH(CONCATENATE("DISC ",TEXT($BT145,"mmm-yyyy")),Curves!$11:$11,0)</f>
        <v>38</v>
      </c>
      <c r="DC145" s="12"/>
      <c r="DD145" s="12">
        <f>MATCH(CONCATENATE("NG ",TEXT($BU145,"mmm-yyyy")),Curves!$11:$11,0)</f>
        <v>27</v>
      </c>
      <c r="DE145" s="12">
        <f>MATCH(CONCATENATE("B ",TEXT($BU145,"mmm-yyyy")),Curves!$11:$11,0)</f>
        <v>15</v>
      </c>
      <c r="DF145" s="12">
        <f>MATCH(CONCATENATE("DISC ",TEXT($BU145,"mmm-yyyy")),Curves!$11:$11,0)</f>
        <v>39</v>
      </c>
      <c r="DG145" s="12"/>
      <c r="DH145" s="12">
        <f>MATCH(CONCATENATE("NG ",TEXT($BV145,"mmm-yyyy")),Curves!$11:$11,0)</f>
        <v>28</v>
      </c>
      <c r="DI145" s="12">
        <f>MATCH(CONCATENATE("B ",TEXT($BV145,"mmm-yyyy")),Curves!$11:$11,0)</f>
        <v>16</v>
      </c>
      <c r="DJ145" s="12">
        <f>MATCH(CONCATENATE("DISC ",TEXT($BV145,"mmm-yyyy")),Curves!$11:$11,0)</f>
        <v>40</v>
      </c>
      <c r="DL145" s="12">
        <f>MATCH(CONCATENATE("NG ",TEXT($BW145,"mmm-yyyy")),Curves!$11:$11,0)</f>
        <v>29</v>
      </c>
      <c r="DM145" s="12">
        <f>MATCH(CONCATENATE("B ",TEXT($BW145,"mmm-yyyy")),Curves!$11:$11,0)</f>
        <v>17</v>
      </c>
      <c r="DN145" s="12">
        <f>MATCH(CONCATENATE("DISC ",TEXT($BW145,"mmm-yyyy")),Curves!$11:$11,0)</f>
        <v>41</v>
      </c>
      <c r="DP145" s="12">
        <f>MATCH(CONCATENATE("NG ",TEXT($BX145,"mmm-yyyy")),Curves!$11:$11,0)</f>
        <v>30</v>
      </c>
      <c r="DQ145" s="12">
        <f>MATCH(CONCATENATE("B ",TEXT($BX145,"mmm-yyyy")),Curves!$11:$11,0)</f>
        <v>18</v>
      </c>
      <c r="DR145" s="12">
        <f>MATCH(CONCATENATE("DISC ",TEXT($BX145,"mmm-yyyy")),Curves!$11:$11,0)</f>
        <v>42</v>
      </c>
    </row>
    <row r="146" spans="2:122" x14ac:dyDescent="0.2">
      <c r="B146" s="6">
        <f t="shared" si="164"/>
        <v>36770</v>
      </c>
      <c r="C146" s="27">
        <f>IF(Curves!C155&lt;&gt;"",Curves!C155,"")</f>
        <v>36760</v>
      </c>
      <c r="D146" s="31"/>
      <c r="E146" s="20">
        <f t="shared" si="165"/>
        <v>0</v>
      </c>
      <c r="F146" s="20">
        <f t="shared" si="167"/>
        <v>0</v>
      </c>
      <c r="G146" s="20">
        <f t="shared" si="168"/>
        <v>0</v>
      </c>
      <c r="H146" s="20">
        <f t="shared" si="169"/>
        <v>0</v>
      </c>
      <c r="I146" s="20">
        <f t="shared" si="170"/>
        <v>3.6234021516752732</v>
      </c>
      <c r="J146" s="20">
        <f t="shared" si="171"/>
        <v>4.0303538093095153</v>
      </c>
      <c r="K146" s="20">
        <f t="shared" si="172"/>
        <v>4.2492549971151137</v>
      </c>
      <c r="L146" s="20">
        <f t="shared" si="173"/>
        <v>4.2992810801191883</v>
      </c>
      <c r="M146" s="20">
        <f t="shared" si="174"/>
        <v>4.2453822573369839</v>
      </c>
      <c r="N146" s="20">
        <f t="shared" si="175"/>
        <v>3.971288738260176</v>
      </c>
      <c r="O146" s="21">
        <f t="shared" si="176"/>
        <v>3.6963945817058379</v>
      </c>
      <c r="P146" s="20"/>
      <c r="Q146" s="50">
        <f t="shared" si="177"/>
        <v>4.2992810801191883</v>
      </c>
      <c r="R146" s="50">
        <f t="shared" si="154"/>
        <v>3.6234021516752732</v>
      </c>
      <c r="S146" s="51">
        <f t="shared" si="178"/>
        <v>0.67587892844391506</v>
      </c>
      <c r="U146" s="34">
        <f>INDEX(Curves!$A$12:$AZ$907,$CA146,CB146)</f>
        <v>0</v>
      </c>
      <c r="V146" s="34">
        <f>INDEX(Curves!$A$12:$AZ$907,$CA146,CC146)</f>
        <v>0</v>
      </c>
      <c r="W146" s="34">
        <f>INDEX(Curves!$A$12:$AZ$907,$CA146,CD146)</f>
        <v>0</v>
      </c>
      <c r="X146" s="34"/>
      <c r="Y146" s="34">
        <f>INDEX(Curves!$A$12:$AZ$907,$CA146,CF146)</f>
        <v>0</v>
      </c>
      <c r="Z146" s="34">
        <f>INDEX(Curves!$A$12:$AZ$907,$CA146,CG146)</f>
        <v>0</v>
      </c>
      <c r="AA146" s="34">
        <f>INDEX(Curves!$A$12:$AZ$907,$CA146,CH146)</f>
        <v>0</v>
      </c>
      <c r="AB146" s="34"/>
      <c r="AC146" s="34">
        <f>INDEX(Curves!$A$12:$AZ$907,$CA146,CJ146)</f>
        <v>0</v>
      </c>
      <c r="AD146" s="34">
        <f>INDEX(Curves!$A$12:$AZ$907,$CA146,CK146)</f>
        <v>0</v>
      </c>
      <c r="AE146" s="34">
        <f>INDEX(Curves!$A$12:$AZ$907,$CA146,CL146)</f>
        <v>0</v>
      </c>
      <c r="AF146" s="34"/>
      <c r="AG146" s="34">
        <f>INDEX(Curves!$A$12:$AZ$907,$CA146,CN146)</f>
        <v>0</v>
      </c>
      <c r="AH146" s="34">
        <f>INDEX(Curves!$A$12:$AZ$907,$CA146,CO146)</f>
        <v>0</v>
      </c>
      <c r="AI146" s="34">
        <f>INDEX(Curves!$A$12:$AZ$907,$CA146,CP146)</f>
        <v>0</v>
      </c>
      <c r="AJ146" s="34"/>
      <c r="AK146" s="34">
        <f>INDEX(Curves!$A$12:$AZ$907,$CA146,CR146)</f>
        <v>4.5199999999999996</v>
      </c>
      <c r="AL146" s="34">
        <f>INDEX(Curves!$A$12:$AZ$907,$CA146,CS146)</f>
        <v>-0.89</v>
      </c>
      <c r="AM146" s="34">
        <f>INDEX(Curves!$A$12:$AZ$907,$CA146,CT146)</f>
        <v>0.99818241092982751</v>
      </c>
      <c r="AN146" s="34"/>
      <c r="AO146" s="34">
        <f>INDEX(Curves!$A$12:$AZ$907,$CA146,CV146)</f>
        <v>4.53</v>
      </c>
      <c r="AP146" s="34">
        <f>INDEX(Curves!$A$12:$AZ$907,$CA146,CW146)</f>
        <v>-0.47</v>
      </c>
      <c r="AQ146" s="34">
        <f>INDEX(Curves!$A$12:$AZ$907,$CA146,CX146)</f>
        <v>0.99269798258855035</v>
      </c>
      <c r="AR146" s="34"/>
      <c r="AS146" s="34">
        <f>INDEX(Curves!$A$12:$AZ$907,$CA146,CZ146)</f>
        <v>4.59</v>
      </c>
      <c r="AT146" s="34">
        <f>INDEX(Curves!$A$12:$AZ$907,$CA146,DA146)</f>
        <v>-0.28499999999999998</v>
      </c>
      <c r="AU146" s="34">
        <f>INDEX(Curves!$A$12:$AZ$907,$CA146,DB146)</f>
        <v>0.98705110269805196</v>
      </c>
      <c r="AV146" s="34"/>
      <c r="AW146" s="34">
        <f>INDEX(Curves!$A$12:$AZ$907,$CA146,DD146)</f>
        <v>4.665</v>
      </c>
      <c r="AX146" s="34">
        <f>INDEX(Curves!$A$12:$AZ$907,$CA146,DE146)</f>
        <v>-0.28499999999999998</v>
      </c>
      <c r="AY146" s="34">
        <f>INDEX(Curves!$A$12:$AZ$907,$CA146,DF146)</f>
        <v>0.98157102285826214</v>
      </c>
      <c r="AZ146" s="34"/>
      <c r="BA146" s="34">
        <f>INDEX(Curves!$A$12:$AZ$907,$CA146,DH146)</f>
        <v>4.625</v>
      </c>
      <c r="BB146" s="34">
        <f>INDEX(Curves!$A$12:$AZ$907,$CA146,DI146)</f>
        <v>-0.27500000000000002</v>
      </c>
      <c r="BC146" s="34">
        <f>INDEX(Curves!$A$12:$AZ$907,$CA146,DJ146)</f>
        <v>0.97594994421539871</v>
      </c>
      <c r="BD146" s="34"/>
      <c r="BE146" s="34">
        <f>INDEX(Curves!$A$12:$AZ$907,$CA146,DL146)</f>
        <v>4.3680000000000003</v>
      </c>
      <c r="BF146" s="34">
        <f>INDEX(Curves!$A$12:$AZ$907,$CA146,DM146)</f>
        <v>-0.27500000000000002</v>
      </c>
      <c r="BG146" s="34">
        <f>INDEX(Curves!$A$12:$AZ$907,$CA146,DN146)</f>
        <v>0.97026355686786614</v>
      </c>
      <c r="BH146" s="34"/>
      <c r="BI146" s="34">
        <f>INDEX(Curves!$A$12:$AZ$907,$CA146,DP146)</f>
        <v>4.1100000000000003</v>
      </c>
      <c r="BJ146" s="34">
        <f>INDEX(Curves!$A$12:$AZ$907,$CA146,DQ146)</f>
        <v>-0.28000000000000003</v>
      </c>
      <c r="BK146" s="34">
        <f>INDEX(Curves!$A$12:$AZ$907,$CA146,DR146)</f>
        <v>0.96511607877437022</v>
      </c>
      <c r="BL146"/>
      <c r="BM146"/>
      <c r="BN146" s="17">
        <f t="shared" si="180"/>
        <v>36647</v>
      </c>
      <c r="BO146" s="17">
        <f t="shared" ref="BO146:BX146" si="194">EOMONTH(BN146,1)</f>
        <v>36707</v>
      </c>
      <c r="BP146" s="17">
        <f t="shared" si="194"/>
        <v>36738</v>
      </c>
      <c r="BQ146" s="17">
        <f t="shared" si="194"/>
        <v>36769</v>
      </c>
      <c r="BR146" s="17">
        <f t="shared" si="194"/>
        <v>36799</v>
      </c>
      <c r="BS146" s="17">
        <f t="shared" si="194"/>
        <v>36830</v>
      </c>
      <c r="BT146" s="17">
        <f t="shared" si="194"/>
        <v>36860</v>
      </c>
      <c r="BU146" s="17">
        <f t="shared" si="194"/>
        <v>36891</v>
      </c>
      <c r="BV146" s="17">
        <f t="shared" si="194"/>
        <v>36922</v>
      </c>
      <c r="BW146" s="17">
        <f t="shared" si="194"/>
        <v>36950</v>
      </c>
      <c r="BX146" s="17">
        <f t="shared" si="194"/>
        <v>36981</v>
      </c>
      <c r="BY146" s="9"/>
      <c r="CA146" s="12">
        <f>MATCH(C146,Curves!$C$12:$C$433,0)</f>
        <v>144</v>
      </c>
      <c r="CB146" s="12">
        <f>MATCH(CONCATENATE("NG ",TEXT($BN146,"mmm-yyyy")),Curves!$11:$11,0)</f>
        <v>20</v>
      </c>
      <c r="CC146" s="12">
        <f>MATCH(CONCATENATE("B ",TEXT($BN146,"mmm-yyyy")),Curves!$11:$11,0)</f>
        <v>8</v>
      </c>
      <c r="CD146" s="12">
        <f>MATCH(CONCATENATE("DISC ",TEXT($BN146,"mmm-yyyy")),Curves!$11:$11,0)</f>
        <v>32</v>
      </c>
      <c r="CE146" s="12"/>
      <c r="CF146" s="12">
        <f>MATCH(CONCATENATE("NG ",TEXT($BO146,"mmm-yyyy")),Curves!$11:$11,0)</f>
        <v>21</v>
      </c>
      <c r="CG146" s="12">
        <f>MATCH(CONCATENATE("B ",TEXT($BO146,"mmm-yyyy")),Curves!$11:$11,0)</f>
        <v>9</v>
      </c>
      <c r="CH146" s="12">
        <f>MATCH(CONCATENATE("DISC ",TEXT($BO146,"mmm-yyyy")),Curves!$11:$11,0)</f>
        <v>33</v>
      </c>
      <c r="CI146" s="12"/>
      <c r="CJ146" s="12">
        <f>MATCH(CONCATENATE("NG ",TEXT($BP146,"mmm-yyyy")),Curves!$11:$11,0)</f>
        <v>22</v>
      </c>
      <c r="CK146" s="12">
        <f>MATCH(CONCATENATE("B ",TEXT($BP146,"mmm-yyyy")),Curves!$11:$11,0)</f>
        <v>10</v>
      </c>
      <c r="CL146" s="12">
        <f>MATCH(CONCATENATE("DISC ",TEXT($BP146,"mmm-yyyy")),Curves!$11:$11,0)</f>
        <v>34</v>
      </c>
      <c r="CM146" s="12"/>
      <c r="CN146" s="12">
        <f>MATCH(CONCATENATE("NG ",TEXT($BQ146,"mmm-yyyy")),Curves!$11:$11,0)</f>
        <v>23</v>
      </c>
      <c r="CO146" s="12">
        <f>MATCH(CONCATENATE("B ",TEXT($BQ146,"mmm-yyyy")),Curves!$11:$11,0)</f>
        <v>11</v>
      </c>
      <c r="CP146" s="12">
        <f>MATCH(CONCATENATE("DISC ",TEXT($BQ146,"mmm-yyyy")),Curves!$11:$11,0)</f>
        <v>35</v>
      </c>
      <c r="CQ146" s="12"/>
      <c r="CR146" s="12">
        <f>MATCH(CONCATENATE("NG ",TEXT($BR146,"mmm-yyyy")),Curves!$11:$11,0)</f>
        <v>24</v>
      </c>
      <c r="CS146" s="12">
        <f>MATCH(CONCATENATE("B ",TEXT($BR146,"mmm-yyyy")),Curves!$11:$11,0)</f>
        <v>12</v>
      </c>
      <c r="CT146" s="12">
        <f>MATCH(CONCATENATE("DISC ",TEXT($BR146,"mmm-yyyy")),Curves!$11:$11,0)</f>
        <v>36</v>
      </c>
      <c r="CU146" s="12"/>
      <c r="CV146" s="12">
        <f>MATCH(CONCATENATE("NG ",TEXT($BS146,"mmm-yyyy")),Curves!$11:$11,0)</f>
        <v>25</v>
      </c>
      <c r="CW146" s="12">
        <f>MATCH(CONCATENATE("B ",TEXT($BS146,"mmm-yyyy")),Curves!$11:$11,0)</f>
        <v>13</v>
      </c>
      <c r="CX146" s="12">
        <f>MATCH(CONCATENATE("DISC ",TEXT($BS146,"mmm-yyyy")),Curves!$11:$11,0)</f>
        <v>37</v>
      </c>
      <c r="CY146" s="12"/>
      <c r="CZ146" s="12">
        <f>MATCH(CONCATENATE("NG ",TEXT($BT146,"mmm-yyyy")),Curves!$11:$11,0)</f>
        <v>26</v>
      </c>
      <c r="DA146" s="12">
        <f>MATCH(CONCATENATE("B ",TEXT($BT146,"mmm-yyyy")),Curves!$11:$11,0)</f>
        <v>14</v>
      </c>
      <c r="DB146" s="12">
        <f>MATCH(CONCATENATE("DISC ",TEXT($BT146,"mmm-yyyy")),Curves!$11:$11,0)</f>
        <v>38</v>
      </c>
      <c r="DC146" s="12"/>
      <c r="DD146" s="12">
        <f>MATCH(CONCATENATE("NG ",TEXT($BU146,"mmm-yyyy")),Curves!$11:$11,0)</f>
        <v>27</v>
      </c>
      <c r="DE146" s="12">
        <f>MATCH(CONCATENATE("B ",TEXT($BU146,"mmm-yyyy")),Curves!$11:$11,0)</f>
        <v>15</v>
      </c>
      <c r="DF146" s="12">
        <f>MATCH(CONCATENATE("DISC ",TEXT($BU146,"mmm-yyyy")),Curves!$11:$11,0)</f>
        <v>39</v>
      </c>
      <c r="DG146" s="12"/>
      <c r="DH146" s="12">
        <f>MATCH(CONCATENATE("NG ",TEXT($BV146,"mmm-yyyy")),Curves!$11:$11,0)</f>
        <v>28</v>
      </c>
      <c r="DI146" s="12">
        <f>MATCH(CONCATENATE("B ",TEXT($BV146,"mmm-yyyy")),Curves!$11:$11,0)</f>
        <v>16</v>
      </c>
      <c r="DJ146" s="12">
        <f>MATCH(CONCATENATE("DISC ",TEXT($BV146,"mmm-yyyy")),Curves!$11:$11,0)</f>
        <v>40</v>
      </c>
      <c r="DL146" s="12">
        <f>MATCH(CONCATENATE("NG ",TEXT($BW146,"mmm-yyyy")),Curves!$11:$11,0)</f>
        <v>29</v>
      </c>
      <c r="DM146" s="12">
        <f>MATCH(CONCATENATE("B ",TEXT($BW146,"mmm-yyyy")),Curves!$11:$11,0)</f>
        <v>17</v>
      </c>
      <c r="DN146" s="12">
        <f>MATCH(CONCATENATE("DISC ",TEXT($BW146,"mmm-yyyy")),Curves!$11:$11,0)</f>
        <v>41</v>
      </c>
      <c r="DP146" s="12">
        <f>MATCH(CONCATENATE("NG ",TEXT($BX146,"mmm-yyyy")),Curves!$11:$11,0)</f>
        <v>30</v>
      </c>
      <c r="DQ146" s="12">
        <f>MATCH(CONCATENATE("B ",TEXT($BX146,"mmm-yyyy")),Curves!$11:$11,0)</f>
        <v>18</v>
      </c>
      <c r="DR146" s="12">
        <f>MATCH(CONCATENATE("DISC ",TEXT($BX146,"mmm-yyyy")),Curves!$11:$11,0)</f>
        <v>42</v>
      </c>
    </row>
    <row r="147" spans="2:122" x14ac:dyDescent="0.2">
      <c r="B147" s="6">
        <f t="shared" si="164"/>
        <v>36770</v>
      </c>
      <c r="C147" s="27">
        <f>IF(Curves!C156&lt;&gt;"",Curves!C156,"")</f>
        <v>36761</v>
      </c>
      <c r="D147" s="31"/>
      <c r="E147" s="20">
        <f t="shared" si="165"/>
        <v>0</v>
      </c>
      <c r="F147" s="20">
        <f t="shared" si="167"/>
        <v>0</v>
      </c>
      <c r="G147" s="20">
        <f t="shared" si="168"/>
        <v>0</v>
      </c>
      <c r="H147" s="20">
        <f t="shared" si="169"/>
        <v>0</v>
      </c>
      <c r="I147" s="20">
        <f t="shared" si="170"/>
        <v>3.6490144103134088</v>
      </c>
      <c r="J147" s="20">
        <f t="shared" si="171"/>
        <v>4.0708063371924075</v>
      </c>
      <c r="K147" s="20">
        <f t="shared" si="172"/>
        <v>4.2841080098788753</v>
      </c>
      <c r="L147" s="20">
        <f t="shared" si="173"/>
        <v>4.3737308258802896</v>
      </c>
      <c r="M147" s="20">
        <f t="shared" si="174"/>
        <v>4.3117284921711834</v>
      </c>
      <c r="N147" s="20">
        <f t="shared" si="175"/>
        <v>4.0217982865448585</v>
      </c>
      <c r="O147" s="21">
        <f t="shared" si="176"/>
        <v>3.6738244211116742</v>
      </c>
      <c r="P147" s="20"/>
      <c r="Q147" s="50">
        <f t="shared" si="177"/>
        <v>4.3737308258802896</v>
      </c>
      <c r="R147" s="50">
        <f t="shared" si="154"/>
        <v>3.6490144103134088</v>
      </c>
      <c r="S147" s="51">
        <f t="shared" si="178"/>
        <v>0.72471641556688082</v>
      </c>
      <c r="U147" s="34">
        <f>INDEX(Curves!$A$12:$AZ$907,$CA147,CB147)</f>
        <v>0</v>
      </c>
      <c r="V147" s="34">
        <f>INDEX(Curves!$A$12:$AZ$907,$CA147,CC147)</f>
        <v>0</v>
      </c>
      <c r="W147" s="34">
        <f>INDEX(Curves!$A$12:$AZ$907,$CA147,CD147)</f>
        <v>0</v>
      </c>
      <c r="X147" s="34"/>
      <c r="Y147" s="34">
        <f>INDEX(Curves!$A$12:$AZ$907,$CA147,CF147)</f>
        <v>0</v>
      </c>
      <c r="Z147" s="34">
        <f>INDEX(Curves!$A$12:$AZ$907,$CA147,CG147)</f>
        <v>0</v>
      </c>
      <c r="AA147" s="34">
        <f>INDEX(Curves!$A$12:$AZ$907,$CA147,CH147)</f>
        <v>0</v>
      </c>
      <c r="AB147" s="34"/>
      <c r="AC147" s="34">
        <f>INDEX(Curves!$A$12:$AZ$907,$CA147,CJ147)</f>
        <v>0</v>
      </c>
      <c r="AD147" s="34">
        <f>INDEX(Curves!$A$12:$AZ$907,$CA147,CK147)</f>
        <v>0</v>
      </c>
      <c r="AE147" s="34">
        <f>INDEX(Curves!$A$12:$AZ$907,$CA147,CL147)</f>
        <v>0</v>
      </c>
      <c r="AF147" s="34"/>
      <c r="AG147" s="34">
        <f>INDEX(Curves!$A$12:$AZ$907,$CA147,CN147)</f>
        <v>0</v>
      </c>
      <c r="AH147" s="34">
        <f>INDEX(Curves!$A$12:$AZ$907,$CA147,CO147)</f>
        <v>0</v>
      </c>
      <c r="AI147" s="34">
        <f>INDEX(Curves!$A$12:$AZ$907,$CA147,CP147)</f>
        <v>0</v>
      </c>
      <c r="AJ147" s="34"/>
      <c r="AK147" s="34">
        <f>INDEX(Curves!$A$12:$AZ$907,$CA147,CR147)</f>
        <v>4.6050000000000004</v>
      </c>
      <c r="AL147" s="34">
        <f>INDEX(Curves!$A$12:$AZ$907,$CA147,CS147)</f>
        <v>-0.95</v>
      </c>
      <c r="AM147" s="34">
        <f>INDEX(Curves!$A$12:$AZ$907,$CA147,CT147)</f>
        <v>0.99836235576290244</v>
      </c>
      <c r="AN147" s="34"/>
      <c r="AO147" s="34">
        <f>INDEX(Curves!$A$12:$AZ$907,$CA147,CV147)</f>
        <v>4.6050000000000004</v>
      </c>
      <c r="AP147" s="34">
        <f>INDEX(Curves!$A$12:$AZ$907,$CA147,CW147)</f>
        <v>-0.505</v>
      </c>
      <c r="AQ147" s="34">
        <f>INDEX(Curves!$A$12:$AZ$907,$CA147,CX147)</f>
        <v>0.99287959443717233</v>
      </c>
      <c r="AR147" s="34"/>
      <c r="AS147" s="34">
        <f>INDEX(Curves!$A$12:$AZ$907,$CA147,CZ147)</f>
        <v>4.6520000000000001</v>
      </c>
      <c r="AT147" s="34">
        <f>INDEX(Curves!$A$12:$AZ$907,$CA147,DA147)</f>
        <v>-0.3125</v>
      </c>
      <c r="AU147" s="34">
        <f>INDEX(Curves!$A$12:$AZ$907,$CA147,DB147)</f>
        <v>0.98723539805942506</v>
      </c>
      <c r="AV147" s="34"/>
      <c r="AW147" s="34">
        <f>INDEX(Curves!$A$12:$AZ$907,$CA147,DD147)</f>
        <v>4.72</v>
      </c>
      <c r="AX147" s="34">
        <f>INDEX(Curves!$A$12:$AZ$907,$CA147,DE147)</f>
        <v>-0.26500000000000001</v>
      </c>
      <c r="AY147" s="34">
        <f>INDEX(Curves!$A$12:$AZ$907,$CA147,DF147)</f>
        <v>0.98175776114035673</v>
      </c>
      <c r="AZ147" s="34"/>
      <c r="BA147" s="34">
        <f>INDEX(Curves!$A$12:$AZ$907,$CA147,DH147)</f>
        <v>4.6669999999999998</v>
      </c>
      <c r="BB147" s="34">
        <f>INDEX(Curves!$A$12:$AZ$907,$CA147,DI147)</f>
        <v>-0.25</v>
      </c>
      <c r="BC147" s="34">
        <f>INDEX(Curves!$A$12:$AZ$907,$CA147,DJ147)</f>
        <v>0.97616674036024087</v>
      </c>
      <c r="BD147" s="34"/>
      <c r="BE147" s="34">
        <f>INDEX(Curves!$A$12:$AZ$907,$CA147,DL147)</f>
        <v>4.399</v>
      </c>
      <c r="BF147" s="34">
        <f>INDEX(Curves!$A$12:$AZ$907,$CA147,DM147)</f>
        <v>-0.255</v>
      </c>
      <c r="BG147" s="34">
        <f>INDEX(Curves!$A$12:$AZ$907,$CA147,DN147)</f>
        <v>0.97051116953302563</v>
      </c>
      <c r="BH147" s="34"/>
      <c r="BI147" s="34">
        <f>INDEX(Curves!$A$12:$AZ$907,$CA147,DP147)</f>
        <v>4.133</v>
      </c>
      <c r="BJ147" s="34">
        <f>INDEX(Curves!$A$12:$AZ$907,$CA147,DQ147)</f>
        <v>-0.32750000000000001</v>
      </c>
      <c r="BK147" s="34">
        <f>INDEX(Curves!$A$12:$AZ$907,$CA147,DR147)</f>
        <v>0.96539861282661266</v>
      </c>
      <c r="BL147"/>
      <c r="BM147"/>
      <c r="BN147" s="17">
        <f t="shared" si="180"/>
        <v>36647</v>
      </c>
      <c r="BO147" s="17">
        <f t="shared" ref="BO147:BX147" si="195">EOMONTH(BN147,1)</f>
        <v>36707</v>
      </c>
      <c r="BP147" s="17">
        <f t="shared" si="195"/>
        <v>36738</v>
      </c>
      <c r="BQ147" s="17">
        <f t="shared" si="195"/>
        <v>36769</v>
      </c>
      <c r="BR147" s="17">
        <f t="shared" si="195"/>
        <v>36799</v>
      </c>
      <c r="BS147" s="17">
        <f t="shared" si="195"/>
        <v>36830</v>
      </c>
      <c r="BT147" s="17">
        <f t="shared" si="195"/>
        <v>36860</v>
      </c>
      <c r="BU147" s="17">
        <f t="shared" si="195"/>
        <v>36891</v>
      </c>
      <c r="BV147" s="17">
        <f t="shared" si="195"/>
        <v>36922</v>
      </c>
      <c r="BW147" s="17">
        <f t="shared" si="195"/>
        <v>36950</v>
      </c>
      <c r="BX147" s="17">
        <f t="shared" si="195"/>
        <v>36981</v>
      </c>
      <c r="BY147" s="9"/>
      <c r="CA147" s="12">
        <f>MATCH(C147,Curves!$C$12:$C$433,0)</f>
        <v>145</v>
      </c>
      <c r="CB147" s="12">
        <f>MATCH(CONCATENATE("NG ",TEXT($BN147,"mmm-yyyy")),Curves!$11:$11,0)</f>
        <v>20</v>
      </c>
      <c r="CC147" s="12">
        <f>MATCH(CONCATENATE("B ",TEXT($BN147,"mmm-yyyy")),Curves!$11:$11,0)</f>
        <v>8</v>
      </c>
      <c r="CD147" s="12">
        <f>MATCH(CONCATENATE("DISC ",TEXT($BN147,"mmm-yyyy")),Curves!$11:$11,0)</f>
        <v>32</v>
      </c>
      <c r="CE147" s="12"/>
      <c r="CF147" s="12">
        <f>MATCH(CONCATENATE("NG ",TEXT($BO147,"mmm-yyyy")),Curves!$11:$11,0)</f>
        <v>21</v>
      </c>
      <c r="CG147" s="12">
        <f>MATCH(CONCATENATE("B ",TEXT($BO147,"mmm-yyyy")),Curves!$11:$11,0)</f>
        <v>9</v>
      </c>
      <c r="CH147" s="12">
        <f>MATCH(CONCATENATE("DISC ",TEXT($BO147,"mmm-yyyy")),Curves!$11:$11,0)</f>
        <v>33</v>
      </c>
      <c r="CI147" s="12"/>
      <c r="CJ147" s="12">
        <f>MATCH(CONCATENATE("NG ",TEXT($BP147,"mmm-yyyy")),Curves!$11:$11,0)</f>
        <v>22</v>
      </c>
      <c r="CK147" s="12">
        <f>MATCH(CONCATENATE("B ",TEXT($BP147,"mmm-yyyy")),Curves!$11:$11,0)</f>
        <v>10</v>
      </c>
      <c r="CL147" s="12">
        <f>MATCH(CONCATENATE("DISC ",TEXT($BP147,"mmm-yyyy")),Curves!$11:$11,0)</f>
        <v>34</v>
      </c>
      <c r="CM147" s="12"/>
      <c r="CN147" s="12">
        <f>MATCH(CONCATENATE("NG ",TEXT($BQ147,"mmm-yyyy")),Curves!$11:$11,0)</f>
        <v>23</v>
      </c>
      <c r="CO147" s="12">
        <f>MATCH(CONCATENATE("B ",TEXT($BQ147,"mmm-yyyy")),Curves!$11:$11,0)</f>
        <v>11</v>
      </c>
      <c r="CP147" s="12">
        <f>MATCH(CONCATENATE("DISC ",TEXT($BQ147,"mmm-yyyy")),Curves!$11:$11,0)</f>
        <v>35</v>
      </c>
      <c r="CQ147" s="12"/>
      <c r="CR147" s="12">
        <f>MATCH(CONCATENATE("NG ",TEXT($BR147,"mmm-yyyy")),Curves!$11:$11,0)</f>
        <v>24</v>
      </c>
      <c r="CS147" s="12">
        <f>MATCH(CONCATENATE("B ",TEXT($BR147,"mmm-yyyy")),Curves!$11:$11,0)</f>
        <v>12</v>
      </c>
      <c r="CT147" s="12">
        <f>MATCH(CONCATENATE("DISC ",TEXT($BR147,"mmm-yyyy")),Curves!$11:$11,0)</f>
        <v>36</v>
      </c>
      <c r="CU147" s="12"/>
      <c r="CV147" s="12">
        <f>MATCH(CONCATENATE("NG ",TEXT($BS147,"mmm-yyyy")),Curves!$11:$11,0)</f>
        <v>25</v>
      </c>
      <c r="CW147" s="12">
        <f>MATCH(CONCATENATE("B ",TEXT($BS147,"mmm-yyyy")),Curves!$11:$11,0)</f>
        <v>13</v>
      </c>
      <c r="CX147" s="12">
        <f>MATCH(CONCATENATE("DISC ",TEXT($BS147,"mmm-yyyy")),Curves!$11:$11,0)</f>
        <v>37</v>
      </c>
      <c r="CY147" s="12"/>
      <c r="CZ147" s="12">
        <f>MATCH(CONCATENATE("NG ",TEXT($BT147,"mmm-yyyy")),Curves!$11:$11,0)</f>
        <v>26</v>
      </c>
      <c r="DA147" s="12">
        <f>MATCH(CONCATENATE("B ",TEXT($BT147,"mmm-yyyy")),Curves!$11:$11,0)</f>
        <v>14</v>
      </c>
      <c r="DB147" s="12">
        <f>MATCH(CONCATENATE("DISC ",TEXT($BT147,"mmm-yyyy")),Curves!$11:$11,0)</f>
        <v>38</v>
      </c>
      <c r="DC147" s="12"/>
      <c r="DD147" s="12">
        <f>MATCH(CONCATENATE("NG ",TEXT($BU147,"mmm-yyyy")),Curves!$11:$11,0)</f>
        <v>27</v>
      </c>
      <c r="DE147" s="12">
        <f>MATCH(CONCATENATE("B ",TEXT($BU147,"mmm-yyyy")),Curves!$11:$11,0)</f>
        <v>15</v>
      </c>
      <c r="DF147" s="12">
        <f>MATCH(CONCATENATE("DISC ",TEXT($BU147,"mmm-yyyy")),Curves!$11:$11,0)</f>
        <v>39</v>
      </c>
      <c r="DG147" s="12"/>
      <c r="DH147" s="12">
        <f>MATCH(CONCATENATE("NG ",TEXT($BV147,"mmm-yyyy")),Curves!$11:$11,0)</f>
        <v>28</v>
      </c>
      <c r="DI147" s="12">
        <f>MATCH(CONCATENATE("B ",TEXT($BV147,"mmm-yyyy")),Curves!$11:$11,0)</f>
        <v>16</v>
      </c>
      <c r="DJ147" s="12">
        <f>MATCH(CONCATENATE("DISC ",TEXT($BV147,"mmm-yyyy")),Curves!$11:$11,0)</f>
        <v>40</v>
      </c>
      <c r="DL147" s="12">
        <f>MATCH(CONCATENATE("NG ",TEXT($BW147,"mmm-yyyy")),Curves!$11:$11,0)</f>
        <v>29</v>
      </c>
      <c r="DM147" s="12">
        <f>MATCH(CONCATENATE("B ",TEXT($BW147,"mmm-yyyy")),Curves!$11:$11,0)</f>
        <v>17</v>
      </c>
      <c r="DN147" s="12">
        <f>MATCH(CONCATENATE("DISC ",TEXT($BW147,"mmm-yyyy")),Curves!$11:$11,0)</f>
        <v>41</v>
      </c>
      <c r="DP147" s="12">
        <f>MATCH(CONCATENATE("NG ",TEXT($BX147,"mmm-yyyy")),Curves!$11:$11,0)</f>
        <v>30</v>
      </c>
      <c r="DQ147" s="12">
        <f>MATCH(CONCATENATE("B ",TEXT($BX147,"mmm-yyyy")),Curves!$11:$11,0)</f>
        <v>18</v>
      </c>
      <c r="DR147" s="12">
        <f>MATCH(CONCATENATE("DISC ",TEXT($BX147,"mmm-yyyy")),Curves!$11:$11,0)</f>
        <v>42</v>
      </c>
    </row>
    <row r="148" spans="2:122" x14ac:dyDescent="0.2">
      <c r="B148" s="6">
        <f t="shared" si="164"/>
        <v>36770</v>
      </c>
      <c r="C148" s="27">
        <f>IF(Curves!C157&lt;&gt;"",Curves!C157,"")</f>
        <v>36762</v>
      </c>
      <c r="D148" s="31"/>
      <c r="E148" s="20">
        <f t="shared" si="165"/>
        <v>0</v>
      </c>
      <c r="F148" s="20">
        <f t="shared" si="167"/>
        <v>0</v>
      </c>
      <c r="G148" s="20">
        <f t="shared" si="168"/>
        <v>0</v>
      </c>
      <c r="H148" s="20">
        <f t="shared" si="169"/>
        <v>0</v>
      </c>
      <c r="I148" s="20">
        <f t="shared" si="170"/>
        <v>3.5698269829456284</v>
      </c>
      <c r="J148" s="20">
        <f t="shared" si="171"/>
        <v>3.9901584321003174</v>
      </c>
      <c r="K148" s="20">
        <f t="shared" si="172"/>
        <v>4.2331431153582093</v>
      </c>
      <c r="L148" s="20">
        <f t="shared" si="173"/>
        <v>4.3231198333019636</v>
      </c>
      <c r="M148" s="20">
        <f t="shared" si="174"/>
        <v>4.2643552466000116</v>
      </c>
      <c r="N148" s="20">
        <f t="shared" si="175"/>
        <v>3.9746889926293947</v>
      </c>
      <c r="O148" s="21">
        <f t="shared" si="176"/>
        <v>3.6298264535215665</v>
      </c>
      <c r="P148" s="20"/>
      <c r="Q148" s="50">
        <f t="shared" si="177"/>
        <v>4.3231198333019636</v>
      </c>
      <c r="R148" s="50">
        <f t="shared" si="154"/>
        <v>3.5698269829456284</v>
      </c>
      <c r="S148" s="51">
        <f t="shared" si="178"/>
        <v>0.7532928503563352</v>
      </c>
      <c r="U148" s="34">
        <f>INDEX(Curves!$A$12:$AZ$907,$CA148,CB148)</f>
        <v>0</v>
      </c>
      <c r="V148" s="34">
        <f>INDEX(Curves!$A$12:$AZ$907,$CA148,CC148)</f>
        <v>0</v>
      </c>
      <c r="W148" s="34">
        <f>INDEX(Curves!$A$12:$AZ$907,$CA148,CD148)</f>
        <v>0</v>
      </c>
      <c r="X148" s="34"/>
      <c r="Y148" s="34">
        <f>INDEX(Curves!$A$12:$AZ$907,$CA148,CF148)</f>
        <v>0</v>
      </c>
      <c r="Z148" s="34">
        <f>INDEX(Curves!$A$12:$AZ$907,$CA148,CG148)</f>
        <v>0</v>
      </c>
      <c r="AA148" s="34">
        <f>INDEX(Curves!$A$12:$AZ$907,$CA148,CH148)</f>
        <v>0</v>
      </c>
      <c r="AB148" s="34"/>
      <c r="AC148" s="34">
        <f>INDEX(Curves!$A$12:$AZ$907,$CA148,CJ148)</f>
        <v>0</v>
      </c>
      <c r="AD148" s="34">
        <f>INDEX(Curves!$A$12:$AZ$907,$CA148,CK148)</f>
        <v>0</v>
      </c>
      <c r="AE148" s="34">
        <f>INDEX(Curves!$A$12:$AZ$907,$CA148,CL148)</f>
        <v>0</v>
      </c>
      <c r="AF148" s="34"/>
      <c r="AG148" s="34">
        <f>INDEX(Curves!$A$12:$AZ$907,$CA148,CN148)</f>
        <v>0</v>
      </c>
      <c r="AH148" s="34">
        <f>INDEX(Curves!$A$12:$AZ$907,$CA148,CO148)</f>
        <v>0</v>
      </c>
      <c r="AI148" s="34">
        <f>INDEX(Curves!$A$12:$AZ$907,$CA148,CP148)</f>
        <v>0</v>
      </c>
      <c r="AJ148" s="34"/>
      <c r="AK148" s="34">
        <f>INDEX(Curves!$A$12:$AZ$907,$CA148,CR148)</f>
        <v>4.54</v>
      </c>
      <c r="AL148" s="34">
        <f>INDEX(Curves!$A$12:$AZ$907,$CA148,CS148)</f>
        <v>-0.96499999999999997</v>
      </c>
      <c r="AM148" s="34">
        <f>INDEX(Curves!$A$12:$AZ$907,$CA148,CT148)</f>
        <v>0.99855300222255339</v>
      </c>
      <c r="AN148" s="34"/>
      <c r="AO148" s="34">
        <f>INDEX(Curves!$A$12:$AZ$907,$CA148,CV148)</f>
        <v>4.5529999999999999</v>
      </c>
      <c r="AP148" s="34">
        <f>INDEX(Curves!$A$12:$AZ$907,$CA148,CW148)</f>
        <v>-0.53500000000000003</v>
      </c>
      <c r="AQ148" s="34">
        <f>INDEX(Curves!$A$12:$AZ$907,$CA148,CX148)</f>
        <v>0.99307078947245331</v>
      </c>
      <c r="AR148" s="34"/>
      <c r="AS148" s="34">
        <f>INDEX(Curves!$A$12:$AZ$907,$CA148,CZ148)</f>
        <v>4.6020000000000003</v>
      </c>
      <c r="AT148" s="34">
        <f>INDEX(Curves!$A$12:$AZ$907,$CA148,DA148)</f>
        <v>-0.315</v>
      </c>
      <c r="AU148" s="34">
        <f>INDEX(Curves!$A$12:$AZ$907,$CA148,DB148)</f>
        <v>0.98743716243485169</v>
      </c>
      <c r="AV148" s="34"/>
      <c r="AW148" s="34">
        <f>INDEX(Curves!$A$12:$AZ$907,$CA148,DD148)</f>
        <v>4.67</v>
      </c>
      <c r="AX148" s="34">
        <f>INDEX(Curves!$A$12:$AZ$907,$CA148,DE148)</f>
        <v>-0.26750000000000002</v>
      </c>
      <c r="AY148" s="34">
        <f>INDEX(Curves!$A$12:$AZ$907,$CA148,DF148)</f>
        <v>0.98196929774036656</v>
      </c>
      <c r="AZ148" s="34"/>
      <c r="BA148" s="34">
        <f>INDEX(Curves!$A$12:$AZ$907,$CA148,DH148)</f>
        <v>4.62</v>
      </c>
      <c r="BB148" s="34">
        <f>INDEX(Curves!$A$12:$AZ$907,$CA148,DI148)</f>
        <v>-0.2525</v>
      </c>
      <c r="BC148" s="34">
        <f>INDEX(Curves!$A$12:$AZ$907,$CA148,DJ148)</f>
        <v>0.9763835710589609</v>
      </c>
      <c r="BD148" s="34"/>
      <c r="BE148" s="34">
        <f>INDEX(Curves!$A$12:$AZ$907,$CA148,DL148)</f>
        <v>4.3520000000000003</v>
      </c>
      <c r="BF148" s="34">
        <f>INDEX(Curves!$A$12:$AZ$907,$CA148,DM148)</f>
        <v>-0.25750000000000001</v>
      </c>
      <c r="BG148" s="34">
        <f>INDEX(Curves!$A$12:$AZ$907,$CA148,DN148)</f>
        <v>0.97073854991559283</v>
      </c>
      <c r="BH148" s="34"/>
      <c r="BI148" s="34">
        <f>INDEX(Curves!$A$12:$AZ$907,$CA148,DP148)</f>
        <v>4.0890000000000004</v>
      </c>
      <c r="BJ148" s="34">
        <f>INDEX(Curves!$A$12:$AZ$907,$CA148,DQ148)</f>
        <v>-0.33</v>
      </c>
      <c r="BK148" s="34">
        <f>INDEX(Curves!$A$12:$AZ$907,$CA148,DR148)</f>
        <v>0.96563619407330836</v>
      </c>
      <c r="BL148"/>
      <c r="BM148"/>
      <c r="BN148" s="17">
        <f t="shared" si="180"/>
        <v>36647</v>
      </c>
      <c r="BO148" s="17">
        <f t="shared" ref="BO148:BX148" si="196">EOMONTH(BN148,1)</f>
        <v>36707</v>
      </c>
      <c r="BP148" s="17">
        <f t="shared" si="196"/>
        <v>36738</v>
      </c>
      <c r="BQ148" s="17">
        <f t="shared" si="196"/>
        <v>36769</v>
      </c>
      <c r="BR148" s="17">
        <f t="shared" si="196"/>
        <v>36799</v>
      </c>
      <c r="BS148" s="17">
        <f t="shared" si="196"/>
        <v>36830</v>
      </c>
      <c r="BT148" s="17">
        <f t="shared" si="196"/>
        <v>36860</v>
      </c>
      <c r="BU148" s="17">
        <f t="shared" si="196"/>
        <v>36891</v>
      </c>
      <c r="BV148" s="17">
        <f t="shared" si="196"/>
        <v>36922</v>
      </c>
      <c r="BW148" s="17">
        <f t="shared" si="196"/>
        <v>36950</v>
      </c>
      <c r="BX148" s="17">
        <f t="shared" si="196"/>
        <v>36981</v>
      </c>
      <c r="BY148" s="9"/>
      <c r="CA148" s="12">
        <f>MATCH(C148,Curves!$C$12:$C$433,0)</f>
        <v>146</v>
      </c>
      <c r="CB148" s="12">
        <f>MATCH(CONCATENATE("NG ",TEXT($BN148,"mmm-yyyy")),Curves!$11:$11,0)</f>
        <v>20</v>
      </c>
      <c r="CC148" s="12">
        <f>MATCH(CONCATENATE("B ",TEXT($BN148,"mmm-yyyy")),Curves!$11:$11,0)</f>
        <v>8</v>
      </c>
      <c r="CD148" s="12">
        <f>MATCH(CONCATENATE("DISC ",TEXT($BN148,"mmm-yyyy")),Curves!$11:$11,0)</f>
        <v>32</v>
      </c>
      <c r="CE148" s="12"/>
      <c r="CF148" s="12">
        <f>MATCH(CONCATENATE("NG ",TEXT($BO148,"mmm-yyyy")),Curves!$11:$11,0)</f>
        <v>21</v>
      </c>
      <c r="CG148" s="12">
        <f>MATCH(CONCATENATE("B ",TEXT($BO148,"mmm-yyyy")),Curves!$11:$11,0)</f>
        <v>9</v>
      </c>
      <c r="CH148" s="12">
        <f>MATCH(CONCATENATE("DISC ",TEXT($BO148,"mmm-yyyy")),Curves!$11:$11,0)</f>
        <v>33</v>
      </c>
      <c r="CI148" s="12"/>
      <c r="CJ148" s="12">
        <f>MATCH(CONCATENATE("NG ",TEXT($BP148,"mmm-yyyy")),Curves!$11:$11,0)</f>
        <v>22</v>
      </c>
      <c r="CK148" s="12">
        <f>MATCH(CONCATENATE("B ",TEXT($BP148,"mmm-yyyy")),Curves!$11:$11,0)</f>
        <v>10</v>
      </c>
      <c r="CL148" s="12">
        <f>MATCH(CONCATENATE("DISC ",TEXT($BP148,"mmm-yyyy")),Curves!$11:$11,0)</f>
        <v>34</v>
      </c>
      <c r="CM148" s="12"/>
      <c r="CN148" s="12">
        <f>MATCH(CONCATENATE("NG ",TEXT($BQ148,"mmm-yyyy")),Curves!$11:$11,0)</f>
        <v>23</v>
      </c>
      <c r="CO148" s="12">
        <f>MATCH(CONCATENATE("B ",TEXT($BQ148,"mmm-yyyy")),Curves!$11:$11,0)</f>
        <v>11</v>
      </c>
      <c r="CP148" s="12">
        <f>MATCH(CONCATENATE("DISC ",TEXT($BQ148,"mmm-yyyy")),Curves!$11:$11,0)</f>
        <v>35</v>
      </c>
      <c r="CQ148" s="12"/>
      <c r="CR148" s="12">
        <f>MATCH(CONCATENATE("NG ",TEXT($BR148,"mmm-yyyy")),Curves!$11:$11,0)</f>
        <v>24</v>
      </c>
      <c r="CS148" s="12">
        <f>MATCH(CONCATENATE("B ",TEXT($BR148,"mmm-yyyy")),Curves!$11:$11,0)</f>
        <v>12</v>
      </c>
      <c r="CT148" s="12">
        <f>MATCH(CONCATENATE("DISC ",TEXT($BR148,"mmm-yyyy")),Curves!$11:$11,0)</f>
        <v>36</v>
      </c>
      <c r="CU148" s="12"/>
      <c r="CV148" s="12">
        <f>MATCH(CONCATENATE("NG ",TEXT($BS148,"mmm-yyyy")),Curves!$11:$11,0)</f>
        <v>25</v>
      </c>
      <c r="CW148" s="12">
        <f>MATCH(CONCATENATE("B ",TEXT($BS148,"mmm-yyyy")),Curves!$11:$11,0)</f>
        <v>13</v>
      </c>
      <c r="CX148" s="12">
        <f>MATCH(CONCATENATE("DISC ",TEXT($BS148,"mmm-yyyy")),Curves!$11:$11,0)</f>
        <v>37</v>
      </c>
      <c r="CY148" s="12"/>
      <c r="CZ148" s="12">
        <f>MATCH(CONCATENATE("NG ",TEXT($BT148,"mmm-yyyy")),Curves!$11:$11,0)</f>
        <v>26</v>
      </c>
      <c r="DA148" s="12">
        <f>MATCH(CONCATENATE("B ",TEXT($BT148,"mmm-yyyy")),Curves!$11:$11,0)</f>
        <v>14</v>
      </c>
      <c r="DB148" s="12">
        <f>MATCH(CONCATENATE("DISC ",TEXT($BT148,"mmm-yyyy")),Curves!$11:$11,0)</f>
        <v>38</v>
      </c>
      <c r="DC148" s="12"/>
      <c r="DD148" s="12">
        <f>MATCH(CONCATENATE("NG ",TEXT($BU148,"mmm-yyyy")),Curves!$11:$11,0)</f>
        <v>27</v>
      </c>
      <c r="DE148" s="12">
        <f>MATCH(CONCATENATE("B ",TEXT($BU148,"mmm-yyyy")),Curves!$11:$11,0)</f>
        <v>15</v>
      </c>
      <c r="DF148" s="12">
        <f>MATCH(CONCATENATE("DISC ",TEXT($BU148,"mmm-yyyy")),Curves!$11:$11,0)</f>
        <v>39</v>
      </c>
      <c r="DG148" s="12"/>
      <c r="DH148" s="12">
        <f>MATCH(CONCATENATE("NG ",TEXT($BV148,"mmm-yyyy")),Curves!$11:$11,0)</f>
        <v>28</v>
      </c>
      <c r="DI148" s="12">
        <f>MATCH(CONCATENATE("B ",TEXT($BV148,"mmm-yyyy")),Curves!$11:$11,0)</f>
        <v>16</v>
      </c>
      <c r="DJ148" s="12">
        <f>MATCH(CONCATENATE("DISC ",TEXT($BV148,"mmm-yyyy")),Curves!$11:$11,0)</f>
        <v>40</v>
      </c>
      <c r="DL148" s="12">
        <f>MATCH(CONCATENATE("NG ",TEXT($BW148,"mmm-yyyy")),Curves!$11:$11,0)</f>
        <v>29</v>
      </c>
      <c r="DM148" s="12">
        <f>MATCH(CONCATENATE("B ",TEXT($BW148,"mmm-yyyy")),Curves!$11:$11,0)</f>
        <v>17</v>
      </c>
      <c r="DN148" s="12">
        <f>MATCH(CONCATENATE("DISC ",TEXT($BW148,"mmm-yyyy")),Curves!$11:$11,0)</f>
        <v>41</v>
      </c>
      <c r="DP148" s="12">
        <f>MATCH(CONCATENATE("NG ",TEXT($BX148,"mmm-yyyy")),Curves!$11:$11,0)</f>
        <v>30</v>
      </c>
      <c r="DQ148" s="12">
        <f>MATCH(CONCATENATE("B ",TEXT($BX148,"mmm-yyyy")),Curves!$11:$11,0)</f>
        <v>18</v>
      </c>
      <c r="DR148" s="12">
        <f>MATCH(CONCATENATE("DISC ",TEXT($BX148,"mmm-yyyy")),Curves!$11:$11,0)</f>
        <v>42</v>
      </c>
    </row>
    <row r="149" spans="2:122" x14ac:dyDescent="0.2">
      <c r="B149" s="6">
        <f t="shared" si="164"/>
        <v>36770</v>
      </c>
      <c r="C149" s="27">
        <f>IF(Curves!C158&lt;&gt;"",Curves!C158,"")</f>
        <v>36763</v>
      </c>
      <c r="D149" s="31"/>
      <c r="E149" s="20">
        <f t="shared" si="165"/>
        <v>0</v>
      </c>
      <c r="F149" s="20">
        <f t="shared" si="167"/>
        <v>0</v>
      </c>
      <c r="G149" s="20">
        <f t="shared" si="168"/>
        <v>0</v>
      </c>
      <c r="H149" s="20">
        <f t="shared" si="169"/>
        <v>0</v>
      </c>
      <c r="I149" s="20">
        <f t="shared" si="170"/>
        <v>3.5135486877620732</v>
      </c>
      <c r="J149" s="20">
        <f t="shared" si="171"/>
        <v>3.909441007946703</v>
      </c>
      <c r="K149" s="20">
        <f t="shared" si="172"/>
        <v>4.2744077906998887</v>
      </c>
      <c r="L149" s="20">
        <f t="shared" si="173"/>
        <v>4.3631959391121731</v>
      </c>
      <c r="M149" s="20">
        <f t="shared" si="174"/>
        <v>4.3002911224011466</v>
      </c>
      <c r="N149" s="20">
        <f t="shared" si="175"/>
        <v>4.0142525804558149</v>
      </c>
      <c r="O149" s="21">
        <f t="shared" si="176"/>
        <v>3.6623619974590467</v>
      </c>
      <c r="P149" s="20"/>
      <c r="Q149" s="50">
        <f t="shared" si="177"/>
        <v>4.3631959391121731</v>
      </c>
      <c r="R149" s="50">
        <f t="shared" si="154"/>
        <v>3.5135486877620732</v>
      </c>
      <c r="S149" s="51">
        <f t="shared" si="178"/>
        <v>0.84964725135009989</v>
      </c>
      <c r="U149" s="34">
        <f>INDEX(Curves!$A$12:$AZ$907,$CA149,CB149)</f>
        <v>0</v>
      </c>
      <c r="V149" s="34">
        <f>INDEX(Curves!$A$12:$AZ$907,$CA149,CC149)</f>
        <v>0</v>
      </c>
      <c r="W149" s="34">
        <f>INDEX(Curves!$A$12:$AZ$907,$CA149,CD149)</f>
        <v>0</v>
      </c>
      <c r="X149" s="34"/>
      <c r="Y149" s="34">
        <f>INDEX(Curves!$A$12:$AZ$907,$CA149,CF149)</f>
        <v>0</v>
      </c>
      <c r="Z149" s="34">
        <f>INDEX(Curves!$A$12:$AZ$907,$CA149,CG149)</f>
        <v>0</v>
      </c>
      <c r="AA149" s="34">
        <f>INDEX(Curves!$A$12:$AZ$907,$CA149,CH149)</f>
        <v>0</v>
      </c>
      <c r="AB149" s="34"/>
      <c r="AC149" s="34">
        <f>INDEX(Curves!$A$12:$AZ$907,$CA149,CJ149)</f>
        <v>0</v>
      </c>
      <c r="AD149" s="34">
        <f>INDEX(Curves!$A$12:$AZ$907,$CA149,CK149)</f>
        <v>0</v>
      </c>
      <c r="AE149" s="34">
        <f>INDEX(Curves!$A$12:$AZ$907,$CA149,CL149)</f>
        <v>0</v>
      </c>
      <c r="AF149" s="34"/>
      <c r="AG149" s="34">
        <f>INDEX(Curves!$A$12:$AZ$907,$CA149,CN149)</f>
        <v>0</v>
      </c>
      <c r="AH149" s="34">
        <f>INDEX(Curves!$A$12:$AZ$907,$CA149,CO149)</f>
        <v>0</v>
      </c>
      <c r="AI149" s="34">
        <f>INDEX(Curves!$A$12:$AZ$907,$CA149,CP149)</f>
        <v>0</v>
      </c>
      <c r="AJ149" s="34"/>
      <c r="AK149" s="34">
        <f>INDEX(Curves!$A$12:$AZ$907,$CA149,CR149)</f>
        <v>4.6280000000000001</v>
      </c>
      <c r="AL149" s="34">
        <f>INDEX(Curves!$A$12:$AZ$907,$CA149,CS149)</f>
        <v>-1.1100000000000001</v>
      </c>
      <c r="AM149" s="34">
        <f>INDEX(Curves!$A$12:$AZ$907,$CA149,CT149)</f>
        <v>0.9987347037413512</v>
      </c>
      <c r="AN149" s="34"/>
      <c r="AO149" s="34">
        <f>INDEX(Curves!$A$12:$AZ$907,$CA149,CV149)</f>
        <v>4.6360000000000001</v>
      </c>
      <c r="AP149" s="34">
        <f>INDEX(Curves!$A$12:$AZ$907,$CA149,CW149)</f>
        <v>-0.7</v>
      </c>
      <c r="AQ149" s="34">
        <f>INDEX(Curves!$A$12:$AZ$907,$CA149,CX149)</f>
        <v>0.99325228860434533</v>
      </c>
      <c r="AR149" s="34"/>
      <c r="AS149" s="34">
        <f>INDEX(Curves!$A$12:$AZ$907,$CA149,CZ149)</f>
        <v>4.6829999999999998</v>
      </c>
      <c r="AT149" s="34">
        <f>INDEX(Curves!$A$12:$AZ$907,$CA149,DA149)</f>
        <v>-0.35499999999999998</v>
      </c>
      <c r="AU149" s="34">
        <f>INDEX(Curves!$A$12:$AZ$907,$CA149,DB149)</f>
        <v>0.98761732687150872</v>
      </c>
      <c r="AV149" s="34"/>
      <c r="AW149" s="34">
        <f>INDEX(Curves!$A$12:$AZ$907,$CA149,DD149)</f>
        <v>4.75</v>
      </c>
      <c r="AX149" s="34">
        <f>INDEX(Curves!$A$12:$AZ$907,$CA149,DE149)</f>
        <v>-0.3075</v>
      </c>
      <c r="AY149" s="34">
        <f>INDEX(Curves!$A$12:$AZ$907,$CA149,DF149)</f>
        <v>0.98214877638990949</v>
      </c>
      <c r="AZ149" s="34"/>
      <c r="BA149" s="34">
        <f>INDEX(Curves!$A$12:$AZ$907,$CA149,DH149)</f>
        <v>4.6960000000000006</v>
      </c>
      <c r="BB149" s="34">
        <f>INDEX(Curves!$A$12:$AZ$907,$CA149,DI149)</f>
        <v>-0.29249999999999998</v>
      </c>
      <c r="BC149" s="34">
        <f>INDEX(Curves!$A$12:$AZ$907,$CA149,DJ149)</f>
        <v>0.97656208070878736</v>
      </c>
      <c r="BD149" s="34"/>
      <c r="BE149" s="34">
        <f>INDEX(Curves!$A$12:$AZ$907,$CA149,DL149)</f>
        <v>4.4320000000000004</v>
      </c>
      <c r="BF149" s="34">
        <f>INDEX(Curves!$A$12:$AZ$907,$CA149,DM149)</f>
        <v>-0.29749999999999999</v>
      </c>
      <c r="BG149" s="34">
        <f>INDEX(Curves!$A$12:$AZ$907,$CA149,DN149)</f>
        <v>0.97091609153605396</v>
      </c>
      <c r="BH149" s="34"/>
      <c r="BI149" s="34">
        <f>INDEX(Curves!$A$12:$AZ$907,$CA149,DP149)</f>
        <v>4.1619999999999999</v>
      </c>
      <c r="BJ149" s="34">
        <f>INDEX(Curves!$A$12:$AZ$907,$CA149,DQ149)</f>
        <v>-0.37</v>
      </c>
      <c r="BK149" s="34">
        <f>INDEX(Curves!$A$12:$AZ$907,$CA149,DR149)</f>
        <v>0.96581276304299757</v>
      </c>
      <c r="BL149"/>
      <c r="BM149"/>
      <c r="BN149" s="17">
        <f t="shared" si="180"/>
        <v>36647</v>
      </c>
      <c r="BO149" s="17">
        <f t="shared" ref="BO149:BX149" si="197">EOMONTH(BN149,1)</f>
        <v>36707</v>
      </c>
      <c r="BP149" s="17">
        <f t="shared" si="197"/>
        <v>36738</v>
      </c>
      <c r="BQ149" s="17">
        <f t="shared" si="197"/>
        <v>36769</v>
      </c>
      <c r="BR149" s="17">
        <f t="shared" si="197"/>
        <v>36799</v>
      </c>
      <c r="BS149" s="17">
        <f t="shared" si="197"/>
        <v>36830</v>
      </c>
      <c r="BT149" s="17">
        <f t="shared" si="197"/>
        <v>36860</v>
      </c>
      <c r="BU149" s="17">
        <f t="shared" si="197"/>
        <v>36891</v>
      </c>
      <c r="BV149" s="17">
        <f t="shared" si="197"/>
        <v>36922</v>
      </c>
      <c r="BW149" s="17">
        <f t="shared" si="197"/>
        <v>36950</v>
      </c>
      <c r="BX149" s="17">
        <f t="shared" si="197"/>
        <v>36981</v>
      </c>
      <c r="BY149" s="9"/>
      <c r="CA149" s="12">
        <f>MATCH(C149,Curves!$C$12:$C$433,0)</f>
        <v>147</v>
      </c>
      <c r="CB149" s="12">
        <f>MATCH(CONCATENATE("NG ",TEXT($BN149,"mmm-yyyy")),Curves!$11:$11,0)</f>
        <v>20</v>
      </c>
      <c r="CC149" s="12">
        <f>MATCH(CONCATENATE("B ",TEXT($BN149,"mmm-yyyy")),Curves!$11:$11,0)</f>
        <v>8</v>
      </c>
      <c r="CD149" s="12">
        <f>MATCH(CONCATENATE("DISC ",TEXT($BN149,"mmm-yyyy")),Curves!$11:$11,0)</f>
        <v>32</v>
      </c>
      <c r="CE149" s="12"/>
      <c r="CF149" s="12">
        <f>MATCH(CONCATENATE("NG ",TEXT($BO149,"mmm-yyyy")),Curves!$11:$11,0)</f>
        <v>21</v>
      </c>
      <c r="CG149" s="12">
        <f>MATCH(CONCATENATE("B ",TEXT($BO149,"mmm-yyyy")),Curves!$11:$11,0)</f>
        <v>9</v>
      </c>
      <c r="CH149" s="12">
        <f>MATCH(CONCATENATE("DISC ",TEXT($BO149,"mmm-yyyy")),Curves!$11:$11,0)</f>
        <v>33</v>
      </c>
      <c r="CI149" s="12"/>
      <c r="CJ149" s="12">
        <f>MATCH(CONCATENATE("NG ",TEXT($BP149,"mmm-yyyy")),Curves!$11:$11,0)</f>
        <v>22</v>
      </c>
      <c r="CK149" s="12">
        <f>MATCH(CONCATENATE("B ",TEXT($BP149,"mmm-yyyy")),Curves!$11:$11,0)</f>
        <v>10</v>
      </c>
      <c r="CL149" s="12">
        <f>MATCH(CONCATENATE("DISC ",TEXT($BP149,"mmm-yyyy")),Curves!$11:$11,0)</f>
        <v>34</v>
      </c>
      <c r="CM149" s="12"/>
      <c r="CN149" s="12">
        <f>MATCH(CONCATENATE("NG ",TEXT($BQ149,"mmm-yyyy")),Curves!$11:$11,0)</f>
        <v>23</v>
      </c>
      <c r="CO149" s="12">
        <f>MATCH(CONCATENATE("B ",TEXT($BQ149,"mmm-yyyy")),Curves!$11:$11,0)</f>
        <v>11</v>
      </c>
      <c r="CP149" s="12">
        <f>MATCH(CONCATENATE("DISC ",TEXT($BQ149,"mmm-yyyy")),Curves!$11:$11,0)</f>
        <v>35</v>
      </c>
      <c r="CQ149" s="12"/>
      <c r="CR149" s="12">
        <f>MATCH(CONCATENATE("NG ",TEXT($BR149,"mmm-yyyy")),Curves!$11:$11,0)</f>
        <v>24</v>
      </c>
      <c r="CS149" s="12">
        <f>MATCH(CONCATENATE("B ",TEXT($BR149,"mmm-yyyy")),Curves!$11:$11,0)</f>
        <v>12</v>
      </c>
      <c r="CT149" s="12">
        <f>MATCH(CONCATENATE("DISC ",TEXT($BR149,"mmm-yyyy")),Curves!$11:$11,0)</f>
        <v>36</v>
      </c>
      <c r="CU149" s="12"/>
      <c r="CV149" s="12">
        <f>MATCH(CONCATENATE("NG ",TEXT($BS149,"mmm-yyyy")),Curves!$11:$11,0)</f>
        <v>25</v>
      </c>
      <c r="CW149" s="12">
        <f>MATCH(CONCATENATE("B ",TEXT($BS149,"mmm-yyyy")),Curves!$11:$11,0)</f>
        <v>13</v>
      </c>
      <c r="CX149" s="12">
        <f>MATCH(CONCATENATE("DISC ",TEXT($BS149,"mmm-yyyy")),Curves!$11:$11,0)</f>
        <v>37</v>
      </c>
      <c r="CY149" s="12"/>
      <c r="CZ149" s="12">
        <f>MATCH(CONCATENATE("NG ",TEXT($BT149,"mmm-yyyy")),Curves!$11:$11,0)</f>
        <v>26</v>
      </c>
      <c r="DA149" s="12">
        <f>MATCH(CONCATENATE("B ",TEXT($BT149,"mmm-yyyy")),Curves!$11:$11,0)</f>
        <v>14</v>
      </c>
      <c r="DB149" s="12">
        <f>MATCH(CONCATENATE("DISC ",TEXT($BT149,"mmm-yyyy")),Curves!$11:$11,0)</f>
        <v>38</v>
      </c>
      <c r="DC149" s="12"/>
      <c r="DD149" s="12">
        <f>MATCH(CONCATENATE("NG ",TEXT($BU149,"mmm-yyyy")),Curves!$11:$11,0)</f>
        <v>27</v>
      </c>
      <c r="DE149" s="12">
        <f>MATCH(CONCATENATE("B ",TEXT($BU149,"mmm-yyyy")),Curves!$11:$11,0)</f>
        <v>15</v>
      </c>
      <c r="DF149" s="12">
        <f>MATCH(CONCATENATE("DISC ",TEXT($BU149,"mmm-yyyy")),Curves!$11:$11,0)</f>
        <v>39</v>
      </c>
      <c r="DG149" s="12"/>
      <c r="DH149" s="12">
        <f>MATCH(CONCATENATE("NG ",TEXT($BV149,"mmm-yyyy")),Curves!$11:$11,0)</f>
        <v>28</v>
      </c>
      <c r="DI149" s="12">
        <f>MATCH(CONCATENATE("B ",TEXT($BV149,"mmm-yyyy")),Curves!$11:$11,0)</f>
        <v>16</v>
      </c>
      <c r="DJ149" s="12">
        <f>MATCH(CONCATENATE("DISC ",TEXT($BV149,"mmm-yyyy")),Curves!$11:$11,0)</f>
        <v>40</v>
      </c>
      <c r="DL149" s="12">
        <f>MATCH(CONCATENATE("NG ",TEXT($BW149,"mmm-yyyy")),Curves!$11:$11,0)</f>
        <v>29</v>
      </c>
      <c r="DM149" s="12">
        <f>MATCH(CONCATENATE("B ",TEXT($BW149,"mmm-yyyy")),Curves!$11:$11,0)</f>
        <v>17</v>
      </c>
      <c r="DN149" s="12">
        <f>MATCH(CONCATENATE("DISC ",TEXT($BW149,"mmm-yyyy")),Curves!$11:$11,0)</f>
        <v>41</v>
      </c>
      <c r="DP149" s="12">
        <f>MATCH(CONCATENATE("NG ",TEXT($BX149,"mmm-yyyy")),Curves!$11:$11,0)</f>
        <v>30</v>
      </c>
      <c r="DQ149" s="12">
        <f>MATCH(CONCATENATE("B ",TEXT($BX149,"mmm-yyyy")),Curves!$11:$11,0)</f>
        <v>18</v>
      </c>
      <c r="DR149" s="12">
        <f>MATCH(CONCATENATE("DISC ",TEXT($BX149,"mmm-yyyy")),Curves!$11:$11,0)</f>
        <v>42</v>
      </c>
    </row>
    <row r="150" spans="2:122" x14ac:dyDescent="0.2">
      <c r="B150" s="6">
        <f t="shared" si="164"/>
        <v>36770</v>
      </c>
      <c r="C150" s="27">
        <f>IF(Curves!C159&lt;&gt;"",Curves!C159,"")</f>
        <v>36764</v>
      </c>
      <c r="D150" s="31"/>
      <c r="E150" s="20">
        <f t="shared" si="165"/>
        <v>0</v>
      </c>
      <c r="F150" s="20">
        <f t="shared" si="167"/>
        <v>0</v>
      </c>
      <c r="G150" s="20">
        <f t="shared" si="168"/>
        <v>0</v>
      </c>
      <c r="H150" s="20">
        <f t="shared" si="169"/>
        <v>0</v>
      </c>
      <c r="I150" s="20">
        <f t="shared" si="170"/>
        <v>0</v>
      </c>
      <c r="J150" s="20">
        <f t="shared" si="171"/>
        <v>0</v>
      </c>
      <c r="K150" s="20">
        <f t="shared" si="172"/>
        <v>0</v>
      </c>
      <c r="L150" s="20">
        <f t="shared" si="173"/>
        <v>0</v>
      </c>
      <c r="M150" s="20">
        <f t="shared" si="174"/>
        <v>0</v>
      </c>
      <c r="N150" s="20">
        <f t="shared" si="175"/>
        <v>0</v>
      </c>
      <c r="O150" s="21">
        <f t="shared" si="176"/>
        <v>0</v>
      </c>
      <c r="P150" s="20"/>
      <c r="Q150" s="50">
        <f t="shared" si="177"/>
        <v>0</v>
      </c>
      <c r="R150" s="50">
        <f t="shared" si="154"/>
        <v>0</v>
      </c>
      <c r="S150" s="51">
        <f t="shared" si="178"/>
        <v>0.84964725135009989</v>
      </c>
      <c r="U150" s="34">
        <f>INDEX(Curves!$A$12:$AZ$907,$CA150,CB150)</f>
        <v>0</v>
      </c>
      <c r="V150" s="34">
        <f>INDEX(Curves!$A$12:$AZ$907,$CA150,CC150)</f>
        <v>0</v>
      </c>
      <c r="W150" s="34">
        <f>INDEX(Curves!$A$12:$AZ$907,$CA150,CD150)</f>
        <v>0</v>
      </c>
      <c r="X150" s="34"/>
      <c r="Y150" s="34">
        <f>INDEX(Curves!$A$12:$AZ$907,$CA150,CF150)</f>
        <v>0</v>
      </c>
      <c r="Z150" s="34">
        <f>INDEX(Curves!$A$12:$AZ$907,$CA150,CG150)</f>
        <v>0</v>
      </c>
      <c r="AA150" s="34">
        <f>INDEX(Curves!$A$12:$AZ$907,$CA150,CH150)</f>
        <v>0</v>
      </c>
      <c r="AB150" s="34"/>
      <c r="AC150" s="34">
        <f>INDEX(Curves!$A$12:$AZ$907,$CA150,CJ150)</f>
        <v>0</v>
      </c>
      <c r="AD150" s="34">
        <f>INDEX(Curves!$A$12:$AZ$907,$CA150,CK150)</f>
        <v>0</v>
      </c>
      <c r="AE150" s="34">
        <f>INDEX(Curves!$A$12:$AZ$907,$CA150,CL150)</f>
        <v>0</v>
      </c>
      <c r="AF150" s="34"/>
      <c r="AG150" s="34">
        <f>INDEX(Curves!$A$12:$AZ$907,$CA150,CN150)</f>
        <v>0</v>
      </c>
      <c r="AH150" s="34">
        <f>INDEX(Curves!$A$12:$AZ$907,$CA150,CO150)</f>
        <v>0</v>
      </c>
      <c r="AI150" s="34">
        <f>INDEX(Curves!$A$12:$AZ$907,$CA150,CP150)</f>
        <v>0</v>
      </c>
      <c r="AJ150" s="34"/>
      <c r="AK150" s="34">
        <f>INDEX(Curves!$A$12:$AZ$907,$CA150,CR150)</f>
        <v>0</v>
      </c>
      <c r="AL150" s="34">
        <f>INDEX(Curves!$A$12:$AZ$907,$CA150,CS150)</f>
        <v>0</v>
      </c>
      <c r="AM150" s="34">
        <f>INDEX(Curves!$A$12:$AZ$907,$CA150,CT150)</f>
        <v>0</v>
      </c>
      <c r="AN150" s="34"/>
      <c r="AO150" s="34">
        <f>INDEX(Curves!$A$12:$AZ$907,$CA150,CV150)</f>
        <v>0</v>
      </c>
      <c r="AP150" s="34">
        <f>INDEX(Curves!$A$12:$AZ$907,$CA150,CW150)</f>
        <v>0</v>
      </c>
      <c r="AQ150" s="34">
        <f>INDEX(Curves!$A$12:$AZ$907,$CA150,CX150)</f>
        <v>0</v>
      </c>
      <c r="AR150" s="34"/>
      <c r="AS150" s="34">
        <f>INDEX(Curves!$A$12:$AZ$907,$CA150,CZ150)</f>
        <v>0</v>
      </c>
      <c r="AT150" s="34">
        <f>INDEX(Curves!$A$12:$AZ$907,$CA150,DA150)</f>
        <v>0</v>
      </c>
      <c r="AU150" s="34">
        <f>INDEX(Curves!$A$12:$AZ$907,$CA150,DB150)</f>
        <v>0</v>
      </c>
      <c r="AV150" s="34"/>
      <c r="AW150" s="34">
        <f>INDEX(Curves!$A$12:$AZ$907,$CA150,DD150)</f>
        <v>0</v>
      </c>
      <c r="AX150" s="34">
        <f>INDEX(Curves!$A$12:$AZ$907,$CA150,DE150)</f>
        <v>0</v>
      </c>
      <c r="AY150" s="34">
        <f>INDEX(Curves!$A$12:$AZ$907,$CA150,DF150)</f>
        <v>0</v>
      </c>
      <c r="AZ150" s="34"/>
      <c r="BA150" s="34">
        <f>INDEX(Curves!$A$12:$AZ$907,$CA150,DH150)</f>
        <v>0</v>
      </c>
      <c r="BB150" s="34">
        <f>INDEX(Curves!$A$12:$AZ$907,$CA150,DI150)</f>
        <v>0</v>
      </c>
      <c r="BC150" s="34">
        <f>INDEX(Curves!$A$12:$AZ$907,$CA150,DJ150)</f>
        <v>0</v>
      </c>
      <c r="BD150" s="34"/>
      <c r="BE150" s="34">
        <f>INDEX(Curves!$A$12:$AZ$907,$CA150,DL150)</f>
        <v>0</v>
      </c>
      <c r="BF150" s="34">
        <f>INDEX(Curves!$A$12:$AZ$907,$CA150,DM150)</f>
        <v>0</v>
      </c>
      <c r="BG150" s="34">
        <f>INDEX(Curves!$A$12:$AZ$907,$CA150,DN150)</f>
        <v>0</v>
      </c>
      <c r="BH150" s="34"/>
      <c r="BI150" s="34">
        <f>INDEX(Curves!$A$12:$AZ$907,$CA150,DP150)</f>
        <v>0</v>
      </c>
      <c r="BJ150" s="34">
        <f>INDEX(Curves!$A$12:$AZ$907,$CA150,DQ150)</f>
        <v>0</v>
      </c>
      <c r="BK150" s="34">
        <f>INDEX(Curves!$A$12:$AZ$907,$CA150,DR150)</f>
        <v>0</v>
      </c>
      <c r="BL150"/>
      <c r="BM150"/>
      <c r="BN150" s="17">
        <f t="shared" si="180"/>
        <v>36647</v>
      </c>
      <c r="BO150" s="17">
        <f t="shared" ref="BO150:BX150" si="198">EOMONTH(BN150,1)</f>
        <v>36707</v>
      </c>
      <c r="BP150" s="17">
        <f t="shared" si="198"/>
        <v>36738</v>
      </c>
      <c r="BQ150" s="17">
        <f t="shared" si="198"/>
        <v>36769</v>
      </c>
      <c r="BR150" s="17">
        <f t="shared" si="198"/>
        <v>36799</v>
      </c>
      <c r="BS150" s="17">
        <f t="shared" si="198"/>
        <v>36830</v>
      </c>
      <c r="BT150" s="17">
        <f t="shared" si="198"/>
        <v>36860</v>
      </c>
      <c r="BU150" s="17">
        <f t="shared" si="198"/>
        <v>36891</v>
      </c>
      <c r="BV150" s="17">
        <f t="shared" si="198"/>
        <v>36922</v>
      </c>
      <c r="BW150" s="17">
        <f t="shared" si="198"/>
        <v>36950</v>
      </c>
      <c r="BX150" s="17">
        <f t="shared" si="198"/>
        <v>36981</v>
      </c>
      <c r="BY150" s="9"/>
      <c r="CA150" s="12">
        <f>MATCH(C150,Curves!$C$12:$C$433,0)</f>
        <v>148</v>
      </c>
      <c r="CB150" s="12">
        <f>MATCH(CONCATENATE("NG ",TEXT($BN150,"mmm-yyyy")),Curves!$11:$11,0)</f>
        <v>20</v>
      </c>
      <c r="CC150" s="12">
        <f>MATCH(CONCATENATE("B ",TEXT($BN150,"mmm-yyyy")),Curves!$11:$11,0)</f>
        <v>8</v>
      </c>
      <c r="CD150" s="12">
        <f>MATCH(CONCATENATE("DISC ",TEXT($BN150,"mmm-yyyy")),Curves!$11:$11,0)</f>
        <v>32</v>
      </c>
      <c r="CE150" s="12"/>
      <c r="CF150" s="12">
        <f>MATCH(CONCATENATE("NG ",TEXT($BO150,"mmm-yyyy")),Curves!$11:$11,0)</f>
        <v>21</v>
      </c>
      <c r="CG150" s="12">
        <f>MATCH(CONCATENATE("B ",TEXT($BO150,"mmm-yyyy")),Curves!$11:$11,0)</f>
        <v>9</v>
      </c>
      <c r="CH150" s="12">
        <f>MATCH(CONCATENATE("DISC ",TEXT($BO150,"mmm-yyyy")),Curves!$11:$11,0)</f>
        <v>33</v>
      </c>
      <c r="CI150" s="12"/>
      <c r="CJ150" s="12">
        <f>MATCH(CONCATENATE("NG ",TEXT($BP150,"mmm-yyyy")),Curves!$11:$11,0)</f>
        <v>22</v>
      </c>
      <c r="CK150" s="12">
        <f>MATCH(CONCATENATE("B ",TEXT($BP150,"mmm-yyyy")),Curves!$11:$11,0)</f>
        <v>10</v>
      </c>
      <c r="CL150" s="12">
        <f>MATCH(CONCATENATE("DISC ",TEXT($BP150,"mmm-yyyy")),Curves!$11:$11,0)</f>
        <v>34</v>
      </c>
      <c r="CM150" s="12"/>
      <c r="CN150" s="12">
        <f>MATCH(CONCATENATE("NG ",TEXT($BQ150,"mmm-yyyy")),Curves!$11:$11,0)</f>
        <v>23</v>
      </c>
      <c r="CO150" s="12">
        <f>MATCH(CONCATENATE("B ",TEXT($BQ150,"mmm-yyyy")),Curves!$11:$11,0)</f>
        <v>11</v>
      </c>
      <c r="CP150" s="12">
        <f>MATCH(CONCATENATE("DISC ",TEXT($BQ150,"mmm-yyyy")),Curves!$11:$11,0)</f>
        <v>35</v>
      </c>
      <c r="CQ150" s="12"/>
      <c r="CR150" s="12">
        <f>MATCH(CONCATENATE("NG ",TEXT($BR150,"mmm-yyyy")),Curves!$11:$11,0)</f>
        <v>24</v>
      </c>
      <c r="CS150" s="12">
        <f>MATCH(CONCATENATE("B ",TEXT($BR150,"mmm-yyyy")),Curves!$11:$11,0)</f>
        <v>12</v>
      </c>
      <c r="CT150" s="12">
        <f>MATCH(CONCATENATE("DISC ",TEXT($BR150,"mmm-yyyy")),Curves!$11:$11,0)</f>
        <v>36</v>
      </c>
      <c r="CU150" s="12"/>
      <c r="CV150" s="12">
        <f>MATCH(CONCATENATE("NG ",TEXT($BS150,"mmm-yyyy")),Curves!$11:$11,0)</f>
        <v>25</v>
      </c>
      <c r="CW150" s="12">
        <f>MATCH(CONCATENATE("B ",TEXT($BS150,"mmm-yyyy")),Curves!$11:$11,0)</f>
        <v>13</v>
      </c>
      <c r="CX150" s="12">
        <f>MATCH(CONCATENATE("DISC ",TEXT($BS150,"mmm-yyyy")),Curves!$11:$11,0)</f>
        <v>37</v>
      </c>
      <c r="CY150" s="12"/>
      <c r="CZ150" s="12">
        <f>MATCH(CONCATENATE("NG ",TEXT($BT150,"mmm-yyyy")),Curves!$11:$11,0)</f>
        <v>26</v>
      </c>
      <c r="DA150" s="12">
        <f>MATCH(CONCATENATE("B ",TEXT($BT150,"mmm-yyyy")),Curves!$11:$11,0)</f>
        <v>14</v>
      </c>
      <c r="DB150" s="12">
        <f>MATCH(CONCATENATE("DISC ",TEXT($BT150,"mmm-yyyy")),Curves!$11:$11,0)</f>
        <v>38</v>
      </c>
      <c r="DC150" s="12"/>
      <c r="DD150" s="12">
        <f>MATCH(CONCATENATE("NG ",TEXT($BU150,"mmm-yyyy")),Curves!$11:$11,0)</f>
        <v>27</v>
      </c>
      <c r="DE150" s="12">
        <f>MATCH(CONCATENATE("B ",TEXT($BU150,"mmm-yyyy")),Curves!$11:$11,0)</f>
        <v>15</v>
      </c>
      <c r="DF150" s="12">
        <f>MATCH(CONCATENATE("DISC ",TEXT($BU150,"mmm-yyyy")),Curves!$11:$11,0)</f>
        <v>39</v>
      </c>
      <c r="DG150" s="12"/>
      <c r="DH150" s="12">
        <f>MATCH(CONCATENATE("NG ",TEXT($BV150,"mmm-yyyy")),Curves!$11:$11,0)</f>
        <v>28</v>
      </c>
      <c r="DI150" s="12">
        <f>MATCH(CONCATENATE("B ",TEXT($BV150,"mmm-yyyy")),Curves!$11:$11,0)</f>
        <v>16</v>
      </c>
      <c r="DJ150" s="12">
        <f>MATCH(CONCATENATE("DISC ",TEXT($BV150,"mmm-yyyy")),Curves!$11:$11,0)</f>
        <v>40</v>
      </c>
      <c r="DL150" s="12">
        <f>MATCH(CONCATENATE("NG ",TEXT($BW150,"mmm-yyyy")),Curves!$11:$11,0)</f>
        <v>29</v>
      </c>
      <c r="DM150" s="12">
        <f>MATCH(CONCATENATE("B ",TEXT($BW150,"mmm-yyyy")),Curves!$11:$11,0)</f>
        <v>17</v>
      </c>
      <c r="DN150" s="12">
        <f>MATCH(CONCATENATE("DISC ",TEXT($BW150,"mmm-yyyy")),Curves!$11:$11,0)</f>
        <v>41</v>
      </c>
      <c r="DP150" s="12">
        <f>MATCH(CONCATENATE("NG ",TEXT($BX150,"mmm-yyyy")),Curves!$11:$11,0)</f>
        <v>30</v>
      </c>
      <c r="DQ150" s="12">
        <f>MATCH(CONCATENATE("B ",TEXT($BX150,"mmm-yyyy")),Curves!$11:$11,0)</f>
        <v>18</v>
      </c>
      <c r="DR150" s="12">
        <f>MATCH(CONCATENATE("DISC ",TEXT($BX150,"mmm-yyyy")),Curves!$11:$11,0)</f>
        <v>42</v>
      </c>
    </row>
    <row r="151" spans="2:122" x14ac:dyDescent="0.2">
      <c r="B151" s="6">
        <f t="shared" si="164"/>
        <v>36770</v>
      </c>
      <c r="C151" s="27">
        <f>IF(Curves!C160&lt;&gt;"",Curves!C160,"")</f>
        <v>36765</v>
      </c>
      <c r="D151" s="31"/>
      <c r="E151" s="20">
        <f t="shared" si="165"/>
        <v>0</v>
      </c>
      <c r="F151" s="20">
        <f t="shared" si="167"/>
        <v>0</v>
      </c>
      <c r="G151" s="20">
        <f t="shared" si="168"/>
        <v>0</v>
      </c>
      <c r="H151" s="20">
        <f t="shared" si="169"/>
        <v>0</v>
      </c>
      <c r="I151" s="20">
        <f t="shared" si="170"/>
        <v>0</v>
      </c>
      <c r="J151" s="20">
        <f t="shared" si="171"/>
        <v>0</v>
      </c>
      <c r="K151" s="20">
        <f t="shared" si="172"/>
        <v>0</v>
      </c>
      <c r="L151" s="20">
        <f t="shared" si="173"/>
        <v>0</v>
      </c>
      <c r="M151" s="20">
        <f t="shared" si="174"/>
        <v>0</v>
      </c>
      <c r="N151" s="20">
        <f t="shared" si="175"/>
        <v>0</v>
      </c>
      <c r="O151" s="21">
        <f t="shared" si="176"/>
        <v>0</v>
      </c>
      <c r="P151" s="20"/>
      <c r="Q151" s="50">
        <f t="shared" si="177"/>
        <v>0</v>
      </c>
      <c r="R151" s="50">
        <f t="shared" si="154"/>
        <v>0</v>
      </c>
      <c r="S151" s="51">
        <f t="shared" si="178"/>
        <v>0.84964725135009989</v>
      </c>
      <c r="U151" s="34">
        <f>INDEX(Curves!$A$12:$AZ$907,$CA151,CB151)</f>
        <v>0</v>
      </c>
      <c r="V151" s="34">
        <f>INDEX(Curves!$A$12:$AZ$907,$CA151,CC151)</f>
        <v>0</v>
      </c>
      <c r="W151" s="34">
        <f>INDEX(Curves!$A$12:$AZ$907,$CA151,CD151)</f>
        <v>0</v>
      </c>
      <c r="X151" s="34"/>
      <c r="Y151" s="34">
        <f>INDEX(Curves!$A$12:$AZ$907,$CA151,CF151)</f>
        <v>0</v>
      </c>
      <c r="Z151" s="34">
        <f>INDEX(Curves!$A$12:$AZ$907,$CA151,CG151)</f>
        <v>0</v>
      </c>
      <c r="AA151" s="34">
        <f>INDEX(Curves!$A$12:$AZ$907,$CA151,CH151)</f>
        <v>0</v>
      </c>
      <c r="AB151" s="34"/>
      <c r="AC151" s="34">
        <f>INDEX(Curves!$A$12:$AZ$907,$CA151,CJ151)</f>
        <v>0</v>
      </c>
      <c r="AD151" s="34">
        <f>INDEX(Curves!$A$12:$AZ$907,$CA151,CK151)</f>
        <v>0</v>
      </c>
      <c r="AE151" s="34">
        <f>INDEX(Curves!$A$12:$AZ$907,$CA151,CL151)</f>
        <v>0</v>
      </c>
      <c r="AF151" s="34"/>
      <c r="AG151" s="34">
        <f>INDEX(Curves!$A$12:$AZ$907,$CA151,CN151)</f>
        <v>0</v>
      </c>
      <c r="AH151" s="34">
        <f>INDEX(Curves!$A$12:$AZ$907,$CA151,CO151)</f>
        <v>0</v>
      </c>
      <c r="AI151" s="34">
        <f>INDEX(Curves!$A$12:$AZ$907,$CA151,CP151)</f>
        <v>0</v>
      </c>
      <c r="AJ151" s="34"/>
      <c r="AK151" s="34">
        <f>INDEX(Curves!$A$12:$AZ$907,$CA151,CR151)</f>
        <v>0</v>
      </c>
      <c r="AL151" s="34">
        <f>INDEX(Curves!$A$12:$AZ$907,$CA151,CS151)</f>
        <v>0</v>
      </c>
      <c r="AM151" s="34">
        <f>INDEX(Curves!$A$12:$AZ$907,$CA151,CT151)</f>
        <v>0</v>
      </c>
      <c r="AN151" s="34"/>
      <c r="AO151" s="34">
        <f>INDEX(Curves!$A$12:$AZ$907,$CA151,CV151)</f>
        <v>0</v>
      </c>
      <c r="AP151" s="34">
        <f>INDEX(Curves!$A$12:$AZ$907,$CA151,CW151)</f>
        <v>0</v>
      </c>
      <c r="AQ151" s="34">
        <f>INDEX(Curves!$A$12:$AZ$907,$CA151,CX151)</f>
        <v>0</v>
      </c>
      <c r="AR151" s="34"/>
      <c r="AS151" s="34">
        <f>INDEX(Curves!$A$12:$AZ$907,$CA151,CZ151)</f>
        <v>0</v>
      </c>
      <c r="AT151" s="34">
        <f>INDEX(Curves!$A$12:$AZ$907,$CA151,DA151)</f>
        <v>0</v>
      </c>
      <c r="AU151" s="34">
        <f>INDEX(Curves!$A$12:$AZ$907,$CA151,DB151)</f>
        <v>0</v>
      </c>
      <c r="AV151" s="34"/>
      <c r="AW151" s="34">
        <f>INDEX(Curves!$A$12:$AZ$907,$CA151,DD151)</f>
        <v>0</v>
      </c>
      <c r="AX151" s="34">
        <f>INDEX(Curves!$A$12:$AZ$907,$CA151,DE151)</f>
        <v>0</v>
      </c>
      <c r="AY151" s="34">
        <f>INDEX(Curves!$A$12:$AZ$907,$CA151,DF151)</f>
        <v>0</v>
      </c>
      <c r="AZ151" s="34"/>
      <c r="BA151" s="34">
        <f>INDEX(Curves!$A$12:$AZ$907,$CA151,DH151)</f>
        <v>0</v>
      </c>
      <c r="BB151" s="34">
        <f>INDEX(Curves!$A$12:$AZ$907,$CA151,DI151)</f>
        <v>0</v>
      </c>
      <c r="BC151" s="34">
        <f>INDEX(Curves!$A$12:$AZ$907,$CA151,DJ151)</f>
        <v>0</v>
      </c>
      <c r="BD151" s="34"/>
      <c r="BE151" s="34">
        <f>INDEX(Curves!$A$12:$AZ$907,$CA151,DL151)</f>
        <v>0</v>
      </c>
      <c r="BF151" s="34">
        <f>INDEX(Curves!$A$12:$AZ$907,$CA151,DM151)</f>
        <v>0</v>
      </c>
      <c r="BG151" s="34">
        <f>INDEX(Curves!$A$12:$AZ$907,$CA151,DN151)</f>
        <v>0</v>
      </c>
      <c r="BH151" s="34"/>
      <c r="BI151" s="34">
        <f>INDEX(Curves!$A$12:$AZ$907,$CA151,DP151)</f>
        <v>0</v>
      </c>
      <c r="BJ151" s="34">
        <f>INDEX(Curves!$A$12:$AZ$907,$CA151,DQ151)</f>
        <v>0</v>
      </c>
      <c r="BK151" s="34">
        <f>INDEX(Curves!$A$12:$AZ$907,$CA151,DR151)</f>
        <v>0</v>
      </c>
      <c r="BL151"/>
      <c r="BM151"/>
      <c r="BN151" s="17">
        <f t="shared" si="180"/>
        <v>36647</v>
      </c>
      <c r="BO151" s="17">
        <f t="shared" ref="BO151:BX151" si="199">EOMONTH(BN151,1)</f>
        <v>36707</v>
      </c>
      <c r="BP151" s="17">
        <f t="shared" si="199"/>
        <v>36738</v>
      </c>
      <c r="BQ151" s="17">
        <f t="shared" si="199"/>
        <v>36769</v>
      </c>
      <c r="BR151" s="17">
        <f t="shared" si="199"/>
        <v>36799</v>
      </c>
      <c r="BS151" s="17">
        <f t="shared" si="199"/>
        <v>36830</v>
      </c>
      <c r="BT151" s="17">
        <f t="shared" si="199"/>
        <v>36860</v>
      </c>
      <c r="BU151" s="17">
        <f t="shared" si="199"/>
        <v>36891</v>
      </c>
      <c r="BV151" s="17">
        <f t="shared" si="199"/>
        <v>36922</v>
      </c>
      <c r="BW151" s="17">
        <f t="shared" si="199"/>
        <v>36950</v>
      </c>
      <c r="BX151" s="17">
        <f t="shared" si="199"/>
        <v>36981</v>
      </c>
      <c r="BY151" s="9"/>
      <c r="CA151" s="12">
        <f>MATCH(C151,Curves!$C$12:$C$433,0)</f>
        <v>149</v>
      </c>
      <c r="CB151" s="12">
        <f>MATCH(CONCATENATE("NG ",TEXT($BN151,"mmm-yyyy")),Curves!$11:$11,0)</f>
        <v>20</v>
      </c>
      <c r="CC151" s="12">
        <f>MATCH(CONCATENATE("B ",TEXT($BN151,"mmm-yyyy")),Curves!$11:$11,0)</f>
        <v>8</v>
      </c>
      <c r="CD151" s="12">
        <f>MATCH(CONCATENATE("DISC ",TEXT($BN151,"mmm-yyyy")),Curves!$11:$11,0)</f>
        <v>32</v>
      </c>
      <c r="CE151" s="12"/>
      <c r="CF151" s="12">
        <f>MATCH(CONCATENATE("NG ",TEXT($BO151,"mmm-yyyy")),Curves!$11:$11,0)</f>
        <v>21</v>
      </c>
      <c r="CG151" s="12">
        <f>MATCH(CONCATENATE("B ",TEXT($BO151,"mmm-yyyy")),Curves!$11:$11,0)</f>
        <v>9</v>
      </c>
      <c r="CH151" s="12">
        <f>MATCH(CONCATENATE("DISC ",TEXT($BO151,"mmm-yyyy")),Curves!$11:$11,0)</f>
        <v>33</v>
      </c>
      <c r="CI151" s="12"/>
      <c r="CJ151" s="12">
        <f>MATCH(CONCATENATE("NG ",TEXT($BP151,"mmm-yyyy")),Curves!$11:$11,0)</f>
        <v>22</v>
      </c>
      <c r="CK151" s="12">
        <f>MATCH(CONCATENATE("B ",TEXT($BP151,"mmm-yyyy")),Curves!$11:$11,0)</f>
        <v>10</v>
      </c>
      <c r="CL151" s="12">
        <f>MATCH(CONCATENATE("DISC ",TEXT($BP151,"mmm-yyyy")),Curves!$11:$11,0)</f>
        <v>34</v>
      </c>
      <c r="CM151" s="12"/>
      <c r="CN151" s="12">
        <f>MATCH(CONCATENATE("NG ",TEXT($BQ151,"mmm-yyyy")),Curves!$11:$11,0)</f>
        <v>23</v>
      </c>
      <c r="CO151" s="12">
        <f>MATCH(CONCATENATE("B ",TEXT($BQ151,"mmm-yyyy")),Curves!$11:$11,0)</f>
        <v>11</v>
      </c>
      <c r="CP151" s="12">
        <f>MATCH(CONCATENATE("DISC ",TEXT($BQ151,"mmm-yyyy")),Curves!$11:$11,0)</f>
        <v>35</v>
      </c>
      <c r="CQ151" s="12"/>
      <c r="CR151" s="12">
        <f>MATCH(CONCATENATE("NG ",TEXT($BR151,"mmm-yyyy")),Curves!$11:$11,0)</f>
        <v>24</v>
      </c>
      <c r="CS151" s="12">
        <f>MATCH(CONCATENATE("B ",TEXT($BR151,"mmm-yyyy")),Curves!$11:$11,0)</f>
        <v>12</v>
      </c>
      <c r="CT151" s="12">
        <f>MATCH(CONCATENATE("DISC ",TEXT($BR151,"mmm-yyyy")),Curves!$11:$11,0)</f>
        <v>36</v>
      </c>
      <c r="CU151" s="12"/>
      <c r="CV151" s="12">
        <f>MATCH(CONCATENATE("NG ",TEXT($BS151,"mmm-yyyy")),Curves!$11:$11,0)</f>
        <v>25</v>
      </c>
      <c r="CW151" s="12">
        <f>MATCH(CONCATENATE("B ",TEXT($BS151,"mmm-yyyy")),Curves!$11:$11,0)</f>
        <v>13</v>
      </c>
      <c r="CX151" s="12">
        <f>MATCH(CONCATENATE("DISC ",TEXT($BS151,"mmm-yyyy")),Curves!$11:$11,0)</f>
        <v>37</v>
      </c>
      <c r="CY151" s="12"/>
      <c r="CZ151" s="12">
        <f>MATCH(CONCATENATE("NG ",TEXT($BT151,"mmm-yyyy")),Curves!$11:$11,0)</f>
        <v>26</v>
      </c>
      <c r="DA151" s="12">
        <f>MATCH(CONCATENATE("B ",TEXT($BT151,"mmm-yyyy")),Curves!$11:$11,0)</f>
        <v>14</v>
      </c>
      <c r="DB151" s="12">
        <f>MATCH(CONCATENATE("DISC ",TEXT($BT151,"mmm-yyyy")),Curves!$11:$11,0)</f>
        <v>38</v>
      </c>
      <c r="DC151" s="12"/>
      <c r="DD151" s="12">
        <f>MATCH(CONCATENATE("NG ",TEXT($BU151,"mmm-yyyy")),Curves!$11:$11,0)</f>
        <v>27</v>
      </c>
      <c r="DE151" s="12">
        <f>MATCH(CONCATENATE("B ",TEXT($BU151,"mmm-yyyy")),Curves!$11:$11,0)</f>
        <v>15</v>
      </c>
      <c r="DF151" s="12">
        <f>MATCH(CONCATENATE("DISC ",TEXT($BU151,"mmm-yyyy")),Curves!$11:$11,0)</f>
        <v>39</v>
      </c>
      <c r="DG151" s="12"/>
      <c r="DH151" s="12">
        <f>MATCH(CONCATENATE("NG ",TEXT($BV151,"mmm-yyyy")),Curves!$11:$11,0)</f>
        <v>28</v>
      </c>
      <c r="DI151" s="12">
        <f>MATCH(CONCATENATE("B ",TEXT($BV151,"mmm-yyyy")),Curves!$11:$11,0)</f>
        <v>16</v>
      </c>
      <c r="DJ151" s="12">
        <f>MATCH(CONCATENATE("DISC ",TEXT($BV151,"mmm-yyyy")),Curves!$11:$11,0)</f>
        <v>40</v>
      </c>
      <c r="DL151" s="12">
        <f>MATCH(CONCATENATE("NG ",TEXT($BW151,"mmm-yyyy")),Curves!$11:$11,0)</f>
        <v>29</v>
      </c>
      <c r="DM151" s="12">
        <f>MATCH(CONCATENATE("B ",TEXT($BW151,"mmm-yyyy")),Curves!$11:$11,0)</f>
        <v>17</v>
      </c>
      <c r="DN151" s="12">
        <f>MATCH(CONCATENATE("DISC ",TEXT($BW151,"mmm-yyyy")),Curves!$11:$11,0)</f>
        <v>41</v>
      </c>
      <c r="DP151" s="12">
        <f>MATCH(CONCATENATE("NG ",TEXT($BX151,"mmm-yyyy")),Curves!$11:$11,0)</f>
        <v>30</v>
      </c>
      <c r="DQ151" s="12">
        <f>MATCH(CONCATENATE("B ",TEXT($BX151,"mmm-yyyy")),Curves!$11:$11,0)</f>
        <v>18</v>
      </c>
      <c r="DR151" s="12">
        <f>MATCH(CONCATENATE("DISC ",TEXT($BX151,"mmm-yyyy")),Curves!$11:$11,0)</f>
        <v>42</v>
      </c>
    </row>
    <row r="152" spans="2:122" x14ac:dyDescent="0.2">
      <c r="B152" s="6">
        <f t="shared" si="164"/>
        <v>36770</v>
      </c>
      <c r="C152" s="27">
        <f>IF(Curves!C161&lt;&gt;"",Curves!C161,"")</f>
        <v>36766</v>
      </c>
      <c r="D152" s="31"/>
      <c r="E152" s="20">
        <f t="shared" si="165"/>
        <v>0</v>
      </c>
      <c r="F152" s="20">
        <f t="shared" si="167"/>
        <v>0</v>
      </c>
      <c r="G152" s="20">
        <f t="shared" si="168"/>
        <v>0</v>
      </c>
      <c r="H152" s="20">
        <f t="shared" si="169"/>
        <v>0</v>
      </c>
      <c r="I152" s="20">
        <f t="shared" si="170"/>
        <v>3.4425066801591524</v>
      </c>
      <c r="J152" s="20">
        <f t="shared" si="171"/>
        <v>3.8628621504023122</v>
      </c>
      <c r="K152" s="20">
        <f t="shared" si="172"/>
        <v>4.2846281322626476</v>
      </c>
      <c r="L152" s="20">
        <f t="shared" si="173"/>
        <v>4.3704704753456296</v>
      </c>
      <c r="M152" s="20">
        <f t="shared" si="174"/>
        <v>4.305476192747185</v>
      </c>
      <c r="N152" s="20">
        <f t="shared" si="175"/>
        <v>4.0191976006146142</v>
      </c>
      <c r="O152" s="21">
        <f t="shared" si="176"/>
        <v>3.6699356962260055</v>
      </c>
      <c r="P152" s="20"/>
      <c r="Q152" s="50">
        <f t="shared" si="177"/>
        <v>4.3704704753456296</v>
      </c>
      <c r="R152" s="50">
        <f t="shared" ref="R152:R183" si="200">MIN(J152:O152)</f>
        <v>3.6699356962260055</v>
      </c>
      <c r="S152" s="51">
        <f t="shared" si="178"/>
        <v>0.70053477911962414</v>
      </c>
      <c r="U152" s="34">
        <f>INDEX(Curves!$A$12:$AZ$907,$CA152,CB152)</f>
        <v>0</v>
      </c>
      <c r="V152" s="34">
        <f>INDEX(Curves!$A$12:$AZ$907,$CA152,CC152)</f>
        <v>0</v>
      </c>
      <c r="W152" s="34">
        <f>INDEX(Curves!$A$12:$AZ$907,$CA152,CD152)</f>
        <v>0</v>
      </c>
      <c r="X152" s="34"/>
      <c r="Y152" s="34">
        <f>INDEX(Curves!$A$12:$AZ$907,$CA152,CF152)</f>
        <v>0</v>
      </c>
      <c r="Z152" s="34">
        <f>INDEX(Curves!$A$12:$AZ$907,$CA152,CG152)</f>
        <v>0</v>
      </c>
      <c r="AA152" s="34">
        <f>INDEX(Curves!$A$12:$AZ$907,$CA152,CH152)</f>
        <v>0</v>
      </c>
      <c r="AB152" s="34"/>
      <c r="AC152" s="34">
        <f>INDEX(Curves!$A$12:$AZ$907,$CA152,CJ152)</f>
        <v>0</v>
      </c>
      <c r="AD152" s="34">
        <f>INDEX(Curves!$A$12:$AZ$907,$CA152,CK152)</f>
        <v>0</v>
      </c>
      <c r="AE152" s="34">
        <f>INDEX(Curves!$A$12:$AZ$907,$CA152,CL152)</f>
        <v>0</v>
      </c>
      <c r="AF152" s="34"/>
      <c r="AG152" s="34">
        <f>INDEX(Curves!$A$12:$AZ$907,$CA152,CN152)</f>
        <v>0</v>
      </c>
      <c r="AH152" s="34">
        <f>INDEX(Curves!$A$12:$AZ$907,$CA152,CO152)</f>
        <v>0</v>
      </c>
      <c r="AI152" s="34">
        <f>INDEX(Curves!$A$12:$AZ$907,$CA152,CP152)</f>
        <v>0</v>
      </c>
      <c r="AJ152" s="34"/>
      <c r="AK152" s="34">
        <f>INDEX(Curves!$A$12:$AZ$907,$CA152,CR152)</f>
        <v>4.6849999999999996</v>
      </c>
      <c r="AL152" s="34">
        <f>INDEX(Curves!$A$12:$AZ$907,$CA152,CS152)</f>
        <v>-1.24</v>
      </c>
      <c r="AM152" s="34">
        <f>INDEX(Curves!$A$12:$AZ$907,$CA152,CT152)</f>
        <v>0.9992762496833536</v>
      </c>
      <c r="AN152" s="34"/>
      <c r="AO152" s="34">
        <f>INDEX(Curves!$A$12:$AZ$907,$CA152,CV152)</f>
        <v>4.6920000000000002</v>
      </c>
      <c r="AP152" s="34">
        <f>INDEX(Curves!$A$12:$AZ$907,$CA152,CW152)</f>
        <v>-0.80500000000000005</v>
      </c>
      <c r="AQ152" s="34">
        <f>INDEX(Curves!$A$12:$AZ$907,$CA152,CX152)</f>
        <v>0.99379010815598456</v>
      </c>
      <c r="AR152" s="34"/>
      <c r="AS152" s="34">
        <f>INDEX(Curves!$A$12:$AZ$907,$CA152,CZ152)</f>
        <v>4.7360000000000007</v>
      </c>
      <c r="AT152" s="34">
        <f>INDEX(Curves!$A$12:$AZ$907,$CA152,DA152)</f>
        <v>-0.4</v>
      </c>
      <c r="AU152" s="34">
        <f>INDEX(Curves!$A$12:$AZ$907,$CA152,DB152)</f>
        <v>0.9881522445255182</v>
      </c>
      <c r="AV152" s="34"/>
      <c r="AW152" s="34">
        <f>INDEX(Curves!$A$12:$AZ$907,$CA152,DD152)</f>
        <v>4.8</v>
      </c>
      <c r="AX152" s="34">
        <f>INDEX(Curves!$A$12:$AZ$907,$CA152,DE152)</f>
        <v>-0.35249999999999998</v>
      </c>
      <c r="AY152" s="34">
        <f>INDEX(Curves!$A$12:$AZ$907,$CA152,DF152)</f>
        <v>0.98268026427108035</v>
      </c>
      <c r="AZ152" s="34"/>
      <c r="BA152" s="34">
        <f>INDEX(Curves!$A$12:$AZ$907,$CA152,DH152)</f>
        <v>4.7440000000000007</v>
      </c>
      <c r="BB152" s="34">
        <f>INDEX(Curves!$A$12:$AZ$907,$CA152,DI152)</f>
        <v>-0.33750000000000002</v>
      </c>
      <c r="BC152" s="34">
        <f>INDEX(Curves!$A$12:$AZ$907,$CA152,DJ152)</f>
        <v>0.97707391189088499</v>
      </c>
      <c r="BD152" s="34"/>
      <c r="BE152" s="34">
        <f>INDEX(Curves!$A$12:$AZ$907,$CA152,DL152)</f>
        <v>4.4800000000000004</v>
      </c>
      <c r="BF152" s="34">
        <f>INDEX(Curves!$A$12:$AZ$907,$CA152,DM152)</f>
        <v>-0.34250000000000003</v>
      </c>
      <c r="BG152" s="34">
        <f>INDEX(Curves!$A$12:$AZ$907,$CA152,DN152)</f>
        <v>0.97140727507301849</v>
      </c>
      <c r="BH152" s="34"/>
      <c r="BI152" s="34">
        <f>INDEX(Curves!$A$12:$AZ$907,$CA152,DP152)</f>
        <v>4.2130000000000001</v>
      </c>
      <c r="BJ152" s="34">
        <f>INDEX(Curves!$A$12:$AZ$907,$CA152,DQ152)</f>
        <v>-0.41499999999999998</v>
      </c>
      <c r="BK152" s="34">
        <f>INDEX(Curves!$A$12:$AZ$907,$CA152,DR152)</f>
        <v>0.9662811206492905</v>
      </c>
      <c r="BL152"/>
      <c r="BM152"/>
      <c r="BN152" s="17">
        <f t="shared" si="180"/>
        <v>36647</v>
      </c>
      <c r="BO152" s="17">
        <f t="shared" ref="BO152:BX152" si="201">EOMONTH(BN152,1)</f>
        <v>36707</v>
      </c>
      <c r="BP152" s="17">
        <f t="shared" si="201"/>
        <v>36738</v>
      </c>
      <c r="BQ152" s="17">
        <f t="shared" si="201"/>
        <v>36769</v>
      </c>
      <c r="BR152" s="17">
        <f t="shared" si="201"/>
        <v>36799</v>
      </c>
      <c r="BS152" s="17">
        <f t="shared" si="201"/>
        <v>36830</v>
      </c>
      <c r="BT152" s="17">
        <f t="shared" si="201"/>
        <v>36860</v>
      </c>
      <c r="BU152" s="17">
        <f t="shared" si="201"/>
        <v>36891</v>
      </c>
      <c r="BV152" s="17">
        <f t="shared" si="201"/>
        <v>36922</v>
      </c>
      <c r="BW152" s="17">
        <f t="shared" si="201"/>
        <v>36950</v>
      </c>
      <c r="BX152" s="17">
        <f t="shared" si="201"/>
        <v>36981</v>
      </c>
      <c r="BY152" s="9"/>
      <c r="CA152" s="12">
        <f>MATCH(C152,Curves!$C$12:$C$433,0)</f>
        <v>150</v>
      </c>
      <c r="CB152" s="12">
        <f>MATCH(CONCATENATE("NG ",TEXT($BN152,"mmm-yyyy")),Curves!$11:$11,0)</f>
        <v>20</v>
      </c>
      <c r="CC152" s="12">
        <f>MATCH(CONCATENATE("B ",TEXT($BN152,"mmm-yyyy")),Curves!$11:$11,0)</f>
        <v>8</v>
      </c>
      <c r="CD152" s="12">
        <f>MATCH(CONCATENATE("DISC ",TEXT($BN152,"mmm-yyyy")),Curves!$11:$11,0)</f>
        <v>32</v>
      </c>
      <c r="CE152" s="12"/>
      <c r="CF152" s="12">
        <f>MATCH(CONCATENATE("NG ",TEXT($BO152,"mmm-yyyy")),Curves!$11:$11,0)</f>
        <v>21</v>
      </c>
      <c r="CG152" s="12">
        <f>MATCH(CONCATENATE("B ",TEXT($BO152,"mmm-yyyy")),Curves!$11:$11,0)</f>
        <v>9</v>
      </c>
      <c r="CH152" s="12">
        <f>MATCH(CONCATENATE("DISC ",TEXT($BO152,"mmm-yyyy")),Curves!$11:$11,0)</f>
        <v>33</v>
      </c>
      <c r="CI152" s="12"/>
      <c r="CJ152" s="12">
        <f>MATCH(CONCATENATE("NG ",TEXT($BP152,"mmm-yyyy")),Curves!$11:$11,0)</f>
        <v>22</v>
      </c>
      <c r="CK152" s="12">
        <f>MATCH(CONCATENATE("B ",TEXT($BP152,"mmm-yyyy")),Curves!$11:$11,0)</f>
        <v>10</v>
      </c>
      <c r="CL152" s="12">
        <f>MATCH(CONCATENATE("DISC ",TEXT($BP152,"mmm-yyyy")),Curves!$11:$11,0)</f>
        <v>34</v>
      </c>
      <c r="CM152" s="12"/>
      <c r="CN152" s="12">
        <f>MATCH(CONCATENATE("NG ",TEXT($BQ152,"mmm-yyyy")),Curves!$11:$11,0)</f>
        <v>23</v>
      </c>
      <c r="CO152" s="12">
        <f>MATCH(CONCATENATE("B ",TEXT($BQ152,"mmm-yyyy")),Curves!$11:$11,0)</f>
        <v>11</v>
      </c>
      <c r="CP152" s="12">
        <f>MATCH(CONCATENATE("DISC ",TEXT($BQ152,"mmm-yyyy")),Curves!$11:$11,0)</f>
        <v>35</v>
      </c>
      <c r="CQ152" s="12"/>
      <c r="CR152" s="12">
        <f>MATCH(CONCATENATE("NG ",TEXT($BR152,"mmm-yyyy")),Curves!$11:$11,0)</f>
        <v>24</v>
      </c>
      <c r="CS152" s="12">
        <f>MATCH(CONCATENATE("B ",TEXT($BR152,"mmm-yyyy")),Curves!$11:$11,0)</f>
        <v>12</v>
      </c>
      <c r="CT152" s="12">
        <f>MATCH(CONCATENATE("DISC ",TEXT($BR152,"mmm-yyyy")),Curves!$11:$11,0)</f>
        <v>36</v>
      </c>
      <c r="CU152" s="12"/>
      <c r="CV152" s="12">
        <f>MATCH(CONCATENATE("NG ",TEXT($BS152,"mmm-yyyy")),Curves!$11:$11,0)</f>
        <v>25</v>
      </c>
      <c r="CW152" s="12">
        <f>MATCH(CONCATENATE("B ",TEXT($BS152,"mmm-yyyy")),Curves!$11:$11,0)</f>
        <v>13</v>
      </c>
      <c r="CX152" s="12">
        <f>MATCH(CONCATENATE("DISC ",TEXT($BS152,"mmm-yyyy")),Curves!$11:$11,0)</f>
        <v>37</v>
      </c>
      <c r="CY152" s="12"/>
      <c r="CZ152" s="12">
        <f>MATCH(CONCATENATE("NG ",TEXT($BT152,"mmm-yyyy")),Curves!$11:$11,0)</f>
        <v>26</v>
      </c>
      <c r="DA152" s="12">
        <f>MATCH(CONCATENATE("B ",TEXT($BT152,"mmm-yyyy")),Curves!$11:$11,0)</f>
        <v>14</v>
      </c>
      <c r="DB152" s="12">
        <f>MATCH(CONCATENATE("DISC ",TEXT($BT152,"mmm-yyyy")),Curves!$11:$11,0)</f>
        <v>38</v>
      </c>
      <c r="DC152" s="12"/>
      <c r="DD152" s="12">
        <f>MATCH(CONCATENATE("NG ",TEXT($BU152,"mmm-yyyy")),Curves!$11:$11,0)</f>
        <v>27</v>
      </c>
      <c r="DE152" s="12">
        <f>MATCH(CONCATENATE("B ",TEXT($BU152,"mmm-yyyy")),Curves!$11:$11,0)</f>
        <v>15</v>
      </c>
      <c r="DF152" s="12">
        <f>MATCH(CONCATENATE("DISC ",TEXT($BU152,"mmm-yyyy")),Curves!$11:$11,0)</f>
        <v>39</v>
      </c>
      <c r="DG152" s="12"/>
      <c r="DH152" s="12">
        <f>MATCH(CONCATENATE("NG ",TEXT($BV152,"mmm-yyyy")),Curves!$11:$11,0)</f>
        <v>28</v>
      </c>
      <c r="DI152" s="12">
        <f>MATCH(CONCATENATE("B ",TEXT($BV152,"mmm-yyyy")),Curves!$11:$11,0)</f>
        <v>16</v>
      </c>
      <c r="DJ152" s="12">
        <f>MATCH(CONCATENATE("DISC ",TEXT($BV152,"mmm-yyyy")),Curves!$11:$11,0)</f>
        <v>40</v>
      </c>
      <c r="DL152" s="12">
        <f>MATCH(CONCATENATE("NG ",TEXT($BW152,"mmm-yyyy")),Curves!$11:$11,0)</f>
        <v>29</v>
      </c>
      <c r="DM152" s="12">
        <f>MATCH(CONCATENATE("B ",TEXT($BW152,"mmm-yyyy")),Curves!$11:$11,0)</f>
        <v>17</v>
      </c>
      <c r="DN152" s="12">
        <f>MATCH(CONCATENATE("DISC ",TEXT($BW152,"mmm-yyyy")),Curves!$11:$11,0)</f>
        <v>41</v>
      </c>
      <c r="DP152" s="12">
        <f>MATCH(CONCATENATE("NG ",TEXT($BX152,"mmm-yyyy")),Curves!$11:$11,0)</f>
        <v>30</v>
      </c>
      <c r="DQ152" s="12">
        <f>MATCH(CONCATENATE("B ",TEXT($BX152,"mmm-yyyy")),Curves!$11:$11,0)</f>
        <v>18</v>
      </c>
      <c r="DR152" s="12">
        <f>MATCH(CONCATENATE("DISC ",TEXT($BX152,"mmm-yyyy")),Curves!$11:$11,0)</f>
        <v>42</v>
      </c>
    </row>
    <row r="153" spans="2:122" x14ac:dyDescent="0.2">
      <c r="B153" s="6">
        <f t="shared" si="164"/>
        <v>36770</v>
      </c>
      <c r="C153" s="27">
        <f>IF(Curves!C162&lt;&gt;"",Curves!C162,"")</f>
        <v>36767</v>
      </c>
      <c r="D153" s="31"/>
      <c r="E153" s="20">
        <f t="shared" si="165"/>
        <v>0</v>
      </c>
      <c r="F153" s="20">
        <f t="shared" si="167"/>
        <v>0</v>
      </c>
      <c r="G153" s="20">
        <f t="shared" si="168"/>
        <v>0</v>
      </c>
      <c r="H153" s="20">
        <f t="shared" si="169"/>
        <v>0</v>
      </c>
      <c r="I153" s="20">
        <f t="shared" si="170"/>
        <v>3.4111495052535972</v>
      </c>
      <c r="J153" s="20">
        <f t="shared" si="171"/>
        <v>3.8397134561280679</v>
      </c>
      <c r="K153" s="20">
        <f t="shared" si="172"/>
        <v>4.2468737184850651</v>
      </c>
      <c r="L153" s="20">
        <f t="shared" si="173"/>
        <v>4.3417811798946824</v>
      </c>
      <c r="M153" s="20">
        <f t="shared" si="174"/>
        <v>4.2827619105390351</v>
      </c>
      <c r="N153" s="20">
        <f t="shared" si="175"/>
        <v>4.0052433598497883</v>
      </c>
      <c r="O153" s="21">
        <f t="shared" si="176"/>
        <v>3.6626917327466688</v>
      </c>
      <c r="P153" s="20"/>
      <c r="Q153" s="50">
        <f t="shared" si="177"/>
        <v>4.3417811798946824</v>
      </c>
      <c r="R153" s="50">
        <f t="shared" si="200"/>
        <v>3.6626917327466688</v>
      </c>
      <c r="S153" s="51">
        <f t="shared" si="178"/>
        <v>0.67908944714801356</v>
      </c>
      <c r="U153" s="34">
        <f>INDEX(Curves!$A$12:$AZ$907,$CA153,CB153)</f>
        <v>0</v>
      </c>
      <c r="V153" s="34">
        <f>INDEX(Curves!$A$12:$AZ$907,$CA153,CC153)</f>
        <v>0</v>
      </c>
      <c r="W153" s="34">
        <f>INDEX(Curves!$A$12:$AZ$907,$CA153,CD153)</f>
        <v>0</v>
      </c>
      <c r="X153" s="34"/>
      <c r="Y153" s="34">
        <f>INDEX(Curves!$A$12:$AZ$907,$CA153,CF153)</f>
        <v>0</v>
      </c>
      <c r="Z153" s="34">
        <f>INDEX(Curves!$A$12:$AZ$907,$CA153,CG153)</f>
        <v>0</v>
      </c>
      <c r="AA153" s="34">
        <f>INDEX(Curves!$A$12:$AZ$907,$CA153,CH153)</f>
        <v>0</v>
      </c>
      <c r="AB153" s="34"/>
      <c r="AC153" s="34">
        <f>INDEX(Curves!$A$12:$AZ$907,$CA153,CJ153)</f>
        <v>0</v>
      </c>
      <c r="AD153" s="34">
        <f>INDEX(Curves!$A$12:$AZ$907,$CA153,CK153)</f>
        <v>0</v>
      </c>
      <c r="AE153" s="34">
        <f>INDEX(Curves!$A$12:$AZ$907,$CA153,CL153)</f>
        <v>0</v>
      </c>
      <c r="AF153" s="34"/>
      <c r="AG153" s="34">
        <f>INDEX(Curves!$A$12:$AZ$907,$CA153,CN153)</f>
        <v>0</v>
      </c>
      <c r="AH153" s="34">
        <f>INDEX(Curves!$A$12:$AZ$907,$CA153,CO153)</f>
        <v>0</v>
      </c>
      <c r="AI153" s="34">
        <f>INDEX(Curves!$A$12:$AZ$907,$CA153,CP153)</f>
        <v>0</v>
      </c>
      <c r="AJ153" s="34"/>
      <c r="AK153" s="34">
        <f>INDEX(Curves!$A$12:$AZ$907,$CA153,CR153)</f>
        <v>4.6180000000000003</v>
      </c>
      <c r="AL153" s="34">
        <f>INDEX(Curves!$A$12:$AZ$907,$CA153,CS153)</f>
        <v>-1.2050000000000001</v>
      </c>
      <c r="AM153" s="34">
        <f>INDEX(Curves!$A$12:$AZ$907,$CA153,CT153)</f>
        <v>0.99945780991901456</v>
      </c>
      <c r="AN153" s="34"/>
      <c r="AO153" s="34">
        <f>INDEX(Curves!$A$12:$AZ$907,$CA153,CV153)</f>
        <v>4.6429999999999998</v>
      </c>
      <c r="AP153" s="34">
        <f>INDEX(Curves!$A$12:$AZ$907,$CA153,CW153)</f>
        <v>-0.78</v>
      </c>
      <c r="AQ153" s="34">
        <f>INDEX(Curves!$A$12:$AZ$907,$CA153,CX153)</f>
        <v>0.99397190166400939</v>
      </c>
      <c r="AR153" s="34"/>
      <c r="AS153" s="34">
        <f>INDEX(Curves!$A$12:$AZ$907,$CA153,CZ153)</f>
        <v>4.6970000000000001</v>
      </c>
      <c r="AT153" s="34">
        <f>INDEX(Curves!$A$12:$AZ$907,$CA153,DA153)</f>
        <v>-0.4</v>
      </c>
      <c r="AU153" s="34">
        <f>INDEX(Curves!$A$12:$AZ$907,$CA153,DB153)</f>
        <v>0.98833458656855133</v>
      </c>
      <c r="AV153" s="34"/>
      <c r="AW153" s="34">
        <f>INDEX(Curves!$A$12:$AZ$907,$CA153,DD153)</f>
        <v>4.7699999999999996</v>
      </c>
      <c r="AX153" s="34">
        <f>INDEX(Curves!$A$12:$AZ$907,$CA153,DE153)</f>
        <v>-0.35249999999999998</v>
      </c>
      <c r="AY153" s="34">
        <f>INDEX(Curves!$A$12:$AZ$907,$CA153,DF153)</f>
        <v>0.98285935028742111</v>
      </c>
      <c r="AZ153" s="34"/>
      <c r="BA153" s="34">
        <f>INDEX(Curves!$A$12:$AZ$907,$CA153,DH153)</f>
        <v>4.72</v>
      </c>
      <c r="BB153" s="34">
        <f>INDEX(Curves!$A$12:$AZ$907,$CA153,DI153)</f>
        <v>-0.33750000000000002</v>
      </c>
      <c r="BC153" s="34">
        <f>INDEX(Curves!$A$12:$AZ$907,$CA153,DJ153)</f>
        <v>0.9772417365747943</v>
      </c>
      <c r="BD153" s="34"/>
      <c r="BE153" s="34">
        <f>INDEX(Curves!$A$12:$AZ$907,$CA153,DL153)</f>
        <v>4.4649999999999999</v>
      </c>
      <c r="BF153" s="34">
        <f>INDEX(Curves!$A$12:$AZ$907,$CA153,DM153)</f>
        <v>-0.34250000000000003</v>
      </c>
      <c r="BG153" s="34">
        <f>INDEX(Curves!$A$12:$AZ$907,$CA153,DN153)</f>
        <v>0.97155690960577046</v>
      </c>
      <c r="BH153" s="34"/>
      <c r="BI153" s="34">
        <f>INDEX(Curves!$A$12:$AZ$907,$CA153,DP153)</f>
        <v>4.2050000000000001</v>
      </c>
      <c r="BJ153" s="34">
        <f>INDEX(Curves!$A$12:$AZ$907,$CA153,DQ153)</f>
        <v>-0.41499999999999998</v>
      </c>
      <c r="BK153" s="34">
        <f>INDEX(Curves!$A$12:$AZ$907,$CA153,DR153)</f>
        <v>0.96640942816534792</v>
      </c>
      <c r="BL153"/>
      <c r="BM153"/>
      <c r="BN153" s="17">
        <f t="shared" si="180"/>
        <v>36647</v>
      </c>
      <c r="BO153" s="17">
        <f t="shared" ref="BO153:BX153" si="202">EOMONTH(BN153,1)</f>
        <v>36707</v>
      </c>
      <c r="BP153" s="17">
        <f t="shared" si="202"/>
        <v>36738</v>
      </c>
      <c r="BQ153" s="17">
        <f t="shared" si="202"/>
        <v>36769</v>
      </c>
      <c r="BR153" s="17">
        <f t="shared" si="202"/>
        <v>36799</v>
      </c>
      <c r="BS153" s="17">
        <f t="shared" si="202"/>
        <v>36830</v>
      </c>
      <c r="BT153" s="17">
        <f t="shared" si="202"/>
        <v>36860</v>
      </c>
      <c r="BU153" s="17">
        <f t="shared" si="202"/>
        <v>36891</v>
      </c>
      <c r="BV153" s="17">
        <f t="shared" si="202"/>
        <v>36922</v>
      </c>
      <c r="BW153" s="17">
        <f t="shared" si="202"/>
        <v>36950</v>
      </c>
      <c r="BX153" s="17">
        <f t="shared" si="202"/>
        <v>36981</v>
      </c>
      <c r="BY153" s="9"/>
      <c r="CA153" s="12">
        <f>MATCH(C153,Curves!$C$12:$C$433,0)</f>
        <v>151</v>
      </c>
      <c r="CB153" s="12">
        <f>MATCH(CONCATENATE("NG ",TEXT($BN153,"mmm-yyyy")),Curves!$11:$11,0)</f>
        <v>20</v>
      </c>
      <c r="CC153" s="12">
        <f>MATCH(CONCATENATE("B ",TEXT($BN153,"mmm-yyyy")),Curves!$11:$11,0)</f>
        <v>8</v>
      </c>
      <c r="CD153" s="12">
        <f>MATCH(CONCATENATE("DISC ",TEXT($BN153,"mmm-yyyy")),Curves!$11:$11,0)</f>
        <v>32</v>
      </c>
      <c r="CE153" s="12"/>
      <c r="CF153" s="12">
        <f>MATCH(CONCATENATE("NG ",TEXT($BO153,"mmm-yyyy")),Curves!$11:$11,0)</f>
        <v>21</v>
      </c>
      <c r="CG153" s="12">
        <f>MATCH(CONCATENATE("B ",TEXT($BO153,"mmm-yyyy")),Curves!$11:$11,0)</f>
        <v>9</v>
      </c>
      <c r="CH153" s="12">
        <f>MATCH(CONCATENATE("DISC ",TEXT($BO153,"mmm-yyyy")),Curves!$11:$11,0)</f>
        <v>33</v>
      </c>
      <c r="CI153" s="12"/>
      <c r="CJ153" s="12">
        <f>MATCH(CONCATENATE("NG ",TEXT($BP153,"mmm-yyyy")),Curves!$11:$11,0)</f>
        <v>22</v>
      </c>
      <c r="CK153" s="12">
        <f>MATCH(CONCATENATE("B ",TEXT($BP153,"mmm-yyyy")),Curves!$11:$11,0)</f>
        <v>10</v>
      </c>
      <c r="CL153" s="12">
        <f>MATCH(CONCATENATE("DISC ",TEXT($BP153,"mmm-yyyy")),Curves!$11:$11,0)</f>
        <v>34</v>
      </c>
      <c r="CM153" s="12"/>
      <c r="CN153" s="12">
        <f>MATCH(CONCATENATE("NG ",TEXT($BQ153,"mmm-yyyy")),Curves!$11:$11,0)</f>
        <v>23</v>
      </c>
      <c r="CO153" s="12">
        <f>MATCH(CONCATENATE("B ",TEXT($BQ153,"mmm-yyyy")),Curves!$11:$11,0)</f>
        <v>11</v>
      </c>
      <c r="CP153" s="12">
        <f>MATCH(CONCATENATE("DISC ",TEXT($BQ153,"mmm-yyyy")),Curves!$11:$11,0)</f>
        <v>35</v>
      </c>
      <c r="CQ153" s="12"/>
      <c r="CR153" s="12">
        <f>MATCH(CONCATENATE("NG ",TEXT($BR153,"mmm-yyyy")),Curves!$11:$11,0)</f>
        <v>24</v>
      </c>
      <c r="CS153" s="12">
        <f>MATCH(CONCATENATE("B ",TEXT($BR153,"mmm-yyyy")),Curves!$11:$11,0)</f>
        <v>12</v>
      </c>
      <c r="CT153" s="12">
        <f>MATCH(CONCATENATE("DISC ",TEXT($BR153,"mmm-yyyy")),Curves!$11:$11,0)</f>
        <v>36</v>
      </c>
      <c r="CU153" s="12"/>
      <c r="CV153" s="12">
        <f>MATCH(CONCATENATE("NG ",TEXT($BS153,"mmm-yyyy")),Curves!$11:$11,0)</f>
        <v>25</v>
      </c>
      <c r="CW153" s="12">
        <f>MATCH(CONCATENATE("B ",TEXT($BS153,"mmm-yyyy")),Curves!$11:$11,0)</f>
        <v>13</v>
      </c>
      <c r="CX153" s="12">
        <f>MATCH(CONCATENATE("DISC ",TEXT($BS153,"mmm-yyyy")),Curves!$11:$11,0)</f>
        <v>37</v>
      </c>
      <c r="CY153" s="12"/>
      <c r="CZ153" s="12">
        <f>MATCH(CONCATENATE("NG ",TEXT($BT153,"mmm-yyyy")),Curves!$11:$11,0)</f>
        <v>26</v>
      </c>
      <c r="DA153" s="12">
        <f>MATCH(CONCATENATE("B ",TEXT($BT153,"mmm-yyyy")),Curves!$11:$11,0)</f>
        <v>14</v>
      </c>
      <c r="DB153" s="12">
        <f>MATCH(CONCATENATE("DISC ",TEXT($BT153,"mmm-yyyy")),Curves!$11:$11,0)</f>
        <v>38</v>
      </c>
      <c r="DC153" s="12"/>
      <c r="DD153" s="12">
        <f>MATCH(CONCATENATE("NG ",TEXT($BU153,"mmm-yyyy")),Curves!$11:$11,0)</f>
        <v>27</v>
      </c>
      <c r="DE153" s="12">
        <f>MATCH(CONCATENATE("B ",TEXT($BU153,"mmm-yyyy")),Curves!$11:$11,0)</f>
        <v>15</v>
      </c>
      <c r="DF153" s="12">
        <f>MATCH(CONCATENATE("DISC ",TEXT($BU153,"mmm-yyyy")),Curves!$11:$11,0)</f>
        <v>39</v>
      </c>
      <c r="DG153" s="12"/>
      <c r="DH153" s="12">
        <f>MATCH(CONCATENATE("NG ",TEXT($BV153,"mmm-yyyy")),Curves!$11:$11,0)</f>
        <v>28</v>
      </c>
      <c r="DI153" s="12">
        <f>MATCH(CONCATENATE("B ",TEXT($BV153,"mmm-yyyy")),Curves!$11:$11,0)</f>
        <v>16</v>
      </c>
      <c r="DJ153" s="12">
        <f>MATCH(CONCATENATE("DISC ",TEXT($BV153,"mmm-yyyy")),Curves!$11:$11,0)</f>
        <v>40</v>
      </c>
      <c r="DL153" s="12">
        <f>MATCH(CONCATENATE("NG ",TEXT($BW153,"mmm-yyyy")),Curves!$11:$11,0)</f>
        <v>29</v>
      </c>
      <c r="DM153" s="12">
        <f>MATCH(CONCATENATE("B ",TEXT($BW153,"mmm-yyyy")),Curves!$11:$11,0)</f>
        <v>17</v>
      </c>
      <c r="DN153" s="12">
        <f>MATCH(CONCATENATE("DISC ",TEXT($BW153,"mmm-yyyy")),Curves!$11:$11,0)</f>
        <v>41</v>
      </c>
      <c r="DP153" s="12">
        <f>MATCH(CONCATENATE("NG ",TEXT($BX153,"mmm-yyyy")),Curves!$11:$11,0)</f>
        <v>30</v>
      </c>
      <c r="DQ153" s="12">
        <f>MATCH(CONCATENATE("B ",TEXT($BX153,"mmm-yyyy")),Curves!$11:$11,0)</f>
        <v>18</v>
      </c>
      <c r="DR153" s="12">
        <f>MATCH(CONCATENATE("DISC ",TEXT($BX153,"mmm-yyyy")),Curves!$11:$11,0)</f>
        <v>42</v>
      </c>
    </row>
    <row r="154" spans="2:122" x14ac:dyDescent="0.2">
      <c r="B154" s="6">
        <f t="shared" si="164"/>
        <v>36800</v>
      </c>
      <c r="C154" s="27">
        <f>IF(Curves!C163&lt;&gt;"",Curves!C163,"")</f>
        <v>36768</v>
      </c>
      <c r="D154" s="31"/>
      <c r="E154" s="20">
        <f t="shared" si="165"/>
        <v>0</v>
      </c>
      <c r="F154" s="20">
        <f t="shared" si="167"/>
        <v>0</v>
      </c>
      <c r="G154" s="20">
        <f t="shared" si="168"/>
        <v>0</v>
      </c>
      <c r="H154" s="20">
        <f t="shared" si="169"/>
        <v>0</v>
      </c>
      <c r="I154" s="20">
        <f t="shared" si="170"/>
        <v>0</v>
      </c>
      <c r="J154" s="20">
        <f t="shared" si="171"/>
        <v>3.9229141003212593</v>
      </c>
      <c r="K154" s="20">
        <f t="shared" si="172"/>
        <v>4.3791306256918707</v>
      </c>
      <c r="L154" s="20">
        <f t="shared" si="173"/>
        <v>4.4703735509167961</v>
      </c>
      <c r="M154" s="20">
        <f t="shared" si="174"/>
        <v>4.4018127847542141</v>
      </c>
      <c r="N154" s="20">
        <f t="shared" si="175"/>
        <v>4.1080364793529132</v>
      </c>
      <c r="O154" s="21">
        <f t="shared" si="176"/>
        <v>3.7581452580936219</v>
      </c>
      <c r="P154" s="20"/>
      <c r="Q154" s="50">
        <f t="shared" si="177"/>
        <v>4.4703735509167961</v>
      </c>
      <c r="R154" s="50">
        <f t="shared" si="200"/>
        <v>3.7581452580936219</v>
      </c>
      <c r="S154" s="51">
        <f t="shared" si="178"/>
        <v>0.71222829282317424</v>
      </c>
      <c r="U154" s="34">
        <f>INDEX(Curves!$A$12:$AZ$907,$CA154,CB154)</f>
        <v>0</v>
      </c>
      <c r="V154" s="34">
        <f>INDEX(Curves!$A$12:$AZ$907,$CA154,CC154)</f>
        <v>0</v>
      </c>
      <c r="W154" s="34">
        <f>INDEX(Curves!$A$12:$AZ$907,$CA154,CD154)</f>
        <v>0</v>
      </c>
      <c r="X154" s="34"/>
      <c r="Y154" s="34">
        <f>INDEX(Curves!$A$12:$AZ$907,$CA154,CF154)</f>
        <v>0</v>
      </c>
      <c r="Z154" s="34">
        <f>INDEX(Curves!$A$12:$AZ$907,$CA154,CG154)</f>
        <v>0</v>
      </c>
      <c r="AA154" s="34">
        <f>INDEX(Curves!$A$12:$AZ$907,$CA154,CH154)</f>
        <v>0</v>
      </c>
      <c r="AB154" s="34"/>
      <c r="AC154" s="34">
        <f>INDEX(Curves!$A$12:$AZ$907,$CA154,CJ154)</f>
        <v>0</v>
      </c>
      <c r="AD154" s="34">
        <f>INDEX(Curves!$A$12:$AZ$907,$CA154,CK154)</f>
        <v>0</v>
      </c>
      <c r="AE154" s="34">
        <f>INDEX(Curves!$A$12:$AZ$907,$CA154,CL154)</f>
        <v>0</v>
      </c>
      <c r="AF154" s="34"/>
      <c r="AG154" s="34">
        <f>INDEX(Curves!$A$12:$AZ$907,$CA154,CN154)</f>
        <v>0</v>
      </c>
      <c r="AH154" s="34">
        <f>INDEX(Curves!$A$12:$AZ$907,$CA154,CO154)</f>
        <v>0</v>
      </c>
      <c r="AI154" s="34">
        <f>INDEX(Curves!$A$12:$AZ$907,$CA154,CP154)</f>
        <v>0</v>
      </c>
      <c r="AJ154" s="34"/>
      <c r="AK154" s="34">
        <f>INDEX(Curves!$A$12:$AZ$907,$CA154,CR154)</f>
        <v>0</v>
      </c>
      <c r="AL154" s="34">
        <f>INDEX(Curves!$A$12:$AZ$907,$CA154,CS154)</f>
        <v>0</v>
      </c>
      <c r="AM154" s="34">
        <f>INDEX(Curves!$A$12:$AZ$907,$CA154,CT154)</f>
        <v>0</v>
      </c>
      <c r="AN154" s="34"/>
      <c r="AO154" s="34">
        <f>INDEX(Curves!$A$12:$AZ$907,$CA154,CV154)</f>
        <v>4.8010000000000002</v>
      </c>
      <c r="AP154" s="34">
        <f>INDEX(Curves!$A$12:$AZ$907,$CA154,CW154)</f>
        <v>-0.85499999999999998</v>
      </c>
      <c r="AQ154" s="34">
        <f>INDEX(Curves!$A$12:$AZ$907,$CA154,CX154)</f>
        <v>0.99414954392327903</v>
      </c>
      <c r="AR154" s="34"/>
      <c r="AS154" s="34">
        <f>INDEX(Curves!$A$12:$AZ$907,$CA154,CZ154)</f>
        <v>4.8499999999999996</v>
      </c>
      <c r="AT154" s="34">
        <f>INDEX(Curves!$A$12:$AZ$907,$CA154,DA154)</f>
        <v>-0.42</v>
      </c>
      <c r="AU154" s="34">
        <f>INDEX(Curves!$A$12:$AZ$907,$CA154,DB154)</f>
        <v>0.98851707126227339</v>
      </c>
      <c r="AV154" s="34"/>
      <c r="AW154" s="34">
        <f>INDEX(Curves!$A$12:$AZ$907,$CA154,DD154)</f>
        <v>4.92</v>
      </c>
      <c r="AX154" s="34">
        <f>INDEX(Curves!$A$12:$AZ$907,$CA154,DE154)</f>
        <v>-0.3725</v>
      </c>
      <c r="AY154" s="34">
        <f>INDEX(Curves!$A$12:$AZ$907,$CA154,DF154)</f>
        <v>0.98303981328571655</v>
      </c>
      <c r="AZ154" s="34"/>
      <c r="BA154" s="34">
        <f>INDEX(Curves!$A$12:$AZ$907,$CA154,DH154)</f>
        <v>4.8610000000000007</v>
      </c>
      <c r="BB154" s="34">
        <f>INDEX(Curves!$A$12:$AZ$907,$CA154,DI154)</f>
        <v>-0.35749999999999998</v>
      </c>
      <c r="BC154" s="34">
        <f>INDEX(Curves!$A$12:$AZ$907,$CA154,DJ154)</f>
        <v>0.97742040296529664</v>
      </c>
      <c r="BD154" s="34"/>
      <c r="BE154" s="34">
        <f>INDEX(Curves!$A$12:$AZ$907,$CA154,DL154)</f>
        <v>4.59</v>
      </c>
      <c r="BF154" s="34">
        <f>INDEX(Curves!$A$12:$AZ$907,$CA154,DM154)</f>
        <v>-0.36249999999999999</v>
      </c>
      <c r="BG154" s="34">
        <f>INDEX(Curves!$A$12:$AZ$907,$CA154,DN154)</f>
        <v>0.97174133160329113</v>
      </c>
      <c r="BH154" s="34"/>
      <c r="BI154" s="34">
        <f>INDEX(Curves!$A$12:$AZ$907,$CA154,DP154)</f>
        <v>4.3230000000000004</v>
      </c>
      <c r="BJ154" s="34">
        <f>INDEX(Curves!$A$12:$AZ$907,$CA154,DQ154)</f>
        <v>-0.435</v>
      </c>
      <c r="BK154" s="34">
        <f>INDEX(Curves!$A$12:$AZ$907,$CA154,DR154)</f>
        <v>0.96660114662901786</v>
      </c>
      <c r="BL154"/>
      <c r="BM154"/>
      <c r="BN154" s="17">
        <f t="shared" si="180"/>
        <v>36647</v>
      </c>
      <c r="BO154" s="17">
        <f t="shared" ref="BO154:BX154" si="203">EOMONTH(BN154,1)</f>
        <v>36707</v>
      </c>
      <c r="BP154" s="17">
        <f t="shared" si="203"/>
        <v>36738</v>
      </c>
      <c r="BQ154" s="17">
        <f t="shared" si="203"/>
        <v>36769</v>
      </c>
      <c r="BR154" s="17">
        <f t="shared" si="203"/>
        <v>36799</v>
      </c>
      <c r="BS154" s="17">
        <f t="shared" si="203"/>
        <v>36830</v>
      </c>
      <c r="BT154" s="17">
        <f t="shared" si="203"/>
        <v>36860</v>
      </c>
      <c r="BU154" s="17">
        <f t="shared" si="203"/>
        <v>36891</v>
      </c>
      <c r="BV154" s="17">
        <f t="shared" si="203"/>
        <v>36922</v>
      </c>
      <c r="BW154" s="17">
        <f t="shared" si="203"/>
        <v>36950</v>
      </c>
      <c r="BX154" s="17">
        <f t="shared" si="203"/>
        <v>36981</v>
      </c>
      <c r="BY154" s="9"/>
      <c r="CA154" s="12">
        <f>MATCH(C154,Curves!$C$12:$C$433,0)</f>
        <v>152</v>
      </c>
      <c r="CB154" s="12">
        <f>MATCH(CONCATENATE("NG ",TEXT($BN154,"mmm-yyyy")),Curves!$11:$11,0)</f>
        <v>20</v>
      </c>
      <c r="CC154" s="12">
        <f>MATCH(CONCATENATE("B ",TEXT($BN154,"mmm-yyyy")),Curves!$11:$11,0)</f>
        <v>8</v>
      </c>
      <c r="CD154" s="12">
        <f>MATCH(CONCATENATE("DISC ",TEXT($BN154,"mmm-yyyy")),Curves!$11:$11,0)</f>
        <v>32</v>
      </c>
      <c r="CE154" s="12"/>
      <c r="CF154" s="12">
        <f>MATCH(CONCATENATE("NG ",TEXT($BO154,"mmm-yyyy")),Curves!$11:$11,0)</f>
        <v>21</v>
      </c>
      <c r="CG154" s="12">
        <f>MATCH(CONCATENATE("B ",TEXT($BO154,"mmm-yyyy")),Curves!$11:$11,0)</f>
        <v>9</v>
      </c>
      <c r="CH154" s="12">
        <f>MATCH(CONCATENATE("DISC ",TEXT($BO154,"mmm-yyyy")),Curves!$11:$11,0)</f>
        <v>33</v>
      </c>
      <c r="CI154" s="12"/>
      <c r="CJ154" s="12">
        <f>MATCH(CONCATENATE("NG ",TEXT($BP154,"mmm-yyyy")),Curves!$11:$11,0)</f>
        <v>22</v>
      </c>
      <c r="CK154" s="12">
        <f>MATCH(CONCATENATE("B ",TEXT($BP154,"mmm-yyyy")),Curves!$11:$11,0)</f>
        <v>10</v>
      </c>
      <c r="CL154" s="12">
        <f>MATCH(CONCATENATE("DISC ",TEXT($BP154,"mmm-yyyy")),Curves!$11:$11,0)</f>
        <v>34</v>
      </c>
      <c r="CM154" s="12"/>
      <c r="CN154" s="12">
        <f>MATCH(CONCATENATE("NG ",TEXT($BQ154,"mmm-yyyy")),Curves!$11:$11,0)</f>
        <v>23</v>
      </c>
      <c r="CO154" s="12">
        <f>MATCH(CONCATENATE("B ",TEXT($BQ154,"mmm-yyyy")),Curves!$11:$11,0)</f>
        <v>11</v>
      </c>
      <c r="CP154" s="12">
        <f>MATCH(CONCATENATE("DISC ",TEXT($BQ154,"mmm-yyyy")),Curves!$11:$11,0)</f>
        <v>35</v>
      </c>
      <c r="CQ154" s="12"/>
      <c r="CR154" s="12">
        <f>MATCH(CONCATENATE("NG ",TEXT($BR154,"mmm-yyyy")),Curves!$11:$11,0)</f>
        <v>24</v>
      </c>
      <c r="CS154" s="12">
        <f>MATCH(CONCATENATE("B ",TEXT($BR154,"mmm-yyyy")),Curves!$11:$11,0)</f>
        <v>12</v>
      </c>
      <c r="CT154" s="12">
        <f>MATCH(CONCATENATE("DISC ",TEXT($BR154,"mmm-yyyy")),Curves!$11:$11,0)</f>
        <v>36</v>
      </c>
      <c r="CU154" s="12"/>
      <c r="CV154" s="12">
        <f>MATCH(CONCATENATE("NG ",TEXT($BS154,"mmm-yyyy")),Curves!$11:$11,0)</f>
        <v>25</v>
      </c>
      <c r="CW154" s="12">
        <f>MATCH(CONCATENATE("B ",TEXT($BS154,"mmm-yyyy")),Curves!$11:$11,0)</f>
        <v>13</v>
      </c>
      <c r="CX154" s="12">
        <f>MATCH(CONCATENATE("DISC ",TEXT($BS154,"mmm-yyyy")),Curves!$11:$11,0)</f>
        <v>37</v>
      </c>
      <c r="CY154" s="12"/>
      <c r="CZ154" s="12">
        <f>MATCH(CONCATENATE("NG ",TEXT($BT154,"mmm-yyyy")),Curves!$11:$11,0)</f>
        <v>26</v>
      </c>
      <c r="DA154" s="12">
        <f>MATCH(CONCATENATE("B ",TEXT($BT154,"mmm-yyyy")),Curves!$11:$11,0)</f>
        <v>14</v>
      </c>
      <c r="DB154" s="12">
        <f>MATCH(CONCATENATE("DISC ",TEXT($BT154,"mmm-yyyy")),Curves!$11:$11,0)</f>
        <v>38</v>
      </c>
      <c r="DC154" s="12"/>
      <c r="DD154" s="12">
        <f>MATCH(CONCATENATE("NG ",TEXT($BU154,"mmm-yyyy")),Curves!$11:$11,0)</f>
        <v>27</v>
      </c>
      <c r="DE154" s="12">
        <f>MATCH(CONCATENATE("B ",TEXT($BU154,"mmm-yyyy")),Curves!$11:$11,0)</f>
        <v>15</v>
      </c>
      <c r="DF154" s="12">
        <f>MATCH(CONCATENATE("DISC ",TEXT($BU154,"mmm-yyyy")),Curves!$11:$11,0)</f>
        <v>39</v>
      </c>
      <c r="DG154" s="12"/>
      <c r="DH154" s="12">
        <f>MATCH(CONCATENATE("NG ",TEXT($BV154,"mmm-yyyy")),Curves!$11:$11,0)</f>
        <v>28</v>
      </c>
      <c r="DI154" s="12">
        <f>MATCH(CONCATENATE("B ",TEXT($BV154,"mmm-yyyy")),Curves!$11:$11,0)</f>
        <v>16</v>
      </c>
      <c r="DJ154" s="12">
        <f>MATCH(CONCATENATE("DISC ",TEXT($BV154,"mmm-yyyy")),Curves!$11:$11,0)</f>
        <v>40</v>
      </c>
      <c r="DL154" s="12">
        <f>MATCH(CONCATENATE("NG ",TEXT($BW154,"mmm-yyyy")),Curves!$11:$11,0)</f>
        <v>29</v>
      </c>
      <c r="DM154" s="12">
        <f>MATCH(CONCATENATE("B ",TEXT($BW154,"mmm-yyyy")),Curves!$11:$11,0)</f>
        <v>17</v>
      </c>
      <c r="DN154" s="12">
        <f>MATCH(CONCATENATE("DISC ",TEXT($BW154,"mmm-yyyy")),Curves!$11:$11,0)</f>
        <v>41</v>
      </c>
      <c r="DP154" s="12">
        <f>MATCH(CONCATENATE("NG ",TEXT($BX154,"mmm-yyyy")),Curves!$11:$11,0)</f>
        <v>30</v>
      </c>
      <c r="DQ154" s="12">
        <f>MATCH(CONCATENATE("B ",TEXT($BX154,"mmm-yyyy")),Curves!$11:$11,0)</f>
        <v>18</v>
      </c>
      <c r="DR154" s="12">
        <f>MATCH(CONCATENATE("DISC ",TEXT($BX154,"mmm-yyyy")),Curves!$11:$11,0)</f>
        <v>42</v>
      </c>
    </row>
    <row r="155" spans="2:122" x14ac:dyDescent="0.2">
      <c r="B155" s="6">
        <f t="shared" si="164"/>
        <v>36800</v>
      </c>
      <c r="C155" s="27">
        <f>IF(Curves!C164&lt;&gt;"",Curves!C164,"")</f>
        <v>36769</v>
      </c>
      <c r="D155" s="31"/>
      <c r="E155" s="20">
        <f t="shared" si="165"/>
        <v>0</v>
      </c>
      <c r="F155" s="20">
        <f t="shared" si="167"/>
        <v>0</v>
      </c>
      <c r="G155" s="20">
        <f t="shared" si="168"/>
        <v>0</v>
      </c>
      <c r="H155" s="20">
        <f t="shared" si="169"/>
        <v>0</v>
      </c>
      <c r="I155" s="20">
        <f t="shared" si="170"/>
        <v>0</v>
      </c>
      <c r="J155" s="20">
        <f t="shared" si="171"/>
        <v>3.8426297875682658</v>
      </c>
      <c r="K155" s="20">
        <f t="shared" si="172"/>
        <v>4.3231202044389354</v>
      </c>
      <c r="L155" s="20">
        <f t="shared" si="173"/>
        <v>4.4147405439422727</v>
      </c>
      <c r="M155" s="20">
        <f t="shared" si="174"/>
        <v>4.3456749601261908</v>
      </c>
      <c r="N155" s="20">
        <f t="shared" si="175"/>
        <v>4.0532834094987029</v>
      </c>
      <c r="O155" s="21">
        <f t="shared" si="176"/>
        <v>3.7056780938157541</v>
      </c>
      <c r="P155" s="20"/>
      <c r="Q155" s="50">
        <f t="shared" si="177"/>
        <v>4.4147405439422727</v>
      </c>
      <c r="R155" s="50">
        <f t="shared" si="200"/>
        <v>3.7056780938157541</v>
      </c>
      <c r="S155" s="51">
        <f t="shared" si="178"/>
        <v>0.70906245012651858</v>
      </c>
      <c r="U155" s="34">
        <f>INDEX(Curves!$A$12:$AZ$907,$CA155,CB155)</f>
        <v>0</v>
      </c>
      <c r="V155" s="34">
        <f>INDEX(Curves!$A$12:$AZ$907,$CA155,CC155)</f>
        <v>0</v>
      </c>
      <c r="W155" s="34">
        <f>INDEX(Curves!$A$12:$AZ$907,$CA155,CD155)</f>
        <v>0</v>
      </c>
      <c r="X155" s="34"/>
      <c r="Y155" s="34">
        <f>INDEX(Curves!$A$12:$AZ$907,$CA155,CF155)</f>
        <v>0</v>
      </c>
      <c r="Z155" s="34">
        <f>INDEX(Curves!$A$12:$AZ$907,$CA155,CG155)</f>
        <v>0</v>
      </c>
      <c r="AA155" s="34">
        <f>INDEX(Curves!$A$12:$AZ$907,$CA155,CH155)</f>
        <v>0</v>
      </c>
      <c r="AB155" s="34"/>
      <c r="AC155" s="34">
        <f>INDEX(Curves!$A$12:$AZ$907,$CA155,CJ155)</f>
        <v>0</v>
      </c>
      <c r="AD155" s="34">
        <f>INDEX(Curves!$A$12:$AZ$907,$CA155,CK155)</f>
        <v>0</v>
      </c>
      <c r="AE155" s="34">
        <f>INDEX(Curves!$A$12:$AZ$907,$CA155,CL155)</f>
        <v>0</v>
      </c>
      <c r="AF155" s="34"/>
      <c r="AG155" s="34">
        <f>INDEX(Curves!$A$12:$AZ$907,$CA155,CN155)</f>
        <v>0</v>
      </c>
      <c r="AH155" s="34">
        <f>INDEX(Curves!$A$12:$AZ$907,$CA155,CO155)</f>
        <v>0</v>
      </c>
      <c r="AI155" s="34">
        <f>INDEX(Curves!$A$12:$AZ$907,$CA155,CP155)</f>
        <v>0</v>
      </c>
      <c r="AJ155" s="34"/>
      <c r="AK155" s="34">
        <f>INDEX(Curves!$A$12:$AZ$907,$CA155,CR155)</f>
        <v>0</v>
      </c>
      <c r="AL155" s="34">
        <f>INDEX(Curves!$A$12:$AZ$907,$CA155,CS155)</f>
        <v>0</v>
      </c>
      <c r="AM155" s="34">
        <f>INDEX(Curves!$A$12:$AZ$907,$CA155,CT155)</f>
        <v>0</v>
      </c>
      <c r="AN155" s="34"/>
      <c r="AO155" s="34">
        <f>INDEX(Curves!$A$12:$AZ$907,$CA155,CV155)</f>
        <v>4.782</v>
      </c>
      <c r="AP155" s="34">
        <f>INDEX(Curves!$A$12:$AZ$907,$CA155,CW155)</f>
        <v>-0.91749999999999998</v>
      </c>
      <c r="AQ155" s="34">
        <f>INDEX(Curves!$A$12:$AZ$907,$CA155,CX155)</f>
        <v>0.99434073944061729</v>
      </c>
      <c r="AR155" s="34"/>
      <c r="AS155" s="34">
        <f>INDEX(Curves!$A$12:$AZ$907,$CA155,CZ155)</f>
        <v>4.84</v>
      </c>
      <c r="AT155" s="34">
        <f>INDEX(Curves!$A$12:$AZ$907,$CA155,DA155)</f>
        <v>-0.46750000000000003</v>
      </c>
      <c r="AU155" s="34">
        <f>INDEX(Curves!$A$12:$AZ$907,$CA155,DB155)</f>
        <v>0.98870673629249528</v>
      </c>
      <c r="AV155" s="34"/>
      <c r="AW155" s="34">
        <f>INDEX(Curves!$A$12:$AZ$907,$CA155,DD155)</f>
        <v>4.91</v>
      </c>
      <c r="AX155" s="34">
        <f>INDEX(Curves!$A$12:$AZ$907,$CA155,DE155)</f>
        <v>-0.42</v>
      </c>
      <c r="AY155" s="34">
        <f>INDEX(Curves!$A$12:$AZ$907,$CA155,DF155)</f>
        <v>0.98323842849493814</v>
      </c>
      <c r="AZ155" s="34"/>
      <c r="BA155" s="34">
        <f>INDEX(Curves!$A$12:$AZ$907,$CA155,DH155)</f>
        <v>4.8499999999999996</v>
      </c>
      <c r="BB155" s="34">
        <f>INDEX(Curves!$A$12:$AZ$907,$CA155,DI155)</f>
        <v>-0.40500000000000003</v>
      </c>
      <c r="BC155" s="34">
        <f>INDEX(Curves!$A$12:$AZ$907,$CA155,DJ155)</f>
        <v>0.97765465919599348</v>
      </c>
      <c r="BD155" s="34"/>
      <c r="BE155" s="34">
        <f>INDEX(Curves!$A$12:$AZ$907,$CA155,DL155)</f>
        <v>4.58</v>
      </c>
      <c r="BF155" s="34">
        <f>INDEX(Curves!$A$12:$AZ$907,$CA155,DM155)</f>
        <v>-0.41</v>
      </c>
      <c r="BG155" s="34">
        <f>INDEX(Curves!$A$12:$AZ$907,$CA155,DN155)</f>
        <v>0.97201040995172738</v>
      </c>
      <c r="BH155" s="34"/>
      <c r="BI155" s="34">
        <f>INDEX(Curves!$A$12:$AZ$907,$CA155,DP155)</f>
        <v>4.3150000000000004</v>
      </c>
      <c r="BJ155" s="34">
        <f>INDEX(Curves!$A$12:$AZ$907,$CA155,DQ155)</f>
        <v>-0.48249999999999998</v>
      </c>
      <c r="BK155" s="34">
        <f>INDEX(Curves!$A$12:$AZ$907,$CA155,DR155)</f>
        <v>0.96690883074122735</v>
      </c>
      <c r="BL155"/>
      <c r="BM155"/>
      <c r="BN155" s="17">
        <f t="shared" si="180"/>
        <v>36647</v>
      </c>
      <c r="BO155" s="17">
        <f t="shared" ref="BO155:BX155" si="204">EOMONTH(BN155,1)</f>
        <v>36707</v>
      </c>
      <c r="BP155" s="17">
        <f t="shared" si="204"/>
        <v>36738</v>
      </c>
      <c r="BQ155" s="17">
        <f t="shared" si="204"/>
        <v>36769</v>
      </c>
      <c r="BR155" s="17">
        <f t="shared" si="204"/>
        <v>36799</v>
      </c>
      <c r="BS155" s="17">
        <f t="shared" si="204"/>
        <v>36830</v>
      </c>
      <c r="BT155" s="17">
        <f t="shared" si="204"/>
        <v>36860</v>
      </c>
      <c r="BU155" s="17">
        <f t="shared" si="204"/>
        <v>36891</v>
      </c>
      <c r="BV155" s="17">
        <f t="shared" si="204"/>
        <v>36922</v>
      </c>
      <c r="BW155" s="17">
        <f t="shared" si="204"/>
        <v>36950</v>
      </c>
      <c r="BX155" s="17">
        <f t="shared" si="204"/>
        <v>36981</v>
      </c>
      <c r="BY155" s="9"/>
      <c r="CA155" s="12">
        <f>MATCH(C155,Curves!$C$12:$C$433,0)</f>
        <v>153</v>
      </c>
      <c r="CB155" s="12">
        <f>MATCH(CONCATENATE("NG ",TEXT($BN155,"mmm-yyyy")),Curves!$11:$11,0)</f>
        <v>20</v>
      </c>
      <c r="CC155" s="12">
        <f>MATCH(CONCATENATE("B ",TEXT($BN155,"mmm-yyyy")),Curves!$11:$11,0)</f>
        <v>8</v>
      </c>
      <c r="CD155" s="12">
        <f>MATCH(CONCATENATE("DISC ",TEXT($BN155,"mmm-yyyy")),Curves!$11:$11,0)</f>
        <v>32</v>
      </c>
      <c r="CE155" s="12"/>
      <c r="CF155" s="12">
        <f>MATCH(CONCATENATE("NG ",TEXT($BO155,"mmm-yyyy")),Curves!$11:$11,0)</f>
        <v>21</v>
      </c>
      <c r="CG155" s="12">
        <f>MATCH(CONCATENATE("B ",TEXT($BO155,"mmm-yyyy")),Curves!$11:$11,0)</f>
        <v>9</v>
      </c>
      <c r="CH155" s="12">
        <f>MATCH(CONCATENATE("DISC ",TEXT($BO155,"mmm-yyyy")),Curves!$11:$11,0)</f>
        <v>33</v>
      </c>
      <c r="CI155" s="12"/>
      <c r="CJ155" s="12">
        <f>MATCH(CONCATENATE("NG ",TEXT($BP155,"mmm-yyyy")),Curves!$11:$11,0)</f>
        <v>22</v>
      </c>
      <c r="CK155" s="12">
        <f>MATCH(CONCATENATE("B ",TEXT($BP155,"mmm-yyyy")),Curves!$11:$11,0)</f>
        <v>10</v>
      </c>
      <c r="CL155" s="12">
        <f>MATCH(CONCATENATE("DISC ",TEXT($BP155,"mmm-yyyy")),Curves!$11:$11,0)</f>
        <v>34</v>
      </c>
      <c r="CM155" s="12"/>
      <c r="CN155" s="12">
        <f>MATCH(CONCATENATE("NG ",TEXT($BQ155,"mmm-yyyy")),Curves!$11:$11,0)</f>
        <v>23</v>
      </c>
      <c r="CO155" s="12">
        <f>MATCH(CONCATENATE("B ",TEXT($BQ155,"mmm-yyyy")),Curves!$11:$11,0)</f>
        <v>11</v>
      </c>
      <c r="CP155" s="12">
        <f>MATCH(CONCATENATE("DISC ",TEXT($BQ155,"mmm-yyyy")),Curves!$11:$11,0)</f>
        <v>35</v>
      </c>
      <c r="CQ155" s="12"/>
      <c r="CR155" s="12">
        <f>MATCH(CONCATENATE("NG ",TEXT($BR155,"mmm-yyyy")),Curves!$11:$11,0)</f>
        <v>24</v>
      </c>
      <c r="CS155" s="12">
        <f>MATCH(CONCATENATE("B ",TEXT($BR155,"mmm-yyyy")),Curves!$11:$11,0)</f>
        <v>12</v>
      </c>
      <c r="CT155" s="12">
        <f>MATCH(CONCATENATE("DISC ",TEXT($BR155,"mmm-yyyy")),Curves!$11:$11,0)</f>
        <v>36</v>
      </c>
      <c r="CU155" s="12"/>
      <c r="CV155" s="12">
        <f>MATCH(CONCATENATE("NG ",TEXT($BS155,"mmm-yyyy")),Curves!$11:$11,0)</f>
        <v>25</v>
      </c>
      <c r="CW155" s="12">
        <f>MATCH(CONCATENATE("B ",TEXT($BS155,"mmm-yyyy")),Curves!$11:$11,0)</f>
        <v>13</v>
      </c>
      <c r="CX155" s="12">
        <f>MATCH(CONCATENATE("DISC ",TEXT($BS155,"mmm-yyyy")),Curves!$11:$11,0)</f>
        <v>37</v>
      </c>
      <c r="CY155" s="12"/>
      <c r="CZ155" s="12">
        <f>MATCH(CONCATENATE("NG ",TEXT($BT155,"mmm-yyyy")),Curves!$11:$11,0)</f>
        <v>26</v>
      </c>
      <c r="DA155" s="12">
        <f>MATCH(CONCATENATE("B ",TEXT($BT155,"mmm-yyyy")),Curves!$11:$11,0)</f>
        <v>14</v>
      </c>
      <c r="DB155" s="12">
        <f>MATCH(CONCATENATE("DISC ",TEXT($BT155,"mmm-yyyy")),Curves!$11:$11,0)</f>
        <v>38</v>
      </c>
      <c r="DC155" s="12"/>
      <c r="DD155" s="12">
        <f>MATCH(CONCATENATE("NG ",TEXT($BU155,"mmm-yyyy")),Curves!$11:$11,0)</f>
        <v>27</v>
      </c>
      <c r="DE155" s="12">
        <f>MATCH(CONCATENATE("B ",TEXT($BU155,"mmm-yyyy")),Curves!$11:$11,0)</f>
        <v>15</v>
      </c>
      <c r="DF155" s="12">
        <f>MATCH(CONCATENATE("DISC ",TEXT($BU155,"mmm-yyyy")),Curves!$11:$11,0)</f>
        <v>39</v>
      </c>
      <c r="DG155" s="12"/>
      <c r="DH155" s="12">
        <f>MATCH(CONCATENATE("NG ",TEXT($BV155,"mmm-yyyy")),Curves!$11:$11,0)</f>
        <v>28</v>
      </c>
      <c r="DI155" s="12">
        <f>MATCH(CONCATENATE("B ",TEXT($BV155,"mmm-yyyy")),Curves!$11:$11,0)</f>
        <v>16</v>
      </c>
      <c r="DJ155" s="12">
        <f>MATCH(CONCATENATE("DISC ",TEXT($BV155,"mmm-yyyy")),Curves!$11:$11,0)</f>
        <v>40</v>
      </c>
      <c r="DL155" s="12">
        <f>MATCH(CONCATENATE("NG ",TEXT($BW155,"mmm-yyyy")),Curves!$11:$11,0)</f>
        <v>29</v>
      </c>
      <c r="DM155" s="12">
        <f>MATCH(CONCATENATE("B ",TEXT($BW155,"mmm-yyyy")),Curves!$11:$11,0)</f>
        <v>17</v>
      </c>
      <c r="DN155" s="12">
        <f>MATCH(CONCATENATE("DISC ",TEXT($BW155,"mmm-yyyy")),Curves!$11:$11,0)</f>
        <v>41</v>
      </c>
      <c r="DP155" s="12">
        <f>MATCH(CONCATENATE("NG ",TEXT($BX155,"mmm-yyyy")),Curves!$11:$11,0)</f>
        <v>30</v>
      </c>
      <c r="DQ155" s="12">
        <f>MATCH(CONCATENATE("B ",TEXT($BX155,"mmm-yyyy")),Curves!$11:$11,0)</f>
        <v>18</v>
      </c>
      <c r="DR155" s="12">
        <f>MATCH(CONCATENATE("DISC ",TEXT($BX155,"mmm-yyyy")),Curves!$11:$11,0)</f>
        <v>42</v>
      </c>
    </row>
    <row r="156" spans="2:122" x14ac:dyDescent="0.2">
      <c r="B156" s="6">
        <f t="shared" si="164"/>
        <v>36800</v>
      </c>
      <c r="C156" s="27">
        <f>IF(Curves!C165&lt;&gt;"",Curves!C165,"")</f>
        <v>36770</v>
      </c>
      <c r="D156" s="31"/>
      <c r="E156" s="20">
        <f t="shared" si="165"/>
        <v>0</v>
      </c>
      <c r="F156" s="20">
        <f t="shared" si="167"/>
        <v>0</v>
      </c>
      <c r="G156" s="20">
        <f t="shared" si="168"/>
        <v>0</v>
      </c>
      <c r="H156" s="20">
        <f t="shared" si="169"/>
        <v>0</v>
      </c>
      <c r="I156" s="20">
        <f t="shared" si="170"/>
        <v>0</v>
      </c>
      <c r="J156" s="20">
        <f t="shared" si="171"/>
        <v>4.082517883142172</v>
      </c>
      <c r="K156" s="20">
        <f t="shared" si="172"/>
        <v>4.4252716539089088</v>
      </c>
      <c r="L156" s="20">
        <f t="shared" si="173"/>
        <v>4.5164254821039362</v>
      </c>
      <c r="M156" s="20">
        <f t="shared" si="174"/>
        <v>4.4470840765299542</v>
      </c>
      <c r="N156" s="20">
        <f t="shared" si="175"/>
        <v>4.1493482178951853</v>
      </c>
      <c r="O156" s="21">
        <f t="shared" si="176"/>
        <v>3.7916348427210238</v>
      </c>
      <c r="P156" s="20"/>
      <c r="Q156" s="50">
        <f t="shared" si="177"/>
        <v>4.5164254821039362</v>
      </c>
      <c r="R156" s="50">
        <f t="shared" si="200"/>
        <v>3.7916348427210238</v>
      </c>
      <c r="S156" s="51">
        <f t="shared" si="178"/>
        <v>0.72479063938291244</v>
      </c>
      <c r="U156" s="34">
        <f>INDEX(Curves!$A$12:$AZ$907,$CA156,CB156)</f>
        <v>0</v>
      </c>
      <c r="V156" s="34">
        <f>INDEX(Curves!$A$12:$AZ$907,$CA156,CC156)</f>
        <v>0</v>
      </c>
      <c r="W156" s="34">
        <f>INDEX(Curves!$A$12:$AZ$907,$CA156,CD156)</f>
        <v>0</v>
      </c>
      <c r="X156" s="34"/>
      <c r="Y156" s="34">
        <f>INDEX(Curves!$A$12:$AZ$907,$CA156,CF156)</f>
        <v>0</v>
      </c>
      <c r="Z156" s="34">
        <f>INDEX(Curves!$A$12:$AZ$907,$CA156,CG156)</f>
        <v>0</v>
      </c>
      <c r="AA156" s="34">
        <f>INDEX(Curves!$A$12:$AZ$907,$CA156,CH156)</f>
        <v>0</v>
      </c>
      <c r="AB156" s="34"/>
      <c r="AC156" s="34">
        <f>INDEX(Curves!$A$12:$AZ$907,$CA156,CJ156)</f>
        <v>0</v>
      </c>
      <c r="AD156" s="34">
        <f>INDEX(Curves!$A$12:$AZ$907,$CA156,CK156)</f>
        <v>0</v>
      </c>
      <c r="AE156" s="34">
        <f>INDEX(Curves!$A$12:$AZ$907,$CA156,CL156)</f>
        <v>0</v>
      </c>
      <c r="AF156" s="34"/>
      <c r="AG156" s="34">
        <f>INDEX(Curves!$A$12:$AZ$907,$CA156,CN156)</f>
        <v>0</v>
      </c>
      <c r="AH156" s="34">
        <f>INDEX(Curves!$A$12:$AZ$907,$CA156,CO156)</f>
        <v>0</v>
      </c>
      <c r="AI156" s="34">
        <f>INDEX(Curves!$A$12:$AZ$907,$CA156,CP156)</f>
        <v>0</v>
      </c>
      <c r="AJ156" s="34"/>
      <c r="AK156" s="34">
        <f>INDEX(Curves!$A$12:$AZ$907,$CA156,CR156)</f>
        <v>0</v>
      </c>
      <c r="AL156" s="34">
        <f>INDEX(Curves!$A$12:$AZ$907,$CA156,CS156)</f>
        <v>0</v>
      </c>
      <c r="AM156" s="34">
        <f>INDEX(Curves!$A$12:$AZ$907,$CA156,CT156)</f>
        <v>0</v>
      </c>
      <c r="AN156" s="34"/>
      <c r="AO156" s="34">
        <f>INDEX(Curves!$A$12:$AZ$907,$CA156,CV156)</f>
        <v>4.835</v>
      </c>
      <c r="AP156" s="34">
        <f>INDEX(Curves!$A$12:$AZ$907,$CA156,CW156)</f>
        <v>-0.73</v>
      </c>
      <c r="AQ156" s="34">
        <f>INDEX(Curves!$A$12:$AZ$907,$CA156,CX156)</f>
        <v>0.99452323584462154</v>
      </c>
      <c r="AR156" s="34"/>
      <c r="AS156" s="34">
        <f>INDEX(Curves!$A$12:$AZ$907,$CA156,CZ156)</f>
        <v>4.9050000000000002</v>
      </c>
      <c r="AT156" s="34">
        <f>INDEX(Curves!$A$12:$AZ$907,$CA156,DA156)</f>
        <v>-0.43</v>
      </c>
      <c r="AU156" s="34">
        <f>INDEX(Curves!$A$12:$AZ$907,$CA156,DB156)</f>
        <v>0.98888752042657158</v>
      </c>
      <c r="AV156" s="34"/>
      <c r="AW156" s="34">
        <f>INDEX(Curves!$A$12:$AZ$907,$CA156,DD156)</f>
        <v>4.9749999999999996</v>
      </c>
      <c r="AX156" s="34">
        <f>INDEX(Curves!$A$12:$AZ$907,$CA156,DE156)</f>
        <v>-0.38250000000000001</v>
      </c>
      <c r="AY156" s="34">
        <f>INDEX(Curves!$A$12:$AZ$907,$CA156,DF156)</f>
        <v>0.98343505326160841</v>
      </c>
      <c r="AZ156" s="34"/>
      <c r="BA156" s="34">
        <f>INDEX(Curves!$A$12:$AZ$907,$CA156,DH156)</f>
        <v>4.915</v>
      </c>
      <c r="BB156" s="34">
        <f>INDEX(Curves!$A$12:$AZ$907,$CA156,DI156)</f>
        <v>-0.36749999999999999</v>
      </c>
      <c r="BC156" s="34">
        <f>INDEX(Curves!$A$12:$AZ$907,$CA156,DJ156)</f>
        <v>0.9779184335414961</v>
      </c>
      <c r="BD156" s="34"/>
      <c r="BE156" s="34">
        <f>INDEX(Curves!$A$12:$AZ$907,$CA156,DL156)</f>
        <v>4.6399999999999997</v>
      </c>
      <c r="BF156" s="34">
        <f>INDEX(Curves!$A$12:$AZ$907,$CA156,DM156)</f>
        <v>-0.3725</v>
      </c>
      <c r="BG156" s="34">
        <f>INDEX(Curves!$A$12:$AZ$907,$CA156,DN156)</f>
        <v>0.9723135835723925</v>
      </c>
      <c r="BH156" s="34"/>
      <c r="BI156" s="34">
        <f>INDEX(Curves!$A$12:$AZ$907,$CA156,DP156)</f>
        <v>4.3650000000000002</v>
      </c>
      <c r="BJ156" s="34">
        <f>INDEX(Curves!$A$12:$AZ$907,$CA156,DQ156)</f>
        <v>-0.44500000000000001</v>
      </c>
      <c r="BK156" s="34">
        <f>INDEX(Curves!$A$12:$AZ$907,$CA156,DR156)</f>
        <v>0.9672537864084243</v>
      </c>
      <c r="BL156"/>
      <c r="BM156"/>
      <c r="BN156" s="17">
        <f t="shared" si="180"/>
        <v>36647</v>
      </c>
      <c r="BO156" s="17">
        <f t="shared" ref="BO156:BX156" si="205">EOMONTH(BN156,1)</f>
        <v>36707</v>
      </c>
      <c r="BP156" s="17">
        <f t="shared" si="205"/>
        <v>36738</v>
      </c>
      <c r="BQ156" s="17">
        <f t="shared" si="205"/>
        <v>36769</v>
      </c>
      <c r="BR156" s="17">
        <f t="shared" si="205"/>
        <v>36799</v>
      </c>
      <c r="BS156" s="17">
        <f t="shared" si="205"/>
        <v>36830</v>
      </c>
      <c r="BT156" s="17">
        <f t="shared" si="205"/>
        <v>36860</v>
      </c>
      <c r="BU156" s="17">
        <f t="shared" si="205"/>
        <v>36891</v>
      </c>
      <c r="BV156" s="17">
        <f t="shared" si="205"/>
        <v>36922</v>
      </c>
      <c r="BW156" s="17">
        <f t="shared" si="205"/>
        <v>36950</v>
      </c>
      <c r="BX156" s="17">
        <f t="shared" si="205"/>
        <v>36981</v>
      </c>
      <c r="BY156" s="9"/>
      <c r="CA156" s="12">
        <f>MATCH(C156,Curves!$C$12:$C$433,0)</f>
        <v>154</v>
      </c>
      <c r="CB156" s="12">
        <f>MATCH(CONCATENATE("NG ",TEXT($BN156,"mmm-yyyy")),Curves!$11:$11,0)</f>
        <v>20</v>
      </c>
      <c r="CC156" s="12">
        <f>MATCH(CONCATENATE("B ",TEXT($BN156,"mmm-yyyy")),Curves!$11:$11,0)</f>
        <v>8</v>
      </c>
      <c r="CD156" s="12">
        <f>MATCH(CONCATENATE("DISC ",TEXT($BN156,"mmm-yyyy")),Curves!$11:$11,0)</f>
        <v>32</v>
      </c>
      <c r="CE156" s="12"/>
      <c r="CF156" s="12">
        <f>MATCH(CONCATENATE("NG ",TEXT($BO156,"mmm-yyyy")),Curves!$11:$11,0)</f>
        <v>21</v>
      </c>
      <c r="CG156" s="12">
        <f>MATCH(CONCATENATE("B ",TEXT($BO156,"mmm-yyyy")),Curves!$11:$11,0)</f>
        <v>9</v>
      </c>
      <c r="CH156" s="12">
        <f>MATCH(CONCATENATE("DISC ",TEXT($BO156,"mmm-yyyy")),Curves!$11:$11,0)</f>
        <v>33</v>
      </c>
      <c r="CI156" s="12"/>
      <c r="CJ156" s="12">
        <f>MATCH(CONCATENATE("NG ",TEXT($BP156,"mmm-yyyy")),Curves!$11:$11,0)</f>
        <v>22</v>
      </c>
      <c r="CK156" s="12">
        <f>MATCH(CONCATENATE("B ",TEXT($BP156,"mmm-yyyy")),Curves!$11:$11,0)</f>
        <v>10</v>
      </c>
      <c r="CL156" s="12">
        <f>MATCH(CONCATENATE("DISC ",TEXT($BP156,"mmm-yyyy")),Curves!$11:$11,0)</f>
        <v>34</v>
      </c>
      <c r="CM156" s="12"/>
      <c r="CN156" s="12">
        <f>MATCH(CONCATENATE("NG ",TEXT($BQ156,"mmm-yyyy")),Curves!$11:$11,0)</f>
        <v>23</v>
      </c>
      <c r="CO156" s="12">
        <f>MATCH(CONCATENATE("B ",TEXT($BQ156,"mmm-yyyy")),Curves!$11:$11,0)</f>
        <v>11</v>
      </c>
      <c r="CP156" s="12">
        <f>MATCH(CONCATENATE("DISC ",TEXT($BQ156,"mmm-yyyy")),Curves!$11:$11,0)</f>
        <v>35</v>
      </c>
      <c r="CQ156" s="12"/>
      <c r="CR156" s="12">
        <f>MATCH(CONCATENATE("NG ",TEXT($BR156,"mmm-yyyy")),Curves!$11:$11,0)</f>
        <v>24</v>
      </c>
      <c r="CS156" s="12">
        <f>MATCH(CONCATENATE("B ",TEXT($BR156,"mmm-yyyy")),Curves!$11:$11,0)</f>
        <v>12</v>
      </c>
      <c r="CT156" s="12">
        <f>MATCH(CONCATENATE("DISC ",TEXT($BR156,"mmm-yyyy")),Curves!$11:$11,0)</f>
        <v>36</v>
      </c>
      <c r="CU156" s="12"/>
      <c r="CV156" s="12">
        <f>MATCH(CONCATENATE("NG ",TEXT($BS156,"mmm-yyyy")),Curves!$11:$11,0)</f>
        <v>25</v>
      </c>
      <c r="CW156" s="12">
        <f>MATCH(CONCATENATE("B ",TEXT($BS156,"mmm-yyyy")),Curves!$11:$11,0)</f>
        <v>13</v>
      </c>
      <c r="CX156" s="12">
        <f>MATCH(CONCATENATE("DISC ",TEXT($BS156,"mmm-yyyy")),Curves!$11:$11,0)</f>
        <v>37</v>
      </c>
      <c r="CY156" s="12"/>
      <c r="CZ156" s="12">
        <f>MATCH(CONCATENATE("NG ",TEXT($BT156,"mmm-yyyy")),Curves!$11:$11,0)</f>
        <v>26</v>
      </c>
      <c r="DA156" s="12">
        <f>MATCH(CONCATENATE("B ",TEXT($BT156,"mmm-yyyy")),Curves!$11:$11,0)</f>
        <v>14</v>
      </c>
      <c r="DB156" s="12">
        <f>MATCH(CONCATENATE("DISC ",TEXT($BT156,"mmm-yyyy")),Curves!$11:$11,0)</f>
        <v>38</v>
      </c>
      <c r="DC156" s="12"/>
      <c r="DD156" s="12">
        <f>MATCH(CONCATENATE("NG ",TEXT($BU156,"mmm-yyyy")),Curves!$11:$11,0)</f>
        <v>27</v>
      </c>
      <c r="DE156" s="12">
        <f>MATCH(CONCATENATE("B ",TEXT($BU156,"mmm-yyyy")),Curves!$11:$11,0)</f>
        <v>15</v>
      </c>
      <c r="DF156" s="12">
        <f>MATCH(CONCATENATE("DISC ",TEXT($BU156,"mmm-yyyy")),Curves!$11:$11,0)</f>
        <v>39</v>
      </c>
      <c r="DG156" s="12"/>
      <c r="DH156" s="12">
        <f>MATCH(CONCATENATE("NG ",TEXT($BV156,"mmm-yyyy")),Curves!$11:$11,0)</f>
        <v>28</v>
      </c>
      <c r="DI156" s="12">
        <f>MATCH(CONCATENATE("B ",TEXT($BV156,"mmm-yyyy")),Curves!$11:$11,0)</f>
        <v>16</v>
      </c>
      <c r="DJ156" s="12">
        <f>MATCH(CONCATENATE("DISC ",TEXT($BV156,"mmm-yyyy")),Curves!$11:$11,0)</f>
        <v>40</v>
      </c>
      <c r="DL156" s="12">
        <f>MATCH(CONCATENATE("NG ",TEXT($BW156,"mmm-yyyy")),Curves!$11:$11,0)</f>
        <v>29</v>
      </c>
      <c r="DM156" s="12">
        <f>MATCH(CONCATENATE("B ",TEXT($BW156,"mmm-yyyy")),Curves!$11:$11,0)</f>
        <v>17</v>
      </c>
      <c r="DN156" s="12">
        <f>MATCH(CONCATENATE("DISC ",TEXT($BW156,"mmm-yyyy")),Curves!$11:$11,0)</f>
        <v>41</v>
      </c>
      <c r="DP156" s="12">
        <f>MATCH(CONCATENATE("NG ",TEXT($BX156,"mmm-yyyy")),Curves!$11:$11,0)</f>
        <v>30</v>
      </c>
      <c r="DQ156" s="12">
        <f>MATCH(CONCATENATE("B ",TEXT($BX156,"mmm-yyyy")),Curves!$11:$11,0)</f>
        <v>18</v>
      </c>
      <c r="DR156" s="12">
        <f>MATCH(CONCATENATE("DISC ",TEXT($BX156,"mmm-yyyy")),Curves!$11:$11,0)</f>
        <v>42</v>
      </c>
    </row>
    <row r="157" spans="2:122" x14ac:dyDescent="0.2">
      <c r="B157" s="6">
        <f t="shared" si="164"/>
        <v>36800</v>
      </c>
      <c r="C157" s="27">
        <f>IF(Curves!C166&lt;&gt;"",Curves!C166,"")</f>
        <v>36771</v>
      </c>
      <c r="D157" s="31"/>
      <c r="E157" s="20">
        <f t="shared" si="165"/>
        <v>0</v>
      </c>
      <c r="F157" s="20">
        <f t="shared" si="167"/>
        <v>0</v>
      </c>
      <c r="G157" s="20">
        <f t="shared" si="168"/>
        <v>0</v>
      </c>
      <c r="H157" s="20">
        <f t="shared" si="169"/>
        <v>0</v>
      </c>
      <c r="I157" s="20">
        <f t="shared" si="170"/>
        <v>0</v>
      </c>
      <c r="J157" s="20">
        <f t="shared" si="171"/>
        <v>0</v>
      </c>
      <c r="K157" s="20">
        <f t="shared" si="172"/>
        <v>0</v>
      </c>
      <c r="L157" s="20">
        <f t="shared" si="173"/>
        <v>0</v>
      </c>
      <c r="M157" s="20">
        <f t="shared" si="174"/>
        <v>0</v>
      </c>
      <c r="N157" s="20">
        <f t="shared" si="175"/>
        <v>0</v>
      </c>
      <c r="O157" s="21">
        <f t="shared" si="176"/>
        <v>0</v>
      </c>
      <c r="P157" s="20"/>
      <c r="Q157" s="50">
        <f t="shared" si="177"/>
        <v>0</v>
      </c>
      <c r="R157" s="50">
        <f t="shared" si="200"/>
        <v>0</v>
      </c>
      <c r="S157" s="51">
        <f t="shared" si="178"/>
        <v>0.72479063938291244</v>
      </c>
      <c r="U157" s="34">
        <f>INDEX(Curves!$A$12:$AZ$907,$CA157,CB157)</f>
        <v>0</v>
      </c>
      <c r="V157" s="34">
        <f>INDEX(Curves!$A$12:$AZ$907,$CA157,CC157)</f>
        <v>0</v>
      </c>
      <c r="W157" s="34">
        <f>INDEX(Curves!$A$12:$AZ$907,$CA157,CD157)</f>
        <v>0</v>
      </c>
      <c r="X157" s="34"/>
      <c r="Y157" s="34">
        <f>INDEX(Curves!$A$12:$AZ$907,$CA157,CF157)</f>
        <v>0</v>
      </c>
      <c r="Z157" s="34">
        <f>INDEX(Curves!$A$12:$AZ$907,$CA157,CG157)</f>
        <v>0</v>
      </c>
      <c r="AA157" s="34">
        <f>INDEX(Curves!$A$12:$AZ$907,$CA157,CH157)</f>
        <v>0</v>
      </c>
      <c r="AB157" s="34"/>
      <c r="AC157" s="34">
        <f>INDEX(Curves!$A$12:$AZ$907,$CA157,CJ157)</f>
        <v>0</v>
      </c>
      <c r="AD157" s="34">
        <f>INDEX(Curves!$A$12:$AZ$907,$CA157,CK157)</f>
        <v>0</v>
      </c>
      <c r="AE157" s="34">
        <f>INDEX(Curves!$A$12:$AZ$907,$CA157,CL157)</f>
        <v>0</v>
      </c>
      <c r="AF157" s="34"/>
      <c r="AG157" s="34">
        <f>INDEX(Curves!$A$12:$AZ$907,$CA157,CN157)</f>
        <v>0</v>
      </c>
      <c r="AH157" s="34">
        <f>INDEX(Curves!$A$12:$AZ$907,$CA157,CO157)</f>
        <v>0</v>
      </c>
      <c r="AI157" s="34">
        <f>INDEX(Curves!$A$12:$AZ$907,$CA157,CP157)</f>
        <v>0</v>
      </c>
      <c r="AJ157" s="34"/>
      <c r="AK157" s="34">
        <f>INDEX(Curves!$A$12:$AZ$907,$CA157,CR157)</f>
        <v>0</v>
      </c>
      <c r="AL157" s="34">
        <f>INDEX(Curves!$A$12:$AZ$907,$CA157,CS157)</f>
        <v>0</v>
      </c>
      <c r="AM157" s="34">
        <f>INDEX(Curves!$A$12:$AZ$907,$CA157,CT157)</f>
        <v>0</v>
      </c>
      <c r="AN157" s="34"/>
      <c r="AO157" s="34">
        <f>INDEX(Curves!$A$12:$AZ$907,$CA157,CV157)</f>
        <v>0</v>
      </c>
      <c r="AP157" s="34">
        <f>INDEX(Curves!$A$12:$AZ$907,$CA157,CW157)</f>
        <v>0</v>
      </c>
      <c r="AQ157" s="34">
        <f>INDEX(Curves!$A$12:$AZ$907,$CA157,CX157)</f>
        <v>0</v>
      </c>
      <c r="AR157" s="34"/>
      <c r="AS157" s="34">
        <f>INDEX(Curves!$A$12:$AZ$907,$CA157,CZ157)</f>
        <v>0</v>
      </c>
      <c r="AT157" s="34">
        <f>INDEX(Curves!$A$12:$AZ$907,$CA157,DA157)</f>
        <v>0</v>
      </c>
      <c r="AU157" s="34">
        <f>INDEX(Curves!$A$12:$AZ$907,$CA157,DB157)</f>
        <v>0</v>
      </c>
      <c r="AV157" s="34"/>
      <c r="AW157" s="34">
        <f>INDEX(Curves!$A$12:$AZ$907,$CA157,DD157)</f>
        <v>0</v>
      </c>
      <c r="AX157" s="34">
        <f>INDEX(Curves!$A$12:$AZ$907,$CA157,DE157)</f>
        <v>0</v>
      </c>
      <c r="AY157" s="34">
        <f>INDEX(Curves!$A$12:$AZ$907,$CA157,DF157)</f>
        <v>0</v>
      </c>
      <c r="AZ157" s="34"/>
      <c r="BA157" s="34">
        <f>INDEX(Curves!$A$12:$AZ$907,$CA157,DH157)</f>
        <v>0</v>
      </c>
      <c r="BB157" s="34">
        <f>INDEX(Curves!$A$12:$AZ$907,$CA157,DI157)</f>
        <v>0</v>
      </c>
      <c r="BC157" s="34">
        <f>INDEX(Curves!$A$12:$AZ$907,$CA157,DJ157)</f>
        <v>0</v>
      </c>
      <c r="BD157" s="34"/>
      <c r="BE157" s="34">
        <f>INDEX(Curves!$A$12:$AZ$907,$CA157,DL157)</f>
        <v>0</v>
      </c>
      <c r="BF157" s="34">
        <f>INDEX(Curves!$A$12:$AZ$907,$CA157,DM157)</f>
        <v>0</v>
      </c>
      <c r="BG157" s="34">
        <f>INDEX(Curves!$A$12:$AZ$907,$CA157,DN157)</f>
        <v>0</v>
      </c>
      <c r="BH157" s="34"/>
      <c r="BI157" s="34">
        <f>INDEX(Curves!$A$12:$AZ$907,$CA157,DP157)</f>
        <v>0</v>
      </c>
      <c r="BJ157" s="34">
        <f>INDEX(Curves!$A$12:$AZ$907,$CA157,DQ157)</f>
        <v>0</v>
      </c>
      <c r="BK157" s="34">
        <f>INDEX(Curves!$A$12:$AZ$907,$CA157,DR157)</f>
        <v>0</v>
      </c>
      <c r="BL157"/>
      <c r="BM157"/>
      <c r="BN157" s="17">
        <f t="shared" si="180"/>
        <v>36647</v>
      </c>
      <c r="BO157" s="17">
        <f t="shared" ref="BO157:BX157" si="206">EOMONTH(BN157,1)</f>
        <v>36707</v>
      </c>
      <c r="BP157" s="17">
        <f t="shared" si="206"/>
        <v>36738</v>
      </c>
      <c r="BQ157" s="17">
        <f t="shared" si="206"/>
        <v>36769</v>
      </c>
      <c r="BR157" s="17">
        <f t="shared" si="206"/>
        <v>36799</v>
      </c>
      <c r="BS157" s="17">
        <f t="shared" si="206"/>
        <v>36830</v>
      </c>
      <c r="BT157" s="17">
        <f t="shared" si="206"/>
        <v>36860</v>
      </c>
      <c r="BU157" s="17">
        <f t="shared" si="206"/>
        <v>36891</v>
      </c>
      <c r="BV157" s="17">
        <f t="shared" si="206"/>
        <v>36922</v>
      </c>
      <c r="BW157" s="17">
        <f t="shared" si="206"/>
        <v>36950</v>
      </c>
      <c r="BX157" s="17">
        <f t="shared" si="206"/>
        <v>36981</v>
      </c>
      <c r="BY157" s="9"/>
      <c r="CA157" s="12">
        <f>MATCH(C157,Curves!$C$12:$C$433,0)</f>
        <v>155</v>
      </c>
      <c r="CB157" s="12">
        <f>MATCH(CONCATENATE("NG ",TEXT($BN157,"mmm-yyyy")),Curves!$11:$11,0)</f>
        <v>20</v>
      </c>
      <c r="CC157" s="12">
        <f>MATCH(CONCATENATE("B ",TEXT($BN157,"mmm-yyyy")),Curves!$11:$11,0)</f>
        <v>8</v>
      </c>
      <c r="CD157" s="12">
        <f>MATCH(CONCATENATE("DISC ",TEXT($BN157,"mmm-yyyy")),Curves!$11:$11,0)</f>
        <v>32</v>
      </c>
      <c r="CE157" s="12"/>
      <c r="CF157" s="12">
        <f>MATCH(CONCATENATE("NG ",TEXT($BO157,"mmm-yyyy")),Curves!$11:$11,0)</f>
        <v>21</v>
      </c>
      <c r="CG157" s="12">
        <f>MATCH(CONCATENATE("B ",TEXT($BO157,"mmm-yyyy")),Curves!$11:$11,0)</f>
        <v>9</v>
      </c>
      <c r="CH157" s="12">
        <f>MATCH(CONCATENATE("DISC ",TEXT($BO157,"mmm-yyyy")),Curves!$11:$11,0)</f>
        <v>33</v>
      </c>
      <c r="CI157" s="12"/>
      <c r="CJ157" s="12">
        <f>MATCH(CONCATENATE("NG ",TEXT($BP157,"mmm-yyyy")),Curves!$11:$11,0)</f>
        <v>22</v>
      </c>
      <c r="CK157" s="12">
        <f>MATCH(CONCATENATE("B ",TEXT($BP157,"mmm-yyyy")),Curves!$11:$11,0)</f>
        <v>10</v>
      </c>
      <c r="CL157" s="12">
        <f>MATCH(CONCATENATE("DISC ",TEXT($BP157,"mmm-yyyy")),Curves!$11:$11,0)</f>
        <v>34</v>
      </c>
      <c r="CM157" s="12"/>
      <c r="CN157" s="12">
        <f>MATCH(CONCATENATE("NG ",TEXT($BQ157,"mmm-yyyy")),Curves!$11:$11,0)</f>
        <v>23</v>
      </c>
      <c r="CO157" s="12">
        <f>MATCH(CONCATENATE("B ",TEXT($BQ157,"mmm-yyyy")),Curves!$11:$11,0)</f>
        <v>11</v>
      </c>
      <c r="CP157" s="12">
        <f>MATCH(CONCATENATE("DISC ",TEXT($BQ157,"mmm-yyyy")),Curves!$11:$11,0)</f>
        <v>35</v>
      </c>
      <c r="CQ157" s="12"/>
      <c r="CR157" s="12">
        <f>MATCH(CONCATENATE("NG ",TEXT($BR157,"mmm-yyyy")),Curves!$11:$11,0)</f>
        <v>24</v>
      </c>
      <c r="CS157" s="12">
        <f>MATCH(CONCATENATE("B ",TEXT($BR157,"mmm-yyyy")),Curves!$11:$11,0)</f>
        <v>12</v>
      </c>
      <c r="CT157" s="12">
        <f>MATCH(CONCATENATE("DISC ",TEXT($BR157,"mmm-yyyy")),Curves!$11:$11,0)</f>
        <v>36</v>
      </c>
      <c r="CU157" s="12"/>
      <c r="CV157" s="12">
        <f>MATCH(CONCATENATE("NG ",TEXT($BS157,"mmm-yyyy")),Curves!$11:$11,0)</f>
        <v>25</v>
      </c>
      <c r="CW157" s="12">
        <f>MATCH(CONCATENATE("B ",TEXT($BS157,"mmm-yyyy")),Curves!$11:$11,0)</f>
        <v>13</v>
      </c>
      <c r="CX157" s="12">
        <f>MATCH(CONCATENATE("DISC ",TEXT($BS157,"mmm-yyyy")),Curves!$11:$11,0)</f>
        <v>37</v>
      </c>
      <c r="CY157" s="12"/>
      <c r="CZ157" s="12">
        <f>MATCH(CONCATENATE("NG ",TEXT($BT157,"mmm-yyyy")),Curves!$11:$11,0)</f>
        <v>26</v>
      </c>
      <c r="DA157" s="12">
        <f>MATCH(CONCATENATE("B ",TEXT($BT157,"mmm-yyyy")),Curves!$11:$11,0)</f>
        <v>14</v>
      </c>
      <c r="DB157" s="12">
        <f>MATCH(CONCATENATE("DISC ",TEXT($BT157,"mmm-yyyy")),Curves!$11:$11,0)</f>
        <v>38</v>
      </c>
      <c r="DC157" s="12"/>
      <c r="DD157" s="12">
        <f>MATCH(CONCATENATE("NG ",TEXT($BU157,"mmm-yyyy")),Curves!$11:$11,0)</f>
        <v>27</v>
      </c>
      <c r="DE157" s="12">
        <f>MATCH(CONCATENATE("B ",TEXT($BU157,"mmm-yyyy")),Curves!$11:$11,0)</f>
        <v>15</v>
      </c>
      <c r="DF157" s="12">
        <f>MATCH(CONCATENATE("DISC ",TEXT($BU157,"mmm-yyyy")),Curves!$11:$11,0)</f>
        <v>39</v>
      </c>
      <c r="DG157" s="12"/>
      <c r="DH157" s="12">
        <f>MATCH(CONCATENATE("NG ",TEXT($BV157,"mmm-yyyy")),Curves!$11:$11,0)</f>
        <v>28</v>
      </c>
      <c r="DI157" s="12">
        <f>MATCH(CONCATENATE("B ",TEXT($BV157,"mmm-yyyy")),Curves!$11:$11,0)</f>
        <v>16</v>
      </c>
      <c r="DJ157" s="12">
        <f>MATCH(CONCATENATE("DISC ",TEXT($BV157,"mmm-yyyy")),Curves!$11:$11,0)</f>
        <v>40</v>
      </c>
      <c r="DL157" s="12">
        <f>MATCH(CONCATENATE("NG ",TEXT($BW157,"mmm-yyyy")),Curves!$11:$11,0)</f>
        <v>29</v>
      </c>
      <c r="DM157" s="12">
        <f>MATCH(CONCATENATE("B ",TEXT($BW157,"mmm-yyyy")),Curves!$11:$11,0)</f>
        <v>17</v>
      </c>
      <c r="DN157" s="12">
        <f>MATCH(CONCATENATE("DISC ",TEXT($BW157,"mmm-yyyy")),Curves!$11:$11,0)</f>
        <v>41</v>
      </c>
      <c r="DP157" s="12">
        <f>MATCH(CONCATENATE("NG ",TEXT($BX157,"mmm-yyyy")),Curves!$11:$11,0)</f>
        <v>30</v>
      </c>
      <c r="DQ157" s="12">
        <f>MATCH(CONCATENATE("B ",TEXT($BX157,"mmm-yyyy")),Curves!$11:$11,0)</f>
        <v>18</v>
      </c>
      <c r="DR157" s="12">
        <f>MATCH(CONCATENATE("DISC ",TEXT($BX157,"mmm-yyyy")),Curves!$11:$11,0)</f>
        <v>42</v>
      </c>
    </row>
    <row r="158" spans="2:122" x14ac:dyDescent="0.2">
      <c r="B158" s="6">
        <f t="shared" si="164"/>
        <v>36800</v>
      </c>
      <c r="C158" s="27">
        <f>IF(Curves!C167&lt;&gt;"",Curves!C167,"")</f>
        <v>36772</v>
      </c>
      <c r="D158" s="31"/>
      <c r="E158" s="20">
        <f t="shared" si="165"/>
        <v>0</v>
      </c>
      <c r="F158" s="20">
        <f t="shared" si="167"/>
        <v>0</v>
      </c>
      <c r="G158" s="20">
        <f t="shared" si="168"/>
        <v>0</v>
      </c>
      <c r="H158" s="20">
        <f t="shared" si="169"/>
        <v>0</v>
      </c>
      <c r="I158" s="20">
        <f t="shared" si="170"/>
        <v>0</v>
      </c>
      <c r="J158" s="20">
        <f t="shared" si="171"/>
        <v>0</v>
      </c>
      <c r="K158" s="20">
        <f t="shared" si="172"/>
        <v>0</v>
      </c>
      <c r="L158" s="20">
        <f t="shared" si="173"/>
        <v>0</v>
      </c>
      <c r="M158" s="20">
        <f t="shared" si="174"/>
        <v>0</v>
      </c>
      <c r="N158" s="20">
        <f t="shared" si="175"/>
        <v>0</v>
      </c>
      <c r="O158" s="21">
        <f t="shared" si="176"/>
        <v>0</v>
      </c>
      <c r="P158" s="20"/>
      <c r="Q158" s="50">
        <f t="shared" si="177"/>
        <v>0</v>
      </c>
      <c r="R158" s="50">
        <f t="shared" si="200"/>
        <v>0</v>
      </c>
      <c r="S158" s="51">
        <f t="shared" si="178"/>
        <v>0.72479063938291244</v>
      </c>
      <c r="U158" s="34">
        <f>INDEX(Curves!$A$12:$AZ$907,$CA158,CB158)</f>
        <v>0</v>
      </c>
      <c r="V158" s="34">
        <f>INDEX(Curves!$A$12:$AZ$907,$CA158,CC158)</f>
        <v>0</v>
      </c>
      <c r="W158" s="34">
        <f>INDEX(Curves!$A$12:$AZ$907,$CA158,CD158)</f>
        <v>0</v>
      </c>
      <c r="X158" s="34"/>
      <c r="Y158" s="34">
        <f>INDEX(Curves!$A$12:$AZ$907,$CA158,CF158)</f>
        <v>0</v>
      </c>
      <c r="Z158" s="34">
        <f>INDEX(Curves!$A$12:$AZ$907,$CA158,CG158)</f>
        <v>0</v>
      </c>
      <c r="AA158" s="34">
        <f>INDEX(Curves!$A$12:$AZ$907,$CA158,CH158)</f>
        <v>0</v>
      </c>
      <c r="AB158" s="34"/>
      <c r="AC158" s="34">
        <f>INDEX(Curves!$A$12:$AZ$907,$CA158,CJ158)</f>
        <v>0</v>
      </c>
      <c r="AD158" s="34">
        <f>INDEX(Curves!$A$12:$AZ$907,$CA158,CK158)</f>
        <v>0</v>
      </c>
      <c r="AE158" s="34">
        <f>INDEX(Curves!$A$12:$AZ$907,$CA158,CL158)</f>
        <v>0</v>
      </c>
      <c r="AF158" s="34"/>
      <c r="AG158" s="34">
        <f>INDEX(Curves!$A$12:$AZ$907,$CA158,CN158)</f>
        <v>0</v>
      </c>
      <c r="AH158" s="34">
        <f>INDEX(Curves!$A$12:$AZ$907,$CA158,CO158)</f>
        <v>0</v>
      </c>
      <c r="AI158" s="34">
        <f>INDEX(Curves!$A$12:$AZ$907,$CA158,CP158)</f>
        <v>0</v>
      </c>
      <c r="AJ158" s="34"/>
      <c r="AK158" s="34">
        <f>INDEX(Curves!$A$12:$AZ$907,$CA158,CR158)</f>
        <v>0</v>
      </c>
      <c r="AL158" s="34">
        <f>INDEX(Curves!$A$12:$AZ$907,$CA158,CS158)</f>
        <v>0</v>
      </c>
      <c r="AM158" s="34">
        <f>INDEX(Curves!$A$12:$AZ$907,$CA158,CT158)</f>
        <v>0</v>
      </c>
      <c r="AN158" s="34"/>
      <c r="AO158" s="34">
        <f>INDEX(Curves!$A$12:$AZ$907,$CA158,CV158)</f>
        <v>0</v>
      </c>
      <c r="AP158" s="34">
        <f>INDEX(Curves!$A$12:$AZ$907,$CA158,CW158)</f>
        <v>0</v>
      </c>
      <c r="AQ158" s="34">
        <f>INDEX(Curves!$A$12:$AZ$907,$CA158,CX158)</f>
        <v>0</v>
      </c>
      <c r="AR158" s="34"/>
      <c r="AS158" s="34">
        <f>INDEX(Curves!$A$12:$AZ$907,$CA158,CZ158)</f>
        <v>0</v>
      </c>
      <c r="AT158" s="34">
        <f>INDEX(Curves!$A$12:$AZ$907,$CA158,DA158)</f>
        <v>0</v>
      </c>
      <c r="AU158" s="34">
        <f>INDEX(Curves!$A$12:$AZ$907,$CA158,DB158)</f>
        <v>0</v>
      </c>
      <c r="AV158" s="34"/>
      <c r="AW158" s="34">
        <f>INDEX(Curves!$A$12:$AZ$907,$CA158,DD158)</f>
        <v>0</v>
      </c>
      <c r="AX158" s="34">
        <f>INDEX(Curves!$A$12:$AZ$907,$CA158,DE158)</f>
        <v>0</v>
      </c>
      <c r="AY158" s="34">
        <f>INDEX(Curves!$A$12:$AZ$907,$CA158,DF158)</f>
        <v>0</v>
      </c>
      <c r="AZ158" s="34"/>
      <c r="BA158" s="34">
        <f>INDEX(Curves!$A$12:$AZ$907,$CA158,DH158)</f>
        <v>0</v>
      </c>
      <c r="BB158" s="34">
        <f>INDEX(Curves!$A$12:$AZ$907,$CA158,DI158)</f>
        <v>0</v>
      </c>
      <c r="BC158" s="34">
        <f>INDEX(Curves!$A$12:$AZ$907,$CA158,DJ158)</f>
        <v>0</v>
      </c>
      <c r="BD158" s="34"/>
      <c r="BE158" s="34">
        <f>INDEX(Curves!$A$12:$AZ$907,$CA158,DL158)</f>
        <v>0</v>
      </c>
      <c r="BF158" s="34">
        <f>INDEX(Curves!$A$12:$AZ$907,$CA158,DM158)</f>
        <v>0</v>
      </c>
      <c r="BG158" s="34">
        <f>INDEX(Curves!$A$12:$AZ$907,$CA158,DN158)</f>
        <v>0</v>
      </c>
      <c r="BH158" s="34"/>
      <c r="BI158" s="34">
        <f>INDEX(Curves!$A$12:$AZ$907,$CA158,DP158)</f>
        <v>0</v>
      </c>
      <c r="BJ158" s="34">
        <f>INDEX(Curves!$A$12:$AZ$907,$CA158,DQ158)</f>
        <v>0</v>
      </c>
      <c r="BK158" s="34">
        <f>INDEX(Curves!$A$12:$AZ$907,$CA158,DR158)</f>
        <v>0</v>
      </c>
      <c r="BL158"/>
      <c r="BM158"/>
      <c r="BN158" s="17">
        <f t="shared" si="180"/>
        <v>36647</v>
      </c>
      <c r="BO158" s="17">
        <f t="shared" ref="BO158:BX158" si="207">EOMONTH(BN158,1)</f>
        <v>36707</v>
      </c>
      <c r="BP158" s="17">
        <f t="shared" si="207"/>
        <v>36738</v>
      </c>
      <c r="BQ158" s="17">
        <f t="shared" si="207"/>
        <v>36769</v>
      </c>
      <c r="BR158" s="17">
        <f t="shared" si="207"/>
        <v>36799</v>
      </c>
      <c r="BS158" s="17">
        <f t="shared" si="207"/>
        <v>36830</v>
      </c>
      <c r="BT158" s="17">
        <f t="shared" si="207"/>
        <v>36860</v>
      </c>
      <c r="BU158" s="17">
        <f t="shared" si="207"/>
        <v>36891</v>
      </c>
      <c r="BV158" s="17">
        <f t="shared" si="207"/>
        <v>36922</v>
      </c>
      <c r="BW158" s="17">
        <f t="shared" si="207"/>
        <v>36950</v>
      </c>
      <c r="BX158" s="17">
        <f t="shared" si="207"/>
        <v>36981</v>
      </c>
      <c r="BY158" s="9"/>
      <c r="CA158" s="12">
        <f>MATCH(C158,Curves!$C$12:$C$433,0)</f>
        <v>156</v>
      </c>
      <c r="CB158" s="12">
        <f>MATCH(CONCATENATE("NG ",TEXT($BN158,"mmm-yyyy")),Curves!$11:$11,0)</f>
        <v>20</v>
      </c>
      <c r="CC158" s="12">
        <f>MATCH(CONCATENATE("B ",TEXT($BN158,"mmm-yyyy")),Curves!$11:$11,0)</f>
        <v>8</v>
      </c>
      <c r="CD158" s="12">
        <f>MATCH(CONCATENATE("DISC ",TEXT($BN158,"mmm-yyyy")),Curves!$11:$11,0)</f>
        <v>32</v>
      </c>
      <c r="CE158" s="12"/>
      <c r="CF158" s="12">
        <f>MATCH(CONCATENATE("NG ",TEXT($BO158,"mmm-yyyy")),Curves!$11:$11,0)</f>
        <v>21</v>
      </c>
      <c r="CG158" s="12">
        <f>MATCH(CONCATENATE("B ",TEXT($BO158,"mmm-yyyy")),Curves!$11:$11,0)</f>
        <v>9</v>
      </c>
      <c r="CH158" s="12">
        <f>MATCH(CONCATENATE("DISC ",TEXT($BO158,"mmm-yyyy")),Curves!$11:$11,0)</f>
        <v>33</v>
      </c>
      <c r="CI158" s="12"/>
      <c r="CJ158" s="12">
        <f>MATCH(CONCATENATE("NG ",TEXT($BP158,"mmm-yyyy")),Curves!$11:$11,0)</f>
        <v>22</v>
      </c>
      <c r="CK158" s="12">
        <f>MATCH(CONCATENATE("B ",TEXT($BP158,"mmm-yyyy")),Curves!$11:$11,0)</f>
        <v>10</v>
      </c>
      <c r="CL158" s="12">
        <f>MATCH(CONCATENATE("DISC ",TEXT($BP158,"mmm-yyyy")),Curves!$11:$11,0)</f>
        <v>34</v>
      </c>
      <c r="CM158" s="12"/>
      <c r="CN158" s="12">
        <f>MATCH(CONCATENATE("NG ",TEXT($BQ158,"mmm-yyyy")),Curves!$11:$11,0)</f>
        <v>23</v>
      </c>
      <c r="CO158" s="12">
        <f>MATCH(CONCATENATE("B ",TEXT($BQ158,"mmm-yyyy")),Curves!$11:$11,0)</f>
        <v>11</v>
      </c>
      <c r="CP158" s="12">
        <f>MATCH(CONCATENATE("DISC ",TEXT($BQ158,"mmm-yyyy")),Curves!$11:$11,0)</f>
        <v>35</v>
      </c>
      <c r="CQ158" s="12"/>
      <c r="CR158" s="12">
        <f>MATCH(CONCATENATE("NG ",TEXT($BR158,"mmm-yyyy")),Curves!$11:$11,0)</f>
        <v>24</v>
      </c>
      <c r="CS158" s="12">
        <f>MATCH(CONCATENATE("B ",TEXT($BR158,"mmm-yyyy")),Curves!$11:$11,0)</f>
        <v>12</v>
      </c>
      <c r="CT158" s="12">
        <f>MATCH(CONCATENATE("DISC ",TEXT($BR158,"mmm-yyyy")),Curves!$11:$11,0)</f>
        <v>36</v>
      </c>
      <c r="CU158" s="12"/>
      <c r="CV158" s="12">
        <f>MATCH(CONCATENATE("NG ",TEXT($BS158,"mmm-yyyy")),Curves!$11:$11,0)</f>
        <v>25</v>
      </c>
      <c r="CW158" s="12">
        <f>MATCH(CONCATENATE("B ",TEXT($BS158,"mmm-yyyy")),Curves!$11:$11,0)</f>
        <v>13</v>
      </c>
      <c r="CX158" s="12">
        <f>MATCH(CONCATENATE("DISC ",TEXT($BS158,"mmm-yyyy")),Curves!$11:$11,0)</f>
        <v>37</v>
      </c>
      <c r="CY158" s="12"/>
      <c r="CZ158" s="12">
        <f>MATCH(CONCATENATE("NG ",TEXT($BT158,"mmm-yyyy")),Curves!$11:$11,0)</f>
        <v>26</v>
      </c>
      <c r="DA158" s="12">
        <f>MATCH(CONCATENATE("B ",TEXT($BT158,"mmm-yyyy")),Curves!$11:$11,0)</f>
        <v>14</v>
      </c>
      <c r="DB158" s="12">
        <f>MATCH(CONCATENATE("DISC ",TEXT($BT158,"mmm-yyyy")),Curves!$11:$11,0)</f>
        <v>38</v>
      </c>
      <c r="DC158" s="12"/>
      <c r="DD158" s="12">
        <f>MATCH(CONCATENATE("NG ",TEXT($BU158,"mmm-yyyy")),Curves!$11:$11,0)</f>
        <v>27</v>
      </c>
      <c r="DE158" s="12">
        <f>MATCH(CONCATENATE("B ",TEXT($BU158,"mmm-yyyy")),Curves!$11:$11,0)</f>
        <v>15</v>
      </c>
      <c r="DF158" s="12">
        <f>MATCH(CONCATENATE("DISC ",TEXT($BU158,"mmm-yyyy")),Curves!$11:$11,0)</f>
        <v>39</v>
      </c>
      <c r="DG158" s="12"/>
      <c r="DH158" s="12">
        <f>MATCH(CONCATENATE("NG ",TEXT($BV158,"mmm-yyyy")),Curves!$11:$11,0)</f>
        <v>28</v>
      </c>
      <c r="DI158" s="12">
        <f>MATCH(CONCATENATE("B ",TEXT($BV158,"mmm-yyyy")),Curves!$11:$11,0)</f>
        <v>16</v>
      </c>
      <c r="DJ158" s="12">
        <f>MATCH(CONCATENATE("DISC ",TEXT($BV158,"mmm-yyyy")),Curves!$11:$11,0)</f>
        <v>40</v>
      </c>
      <c r="DL158" s="12">
        <f>MATCH(CONCATENATE("NG ",TEXT($BW158,"mmm-yyyy")),Curves!$11:$11,0)</f>
        <v>29</v>
      </c>
      <c r="DM158" s="12">
        <f>MATCH(CONCATENATE("B ",TEXT($BW158,"mmm-yyyy")),Curves!$11:$11,0)</f>
        <v>17</v>
      </c>
      <c r="DN158" s="12">
        <f>MATCH(CONCATENATE("DISC ",TEXT($BW158,"mmm-yyyy")),Curves!$11:$11,0)</f>
        <v>41</v>
      </c>
      <c r="DP158" s="12">
        <f>MATCH(CONCATENATE("NG ",TEXT($BX158,"mmm-yyyy")),Curves!$11:$11,0)</f>
        <v>30</v>
      </c>
      <c r="DQ158" s="12">
        <f>MATCH(CONCATENATE("B ",TEXT($BX158,"mmm-yyyy")),Curves!$11:$11,0)</f>
        <v>18</v>
      </c>
      <c r="DR158" s="12">
        <f>MATCH(CONCATENATE("DISC ",TEXT($BX158,"mmm-yyyy")),Curves!$11:$11,0)</f>
        <v>42</v>
      </c>
    </row>
    <row r="159" spans="2:122" x14ac:dyDescent="0.2">
      <c r="B159" s="6">
        <f t="shared" si="164"/>
        <v>36800</v>
      </c>
      <c r="C159" s="27">
        <f>IF(Curves!C168&lt;&gt;"",Curves!C168,"")</f>
        <v>36773</v>
      </c>
      <c r="D159" s="31"/>
      <c r="E159" s="20">
        <f t="shared" si="165"/>
        <v>0</v>
      </c>
      <c r="F159" s="20">
        <f t="shared" si="167"/>
        <v>0</v>
      </c>
      <c r="G159" s="20">
        <f t="shared" si="168"/>
        <v>0</v>
      </c>
      <c r="H159" s="20">
        <f t="shared" si="169"/>
        <v>0</v>
      </c>
      <c r="I159" s="20">
        <f t="shared" si="170"/>
        <v>0</v>
      </c>
      <c r="J159" s="20">
        <f t="shared" si="171"/>
        <v>0</v>
      </c>
      <c r="K159" s="20">
        <f t="shared" si="172"/>
        <v>0</v>
      </c>
      <c r="L159" s="20">
        <f t="shared" si="173"/>
        <v>0</v>
      </c>
      <c r="M159" s="20">
        <f t="shared" si="174"/>
        <v>0</v>
      </c>
      <c r="N159" s="20">
        <f t="shared" si="175"/>
        <v>0</v>
      </c>
      <c r="O159" s="21">
        <f t="shared" si="176"/>
        <v>0</v>
      </c>
      <c r="P159" s="20"/>
      <c r="Q159" s="50">
        <f t="shared" si="177"/>
        <v>0</v>
      </c>
      <c r="R159" s="50">
        <f t="shared" si="200"/>
        <v>0</v>
      </c>
      <c r="S159" s="51">
        <f t="shared" si="178"/>
        <v>0.72479063938291244</v>
      </c>
      <c r="U159" s="34">
        <f>INDEX(Curves!$A$12:$AZ$907,$CA159,CB159)</f>
        <v>0</v>
      </c>
      <c r="V159" s="34">
        <f>INDEX(Curves!$A$12:$AZ$907,$CA159,CC159)</f>
        <v>0</v>
      </c>
      <c r="W159" s="34">
        <f>INDEX(Curves!$A$12:$AZ$907,$CA159,CD159)</f>
        <v>0</v>
      </c>
      <c r="X159" s="34"/>
      <c r="Y159" s="34">
        <f>INDEX(Curves!$A$12:$AZ$907,$CA159,CF159)</f>
        <v>0</v>
      </c>
      <c r="Z159" s="34">
        <f>INDEX(Curves!$A$12:$AZ$907,$CA159,CG159)</f>
        <v>0</v>
      </c>
      <c r="AA159" s="34">
        <f>INDEX(Curves!$A$12:$AZ$907,$CA159,CH159)</f>
        <v>0</v>
      </c>
      <c r="AB159" s="34"/>
      <c r="AC159" s="34">
        <f>INDEX(Curves!$A$12:$AZ$907,$CA159,CJ159)</f>
        <v>0</v>
      </c>
      <c r="AD159" s="34">
        <f>INDEX(Curves!$A$12:$AZ$907,$CA159,CK159)</f>
        <v>0</v>
      </c>
      <c r="AE159" s="34">
        <f>INDEX(Curves!$A$12:$AZ$907,$CA159,CL159)</f>
        <v>0</v>
      </c>
      <c r="AF159" s="34"/>
      <c r="AG159" s="34">
        <f>INDEX(Curves!$A$12:$AZ$907,$CA159,CN159)</f>
        <v>0</v>
      </c>
      <c r="AH159" s="34">
        <f>INDEX(Curves!$A$12:$AZ$907,$CA159,CO159)</f>
        <v>0</v>
      </c>
      <c r="AI159" s="34">
        <f>INDEX(Curves!$A$12:$AZ$907,$CA159,CP159)</f>
        <v>0</v>
      </c>
      <c r="AJ159" s="34"/>
      <c r="AK159" s="34">
        <f>INDEX(Curves!$A$12:$AZ$907,$CA159,CR159)</f>
        <v>0</v>
      </c>
      <c r="AL159" s="34">
        <f>INDEX(Curves!$A$12:$AZ$907,$CA159,CS159)</f>
        <v>0</v>
      </c>
      <c r="AM159" s="34">
        <f>INDEX(Curves!$A$12:$AZ$907,$CA159,CT159)</f>
        <v>0</v>
      </c>
      <c r="AN159" s="34"/>
      <c r="AO159" s="34">
        <f>INDEX(Curves!$A$12:$AZ$907,$CA159,CV159)</f>
        <v>0</v>
      </c>
      <c r="AP159" s="34">
        <f>INDEX(Curves!$A$12:$AZ$907,$CA159,CW159)</f>
        <v>0</v>
      </c>
      <c r="AQ159" s="34">
        <f>INDEX(Curves!$A$12:$AZ$907,$CA159,CX159)</f>
        <v>0</v>
      </c>
      <c r="AR159" s="34"/>
      <c r="AS159" s="34">
        <f>INDEX(Curves!$A$12:$AZ$907,$CA159,CZ159)</f>
        <v>0</v>
      </c>
      <c r="AT159" s="34">
        <f>INDEX(Curves!$A$12:$AZ$907,$CA159,DA159)</f>
        <v>0</v>
      </c>
      <c r="AU159" s="34">
        <f>INDEX(Curves!$A$12:$AZ$907,$CA159,DB159)</f>
        <v>0</v>
      </c>
      <c r="AV159" s="34"/>
      <c r="AW159" s="34">
        <f>INDEX(Curves!$A$12:$AZ$907,$CA159,DD159)</f>
        <v>0</v>
      </c>
      <c r="AX159" s="34">
        <f>INDEX(Curves!$A$12:$AZ$907,$CA159,DE159)</f>
        <v>0</v>
      </c>
      <c r="AY159" s="34">
        <f>INDEX(Curves!$A$12:$AZ$907,$CA159,DF159)</f>
        <v>0</v>
      </c>
      <c r="AZ159" s="34"/>
      <c r="BA159" s="34">
        <f>INDEX(Curves!$A$12:$AZ$907,$CA159,DH159)</f>
        <v>0</v>
      </c>
      <c r="BB159" s="34">
        <f>INDEX(Curves!$A$12:$AZ$907,$CA159,DI159)</f>
        <v>0</v>
      </c>
      <c r="BC159" s="34">
        <f>INDEX(Curves!$A$12:$AZ$907,$CA159,DJ159)</f>
        <v>0</v>
      </c>
      <c r="BD159" s="34"/>
      <c r="BE159" s="34">
        <f>INDEX(Curves!$A$12:$AZ$907,$CA159,DL159)</f>
        <v>0</v>
      </c>
      <c r="BF159" s="34">
        <f>INDEX(Curves!$A$12:$AZ$907,$CA159,DM159)</f>
        <v>0</v>
      </c>
      <c r="BG159" s="34">
        <f>INDEX(Curves!$A$12:$AZ$907,$CA159,DN159)</f>
        <v>0</v>
      </c>
      <c r="BH159" s="34"/>
      <c r="BI159" s="34">
        <f>INDEX(Curves!$A$12:$AZ$907,$CA159,DP159)</f>
        <v>0</v>
      </c>
      <c r="BJ159" s="34">
        <f>INDEX(Curves!$A$12:$AZ$907,$CA159,DQ159)</f>
        <v>0</v>
      </c>
      <c r="BK159" s="34">
        <f>INDEX(Curves!$A$12:$AZ$907,$CA159,DR159)</f>
        <v>0</v>
      </c>
      <c r="BL159"/>
      <c r="BM159"/>
      <c r="BN159" s="17">
        <f t="shared" si="180"/>
        <v>36647</v>
      </c>
      <c r="BO159" s="17">
        <f t="shared" ref="BO159:BX159" si="208">EOMONTH(BN159,1)</f>
        <v>36707</v>
      </c>
      <c r="BP159" s="17">
        <f t="shared" si="208"/>
        <v>36738</v>
      </c>
      <c r="BQ159" s="17">
        <f t="shared" si="208"/>
        <v>36769</v>
      </c>
      <c r="BR159" s="17">
        <f t="shared" si="208"/>
        <v>36799</v>
      </c>
      <c r="BS159" s="17">
        <f t="shared" si="208"/>
        <v>36830</v>
      </c>
      <c r="BT159" s="17">
        <f t="shared" si="208"/>
        <v>36860</v>
      </c>
      <c r="BU159" s="17">
        <f t="shared" si="208"/>
        <v>36891</v>
      </c>
      <c r="BV159" s="17">
        <f t="shared" si="208"/>
        <v>36922</v>
      </c>
      <c r="BW159" s="17">
        <f t="shared" si="208"/>
        <v>36950</v>
      </c>
      <c r="BX159" s="17">
        <f t="shared" si="208"/>
        <v>36981</v>
      </c>
      <c r="BY159" s="9"/>
      <c r="CA159" s="12">
        <f>MATCH(C159,Curves!$C$12:$C$433,0)</f>
        <v>157</v>
      </c>
      <c r="CB159" s="12">
        <f>MATCH(CONCATENATE("NG ",TEXT($BN159,"mmm-yyyy")),Curves!$11:$11,0)</f>
        <v>20</v>
      </c>
      <c r="CC159" s="12">
        <f>MATCH(CONCATENATE("B ",TEXT($BN159,"mmm-yyyy")),Curves!$11:$11,0)</f>
        <v>8</v>
      </c>
      <c r="CD159" s="12">
        <f>MATCH(CONCATENATE("DISC ",TEXT($BN159,"mmm-yyyy")),Curves!$11:$11,0)</f>
        <v>32</v>
      </c>
      <c r="CE159" s="12"/>
      <c r="CF159" s="12">
        <f>MATCH(CONCATENATE("NG ",TEXT($BO159,"mmm-yyyy")),Curves!$11:$11,0)</f>
        <v>21</v>
      </c>
      <c r="CG159" s="12">
        <f>MATCH(CONCATENATE("B ",TEXT($BO159,"mmm-yyyy")),Curves!$11:$11,0)</f>
        <v>9</v>
      </c>
      <c r="CH159" s="12">
        <f>MATCH(CONCATENATE("DISC ",TEXT($BO159,"mmm-yyyy")),Curves!$11:$11,0)</f>
        <v>33</v>
      </c>
      <c r="CI159" s="12"/>
      <c r="CJ159" s="12">
        <f>MATCH(CONCATENATE("NG ",TEXT($BP159,"mmm-yyyy")),Curves!$11:$11,0)</f>
        <v>22</v>
      </c>
      <c r="CK159" s="12">
        <f>MATCH(CONCATENATE("B ",TEXT($BP159,"mmm-yyyy")),Curves!$11:$11,0)</f>
        <v>10</v>
      </c>
      <c r="CL159" s="12">
        <f>MATCH(CONCATENATE("DISC ",TEXT($BP159,"mmm-yyyy")),Curves!$11:$11,0)</f>
        <v>34</v>
      </c>
      <c r="CM159" s="12"/>
      <c r="CN159" s="12">
        <f>MATCH(CONCATENATE("NG ",TEXT($BQ159,"mmm-yyyy")),Curves!$11:$11,0)</f>
        <v>23</v>
      </c>
      <c r="CO159" s="12">
        <f>MATCH(CONCATENATE("B ",TEXT($BQ159,"mmm-yyyy")),Curves!$11:$11,0)</f>
        <v>11</v>
      </c>
      <c r="CP159" s="12">
        <f>MATCH(CONCATENATE("DISC ",TEXT($BQ159,"mmm-yyyy")),Curves!$11:$11,0)</f>
        <v>35</v>
      </c>
      <c r="CQ159" s="12"/>
      <c r="CR159" s="12">
        <f>MATCH(CONCATENATE("NG ",TEXT($BR159,"mmm-yyyy")),Curves!$11:$11,0)</f>
        <v>24</v>
      </c>
      <c r="CS159" s="12">
        <f>MATCH(CONCATENATE("B ",TEXT($BR159,"mmm-yyyy")),Curves!$11:$11,0)</f>
        <v>12</v>
      </c>
      <c r="CT159" s="12">
        <f>MATCH(CONCATENATE("DISC ",TEXT($BR159,"mmm-yyyy")),Curves!$11:$11,0)</f>
        <v>36</v>
      </c>
      <c r="CU159" s="12"/>
      <c r="CV159" s="12">
        <f>MATCH(CONCATENATE("NG ",TEXT($BS159,"mmm-yyyy")),Curves!$11:$11,0)</f>
        <v>25</v>
      </c>
      <c r="CW159" s="12">
        <f>MATCH(CONCATENATE("B ",TEXT($BS159,"mmm-yyyy")),Curves!$11:$11,0)</f>
        <v>13</v>
      </c>
      <c r="CX159" s="12">
        <f>MATCH(CONCATENATE("DISC ",TEXT($BS159,"mmm-yyyy")),Curves!$11:$11,0)</f>
        <v>37</v>
      </c>
      <c r="CY159" s="12"/>
      <c r="CZ159" s="12">
        <f>MATCH(CONCATENATE("NG ",TEXT($BT159,"mmm-yyyy")),Curves!$11:$11,0)</f>
        <v>26</v>
      </c>
      <c r="DA159" s="12">
        <f>MATCH(CONCATENATE("B ",TEXT($BT159,"mmm-yyyy")),Curves!$11:$11,0)</f>
        <v>14</v>
      </c>
      <c r="DB159" s="12">
        <f>MATCH(CONCATENATE("DISC ",TEXT($BT159,"mmm-yyyy")),Curves!$11:$11,0)</f>
        <v>38</v>
      </c>
      <c r="DC159" s="12"/>
      <c r="DD159" s="12">
        <f>MATCH(CONCATENATE("NG ",TEXT($BU159,"mmm-yyyy")),Curves!$11:$11,0)</f>
        <v>27</v>
      </c>
      <c r="DE159" s="12">
        <f>MATCH(CONCATENATE("B ",TEXT($BU159,"mmm-yyyy")),Curves!$11:$11,0)</f>
        <v>15</v>
      </c>
      <c r="DF159" s="12">
        <f>MATCH(CONCATENATE("DISC ",TEXT($BU159,"mmm-yyyy")),Curves!$11:$11,0)</f>
        <v>39</v>
      </c>
      <c r="DG159" s="12"/>
      <c r="DH159" s="12">
        <f>MATCH(CONCATENATE("NG ",TEXT($BV159,"mmm-yyyy")),Curves!$11:$11,0)</f>
        <v>28</v>
      </c>
      <c r="DI159" s="12">
        <f>MATCH(CONCATENATE("B ",TEXT($BV159,"mmm-yyyy")),Curves!$11:$11,0)</f>
        <v>16</v>
      </c>
      <c r="DJ159" s="12">
        <f>MATCH(CONCATENATE("DISC ",TEXT($BV159,"mmm-yyyy")),Curves!$11:$11,0)</f>
        <v>40</v>
      </c>
      <c r="DL159" s="12">
        <f>MATCH(CONCATENATE("NG ",TEXT($BW159,"mmm-yyyy")),Curves!$11:$11,0)</f>
        <v>29</v>
      </c>
      <c r="DM159" s="12">
        <f>MATCH(CONCATENATE("B ",TEXT($BW159,"mmm-yyyy")),Curves!$11:$11,0)</f>
        <v>17</v>
      </c>
      <c r="DN159" s="12">
        <f>MATCH(CONCATENATE("DISC ",TEXT($BW159,"mmm-yyyy")),Curves!$11:$11,0)</f>
        <v>41</v>
      </c>
      <c r="DP159" s="12">
        <f>MATCH(CONCATENATE("NG ",TEXT($BX159,"mmm-yyyy")),Curves!$11:$11,0)</f>
        <v>30</v>
      </c>
      <c r="DQ159" s="12">
        <f>MATCH(CONCATENATE("B ",TEXT($BX159,"mmm-yyyy")),Curves!$11:$11,0)</f>
        <v>18</v>
      </c>
      <c r="DR159" s="12">
        <f>MATCH(CONCATENATE("DISC ",TEXT($BX159,"mmm-yyyy")),Curves!$11:$11,0)</f>
        <v>42</v>
      </c>
    </row>
    <row r="160" spans="2:122" x14ac:dyDescent="0.2">
      <c r="B160" s="6">
        <f t="shared" si="164"/>
        <v>36800</v>
      </c>
      <c r="C160" s="27">
        <f>IF(Curves!C169&lt;&gt;"",Curves!C169,"")</f>
        <v>36774</v>
      </c>
      <c r="D160" s="31"/>
      <c r="E160" s="20">
        <f t="shared" si="165"/>
        <v>0</v>
      </c>
      <c r="F160" s="20">
        <f t="shared" si="167"/>
        <v>0</v>
      </c>
      <c r="G160" s="20">
        <f t="shared" si="168"/>
        <v>0</v>
      </c>
      <c r="H160" s="20">
        <f t="shared" si="169"/>
        <v>0</v>
      </c>
      <c r="I160" s="20">
        <f t="shared" si="170"/>
        <v>0</v>
      </c>
      <c r="J160" s="20">
        <f t="shared" si="171"/>
        <v>4.4189193098737114</v>
      </c>
      <c r="K160" s="20">
        <f t="shared" si="172"/>
        <v>4.6759477741661222</v>
      </c>
      <c r="L160" s="20">
        <f t="shared" si="173"/>
        <v>4.769874208624878</v>
      </c>
      <c r="M160" s="20">
        <f t="shared" si="174"/>
        <v>4.6978600881306587</v>
      </c>
      <c r="N160" s="20">
        <f t="shared" si="175"/>
        <v>4.3936098985169689</v>
      </c>
      <c r="O160" s="21">
        <f t="shared" si="176"/>
        <v>4.0295299020477691</v>
      </c>
      <c r="P160" s="20"/>
      <c r="Q160" s="50">
        <f t="shared" si="177"/>
        <v>4.769874208624878</v>
      </c>
      <c r="R160" s="50">
        <f t="shared" si="200"/>
        <v>4.0295299020477691</v>
      </c>
      <c r="S160" s="51">
        <f t="shared" si="178"/>
        <v>0.74034430657710892</v>
      </c>
      <c r="U160" s="34">
        <f>INDEX(Curves!$A$12:$AZ$907,$CA160,CB160)</f>
        <v>0</v>
      </c>
      <c r="V160" s="34">
        <f>INDEX(Curves!$A$12:$AZ$907,$CA160,CC160)</f>
        <v>0</v>
      </c>
      <c r="W160" s="34">
        <f>INDEX(Curves!$A$12:$AZ$907,$CA160,CD160)</f>
        <v>0</v>
      </c>
      <c r="X160" s="34"/>
      <c r="Y160" s="34">
        <f>INDEX(Curves!$A$12:$AZ$907,$CA160,CF160)</f>
        <v>0</v>
      </c>
      <c r="Z160" s="34">
        <f>INDEX(Curves!$A$12:$AZ$907,$CA160,CG160)</f>
        <v>0</v>
      </c>
      <c r="AA160" s="34">
        <f>INDEX(Curves!$A$12:$AZ$907,$CA160,CH160)</f>
        <v>0</v>
      </c>
      <c r="AB160" s="34"/>
      <c r="AC160" s="34">
        <f>INDEX(Curves!$A$12:$AZ$907,$CA160,CJ160)</f>
        <v>0</v>
      </c>
      <c r="AD160" s="34">
        <f>INDEX(Curves!$A$12:$AZ$907,$CA160,CK160)</f>
        <v>0</v>
      </c>
      <c r="AE160" s="34">
        <f>INDEX(Curves!$A$12:$AZ$907,$CA160,CL160)</f>
        <v>0</v>
      </c>
      <c r="AF160" s="34"/>
      <c r="AG160" s="34">
        <f>INDEX(Curves!$A$12:$AZ$907,$CA160,CN160)</f>
        <v>0</v>
      </c>
      <c r="AH160" s="34">
        <f>INDEX(Curves!$A$12:$AZ$907,$CA160,CO160)</f>
        <v>0</v>
      </c>
      <c r="AI160" s="34">
        <f>INDEX(Curves!$A$12:$AZ$907,$CA160,CP160)</f>
        <v>0</v>
      </c>
      <c r="AJ160" s="34"/>
      <c r="AK160" s="34">
        <f>INDEX(Curves!$A$12:$AZ$907,$CA160,CR160)</f>
        <v>0</v>
      </c>
      <c r="AL160" s="34">
        <f>INDEX(Curves!$A$12:$AZ$907,$CA160,CS160)</f>
        <v>0</v>
      </c>
      <c r="AM160" s="34">
        <f>INDEX(Curves!$A$12:$AZ$907,$CA160,CT160)</f>
        <v>0</v>
      </c>
      <c r="AN160" s="34"/>
      <c r="AO160" s="34">
        <f>INDEX(Curves!$A$12:$AZ$907,$CA160,CV160)</f>
        <v>4.95</v>
      </c>
      <c r="AP160" s="34">
        <f>INDEX(Curves!$A$12:$AZ$907,$CA160,CW160)</f>
        <v>-0.51</v>
      </c>
      <c r="AQ160" s="34">
        <f>INDEX(Curves!$A$12:$AZ$907,$CA160,CX160)</f>
        <v>0.99525209681840332</v>
      </c>
      <c r="AR160" s="34"/>
      <c r="AS160" s="34">
        <f>INDEX(Curves!$A$12:$AZ$907,$CA160,CZ160)</f>
        <v>5.03</v>
      </c>
      <c r="AT160" s="34">
        <f>INDEX(Curves!$A$12:$AZ$907,$CA160,DA160)</f>
        <v>-0.30499999999999999</v>
      </c>
      <c r="AU160" s="34">
        <f>INDEX(Curves!$A$12:$AZ$907,$CA160,DB160)</f>
        <v>0.9896185765430946</v>
      </c>
      <c r="AV160" s="34"/>
      <c r="AW160" s="34">
        <f>INDEX(Curves!$A$12:$AZ$907,$CA160,DD160)</f>
        <v>5.1040000000000001</v>
      </c>
      <c r="AX160" s="34">
        <f>INDEX(Curves!$A$12:$AZ$907,$CA160,DE160)</f>
        <v>-0.25750000000000001</v>
      </c>
      <c r="AY160" s="34">
        <f>INDEX(Curves!$A$12:$AZ$907,$CA160,DF160)</f>
        <v>0.98418945808828606</v>
      </c>
      <c r="AZ160" s="34"/>
      <c r="BA160" s="34">
        <f>INDEX(Curves!$A$12:$AZ$907,$CA160,DH160)</f>
        <v>5.0430000000000001</v>
      </c>
      <c r="BB160" s="34">
        <f>INDEX(Curves!$A$12:$AZ$907,$CA160,DI160)</f>
        <v>-0.24249999999999999</v>
      </c>
      <c r="BC160" s="34">
        <f>INDEX(Curves!$A$12:$AZ$907,$CA160,DJ160)</f>
        <v>0.97861891222386377</v>
      </c>
      <c r="BD160" s="34"/>
      <c r="BE160" s="34">
        <f>INDEX(Curves!$A$12:$AZ$907,$CA160,DL160)</f>
        <v>4.7629999999999999</v>
      </c>
      <c r="BF160" s="34">
        <f>INDEX(Curves!$A$12:$AZ$907,$CA160,DM160)</f>
        <v>-0.2475</v>
      </c>
      <c r="BG160" s="34">
        <f>INDEX(Curves!$A$12:$AZ$907,$CA160,DN160)</f>
        <v>0.97300628911902753</v>
      </c>
      <c r="BH160" s="34"/>
      <c r="BI160" s="34">
        <f>INDEX(Curves!$A$12:$AZ$907,$CA160,DP160)</f>
        <v>4.4830000000000005</v>
      </c>
      <c r="BJ160" s="34">
        <f>INDEX(Curves!$A$12:$AZ$907,$CA160,DQ160)</f>
        <v>-0.32</v>
      </c>
      <c r="BK160" s="34">
        <f>INDEX(Curves!$A$12:$AZ$907,$CA160,DR160)</f>
        <v>0.96793896277870983</v>
      </c>
      <c r="BL160"/>
      <c r="BM160"/>
      <c r="BN160" s="17">
        <f t="shared" si="180"/>
        <v>36647</v>
      </c>
      <c r="BO160" s="17">
        <f t="shared" ref="BO160:BX160" si="209">EOMONTH(BN160,1)</f>
        <v>36707</v>
      </c>
      <c r="BP160" s="17">
        <f t="shared" si="209"/>
        <v>36738</v>
      </c>
      <c r="BQ160" s="17">
        <f t="shared" si="209"/>
        <v>36769</v>
      </c>
      <c r="BR160" s="17">
        <f t="shared" si="209"/>
        <v>36799</v>
      </c>
      <c r="BS160" s="17">
        <f t="shared" si="209"/>
        <v>36830</v>
      </c>
      <c r="BT160" s="17">
        <f t="shared" si="209"/>
        <v>36860</v>
      </c>
      <c r="BU160" s="17">
        <f t="shared" si="209"/>
        <v>36891</v>
      </c>
      <c r="BV160" s="17">
        <f t="shared" si="209"/>
        <v>36922</v>
      </c>
      <c r="BW160" s="17">
        <f t="shared" si="209"/>
        <v>36950</v>
      </c>
      <c r="BX160" s="17">
        <f t="shared" si="209"/>
        <v>36981</v>
      </c>
      <c r="BY160" s="9"/>
      <c r="CA160" s="12">
        <f>MATCH(C160,Curves!$C$12:$C$433,0)</f>
        <v>158</v>
      </c>
      <c r="CB160" s="12">
        <f>MATCH(CONCATENATE("NG ",TEXT($BN160,"mmm-yyyy")),Curves!$11:$11,0)</f>
        <v>20</v>
      </c>
      <c r="CC160" s="12">
        <f>MATCH(CONCATENATE("B ",TEXT($BN160,"mmm-yyyy")),Curves!$11:$11,0)</f>
        <v>8</v>
      </c>
      <c r="CD160" s="12">
        <f>MATCH(CONCATENATE("DISC ",TEXT($BN160,"mmm-yyyy")),Curves!$11:$11,0)</f>
        <v>32</v>
      </c>
      <c r="CE160" s="12"/>
      <c r="CF160" s="12">
        <f>MATCH(CONCATENATE("NG ",TEXT($BO160,"mmm-yyyy")),Curves!$11:$11,0)</f>
        <v>21</v>
      </c>
      <c r="CG160" s="12">
        <f>MATCH(CONCATENATE("B ",TEXT($BO160,"mmm-yyyy")),Curves!$11:$11,0)</f>
        <v>9</v>
      </c>
      <c r="CH160" s="12">
        <f>MATCH(CONCATENATE("DISC ",TEXT($BO160,"mmm-yyyy")),Curves!$11:$11,0)</f>
        <v>33</v>
      </c>
      <c r="CI160" s="12"/>
      <c r="CJ160" s="12">
        <f>MATCH(CONCATENATE("NG ",TEXT($BP160,"mmm-yyyy")),Curves!$11:$11,0)</f>
        <v>22</v>
      </c>
      <c r="CK160" s="12">
        <f>MATCH(CONCATENATE("B ",TEXT($BP160,"mmm-yyyy")),Curves!$11:$11,0)</f>
        <v>10</v>
      </c>
      <c r="CL160" s="12">
        <f>MATCH(CONCATENATE("DISC ",TEXT($BP160,"mmm-yyyy")),Curves!$11:$11,0)</f>
        <v>34</v>
      </c>
      <c r="CM160" s="12"/>
      <c r="CN160" s="12">
        <f>MATCH(CONCATENATE("NG ",TEXT($BQ160,"mmm-yyyy")),Curves!$11:$11,0)</f>
        <v>23</v>
      </c>
      <c r="CO160" s="12">
        <f>MATCH(CONCATENATE("B ",TEXT($BQ160,"mmm-yyyy")),Curves!$11:$11,0)</f>
        <v>11</v>
      </c>
      <c r="CP160" s="12">
        <f>MATCH(CONCATENATE("DISC ",TEXT($BQ160,"mmm-yyyy")),Curves!$11:$11,0)</f>
        <v>35</v>
      </c>
      <c r="CQ160" s="12"/>
      <c r="CR160" s="12">
        <f>MATCH(CONCATENATE("NG ",TEXT($BR160,"mmm-yyyy")),Curves!$11:$11,0)</f>
        <v>24</v>
      </c>
      <c r="CS160" s="12">
        <f>MATCH(CONCATENATE("B ",TEXT($BR160,"mmm-yyyy")),Curves!$11:$11,0)</f>
        <v>12</v>
      </c>
      <c r="CT160" s="12">
        <f>MATCH(CONCATENATE("DISC ",TEXT($BR160,"mmm-yyyy")),Curves!$11:$11,0)</f>
        <v>36</v>
      </c>
      <c r="CU160" s="12"/>
      <c r="CV160" s="12">
        <f>MATCH(CONCATENATE("NG ",TEXT($BS160,"mmm-yyyy")),Curves!$11:$11,0)</f>
        <v>25</v>
      </c>
      <c r="CW160" s="12">
        <f>MATCH(CONCATENATE("B ",TEXT($BS160,"mmm-yyyy")),Curves!$11:$11,0)</f>
        <v>13</v>
      </c>
      <c r="CX160" s="12">
        <f>MATCH(CONCATENATE("DISC ",TEXT($BS160,"mmm-yyyy")),Curves!$11:$11,0)</f>
        <v>37</v>
      </c>
      <c r="CY160" s="12"/>
      <c r="CZ160" s="12">
        <f>MATCH(CONCATENATE("NG ",TEXT($BT160,"mmm-yyyy")),Curves!$11:$11,0)</f>
        <v>26</v>
      </c>
      <c r="DA160" s="12">
        <f>MATCH(CONCATENATE("B ",TEXT($BT160,"mmm-yyyy")),Curves!$11:$11,0)</f>
        <v>14</v>
      </c>
      <c r="DB160" s="12">
        <f>MATCH(CONCATENATE("DISC ",TEXT($BT160,"mmm-yyyy")),Curves!$11:$11,0)</f>
        <v>38</v>
      </c>
      <c r="DC160" s="12"/>
      <c r="DD160" s="12">
        <f>MATCH(CONCATENATE("NG ",TEXT($BU160,"mmm-yyyy")),Curves!$11:$11,0)</f>
        <v>27</v>
      </c>
      <c r="DE160" s="12">
        <f>MATCH(CONCATENATE("B ",TEXT($BU160,"mmm-yyyy")),Curves!$11:$11,0)</f>
        <v>15</v>
      </c>
      <c r="DF160" s="12">
        <f>MATCH(CONCATENATE("DISC ",TEXT($BU160,"mmm-yyyy")),Curves!$11:$11,0)</f>
        <v>39</v>
      </c>
      <c r="DG160" s="12"/>
      <c r="DH160" s="12">
        <f>MATCH(CONCATENATE("NG ",TEXT($BV160,"mmm-yyyy")),Curves!$11:$11,0)</f>
        <v>28</v>
      </c>
      <c r="DI160" s="12">
        <f>MATCH(CONCATENATE("B ",TEXT($BV160,"mmm-yyyy")),Curves!$11:$11,0)</f>
        <v>16</v>
      </c>
      <c r="DJ160" s="12">
        <f>MATCH(CONCATENATE("DISC ",TEXT($BV160,"mmm-yyyy")),Curves!$11:$11,0)</f>
        <v>40</v>
      </c>
      <c r="DL160" s="12">
        <f>MATCH(CONCATENATE("NG ",TEXT($BW160,"mmm-yyyy")),Curves!$11:$11,0)</f>
        <v>29</v>
      </c>
      <c r="DM160" s="12">
        <f>MATCH(CONCATENATE("B ",TEXT($BW160,"mmm-yyyy")),Curves!$11:$11,0)</f>
        <v>17</v>
      </c>
      <c r="DN160" s="12">
        <f>MATCH(CONCATENATE("DISC ",TEXT($BW160,"mmm-yyyy")),Curves!$11:$11,0)</f>
        <v>41</v>
      </c>
      <c r="DP160" s="12">
        <f>MATCH(CONCATENATE("NG ",TEXT($BX160,"mmm-yyyy")),Curves!$11:$11,0)</f>
        <v>30</v>
      </c>
      <c r="DQ160" s="12">
        <f>MATCH(CONCATENATE("B ",TEXT($BX160,"mmm-yyyy")),Curves!$11:$11,0)</f>
        <v>18</v>
      </c>
      <c r="DR160" s="12">
        <f>MATCH(CONCATENATE("DISC ",TEXT($BX160,"mmm-yyyy")),Curves!$11:$11,0)</f>
        <v>42</v>
      </c>
    </row>
    <row r="161" spans="2:122" x14ac:dyDescent="0.2">
      <c r="B161" s="6">
        <f t="shared" si="164"/>
        <v>36800</v>
      </c>
      <c r="C161" s="27">
        <f>IF(Curves!C170&lt;&gt;"",Curves!C170,"")</f>
        <v>36775</v>
      </c>
      <c r="D161" s="31"/>
      <c r="E161" s="20">
        <f t="shared" si="165"/>
        <v>0</v>
      </c>
      <c r="F161" s="20">
        <f t="shared" si="167"/>
        <v>0</v>
      </c>
      <c r="G161" s="20">
        <f t="shared" si="168"/>
        <v>0</v>
      </c>
      <c r="H161" s="20">
        <f t="shared" si="169"/>
        <v>0</v>
      </c>
      <c r="I161" s="20">
        <f t="shared" si="170"/>
        <v>0</v>
      </c>
      <c r="J161" s="20">
        <f t="shared" si="171"/>
        <v>4.6297727806138971</v>
      </c>
      <c r="K161" s="20">
        <f t="shared" si="172"/>
        <v>4.7851854495058772</v>
      </c>
      <c r="L161" s="20">
        <f t="shared" si="173"/>
        <v>4.8804967076320773</v>
      </c>
      <c r="M161" s="20">
        <f t="shared" si="174"/>
        <v>4.8076874311049753</v>
      </c>
      <c r="N161" s="20">
        <f t="shared" si="175"/>
        <v>4.4948965637793492</v>
      </c>
      <c r="O161" s="21">
        <f t="shared" si="176"/>
        <v>4.1233836869449521</v>
      </c>
      <c r="P161" s="20"/>
      <c r="Q161" s="50">
        <f t="shared" si="177"/>
        <v>4.8804967076320773</v>
      </c>
      <c r="R161" s="50">
        <f t="shared" si="200"/>
        <v>4.1233836869449521</v>
      </c>
      <c r="S161" s="51">
        <f t="shared" si="178"/>
        <v>0.75711302068712527</v>
      </c>
      <c r="U161" s="34">
        <f>INDEX(Curves!$A$12:$AZ$907,$CA161,CB161)</f>
        <v>0</v>
      </c>
      <c r="V161" s="34">
        <f>INDEX(Curves!$A$12:$AZ$907,$CA161,CC161)</f>
        <v>0</v>
      </c>
      <c r="W161" s="34">
        <f>INDEX(Curves!$A$12:$AZ$907,$CA161,CD161)</f>
        <v>0</v>
      </c>
      <c r="X161" s="34"/>
      <c r="Y161" s="34">
        <f>INDEX(Curves!$A$12:$AZ$907,$CA161,CF161)</f>
        <v>0</v>
      </c>
      <c r="Z161" s="34">
        <f>INDEX(Curves!$A$12:$AZ$907,$CA161,CG161)</f>
        <v>0</v>
      </c>
      <c r="AA161" s="34">
        <f>INDEX(Curves!$A$12:$AZ$907,$CA161,CH161)</f>
        <v>0</v>
      </c>
      <c r="AB161" s="34"/>
      <c r="AC161" s="34">
        <f>INDEX(Curves!$A$12:$AZ$907,$CA161,CJ161)</f>
        <v>0</v>
      </c>
      <c r="AD161" s="34">
        <f>INDEX(Curves!$A$12:$AZ$907,$CA161,CK161)</f>
        <v>0</v>
      </c>
      <c r="AE161" s="34">
        <f>INDEX(Curves!$A$12:$AZ$907,$CA161,CL161)</f>
        <v>0</v>
      </c>
      <c r="AF161" s="34"/>
      <c r="AG161" s="34">
        <f>INDEX(Curves!$A$12:$AZ$907,$CA161,CN161)</f>
        <v>0</v>
      </c>
      <c r="AH161" s="34">
        <f>INDEX(Curves!$A$12:$AZ$907,$CA161,CO161)</f>
        <v>0</v>
      </c>
      <c r="AI161" s="34">
        <f>INDEX(Curves!$A$12:$AZ$907,$CA161,CP161)</f>
        <v>0</v>
      </c>
      <c r="AJ161" s="34"/>
      <c r="AK161" s="34">
        <f>INDEX(Curves!$A$12:$AZ$907,$CA161,CR161)</f>
        <v>0</v>
      </c>
      <c r="AL161" s="34">
        <f>INDEX(Curves!$A$12:$AZ$907,$CA161,CS161)</f>
        <v>0</v>
      </c>
      <c r="AM161" s="34">
        <f>INDEX(Curves!$A$12:$AZ$907,$CA161,CT161)</f>
        <v>0</v>
      </c>
      <c r="AN161" s="34"/>
      <c r="AO161" s="34">
        <f>INDEX(Curves!$A$12:$AZ$907,$CA161,CV161)</f>
        <v>5.0710000000000006</v>
      </c>
      <c r="AP161" s="34">
        <f>INDEX(Curves!$A$12:$AZ$907,$CA161,CW161)</f>
        <v>-0.42</v>
      </c>
      <c r="AQ161" s="34">
        <f>INDEX(Curves!$A$12:$AZ$907,$CA161,CX161)</f>
        <v>0.99543598809157086</v>
      </c>
      <c r="AR161" s="34"/>
      <c r="AS161" s="34">
        <f>INDEX(Curves!$A$12:$AZ$907,$CA161,CZ161)</f>
        <v>5.1570000000000009</v>
      </c>
      <c r="AT161" s="34">
        <f>INDEX(Curves!$A$12:$AZ$907,$CA161,DA161)</f>
        <v>-0.32250000000000001</v>
      </c>
      <c r="AU161" s="34">
        <f>INDEX(Curves!$A$12:$AZ$907,$CA161,DB161)</f>
        <v>0.98979945175424067</v>
      </c>
      <c r="AV161" s="34"/>
      <c r="AW161" s="34">
        <f>INDEX(Curves!$A$12:$AZ$907,$CA161,DD161)</f>
        <v>5.2329999999999997</v>
      </c>
      <c r="AX161" s="34">
        <f>INDEX(Curves!$A$12:$AZ$907,$CA161,DE161)</f>
        <v>-0.27500000000000002</v>
      </c>
      <c r="AY161" s="34">
        <f>INDEX(Curves!$A$12:$AZ$907,$CA161,DF161)</f>
        <v>0.98436803300364628</v>
      </c>
      <c r="AZ161" s="34"/>
      <c r="BA161" s="34">
        <f>INDEX(Curves!$A$12:$AZ$907,$CA161,DH161)</f>
        <v>5.1720000000000006</v>
      </c>
      <c r="BB161" s="34">
        <f>INDEX(Curves!$A$12:$AZ$907,$CA161,DI161)</f>
        <v>-0.26</v>
      </c>
      <c r="BC161" s="34">
        <f>INDEX(Curves!$A$12:$AZ$907,$CA161,DJ161)</f>
        <v>0.97876372783081722</v>
      </c>
      <c r="BD161" s="34"/>
      <c r="BE161" s="34">
        <f>INDEX(Curves!$A$12:$AZ$907,$CA161,DL161)</f>
        <v>4.8840000000000003</v>
      </c>
      <c r="BF161" s="34">
        <f>INDEX(Curves!$A$12:$AZ$907,$CA161,DM161)</f>
        <v>-0.26500000000000001</v>
      </c>
      <c r="BG161" s="34">
        <f>INDEX(Curves!$A$12:$AZ$907,$CA161,DN161)</f>
        <v>0.97313196877665054</v>
      </c>
      <c r="BH161" s="34"/>
      <c r="BI161" s="34">
        <f>INDEX(Curves!$A$12:$AZ$907,$CA161,DP161)</f>
        <v>4.5970000000000004</v>
      </c>
      <c r="BJ161" s="34">
        <f>INDEX(Curves!$A$12:$AZ$907,$CA161,DQ161)</f>
        <v>-0.33750000000000002</v>
      </c>
      <c r="BK161" s="34">
        <f>INDEX(Curves!$A$12:$AZ$907,$CA161,DR161)</f>
        <v>0.96804406314002855</v>
      </c>
      <c r="BL161"/>
      <c r="BM161"/>
      <c r="BN161" s="17">
        <f t="shared" si="180"/>
        <v>36647</v>
      </c>
      <c r="BO161" s="17">
        <f t="shared" ref="BO161:BX161" si="210">EOMONTH(BN161,1)</f>
        <v>36707</v>
      </c>
      <c r="BP161" s="17">
        <f t="shared" si="210"/>
        <v>36738</v>
      </c>
      <c r="BQ161" s="17">
        <f t="shared" si="210"/>
        <v>36769</v>
      </c>
      <c r="BR161" s="17">
        <f t="shared" si="210"/>
        <v>36799</v>
      </c>
      <c r="BS161" s="17">
        <f t="shared" si="210"/>
        <v>36830</v>
      </c>
      <c r="BT161" s="17">
        <f t="shared" si="210"/>
        <v>36860</v>
      </c>
      <c r="BU161" s="17">
        <f t="shared" si="210"/>
        <v>36891</v>
      </c>
      <c r="BV161" s="17">
        <f t="shared" si="210"/>
        <v>36922</v>
      </c>
      <c r="BW161" s="17">
        <f t="shared" si="210"/>
        <v>36950</v>
      </c>
      <c r="BX161" s="17">
        <f t="shared" si="210"/>
        <v>36981</v>
      </c>
      <c r="BY161" s="9"/>
      <c r="CA161" s="12">
        <f>MATCH(C161,Curves!$C$12:$C$433,0)</f>
        <v>159</v>
      </c>
      <c r="CB161" s="12">
        <f>MATCH(CONCATENATE("NG ",TEXT($BN161,"mmm-yyyy")),Curves!$11:$11,0)</f>
        <v>20</v>
      </c>
      <c r="CC161" s="12">
        <f>MATCH(CONCATENATE("B ",TEXT($BN161,"mmm-yyyy")),Curves!$11:$11,0)</f>
        <v>8</v>
      </c>
      <c r="CD161" s="12">
        <f>MATCH(CONCATENATE("DISC ",TEXT($BN161,"mmm-yyyy")),Curves!$11:$11,0)</f>
        <v>32</v>
      </c>
      <c r="CE161" s="12"/>
      <c r="CF161" s="12">
        <f>MATCH(CONCATENATE("NG ",TEXT($BO161,"mmm-yyyy")),Curves!$11:$11,0)</f>
        <v>21</v>
      </c>
      <c r="CG161" s="12">
        <f>MATCH(CONCATENATE("B ",TEXT($BO161,"mmm-yyyy")),Curves!$11:$11,0)</f>
        <v>9</v>
      </c>
      <c r="CH161" s="12">
        <f>MATCH(CONCATENATE("DISC ",TEXT($BO161,"mmm-yyyy")),Curves!$11:$11,0)</f>
        <v>33</v>
      </c>
      <c r="CI161" s="12"/>
      <c r="CJ161" s="12">
        <f>MATCH(CONCATENATE("NG ",TEXT($BP161,"mmm-yyyy")),Curves!$11:$11,0)</f>
        <v>22</v>
      </c>
      <c r="CK161" s="12">
        <f>MATCH(CONCATENATE("B ",TEXT($BP161,"mmm-yyyy")),Curves!$11:$11,0)</f>
        <v>10</v>
      </c>
      <c r="CL161" s="12">
        <f>MATCH(CONCATENATE("DISC ",TEXT($BP161,"mmm-yyyy")),Curves!$11:$11,0)</f>
        <v>34</v>
      </c>
      <c r="CM161" s="12"/>
      <c r="CN161" s="12">
        <f>MATCH(CONCATENATE("NG ",TEXT($BQ161,"mmm-yyyy")),Curves!$11:$11,0)</f>
        <v>23</v>
      </c>
      <c r="CO161" s="12">
        <f>MATCH(CONCATENATE("B ",TEXT($BQ161,"mmm-yyyy")),Curves!$11:$11,0)</f>
        <v>11</v>
      </c>
      <c r="CP161" s="12">
        <f>MATCH(CONCATENATE("DISC ",TEXT($BQ161,"mmm-yyyy")),Curves!$11:$11,0)</f>
        <v>35</v>
      </c>
      <c r="CQ161" s="12"/>
      <c r="CR161" s="12">
        <f>MATCH(CONCATENATE("NG ",TEXT($BR161,"mmm-yyyy")),Curves!$11:$11,0)</f>
        <v>24</v>
      </c>
      <c r="CS161" s="12">
        <f>MATCH(CONCATENATE("B ",TEXT($BR161,"mmm-yyyy")),Curves!$11:$11,0)</f>
        <v>12</v>
      </c>
      <c r="CT161" s="12">
        <f>MATCH(CONCATENATE("DISC ",TEXT($BR161,"mmm-yyyy")),Curves!$11:$11,0)</f>
        <v>36</v>
      </c>
      <c r="CU161" s="12"/>
      <c r="CV161" s="12">
        <f>MATCH(CONCATENATE("NG ",TEXT($BS161,"mmm-yyyy")),Curves!$11:$11,0)</f>
        <v>25</v>
      </c>
      <c r="CW161" s="12">
        <f>MATCH(CONCATENATE("B ",TEXT($BS161,"mmm-yyyy")),Curves!$11:$11,0)</f>
        <v>13</v>
      </c>
      <c r="CX161" s="12">
        <f>MATCH(CONCATENATE("DISC ",TEXT($BS161,"mmm-yyyy")),Curves!$11:$11,0)</f>
        <v>37</v>
      </c>
      <c r="CY161" s="12"/>
      <c r="CZ161" s="12">
        <f>MATCH(CONCATENATE("NG ",TEXT($BT161,"mmm-yyyy")),Curves!$11:$11,0)</f>
        <v>26</v>
      </c>
      <c r="DA161" s="12">
        <f>MATCH(CONCATENATE("B ",TEXT($BT161,"mmm-yyyy")),Curves!$11:$11,0)</f>
        <v>14</v>
      </c>
      <c r="DB161" s="12">
        <f>MATCH(CONCATENATE("DISC ",TEXT($BT161,"mmm-yyyy")),Curves!$11:$11,0)</f>
        <v>38</v>
      </c>
      <c r="DC161" s="12"/>
      <c r="DD161" s="12">
        <f>MATCH(CONCATENATE("NG ",TEXT($BU161,"mmm-yyyy")),Curves!$11:$11,0)</f>
        <v>27</v>
      </c>
      <c r="DE161" s="12">
        <f>MATCH(CONCATENATE("B ",TEXT($BU161,"mmm-yyyy")),Curves!$11:$11,0)</f>
        <v>15</v>
      </c>
      <c r="DF161" s="12">
        <f>MATCH(CONCATENATE("DISC ",TEXT($BU161,"mmm-yyyy")),Curves!$11:$11,0)</f>
        <v>39</v>
      </c>
      <c r="DG161" s="12"/>
      <c r="DH161" s="12">
        <f>MATCH(CONCATENATE("NG ",TEXT($BV161,"mmm-yyyy")),Curves!$11:$11,0)</f>
        <v>28</v>
      </c>
      <c r="DI161" s="12">
        <f>MATCH(CONCATENATE("B ",TEXT($BV161,"mmm-yyyy")),Curves!$11:$11,0)</f>
        <v>16</v>
      </c>
      <c r="DJ161" s="12">
        <f>MATCH(CONCATENATE("DISC ",TEXT($BV161,"mmm-yyyy")),Curves!$11:$11,0)</f>
        <v>40</v>
      </c>
      <c r="DL161" s="12">
        <f>MATCH(CONCATENATE("NG ",TEXT($BW161,"mmm-yyyy")),Curves!$11:$11,0)</f>
        <v>29</v>
      </c>
      <c r="DM161" s="12">
        <f>MATCH(CONCATENATE("B ",TEXT($BW161,"mmm-yyyy")),Curves!$11:$11,0)</f>
        <v>17</v>
      </c>
      <c r="DN161" s="12">
        <f>MATCH(CONCATENATE("DISC ",TEXT($BW161,"mmm-yyyy")),Curves!$11:$11,0)</f>
        <v>41</v>
      </c>
      <c r="DP161" s="12">
        <f>MATCH(CONCATENATE("NG ",TEXT($BX161,"mmm-yyyy")),Curves!$11:$11,0)</f>
        <v>30</v>
      </c>
      <c r="DQ161" s="12">
        <f>MATCH(CONCATENATE("B ",TEXT($BX161,"mmm-yyyy")),Curves!$11:$11,0)</f>
        <v>18</v>
      </c>
      <c r="DR161" s="12">
        <f>MATCH(CONCATENATE("DISC ",TEXT($BX161,"mmm-yyyy")),Curves!$11:$11,0)</f>
        <v>42</v>
      </c>
    </row>
    <row r="162" spans="2:122" x14ac:dyDescent="0.2">
      <c r="B162" s="6">
        <f t="shared" si="164"/>
        <v>36800</v>
      </c>
      <c r="C162" s="27">
        <f>IF(Curves!C171&lt;&gt;"",Curves!C171,"")</f>
        <v>36776</v>
      </c>
      <c r="D162" s="31"/>
      <c r="E162" s="20">
        <f t="shared" si="165"/>
        <v>0</v>
      </c>
      <c r="F162" s="20">
        <f t="shared" si="167"/>
        <v>0</v>
      </c>
      <c r="G162" s="20">
        <f t="shared" si="168"/>
        <v>0</v>
      </c>
      <c r="H162" s="20">
        <f t="shared" si="169"/>
        <v>0</v>
      </c>
      <c r="I162" s="20">
        <f t="shared" si="170"/>
        <v>0</v>
      </c>
      <c r="J162" s="20">
        <f t="shared" si="171"/>
        <v>4.5032162247040617</v>
      </c>
      <c r="K162" s="20">
        <f t="shared" si="172"/>
        <v>4.7321021715468321</v>
      </c>
      <c r="L162" s="20">
        <f t="shared" si="173"/>
        <v>4.8385362376140169</v>
      </c>
      <c r="M162" s="20">
        <f t="shared" si="174"/>
        <v>4.7796584317073183</v>
      </c>
      <c r="N162" s="20">
        <f t="shared" si="175"/>
        <v>4.4796303348929083</v>
      </c>
      <c r="O162" s="21">
        <f t="shared" si="176"/>
        <v>4.1100728945028013</v>
      </c>
      <c r="P162" s="20"/>
      <c r="Q162" s="50">
        <f t="shared" si="177"/>
        <v>4.8385362376140169</v>
      </c>
      <c r="R162" s="50">
        <f t="shared" si="200"/>
        <v>4.1100728945028013</v>
      </c>
      <c r="S162" s="51">
        <f t="shared" si="178"/>
        <v>0.72846334311121552</v>
      </c>
      <c r="U162" s="34">
        <f>INDEX(Curves!$A$12:$AZ$907,$CA162,CB162)</f>
        <v>0</v>
      </c>
      <c r="V162" s="34">
        <f>INDEX(Curves!$A$12:$AZ$907,$CA162,CC162)</f>
        <v>0</v>
      </c>
      <c r="W162" s="34">
        <f>INDEX(Curves!$A$12:$AZ$907,$CA162,CD162)</f>
        <v>0</v>
      </c>
      <c r="X162" s="34"/>
      <c r="Y162" s="34">
        <f>INDEX(Curves!$A$12:$AZ$907,$CA162,CF162)</f>
        <v>0</v>
      </c>
      <c r="Z162" s="34">
        <f>INDEX(Curves!$A$12:$AZ$907,$CA162,CG162)</f>
        <v>0</v>
      </c>
      <c r="AA162" s="34">
        <f>INDEX(Curves!$A$12:$AZ$907,$CA162,CH162)</f>
        <v>0</v>
      </c>
      <c r="AB162" s="34"/>
      <c r="AC162" s="34">
        <f>INDEX(Curves!$A$12:$AZ$907,$CA162,CJ162)</f>
        <v>0</v>
      </c>
      <c r="AD162" s="34">
        <f>INDEX(Curves!$A$12:$AZ$907,$CA162,CK162)</f>
        <v>0</v>
      </c>
      <c r="AE162" s="34">
        <f>INDEX(Curves!$A$12:$AZ$907,$CA162,CL162)</f>
        <v>0</v>
      </c>
      <c r="AF162" s="34"/>
      <c r="AG162" s="34">
        <f>INDEX(Curves!$A$12:$AZ$907,$CA162,CN162)</f>
        <v>0</v>
      </c>
      <c r="AH162" s="34">
        <f>INDEX(Curves!$A$12:$AZ$907,$CA162,CO162)</f>
        <v>0</v>
      </c>
      <c r="AI162" s="34">
        <f>INDEX(Curves!$A$12:$AZ$907,$CA162,CP162)</f>
        <v>0</v>
      </c>
      <c r="AJ162" s="34"/>
      <c r="AK162" s="34">
        <f>INDEX(Curves!$A$12:$AZ$907,$CA162,CR162)</f>
        <v>0</v>
      </c>
      <c r="AL162" s="34">
        <f>INDEX(Curves!$A$12:$AZ$907,$CA162,CS162)</f>
        <v>0</v>
      </c>
      <c r="AM162" s="34">
        <f>INDEX(Curves!$A$12:$AZ$907,$CA162,CT162)</f>
        <v>0</v>
      </c>
      <c r="AN162" s="34"/>
      <c r="AO162" s="34">
        <f>INDEX(Curves!$A$12:$AZ$907,$CA162,CV162)</f>
        <v>4.9980000000000002</v>
      </c>
      <c r="AP162" s="34">
        <f>INDEX(Curves!$A$12:$AZ$907,$CA162,CW162)</f>
        <v>-0.47499999999999998</v>
      </c>
      <c r="AQ162" s="34">
        <f>INDEX(Curves!$A$12:$AZ$907,$CA162,CX162)</f>
        <v>0.99562596168562045</v>
      </c>
      <c r="AR162" s="34"/>
      <c r="AS162" s="34">
        <f>INDEX(Curves!$A$12:$AZ$907,$CA162,CZ162)</f>
        <v>5.0999999999999996</v>
      </c>
      <c r="AT162" s="34">
        <f>INDEX(Curves!$A$12:$AZ$907,$CA162,DA162)</f>
        <v>-0.32</v>
      </c>
      <c r="AU162" s="34">
        <f>INDEX(Curves!$A$12:$AZ$907,$CA162,DB162)</f>
        <v>0.98997953379640846</v>
      </c>
      <c r="AV162" s="34"/>
      <c r="AW162" s="34">
        <f>INDEX(Curves!$A$12:$AZ$907,$CA162,DD162)</f>
        <v>5.1870000000000003</v>
      </c>
      <c r="AX162" s="34">
        <f>INDEX(Curves!$A$12:$AZ$907,$CA162,DE162)</f>
        <v>-0.27250000000000002</v>
      </c>
      <c r="AY162" s="34">
        <f>INDEX(Curves!$A$12:$AZ$907,$CA162,DF162)</f>
        <v>0.98454293165408824</v>
      </c>
      <c r="AZ162" s="34"/>
      <c r="BA162" s="34">
        <f>INDEX(Curves!$A$12:$AZ$907,$CA162,DH162)</f>
        <v>5.14</v>
      </c>
      <c r="BB162" s="34">
        <f>INDEX(Curves!$A$12:$AZ$907,$CA162,DI162)</f>
        <v>-0.25750000000000001</v>
      </c>
      <c r="BC162" s="34">
        <f>INDEX(Curves!$A$12:$AZ$907,$CA162,DJ162)</f>
        <v>0.97893669876237965</v>
      </c>
      <c r="BD162" s="34"/>
      <c r="BE162" s="34">
        <f>INDEX(Curves!$A$12:$AZ$907,$CA162,DL162)</f>
        <v>4.8650000000000002</v>
      </c>
      <c r="BF162" s="34">
        <f>INDEX(Curves!$A$12:$AZ$907,$CA162,DM162)</f>
        <v>-0.26250000000000001</v>
      </c>
      <c r="BG162" s="34">
        <f>INDEX(Curves!$A$12:$AZ$907,$CA162,DN162)</f>
        <v>0.97330371208971389</v>
      </c>
      <c r="BH162" s="34"/>
      <c r="BI162" s="34">
        <f>INDEX(Curves!$A$12:$AZ$907,$CA162,DP162)</f>
        <v>4.58</v>
      </c>
      <c r="BJ162" s="34">
        <f>INDEX(Curves!$A$12:$AZ$907,$CA162,DQ162)</f>
        <v>-0.33500000000000002</v>
      </c>
      <c r="BK162" s="34">
        <f>INDEX(Curves!$A$12:$AZ$907,$CA162,DR162)</f>
        <v>0.96821505170855149</v>
      </c>
      <c r="BL162"/>
      <c r="BM162"/>
      <c r="BN162" s="17">
        <f t="shared" si="180"/>
        <v>36647</v>
      </c>
      <c r="BO162" s="17">
        <f t="shared" ref="BO162:BX162" si="211">EOMONTH(BN162,1)</f>
        <v>36707</v>
      </c>
      <c r="BP162" s="17">
        <f t="shared" si="211"/>
        <v>36738</v>
      </c>
      <c r="BQ162" s="17">
        <f t="shared" si="211"/>
        <v>36769</v>
      </c>
      <c r="BR162" s="17">
        <f t="shared" si="211"/>
        <v>36799</v>
      </c>
      <c r="BS162" s="17">
        <f t="shared" si="211"/>
        <v>36830</v>
      </c>
      <c r="BT162" s="17">
        <f t="shared" si="211"/>
        <v>36860</v>
      </c>
      <c r="BU162" s="17">
        <f t="shared" si="211"/>
        <v>36891</v>
      </c>
      <c r="BV162" s="17">
        <f t="shared" si="211"/>
        <v>36922</v>
      </c>
      <c r="BW162" s="17">
        <f t="shared" si="211"/>
        <v>36950</v>
      </c>
      <c r="BX162" s="17">
        <f t="shared" si="211"/>
        <v>36981</v>
      </c>
      <c r="BY162" s="9"/>
      <c r="CA162" s="12">
        <f>MATCH(C162,Curves!$C$12:$C$433,0)</f>
        <v>160</v>
      </c>
      <c r="CB162" s="12">
        <f>MATCH(CONCATENATE("NG ",TEXT($BN162,"mmm-yyyy")),Curves!$11:$11,0)</f>
        <v>20</v>
      </c>
      <c r="CC162" s="12">
        <f>MATCH(CONCATENATE("B ",TEXT($BN162,"mmm-yyyy")),Curves!$11:$11,0)</f>
        <v>8</v>
      </c>
      <c r="CD162" s="12">
        <f>MATCH(CONCATENATE("DISC ",TEXT($BN162,"mmm-yyyy")),Curves!$11:$11,0)</f>
        <v>32</v>
      </c>
      <c r="CE162" s="12"/>
      <c r="CF162" s="12">
        <f>MATCH(CONCATENATE("NG ",TEXT($BO162,"mmm-yyyy")),Curves!$11:$11,0)</f>
        <v>21</v>
      </c>
      <c r="CG162" s="12">
        <f>MATCH(CONCATENATE("B ",TEXT($BO162,"mmm-yyyy")),Curves!$11:$11,0)</f>
        <v>9</v>
      </c>
      <c r="CH162" s="12">
        <f>MATCH(CONCATENATE("DISC ",TEXT($BO162,"mmm-yyyy")),Curves!$11:$11,0)</f>
        <v>33</v>
      </c>
      <c r="CI162" s="12"/>
      <c r="CJ162" s="12">
        <f>MATCH(CONCATENATE("NG ",TEXT($BP162,"mmm-yyyy")),Curves!$11:$11,0)</f>
        <v>22</v>
      </c>
      <c r="CK162" s="12">
        <f>MATCH(CONCATENATE("B ",TEXT($BP162,"mmm-yyyy")),Curves!$11:$11,0)</f>
        <v>10</v>
      </c>
      <c r="CL162" s="12">
        <f>MATCH(CONCATENATE("DISC ",TEXT($BP162,"mmm-yyyy")),Curves!$11:$11,0)</f>
        <v>34</v>
      </c>
      <c r="CM162" s="12"/>
      <c r="CN162" s="12">
        <f>MATCH(CONCATENATE("NG ",TEXT($BQ162,"mmm-yyyy")),Curves!$11:$11,0)</f>
        <v>23</v>
      </c>
      <c r="CO162" s="12">
        <f>MATCH(CONCATENATE("B ",TEXT($BQ162,"mmm-yyyy")),Curves!$11:$11,0)</f>
        <v>11</v>
      </c>
      <c r="CP162" s="12">
        <f>MATCH(CONCATENATE("DISC ",TEXT($BQ162,"mmm-yyyy")),Curves!$11:$11,0)</f>
        <v>35</v>
      </c>
      <c r="CQ162" s="12"/>
      <c r="CR162" s="12">
        <f>MATCH(CONCATENATE("NG ",TEXT($BR162,"mmm-yyyy")),Curves!$11:$11,0)</f>
        <v>24</v>
      </c>
      <c r="CS162" s="12">
        <f>MATCH(CONCATENATE("B ",TEXT($BR162,"mmm-yyyy")),Curves!$11:$11,0)</f>
        <v>12</v>
      </c>
      <c r="CT162" s="12">
        <f>MATCH(CONCATENATE("DISC ",TEXT($BR162,"mmm-yyyy")),Curves!$11:$11,0)</f>
        <v>36</v>
      </c>
      <c r="CU162" s="12"/>
      <c r="CV162" s="12">
        <f>MATCH(CONCATENATE("NG ",TEXT($BS162,"mmm-yyyy")),Curves!$11:$11,0)</f>
        <v>25</v>
      </c>
      <c r="CW162" s="12">
        <f>MATCH(CONCATENATE("B ",TEXT($BS162,"mmm-yyyy")),Curves!$11:$11,0)</f>
        <v>13</v>
      </c>
      <c r="CX162" s="12">
        <f>MATCH(CONCATENATE("DISC ",TEXT($BS162,"mmm-yyyy")),Curves!$11:$11,0)</f>
        <v>37</v>
      </c>
      <c r="CY162" s="12"/>
      <c r="CZ162" s="12">
        <f>MATCH(CONCATENATE("NG ",TEXT($BT162,"mmm-yyyy")),Curves!$11:$11,0)</f>
        <v>26</v>
      </c>
      <c r="DA162" s="12">
        <f>MATCH(CONCATENATE("B ",TEXT($BT162,"mmm-yyyy")),Curves!$11:$11,0)</f>
        <v>14</v>
      </c>
      <c r="DB162" s="12">
        <f>MATCH(CONCATENATE("DISC ",TEXT($BT162,"mmm-yyyy")),Curves!$11:$11,0)</f>
        <v>38</v>
      </c>
      <c r="DC162" s="12"/>
      <c r="DD162" s="12">
        <f>MATCH(CONCATENATE("NG ",TEXT($BU162,"mmm-yyyy")),Curves!$11:$11,0)</f>
        <v>27</v>
      </c>
      <c r="DE162" s="12">
        <f>MATCH(CONCATENATE("B ",TEXT($BU162,"mmm-yyyy")),Curves!$11:$11,0)</f>
        <v>15</v>
      </c>
      <c r="DF162" s="12">
        <f>MATCH(CONCATENATE("DISC ",TEXT($BU162,"mmm-yyyy")),Curves!$11:$11,0)</f>
        <v>39</v>
      </c>
      <c r="DG162" s="12"/>
      <c r="DH162" s="12">
        <f>MATCH(CONCATENATE("NG ",TEXT($BV162,"mmm-yyyy")),Curves!$11:$11,0)</f>
        <v>28</v>
      </c>
      <c r="DI162" s="12">
        <f>MATCH(CONCATENATE("B ",TEXT($BV162,"mmm-yyyy")),Curves!$11:$11,0)</f>
        <v>16</v>
      </c>
      <c r="DJ162" s="12">
        <f>MATCH(CONCATENATE("DISC ",TEXT($BV162,"mmm-yyyy")),Curves!$11:$11,0)</f>
        <v>40</v>
      </c>
      <c r="DL162" s="12">
        <f>MATCH(CONCATENATE("NG ",TEXT($BW162,"mmm-yyyy")),Curves!$11:$11,0)</f>
        <v>29</v>
      </c>
      <c r="DM162" s="12">
        <f>MATCH(CONCATENATE("B ",TEXT($BW162,"mmm-yyyy")),Curves!$11:$11,0)</f>
        <v>17</v>
      </c>
      <c r="DN162" s="12">
        <f>MATCH(CONCATENATE("DISC ",TEXT($BW162,"mmm-yyyy")),Curves!$11:$11,0)</f>
        <v>41</v>
      </c>
      <c r="DP162" s="12">
        <f>MATCH(CONCATENATE("NG ",TEXT($BX162,"mmm-yyyy")),Curves!$11:$11,0)</f>
        <v>30</v>
      </c>
      <c r="DQ162" s="12">
        <f>MATCH(CONCATENATE("B ",TEXT($BX162,"mmm-yyyy")),Curves!$11:$11,0)</f>
        <v>18</v>
      </c>
      <c r="DR162" s="12">
        <f>MATCH(CONCATENATE("DISC ",TEXT($BX162,"mmm-yyyy")),Curves!$11:$11,0)</f>
        <v>42</v>
      </c>
    </row>
    <row r="163" spans="2:122" x14ac:dyDescent="0.2">
      <c r="B163" s="6">
        <f t="shared" si="164"/>
        <v>36800</v>
      </c>
      <c r="C163" s="27">
        <f>IF(Curves!C172&lt;&gt;"",Curves!C172,"")</f>
        <v>36777</v>
      </c>
      <c r="D163" s="31"/>
      <c r="E163" s="20">
        <f t="shared" si="165"/>
        <v>0</v>
      </c>
      <c r="F163" s="20">
        <f t="shared" si="167"/>
        <v>0</v>
      </c>
      <c r="G163" s="20">
        <f t="shared" si="168"/>
        <v>0</v>
      </c>
      <c r="H163" s="20">
        <f t="shared" si="169"/>
        <v>0</v>
      </c>
      <c r="I163" s="20">
        <f t="shared" si="170"/>
        <v>0</v>
      </c>
      <c r="J163" s="20">
        <f t="shared" si="171"/>
        <v>4.3616440598767818</v>
      </c>
      <c r="K163" s="20">
        <f t="shared" si="172"/>
        <v>4.6354285316585564</v>
      </c>
      <c r="L163" s="20">
        <f t="shared" si="173"/>
        <v>4.756206280249863</v>
      </c>
      <c r="M163" s="20">
        <f t="shared" si="174"/>
        <v>4.7145588759317487</v>
      </c>
      <c r="N163" s="20">
        <f t="shared" si="175"/>
        <v>4.4344006778244172</v>
      </c>
      <c r="O163" s="21">
        <f t="shared" si="176"/>
        <v>4.0747705978038331</v>
      </c>
      <c r="P163" s="20"/>
      <c r="Q163" s="50">
        <f t="shared" si="177"/>
        <v>4.756206280249863</v>
      </c>
      <c r="R163" s="50">
        <f t="shared" si="200"/>
        <v>4.0747705978038331</v>
      </c>
      <c r="S163" s="51">
        <f t="shared" si="178"/>
        <v>0.68143568244602992</v>
      </c>
      <c r="U163" s="34">
        <f>INDEX(Curves!$A$12:$AZ$907,$CA163,CB163)</f>
        <v>0</v>
      </c>
      <c r="V163" s="34">
        <f>INDEX(Curves!$A$12:$AZ$907,$CA163,CC163)</f>
        <v>0</v>
      </c>
      <c r="W163" s="34">
        <f>INDEX(Curves!$A$12:$AZ$907,$CA163,CD163)</f>
        <v>0</v>
      </c>
      <c r="X163" s="34"/>
      <c r="Y163" s="34">
        <f>INDEX(Curves!$A$12:$AZ$907,$CA163,CF163)</f>
        <v>0</v>
      </c>
      <c r="Z163" s="34">
        <f>INDEX(Curves!$A$12:$AZ$907,$CA163,CG163)</f>
        <v>0</v>
      </c>
      <c r="AA163" s="34">
        <f>INDEX(Curves!$A$12:$AZ$907,$CA163,CH163)</f>
        <v>0</v>
      </c>
      <c r="AB163" s="34"/>
      <c r="AC163" s="34">
        <f>INDEX(Curves!$A$12:$AZ$907,$CA163,CJ163)</f>
        <v>0</v>
      </c>
      <c r="AD163" s="34">
        <f>INDEX(Curves!$A$12:$AZ$907,$CA163,CK163)</f>
        <v>0</v>
      </c>
      <c r="AE163" s="34">
        <f>INDEX(Curves!$A$12:$AZ$907,$CA163,CL163)</f>
        <v>0</v>
      </c>
      <c r="AF163" s="34"/>
      <c r="AG163" s="34">
        <f>INDEX(Curves!$A$12:$AZ$907,$CA163,CN163)</f>
        <v>0</v>
      </c>
      <c r="AH163" s="34">
        <f>INDEX(Curves!$A$12:$AZ$907,$CA163,CO163)</f>
        <v>0</v>
      </c>
      <c r="AI163" s="34">
        <f>INDEX(Curves!$A$12:$AZ$907,$CA163,CP163)</f>
        <v>0</v>
      </c>
      <c r="AJ163" s="34"/>
      <c r="AK163" s="34">
        <f>INDEX(Curves!$A$12:$AZ$907,$CA163,CR163)</f>
        <v>0</v>
      </c>
      <c r="AL163" s="34">
        <f>INDEX(Curves!$A$12:$AZ$907,$CA163,CS163)</f>
        <v>0</v>
      </c>
      <c r="AM163" s="34">
        <f>INDEX(Curves!$A$12:$AZ$907,$CA163,CT163)</f>
        <v>0</v>
      </c>
      <c r="AN163" s="34"/>
      <c r="AO163" s="34">
        <f>INDEX(Curves!$A$12:$AZ$907,$CA163,CV163)</f>
        <v>4.88</v>
      </c>
      <c r="AP163" s="34">
        <f>INDEX(Curves!$A$12:$AZ$907,$CA163,CW163)</f>
        <v>-0.5</v>
      </c>
      <c r="AQ163" s="34">
        <f>INDEX(Curves!$A$12:$AZ$907,$CA163,CX163)</f>
        <v>0.99580914609058946</v>
      </c>
      <c r="AR163" s="34"/>
      <c r="AS163" s="34">
        <f>INDEX(Curves!$A$12:$AZ$907,$CA163,CZ163)</f>
        <v>4.9990000000000006</v>
      </c>
      <c r="AT163" s="34">
        <f>INDEX(Curves!$A$12:$AZ$907,$CA163,DA163)</f>
        <v>-0.3175</v>
      </c>
      <c r="AU163" s="34">
        <f>INDEX(Curves!$A$12:$AZ$907,$CA163,DB163)</f>
        <v>0.99015882338108629</v>
      </c>
      <c r="AV163" s="34"/>
      <c r="AW163" s="34">
        <f>INDEX(Curves!$A$12:$AZ$907,$CA163,DD163)</f>
        <v>5.0999999999999996</v>
      </c>
      <c r="AX163" s="34">
        <f>INDEX(Curves!$A$12:$AZ$907,$CA163,DE163)</f>
        <v>-0.27</v>
      </c>
      <c r="AY163" s="34">
        <f>INDEX(Curves!$A$12:$AZ$907,$CA163,DF163)</f>
        <v>0.98472179715318064</v>
      </c>
      <c r="AZ163" s="34"/>
      <c r="BA163" s="34">
        <f>INDEX(Curves!$A$12:$AZ$907,$CA163,DH163)</f>
        <v>5.07</v>
      </c>
      <c r="BB163" s="34">
        <f>INDEX(Curves!$A$12:$AZ$907,$CA163,DI163)</f>
        <v>-0.255</v>
      </c>
      <c r="BC163" s="34">
        <f>INDEX(Curves!$A$12:$AZ$907,$CA163,DJ163)</f>
        <v>0.97913995346453764</v>
      </c>
      <c r="BD163" s="34"/>
      <c r="BE163" s="34">
        <f>INDEX(Curves!$A$12:$AZ$907,$CA163,DL163)</f>
        <v>4.8150000000000004</v>
      </c>
      <c r="BF163" s="34">
        <f>INDEX(Curves!$A$12:$AZ$907,$CA163,DM163)</f>
        <v>-0.26</v>
      </c>
      <c r="BG163" s="34">
        <f>INDEX(Curves!$A$12:$AZ$907,$CA163,DN163)</f>
        <v>0.97352374924795093</v>
      </c>
      <c r="BH163" s="34"/>
      <c r="BI163" s="34">
        <f>INDEX(Curves!$A$12:$AZ$907,$CA163,DP163)</f>
        <v>4.54</v>
      </c>
      <c r="BJ163" s="34">
        <f>INDEX(Curves!$A$12:$AZ$907,$CA163,DQ163)</f>
        <v>-0.33250000000000002</v>
      </c>
      <c r="BK163" s="34">
        <f>INDEX(Curves!$A$12:$AZ$907,$CA163,DR163)</f>
        <v>0.96845409335801158</v>
      </c>
      <c r="BL163"/>
      <c r="BM163"/>
      <c r="BN163" s="17">
        <f t="shared" si="180"/>
        <v>36647</v>
      </c>
      <c r="BO163" s="17">
        <f t="shared" ref="BO163:BX163" si="212">EOMONTH(BN163,1)</f>
        <v>36707</v>
      </c>
      <c r="BP163" s="17">
        <f t="shared" si="212"/>
        <v>36738</v>
      </c>
      <c r="BQ163" s="17">
        <f t="shared" si="212"/>
        <v>36769</v>
      </c>
      <c r="BR163" s="17">
        <f t="shared" si="212"/>
        <v>36799</v>
      </c>
      <c r="BS163" s="17">
        <f t="shared" si="212"/>
        <v>36830</v>
      </c>
      <c r="BT163" s="17">
        <f t="shared" si="212"/>
        <v>36860</v>
      </c>
      <c r="BU163" s="17">
        <f t="shared" si="212"/>
        <v>36891</v>
      </c>
      <c r="BV163" s="17">
        <f t="shared" si="212"/>
        <v>36922</v>
      </c>
      <c r="BW163" s="17">
        <f t="shared" si="212"/>
        <v>36950</v>
      </c>
      <c r="BX163" s="17">
        <f t="shared" si="212"/>
        <v>36981</v>
      </c>
      <c r="BY163" s="9"/>
      <c r="CA163" s="12">
        <f>MATCH(C163,Curves!$C$12:$C$433,0)</f>
        <v>161</v>
      </c>
      <c r="CB163" s="12">
        <f>MATCH(CONCATENATE("NG ",TEXT($BN163,"mmm-yyyy")),Curves!$11:$11,0)</f>
        <v>20</v>
      </c>
      <c r="CC163" s="12">
        <f>MATCH(CONCATENATE("B ",TEXT($BN163,"mmm-yyyy")),Curves!$11:$11,0)</f>
        <v>8</v>
      </c>
      <c r="CD163" s="12">
        <f>MATCH(CONCATENATE("DISC ",TEXT($BN163,"mmm-yyyy")),Curves!$11:$11,0)</f>
        <v>32</v>
      </c>
      <c r="CE163" s="12"/>
      <c r="CF163" s="12">
        <f>MATCH(CONCATENATE("NG ",TEXT($BO163,"mmm-yyyy")),Curves!$11:$11,0)</f>
        <v>21</v>
      </c>
      <c r="CG163" s="12">
        <f>MATCH(CONCATENATE("B ",TEXT($BO163,"mmm-yyyy")),Curves!$11:$11,0)</f>
        <v>9</v>
      </c>
      <c r="CH163" s="12">
        <f>MATCH(CONCATENATE("DISC ",TEXT($BO163,"mmm-yyyy")),Curves!$11:$11,0)</f>
        <v>33</v>
      </c>
      <c r="CI163" s="12"/>
      <c r="CJ163" s="12">
        <f>MATCH(CONCATENATE("NG ",TEXT($BP163,"mmm-yyyy")),Curves!$11:$11,0)</f>
        <v>22</v>
      </c>
      <c r="CK163" s="12">
        <f>MATCH(CONCATENATE("B ",TEXT($BP163,"mmm-yyyy")),Curves!$11:$11,0)</f>
        <v>10</v>
      </c>
      <c r="CL163" s="12">
        <f>MATCH(CONCATENATE("DISC ",TEXT($BP163,"mmm-yyyy")),Curves!$11:$11,0)</f>
        <v>34</v>
      </c>
      <c r="CM163" s="12"/>
      <c r="CN163" s="12">
        <f>MATCH(CONCATENATE("NG ",TEXT($BQ163,"mmm-yyyy")),Curves!$11:$11,0)</f>
        <v>23</v>
      </c>
      <c r="CO163" s="12">
        <f>MATCH(CONCATENATE("B ",TEXT($BQ163,"mmm-yyyy")),Curves!$11:$11,0)</f>
        <v>11</v>
      </c>
      <c r="CP163" s="12">
        <f>MATCH(CONCATENATE("DISC ",TEXT($BQ163,"mmm-yyyy")),Curves!$11:$11,0)</f>
        <v>35</v>
      </c>
      <c r="CQ163" s="12"/>
      <c r="CR163" s="12">
        <f>MATCH(CONCATENATE("NG ",TEXT($BR163,"mmm-yyyy")),Curves!$11:$11,0)</f>
        <v>24</v>
      </c>
      <c r="CS163" s="12">
        <f>MATCH(CONCATENATE("B ",TEXT($BR163,"mmm-yyyy")),Curves!$11:$11,0)</f>
        <v>12</v>
      </c>
      <c r="CT163" s="12">
        <f>MATCH(CONCATENATE("DISC ",TEXT($BR163,"mmm-yyyy")),Curves!$11:$11,0)</f>
        <v>36</v>
      </c>
      <c r="CU163" s="12"/>
      <c r="CV163" s="12">
        <f>MATCH(CONCATENATE("NG ",TEXT($BS163,"mmm-yyyy")),Curves!$11:$11,0)</f>
        <v>25</v>
      </c>
      <c r="CW163" s="12">
        <f>MATCH(CONCATENATE("B ",TEXT($BS163,"mmm-yyyy")),Curves!$11:$11,0)</f>
        <v>13</v>
      </c>
      <c r="CX163" s="12">
        <f>MATCH(CONCATENATE("DISC ",TEXT($BS163,"mmm-yyyy")),Curves!$11:$11,0)</f>
        <v>37</v>
      </c>
      <c r="CY163" s="12"/>
      <c r="CZ163" s="12">
        <f>MATCH(CONCATENATE("NG ",TEXT($BT163,"mmm-yyyy")),Curves!$11:$11,0)</f>
        <v>26</v>
      </c>
      <c r="DA163" s="12">
        <f>MATCH(CONCATENATE("B ",TEXT($BT163,"mmm-yyyy")),Curves!$11:$11,0)</f>
        <v>14</v>
      </c>
      <c r="DB163" s="12">
        <f>MATCH(CONCATENATE("DISC ",TEXT($BT163,"mmm-yyyy")),Curves!$11:$11,0)</f>
        <v>38</v>
      </c>
      <c r="DC163" s="12"/>
      <c r="DD163" s="12">
        <f>MATCH(CONCATENATE("NG ",TEXT($BU163,"mmm-yyyy")),Curves!$11:$11,0)</f>
        <v>27</v>
      </c>
      <c r="DE163" s="12">
        <f>MATCH(CONCATENATE("B ",TEXT($BU163,"mmm-yyyy")),Curves!$11:$11,0)</f>
        <v>15</v>
      </c>
      <c r="DF163" s="12">
        <f>MATCH(CONCATENATE("DISC ",TEXT($BU163,"mmm-yyyy")),Curves!$11:$11,0)</f>
        <v>39</v>
      </c>
      <c r="DG163" s="12"/>
      <c r="DH163" s="12">
        <f>MATCH(CONCATENATE("NG ",TEXT($BV163,"mmm-yyyy")),Curves!$11:$11,0)</f>
        <v>28</v>
      </c>
      <c r="DI163" s="12">
        <f>MATCH(CONCATENATE("B ",TEXT($BV163,"mmm-yyyy")),Curves!$11:$11,0)</f>
        <v>16</v>
      </c>
      <c r="DJ163" s="12">
        <f>MATCH(CONCATENATE("DISC ",TEXT($BV163,"mmm-yyyy")),Curves!$11:$11,0)</f>
        <v>40</v>
      </c>
      <c r="DL163" s="12">
        <f>MATCH(CONCATENATE("NG ",TEXT($BW163,"mmm-yyyy")),Curves!$11:$11,0)</f>
        <v>29</v>
      </c>
      <c r="DM163" s="12">
        <f>MATCH(CONCATENATE("B ",TEXT($BW163,"mmm-yyyy")),Curves!$11:$11,0)</f>
        <v>17</v>
      </c>
      <c r="DN163" s="12">
        <f>MATCH(CONCATENATE("DISC ",TEXT($BW163,"mmm-yyyy")),Curves!$11:$11,0)</f>
        <v>41</v>
      </c>
      <c r="DP163" s="12">
        <f>MATCH(CONCATENATE("NG ",TEXT($BX163,"mmm-yyyy")),Curves!$11:$11,0)</f>
        <v>30</v>
      </c>
      <c r="DQ163" s="12">
        <f>MATCH(CONCATENATE("B ",TEXT($BX163,"mmm-yyyy")),Curves!$11:$11,0)</f>
        <v>18</v>
      </c>
      <c r="DR163" s="12">
        <f>MATCH(CONCATENATE("DISC ",TEXT($BX163,"mmm-yyyy")),Curves!$11:$11,0)</f>
        <v>42</v>
      </c>
    </row>
    <row r="164" spans="2:122" x14ac:dyDescent="0.2">
      <c r="B164" s="6">
        <f t="shared" si="164"/>
        <v>36800</v>
      </c>
      <c r="C164" s="27">
        <f>IF(Curves!C173&lt;&gt;"",Curves!C173,"")</f>
        <v>36778</v>
      </c>
      <c r="D164" s="31"/>
      <c r="E164" s="20">
        <f t="shared" si="165"/>
        <v>0</v>
      </c>
      <c r="F164" s="20">
        <f t="shared" si="167"/>
        <v>0</v>
      </c>
      <c r="G164" s="20">
        <f t="shared" si="168"/>
        <v>0</v>
      </c>
      <c r="H164" s="20">
        <f t="shared" si="169"/>
        <v>0</v>
      </c>
      <c r="I164" s="20">
        <f t="shared" si="170"/>
        <v>0</v>
      </c>
      <c r="J164" s="20">
        <f t="shared" si="171"/>
        <v>0</v>
      </c>
      <c r="K164" s="20">
        <f t="shared" si="172"/>
        <v>0</v>
      </c>
      <c r="L164" s="20">
        <f t="shared" si="173"/>
        <v>0</v>
      </c>
      <c r="M164" s="20">
        <f t="shared" si="174"/>
        <v>0</v>
      </c>
      <c r="N164" s="20">
        <f t="shared" si="175"/>
        <v>0</v>
      </c>
      <c r="O164" s="21">
        <f t="shared" si="176"/>
        <v>0</v>
      </c>
      <c r="P164" s="20"/>
      <c r="Q164" s="50">
        <f t="shared" si="177"/>
        <v>0</v>
      </c>
      <c r="R164" s="50">
        <f t="shared" si="200"/>
        <v>0</v>
      </c>
      <c r="S164" s="51">
        <f t="shared" si="178"/>
        <v>0.68143568244602992</v>
      </c>
      <c r="U164" s="34">
        <f>INDEX(Curves!$A$12:$AZ$907,$CA164,CB164)</f>
        <v>0</v>
      </c>
      <c r="V164" s="34">
        <f>INDEX(Curves!$A$12:$AZ$907,$CA164,CC164)</f>
        <v>0</v>
      </c>
      <c r="W164" s="34">
        <f>INDEX(Curves!$A$12:$AZ$907,$CA164,CD164)</f>
        <v>0</v>
      </c>
      <c r="X164" s="34"/>
      <c r="Y164" s="34">
        <f>INDEX(Curves!$A$12:$AZ$907,$CA164,CF164)</f>
        <v>0</v>
      </c>
      <c r="Z164" s="34">
        <f>INDEX(Curves!$A$12:$AZ$907,$CA164,CG164)</f>
        <v>0</v>
      </c>
      <c r="AA164" s="34">
        <f>INDEX(Curves!$A$12:$AZ$907,$CA164,CH164)</f>
        <v>0</v>
      </c>
      <c r="AB164" s="34"/>
      <c r="AC164" s="34">
        <f>INDEX(Curves!$A$12:$AZ$907,$CA164,CJ164)</f>
        <v>0</v>
      </c>
      <c r="AD164" s="34">
        <f>INDEX(Curves!$A$12:$AZ$907,$CA164,CK164)</f>
        <v>0</v>
      </c>
      <c r="AE164" s="34">
        <f>INDEX(Curves!$A$12:$AZ$907,$CA164,CL164)</f>
        <v>0</v>
      </c>
      <c r="AF164" s="34"/>
      <c r="AG164" s="34">
        <f>INDEX(Curves!$A$12:$AZ$907,$CA164,CN164)</f>
        <v>0</v>
      </c>
      <c r="AH164" s="34">
        <f>INDEX(Curves!$A$12:$AZ$907,$CA164,CO164)</f>
        <v>0</v>
      </c>
      <c r="AI164" s="34">
        <f>INDEX(Curves!$A$12:$AZ$907,$CA164,CP164)</f>
        <v>0</v>
      </c>
      <c r="AJ164" s="34"/>
      <c r="AK164" s="34">
        <f>INDEX(Curves!$A$12:$AZ$907,$CA164,CR164)</f>
        <v>0</v>
      </c>
      <c r="AL164" s="34">
        <f>INDEX(Curves!$A$12:$AZ$907,$CA164,CS164)</f>
        <v>0</v>
      </c>
      <c r="AM164" s="34">
        <f>INDEX(Curves!$A$12:$AZ$907,$CA164,CT164)</f>
        <v>0</v>
      </c>
      <c r="AN164" s="34"/>
      <c r="AO164" s="34">
        <f>INDEX(Curves!$A$12:$AZ$907,$CA164,CV164)</f>
        <v>0</v>
      </c>
      <c r="AP164" s="34">
        <f>INDEX(Curves!$A$12:$AZ$907,$CA164,CW164)</f>
        <v>0</v>
      </c>
      <c r="AQ164" s="34">
        <f>INDEX(Curves!$A$12:$AZ$907,$CA164,CX164)</f>
        <v>0</v>
      </c>
      <c r="AR164" s="34"/>
      <c r="AS164" s="34">
        <f>INDEX(Curves!$A$12:$AZ$907,$CA164,CZ164)</f>
        <v>0</v>
      </c>
      <c r="AT164" s="34">
        <f>INDEX(Curves!$A$12:$AZ$907,$CA164,DA164)</f>
        <v>0</v>
      </c>
      <c r="AU164" s="34">
        <f>INDEX(Curves!$A$12:$AZ$907,$CA164,DB164)</f>
        <v>0</v>
      </c>
      <c r="AV164" s="34"/>
      <c r="AW164" s="34">
        <f>INDEX(Curves!$A$12:$AZ$907,$CA164,DD164)</f>
        <v>0</v>
      </c>
      <c r="AX164" s="34">
        <f>INDEX(Curves!$A$12:$AZ$907,$CA164,DE164)</f>
        <v>0</v>
      </c>
      <c r="AY164" s="34">
        <f>INDEX(Curves!$A$12:$AZ$907,$CA164,DF164)</f>
        <v>0</v>
      </c>
      <c r="AZ164" s="34"/>
      <c r="BA164" s="34">
        <f>INDEX(Curves!$A$12:$AZ$907,$CA164,DH164)</f>
        <v>0</v>
      </c>
      <c r="BB164" s="34">
        <f>INDEX(Curves!$A$12:$AZ$907,$CA164,DI164)</f>
        <v>0</v>
      </c>
      <c r="BC164" s="34">
        <f>INDEX(Curves!$A$12:$AZ$907,$CA164,DJ164)</f>
        <v>0</v>
      </c>
      <c r="BD164" s="34"/>
      <c r="BE164" s="34">
        <f>INDEX(Curves!$A$12:$AZ$907,$CA164,DL164)</f>
        <v>0</v>
      </c>
      <c r="BF164" s="34">
        <f>INDEX(Curves!$A$12:$AZ$907,$CA164,DM164)</f>
        <v>0</v>
      </c>
      <c r="BG164" s="34">
        <f>INDEX(Curves!$A$12:$AZ$907,$CA164,DN164)</f>
        <v>0</v>
      </c>
      <c r="BH164" s="34"/>
      <c r="BI164" s="34">
        <f>INDEX(Curves!$A$12:$AZ$907,$CA164,DP164)</f>
        <v>0</v>
      </c>
      <c r="BJ164" s="34">
        <f>INDEX(Curves!$A$12:$AZ$907,$CA164,DQ164)</f>
        <v>0</v>
      </c>
      <c r="BK164" s="34">
        <f>INDEX(Curves!$A$12:$AZ$907,$CA164,DR164)</f>
        <v>0</v>
      </c>
      <c r="BL164"/>
      <c r="BM164"/>
      <c r="BN164" s="17">
        <f t="shared" si="180"/>
        <v>36647</v>
      </c>
      <c r="BO164" s="17">
        <f t="shared" ref="BO164:BX164" si="213">EOMONTH(BN164,1)</f>
        <v>36707</v>
      </c>
      <c r="BP164" s="17">
        <f t="shared" si="213"/>
        <v>36738</v>
      </c>
      <c r="BQ164" s="17">
        <f t="shared" si="213"/>
        <v>36769</v>
      </c>
      <c r="BR164" s="17">
        <f t="shared" si="213"/>
        <v>36799</v>
      </c>
      <c r="BS164" s="17">
        <f t="shared" si="213"/>
        <v>36830</v>
      </c>
      <c r="BT164" s="17">
        <f t="shared" si="213"/>
        <v>36860</v>
      </c>
      <c r="BU164" s="17">
        <f t="shared" si="213"/>
        <v>36891</v>
      </c>
      <c r="BV164" s="17">
        <f t="shared" si="213"/>
        <v>36922</v>
      </c>
      <c r="BW164" s="17">
        <f t="shared" si="213"/>
        <v>36950</v>
      </c>
      <c r="BX164" s="17">
        <f t="shared" si="213"/>
        <v>36981</v>
      </c>
      <c r="BY164" s="9"/>
      <c r="CA164" s="12">
        <f>MATCH(C164,Curves!$C$12:$C$433,0)</f>
        <v>162</v>
      </c>
      <c r="CB164" s="12">
        <f>MATCH(CONCATENATE("NG ",TEXT($BN164,"mmm-yyyy")),Curves!$11:$11,0)</f>
        <v>20</v>
      </c>
      <c r="CC164" s="12">
        <f>MATCH(CONCATENATE("B ",TEXT($BN164,"mmm-yyyy")),Curves!$11:$11,0)</f>
        <v>8</v>
      </c>
      <c r="CD164" s="12">
        <f>MATCH(CONCATENATE("DISC ",TEXT($BN164,"mmm-yyyy")),Curves!$11:$11,0)</f>
        <v>32</v>
      </c>
      <c r="CE164" s="12"/>
      <c r="CF164" s="12">
        <f>MATCH(CONCATENATE("NG ",TEXT($BO164,"mmm-yyyy")),Curves!$11:$11,0)</f>
        <v>21</v>
      </c>
      <c r="CG164" s="12">
        <f>MATCH(CONCATENATE("B ",TEXT($BO164,"mmm-yyyy")),Curves!$11:$11,0)</f>
        <v>9</v>
      </c>
      <c r="CH164" s="12">
        <f>MATCH(CONCATENATE("DISC ",TEXT($BO164,"mmm-yyyy")),Curves!$11:$11,0)</f>
        <v>33</v>
      </c>
      <c r="CI164" s="12"/>
      <c r="CJ164" s="12">
        <f>MATCH(CONCATENATE("NG ",TEXT($BP164,"mmm-yyyy")),Curves!$11:$11,0)</f>
        <v>22</v>
      </c>
      <c r="CK164" s="12">
        <f>MATCH(CONCATENATE("B ",TEXT($BP164,"mmm-yyyy")),Curves!$11:$11,0)</f>
        <v>10</v>
      </c>
      <c r="CL164" s="12">
        <f>MATCH(CONCATENATE("DISC ",TEXT($BP164,"mmm-yyyy")),Curves!$11:$11,0)</f>
        <v>34</v>
      </c>
      <c r="CM164" s="12"/>
      <c r="CN164" s="12">
        <f>MATCH(CONCATENATE("NG ",TEXT($BQ164,"mmm-yyyy")),Curves!$11:$11,0)</f>
        <v>23</v>
      </c>
      <c r="CO164" s="12">
        <f>MATCH(CONCATENATE("B ",TEXT($BQ164,"mmm-yyyy")),Curves!$11:$11,0)</f>
        <v>11</v>
      </c>
      <c r="CP164" s="12">
        <f>MATCH(CONCATENATE("DISC ",TEXT($BQ164,"mmm-yyyy")),Curves!$11:$11,0)</f>
        <v>35</v>
      </c>
      <c r="CQ164" s="12"/>
      <c r="CR164" s="12">
        <f>MATCH(CONCATENATE("NG ",TEXT($BR164,"mmm-yyyy")),Curves!$11:$11,0)</f>
        <v>24</v>
      </c>
      <c r="CS164" s="12">
        <f>MATCH(CONCATENATE("B ",TEXT($BR164,"mmm-yyyy")),Curves!$11:$11,0)</f>
        <v>12</v>
      </c>
      <c r="CT164" s="12">
        <f>MATCH(CONCATENATE("DISC ",TEXT($BR164,"mmm-yyyy")),Curves!$11:$11,0)</f>
        <v>36</v>
      </c>
      <c r="CU164" s="12"/>
      <c r="CV164" s="12">
        <f>MATCH(CONCATENATE("NG ",TEXT($BS164,"mmm-yyyy")),Curves!$11:$11,0)</f>
        <v>25</v>
      </c>
      <c r="CW164" s="12">
        <f>MATCH(CONCATENATE("B ",TEXT($BS164,"mmm-yyyy")),Curves!$11:$11,0)</f>
        <v>13</v>
      </c>
      <c r="CX164" s="12">
        <f>MATCH(CONCATENATE("DISC ",TEXT($BS164,"mmm-yyyy")),Curves!$11:$11,0)</f>
        <v>37</v>
      </c>
      <c r="CY164" s="12"/>
      <c r="CZ164" s="12">
        <f>MATCH(CONCATENATE("NG ",TEXT($BT164,"mmm-yyyy")),Curves!$11:$11,0)</f>
        <v>26</v>
      </c>
      <c r="DA164" s="12">
        <f>MATCH(CONCATENATE("B ",TEXT($BT164,"mmm-yyyy")),Curves!$11:$11,0)</f>
        <v>14</v>
      </c>
      <c r="DB164" s="12">
        <f>MATCH(CONCATENATE("DISC ",TEXT($BT164,"mmm-yyyy")),Curves!$11:$11,0)</f>
        <v>38</v>
      </c>
      <c r="DC164" s="12"/>
      <c r="DD164" s="12">
        <f>MATCH(CONCATENATE("NG ",TEXT($BU164,"mmm-yyyy")),Curves!$11:$11,0)</f>
        <v>27</v>
      </c>
      <c r="DE164" s="12">
        <f>MATCH(CONCATENATE("B ",TEXT($BU164,"mmm-yyyy")),Curves!$11:$11,0)</f>
        <v>15</v>
      </c>
      <c r="DF164" s="12">
        <f>MATCH(CONCATENATE("DISC ",TEXT($BU164,"mmm-yyyy")),Curves!$11:$11,0)</f>
        <v>39</v>
      </c>
      <c r="DG164" s="12"/>
      <c r="DH164" s="12">
        <f>MATCH(CONCATENATE("NG ",TEXT($BV164,"mmm-yyyy")),Curves!$11:$11,0)</f>
        <v>28</v>
      </c>
      <c r="DI164" s="12">
        <f>MATCH(CONCATENATE("B ",TEXT($BV164,"mmm-yyyy")),Curves!$11:$11,0)</f>
        <v>16</v>
      </c>
      <c r="DJ164" s="12">
        <f>MATCH(CONCATENATE("DISC ",TEXT($BV164,"mmm-yyyy")),Curves!$11:$11,0)</f>
        <v>40</v>
      </c>
      <c r="DL164" s="12">
        <f>MATCH(CONCATENATE("NG ",TEXT($BW164,"mmm-yyyy")),Curves!$11:$11,0)</f>
        <v>29</v>
      </c>
      <c r="DM164" s="12">
        <f>MATCH(CONCATENATE("B ",TEXT($BW164,"mmm-yyyy")),Curves!$11:$11,0)</f>
        <v>17</v>
      </c>
      <c r="DN164" s="12">
        <f>MATCH(CONCATENATE("DISC ",TEXT($BW164,"mmm-yyyy")),Curves!$11:$11,0)</f>
        <v>41</v>
      </c>
      <c r="DP164" s="12">
        <f>MATCH(CONCATENATE("NG ",TEXT($BX164,"mmm-yyyy")),Curves!$11:$11,0)</f>
        <v>30</v>
      </c>
      <c r="DQ164" s="12">
        <f>MATCH(CONCATENATE("B ",TEXT($BX164,"mmm-yyyy")),Curves!$11:$11,0)</f>
        <v>18</v>
      </c>
      <c r="DR164" s="12">
        <f>MATCH(CONCATENATE("DISC ",TEXT($BX164,"mmm-yyyy")),Curves!$11:$11,0)</f>
        <v>42</v>
      </c>
    </row>
    <row r="165" spans="2:122" x14ac:dyDescent="0.2">
      <c r="B165" s="6">
        <f t="shared" si="164"/>
        <v>36800</v>
      </c>
      <c r="C165" s="27">
        <f>IF(Curves!C174&lt;&gt;"",Curves!C174,"")</f>
        <v>36779</v>
      </c>
      <c r="D165" s="31"/>
      <c r="E165" s="20">
        <f t="shared" si="165"/>
        <v>0</v>
      </c>
      <c r="F165" s="20">
        <f t="shared" si="167"/>
        <v>0</v>
      </c>
      <c r="G165" s="20">
        <f t="shared" si="168"/>
        <v>0</v>
      </c>
      <c r="H165" s="20">
        <f t="shared" si="169"/>
        <v>0</v>
      </c>
      <c r="I165" s="20">
        <f t="shared" si="170"/>
        <v>0</v>
      </c>
      <c r="J165" s="20">
        <f t="shared" si="171"/>
        <v>0</v>
      </c>
      <c r="K165" s="20">
        <f t="shared" si="172"/>
        <v>0</v>
      </c>
      <c r="L165" s="20">
        <f t="shared" si="173"/>
        <v>0</v>
      </c>
      <c r="M165" s="20">
        <f t="shared" si="174"/>
        <v>0</v>
      </c>
      <c r="N165" s="20">
        <f t="shared" si="175"/>
        <v>0</v>
      </c>
      <c r="O165" s="21">
        <f t="shared" si="176"/>
        <v>0</v>
      </c>
      <c r="P165" s="20"/>
      <c r="Q165" s="50">
        <f t="shared" si="177"/>
        <v>0</v>
      </c>
      <c r="R165" s="50">
        <f t="shared" si="200"/>
        <v>0</v>
      </c>
      <c r="S165" s="51">
        <f t="shared" si="178"/>
        <v>0.68143568244602992</v>
      </c>
      <c r="U165" s="34">
        <f>INDEX(Curves!$A$12:$AZ$907,$CA165,CB165)</f>
        <v>0</v>
      </c>
      <c r="V165" s="34">
        <f>INDEX(Curves!$A$12:$AZ$907,$CA165,CC165)</f>
        <v>0</v>
      </c>
      <c r="W165" s="34">
        <f>INDEX(Curves!$A$12:$AZ$907,$CA165,CD165)</f>
        <v>0</v>
      </c>
      <c r="X165" s="34"/>
      <c r="Y165" s="34">
        <f>INDEX(Curves!$A$12:$AZ$907,$CA165,CF165)</f>
        <v>0</v>
      </c>
      <c r="Z165" s="34">
        <f>INDEX(Curves!$A$12:$AZ$907,$CA165,CG165)</f>
        <v>0</v>
      </c>
      <c r="AA165" s="34">
        <f>INDEX(Curves!$A$12:$AZ$907,$CA165,CH165)</f>
        <v>0</v>
      </c>
      <c r="AB165" s="34"/>
      <c r="AC165" s="34">
        <f>INDEX(Curves!$A$12:$AZ$907,$CA165,CJ165)</f>
        <v>0</v>
      </c>
      <c r="AD165" s="34">
        <f>INDEX(Curves!$A$12:$AZ$907,$CA165,CK165)</f>
        <v>0</v>
      </c>
      <c r="AE165" s="34">
        <f>INDEX(Curves!$A$12:$AZ$907,$CA165,CL165)</f>
        <v>0</v>
      </c>
      <c r="AF165" s="34"/>
      <c r="AG165" s="34">
        <f>INDEX(Curves!$A$12:$AZ$907,$CA165,CN165)</f>
        <v>0</v>
      </c>
      <c r="AH165" s="34">
        <f>INDEX(Curves!$A$12:$AZ$907,$CA165,CO165)</f>
        <v>0</v>
      </c>
      <c r="AI165" s="34">
        <f>INDEX(Curves!$A$12:$AZ$907,$CA165,CP165)</f>
        <v>0</v>
      </c>
      <c r="AJ165" s="34"/>
      <c r="AK165" s="34">
        <f>INDEX(Curves!$A$12:$AZ$907,$CA165,CR165)</f>
        <v>0</v>
      </c>
      <c r="AL165" s="34">
        <f>INDEX(Curves!$A$12:$AZ$907,$CA165,CS165)</f>
        <v>0</v>
      </c>
      <c r="AM165" s="34">
        <f>INDEX(Curves!$A$12:$AZ$907,$CA165,CT165)</f>
        <v>0</v>
      </c>
      <c r="AN165" s="34"/>
      <c r="AO165" s="34">
        <f>INDEX(Curves!$A$12:$AZ$907,$CA165,CV165)</f>
        <v>0</v>
      </c>
      <c r="AP165" s="34">
        <f>INDEX(Curves!$A$12:$AZ$907,$CA165,CW165)</f>
        <v>0</v>
      </c>
      <c r="AQ165" s="34">
        <f>INDEX(Curves!$A$12:$AZ$907,$CA165,CX165)</f>
        <v>0</v>
      </c>
      <c r="AR165" s="34"/>
      <c r="AS165" s="34">
        <f>INDEX(Curves!$A$12:$AZ$907,$CA165,CZ165)</f>
        <v>0</v>
      </c>
      <c r="AT165" s="34">
        <f>INDEX(Curves!$A$12:$AZ$907,$CA165,DA165)</f>
        <v>0</v>
      </c>
      <c r="AU165" s="34">
        <f>INDEX(Curves!$A$12:$AZ$907,$CA165,DB165)</f>
        <v>0</v>
      </c>
      <c r="AV165" s="34"/>
      <c r="AW165" s="34">
        <f>INDEX(Curves!$A$12:$AZ$907,$CA165,DD165)</f>
        <v>0</v>
      </c>
      <c r="AX165" s="34">
        <f>INDEX(Curves!$A$12:$AZ$907,$CA165,DE165)</f>
        <v>0</v>
      </c>
      <c r="AY165" s="34">
        <f>INDEX(Curves!$A$12:$AZ$907,$CA165,DF165)</f>
        <v>0</v>
      </c>
      <c r="AZ165" s="34"/>
      <c r="BA165" s="34">
        <f>INDEX(Curves!$A$12:$AZ$907,$CA165,DH165)</f>
        <v>0</v>
      </c>
      <c r="BB165" s="34">
        <f>INDEX(Curves!$A$12:$AZ$907,$CA165,DI165)</f>
        <v>0</v>
      </c>
      <c r="BC165" s="34">
        <f>INDEX(Curves!$A$12:$AZ$907,$CA165,DJ165)</f>
        <v>0</v>
      </c>
      <c r="BD165" s="34"/>
      <c r="BE165" s="34">
        <f>INDEX(Curves!$A$12:$AZ$907,$CA165,DL165)</f>
        <v>0</v>
      </c>
      <c r="BF165" s="34">
        <f>INDEX(Curves!$A$12:$AZ$907,$CA165,DM165)</f>
        <v>0</v>
      </c>
      <c r="BG165" s="34">
        <f>INDEX(Curves!$A$12:$AZ$907,$CA165,DN165)</f>
        <v>0</v>
      </c>
      <c r="BH165" s="34"/>
      <c r="BI165" s="34">
        <f>INDEX(Curves!$A$12:$AZ$907,$CA165,DP165)</f>
        <v>0</v>
      </c>
      <c r="BJ165" s="34">
        <f>INDEX(Curves!$A$12:$AZ$907,$CA165,DQ165)</f>
        <v>0</v>
      </c>
      <c r="BK165" s="34">
        <f>INDEX(Curves!$A$12:$AZ$907,$CA165,DR165)</f>
        <v>0</v>
      </c>
      <c r="BL165"/>
      <c r="BM165"/>
      <c r="BN165" s="17">
        <f t="shared" si="180"/>
        <v>36647</v>
      </c>
      <c r="BO165" s="17">
        <f t="shared" ref="BO165:BX165" si="214">EOMONTH(BN165,1)</f>
        <v>36707</v>
      </c>
      <c r="BP165" s="17">
        <f t="shared" si="214"/>
        <v>36738</v>
      </c>
      <c r="BQ165" s="17">
        <f t="shared" si="214"/>
        <v>36769</v>
      </c>
      <c r="BR165" s="17">
        <f t="shared" si="214"/>
        <v>36799</v>
      </c>
      <c r="BS165" s="17">
        <f t="shared" si="214"/>
        <v>36830</v>
      </c>
      <c r="BT165" s="17">
        <f t="shared" si="214"/>
        <v>36860</v>
      </c>
      <c r="BU165" s="17">
        <f t="shared" si="214"/>
        <v>36891</v>
      </c>
      <c r="BV165" s="17">
        <f t="shared" si="214"/>
        <v>36922</v>
      </c>
      <c r="BW165" s="17">
        <f t="shared" si="214"/>
        <v>36950</v>
      </c>
      <c r="BX165" s="17">
        <f t="shared" si="214"/>
        <v>36981</v>
      </c>
      <c r="BY165" s="9"/>
      <c r="CA165" s="12">
        <f>MATCH(C165,Curves!$C$12:$C$433,0)</f>
        <v>163</v>
      </c>
      <c r="CB165" s="12">
        <f>MATCH(CONCATENATE("NG ",TEXT($BN165,"mmm-yyyy")),Curves!$11:$11,0)</f>
        <v>20</v>
      </c>
      <c r="CC165" s="12">
        <f>MATCH(CONCATENATE("B ",TEXT($BN165,"mmm-yyyy")),Curves!$11:$11,0)</f>
        <v>8</v>
      </c>
      <c r="CD165" s="12">
        <f>MATCH(CONCATENATE("DISC ",TEXT($BN165,"mmm-yyyy")),Curves!$11:$11,0)</f>
        <v>32</v>
      </c>
      <c r="CE165" s="12"/>
      <c r="CF165" s="12">
        <f>MATCH(CONCATENATE("NG ",TEXT($BO165,"mmm-yyyy")),Curves!$11:$11,0)</f>
        <v>21</v>
      </c>
      <c r="CG165" s="12">
        <f>MATCH(CONCATENATE("B ",TEXT($BO165,"mmm-yyyy")),Curves!$11:$11,0)</f>
        <v>9</v>
      </c>
      <c r="CH165" s="12">
        <f>MATCH(CONCATENATE("DISC ",TEXT($BO165,"mmm-yyyy")),Curves!$11:$11,0)</f>
        <v>33</v>
      </c>
      <c r="CI165" s="12"/>
      <c r="CJ165" s="12">
        <f>MATCH(CONCATENATE("NG ",TEXT($BP165,"mmm-yyyy")),Curves!$11:$11,0)</f>
        <v>22</v>
      </c>
      <c r="CK165" s="12">
        <f>MATCH(CONCATENATE("B ",TEXT($BP165,"mmm-yyyy")),Curves!$11:$11,0)</f>
        <v>10</v>
      </c>
      <c r="CL165" s="12">
        <f>MATCH(CONCATENATE("DISC ",TEXT($BP165,"mmm-yyyy")),Curves!$11:$11,0)</f>
        <v>34</v>
      </c>
      <c r="CM165" s="12"/>
      <c r="CN165" s="12">
        <f>MATCH(CONCATENATE("NG ",TEXT($BQ165,"mmm-yyyy")),Curves!$11:$11,0)</f>
        <v>23</v>
      </c>
      <c r="CO165" s="12">
        <f>MATCH(CONCATENATE("B ",TEXT($BQ165,"mmm-yyyy")),Curves!$11:$11,0)</f>
        <v>11</v>
      </c>
      <c r="CP165" s="12">
        <f>MATCH(CONCATENATE("DISC ",TEXT($BQ165,"mmm-yyyy")),Curves!$11:$11,0)</f>
        <v>35</v>
      </c>
      <c r="CQ165" s="12"/>
      <c r="CR165" s="12">
        <f>MATCH(CONCATENATE("NG ",TEXT($BR165,"mmm-yyyy")),Curves!$11:$11,0)</f>
        <v>24</v>
      </c>
      <c r="CS165" s="12">
        <f>MATCH(CONCATENATE("B ",TEXT($BR165,"mmm-yyyy")),Curves!$11:$11,0)</f>
        <v>12</v>
      </c>
      <c r="CT165" s="12">
        <f>MATCH(CONCATENATE("DISC ",TEXT($BR165,"mmm-yyyy")),Curves!$11:$11,0)</f>
        <v>36</v>
      </c>
      <c r="CU165" s="12"/>
      <c r="CV165" s="12">
        <f>MATCH(CONCATENATE("NG ",TEXT($BS165,"mmm-yyyy")),Curves!$11:$11,0)</f>
        <v>25</v>
      </c>
      <c r="CW165" s="12">
        <f>MATCH(CONCATENATE("B ",TEXT($BS165,"mmm-yyyy")),Curves!$11:$11,0)</f>
        <v>13</v>
      </c>
      <c r="CX165" s="12">
        <f>MATCH(CONCATENATE("DISC ",TEXT($BS165,"mmm-yyyy")),Curves!$11:$11,0)</f>
        <v>37</v>
      </c>
      <c r="CY165" s="12"/>
      <c r="CZ165" s="12">
        <f>MATCH(CONCATENATE("NG ",TEXT($BT165,"mmm-yyyy")),Curves!$11:$11,0)</f>
        <v>26</v>
      </c>
      <c r="DA165" s="12">
        <f>MATCH(CONCATENATE("B ",TEXT($BT165,"mmm-yyyy")),Curves!$11:$11,0)</f>
        <v>14</v>
      </c>
      <c r="DB165" s="12">
        <f>MATCH(CONCATENATE("DISC ",TEXT($BT165,"mmm-yyyy")),Curves!$11:$11,0)</f>
        <v>38</v>
      </c>
      <c r="DC165" s="12"/>
      <c r="DD165" s="12">
        <f>MATCH(CONCATENATE("NG ",TEXT($BU165,"mmm-yyyy")),Curves!$11:$11,0)</f>
        <v>27</v>
      </c>
      <c r="DE165" s="12">
        <f>MATCH(CONCATENATE("B ",TEXT($BU165,"mmm-yyyy")),Curves!$11:$11,0)</f>
        <v>15</v>
      </c>
      <c r="DF165" s="12">
        <f>MATCH(CONCATENATE("DISC ",TEXT($BU165,"mmm-yyyy")),Curves!$11:$11,0)</f>
        <v>39</v>
      </c>
      <c r="DG165" s="12"/>
      <c r="DH165" s="12">
        <f>MATCH(CONCATENATE("NG ",TEXT($BV165,"mmm-yyyy")),Curves!$11:$11,0)</f>
        <v>28</v>
      </c>
      <c r="DI165" s="12">
        <f>MATCH(CONCATENATE("B ",TEXT($BV165,"mmm-yyyy")),Curves!$11:$11,0)</f>
        <v>16</v>
      </c>
      <c r="DJ165" s="12">
        <f>MATCH(CONCATENATE("DISC ",TEXT($BV165,"mmm-yyyy")),Curves!$11:$11,0)</f>
        <v>40</v>
      </c>
      <c r="DL165" s="12">
        <f>MATCH(CONCATENATE("NG ",TEXT($BW165,"mmm-yyyy")),Curves!$11:$11,0)</f>
        <v>29</v>
      </c>
      <c r="DM165" s="12">
        <f>MATCH(CONCATENATE("B ",TEXT($BW165,"mmm-yyyy")),Curves!$11:$11,0)</f>
        <v>17</v>
      </c>
      <c r="DN165" s="12">
        <f>MATCH(CONCATENATE("DISC ",TEXT($BW165,"mmm-yyyy")),Curves!$11:$11,0)</f>
        <v>41</v>
      </c>
      <c r="DP165" s="12">
        <f>MATCH(CONCATENATE("NG ",TEXT($BX165,"mmm-yyyy")),Curves!$11:$11,0)</f>
        <v>30</v>
      </c>
      <c r="DQ165" s="12">
        <f>MATCH(CONCATENATE("B ",TEXT($BX165,"mmm-yyyy")),Curves!$11:$11,0)</f>
        <v>18</v>
      </c>
      <c r="DR165" s="12">
        <f>MATCH(CONCATENATE("DISC ",TEXT($BX165,"mmm-yyyy")),Curves!$11:$11,0)</f>
        <v>42</v>
      </c>
    </row>
    <row r="166" spans="2:122" x14ac:dyDescent="0.2">
      <c r="B166" s="6">
        <f t="shared" si="164"/>
        <v>36800</v>
      </c>
      <c r="C166" s="27">
        <f>IF(Curves!C175&lt;&gt;"",Curves!C175,"")</f>
        <v>36780</v>
      </c>
      <c r="D166" s="31"/>
      <c r="E166" s="20">
        <f t="shared" si="165"/>
        <v>0</v>
      </c>
      <c r="F166" s="20">
        <f t="shared" si="167"/>
        <v>0</v>
      </c>
      <c r="G166" s="20">
        <f t="shared" si="168"/>
        <v>0</v>
      </c>
      <c r="H166" s="20">
        <f t="shared" si="169"/>
        <v>0</v>
      </c>
      <c r="I166" s="20">
        <f t="shared" si="170"/>
        <v>0</v>
      </c>
      <c r="J166" s="20">
        <f t="shared" si="171"/>
        <v>4.5094893041064648</v>
      </c>
      <c r="K166" s="20">
        <f t="shared" si="172"/>
        <v>4.7776333015867243</v>
      </c>
      <c r="L166" s="20">
        <f t="shared" si="173"/>
        <v>4.8967271893275637</v>
      </c>
      <c r="M166" s="20">
        <f t="shared" si="174"/>
        <v>4.8522925311003879</v>
      </c>
      <c r="N166" s="20">
        <f t="shared" si="175"/>
        <v>4.5614659400173201</v>
      </c>
      <c r="O166" s="21">
        <f t="shared" si="176"/>
        <v>4.1990559288408909</v>
      </c>
      <c r="P166" s="20"/>
      <c r="Q166" s="50">
        <f t="shared" si="177"/>
        <v>4.8967271893275637</v>
      </c>
      <c r="R166" s="50">
        <f t="shared" si="200"/>
        <v>4.1990559288408909</v>
      </c>
      <c r="S166" s="51">
        <f t="shared" si="178"/>
        <v>0.69767126048667283</v>
      </c>
      <c r="U166" s="34">
        <f>INDEX(Curves!$A$12:$AZ$907,$CA166,CB166)</f>
        <v>0</v>
      </c>
      <c r="V166" s="34">
        <f>INDEX(Curves!$A$12:$AZ$907,$CA166,CC166)</f>
        <v>0</v>
      </c>
      <c r="W166" s="34">
        <f>INDEX(Curves!$A$12:$AZ$907,$CA166,CD166)</f>
        <v>0</v>
      </c>
      <c r="X166" s="34"/>
      <c r="Y166" s="34">
        <f>INDEX(Curves!$A$12:$AZ$907,$CA166,CF166)</f>
        <v>0</v>
      </c>
      <c r="Z166" s="34">
        <f>INDEX(Curves!$A$12:$AZ$907,$CA166,CG166)</f>
        <v>0</v>
      </c>
      <c r="AA166" s="34">
        <f>INDEX(Curves!$A$12:$AZ$907,$CA166,CH166)</f>
        <v>0</v>
      </c>
      <c r="AB166" s="34"/>
      <c r="AC166" s="34">
        <f>INDEX(Curves!$A$12:$AZ$907,$CA166,CJ166)</f>
        <v>0</v>
      </c>
      <c r="AD166" s="34">
        <f>INDEX(Curves!$A$12:$AZ$907,$CA166,CK166)</f>
        <v>0</v>
      </c>
      <c r="AE166" s="34">
        <f>INDEX(Curves!$A$12:$AZ$907,$CA166,CL166)</f>
        <v>0</v>
      </c>
      <c r="AF166" s="34"/>
      <c r="AG166" s="34">
        <f>INDEX(Curves!$A$12:$AZ$907,$CA166,CN166)</f>
        <v>0</v>
      </c>
      <c r="AH166" s="34">
        <f>INDEX(Curves!$A$12:$AZ$907,$CA166,CO166)</f>
        <v>0</v>
      </c>
      <c r="AI166" s="34">
        <f>INDEX(Curves!$A$12:$AZ$907,$CA166,CP166)</f>
        <v>0</v>
      </c>
      <c r="AJ166" s="34"/>
      <c r="AK166" s="34">
        <f>INDEX(Curves!$A$12:$AZ$907,$CA166,CR166)</f>
        <v>0</v>
      </c>
      <c r="AL166" s="34">
        <f>INDEX(Curves!$A$12:$AZ$907,$CA166,CS166)</f>
        <v>0</v>
      </c>
      <c r="AM166" s="34">
        <f>INDEX(Curves!$A$12:$AZ$907,$CA166,CT166)</f>
        <v>0</v>
      </c>
      <c r="AN166" s="34"/>
      <c r="AO166" s="34">
        <f>INDEX(Curves!$A$12:$AZ$907,$CA166,CV166)</f>
        <v>5.0110000000000001</v>
      </c>
      <c r="AP166" s="34">
        <f>INDEX(Curves!$A$12:$AZ$907,$CA166,CW166)</f>
        <v>-0.48499999999999999</v>
      </c>
      <c r="AQ166" s="34">
        <f>INDEX(Curves!$A$12:$AZ$907,$CA166,CX166)</f>
        <v>0.99635203360726132</v>
      </c>
      <c r="AR166" s="34"/>
      <c r="AS166" s="34">
        <f>INDEX(Curves!$A$12:$AZ$907,$CA166,CZ166)</f>
        <v>5.1349999999999998</v>
      </c>
      <c r="AT166" s="34">
        <f>INDEX(Curves!$A$12:$AZ$907,$CA166,DA166)</f>
        <v>-0.3125</v>
      </c>
      <c r="AU166" s="34">
        <f>INDEX(Curves!$A$12:$AZ$907,$CA166,DB166)</f>
        <v>0.99069638187386722</v>
      </c>
      <c r="AV166" s="34"/>
      <c r="AW166" s="34">
        <f>INDEX(Curves!$A$12:$AZ$907,$CA166,DD166)</f>
        <v>5.2350000000000003</v>
      </c>
      <c r="AX166" s="34">
        <f>INDEX(Curves!$A$12:$AZ$907,$CA166,DE166)</f>
        <v>-0.26500000000000001</v>
      </c>
      <c r="AY166" s="34">
        <f>INDEX(Curves!$A$12:$AZ$907,$CA166,DF166)</f>
        <v>0.98525697974397641</v>
      </c>
      <c r="AZ166" s="34"/>
      <c r="BA166" s="34">
        <f>INDEX(Curves!$A$12:$AZ$907,$CA166,DH166)</f>
        <v>5.2029999999999994</v>
      </c>
      <c r="BB166" s="34">
        <f>INDEX(Curves!$A$12:$AZ$907,$CA166,DI166)</f>
        <v>-0.25</v>
      </c>
      <c r="BC166" s="34">
        <f>INDEX(Curves!$A$12:$AZ$907,$CA166,DJ166)</f>
        <v>0.97966737958820682</v>
      </c>
      <c r="BD166" s="34"/>
      <c r="BE166" s="34">
        <f>INDEX(Curves!$A$12:$AZ$907,$CA166,DL166)</f>
        <v>4.9380000000000006</v>
      </c>
      <c r="BF166" s="34">
        <f>INDEX(Curves!$A$12:$AZ$907,$CA166,DM166)</f>
        <v>-0.255</v>
      </c>
      <c r="BG166" s="34">
        <f>INDEX(Curves!$A$12:$AZ$907,$CA166,DN166)</f>
        <v>0.97404781977734767</v>
      </c>
      <c r="BH166" s="34"/>
      <c r="BI166" s="34">
        <f>INDEX(Curves!$A$12:$AZ$907,$CA166,DP166)</f>
        <v>4.6610000000000005</v>
      </c>
      <c r="BJ166" s="34">
        <f>INDEX(Curves!$A$12:$AZ$907,$CA166,DQ166)</f>
        <v>-0.32750000000000001</v>
      </c>
      <c r="BK166" s="34">
        <f>INDEX(Curves!$A$12:$AZ$907,$CA166,DR166)</f>
        <v>0.96897563836180678</v>
      </c>
      <c r="BL166"/>
      <c r="BM166"/>
      <c r="BN166" s="17">
        <f t="shared" si="180"/>
        <v>36647</v>
      </c>
      <c r="BO166" s="17">
        <f t="shared" ref="BO166:BX166" si="215">EOMONTH(BN166,1)</f>
        <v>36707</v>
      </c>
      <c r="BP166" s="17">
        <f t="shared" si="215"/>
        <v>36738</v>
      </c>
      <c r="BQ166" s="17">
        <f t="shared" si="215"/>
        <v>36769</v>
      </c>
      <c r="BR166" s="17">
        <f t="shared" si="215"/>
        <v>36799</v>
      </c>
      <c r="BS166" s="17">
        <f t="shared" si="215"/>
        <v>36830</v>
      </c>
      <c r="BT166" s="17">
        <f t="shared" si="215"/>
        <v>36860</v>
      </c>
      <c r="BU166" s="17">
        <f t="shared" si="215"/>
        <v>36891</v>
      </c>
      <c r="BV166" s="17">
        <f t="shared" si="215"/>
        <v>36922</v>
      </c>
      <c r="BW166" s="17">
        <f t="shared" si="215"/>
        <v>36950</v>
      </c>
      <c r="BX166" s="17">
        <f t="shared" si="215"/>
        <v>36981</v>
      </c>
      <c r="BY166" s="9"/>
      <c r="CA166" s="12">
        <f>MATCH(C166,Curves!$C$12:$C$433,0)</f>
        <v>164</v>
      </c>
      <c r="CB166" s="12">
        <f>MATCH(CONCATENATE("NG ",TEXT($BN166,"mmm-yyyy")),Curves!$11:$11,0)</f>
        <v>20</v>
      </c>
      <c r="CC166" s="12">
        <f>MATCH(CONCATENATE("B ",TEXT($BN166,"mmm-yyyy")),Curves!$11:$11,0)</f>
        <v>8</v>
      </c>
      <c r="CD166" s="12">
        <f>MATCH(CONCATENATE("DISC ",TEXT($BN166,"mmm-yyyy")),Curves!$11:$11,0)</f>
        <v>32</v>
      </c>
      <c r="CE166" s="12"/>
      <c r="CF166" s="12">
        <f>MATCH(CONCATENATE("NG ",TEXT($BO166,"mmm-yyyy")),Curves!$11:$11,0)</f>
        <v>21</v>
      </c>
      <c r="CG166" s="12">
        <f>MATCH(CONCATENATE("B ",TEXT($BO166,"mmm-yyyy")),Curves!$11:$11,0)</f>
        <v>9</v>
      </c>
      <c r="CH166" s="12">
        <f>MATCH(CONCATENATE("DISC ",TEXT($BO166,"mmm-yyyy")),Curves!$11:$11,0)</f>
        <v>33</v>
      </c>
      <c r="CI166" s="12"/>
      <c r="CJ166" s="12">
        <f>MATCH(CONCATENATE("NG ",TEXT($BP166,"mmm-yyyy")),Curves!$11:$11,0)</f>
        <v>22</v>
      </c>
      <c r="CK166" s="12">
        <f>MATCH(CONCATENATE("B ",TEXT($BP166,"mmm-yyyy")),Curves!$11:$11,0)</f>
        <v>10</v>
      </c>
      <c r="CL166" s="12">
        <f>MATCH(CONCATENATE("DISC ",TEXT($BP166,"mmm-yyyy")),Curves!$11:$11,0)</f>
        <v>34</v>
      </c>
      <c r="CM166" s="12"/>
      <c r="CN166" s="12">
        <f>MATCH(CONCATENATE("NG ",TEXT($BQ166,"mmm-yyyy")),Curves!$11:$11,0)</f>
        <v>23</v>
      </c>
      <c r="CO166" s="12">
        <f>MATCH(CONCATENATE("B ",TEXT($BQ166,"mmm-yyyy")),Curves!$11:$11,0)</f>
        <v>11</v>
      </c>
      <c r="CP166" s="12">
        <f>MATCH(CONCATENATE("DISC ",TEXT($BQ166,"mmm-yyyy")),Curves!$11:$11,0)</f>
        <v>35</v>
      </c>
      <c r="CQ166" s="12"/>
      <c r="CR166" s="12">
        <f>MATCH(CONCATENATE("NG ",TEXT($BR166,"mmm-yyyy")),Curves!$11:$11,0)</f>
        <v>24</v>
      </c>
      <c r="CS166" s="12">
        <f>MATCH(CONCATENATE("B ",TEXT($BR166,"mmm-yyyy")),Curves!$11:$11,0)</f>
        <v>12</v>
      </c>
      <c r="CT166" s="12">
        <f>MATCH(CONCATENATE("DISC ",TEXT($BR166,"mmm-yyyy")),Curves!$11:$11,0)</f>
        <v>36</v>
      </c>
      <c r="CU166" s="12"/>
      <c r="CV166" s="12">
        <f>MATCH(CONCATENATE("NG ",TEXT($BS166,"mmm-yyyy")),Curves!$11:$11,0)</f>
        <v>25</v>
      </c>
      <c r="CW166" s="12">
        <f>MATCH(CONCATENATE("B ",TEXT($BS166,"mmm-yyyy")),Curves!$11:$11,0)</f>
        <v>13</v>
      </c>
      <c r="CX166" s="12">
        <f>MATCH(CONCATENATE("DISC ",TEXT($BS166,"mmm-yyyy")),Curves!$11:$11,0)</f>
        <v>37</v>
      </c>
      <c r="CY166" s="12"/>
      <c r="CZ166" s="12">
        <f>MATCH(CONCATENATE("NG ",TEXT($BT166,"mmm-yyyy")),Curves!$11:$11,0)</f>
        <v>26</v>
      </c>
      <c r="DA166" s="12">
        <f>MATCH(CONCATENATE("B ",TEXT($BT166,"mmm-yyyy")),Curves!$11:$11,0)</f>
        <v>14</v>
      </c>
      <c r="DB166" s="12">
        <f>MATCH(CONCATENATE("DISC ",TEXT($BT166,"mmm-yyyy")),Curves!$11:$11,0)</f>
        <v>38</v>
      </c>
      <c r="DC166" s="12"/>
      <c r="DD166" s="12">
        <f>MATCH(CONCATENATE("NG ",TEXT($BU166,"mmm-yyyy")),Curves!$11:$11,0)</f>
        <v>27</v>
      </c>
      <c r="DE166" s="12">
        <f>MATCH(CONCATENATE("B ",TEXT($BU166,"mmm-yyyy")),Curves!$11:$11,0)</f>
        <v>15</v>
      </c>
      <c r="DF166" s="12">
        <f>MATCH(CONCATENATE("DISC ",TEXT($BU166,"mmm-yyyy")),Curves!$11:$11,0)</f>
        <v>39</v>
      </c>
      <c r="DG166" s="12"/>
      <c r="DH166" s="12">
        <f>MATCH(CONCATENATE("NG ",TEXT($BV166,"mmm-yyyy")),Curves!$11:$11,0)</f>
        <v>28</v>
      </c>
      <c r="DI166" s="12">
        <f>MATCH(CONCATENATE("B ",TEXT($BV166,"mmm-yyyy")),Curves!$11:$11,0)</f>
        <v>16</v>
      </c>
      <c r="DJ166" s="12">
        <f>MATCH(CONCATENATE("DISC ",TEXT($BV166,"mmm-yyyy")),Curves!$11:$11,0)</f>
        <v>40</v>
      </c>
      <c r="DL166" s="12">
        <f>MATCH(CONCATENATE("NG ",TEXT($BW166,"mmm-yyyy")),Curves!$11:$11,0)</f>
        <v>29</v>
      </c>
      <c r="DM166" s="12">
        <f>MATCH(CONCATENATE("B ",TEXT($BW166,"mmm-yyyy")),Curves!$11:$11,0)</f>
        <v>17</v>
      </c>
      <c r="DN166" s="12">
        <f>MATCH(CONCATENATE("DISC ",TEXT($BW166,"mmm-yyyy")),Curves!$11:$11,0)</f>
        <v>41</v>
      </c>
      <c r="DP166" s="12">
        <f>MATCH(CONCATENATE("NG ",TEXT($BX166,"mmm-yyyy")),Curves!$11:$11,0)</f>
        <v>30</v>
      </c>
      <c r="DQ166" s="12">
        <f>MATCH(CONCATENATE("B ",TEXT($BX166,"mmm-yyyy")),Curves!$11:$11,0)</f>
        <v>18</v>
      </c>
      <c r="DR166" s="12">
        <f>MATCH(CONCATENATE("DISC ",TEXT($BX166,"mmm-yyyy")),Curves!$11:$11,0)</f>
        <v>42</v>
      </c>
    </row>
    <row r="167" spans="2:122" x14ac:dyDescent="0.2">
      <c r="B167" s="6">
        <f t="shared" si="164"/>
        <v>36800</v>
      </c>
      <c r="C167" s="27">
        <f>IF(Curves!C176&lt;&gt;"",Curves!C176,"")</f>
        <v>36781</v>
      </c>
      <c r="D167" s="31"/>
      <c r="E167" s="20">
        <f t="shared" si="165"/>
        <v>0</v>
      </c>
      <c r="F167" s="20">
        <f t="shared" si="167"/>
        <v>0</v>
      </c>
      <c r="G167" s="20">
        <f t="shared" si="168"/>
        <v>0</v>
      </c>
      <c r="H167" s="20">
        <f t="shared" si="169"/>
        <v>0</v>
      </c>
      <c r="I167" s="20">
        <f t="shared" si="170"/>
        <v>0</v>
      </c>
      <c r="J167" s="20">
        <f t="shared" si="171"/>
        <v>4.6020009550453578</v>
      </c>
      <c r="K167" s="20">
        <f t="shared" si="172"/>
        <v>4.7785113265442893</v>
      </c>
      <c r="L167" s="20">
        <f t="shared" si="173"/>
        <v>4.9015678899211279</v>
      </c>
      <c r="M167" s="20">
        <f t="shared" si="174"/>
        <v>4.8580598611951009</v>
      </c>
      <c r="N167" s="20">
        <f t="shared" si="175"/>
        <v>4.5671679345327432</v>
      </c>
      <c r="O167" s="21">
        <f t="shared" si="176"/>
        <v>4.2046852138179887</v>
      </c>
      <c r="P167" s="20"/>
      <c r="Q167" s="50">
        <f t="shared" si="177"/>
        <v>4.9015678899211279</v>
      </c>
      <c r="R167" s="50">
        <f t="shared" si="200"/>
        <v>4.2046852138179887</v>
      </c>
      <c r="S167" s="51">
        <f t="shared" si="178"/>
        <v>0.69688267610313925</v>
      </c>
      <c r="U167" s="34">
        <f>INDEX(Curves!$A$12:$AZ$907,$CA167,CB167)</f>
        <v>0</v>
      </c>
      <c r="V167" s="34">
        <f>INDEX(Curves!$A$12:$AZ$907,$CA167,CC167)</f>
        <v>0</v>
      </c>
      <c r="W167" s="34">
        <f>INDEX(Curves!$A$12:$AZ$907,$CA167,CD167)</f>
        <v>0</v>
      </c>
      <c r="X167" s="34"/>
      <c r="Y167" s="34">
        <f>INDEX(Curves!$A$12:$AZ$907,$CA167,CF167)</f>
        <v>0</v>
      </c>
      <c r="Z167" s="34">
        <f>INDEX(Curves!$A$12:$AZ$907,$CA167,CG167)</f>
        <v>0</v>
      </c>
      <c r="AA167" s="34">
        <f>INDEX(Curves!$A$12:$AZ$907,$CA167,CH167)</f>
        <v>0</v>
      </c>
      <c r="AB167" s="34"/>
      <c r="AC167" s="34">
        <f>INDEX(Curves!$A$12:$AZ$907,$CA167,CJ167)</f>
        <v>0</v>
      </c>
      <c r="AD167" s="34">
        <f>INDEX(Curves!$A$12:$AZ$907,$CA167,CK167)</f>
        <v>0</v>
      </c>
      <c r="AE167" s="34">
        <f>INDEX(Curves!$A$12:$AZ$907,$CA167,CL167)</f>
        <v>0</v>
      </c>
      <c r="AF167" s="34"/>
      <c r="AG167" s="34">
        <f>INDEX(Curves!$A$12:$AZ$907,$CA167,CN167)</f>
        <v>0</v>
      </c>
      <c r="AH167" s="34">
        <f>INDEX(Curves!$A$12:$AZ$907,$CA167,CO167)</f>
        <v>0</v>
      </c>
      <c r="AI167" s="34">
        <f>INDEX(Curves!$A$12:$AZ$907,$CA167,CP167)</f>
        <v>0</v>
      </c>
      <c r="AJ167" s="34"/>
      <c r="AK167" s="34">
        <f>INDEX(Curves!$A$12:$AZ$907,$CA167,CR167)</f>
        <v>0</v>
      </c>
      <c r="AL167" s="34">
        <f>INDEX(Curves!$A$12:$AZ$907,$CA167,CS167)</f>
        <v>0</v>
      </c>
      <c r="AM167" s="34">
        <f>INDEX(Curves!$A$12:$AZ$907,$CA167,CT167)</f>
        <v>0</v>
      </c>
      <c r="AN167" s="34"/>
      <c r="AO167" s="34">
        <f>INDEX(Curves!$A$12:$AZ$907,$CA167,CV167)</f>
        <v>5.008</v>
      </c>
      <c r="AP167" s="34">
        <f>INDEX(Curves!$A$12:$AZ$907,$CA167,CW167)</f>
        <v>-0.39</v>
      </c>
      <c r="AQ167" s="34">
        <f>INDEX(Curves!$A$12:$AZ$907,$CA167,CX167)</f>
        <v>0.99653550347452524</v>
      </c>
      <c r="AR167" s="34"/>
      <c r="AS167" s="34">
        <f>INDEX(Curves!$A$12:$AZ$907,$CA167,CZ167)</f>
        <v>5.1050000000000004</v>
      </c>
      <c r="AT167" s="34">
        <f>INDEX(Curves!$A$12:$AZ$907,$CA167,DA167)</f>
        <v>-0.28249999999999997</v>
      </c>
      <c r="AU167" s="34">
        <f>INDEX(Curves!$A$12:$AZ$907,$CA167,DB167)</f>
        <v>0.99087845029430566</v>
      </c>
      <c r="AV167" s="34"/>
      <c r="AW167" s="34">
        <f>INDEX(Curves!$A$12:$AZ$907,$CA167,DD167)</f>
        <v>5.2089999999999996</v>
      </c>
      <c r="AX167" s="34">
        <f>INDEX(Curves!$A$12:$AZ$907,$CA167,DE167)</f>
        <v>-0.23499999999999999</v>
      </c>
      <c r="AY167" s="34">
        <f>INDEX(Curves!$A$12:$AZ$907,$CA167,DF167)</f>
        <v>0.98543785482933832</v>
      </c>
      <c r="AZ167" s="34"/>
      <c r="BA167" s="34">
        <f>INDEX(Curves!$A$12:$AZ$907,$CA167,DH167)</f>
        <v>5.1779999999999999</v>
      </c>
      <c r="BB167" s="34">
        <f>INDEX(Curves!$A$12:$AZ$907,$CA167,DI167)</f>
        <v>-0.22</v>
      </c>
      <c r="BC167" s="34">
        <f>INDEX(Curves!$A$12:$AZ$907,$CA167,DJ167)</f>
        <v>0.97984265050324737</v>
      </c>
      <c r="BD167" s="34"/>
      <c r="BE167" s="34">
        <f>INDEX(Curves!$A$12:$AZ$907,$CA167,DL167)</f>
        <v>4.9130000000000003</v>
      </c>
      <c r="BF167" s="34">
        <f>INDEX(Curves!$A$12:$AZ$907,$CA167,DM167)</f>
        <v>-0.22500000000000001</v>
      </c>
      <c r="BG167" s="34">
        <f>INDEX(Curves!$A$12:$AZ$907,$CA167,DN167)</f>
        <v>0.97422524200783756</v>
      </c>
      <c r="BH167" s="34"/>
      <c r="BI167" s="34">
        <f>INDEX(Curves!$A$12:$AZ$907,$CA167,DP167)</f>
        <v>4.6360000000000001</v>
      </c>
      <c r="BJ167" s="34">
        <f>INDEX(Curves!$A$12:$AZ$907,$CA167,DQ167)</f>
        <v>-0.29749999999999999</v>
      </c>
      <c r="BK167" s="34">
        <f>INDEX(Curves!$A$12:$AZ$907,$CA167,DR167)</f>
        <v>0.96915643974138277</v>
      </c>
      <c r="BL167"/>
      <c r="BM167"/>
      <c r="BN167" s="17">
        <f t="shared" si="180"/>
        <v>36647</v>
      </c>
      <c r="BO167" s="17">
        <f t="shared" ref="BO167:BX167" si="216">EOMONTH(BN167,1)</f>
        <v>36707</v>
      </c>
      <c r="BP167" s="17">
        <f t="shared" si="216"/>
        <v>36738</v>
      </c>
      <c r="BQ167" s="17">
        <f t="shared" si="216"/>
        <v>36769</v>
      </c>
      <c r="BR167" s="17">
        <f t="shared" si="216"/>
        <v>36799</v>
      </c>
      <c r="BS167" s="17">
        <f t="shared" si="216"/>
        <v>36830</v>
      </c>
      <c r="BT167" s="17">
        <f t="shared" si="216"/>
        <v>36860</v>
      </c>
      <c r="BU167" s="17">
        <f t="shared" si="216"/>
        <v>36891</v>
      </c>
      <c r="BV167" s="17">
        <f t="shared" si="216"/>
        <v>36922</v>
      </c>
      <c r="BW167" s="17">
        <f t="shared" si="216"/>
        <v>36950</v>
      </c>
      <c r="BX167" s="17">
        <f t="shared" si="216"/>
        <v>36981</v>
      </c>
      <c r="BY167" s="9"/>
      <c r="CA167" s="12">
        <f>MATCH(C167,Curves!$C$12:$C$433,0)</f>
        <v>165</v>
      </c>
      <c r="CB167" s="12">
        <f>MATCH(CONCATENATE("NG ",TEXT($BN167,"mmm-yyyy")),Curves!$11:$11,0)</f>
        <v>20</v>
      </c>
      <c r="CC167" s="12">
        <f>MATCH(CONCATENATE("B ",TEXT($BN167,"mmm-yyyy")),Curves!$11:$11,0)</f>
        <v>8</v>
      </c>
      <c r="CD167" s="12">
        <f>MATCH(CONCATENATE("DISC ",TEXT($BN167,"mmm-yyyy")),Curves!$11:$11,0)</f>
        <v>32</v>
      </c>
      <c r="CE167" s="12"/>
      <c r="CF167" s="12">
        <f>MATCH(CONCATENATE("NG ",TEXT($BO167,"mmm-yyyy")),Curves!$11:$11,0)</f>
        <v>21</v>
      </c>
      <c r="CG167" s="12">
        <f>MATCH(CONCATENATE("B ",TEXT($BO167,"mmm-yyyy")),Curves!$11:$11,0)</f>
        <v>9</v>
      </c>
      <c r="CH167" s="12">
        <f>MATCH(CONCATENATE("DISC ",TEXT($BO167,"mmm-yyyy")),Curves!$11:$11,0)</f>
        <v>33</v>
      </c>
      <c r="CI167" s="12"/>
      <c r="CJ167" s="12">
        <f>MATCH(CONCATENATE("NG ",TEXT($BP167,"mmm-yyyy")),Curves!$11:$11,0)</f>
        <v>22</v>
      </c>
      <c r="CK167" s="12">
        <f>MATCH(CONCATENATE("B ",TEXT($BP167,"mmm-yyyy")),Curves!$11:$11,0)</f>
        <v>10</v>
      </c>
      <c r="CL167" s="12">
        <f>MATCH(CONCATENATE("DISC ",TEXT($BP167,"mmm-yyyy")),Curves!$11:$11,0)</f>
        <v>34</v>
      </c>
      <c r="CM167" s="12"/>
      <c r="CN167" s="12">
        <f>MATCH(CONCATENATE("NG ",TEXT($BQ167,"mmm-yyyy")),Curves!$11:$11,0)</f>
        <v>23</v>
      </c>
      <c r="CO167" s="12">
        <f>MATCH(CONCATENATE("B ",TEXT($BQ167,"mmm-yyyy")),Curves!$11:$11,0)</f>
        <v>11</v>
      </c>
      <c r="CP167" s="12">
        <f>MATCH(CONCATENATE("DISC ",TEXT($BQ167,"mmm-yyyy")),Curves!$11:$11,0)</f>
        <v>35</v>
      </c>
      <c r="CQ167" s="12"/>
      <c r="CR167" s="12">
        <f>MATCH(CONCATENATE("NG ",TEXT($BR167,"mmm-yyyy")),Curves!$11:$11,0)</f>
        <v>24</v>
      </c>
      <c r="CS167" s="12">
        <f>MATCH(CONCATENATE("B ",TEXT($BR167,"mmm-yyyy")),Curves!$11:$11,0)</f>
        <v>12</v>
      </c>
      <c r="CT167" s="12">
        <f>MATCH(CONCATENATE("DISC ",TEXT($BR167,"mmm-yyyy")),Curves!$11:$11,0)</f>
        <v>36</v>
      </c>
      <c r="CU167" s="12"/>
      <c r="CV167" s="12">
        <f>MATCH(CONCATENATE("NG ",TEXT($BS167,"mmm-yyyy")),Curves!$11:$11,0)</f>
        <v>25</v>
      </c>
      <c r="CW167" s="12">
        <f>MATCH(CONCATENATE("B ",TEXT($BS167,"mmm-yyyy")),Curves!$11:$11,0)</f>
        <v>13</v>
      </c>
      <c r="CX167" s="12">
        <f>MATCH(CONCATENATE("DISC ",TEXT($BS167,"mmm-yyyy")),Curves!$11:$11,0)</f>
        <v>37</v>
      </c>
      <c r="CY167" s="12"/>
      <c r="CZ167" s="12">
        <f>MATCH(CONCATENATE("NG ",TEXT($BT167,"mmm-yyyy")),Curves!$11:$11,0)</f>
        <v>26</v>
      </c>
      <c r="DA167" s="12">
        <f>MATCH(CONCATENATE("B ",TEXT($BT167,"mmm-yyyy")),Curves!$11:$11,0)</f>
        <v>14</v>
      </c>
      <c r="DB167" s="12">
        <f>MATCH(CONCATENATE("DISC ",TEXT($BT167,"mmm-yyyy")),Curves!$11:$11,0)</f>
        <v>38</v>
      </c>
      <c r="DC167" s="12"/>
      <c r="DD167" s="12">
        <f>MATCH(CONCATENATE("NG ",TEXT($BU167,"mmm-yyyy")),Curves!$11:$11,0)</f>
        <v>27</v>
      </c>
      <c r="DE167" s="12">
        <f>MATCH(CONCATENATE("B ",TEXT($BU167,"mmm-yyyy")),Curves!$11:$11,0)</f>
        <v>15</v>
      </c>
      <c r="DF167" s="12">
        <f>MATCH(CONCATENATE("DISC ",TEXT($BU167,"mmm-yyyy")),Curves!$11:$11,0)</f>
        <v>39</v>
      </c>
      <c r="DG167" s="12"/>
      <c r="DH167" s="12">
        <f>MATCH(CONCATENATE("NG ",TEXT($BV167,"mmm-yyyy")),Curves!$11:$11,0)</f>
        <v>28</v>
      </c>
      <c r="DI167" s="12">
        <f>MATCH(CONCATENATE("B ",TEXT($BV167,"mmm-yyyy")),Curves!$11:$11,0)</f>
        <v>16</v>
      </c>
      <c r="DJ167" s="12">
        <f>MATCH(CONCATENATE("DISC ",TEXT($BV167,"mmm-yyyy")),Curves!$11:$11,0)</f>
        <v>40</v>
      </c>
      <c r="DL167" s="12">
        <f>MATCH(CONCATENATE("NG ",TEXT($BW167,"mmm-yyyy")),Curves!$11:$11,0)</f>
        <v>29</v>
      </c>
      <c r="DM167" s="12">
        <f>MATCH(CONCATENATE("B ",TEXT($BW167,"mmm-yyyy")),Curves!$11:$11,0)</f>
        <v>17</v>
      </c>
      <c r="DN167" s="12">
        <f>MATCH(CONCATENATE("DISC ",TEXT($BW167,"mmm-yyyy")),Curves!$11:$11,0)</f>
        <v>41</v>
      </c>
      <c r="DP167" s="12">
        <f>MATCH(CONCATENATE("NG ",TEXT($BX167,"mmm-yyyy")),Curves!$11:$11,0)</f>
        <v>30</v>
      </c>
      <c r="DQ167" s="12">
        <f>MATCH(CONCATENATE("B ",TEXT($BX167,"mmm-yyyy")),Curves!$11:$11,0)</f>
        <v>18</v>
      </c>
      <c r="DR167" s="12">
        <f>MATCH(CONCATENATE("DISC ",TEXT($BX167,"mmm-yyyy")),Curves!$11:$11,0)</f>
        <v>42</v>
      </c>
    </row>
    <row r="168" spans="2:122" x14ac:dyDescent="0.2">
      <c r="B168" s="6">
        <f t="shared" si="164"/>
        <v>36800</v>
      </c>
      <c r="C168" s="27">
        <f>IF(Curves!C177&lt;&gt;"",Curves!C177,"")</f>
        <v>36782</v>
      </c>
      <c r="D168" s="31"/>
      <c r="E168" s="20">
        <f t="shared" si="165"/>
        <v>0</v>
      </c>
      <c r="F168" s="20">
        <f t="shared" si="167"/>
        <v>0</v>
      </c>
      <c r="G168" s="20">
        <f t="shared" si="168"/>
        <v>0</v>
      </c>
      <c r="H168" s="20">
        <f t="shared" si="169"/>
        <v>0</v>
      </c>
      <c r="I168" s="20">
        <f t="shared" si="170"/>
        <v>0</v>
      </c>
      <c r="J168" s="20">
        <f t="shared" si="171"/>
        <v>4.6546836384325712</v>
      </c>
      <c r="K168" s="20">
        <f t="shared" si="172"/>
        <v>4.8458467533680611</v>
      </c>
      <c r="L168" s="20">
        <f t="shared" si="173"/>
        <v>4.9675185416423142</v>
      </c>
      <c r="M168" s="20">
        <f t="shared" si="174"/>
        <v>4.9197414906878452</v>
      </c>
      <c r="N168" s="20">
        <f t="shared" si="175"/>
        <v>4.6236073874133092</v>
      </c>
      <c r="O168" s="21">
        <f t="shared" si="176"/>
        <v>4.257892307814565</v>
      </c>
      <c r="P168" s="20"/>
      <c r="Q168" s="50">
        <f t="shared" si="177"/>
        <v>4.9675185416423142</v>
      </c>
      <c r="R168" s="50">
        <f t="shared" si="200"/>
        <v>4.257892307814565</v>
      </c>
      <c r="S168" s="51">
        <f t="shared" si="178"/>
        <v>0.70962623382774925</v>
      </c>
      <c r="U168" s="34">
        <f>INDEX(Curves!$A$12:$AZ$907,$CA168,CB168)</f>
        <v>0</v>
      </c>
      <c r="V168" s="34">
        <f>INDEX(Curves!$A$12:$AZ$907,$CA168,CC168)</f>
        <v>0</v>
      </c>
      <c r="W168" s="34">
        <f>INDEX(Curves!$A$12:$AZ$907,$CA168,CD168)</f>
        <v>0</v>
      </c>
      <c r="X168" s="34"/>
      <c r="Y168" s="34">
        <f>INDEX(Curves!$A$12:$AZ$907,$CA168,CF168)</f>
        <v>0</v>
      </c>
      <c r="Z168" s="34">
        <f>INDEX(Curves!$A$12:$AZ$907,$CA168,CG168)</f>
        <v>0</v>
      </c>
      <c r="AA168" s="34">
        <f>INDEX(Curves!$A$12:$AZ$907,$CA168,CH168)</f>
        <v>0</v>
      </c>
      <c r="AB168" s="34"/>
      <c r="AC168" s="34">
        <f>INDEX(Curves!$A$12:$AZ$907,$CA168,CJ168)</f>
        <v>0</v>
      </c>
      <c r="AD168" s="34">
        <f>INDEX(Curves!$A$12:$AZ$907,$CA168,CK168)</f>
        <v>0</v>
      </c>
      <c r="AE168" s="34">
        <f>INDEX(Curves!$A$12:$AZ$907,$CA168,CL168)</f>
        <v>0</v>
      </c>
      <c r="AF168" s="34"/>
      <c r="AG168" s="34">
        <f>INDEX(Curves!$A$12:$AZ$907,$CA168,CN168)</f>
        <v>0</v>
      </c>
      <c r="AH168" s="34">
        <f>INDEX(Curves!$A$12:$AZ$907,$CA168,CO168)</f>
        <v>0</v>
      </c>
      <c r="AI168" s="34">
        <f>INDEX(Curves!$A$12:$AZ$907,$CA168,CP168)</f>
        <v>0</v>
      </c>
      <c r="AJ168" s="34"/>
      <c r="AK168" s="34">
        <f>INDEX(Curves!$A$12:$AZ$907,$CA168,CR168)</f>
        <v>0</v>
      </c>
      <c r="AL168" s="34">
        <f>INDEX(Curves!$A$12:$AZ$907,$CA168,CS168)</f>
        <v>0</v>
      </c>
      <c r="AM168" s="34">
        <f>INDEX(Curves!$A$12:$AZ$907,$CA168,CT168)</f>
        <v>0</v>
      </c>
      <c r="AN168" s="34"/>
      <c r="AO168" s="34">
        <f>INDEX(Curves!$A$12:$AZ$907,$CA168,CV168)</f>
        <v>5.0549999999999997</v>
      </c>
      <c r="AP168" s="34">
        <f>INDEX(Curves!$A$12:$AZ$907,$CA168,CW168)</f>
        <v>-0.38500000000000001</v>
      </c>
      <c r="AQ168" s="34">
        <f>INDEX(Curves!$A$12:$AZ$907,$CA168,CX168)</f>
        <v>0.99672026518898749</v>
      </c>
      <c r="AR168" s="34"/>
      <c r="AS168" s="34">
        <f>INDEX(Curves!$A$12:$AZ$907,$CA168,CZ168)</f>
        <v>5.1570000000000009</v>
      </c>
      <c r="AT168" s="34">
        <f>INDEX(Curves!$A$12:$AZ$907,$CA168,DA168)</f>
        <v>-0.26750000000000002</v>
      </c>
      <c r="AU168" s="34">
        <f>INDEX(Curves!$A$12:$AZ$907,$CA168,DB168)</f>
        <v>0.99107204281993255</v>
      </c>
      <c r="AV168" s="34"/>
      <c r="AW168" s="34">
        <f>INDEX(Curves!$A$12:$AZ$907,$CA168,DD168)</f>
        <v>5.26</v>
      </c>
      <c r="AX168" s="34">
        <f>INDEX(Curves!$A$12:$AZ$907,$CA168,DE168)</f>
        <v>-0.22</v>
      </c>
      <c r="AY168" s="34">
        <f>INDEX(Curves!$A$12:$AZ$907,$CA168,DF168)</f>
        <v>0.985618758262364</v>
      </c>
      <c r="AZ168" s="34"/>
      <c r="BA168" s="34">
        <f>INDEX(Curves!$A$12:$AZ$907,$CA168,DH168)</f>
        <v>5.2249999999999996</v>
      </c>
      <c r="BB168" s="34">
        <f>INDEX(Curves!$A$12:$AZ$907,$CA168,DI168)</f>
        <v>-0.20499999999999999</v>
      </c>
      <c r="BC168" s="34">
        <f>INDEX(Curves!$A$12:$AZ$907,$CA168,DJ168)</f>
        <v>0.98002818539598513</v>
      </c>
      <c r="BD168" s="34"/>
      <c r="BE168" s="34">
        <f>INDEX(Curves!$A$12:$AZ$907,$CA168,DL168)</f>
        <v>4.9550000000000001</v>
      </c>
      <c r="BF168" s="34">
        <f>INDEX(Curves!$A$12:$AZ$907,$CA168,DM168)</f>
        <v>-0.21</v>
      </c>
      <c r="BG168" s="34">
        <f>INDEX(Curves!$A$12:$AZ$907,$CA168,DN168)</f>
        <v>0.97441673075096091</v>
      </c>
      <c r="BH168" s="34"/>
      <c r="BI168" s="34">
        <f>INDEX(Curves!$A$12:$AZ$907,$CA168,DP168)</f>
        <v>4.6749999999999998</v>
      </c>
      <c r="BJ168" s="34">
        <f>INDEX(Curves!$A$12:$AZ$907,$CA168,DQ168)</f>
        <v>-0.28249999999999997</v>
      </c>
      <c r="BK168" s="34">
        <f>INDEX(Curves!$A$12:$AZ$907,$CA168,DR168)</f>
        <v>0.9693551070721832</v>
      </c>
      <c r="BL168"/>
      <c r="BM168"/>
      <c r="BN168" s="17">
        <f t="shared" si="180"/>
        <v>36647</v>
      </c>
      <c r="BO168" s="17">
        <f t="shared" ref="BO168:BX168" si="217">EOMONTH(BN168,1)</f>
        <v>36707</v>
      </c>
      <c r="BP168" s="17">
        <f t="shared" si="217"/>
        <v>36738</v>
      </c>
      <c r="BQ168" s="17">
        <f t="shared" si="217"/>
        <v>36769</v>
      </c>
      <c r="BR168" s="17">
        <f t="shared" si="217"/>
        <v>36799</v>
      </c>
      <c r="BS168" s="17">
        <f t="shared" si="217"/>
        <v>36830</v>
      </c>
      <c r="BT168" s="17">
        <f t="shared" si="217"/>
        <v>36860</v>
      </c>
      <c r="BU168" s="17">
        <f t="shared" si="217"/>
        <v>36891</v>
      </c>
      <c r="BV168" s="17">
        <f t="shared" si="217"/>
        <v>36922</v>
      </c>
      <c r="BW168" s="17">
        <f t="shared" si="217"/>
        <v>36950</v>
      </c>
      <c r="BX168" s="17">
        <f t="shared" si="217"/>
        <v>36981</v>
      </c>
      <c r="BY168" s="9"/>
      <c r="CA168" s="12">
        <f>MATCH(C168,Curves!$C$12:$C$433,0)</f>
        <v>166</v>
      </c>
      <c r="CB168" s="12">
        <f>MATCH(CONCATENATE("NG ",TEXT($BN168,"mmm-yyyy")),Curves!$11:$11,0)</f>
        <v>20</v>
      </c>
      <c r="CC168" s="12">
        <f>MATCH(CONCATENATE("B ",TEXT($BN168,"mmm-yyyy")),Curves!$11:$11,0)</f>
        <v>8</v>
      </c>
      <c r="CD168" s="12">
        <f>MATCH(CONCATENATE("DISC ",TEXT($BN168,"mmm-yyyy")),Curves!$11:$11,0)</f>
        <v>32</v>
      </c>
      <c r="CE168" s="12"/>
      <c r="CF168" s="12">
        <f>MATCH(CONCATENATE("NG ",TEXT($BO168,"mmm-yyyy")),Curves!$11:$11,0)</f>
        <v>21</v>
      </c>
      <c r="CG168" s="12">
        <f>MATCH(CONCATENATE("B ",TEXT($BO168,"mmm-yyyy")),Curves!$11:$11,0)</f>
        <v>9</v>
      </c>
      <c r="CH168" s="12">
        <f>MATCH(CONCATENATE("DISC ",TEXT($BO168,"mmm-yyyy")),Curves!$11:$11,0)</f>
        <v>33</v>
      </c>
      <c r="CI168" s="12"/>
      <c r="CJ168" s="12">
        <f>MATCH(CONCATENATE("NG ",TEXT($BP168,"mmm-yyyy")),Curves!$11:$11,0)</f>
        <v>22</v>
      </c>
      <c r="CK168" s="12">
        <f>MATCH(CONCATENATE("B ",TEXT($BP168,"mmm-yyyy")),Curves!$11:$11,0)</f>
        <v>10</v>
      </c>
      <c r="CL168" s="12">
        <f>MATCH(CONCATENATE("DISC ",TEXT($BP168,"mmm-yyyy")),Curves!$11:$11,0)</f>
        <v>34</v>
      </c>
      <c r="CM168" s="12"/>
      <c r="CN168" s="12">
        <f>MATCH(CONCATENATE("NG ",TEXT($BQ168,"mmm-yyyy")),Curves!$11:$11,0)</f>
        <v>23</v>
      </c>
      <c r="CO168" s="12">
        <f>MATCH(CONCATENATE("B ",TEXT($BQ168,"mmm-yyyy")),Curves!$11:$11,0)</f>
        <v>11</v>
      </c>
      <c r="CP168" s="12">
        <f>MATCH(CONCATENATE("DISC ",TEXT($BQ168,"mmm-yyyy")),Curves!$11:$11,0)</f>
        <v>35</v>
      </c>
      <c r="CQ168" s="12"/>
      <c r="CR168" s="12">
        <f>MATCH(CONCATENATE("NG ",TEXT($BR168,"mmm-yyyy")),Curves!$11:$11,0)</f>
        <v>24</v>
      </c>
      <c r="CS168" s="12">
        <f>MATCH(CONCATENATE("B ",TEXT($BR168,"mmm-yyyy")),Curves!$11:$11,0)</f>
        <v>12</v>
      </c>
      <c r="CT168" s="12">
        <f>MATCH(CONCATENATE("DISC ",TEXT($BR168,"mmm-yyyy")),Curves!$11:$11,0)</f>
        <v>36</v>
      </c>
      <c r="CU168" s="12"/>
      <c r="CV168" s="12">
        <f>MATCH(CONCATENATE("NG ",TEXT($BS168,"mmm-yyyy")),Curves!$11:$11,0)</f>
        <v>25</v>
      </c>
      <c r="CW168" s="12">
        <f>MATCH(CONCATENATE("B ",TEXT($BS168,"mmm-yyyy")),Curves!$11:$11,0)</f>
        <v>13</v>
      </c>
      <c r="CX168" s="12">
        <f>MATCH(CONCATENATE("DISC ",TEXT($BS168,"mmm-yyyy")),Curves!$11:$11,0)</f>
        <v>37</v>
      </c>
      <c r="CY168" s="12"/>
      <c r="CZ168" s="12">
        <f>MATCH(CONCATENATE("NG ",TEXT($BT168,"mmm-yyyy")),Curves!$11:$11,0)</f>
        <v>26</v>
      </c>
      <c r="DA168" s="12">
        <f>MATCH(CONCATENATE("B ",TEXT($BT168,"mmm-yyyy")),Curves!$11:$11,0)</f>
        <v>14</v>
      </c>
      <c r="DB168" s="12">
        <f>MATCH(CONCATENATE("DISC ",TEXT($BT168,"mmm-yyyy")),Curves!$11:$11,0)</f>
        <v>38</v>
      </c>
      <c r="DC168" s="12"/>
      <c r="DD168" s="12">
        <f>MATCH(CONCATENATE("NG ",TEXT($BU168,"mmm-yyyy")),Curves!$11:$11,0)</f>
        <v>27</v>
      </c>
      <c r="DE168" s="12">
        <f>MATCH(CONCATENATE("B ",TEXT($BU168,"mmm-yyyy")),Curves!$11:$11,0)</f>
        <v>15</v>
      </c>
      <c r="DF168" s="12">
        <f>MATCH(CONCATENATE("DISC ",TEXT($BU168,"mmm-yyyy")),Curves!$11:$11,0)</f>
        <v>39</v>
      </c>
      <c r="DG168" s="12"/>
      <c r="DH168" s="12">
        <f>MATCH(CONCATENATE("NG ",TEXT($BV168,"mmm-yyyy")),Curves!$11:$11,0)</f>
        <v>28</v>
      </c>
      <c r="DI168" s="12">
        <f>MATCH(CONCATENATE("B ",TEXT($BV168,"mmm-yyyy")),Curves!$11:$11,0)</f>
        <v>16</v>
      </c>
      <c r="DJ168" s="12">
        <f>MATCH(CONCATENATE("DISC ",TEXT($BV168,"mmm-yyyy")),Curves!$11:$11,0)</f>
        <v>40</v>
      </c>
      <c r="DL168" s="12">
        <f>MATCH(CONCATENATE("NG ",TEXT($BW168,"mmm-yyyy")),Curves!$11:$11,0)</f>
        <v>29</v>
      </c>
      <c r="DM168" s="12">
        <f>MATCH(CONCATENATE("B ",TEXT($BW168,"mmm-yyyy")),Curves!$11:$11,0)</f>
        <v>17</v>
      </c>
      <c r="DN168" s="12">
        <f>MATCH(CONCATENATE("DISC ",TEXT($BW168,"mmm-yyyy")),Curves!$11:$11,0)</f>
        <v>41</v>
      </c>
      <c r="DP168" s="12">
        <f>MATCH(CONCATENATE("NG ",TEXT($BX168,"mmm-yyyy")),Curves!$11:$11,0)</f>
        <v>30</v>
      </c>
      <c r="DQ168" s="12">
        <f>MATCH(CONCATENATE("B ",TEXT($BX168,"mmm-yyyy")),Curves!$11:$11,0)</f>
        <v>18</v>
      </c>
      <c r="DR168" s="12">
        <f>MATCH(CONCATENATE("DISC ",TEXT($BX168,"mmm-yyyy")),Curves!$11:$11,0)</f>
        <v>42</v>
      </c>
    </row>
    <row r="169" spans="2:122" x14ac:dyDescent="0.2">
      <c r="B169" s="6">
        <f t="shared" si="164"/>
        <v>36800</v>
      </c>
      <c r="C169" s="27">
        <f>IF(Curves!C178&lt;&gt;"",Curves!C178,"")</f>
        <v>36783</v>
      </c>
      <c r="D169" s="31"/>
      <c r="E169" s="20">
        <f t="shared" si="165"/>
        <v>0</v>
      </c>
      <c r="F169" s="20">
        <f t="shared" si="167"/>
        <v>0</v>
      </c>
      <c r="G169" s="20">
        <f t="shared" si="168"/>
        <v>0</v>
      </c>
      <c r="H169" s="20">
        <f t="shared" si="169"/>
        <v>0</v>
      </c>
      <c r="I169" s="20">
        <f t="shared" si="170"/>
        <v>0</v>
      </c>
      <c r="J169" s="20">
        <f t="shared" si="171"/>
        <v>4.7926282063742214</v>
      </c>
      <c r="K169" s="20">
        <f t="shared" si="172"/>
        <v>5.0127375898558517</v>
      </c>
      <c r="L169" s="20">
        <f t="shared" si="173"/>
        <v>5.1306348177263423</v>
      </c>
      <c r="M169" s="20">
        <f t="shared" si="174"/>
        <v>5.0721184588028665</v>
      </c>
      <c r="N169" s="20">
        <f t="shared" si="175"/>
        <v>4.7663078601203557</v>
      </c>
      <c r="O169" s="21">
        <f t="shared" si="176"/>
        <v>4.3910773501185885</v>
      </c>
      <c r="P169" s="20"/>
      <c r="Q169" s="50">
        <f t="shared" si="177"/>
        <v>5.1306348177263423</v>
      </c>
      <c r="R169" s="50">
        <f t="shared" si="200"/>
        <v>4.3910773501185885</v>
      </c>
      <c r="S169" s="51">
        <f t="shared" si="178"/>
        <v>0.73955746760775387</v>
      </c>
      <c r="U169" s="34">
        <f>INDEX(Curves!$A$12:$AZ$907,$CA169,CB169)</f>
        <v>0</v>
      </c>
      <c r="V169" s="34">
        <f>INDEX(Curves!$A$12:$AZ$907,$CA169,CC169)</f>
        <v>0</v>
      </c>
      <c r="W169" s="34">
        <f>INDEX(Curves!$A$12:$AZ$907,$CA169,CD169)</f>
        <v>0</v>
      </c>
      <c r="X169" s="34"/>
      <c r="Y169" s="34">
        <f>INDEX(Curves!$A$12:$AZ$907,$CA169,CF169)</f>
        <v>0</v>
      </c>
      <c r="Z169" s="34">
        <f>INDEX(Curves!$A$12:$AZ$907,$CA169,CG169)</f>
        <v>0</v>
      </c>
      <c r="AA169" s="34">
        <f>INDEX(Curves!$A$12:$AZ$907,$CA169,CH169)</f>
        <v>0</v>
      </c>
      <c r="AB169" s="34"/>
      <c r="AC169" s="34">
        <f>INDEX(Curves!$A$12:$AZ$907,$CA169,CJ169)</f>
        <v>0</v>
      </c>
      <c r="AD169" s="34">
        <f>INDEX(Curves!$A$12:$AZ$907,$CA169,CK169)</f>
        <v>0</v>
      </c>
      <c r="AE169" s="34">
        <f>INDEX(Curves!$A$12:$AZ$907,$CA169,CL169)</f>
        <v>0</v>
      </c>
      <c r="AF169" s="34"/>
      <c r="AG169" s="34">
        <f>INDEX(Curves!$A$12:$AZ$907,$CA169,CN169)</f>
        <v>0</v>
      </c>
      <c r="AH169" s="34">
        <f>INDEX(Curves!$A$12:$AZ$907,$CA169,CO169)</f>
        <v>0</v>
      </c>
      <c r="AI169" s="34">
        <f>INDEX(Curves!$A$12:$AZ$907,$CA169,CP169)</f>
        <v>0</v>
      </c>
      <c r="AJ169" s="34"/>
      <c r="AK169" s="34">
        <f>INDEX(Curves!$A$12:$AZ$907,$CA169,CR169)</f>
        <v>0</v>
      </c>
      <c r="AL169" s="34">
        <f>INDEX(Curves!$A$12:$AZ$907,$CA169,CS169)</f>
        <v>0</v>
      </c>
      <c r="AM169" s="34">
        <f>INDEX(Curves!$A$12:$AZ$907,$CA169,CT169)</f>
        <v>0</v>
      </c>
      <c r="AN169" s="34"/>
      <c r="AO169" s="34">
        <f>INDEX(Curves!$A$12:$AZ$907,$CA169,CV169)</f>
        <v>5.1950000000000003</v>
      </c>
      <c r="AP169" s="34">
        <f>INDEX(Curves!$A$12:$AZ$907,$CA169,CW169)</f>
        <v>-0.38750000000000001</v>
      </c>
      <c r="AQ169" s="34">
        <f>INDEX(Curves!$A$12:$AZ$907,$CA169,CX169)</f>
        <v>0.99690654318756544</v>
      </c>
      <c r="AR169" s="34"/>
      <c r="AS169" s="34">
        <f>INDEX(Curves!$A$12:$AZ$907,$CA169,CZ169)</f>
        <v>5.3120000000000003</v>
      </c>
      <c r="AT169" s="34">
        <f>INDEX(Curves!$A$12:$AZ$907,$CA169,DA169)</f>
        <v>-0.255</v>
      </c>
      <c r="AU169" s="34">
        <f>INDEX(Curves!$A$12:$AZ$907,$CA169,DB169)</f>
        <v>0.99124729876524653</v>
      </c>
      <c r="AV169" s="34"/>
      <c r="AW169" s="34">
        <f>INDEX(Curves!$A$12:$AZ$907,$CA169,DD169)</f>
        <v>5.4120000000000008</v>
      </c>
      <c r="AX169" s="34">
        <f>INDEX(Curves!$A$12:$AZ$907,$CA169,DE169)</f>
        <v>-0.20749999999999999</v>
      </c>
      <c r="AY169" s="34">
        <f>INDEX(Curves!$A$12:$AZ$907,$CA169,DF169)</f>
        <v>0.98580743927876668</v>
      </c>
      <c r="AZ169" s="34"/>
      <c r="BA169" s="34">
        <f>INDEX(Curves!$A$12:$AZ$907,$CA169,DH169)</f>
        <v>5.3670000000000009</v>
      </c>
      <c r="BB169" s="34">
        <f>INDEX(Curves!$A$12:$AZ$907,$CA169,DI169)</f>
        <v>-0.1925</v>
      </c>
      <c r="BC169" s="34">
        <f>INDEX(Curves!$A$12:$AZ$907,$CA169,DJ169)</f>
        <v>0.98021421563491462</v>
      </c>
      <c r="BD169" s="34"/>
      <c r="BE169" s="34">
        <f>INDEX(Curves!$A$12:$AZ$907,$CA169,DL169)</f>
        <v>5.0880000000000001</v>
      </c>
      <c r="BF169" s="34">
        <f>INDEX(Curves!$A$12:$AZ$907,$CA169,DM169)</f>
        <v>-0.19750000000000001</v>
      </c>
      <c r="BG169" s="34">
        <f>INDEX(Curves!$A$12:$AZ$907,$CA169,DN169)</f>
        <v>0.97460543096214203</v>
      </c>
      <c r="BH169" s="34"/>
      <c r="BI169" s="34">
        <f>INDEX(Curves!$A$12:$AZ$907,$CA169,DP169)</f>
        <v>4.7990000000000004</v>
      </c>
      <c r="BJ169" s="34">
        <f>INDEX(Curves!$A$12:$AZ$907,$CA169,DQ169)</f>
        <v>-0.27</v>
      </c>
      <c r="BK169" s="34">
        <f>INDEX(Curves!$A$12:$AZ$907,$CA169,DR169)</f>
        <v>0.96954677635650011</v>
      </c>
      <c r="BL169"/>
      <c r="BM169"/>
      <c r="BN169" s="17">
        <f t="shared" si="180"/>
        <v>36647</v>
      </c>
      <c r="BO169" s="17">
        <f t="shared" ref="BO169:BX169" si="218">EOMONTH(BN169,1)</f>
        <v>36707</v>
      </c>
      <c r="BP169" s="17">
        <f t="shared" si="218"/>
        <v>36738</v>
      </c>
      <c r="BQ169" s="17">
        <f t="shared" si="218"/>
        <v>36769</v>
      </c>
      <c r="BR169" s="17">
        <f t="shared" si="218"/>
        <v>36799</v>
      </c>
      <c r="BS169" s="17">
        <f t="shared" si="218"/>
        <v>36830</v>
      </c>
      <c r="BT169" s="17">
        <f t="shared" si="218"/>
        <v>36860</v>
      </c>
      <c r="BU169" s="17">
        <f t="shared" si="218"/>
        <v>36891</v>
      </c>
      <c r="BV169" s="17">
        <f t="shared" si="218"/>
        <v>36922</v>
      </c>
      <c r="BW169" s="17">
        <f t="shared" si="218"/>
        <v>36950</v>
      </c>
      <c r="BX169" s="17">
        <f t="shared" si="218"/>
        <v>36981</v>
      </c>
      <c r="BY169" s="9"/>
      <c r="CA169" s="12">
        <f>MATCH(C169,Curves!$C$12:$C$433,0)</f>
        <v>167</v>
      </c>
      <c r="CB169" s="12">
        <f>MATCH(CONCATENATE("NG ",TEXT($BN169,"mmm-yyyy")),Curves!$11:$11,0)</f>
        <v>20</v>
      </c>
      <c r="CC169" s="12">
        <f>MATCH(CONCATENATE("B ",TEXT($BN169,"mmm-yyyy")),Curves!$11:$11,0)</f>
        <v>8</v>
      </c>
      <c r="CD169" s="12">
        <f>MATCH(CONCATENATE("DISC ",TEXT($BN169,"mmm-yyyy")),Curves!$11:$11,0)</f>
        <v>32</v>
      </c>
      <c r="CE169" s="12"/>
      <c r="CF169" s="12">
        <f>MATCH(CONCATENATE("NG ",TEXT($BO169,"mmm-yyyy")),Curves!$11:$11,0)</f>
        <v>21</v>
      </c>
      <c r="CG169" s="12">
        <f>MATCH(CONCATENATE("B ",TEXT($BO169,"mmm-yyyy")),Curves!$11:$11,0)</f>
        <v>9</v>
      </c>
      <c r="CH169" s="12">
        <f>MATCH(CONCATENATE("DISC ",TEXT($BO169,"mmm-yyyy")),Curves!$11:$11,0)</f>
        <v>33</v>
      </c>
      <c r="CI169" s="12"/>
      <c r="CJ169" s="12">
        <f>MATCH(CONCATENATE("NG ",TEXT($BP169,"mmm-yyyy")),Curves!$11:$11,0)</f>
        <v>22</v>
      </c>
      <c r="CK169" s="12">
        <f>MATCH(CONCATENATE("B ",TEXT($BP169,"mmm-yyyy")),Curves!$11:$11,0)</f>
        <v>10</v>
      </c>
      <c r="CL169" s="12">
        <f>MATCH(CONCATENATE("DISC ",TEXT($BP169,"mmm-yyyy")),Curves!$11:$11,0)</f>
        <v>34</v>
      </c>
      <c r="CM169" s="12"/>
      <c r="CN169" s="12">
        <f>MATCH(CONCATENATE("NG ",TEXT($BQ169,"mmm-yyyy")),Curves!$11:$11,0)</f>
        <v>23</v>
      </c>
      <c r="CO169" s="12">
        <f>MATCH(CONCATENATE("B ",TEXT($BQ169,"mmm-yyyy")),Curves!$11:$11,0)</f>
        <v>11</v>
      </c>
      <c r="CP169" s="12">
        <f>MATCH(CONCATENATE("DISC ",TEXT($BQ169,"mmm-yyyy")),Curves!$11:$11,0)</f>
        <v>35</v>
      </c>
      <c r="CQ169" s="12"/>
      <c r="CR169" s="12">
        <f>MATCH(CONCATENATE("NG ",TEXT($BR169,"mmm-yyyy")),Curves!$11:$11,0)</f>
        <v>24</v>
      </c>
      <c r="CS169" s="12">
        <f>MATCH(CONCATENATE("B ",TEXT($BR169,"mmm-yyyy")),Curves!$11:$11,0)</f>
        <v>12</v>
      </c>
      <c r="CT169" s="12">
        <f>MATCH(CONCATENATE("DISC ",TEXT($BR169,"mmm-yyyy")),Curves!$11:$11,0)</f>
        <v>36</v>
      </c>
      <c r="CU169" s="12"/>
      <c r="CV169" s="12">
        <f>MATCH(CONCATENATE("NG ",TEXT($BS169,"mmm-yyyy")),Curves!$11:$11,0)</f>
        <v>25</v>
      </c>
      <c r="CW169" s="12">
        <f>MATCH(CONCATENATE("B ",TEXT($BS169,"mmm-yyyy")),Curves!$11:$11,0)</f>
        <v>13</v>
      </c>
      <c r="CX169" s="12">
        <f>MATCH(CONCATENATE("DISC ",TEXT($BS169,"mmm-yyyy")),Curves!$11:$11,0)</f>
        <v>37</v>
      </c>
      <c r="CY169" s="12"/>
      <c r="CZ169" s="12">
        <f>MATCH(CONCATENATE("NG ",TEXT($BT169,"mmm-yyyy")),Curves!$11:$11,0)</f>
        <v>26</v>
      </c>
      <c r="DA169" s="12">
        <f>MATCH(CONCATENATE("B ",TEXT($BT169,"mmm-yyyy")),Curves!$11:$11,0)</f>
        <v>14</v>
      </c>
      <c r="DB169" s="12">
        <f>MATCH(CONCATENATE("DISC ",TEXT($BT169,"mmm-yyyy")),Curves!$11:$11,0)</f>
        <v>38</v>
      </c>
      <c r="DC169" s="12"/>
      <c r="DD169" s="12">
        <f>MATCH(CONCATENATE("NG ",TEXT($BU169,"mmm-yyyy")),Curves!$11:$11,0)</f>
        <v>27</v>
      </c>
      <c r="DE169" s="12">
        <f>MATCH(CONCATENATE("B ",TEXT($BU169,"mmm-yyyy")),Curves!$11:$11,0)</f>
        <v>15</v>
      </c>
      <c r="DF169" s="12">
        <f>MATCH(CONCATENATE("DISC ",TEXT($BU169,"mmm-yyyy")),Curves!$11:$11,0)</f>
        <v>39</v>
      </c>
      <c r="DG169" s="12"/>
      <c r="DH169" s="12">
        <f>MATCH(CONCATENATE("NG ",TEXT($BV169,"mmm-yyyy")),Curves!$11:$11,0)</f>
        <v>28</v>
      </c>
      <c r="DI169" s="12">
        <f>MATCH(CONCATENATE("B ",TEXT($BV169,"mmm-yyyy")),Curves!$11:$11,0)</f>
        <v>16</v>
      </c>
      <c r="DJ169" s="12">
        <f>MATCH(CONCATENATE("DISC ",TEXT($BV169,"mmm-yyyy")),Curves!$11:$11,0)</f>
        <v>40</v>
      </c>
      <c r="DL169" s="12">
        <f>MATCH(CONCATENATE("NG ",TEXT($BW169,"mmm-yyyy")),Curves!$11:$11,0)</f>
        <v>29</v>
      </c>
      <c r="DM169" s="12">
        <f>MATCH(CONCATENATE("B ",TEXT($BW169,"mmm-yyyy")),Curves!$11:$11,0)</f>
        <v>17</v>
      </c>
      <c r="DN169" s="12">
        <f>MATCH(CONCATENATE("DISC ",TEXT($BW169,"mmm-yyyy")),Curves!$11:$11,0)</f>
        <v>41</v>
      </c>
      <c r="DP169" s="12">
        <f>MATCH(CONCATENATE("NG ",TEXT($BX169,"mmm-yyyy")),Curves!$11:$11,0)</f>
        <v>30</v>
      </c>
      <c r="DQ169" s="12">
        <f>MATCH(CONCATENATE("B ",TEXT($BX169,"mmm-yyyy")),Curves!$11:$11,0)</f>
        <v>18</v>
      </c>
      <c r="DR169" s="12">
        <f>MATCH(CONCATENATE("DISC ",TEXT($BX169,"mmm-yyyy")),Curves!$11:$11,0)</f>
        <v>42</v>
      </c>
    </row>
    <row r="170" spans="2:122" x14ac:dyDescent="0.2">
      <c r="B170" s="6">
        <f t="shared" si="164"/>
        <v>36800</v>
      </c>
      <c r="C170" s="27">
        <f>IF(Curves!C179&lt;&gt;"",Curves!C179,"")</f>
        <v>36784</v>
      </c>
      <c r="D170" s="31"/>
      <c r="E170" s="20">
        <f t="shared" si="165"/>
        <v>0</v>
      </c>
      <c r="F170" s="20">
        <f t="shared" si="167"/>
        <v>0</v>
      </c>
      <c r="G170" s="20">
        <f t="shared" si="168"/>
        <v>0</v>
      </c>
      <c r="H170" s="20">
        <f t="shared" si="169"/>
        <v>0</v>
      </c>
      <c r="I170" s="20">
        <f t="shared" si="170"/>
        <v>0</v>
      </c>
      <c r="J170" s="20">
        <f t="shared" si="171"/>
        <v>4.6025630559070692</v>
      </c>
      <c r="K170" s="20">
        <f t="shared" si="172"/>
        <v>4.9819292199614269</v>
      </c>
      <c r="L170" s="20">
        <f t="shared" si="173"/>
        <v>5.1000209886227807</v>
      </c>
      <c r="M170" s="20">
        <f t="shared" si="174"/>
        <v>5.0416911230457506</v>
      </c>
      <c r="N170" s="20">
        <f t="shared" si="175"/>
        <v>4.7350935266758114</v>
      </c>
      <c r="O170" s="21">
        <f t="shared" si="176"/>
        <v>4.3590603317455612</v>
      </c>
      <c r="P170" s="20"/>
      <c r="Q170" s="50">
        <f t="shared" si="177"/>
        <v>5.1000209886227807</v>
      </c>
      <c r="R170" s="50">
        <f t="shared" si="200"/>
        <v>4.3590603317455612</v>
      </c>
      <c r="S170" s="51">
        <f t="shared" si="178"/>
        <v>0.74096065687721957</v>
      </c>
      <c r="U170" s="34">
        <f>INDEX(Curves!$A$12:$AZ$907,$CA170,CB170)</f>
        <v>0</v>
      </c>
      <c r="V170" s="34">
        <f>INDEX(Curves!$A$12:$AZ$907,$CA170,CC170)</f>
        <v>0</v>
      </c>
      <c r="W170" s="34">
        <f>INDEX(Curves!$A$12:$AZ$907,$CA170,CD170)</f>
        <v>0</v>
      </c>
      <c r="X170" s="34"/>
      <c r="Y170" s="34">
        <f>INDEX(Curves!$A$12:$AZ$907,$CA170,CF170)</f>
        <v>0</v>
      </c>
      <c r="Z170" s="34">
        <f>INDEX(Curves!$A$12:$AZ$907,$CA170,CG170)</f>
        <v>0</v>
      </c>
      <c r="AA170" s="34">
        <f>INDEX(Curves!$A$12:$AZ$907,$CA170,CH170)</f>
        <v>0</v>
      </c>
      <c r="AB170" s="34"/>
      <c r="AC170" s="34">
        <f>INDEX(Curves!$A$12:$AZ$907,$CA170,CJ170)</f>
        <v>0</v>
      </c>
      <c r="AD170" s="34">
        <f>INDEX(Curves!$A$12:$AZ$907,$CA170,CK170)</f>
        <v>0</v>
      </c>
      <c r="AE170" s="34">
        <f>INDEX(Curves!$A$12:$AZ$907,$CA170,CL170)</f>
        <v>0</v>
      </c>
      <c r="AF170" s="34"/>
      <c r="AG170" s="34">
        <f>INDEX(Curves!$A$12:$AZ$907,$CA170,CN170)</f>
        <v>0</v>
      </c>
      <c r="AH170" s="34">
        <f>INDEX(Curves!$A$12:$AZ$907,$CA170,CO170)</f>
        <v>0</v>
      </c>
      <c r="AI170" s="34">
        <f>INDEX(Curves!$A$12:$AZ$907,$CA170,CP170)</f>
        <v>0</v>
      </c>
      <c r="AJ170" s="34"/>
      <c r="AK170" s="34">
        <f>INDEX(Curves!$A$12:$AZ$907,$CA170,CR170)</f>
        <v>0</v>
      </c>
      <c r="AL170" s="34">
        <f>INDEX(Curves!$A$12:$AZ$907,$CA170,CS170)</f>
        <v>0</v>
      </c>
      <c r="AM170" s="34">
        <f>INDEX(Curves!$A$12:$AZ$907,$CA170,CT170)</f>
        <v>0</v>
      </c>
      <c r="AN170" s="34"/>
      <c r="AO170" s="34">
        <f>INDEX(Curves!$A$12:$AZ$907,$CA170,CV170)</f>
        <v>5.2060000000000004</v>
      </c>
      <c r="AP170" s="34">
        <f>INDEX(Curves!$A$12:$AZ$907,$CA170,CW170)</f>
        <v>-0.59</v>
      </c>
      <c r="AQ170" s="34">
        <f>INDEX(Curves!$A$12:$AZ$907,$CA170,CX170)</f>
        <v>0.99708905023983296</v>
      </c>
      <c r="AR170" s="34"/>
      <c r="AS170" s="34">
        <f>INDEX(Curves!$A$12:$AZ$907,$CA170,CZ170)</f>
        <v>5.3</v>
      </c>
      <c r="AT170" s="34">
        <f>INDEX(Curves!$A$12:$AZ$907,$CA170,DA170)</f>
        <v>-0.27500000000000002</v>
      </c>
      <c r="AU170" s="34">
        <f>INDEX(Curves!$A$12:$AZ$907,$CA170,DB170)</f>
        <v>0.99142870048983633</v>
      </c>
      <c r="AV170" s="34"/>
      <c r="AW170" s="34">
        <f>INDEX(Curves!$A$12:$AZ$907,$CA170,DD170)</f>
        <v>5.4</v>
      </c>
      <c r="AX170" s="34">
        <f>INDEX(Curves!$A$12:$AZ$907,$CA170,DE170)</f>
        <v>-0.22750000000000001</v>
      </c>
      <c r="AY170" s="34">
        <f>INDEX(Curves!$A$12:$AZ$907,$CA170,DF170)</f>
        <v>0.98598762467332635</v>
      </c>
      <c r="AZ170" s="34"/>
      <c r="BA170" s="34">
        <f>INDEX(Curves!$A$12:$AZ$907,$CA170,DH170)</f>
        <v>5.3550000000000004</v>
      </c>
      <c r="BB170" s="34">
        <f>INDEX(Curves!$A$12:$AZ$907,$CA170,DI170)</f>
        <v>-0.21249999999999999</v>
      </c>
      <c r="BC170" s="34">
        <f>INDEX(Curves!$A$12:$AZ$907,$CA170,DJ170)</f>
        <v>0.98039691260004869</v>
      </c>
      <c r="BD170" s="34"/>
      <c r="BE170" s="34">
        <f>INDEX(Curves!$A$12:$AZ$907,$CA170,DL170)</f>
        <v>5.0750000000000002</v>
      </c>
      <c r="BF170" s="34">
        <f>INDEX(Curves!$A$12:$AZ$907,$CA170,DM170)</f>
        <v>-0.2175</v>
      </c>
      <c r="BG170" s="34">
        <f>INDEX(Curves!$A$12:$AZ$907,$CA170,DN170)</f>
        <v>0.97480052015971419</v>
      </c>
      <c r="BH170" s="34"/>
      <c r="BI170" s="34">
        <f>INDEX(Curves!$A$12:$AZ$907,$CA170,DP170)</f>
        <v>4.7850000000000001</v>
      </c>
      <c r="BJ170" s="34">
        <f>INDEX(Curves!$A$12:$AZ$907,$CA170,DQ170)</f>
        <v>-0.28999999999999998</v>
      </c>
      <c r="BK170" s="34">
        <f>INDEX(Curves!$A$12:$AZ$907,$CA170,DR170)</f>
        <v>0.96975758214584229</v>
      </c>
      <c r="BL170"/>
      <c r="BM170"/>
      <c r="BN170" s="17">
        <f t="shared" si="180"/>
        <v>36647</v>
      </c>
      <c r="BO170" s="17">
        <f t="shared" ref="BO170:BX170" si="219">EOMONTH(BN170,1)</f>
        <v>36707</v>
      </c>
      <c r="BP170" s="17">
        <f t="shared" si="219"/>
        <v>36738</v>
      </c>
      <c r="BQ170" s="17">
        <f t="shared" si="219"/>
        <v>36769</v>
      </c>
      <c r="BR170" s="17">
        <f t="shared" si="219"/>
        <v>36799</v>
      </c>
      <c r="BS170" s="17">
        <f t="shared" si="219"/>
        <v>36830</v>
      </c>
      <c r="BT170" s="17">
        <f t="shared" si="219"/>
        <v>36860</v>
      </c>
      <c r="BU170" s="17">
        <f t="shared" si="219"/>
        <v>36891</v>
      </c>
      <c r="BV170" s="17">
        <f t="shared" si="219"/>
        <v>36922</v>
      </c>
      <c r="BW170" s="17">
        <f t="shared" si="219"/>
        <v>36950</v>
      </c>
      <c r="BX170" s="17">
        <f t="shared" si="219"/>
        <v>36981</v>
      </c>
      <c r="BY170" s="9"/>
      <c r="CA170" s="12">
        <f>MATCH(C170,Curves!$C$12:$C$433,0)</f>
        <v>168</v>
      </c>
      <c r="CB170" s="12">
        <f>MATCH(CONCATENATE("NG ",TEXT($BN170,"mmm-yyyy")),Curves!$11:$11,0)</f>
        <v>20</v>
      </c>
      <c r="CC170" s="12">
        <f>MATCH(CONCATENATE("B ",TEXT($BN170,"mmm-yyyy")),Curves!$11:$11,0)</f>
        <v>8</v>
      </c>
      <c r="CD170" s="12">
        <f>MATCH(CONCATENATE("DISC ",TEXT($BN170,"mmm-yyyy")),Curves!$11:$11,0)</f>
        <v>32</v>
      </c>
      <c r="CE170" s="12"/>
      <c r="CF170" s="12">
        <f>MATCH(CONCATENATE("NG ",TEXT($BO170,"mmm-yyyy")),Curves!$11:$11,0)</f>
        <v>21</v>
      </c>
      <c r="CG170" s="12">
        <f>MATCH(CONCATENATE("B ",TEXT($BO170,"mmm-yyyy")),Curves!$11:$11,0)</f>
        <v>9</v>
      </c>
      <c r="CH170" s="12">
        <f>MATCH(CONCATENATE("DISC ",TEXT($BO170,"mmm-yyyy")),Curves!$11:$11,0)</f>
        <v>33</v>
      </c>
      <c r="CI170" s="12"/>
      <c r="CJ170" s="12">
        <f>MATCH(CONCATENATE("NG ",TEXT($BP170,"mmm-yyyy")),Curves!$11:$11,0)</f>
        <v>22</v>
      </c>
      <c r="CK170" s="12">
        <f>MATCH(CONCATENATE("B ",TEXT($BP170,"mmm-yyyy")),Curves!$11:$11,0)</f>
        <v>10</v>
      </c>
      <c r="CL170" s="12">
        <f>MATCH(CONCATENATE("DISC ",TEXT($BP170,"mmm-yyyy")),Curves!$11:$11,0)</f>
        <v>34</v>
      </c>
      <c r="CM170" s="12"/>
      <c r="CN170" s="12">
        <f>MATCH(CONCATENATE("NG ",TEXT($BQ170,"mmm-yyyy")),Curves!$11:$11,0)</f>
        <v>23</v>
      </c>
      <c r="CO170" s="12">
        <f>MATCH(CONCATENATE("B ",TEXT($BQ170,"mmm-yyyy")),Curves!$11:$11,0)</f>
        <v>11</v>
      </c>
      <c r="CP170" s="12">
        <f>MATCH(CONCATENATE("DISC ",TEXT($BQ170,"mmm-yyyy")),Curves!$11:$11,0)</f>
        <v>35</v>
      </c>
      <c r="CQ170" s="12"/>
      <c r="CR170" s="12">
        <f>MATCH(CONCATENATE("NG ",TEXT($BR170,"mmm-yyyy")),Curves!$11:$11,0)</f>
        <v>24</v>
      </c>
      <c r="CS170" s="12">
        <f>MATCH(CONCATENATE("B ",TEXT($BR170,"mmm-yyyy")),Curves!$11:$11,0)</f>
        <v>12</v>
      </c>
      <c r="CT170" s="12">
        <f>MATCH(CONCATENATE("DISC ",TEXT($BR170,"mmm-yyyy")),Curves!$11:$11,0)</f>
        <v>36</v>
      </c>
      <c r="CU170" s="12"/>
      <c r="CV170" s="12">
        <f>MATCH(CONCATENATE("NG ",TEXT($BS170,"mmm-yyyy")),Curves!$11:$11,0)</f>
        <v>25</v>
      </c>
      <c r="CW170" s="12">
        <f>MATCH(CONCATENATE("B ",TEXT($BS170,"mmm-yyyy")),Curves!$11:$11,0)</f>
        <v>13</v>
      </c>
      <c r="CX170" s="12">
        <f>MATCH(CONCATENATE("DISC ",TEXT($BS170,"mmm-yyyy")),Curves!$11:$11,0)</f>
        <v>37</v>
      </c>
      <c r="CY170" s="12"/>
      <c r="CZ170" s="12">
        <f>MATCH(CONCATENATE("NG ",TEXT($BT170,"mmm-yyyy")),Curves!$11:$11,0)</f>
        <v>26</v>
      </c>
      <c r="DA170" s="12">
        <f>MATCH(CONCATENATE("B ",TEXT($BT170,"mmm-yyyy")),Curves!$11:$11,0)</f>
        <v>14</v>
      </c>
      <c r="DB170" s="12">
        <f>MATCH(CONCATENATE("DISC ",TEXT($BT170,"mmm-yyyy")),Curves!$11:$11,0)</f>
        <v>38</v>
      </c>
      <c r="DC170" s="12"/>
      <c r="DD170" s="12">
        <f>MATCH(CONCATENATE("NG ",TEXT($BU170,"mmm-yyyy")),Curves!$11:$11,0)</f>
        <v>27</v>
      </c>
      <c r="DE170" s="12">
        <f>MATCH(CONCATENATE("B ",TEXT($BU170,"mmm-yyyy")),Curves!$11:$11,0)</f>
        <v>15</v>
      </c>
      <c r="DF170" s="12">
        <f>MATCH(CONCATENATE("DISC ",TEXT($BU170,"mmm-yyyy")),Curves!$11:$11,0)</f>
        <v>39</v>
      </c>
      <c r="DG170" s="12"/>
      <c r="DH170" s="12">
        <f>MATCH(CONCATENATE("NG ",TEXT($BV170,"mmm-yyyy")),Curves!$11:$11,0)</f>
        <v>28</v>
      </c>
      <c r="DI170" s="12">
        <f>MATCH(CONCATENATE("B ",TEXT($BV170,"mmm-yyyy")),Curves!$11:$11,0)</f>
        <v>16</v>
      </c>
      <c r="DJ170" s="12">
        <f>MATCH(CONCATENATE("DISC ",TEXT($BV170,"mmm-yyyy")),Curves!$11:$11,0)</f>
        <v>40</v>
      </c>
      <c r="DL170" s="12">
        <f>MATCH(CONCATENATE("NG ",TEXT($BW170,"mmm-yyyy")),Curves!$11:$11,0)</f>
        <v>29</v>
      </c>
      <c r="DM170" s="12">
        <f>MATCH(CONCATENATE("B ",TEXT($BW170,"mmm-yyyy")),Curves!$11:$11,0)</f>
        <v>17</v>
      </c>
      <c r="DN170" s="12">
        <f>MATCH(CONCATENATE("DISC ",TEXT($BW170,"mmm-yyyy")),Curves!$11:$11,0)</f>
        <v>41</v>
      </c>
      <c r="DP170" s="12">
        <f>MATCH(CONCATENATE("NG ",TEXT($BX170,"mmm-yyyy")),Curves!$11:$11,0)</f>
        <v>30</v>
      </c>
      <c r="DQ170" s="12">
        <f>MATCH(CONCATENATE("B ",TEXT($BX170,"mmm-yyyy")),Curves!$11:$11,0)</f>
        <v>18</v>
      </c>
      <c r="DR170" s="12">
        <f>MATCH(CONCATENATE("DISC ",TEXT($BX170,"mmm-yyyy")),Curves!$11:$11,0)</f>
        <v>42</v>
      </c>
    </row>
    <row r="171" spans="2:122" x14ac:dyDescent="0.2">
      <c r="B171" s="6">
        <f t="shared" si="164"/>
        <v>36800</v>
      </c>
      <c r="C171" s="27">
        <f>IF(Curves!C180&lt;&gt;"",Curves!C180,"")</f>
        <v>36785</v>
      </c>
      <c r="D171" s="31"/>
      <c r="E171" s="20">
        <f t="shared" si="165"/>
        <v>0</v>
      </c>
      <c r="F171" s="20">
        <f t="shared" si="167"/>
        <v>0</v>
      </c>
      <c r="G171" s="20">
        <f t="shared" si="168"/>
        <v>0</v>
      </c>
      <c r="H171" s="20">
        <f t="shared" si="169"/>
        <v>0</v>
      </c>
      <c r="I171" s="20">
        <f t="shared" si="170"/>
        <v>0</v>
      </c>
      <c r="J171" s="20">
        <f t="shared" si="171"/>
        <v>0</v>
      </c>
      <c r="K171" s="20">
        <f t="shared" si="172"/>
        <v>0</v>
      </c>
      <c r="L171" s="20">
        <f t="shared" si="173"/>
        <v>0</v>
      </c>
      <c r="M171" s="20">
        <f t="shared" si="174"/>
        <v>0</v>
      </c>
      <c r="N171" s="20">
        <f t="shared" si="175"/>
        <v>0</v>
      </c>
      <c r="O171" s="21">
        <f t="shared" si="176"/>
        <v>0</v>
      </c>
      <c r="P171" s="20"/>
      <c r="Q171" s="50">
        <f t="shared" si="177"/>
        <v>0</v>
      </c>
      <c r="R171" s="50">
        <f t="shared" si="200"/>
        <v>0</v>
      </c>
      <c r="S171" s="51">
        <f t="shared" si="178"/>
        <v>0.74096065687721957</v>
      </c>
      <c r="U171" s="34">
        <f>INDEX(Curves!$A$12:$AZ$907,$CA171,CB171)</f>
        <v>0</v>
      </c>
      <c r="V171" s="34">
        <f>INDEX(Curves!$A$12:$AZ$907,$CA171,CC171)</f>
        <v>0</v>
      </c>
      <c r="W171" s="34">
        <f>INDEX(Curves!$A$12:$AZ$907,$CA171,CD171)</f>
        <v>0</v>
      </c>
      <c r="X171" s="34"/>
      <c r="Y171" s="34">
        <f>INDEX(Curves!$A$12:$AZ$907,$CA171,CF171)</f>
        <v>0</v>
      </c>
      <c r="Z171" s="34">
        <f>INDEX(Curves!$A$12:$AZ$907,$CA171,CG171)</f>
        <v>0</v>
      </c>
      <c r="AA171" s="34">
        <f>INDEX(Curves!$A$12:$AZ$907,$CA171,CH171)</f>
        <v>0</v>
      </c>
      <c r="AB171" s="34"/>
      <c r="AC171" s="34">
        <f>INDEX(Curves!$A$12:$AZ$907,$CA171,CJ171)</f>
        <v>0</v>
      </c>
      <c r="AD171" s="34">
        <f>INDEX(Curves!$A$12:$AZ$907,$CA171,CK171)</f>
        <v>0</v>
      </c>
      <c r="AE171" s="34">
        <f>INDEX(Curves!$A$12:$AZ$907,$CA171,CL171)</f>
        <v>0</v>
      </c>
      <c r="AF171" s="34"/>
      <c r="AG171" s="34">
        <f>INDEX(Curves!$A$12:$AZ$907,$CA171,CN171)</f>
        <v>0</v>
      </c>
      <c r="AH171" s="34">
        <f>INDEX(Curves!$A$12:$AZ$907,$CA171,CO171)</f>
        <v>0</v>
      </c>
      <c r="AI171" s="34">
        <f>INDEX(Curves!$A$12:$AZ$907,$CA171,CP171)</f>
        <v>0</v>
      </c>
      <c r="AJ171" s="34"/>
      <c r="AK171" s="34">
        <f>INDEX(Curves!$A$12:$AZ$907,$CA171,CR171)</f>
        <v>0</v>
      </c>
      <c r="AL171" s="34">
        <f>INDEX(Curves!$A$12:$AZ$907,$CA171,CS171)</f>
        <v>0</v>
      </c>
      <c r="AM171" s="34">
        <f>INDEX(Curves!$A$12:$AZ$907,$CA171,CT171)</f>
        <v>0</v>
      </c>
      <c r="AN171" s="34"/>
      <c r="AO171" s="34">
        <f>INDEX(Curves!$A$12:$AZ$907,$CA171,CV171)</f>
        <v>0</v>
      </c>
      <c r="AP171" s="34">
        <f>INDEX(Curves!$A$12:$AZ$907,$CA171,CW171)</f>
        <v>0</v>
      </c>
      <c r="AQ171" s="34">
        <f>INDEX(Curves!$A$12:$AZ$907,$CA171,CX171)</f>
        <v>0</v>
      </c>
      <c r="AR171" s="34"/>
      <c r="AS171" s="34">
        <f>INDEX(Curves!$A$12:$AZ$907,$CA171,CZ171)</f>
        <v>0</v>
      </c>
      <c r="AT171" s="34">
        <f>INDEX(Curves!$A$12:$AZ$907,$CA171,DA171)</f>
        <v>0</v>
      </c>
      <c r="AU171" s="34">
        <f>INDEX(Curves!$A$12:$AZ$907,$CA171,DB171)</f>
        <v>0</v>
      </c>
      <c r="AV171" s="34"/>
      <c r="AW171" s="34">
        <f>INDEX(Curves!$A$12:$AZ$907,$CA171,DD171)</f>
        <v>0</v>
      </c>
      <c r="AX171" s="34">
        <f>INDEX(Curves!$A$12:$AZ$907,$CA171,DE171)</f>
        <v>0</v>
      </c>
      <c r="AY171" s="34">
        <f>INDEX(Curves!$A$12:$AZ$907,$CA171,DF171)</f>
        <v>0</v>
      </c>
      <c r="AZ171" s="34"/>
      <c r="BA171" s="34">
        <f>INDEX(Curves!$A$12:$AZ$907,$CA171,DH171)</f>
        <v>0</v>
      </c>
      <c r="BB171" s="34">
        <f>INDEX(Curves!$A$12:$AZ$907,$CA171,DI171)</f>
        <v>0</v>
      </c>
      <c r="BC171" s="34">
        <f>INDEX(Curves!$A$12:$AZ$907,$CA171,DJ171)</f>
        <v>0</v>
      </c>
      <c r="BD171" s="34"/>
      <c r="BE171" s="34">
        <f>INDEX(Curves!$A$12:$AZ$907,$CA171,DL171)</f>
        <v>0</v>
      </c>
      <c r="BF171" s="34">
        <f>INDEX(Curves!$A$12:$AZ$907,$CA171,DM171)</f>
        <v>0</v>
      </c>
      <c r="BG171" s="34">
        <f>INDEX(Curves!$A$12:$AZ$907,$CA171,DN171)</f>
        <v>0</v>
      </c>
      <c r="BH171" s="34"/>
      <c r="BI171" s="34">
        <f>INDEX(Curves!$A$12:$AZ$907,$CA171,DP171)</f>
        <v>0</v>
      </c>
      <c r="BJ171" s="34">
        <f>INDEX(Curves!$A$12:$AZ$907,$CA171,DQ171)</f>
        <v>0</v>
      </c>
      <c r="BK171" s="34">
        <f>INDEX(Curves!$A$12:$AZ$907,$CA171,DR171)</f>
        <v>0</v>
      </c>
      <c r="BL171"/>
      <c r="BM171"/>
      <c r="BN171" s="17">
        <f t="shared" si="180"/>
        <v>36647</v>
      </c>
      <c r="BO171" s="17">
        <f t="shared" ref="BO171:BX171" si="220">EOMONTH(BN171,1)</f>
        <v>36707</v>
      </c>
      <c r="BP171" s="17">
        <f t="shared" si="220"/>
        <v>36738</v>
      </c>
      <c r="BQ171" s="17">
        <f t="shared" si="220"/>
        <v>36769</v>
      </c>
      <c r="BR171" s="17">
        <f t="shared" si="220"/>
        <v>36799</v>
      </c>
      <c r="BS171" s="17">
        <f t="shared" si="220"/>
        <v>36830</v>
      </c>
      <c r="BT171" s="17">
        <f t="shared" si="220"/>
        <v>36860</v>
      </c>
      <c r="BU171" s="17">
        <f t="shared" si="220"/>
        <v>36891</v>
      </c>
      <c r="BV171" s="17">
        <f t="shared" si="220"/>
        <v>36922</v>
      </c>
      <c r="BW171" s="17">
        <f t="shared" si="220"/>
        <v>36950</v>
      </c>
      <c r="BX171" s="17">
        <f t="shared" si="220"/>
        <v>36981</v>
      </c>
      <c r="BY171" s="9"/>
      <c r="CA171" s="12">
        <f>MATCH(C171,Curves!$C$12:$C$433,0)</f>
        <v>169</v>
      </c>
      <c r="CB171" s="12">
        <f>MATCH(CONCATENATE("NG ",TEXT($BN171,"mmm-yyyy")),Curves!$11:$11,0)</f>
        <v>20</v>
      </c>
      <c r="CC171" s="12">
        <f>MATCH(CONCATENATE("B ",TEXT($BN171,"mmm-yyyy")),Curves!$11:$11,0)</f>
        <v>8</v>
      </c>
      <c r="CD171" s="12">
        <f>MATCH(CONCATENATE("DISC ",TEXT($BN171,"mmm-yyyy")),Curves!$11:$11,0)</f>
        <v>32</v>
      </c>
      <c r="CE171" s="12"/>
      <c r="CF171" s="12">
        <f>MATCH(CONCATENATE("NG ",TEXT($BO171,"mmm-yyyy")),Curves!$11:$11,0)</f>
        <v>21</v>
      </c>
      <c r="CG171" s="12">
        <f>MATCH(CONCATENATE("B ",TEXT($BO171,"mmm-yyyy")),Curves!$11:$11,0)</f>
        <v>9</v>
      </c>
      <c r="CH171" s="12">
        <f>MATCH(CONCATENATE("DISC ",TEXT($BO171,"mmm-yyyy")),Curves!$11:$11,0)</f>
        <v>33</v>
      </c>
      <c r="CI171" s="12"/>
      <c r="CJ171" s="12">
        <f>MATCH(CONCATENATE("NG ",TEXT($BP171,"mmm-yyyy")),Curves!$11:$11,0)</f>
        <v>22</v>
      </c>
      <c r="CK171" s="12">
        <f>MATCH(CONCATENATE("B ",TEXT($BP171,"mmm-yyyy")),Curves!$11:$11,0)</f>
        <v>10</v>
      </c>
      <c r="CL171" s="12">
        <f>MATCH(CONCATENATE("DISC ",TEXT($BP171,"mmm-yyyy")),Curves!$11:$11,0)</f>
        <v>34</v>
      </c>
      <c r="CM171" s="12"/>
      <c r="CN171" s="12">
        <f>MATCH(CONCATENATE("NG ",TEXT($BQ171,"mmm-yyyy")),Curves!$11:$11,0)</f>
        <v>23</v>
      </c>
      <c r="CO171" s="12">
        <f>MATCH(CONCATENATE("B ",TEXT($BQ171,"mmm-yyyy")),Curves!$11:$11,0)</f>
        <v>11</v>
      </c>
      <c r="CP171" s="12">
        <f>MATCH(CONCATENATE("DISC ",TEXT($BQ171,"mmm-yyyy")),Curves!$11:$11,0)</f>
        <v>35</v>
      </c>
      <c r="CQ171" s="12"/>
      <c r="CR171" s="12">
        <f>MATCH(CONCATENATE("NG ",TEXT($BR171,"mmm-yyyy")),Curves!$11:$11,0)</f>
        <v>24</v>
      </c>
      <c r="CS171" s="12">
        <f>MATCH(CONCATENATE("B ",TEXT($BR171,"mmm-yyyy")),Curves!$11:$11,0)</f>
        <v>12</v>
      </c>
      <c r="CT171" s="12">
        <f>MATCH(CONCATENATE("DISC ",TEXT($BR171,"mmm-yyyy")),Curves!$11:$11,0)</f>
        <v>36</v>
      </c>
      <c r="CU171" s="12"/>
      <c r="CV171" s="12">
        <f>MATCH(CONCATENATE("NG ",TEXT($BS171,"mmm-yyyy")),Curves!$11:$11,0)</f>
        <v>25</v>
      </c>
      <c r="CW171" s="12">
        <f>MATCH(CONCATENATE("B ",TEXT($BS171,"mmm-yyyy")),Curves!$11:$11,0)</f>
        <v>13</v>
      </c>
      <c r="CX171" s="12">
        <f>MATCH(CONCATENATE("DISC ",TEXT($BS171,"mmm-yyyy")),Curves!$11:$11,0)</f>
        <v>37</v>
      </c>
      <c r="CY171" s="12"/>
      <c r="CZ171" s="12">
        <f>MATCH(CONCATENATE("NG ",TEXT($BT171,"mmm-yyyy")),Curves!$11:$11,0)</f>
        <v>26</v>
      </c>
      <c r="DA171" s="12">
        <f>MATCH(CONCATENATE("B ",TEXT($BT171,"mmm-yyyy")),Curves!$11:$11,0)</f>
        <v>14</v>
      </c>
      <c r="DB171" s="12">
        <f>MATCH(CONCATENATE("DISC ",TEXT($BT171,"mmm-yyyy")),Curves!$11:$11,0)</f>
        <v>38</v>
      </c>
      <c r="DC171" s="12"/>
      <c r="DD171" s="12">
        <f>MATCH(CONCATENATE("NG ",TEXT($BU171,"mmm-yyyy")),Curves!$11:$11,0)</f>
        <v>27</v>
      </c>
      <c r="DE171" s="12">
        <f>MATCH(CONCATENATE("B ",TEXT($BU171,"mmm-yyyy")),Curves!$11:$11,0)</f>
        <v>15</v>
      </c>
      <c r="DF171" s="12">
        <f>MATCH(CONCATENATE("DISC ",TEXT($BU171,"mmm-yyyy")),Curves!$11:$11,0)</f>
        <v>39</v>
      </c>
      <c r="DG171" s="12"/>
      <c r="DH171" s="12">
        <f>MATCH(CONCATENATE("NG ",TEXT($BV171,"mmm-yyyy")),Curves!$11:$11,0)</f>
        <v>28</v>
      </c>
      <c r="DI171" s="12">
        <f>MATCH(CONCATENATE("B ",TEXT($BV171,"mmm-yyyy")),Curves!$11:$11,0)</f>
        <v>16</v>
      </c>
      <c r="DJ171" s="12">
        <f>MATCH(CONCATENATE("DISC ",TEXT($BV171,"mmm-yyyy")),Curves!$11:$11,0)</f>
        <v>40</v>
      </c>
      <c r="DL171" s="12">
        <f>MATCH(CONCATENATE("NG ",TEXT($BW171,"mmm-yyyy")),Curves!$11:$11,0)</f>
        <v>29</v>
      </c>
      <c r="DM171" s="12">
        <f>MATCH(CONCATENATE("B ",TEXT($BW171,"mmm-yyyy")),Curves!$11:$11,0)</f>
        <v>17</v>
      </c>
      <c r="DN171" s="12">
        <f>MATCH(CONCATENATE("DISC ",TEXT($BW171,"mmm-yyyy")),Curves!$11:$11,0)</f>
        <v>41</v>
      </c>
      <c r="DP171" s="12">
        <f>MATCH(CONCATENATE("NG ",TEXT($BX171,"mmm-yyyy")),Curves!$11:$11,0)</f>
        <v>30</v>
      </c>
      <c r="DQ171" s="12">
        <f>MATCH(CONCATENATE("B ",TEXT($BX171,"mmm-yyyy")),Curves!$11:$11,0)</f>
        <v>18</v>
      </c>
      <c r="DR171" s="12">
        <f>MATCH(CONCATENATE("DISC ",TEXT($BX171,"mmm-yyyy")),Curves!$11:$11,0)</f>
        <v>42</v>
      </c>
    </row>
    <row r="172" spans="2:122" x14ac:dyDescent="0.2">
      <c r="B172" s="6">
        <f t="shared" si="164"/>
        <v>36800</v>
      </c>
      <c r="C172" s="27">
        <f>IF(Curves!C181&lt;&gt;"",Curves!C181,"")</f>
        <v>36786</v>
      </c>
      <c r="D172" s="31"/>
      <c r="E172" s="20">
        <f t="shared" si="165"/>
        <v>0</v>
      </c>
      <c r="F172" s="20">
        <f t="shared" si="167"/>
        <v>0</v>
      </c>
      <c r="G172" s="20">
        <f t="shared" si="168"/>
        <v>0</v>
      </c>
      <c r="H172" s="20">
        <f t="shared" si="169"/>
        <v>0</v>
      </c>
      <c r="I172" s="20">
        <f t="shared" si="170"/>
        <v>0</v>
      </c>
      <c r="J172" s="20">
        <f t="shared" si="171"/>
        <v>0</v>
      </c>
      <c r="K172" s="20">
        <f t="shared" si="172"/>
        <v>0</v>
      </c>
      <c r="L172" s="20">
        <f t="shared" si="173"/>
        <v>0</v>
      </c>
      <c r="M172" s="20">
        <f t="shared" si="174"/>
        <v>0</v>
      </c>
      <c r="N172" s="20">
        <f t="shared" si="175"/>
        <v>0</v>
      </c>
      <c r="O172" s="21">
        <f t="shared" si="176"/>
        <v>0</v>
      </c>
      <c r="P172" s="20"/>
      <c r="Q172" s="50">
        <f t="shared" si="177"/>
        <v>0</v>
      </c>
      <c r="R172" s="50">
        <f t="shared" si="200"/>
        <v>0</v>
      </c>
      <c r="S172" s="51">
        <f t="shared" si="178"/>
        <v>0.74096065687721957</v>
      </c>
      <c r="U172" s="34">
        <f>INDEX(Curves!$A$12:$AZ$907,$CA172,CB172)</f>
        <v>0</v>
      </c>
      <c r="V172" s="34">
        <f>INDEX(Curves!$A$12:$AZ$907,$CA172,CC172)</f>
        <v>0</v>
      </c>
      <c r="W172" s="34">
        <f>INDEX(Curves!$A$12:$AZ$907,$CA172,CD172)</f>
        <v>0</v>
      </c>
      <c r="X172" s="34"/>
      <c r="Y172" s="34">
        <f>INDEX(Curves!$A$12:$AZ$907,$CA172,CF172)</f>
        <v>0</v>
      </c>
      <c r="Z172" s="34">
        <f>INDEX(Curves!$A$12:$AZ$907,$CA172,CG172)</f>
        <v>0</v>
      </c>
      <c r="AA172" s="34">
        <f>INDEX(Curves!$A$12:$AZ$907,$CA172,CH172)</f>
        <v>0</v>
      </c>
      <c r="AB172" s="34"/>
      <c r="AC172" s="34">
        <f>INDEX(Curves!$A$12:$AZ$907,$CA172,CJ172)</f>
        <v>0</v>
      </c>
      <c r="AD172" s="34">
        <f>INDEX(Curves!$A$12:$AZ$907,$CA172,CK172)</f>
        <v>0</v>
      </c>
      <c r="AE172" s="34">
        <f>INDEX(Curves!$A$12:$AZ$907,$CA172,CL172)</f>
        <v>0</v>
      </c>
      <c r="AF172" s="34"/>
      <c r="AG172" s="34">
        <f>INDEX(Curves!$A$12:$AZ$907,$CA172,CN172)</f>
        <v>0</v>
      </c>
      <c r="AH172" s="34">
        <f>INDEX(Curves!$A$12:$AZ$907,$CA172,CO172)</f>
        <v>0</v>
      </c>
      <c r="AI172" s="34">
        <f>INDEX(Curves!$A$12:$AZ$907,$CA172,CP172)</f>
        <v>0</v>
      </c>
      <c r="AJ172" s="34"/>
      <c r="AK172" s="34">
        <f>INDEX(Curves!$A$12:$AZ$907,$CA172,CR172)</f>
        <v>0</v>
      </c>
      <c r="AL172" s="34">
        <f>INDEX(Curves!$A$12:$AZ$907,$CA172,CS172)</f>
        <v>0</v>
      </c>
      <c r="AM172" s="34">
        <f>INDEX(Curves!$A$12:$AZ$907,$CA172,CT172)</f>
        <v>0</v>
      </c>
      <c r="AN172" s="34"/>
      <c r="AO172" s="34">
        <f>INDEX(Curves!$A$12:$AZ$907,$CA172,CV172)</f>
        <v>0</v>
      </c>
      <c r="AP172" s="34">
        <f>INDEX(Curves!$A$12:$AZ$907,$CA172,CW172)</f>
        <v>0</v>
      </c>
      <c r="AQ172" s="34">
        <f>INDEX(Curves!$A$12:$AZ$907,$CA172,CX172)</f>
        <v>0</v>
      </c>
      <c r="AR172" s="34"/>
      <c r="AS172" s="34">
        <f>INDEX(Curves!$A$12:$AZ$907,$CA172,CZ172)</f>
        <v>0</v>
      </c>
      <c r="AT172" s="34">
        <f>INDEX(Curves!$A$12:$AZ$907,$CA172,DA172)</f>
        <v>0</v>
      </c>
      <c r="AU172" s="34">
        <f>INDEX(Curves!$A$12:$AZ$907,$CA172,DB172)</f>
        <v>0</v>
      </c>
      <c r="AV172" s="34"/>
      <c r="AW172" s="34">
        <f>INDEX(Curves!$A$12:$AZ$907,$CA172,DD172)</f>
        <v>0</v>
      </c>
      <c r="AX172" s="34">
        <f>INDEX(Curves!$A$12:$AZ$907,$CA172,DE172)</f>
        <v>0</v>
      </c>
      <c r="AY172" s="34">
        <f>INDEX(Curves!$A$12:$AZ$907,$CA172,DF172)</f>
        <v>0</v>
      </c>
      <c r="AZ172" s="34"/>
      <c r="BA172" s="34">
        <f>INDEX(Curves!$A$12:$AZ$907,$CA172,DH172)</f>
        <v>0</v>
      </c>
      <c r="BB172" s="34">
        <f>INDEX(Curves!$A$12:$AZ$907,$CA172,DI172)</f>
        <v>0</v>
      </c>
      <c r="BC172" s="34">
        <f>INDEX(Curves!$A$12:$AZ$907,$CA172,DJ172)</f>
        <v>0</v>
      </c>
      <c r="BD172" s="34"/>
      <c r="BE172" s="34">
        <f>INDEX(Curves!$A$12:$AZ$907,$CA172,DL172)</f>
        <v>0</v>
      </c>
      <c r="BF172" s="34">
        <f>INDEX(Curves!$A$12:$AZ$907,$CA172,DM172)</f>
        <v>0</v>
      </c>
      <c r="BG172" s="34">
        <f>INDEX(Curves!$A$12:$AZ$907,$CA172,DN172)</f>
        <v>0</v>
      </c>
      <c r="BH172" s="34"/>
      <c r="BI172" s="34">
        <f>INDEX(Curves!$A$12:$AZ$907,$CA172,DP172)</f>
        <v>0</v>
      </c>
      <c r="BJ172" s="34">
        <f>INDEX(Curves!$A$12:$AZ$907,$CA172,DQ172)</f>
        <v>0</v>
      </c>
      <c r="BK172" s="34">
        <f>INDEX(Curves!$A$12:$AZ$907,$CA172,DR172)</f>
        <v>0</v>
      </c>
      <c r="BL172"/>
      <c r="BM172"/>
      <c r="BN172" s="17">
        <f t="shared" si="180"/>
        <v>36647</v>
      </c>
      <c r="BO172" s="17">
        <f t="shared" ref="BO172:BX172" si="221">EOMONTH(BN172,1)</f>
        <v>36707</v>
      </c>
      <c r="BP172" s="17">
        <f t="shared" si="221"/>
        <v>36738</v>
      </c>
      <c r="BQ172" s="17">
        <f t="shared" si="221"/>
        <v>36769</v>
      </c>
      <c r="BR172" s="17">
        <f t="shared" si="221"/>
        <v>36799</v>
      </c>
      <c r="BS172" s="17">
        <f t="shared" si="221"/>
        <v>36830</v>
      </c>
      <c r="BT172" s="17">
        <f t="shared" si="221"/>
        <v>36860</v>
      </c>
      <c r="BU172" s="17">
        <f t="shared" si="221"/>
        <v>36891</v>
      </c>
      <c r="BV172" s="17">
        <f t="shared" si="221"/>
        <v>36922</v>
      </c>
      <c r="BW172" s="17">
        <f t="shared" si="221"/>
        <v>36950</v>
      </c>
      <c r="BX172" s="17">
        <f t="shared" si="221"/>
        <v>36981</v>
      </c>
      <c r="BY172" s="9"/>
      <c r="CA172" s="12">
        <f>MATCH(C172,Curves!$C$12:$C$433,0)</f>
        <v>170</v>
      </c>
      <c r="CB172" s="12">
        <f>MATCH(CONCATENATE("NG ",TEXT($BN172,"mmm-yyyy")),Curves!$11:$11,0)</f>
        <v>20</v>
      </c>
      <c r="CC172" s="12">
        <f>MATCH(CONCATENATE("B ",TEXT($BN172,"mmm-yyyy")),Curves!$11:$11,0)</f>
        <v>8</v>
      </c>
      <c r="CD172" s="12">
        <f>MATCH(CONCATENATE("DISC ",TEXT($BN172,"mmm-yyyy")),Curves!$11:$11,0)</f>
        <v>32</v>
      </c>
      <c r="CE172" s="12"/>
      <c r="CF172" s="12">
        <f>MATCH(CONCATENATE("NG ",TEXT($BO172,"mmm-yyyy")),Curves!$11:$11,0)</f>
        <v>21</v>
      </c>
      <c r="CG172" s="12">
        <f>MATCH(CONCATENATE("B ",TEXT($BO172,"mmm-yyyy")),Curves!$11:$11,0)</f>
        <v>9</v>
      </c>
      <c r="CH172" s="12">
        <f>MATCH(CONCATENATE("DISC ",TEXT($BO172,"mmm-yyyy")),Curves!$11:$11,0)</f>
        <v>33</v>
      </c>
      <c r="CI172" s="12"/>
      <c r="CJ172" s="12">
        <f>MATCH(CONCATENATE("NG ",TEXT($BP172,"mmm-yyyy")),Curves!$11:$11,0)</f>
        <v>22</v>
      </c>
      <c r="CK172" s="12">
        <f>MATCH(CONCATENATE("B ",TEXT($BP172,"mmm-yyyy")),Curves!$11:$11,0)</f>
        <v>10</v>
      </c>
      <c r="CL172" s="12">
        <f>MATCH(CONCATENATE("DISC ",TEXT($BP172,"mmm-yyyy")),Curves!$11:$11,0)</f>
        <v>34</v>
      </c>
      <c r="CM172" s="12"/>
      <c r="CN172" s="12">
        <f>MATCH(CONCATENATE("NG ",TEXT($BQ172,"mmm-yyyy")),Curves!$11:$11,0)</f>
        <v>23</v>
      </c>
      <c r="CO172" s="12">
        <f>MATCH(CONCATENATE("B ",TEXT($BQ172,"mmm-yyyy")),Curves!$11:$11,0)</f>
        <v>11</v>
      </c>
      <c r="CP172" s="12">
        <f>MATCH(CONCATENATE("DISC ",TEXT($BQ172,"mmm-yyyy")),Curves!$11:$11,0)</f>
        <v>35</v>
      </c>
      <c r="CQ172" s="12"/>
      <c r="CR172" s="12">
        <f>MATCH(CONCATENATE("NG ",TEXT($BR172,"mmm-yyyy")),Curves!$11:$11,0)</f>
        <v>24</v>
      </c>
      <c r="CS172" s="12">
        <f>MATCH(CONCATENATE("B ",TEXT($BR172,"mmm-yyyy")),Curves!$11:$11,0)</f>
        <v>12</v>
      </c>
      <c r="CT172" s="12">
        <f>MATCH(CONCATENATE("DISC ",TEXT($BR172,"mmm-yyyy")),Curves!$11:$11,0)</f>
        <v>36</v>
      </c>
      <c r="CU172" s="12"/>
      <c r="CV172" s="12">
        <f>MATCH(CONCATENATE("NG ",TEXT($BS172,"mmm-yyyy")),Curves!$11:$11,0)</f>
        <v>25</v>
      </c>
      <c r="CW172" s="12">
        <f>MATCH(CONCATENATE("B ",TEXT($BS172,"mmm-yyyy")),Curves!$11:$11,0)</f>
        <v>13</v>
      </c>
      <c r="CX172" s="12">
        <f>MATCH(CONCATENATE("DISC ",TEXT($BS172,"mmm-yyyy")),Curves!$11:$11,0)</f>
        <v>37</v>
      </c>
      <c r="CY172" s="12"/>
      <c r="CZ172" s="12">
        <f>MATCH(CONCATENATE("NG ",TEXT($BT172,"mmm-yyyy")),Curves!$11:$11,0)</f>
        <v>26</v>
      </c>
      <c r="DA172" s="12">
        <f>MATCH(CONCATENATE("B ",TEXT($BT172,"mmm-yyyy")),Curves!$11:$11,0)</f>
        <v>14</v>
      </c>
      <c r="DB172" s="12">
        <f>MATCH(CONCATENATE("DISC ",TEXT($BT172,"mmm-yyyy")),Curves!$11:$11,0)</f>
        <v>38</v>
      </c>
      <c r="DC172" s="12"/>
      <c r="DD172" s="12">
        <f>MATCH(CONCATENATE("NG ",TEXT($BU172,"mmm-yyyy")),Curves!$11:$11,0)</f>
        <v>27</v>
      </c>
      <c r="DE172" s="12">
        <f>MATCH(CONCATENATE("B ",TEXT($BU172,"mmm-yyyy")),Curves!$11:$11,0)</f>
        <v>15</v>
      </c>
      <c r="DF172" s="12">
        <f>MATCH(CONCATENATE("DISC ",TEXT($BU172,"mmm-yyyy")),Curves!$11:$11,0)</f>
        <v>39</v>
      </c>
      <c r="DG172" s="12"/>
      <c r="DH172" s="12">
        <f>MATCH(CONCATENATE("NG ",TEXT($BV172,"mmm-yyyy")),Curves!$11:$11,0)</f>
        <v>28</v>
      </c>
      <c r="DI172" s="12">
        <f>MATCH(CONCATENATE("B ",TEXT($BV172,"mmm-yyyy")),Curves!$11:$11,0)</f>
        <v>16</v>
      </c>
      <c r="DJ172" s="12">
        <f>MATCH(CONCATENATE("DISC ",TEXT($BV172,"mmm-yyyy")),Curves!$11:$11,0)</f>
        <v>40</v>
      </c>
      <c r="DL172" s="12">
        <f>MATCH(CONCATENATE("NG ",TEXT($BW172,"mmm-yyyy")),Curves!$11:$11,0)</f>
        <v>29</v>
      </c>
      <c r="DM172" s="12">
        <f>MATCH(CONCATENATE("B ",TEXT($BW172,"mmm-yyyy")),Curves!$11:$11,0)</f>
        <v>17</v>
      </c>
      <c r="DN172" s="12">
        <f>MATCH(CONCATENATE("DISC ",TEXT($BW172,"mmm-yyyy")),Curves!$11:$11,0)</f>
        <v>41</v>
      </c>
      <c r="DP172" s="12">
        <f>MATCH(CONCATENATE("NG ",TEXT($BX172,"mmm-yyyy")),Curves!$11:$11,0)</f>
        <v>30</v>
      </c>
      <c r="DQ172" s="12">
        <f>MATCH(CONCATENATE("B ",TEXT($BX172,"mmm-yyyy")),Curves!$11:$11,0)</f>
        <v>18</v>
      </c>
      <c r="DR172" s="12">
        <f>MATCH(CONCATENATE("DISC ",TEXT($BX172,"mmm-yyyy")),Curves!$11:$11,0)</f>
        <v>42</v>
      </c>
    </row>
    <row r="173" spans="2:122" x14ac:dyDescent="0.2">
      <c r="B173" s="6">
        <f t="shared" si="164"/>
        <v>36800</v>
      </c>
      <c r="C173" s="27">
        <f>IF(Curves!C182&lt;&gt;"",Curves!C182,"")</f>
        <v>36787</v>
      </c>
      <c r="D173" s="31"/>
      <c r="E173" s="20">
        <f t="shared" si="165"/>
        <v>0</v>
      </c>
      <c r="F173" s="20">
        <f t="shared" si="167"/>
        <v>0</v>
      </c>
      <c r="G173" s="20">
        <f t="shared" si="168"/>
        <v>0</v>
      </c>
      <c r="H173" s="20">
        <f t="shared" si="169"/>
        <v>0</v>
      </c>
      <c r="I173" s="20">
        <f t="shared" si="170"/>
        <v>0</v>
      </c>
      <c r="J173" s="20">
        <f t="shared" si="171"/>
        <v>4.6215321070707489</v>
      </c>
      <c r="K173" s="20">
        <f t="shared" si="172"/>
        <v>5.0580383645206108</v>
      </c>
      <c r="L173" s="20">
        <f t="shared" si="173"/>
        <v>5.2039125215199133</v>
      </c>
      <c r="M173" s="20">
        <f t="shared" si="174"/>
        <v>5.1277610686901998</v>
      </c>
      <c r="N173" s="20">
        <f t="shared" si="175"/>
        <v>4.8079056234680504</v>
      </c>
      <c r="O173" s="21">
        <f t="shared" si="176"/>
        <v>4.4245909574804774</v>
      </c>
      <c r="P173" s="20"/>
      <c r="Q173" s="50">
        <f t="shared" si="177"/>
        <v>5.2039125215199133</v>
      </c>
      <c r="R173" s="50">
        <f t="shared" si="200"/>
        <v>4.4245909574804774</v>
      </c>
      <c r="S173" s="51">
        <f t="shared" si="178"/>
        <v>0.77932156403943598</v>
      </c>
      <c r="U173" s="34">
        <f>INDEX(Curves!$A$12:$AZ$907,$CA173,CB173)</f>
        <v>0</v>
      </c>
      <c r="V173" s="34">
        <f>INDEX(Curves!$A$12:$AZ$907,$CA173,CC173)</f>
        <v>0</v>
      </c>
      <c r="W173" s="34">
        <f>INDEX(Curves!$A$12:$AZ$907,$CA173,CD173)</f>
        <v>0</v>
      </c>
      <c r="X173" s="34"/>
      <c r="Y173" s="34">
        <f>INDEX(Curves!$A$12:$AZ$907,$CA173,CF173)</f>
        <v>0</v>
      </c>
      <c r="Z173" s="34">
        <f>INDEX(Curves!$A$12:$AZ$907,$CA173,CG173)</f>
        <v>0</v>
      </c>
      <c r="AA173" s="34">
        <f>INDEX(Curves!$A$12:$AZ$907,$CA173,CH173)</f>
        <v>0</v>
      </c>
      <c r="AB173" s="34"/>
      <c r="AC173" s="34">
        <f>INDEX(Curves!$A$12:$AZ$907,$CA173,CJ173)</f>
        <v>0</v>
      </c>
      <c r="AD173" s="34">
        <f>INDEX(Curves!$A$12:$AZ$907,$CA173,CK173)</f>
        <v>0</v>
      </c>
      <c r="AE173" s="34">
        <f>INDEX(Curves!$A$12:$AZ$907,$CA173,CL173)</f>
        <v>0</v>
      </c>
      <c r="AF173" s="34"/>
      <c r="AG173" s="34">
        <f>INDEX(Curves!$A$12:$AZ$907,$CA173,CN173)</f>
        <v>0</v>
      </c>
      <c r="AH173" s="34">
        <f>INDEX(Curves!$A$12:$AZ$907,$CA173,CO173)</f>
        <v>0</v>
      </c>
      <c r="AI173" s="34">
        <f>INDEX(Curves!$A$12:$AZ$907,$CA173,CP173)</f>
        <v>0</v>
      </c>
      <c r="AJ173" s="34"/>
      <c r="AK173" s="34">
        <f>INDEX(Curves!$A$12:$AZ$907,$CA173,CR173)</f>
        <v>0</v>
      </c>
      <c r="AL173" s="34">
        <f>INDEX(Curves!$A$12:$AZ$907,$CA173,CS173)</f>
        <v>0</v>
      </c>
      <c r="AM173" s="34">
        <f>INDEX(Curves!$A$12:$AZ$907,$CA173,CT173)</f>
        <v>0</v>
      </c>
      <c r="AN173" s="34"/>
      <c r="AO173" s="34">
        <f>INDEX(Curves!$A$12:$AZ$907,$CA173,CV173)</f>
        <v>5.2949999999999999</v>
      </c>
      <c r="AP173" s="34">
        <f>INDEX(Curves!$A$12:$AZ$907,$CA173,CW173)</f>
        <v>-0.66249999999999998</v>
      </c>
      <c r="AQ173" s="34">
        <f>INDEX(Curves!$A$12:$AZ$907,$CA173,CX173)</f>
        <v>0.99763240303739853</v>
      </c>
      <c r="AR173" s="34"/>
      <c r="AS173" s="34">
        <f>INDEX(Curves!$A$12:$AZ$907,$CA173,CZ173)</f>
        <v>5.3940000000000001</v>
      </c>
      <c r="AT173" s="34">
        <f>INDEX(Curves!$A$12:$AZ$907,$CA173,DA173)</f>
        <v>-0.29499999999999998</v>
      </c>
      <c r="AU173" s="34">
        <f>INDEX(Curves!$A$12:$AZ$907,$CA173,DB173)</f>
        <v>0.99196673161808402</v>
      </c>
      <c r="AV173" s="34"/>
      <c r="AW173" s="34">
        <f>INDEX(Curves!$A$12:$AZ$907,$CA173,DD173)</f>
        <v>5.4950000000000001</v>
      </c>
      <c r="AX173" s="34">
        <f>INDEX(Curves!$A$12:$AZ$907,$CA173,DE173)</f>
        <v>-0.22</v>
      </c>
      <c r="AY173" s="34">
        <f>INDEX(Curves!$A$12:$AZ$907,$CA173,DF173)</f>
        <v>0.98652370076206874</v>
      </c>
      <c r="AZ173" s="34"/>
      <c r="BA173" s="34">
        <f>INDEX(Curves!$A$12:$AZ$907,$CA173,DH173)</f>
        <v>5.4450000000000003</v>
      </c>
      <c r="BB173" s="34">
        <f>INDEX(Curves!$A$12:$AZ$907,$CA173,DI173)</f>
        <v>-0.2175</v>
      </c>
      <c r="BC173" s="34">
        <f>INDEX(Curves!$A$12:$AZ$907,$CA173,DJ173)</f>
        <v>0.98092033834341463</v>
      </c>
      <c r="BD173" s="34"/>
      <c r="BE173" s="34">
        <f>INDEX(Curves!$A$12:$AZ$907,$CA173,DL173)</f>
        <v>5.1520000000000001</v>
      </c>
      <c r="BF173" s="34">
        <f>INDEX(Curves!$A$12:$AZ$907,$CA173,DM173)</f>
        <v>-0.2225</v>
      </c>
      <c r="BG173" s="34">
        <f>INDEX(Curves!$A$12:$AZ$907,$CA173,DN173)</f>
        <v>0.97533332457004773</v>
      </c>
      <c r="BH173" s="34"/>
      <c r="BI173" s="34">
        <f>INDEX(Curves!$A$12:$AZ$907,$CA173,DP173)</f>
        <v>4.8550000000000004</v>
      </c>
      <c r="BJ173" s="34">
        <f>INDEX(Curves!$A$12:$AZ$907,$CA173,DQ173)</f>
        <v>-0.29499999999999998</v>
      </c>
      <c r="BK173" s="34">
        <f>INDEX(Curves!$A$12:$AZ$907,$CA173,DR173)</f>
        <v>0.97030503453519235</v>
      </c>
      <c r="BL173"/>
      <c r="BM173"/>
      <c r="BN173" s="17">
        <f t="shared" si="180"/>
        <v>36647</v>
      </c>
      <c r="BO173" s="17">
        <f t="shared" ref="BO173:BX173" si="222">EOMONTH(BN173,1)</f>
        <v>36707</v>
      </c>
      <c r="BP173" s="17">
        <f t="shared" si="222"/>
        <v>36738</v>
      </c>
      <c r="BQ173" s="17">
        <f t="shared" si="222"/>
        <v>36769</v>
      </c>
      <c r="BR173" s="17">
        <f t="shared" si="222"/>
        <v>36799</v>
      </c>
      <c r="BS173" s="17">
        <f t="shared" si="222"/>
        <v>36830</v>
      </c>
      <c r="BT173" s="17">
        <f t="shared" si="222"/>
        <v>36860</v>
      </c>
      <c r="BU173" s="17">
        <f t="shared" si="222"/>
        <v>36891</v>
      </c>
      <c r="BV173" s="17">
        <f t="shared" si="222"/>
        <v>36922</v>
      </c>
      <c r="BW173" s="17">
        <f t="shared" si="222"/>
        <v>36950</v>
      </c>
      <c r="BX173" s="17">
        <f t="shared" si="222"/>
        <v>36981</v>
      </c>
      <c r="BY173" s="9"/>
      <c r="CA173" s="12">
        <f>MATCH(C173,Curves!$C$12:$C$433,0)</f>
        <v>171</v>
      </c>
      <c r="CB173" s="12">
        <f>MATCH(CONCATENATE("NG ",TEXT($BN173,"mmm-yyyy")),Curves!$11:$11,0)</f>
        <v>20</v>
      </c>
      <c r="CC173" s="12">
        <f>MATCH(CONCATENATE("B ",TEXT($BN173,"mmm-yyyy")),Curves!$11:$11,0)</f>
        <v>8</v>
      </c>
      <c r="CD173" s="12">
        <f>MATCH(CONCATENATE("DISC ",TEXT($BN173,"mmm-yyyy")),Curves!$11:$11,0)</f>
        <v>32</v>
      </c>
      <c r="CE173" s="12"/>
      <c r="CF173" s="12">
        <f>MATCH(CONCATENATE("NG ",TEXT($BO173,"mmm-yyyy")),Curves!$11:$11,0)</f>
        <v>21</v>
      </c>
      <c r="CG173" s="12">
        <f>MATCH(CONCATENATE("B ",TEXT($BO173,"mmm-yyyy")),Curves!$11:$11,0)</f>
        <v>9</v>
      </c>
      <c r="CH173" s="12">
        <f>MATCH(CONCATENATE("DISC ",TEXT($BO173,"mmm-yyyy")),Curves!$11:$11,0)</f>
        <v>33</v>
      </c>
      <c r="CI173" s="12"/>
      <c r="CJ173" s="12">
        <f>MATCH(CONCATENATE("NG ",TEXT($BP173,"mmm-yyyy")),Curves!$11:$11,0)</f>
        <v>22</v>
      </c>
      <c r="CK173" s="12">
        <f>MATCH(CONCATENATE("B ",TEXT($BP173,"mmm-yyyy")),Curves!$11:$11,0)</f>
        <v>10</v>
      </c>
      <c r="CL173" s="12">
        <f>MATCH(CONCATENATE("DISC ",TEXT($BP173,"mmm-yyyy")),Curves!$11:$11,0)</f>
        <v>34</v>
      </c>
      <c r="CM173" s="12"/>
      <c r="CN173" s="12">
        <f>MATCH(CONCATENATE("NG ",TEXT($BQ173,"mmm-yyyy")),Curves!$11:$11,0)</f>
        <v>23</v>
      </c>
      <c r="CO173" s="12">
        <f>MATCH(CONCATENATE("B ",TEXT($BQ173,"mmm-yyyy")),Curves!$11:$11,0)</f>
        <v>11</v>
      </c>
      <c r="CP173" s="12">
        <f>MATCH(CONCATENATE("DISC ",TEXT($BQ173,"mmm-yyyy")),Curves!$11:$11,0)</f>
        <v>35</v>
      </c>
      <c r="CQ173" s="12"/>
      <c r="CR173" s="12">
        <f>MATCH(CONCATENATE("NG ",TEXT($BR173,"mmm-yyyy")),Curves!$11:$11,0)</f>
        <v>24</v>
      </c>
      <c r="CS173" s="12">
        <f>MATCH(CONCATENATE("B ",TEXT($BR173,"mmm-yyyy")),Curves!$11:$11,0)</f>
        <v>12</v>
      </c>
      <c r="CT173" s="12">
        <f>MATCH(CONCATENATE("DISC ",TEXT($BR173,"mmm-yyyy")),Curves!$11:$11,0)</f>
        <v>36</v>
      </c>
      <c r="CU173" s="12"/>
      <c r="CV173" s="12">
        <f>MATCH(CONCATENATE("NG ",TEXT($BS173,"mmm-yyyy")),Curves!$11:$11,0)</f>
        <v>25</v>
      </c>
      <c r="CW173" s="12">
        <f>MATCH(CONCATENATE("B ",TEXT($BS173,"mmm-yyyy")),Curves!$11:$11,0)</f>
        <v>13</v>
      </c>
      <c r="CX173" s="12">
        <f>MATCH(CONCATENATE("DISC ",TEXT($BS173,"mmm-yyyy")),Curves!$11:$11,0)</f>
        <v>37</v>
      </c>
      <c r="CY173" s="12"/>
      <c r="CZ173" s="12">
        <f>MATCH(CONCATENATE("NG ",TEXT($BT173,"mmm-yyyy")),Curves!$11:$11,0)</f>
        <v>26</v>
      </c>
      <c r="DA173" s="12">
        <f>MATCH(CONCATENATE("B ",TEXT($BT173,"mmm-yyyy")),Curves!$11:$11,0)</f>
        <v>14</v>
      </c>
      <c r="DB173" s="12">
        <f>MATCH(CONCATENATE("DISC ",TEXT($BT173,"mmm-yyyy")),Curves!$11:$11,0)</f>
        <v>38</v>
      </c>
      <c r="DC173" s="12"/>
      <c r="DD173" s="12">
        <f>MATCH(CONCATENATE("NG ",TEXT($BU173,"mmm-yyyy")),Curves!$11:$11,0)</f>
        <v>27</v>
      </c>
      <c r="DE173" s="12">
        <f>MATCH(CONCATENATE("B ",TEXT($BU173,"mmm-yyyy")),Curves!$11:$11,0)</f>
        <v>15</v>
      </c>
      <c r="DF173" s="12">
        <f>MATCH(CONCATENATE("DISC ",TEXT($BU173,"mmm-yyyy")),Curves!$11:$11,0)</f>
        <v>39</v>
      </c>
      <c r="DG173" s="12"/>
      <c r="DH173" s="12">
        <f>MATCH(CONCATENATE("NG ",TEXT($BV173,"mmm-yyyy")),Curves!$11:$11,0)</f>
        <v>28</v>
      </c>
      <c r="DI173" s="12">
        <f>MATCH(CONCATENATE("B ",TEXT($BV173,"mmm-yyyy")),Curves!$11:$11,0)</f>
        <v>16</v>
      </c>
      <c r="DJ173" s="12">
        <f>MATCH(CONCATENATE("DISC ",TEXT($BV173,"mmm-yyyy")),Curves!$11:$11,0)</f>
        <v>40</v>
      </c>
      <c r="DL173" s="12">
        <f>MATCH(CONCATENATE("NG ",TEXT($BW173,"mmm-yyyy")),Curves!$11:$11,0)</f>
        <v>29</v>
      </c>
      <c r="DM173" s="12">
        <f>MATCH(CONCATENATE("B ",TEXT($BW173,"mmm-yyyy")),Curves!$11:$11,0)</f>
        <v>17</v>
      </c>
      <c r="DN173" s="12">
        <f>MATCH(CONCATENATE("DISC ",TEXT($BW173,"mmm-yyyy")),Curves!$11:$11,0)</f>
        <v>41</v>
      </c>
      <c r="DP173" s="12">
        <f>MATCH(CONCATENATE("NG ",TEXT($BX173,"mmm-yyyy")),Curves!$11:$11,0)</f>
        <v>30</v>
      </c>
      <c r="DQ173" s="12">
        <f>MATCH(CONCATENATE("B ",TEXT($BX173,"mmm-yyyy")),Curves!$11:$11,0)</f>
        <v>18</v>
      </c>
      <c r="DR173" s="12">
        <f>MATCH(CONCATENATE("DISC ",TEXT($BX173,"mmm-yyyy")),Curves!$11:$11,0)</f>
        <v>42</v>
      </c>
    </row>
    <row r="174" spans="2:122" x14ac:dyDescent="0.2">
      <c r="B174" s="6">
        <f t="shared" si="164"/>
        <v>36800</v>
      </c>
      <c r="C174" s="27">
        <f>IF(Curves!C183&lt;&gt;"",Curves!C183,"")</f>
        <v>36788</v>
      </c>
      <c r="D174" s="31"/>
      <c r="E174" s="20">
        <f t="shared" si="165"/>
        <v>0</v>
      </c>
      <c r="F174" s="20">
        <f t="shared" si="167"/>
        <v>0</v>
      </c>
      <c r="G174" s="20">
        <f t="shared" si="168"/>
        <v>0</v>
      </c>
      <c r="H174" s="20">
        <f t="shared" si="169"/>
        <v>0</v>
      </c>
      <c r="I174" s="20">
        <f t="shared" si="170"/>
        <v>0</v>
      </c>
      <c r="J174" s="20">
        <f t="shared" si="171"/>
        <v>4.5056371220485749</v>
      </c>
      <c r="K174" s="20">
        <f t="shared" si="172"/>
        <v>4.9801116507404002</v>
      </c>
      <c r="L174" s="20">
        <f t="shared" si="173"/>
        <v>5.2517747045917007</v>
      </c>
      <c r="M174" s="20">
        <f t="shared" si="174"/>
        <v>5.165512855225356</v>
      </c>
      <c r="N174" s="20">
        <f t="shared" si="175"/>
        <v>4.8414874280162978</v>
      </c>
      <c r="O174" s="21">
        <f t="shared" si="176"/>
        <v>4.4569614098479393</v>
      </c>
      <c r="P174" s="20"/>
      <c r="Q174" s="50">
        <f t="shared" si="177"/>
        <v>5.2517747045917007</v>
      </c>
      <c r="R174" s="50">
        <f t="shared" si="200"/>
        <v>4.4569614098479393</v>
      </c>
      <c r="S174" s="51">
        <f t="shared" si="178"/>
        <v>0.79481329474376139</v>
      </c>
      <c r="U174" s="34">
        <f>INDEX(Curves!$A$12:$AZ$907,$CA174,CB174)</f>
        <v>0</v>
      </c>
      <c r="V174" s="34">
        <f>INDEX(Curves!$A$12:$AZ$907,$CA174,CC174)</f>
        <v>0</v>
      </c>
      <c r="W174" s="34">
        <f>INDEX(Curves!$A$12:$AZ$907,$CA174,CD174)</f>
        <v>0</v>
      </c>
      <c r="X174" s="34"/>
      <c r="Y174" s="34">
        <f>INDEX(Curves!$A$12:$AZ$907,$CA174,CF174)</f>
        <v>0</v>
      </c>
      <c r="Z174" s="34">
        <f>INDEX(Curves!$A$12:$AZ$907,$CA174,CG174)</f>
        <v>0</v>
      </c>
      <c r="AA174" s="34">
        <f>INDEX(Curves!$A$12:$AZ$907,$CA174,CH174)</f>
        <v>0</v>
      </c>
      <c r="AB174" s="34"/>
      <c r="AC174" s="34">
        <f>INDEX(Curves!$A$12:$AZ$907,$CA174,CJ174)</f>
        <v>0</v>
      </c>
      <c r="AD174" s="34">
        <f>INDEX(Curves!$A$12:$AZ$907,$CA174,CK174)</f>
        <v>0</v>
      </c>
      <c r="AE174" s="34">
        <f>INDEX(Curves!$A$12:$AZ$907,$CA174,CL174)</f>
        <v>0</v>
      </c>
      <c r="AF174" s="34"/>
      <c r="AG174" s="34">
        <f>INDEX(Curves!$A$12:$AZ$907,$CA174,CN174)</f>
        <v>0</v>
      </c>
      <c r="AH174" s="34">
        <f>INDEX(Curves!$A$12:$AZ$907,$CA174,CO174)</f>
        <v>0</v>
      </c>
      <c r="AI174" s="34">
        <f>INDEX(Curves!$A$12:$AZ$907,$CA174,CP174)</f>
        <v>0</v>
      </c>
      <c r="AJ174" s="34"/>
      <c r="AK174" s="34">
        <f>INDEX(Curves!$A$12:$AZ$907,$CA174,CR174)</f>
        <v>0</v>
      </c>
      <c r="AL174" s="34">
        <f>INDEX(Curves!$A$12:$AZ$907,$CA174,CS174)</f>
        <v>0</v>
      </c>
      <c r="AM174" s="34">
        <f>INDEX(Curves!$A$12:$AZ$907,$CA174,CT174)</f>
        <v>0</v>
      </c>
      <c r="AN174" s="34"/>
      <c r="AO174" s="34">
        <f>INDEX(Curves!$A$12:$AZ$907,$CA174,CV174)</f>
        <v>5.3629999999999995</v>
      </c>
      <c r="AP174" s="34">
        <f>INDEX(Curves!$A$12:$AZ$907,$CA174,CW174)</f>
        <v>-0.84750000000000003</v>
      </c>
      <c r="AQ174" s="34">
        <f>INDEX(Curves!$A$12:$AZ$907,$CA174,CX174)</f>
        <v>0.99781577279339506</v>
      </c>
      <c r="AR174" s="34"/>
      <c r="AS174" s="34">
        <f>INDEX(Curves!$A$12:$AZ$907,$CA174,CZ174)</f>
        <v>5.4770000000000003</v>
      </c>
      <c r="AT174" s="34">
        <f>INDEX(Curves!$A$12:$AZ$907,$CA174,DA174)</f>
        <v>-0.45750000000000002</v>
      </c>
      <c r="AU174" s="34">
        <f>INDEX(Curves!$A$12:$AZ$907,$CA174,DB174)</f>
        <v>0.99215293370662405</v>
      </c>
      <c r="AV174" s="34"/>
      <c r="AW174" s="34">
        <f>INDEX(Curves!$A$12:$AZ$907,$CA174,DD174)</f>
        <v>5.585</v>
      </c>
      <c r="AX174" s="34">
        <f>INDEX(Curves!$A$12:$AZ$907,$CA174,DE174)</f>
        <v>-0.26250000000000001</v>
      </c>
      <c r="AY174" s="34">
        <f>INDEX(Curves!$A$12:$AZ$907,$CA174,DF174)</f>
        <v>0.98671201589322699</v>
      </c>
      <c r="AZ174" s="34"/>
      <c r="BA174" s="34">
        <f>INDEX(Curves!$A$12:$AZ$907,$CA174,DH174)</f>
        <v>5.5250000000000004</v>
      </c>
      <c r="BB174" s="34">
        <f>INDEX(Curves!$A$12:$AZ$907,$CA174,DI174)</f>
        <v>-0.26</v>
      </c>
      <c r="BC174" s="34">
        <f>INDEX(Curves!$A$12:$AZ$907,$CA174,DJ174)</f>
        <v>0.98110405607319184</v>
      </c>
      <c r="BD174" s="34"/>
      <c r="BE174" s="34">
        <f>INDEX(Curves!$A$12:$AZ$907,$CA174,DL174)</f>
        <v>5.2279999999999998</v>
      </c>
      <c r="BF174" s="34">
        <f>INDEX(Curves!$A$12:$AZ$907,$CA174,DM174)</f>
        <v>-0.26500000000000001</v>
      </c>
      <c r="BG174" s="34">
        <f>INDEX(Curves!$A$12:$AZ$907,$CA174,DN174)</f>
        <v>0.97551630626965491</v>
      </c>
      <c r="BH174" s="34"/>
      <c r="BI174" s="34">
        <f>INDEX(Curves!$A$12:$AZ$907,$CA174,DP174)</f>
        <v>4.93</v>
      </c>
      <c r="BJ174" s="34">
        <f>INDEX(Curves!$A$12:$AZ$907,$CA174,DQ174)</f>
        <v>-0.33750000000000002</v>
      </c>
      <c r="BK174" s="34">
        <f>INDEX(Curves!$A$12:$AZ$907,$CA174,DR174)</f>
        <v>0.97048697002676965</v>
      </c>
      <c r="BL174"/>
      <c r="BM174"/>
      <c r="BN174" s="17">
        <f t="shared" si="180"/>
        <v>36647</v>
      </c>
      <c r="BO174" s="17">
        <f t="shared" ref="BO174:BX174" si="223">EOMONTH(BN174,1)</f>
        <v>36707</v>
      </c>
      <c r="BP174" s="17">
        <f t="shared" si="223"/>
        <v>36738</v>
      </c>
      <c r="BQ174" s="17">
        <f t="shared" si="223"/>
        <v>36769</v>
      </c>
      <c r="BR174" s="17">
        <f t="shared" si="223"/>
        <v>36799</v>
      </c>
      <c r="BS174" s="17">
        <f t="shared" si="223"/>
        <v>36830</v>
      </c>
      <c r="BT174" s="17">
        <f t="shared" si="223"/>
        <v>36860</v>
      </c>
      <c r="BU174" s="17">
        <f t="shared" si="223"/>
        <v>36891</v>
      </c>
      <c r="BV174" s="17">
        <f t="shared" si="223"/>
        <v>36922</v>
      </c>
      <c r="BW174" s="17">
        <f t="shared" si="223"/>
        <v>36950</v>
      </c>
      <c r="BX174" s="17">
        <f t="shared" si="223"/>
        <v>36981</v>
      </c>
      <c r="BY174" s="9"/>
      <c r="CA174" s="12">
        <f>MATCH(C174,Curves!$C$12:$C$433,0)</f>
        <v>172</v>
      </c>
      <c r="CB174" s="12">
        <f>MATCH(CONCATENATE("NG ",TEXT($BN174,"mmm-yyyy")),Curves!$11:$11,0)</f>
        <v>20</v>
      </c>
      <c r="CC174" s="12">
        <f>MATCH(CONCATENATE("B ",TEXT($BN174,"mmm-yyyy")),Curves!$11:$11,0)</f>
        <v>8</v>
      </c>
      <c r="CD174" s="12">
        <f>MATCH(CONCATENATE("DISC ",TEXT($BN174,"mmm-yyyy")),Curves!$11:$11,0)</f>
        <v>32</v>
      </c>
      <c r="CE174" s="12"/>
      <c r="CF174" s="12">
        <f>MATCH(CONCATENATE("NG ",TEXT($BO174,"mmm-yyyy")),Curves!$11:$11,0)</f>
        <v>21</v>
      </c>
      <c r="CG174" s="12">
        <f>MATCH(CONCATENATE("B ",TEXT($BO174,"mmm-yyyy")),Curves!$11:$11,0)</f>
        <v>9</v>
      </c>
      <c r="CH174" s="12">
        <f>MATCH(CONCATENATE("DISC ",TEXT($BO174,"mmm-yyyy")),Curves!$11:$11,0)</f>
        <v>33</v>
      </c>
      <c r="CI174" s="12"/>
      <c r="CJ174" s="12">
        <f>MATCH(CONCATENATE("NG ",TEXT($BP174,"mmm-yyyy")),Curves!$11:$11,0)</f>
        <v>22</v>
      </c>
      <c r="CK174" s="12">
        <f>MATCH(CONCATENATE("B ",TEXT($BP174,"mmm-yyyy")),Curves!$11:$11,0)</f>
        <v>10</v>
      </c>
      <c r="CL174" s="12">
        <f>MATCH(CONCATENATE("DISC ",TEXT($BP174,"mmm-yyyy")),Curves!$11:$11,0)</f>
        <v>34</v>
      </c>
      <c r="CM174" s="12"/>
      <c r="CN174" s="12">
        <f>MATCH(CONCATENATE("NG ",TEXT($BQ174,"mmm-yyyy")),Curves!$11:$11,0)</f>
        <v>23</v>
      </c>
      <c r="CO174" s="12">
        <f>MATCH(CONCATENATE("B ",TEXT($BQ174,"mmm-yyyy")),Curves!$11:$11,0)</f>
        <v>11</v>
      </c>
      <c r="CP174" s="12">
        <f>MATCH(CONCATENATE("DISC ",TEXT($BQ174,"mmm-yyyy")),Curves!$11:$11,0)</f>
        <v>35</v>
      </c>
      <c r="CQ174" s="12"/>
      <c r="CR174" s="12">
        <f>MATCH(CONCATENATE("NG ",TEXT($BR174,"mmm-yyyy")),Curves!$11:$11,0)</f>
        <v>24</v>
      </c>
      <c r="CS174" s="12">
        <f>MATCH(CONCATENATE("B ",TEXT($BR174,"mmm-yyyy")),Curves!$11:$11,0)</f>
        <v>12</v>
      </c>
      <c r="CT174" s="12">
        <f>MATCH(CONCATENATE("DISC ",TEXT($BR174,"mmm-yyyy")),Curves!$11:$11,0)</f>
        <v>36</v>
      </c>
      <c r="CU174" s="12"/>
      <c r="CV174" s="12">
        <f>MATCH(CONCATENATE("NG ",TEXT($BS174,"mmm-yyyy")),Curves!$11:$11,0)</f>
        <v>25</v>
      </c>
      <c r="CW174" s="12">
        <f>MATCH(CONCATENATE("B ",TEXT($BS174,"mmm-yyyy")),Curves!$11:$11,0)</f>
        <v>13</v>
      </c>
      <c r="CX174" s="12">
        <f>MATCH(CONCATENATE("DISC ",TEXT($BS174,"mmm-yyyy")),Curves!$11:$11,0)</f>
        <v>37</v>
      </c>
      <c r="CY174" s="12"/>
      <c r="CZ174" s="12">
        <f>MATCH(CONCATENATE("NG ",TEXT($BT174,"mmm-yyyy")),Curves!$11:$11,0)</f>
        <v>26</v>
      </c>
      <c r="DA174" s="12">
        <f>MATCH(CONCATENATE("B ",TEXT($BT174,"mmm-yyyy")),Curves!$11:$11,0)</f>
        <v>14</v>
      </c>
      <c r="DB174" s="12">
        <f>MATCH(CONCATENATE("DISC ",TEXT($BT174,"mmm-yyyy")),Curves!$11:$11,0)</f>
        <v>38</v>
      </c>
      <c r="DC174" s="12"/>
      <c r="DD174" s="12">
        <f>MATCH(CONCATENATE("NG ",TEXT($BU174,"mmm-yyyy")),Curves!$11:$11,0)</f>
        <v>27</v>
      </c>
      <c r="DE174" s="12">
        <f>MATCH(CONCATENATE("B ",TEXT($BU174,"mmm-yyyy")),Curves!$11:$11,0)</f>
        <v>15</v>
      </c>
      <c r="DF174" s="12">
        <f>MATCH(CONCATENATE("DISC ",TEXT($BU174,"mmm-yyyy")),Curves!$11:$11,0)</f>
        <v>39</v>
      </c>
      <c r="DG174" s="12"/>
      <c r="DH174" s="12">
        <f>MATCH(CONCATENATE("NG ",TEXT($BV174,"mmm-yyyy")),Curves!$11:$11,0)</f>
        <v>28</v>
      </c>
      <c r="DI174" s="12">
        <f>MATCH(CONCATENATE("B ",TEXT($BV174,"mmm-yyyy")),Curves!$11:$11,0)</f>
        <v>16</v>
      </c>
      <c r="DJ174" s="12">
        <f>MATCH(CONCATENATE("DISC ",TEXT($BV174,"mmm-yyyy")),Curves!$11:$11,0)</f>
        <v>40</v>
      </c>
      <c r="DL174" s="12">
        <f>MATCH(CONCATENATE("NG ",TEXT($BW174,"mmm-yyyy")),Curves!$11:$11,0)</f>
        <v>29</v>
      </c>
      <c r="DM174" s="12">
        <f>MATCH(CONCATENATE("B ",TEXT($BW174,"mmm-yyyy")),Curves!$11:$11,0)</f>
        <v>17</v>
      </c>
      <c r="DN174" s="12">
        <f>MATCH(CONCATENATE("DISC ",TEXT($BW174,"mmm-yyyy")),Curves!$11:$11,0)</f>
        <v>41</v>
      </c>
      <c r="DP174" s="12">
        <f>MATCH(CONCATENATE("NG ",TEXT($BX174,"mmm-yyyy")),Curves!$11:$11,0)</f>
        <v>30</v>
      </c>
      <c r="DQ174" s="12">
        <f>MATCH(CONCATENATE("B ",TEXT($BX174,"mmm-yyyy")),Curves!$11:$11,0)</f>
        <v>18</v>
      </c>
      <c r="DR174" s="12">
        <f>MATCH(CONCATENATE("DISC ",TEXT($BX174,"mmm-yyyy")),Curves!$11:$11,0)</f>
        <v>42</v>
      </c>
    </row>
    <row r="175" spans="2:122" x14ac:dyDescent="0.2">
      <c r="B175" s="6">
        <f t="shared" si="164"/>
        <v>36800</v>
      </c>
      <c r="C175" s="27">
        <f>IF(Curves!C184&lt;&gt;"",Curves!C184,"")</f>
        <v>36789</v>
      </c>
      <c r="D175" s="31"/>
      <c r="E175" s="20">
        <f t="shared" si="165"/>
        <v>0</v>
      </c>
      <c r="F175" s="20">
        <f t="shared" si="167"/>
        <v>0</v>
      </c>
      <c r="G175" s="20">
        <f t="shared" si="168"/>
        <v>0</v>
      </c>
      <c r="H175" s="20">
        <f t="shared" si="169"/>
        <v>0</v>
      </c>
      <c r="I175" s="20">
        <f t="shared" si="170"/>
        <v>0</v>
      </c>
      <c r="J175" s="20">
        <f t="shared" si="171"/>
        <v>4.4540726715207422</v>
      </c>
      <c r="K175" s="20">
        <f t="shared" si="172"/>
        <v>4.9646454066010088</v>
      </c>
      <c r="L175" s="20">
        <f t="shared" si="173"/>
        <v>5.1915234077398855</v>
      </c>
      <c r="M175" s="20">
        <f t="shared" si="174"/>
        <v>5.134538742047984</v>
      </c>
      <c r="N175" s="20">
        <f t="shared" si="175"/>
        <v>4.8222793658585656</v>
      </c>
      <c r="O175" s="21">
        <f t="shared" si="176"/>
        <v>4.4532469198626989</v>
      </c>
      <c r="P175" s="20"/>
      <c r="Q175" s="50">
        <f t="shared" si="177"/>
        <v>5.1915234077398855</v>
      </c>
      <c r="R175" s="50">
        <f t="shared" si="200"/>
        <v>4.4532469198626989</v>
      </c>
      <c r="S175" s="51">
        <f t="shared" si="178"/>
        <v>0.73827648787718658</v>
      </c>
      <c r="U175" s="34">
        <f>INDEX(Curves!$A$12:$AZ$907,$CA175,CB175)</f>
        <v>0</v>
      </c>
      <c r="V175" s="34">
        <f>INDEX(Curves!$A$12:$AZ$907,$CA175,CC175)</f>
        <v>0</v>
      </c>
      <c r="W175" s="34">
        <f>INDEX(Curves!$A$12:$AZ$907,$CA175,CD175)</f>
        <v>0</v>
      </c>
      <c r="X175" s="34"/>
      <c r="Y175" s="34">
        <f>INDEX(Curves!$A$12:$AZ$907,$CA175,CF175)</f>
        <v>0</v>
      </c>
      <c r="Z175" s="34">
        <f>INDEX(Curves!$A$12:$AZ$907,$CA175,CG175)</f>
        <v>0</v>
      </c>
      <c r="AA175" s="34">
        <f>INDEX(Curves!$A$12:$AZ$907,$CA175,CH175)</f>
        <v>0</v>
      </c>
      <c r="AB175" s="34"/>
      <c r="AC175" s="34">
        <f>INDEX(Curves!$A$12:$AZ$907,$CA175,CJ175)</f>
        <v>0</v>
      </c>
      <c r="AD175" s="34">
        <f>INDEX(Curves!$A$12:$AZ$907,$CA175,CK175)</f>
        <v>0</v>
      </c>
      <c r="AE175" s="34">
        <f>INDEX(Curves!$A$12:$AZ$907,$CA175,CL175)</f>
        <v>0</v>
      </c>
      <c r="AF175" s="34"/>
      <c r="AG175" s="34">
        <f>INDEX(Curves!$A$12:$AZ$907,$CA175,CN175)</f>
        <v>0</v>
      </c>
      <c r="AH175" s="34">
        <f>INDEX(Curves!$A$12:$AZ$907,$CA175,CO175)</f>
        <v>0</v>
      </c>
      <c r="AI175" s="34">
        <f>INDEX(Curves!$A$12:$AZ$907,$CA175,CP175)</f>
        <v>0</v>
      </c>
      <c r="AJ175" s="34"/>
      <c r="AK175" s="34">
        <f>INDEX(Curves!$A$12:$AZ$907,$CA175,CR175)</f>
        <v>0</v>
      </c>
      <c r="AL175" s="34">
        <f>INDEX(Curves!$A$12:$AZ$907,$CA175,CS175)</f>
        <v>0</v>
      </c>
      <c r="AM175" s="34">
        <f>INDEX(Curves!$A$12:$AZ$907,$CA175,CT175)</f>
        <v>0</v>
      </c>
      <c r="AN175" s="34"/>
      <c r="AO175" s="34">
        <f>INDEX(Curves!$A$12:$AZ$907,$CA175,CV175)</f>
        <v>5.3179999999999996</v>
      </c>
      <c r="AP175" s="34">
        <f>INDEX(Curves!$A$12:$AZ$907,$CA175,CW175)</f>
        <v>-0.85499999999999998</v>
      </c>
      <c r="AQ175" s="34">
        <f>INDEX(Curves!$A$12:$AZ$907,$CA175,CX175)</f>
        <v>0.99799970233491897</v>
      </c>
      <c r="AR175" s="34"/>
      <c r="AS175" s="34">
        <f>INDEX(Curves!$A$12:$AZ$907,$CA175,CZ175)</f>
        <v>5.4329999999999998</v>
      </c>
      <c r="AT175" s="34">
        <f>INDEX(Curves!$A$12:$AZ$907,$CA175,DA175)</f>
        <v>-0.43</v>
      </c>
      <c r="AU175" s="34">
        <f>INDEX(Curves!$A$12:$AZ$907,$CA175,DB175)</f>
        <v>0.99233368111153486</v>
      </c>
      <c r="AV175" s="34"/>
      <c r="AW175" s="34">
        <f>INDEX(Curves!$A$12:$AZ$907,$CA175,DD175)</f>
        <v>5.5480000000000009</v>
      </c>
      <c r="AX175" s="34">
        <f>INDEX(Curves!$A$12:$AZ$907,$CA175,DE175)</f>
        <v>-0.28749999999999998</v>
      </c>
      <c r="AY175" s="34">
        <f>INDEX(Curves!$A$12:$AZ$907,$CA175,DF175)</f>
        <v>0.98688782582261847</v>
      </c>
      <c r="AZ175" s="34"/>
      <c r="BA175" s="34">
        <f>INDEX(Curves!$A$12:$AZ$907,$CA175,DH175)</f>
        <v>5.4950000000000001</v>
      </c>
      <c r="BB175" s="34">
        <f>INDEX(Curves!$A$12:$AZ$907,$CA175,DI175)</f>
        <v>-0.26250000000000001</v>
      </c>
      <c r="BC175" s="34">
        <f>INDEX(Curves!$A$12:$AZ$907,$CA175,DJ175)</f>
        <v>0.98127830712813835</v>
      </c>
      <c r="BD175" s="34"/>
      <c r="BE175" s="34">
        <f>INDEX(Curves!$A$12:$AZ$907,$CA175,DL175)</f>
        <v>5.21</v>
      </c>
      <c r="BF175" s="34">
        <f>INDEX(Curves!$A$12:$AZ$907,$CA175,DM175)</f>
        <v>-0.26750000000000002</v>
      </c>
      <c r="BG175" s="34">
        <f>INDEX(Curves!$A$12:$AZ$907,$CA175,DN175)</f>
        <v>0.97567614888387766</v>
      </c>
      <c r="BH175" s="34"/>
      <c r="BI175" s="34">
        <f>INDEX(Curves!$A$12:$AZ$907,$CA175,DP175)</f>
        <v>4.923</v>
      </c>
      <c r="BJ175" s="34">
        <f>INDEX(Curves!$A$12:$AZ$907,$CA175,DQ175)</f>
        <v>-0.33500000000000002</v>
      </c>
      <c r="BK175" s="34">
        <f>INDEX(Curves!$A$12:$AZ$907,$CA175,DR175)</f>
        <v>0.97062923275124213</v>
      </c>
      <c r="BL175"/>
      <c r="BM175"/>
      <c r="BN175" s="17">
        <f t="shared" si="180"/>
        <v>36647</v>
      </c>
      <c r="BO175" s="17">
        <f t="shared" ref="BO175:BX175" si="224">EOMONTH(BN175,1)</f>
        <v>36707</v>
      </c>
      <c r="BP175" s="17">
        <f t="shared" si="224"/>
        <v>36738</v>
      </c>
      <c r="BQ175" s="17">
        <f t="shared" si="224"/>
        <v>36769</v>
      </c>
      <c r="BR175" s="17">
        <f t="shared" si="224"/>
        <v>36799</v>
      </c>
      <c r="BS175" s="17">
        <f t="shared" si="224"/>
        <v>36830</v>
      </c>
      <c r="BT175" s="17">
        <f t="shared" si="224"/>
        <v>36860</v>
      </c>
      <c r="BU175" s="17">
        <f t="shared" si="224"/>
        <v>36891</v>
      </c>
      <c r="BV175" s="17">
        <f t="shared" si="224"/>
        <v>36922</v>
      </c>
      <c r="BW175" s="17">
        <f t="shared" si="224"/>
        <v>36950</v>
      </c>
      <c r="BX175" s="17">
        <f t="shared" si="224"/>
        <v>36981</v>
      </c>
      <c r="BY175" s="9"/>
      <c r="CA175" s="12">
        <f>MATCH(C175,Curves!$C$12:$C$433,0)</f>
        <v>173</v>
      </c>
      <c r="CB175" s="12">
        <f>MATCH(CONCATENATE("NG ",TEXT($BN175,"mmm-yyyy")),Curves!$11:$11,0)</f>
        <v>20</v>
      </c>
      <c r="CC175" s="12">
        <f>MATCH(CONCATENATE("B ",TEXT($BN175,"mmm-yyyy")),Curves!$11:$11,0)</f>
        <v>8</v>
      </c>
      <c r="CD175" s="12">
        <f>MATCH(CONCATENATE("DISC ",TEXT($BN175,"mmm-yyyy")),Curves!$11:$11,0)</f>
        <v>32</v>
      </c>
      <c r="CE175" s="12"/>
      <c r="CF175" s="12">
        <f>MATCH(CONCATENATE("NG ",TEXT($BO175,"mmm-yyyy")),Curves!$11:$11,0)</f>
        <v>21</v>
      </c>
      <c r="CG175" s="12">
        <f>MATCH(CONCATENATE("B ",TEXT($BO175,"mmm-yyyy")),Curves!$11:$11,0)</f>
        <v>9</v>
      </c>
      <c r="CH175" s="12">
        <f>MATCH(CONCATENATE("DISC ",TEXT($BO175,"mmm-yyyy")),Curves!$11:$11,0)</f>
        <v>33</v>
      </c>
      <c r="CI175" s="12"/>
      <c r="CJ175" s="12">
        <f>MATCH(CONCATENATE("NG ",TEXT($BP175,"mmm-yyyy")),Curves!$11:$11,0)</f>
        <v>22</v>
      </c>
      <c r="CK175" s="12">
        <f>MATCH(CONCATENATE("B ",TEXT($BP175,"mmm-yyyy")),Curves!$11:$11,0)</f>
        <v>10</v>
      </c>
      <c r="CL175" s="12">
        <f>MATCH(CONCATENATE("DISC ",TEXT($BP175,"mmm-yyyy")),Curves!$11:$11,0)</f>
        <v>34</v>
      </c>
      <c r="CM175" s="12"/>
      <c r="CN175" s="12">
        <f>MATCH(CONCATENATE("NG ",TEXT($BQ175,"mmm-yyyy")),Curves!$11:$11,0)</f>
        <v>23</v>
      </c>
      <c r="CO175" s="12">
        <f>MATCH(CONCATENATE("B ",TEXT($BQ175,"mmm-yyyy")),Curves!$11:$11,0)</f>
        <v>11</v>
      </c>
      <c r="CP175" s="12">
        <f>MATCH(CONCATENATE("DISC ",TEXT($BQ175,"mmm-yyyy")),Curves!$11:$11,0)</f>
        <v>35</v>
      </c>
      <c r="CQ175" s="12"/>
      <c r="CR175" s="12">
        <f>MATCH(CONCATENATE("NG ",TEXT($BR175,"mmm-yyyy")),Curves!$11:$11,0)</f>
        <v>24</v>
      </c>
      <c r="CS175" s="12">
        <f>MATCH(CONCATENATE("B ",TEXT($BR175,"mmm-yyyy")),Curves!$11:$11,0)</f>
        <v>12</v>
      </c>
      <c r="CT175" s="12">
        <f>MATCH(CONCATENATE("DISC ",TEXT($BR175,"mmm-yyyy")),Curves!$11:$11,0)</f>
        <v>36</v>
      </c>
      <c r="CU175" s="12"/>
      <c r="CV175" s="12">
        <f>MATCH(CONCATENATE("NG ",TEXT($BS175,"mmm-yyyy")),Curves!$11:$11,0)</f>
        <v>25</v>
      </c>
      <c r="CW175" s="12">
        <f>MATCH(CONCATENATE("B ",TEXT($BS175,"mmm-yyyy")),Curves!$11:$11,0)</f>
        <v>13</v>
      </c>
      <c r="CX175" s="12">
        <f>MATCH(CONCATENATE("DISC ",TEXT($BS175,"mmm-yyyy")),Curves!$11:$11,0)</f>
        <v>37</v>
      </c>
      <c r="CY175" s="12"/>
      <c r="CZ175" s="12">
        <f>MATCH(CONCATENATE("NG ",TEXT($BT175,"mmm-yyyy")),Curves!$11:$11,0)</f>
        <v>26</v>
      </c>
      <c r="DA175" s="12">
        <f>MATCH(CONCATENATE("B ",TEXT($BT175,"mmm-yyyy")),Curves!$11:$11,0)</f>
        <v>14</v>
      </c>
      <c r="DB175" s="12">
        <f>MATCH(CONCATENATE("DISC ",TEXT($BT175,"mmm-yyyy")),Curves!$11:$11,0)</f>
        <v>38</v>
      </c>
      <c r="DC175" s="12"/>
      <c r="DD175" s="12">
        <f>MATCH(CONCATENATE("NG ",TEXT($BU175,"mmm-yyyy")),Curves!$11:$11,0)</f>
        <v>27</v>
      </c>
      <c r="DE175" s="12">
        <f>MATCH(CONCATENATE("B ",TEXT($BU175,"mmm-yyyy")),Curves!$11:$11,0)</f>
        <v>15</v>
      </c>
      <c r="DF175" s="12">
        <f>MATCH(CONCATENATE("DISC ",TEXT($BU175,"mmm-yyyy")),Curves!$11:$11,0)</f>
        <v>39</v>
      </c>
      <c r="DG175" s="12"/>
      <c r="DH175" s="12">
        <f>MATCH(CONCATENATE("NG ",TEXT($BV175,"mmm-yyyy")),Curves!$11:$11,0)</f>
        <v>28</v>
      </c>
      <c r="DI175" s="12">
        <f>MATCH(CONCATENATE("B ",TEXT($BV175,"mmm-yyyy")),Curves!$11:$11,0)</f>
        <v>16</v>
      </c>
      <c r="DJ175" s="12">
        <f>MATCH(CONCATENATE("DISC ",TEXT($BV175,"mmm-yyyy")),Curves!$11:$11,0)</f>
        <v>40</v>
      </c>
      <c r="DL175" s="12">
        <f>MATCH(CONCATENATE("NG ",TEXT($BW175,"mmm-yyyy")),Curves!$11:$11,0)</f>
        <v>29</v>
      </c>
      <c r="DM175" s="12">
        <f>MATCH(CONCATENATE("B ",TEXT($BW175,"mmm-yyyy")),Curves!$11:$11,0)</f>
        <v>17</v>
      </c>
      <c r="DN175" s="12">
        <f>MATCH(CONCATENATE("DISC ",TEXT($BW175,"mmm-yyyy")),Curves!$11:$11,0)</f>
        <v>41</v>
      </c>
      <c r="DP175" s="12">
        <f>MATCH(CONCATENATE("NG ",TEXT($BX175,"mmm-yyyy")),Curves!$11:$11,0)</f>
        <v>30</v>
      </c>
      <c r="DQ175" s="12">
        <f>MATCH(CONCATENATE("B ",TEXT($BX175,"mmm-yyyy")),Curves!$11:$11,0)</f>
        <v>18</v>
      </c>
      <c r="DR175" s="12">
        <f>MATCH(CONCATENATE("DISC ",TEXT($BX175,"mmm-yyyy")),Curves!$11:$11,0)</f>
        <v>42</v>
      </c>
    </row>
    <row r="176" spans="2:122" x14ac:dyDescent="0.2">
      <c r="B176" s="6">
        <f t="shared" si="164"/>
        <v>36800</v>
      </c>
      <c r="C176" s="27">
        <f>IF(Curves!C185&lt;&gt;"",Curves!C185,"")</f>
        <v>36790</v>
      </c>
      <c r="D176" s="31"/>
      <c r="E176" s="20">
        <f t="shared" si="165"/>
        <v>0</v>
      </c>
      <c r="F176" s="20">
        <f t="shared" si="167"/>
        <v>0</v>
      </c>
      <c r="G176" s="20">
        <f t="shared" si="168"/>
        <v>0</v>
      </c>
      <c r="H176" s="20">
        <f t="shared" si="169"/>
        <v>0</v>
      </c>
      <c r="I176" s="20">
        <f t="shared" si="170"/>
        <v>0</v>
      </c>
      <c r="J176" s="20">
        <f t="shared" si="171"/>
        <v>4.3265894355507442</v>
      </c>
      <c r="K176" s="20">
        <f t="shared" si="172"/>
        <v>4.7412694949796874</v>
      </c>
      <c r="L176" s="20">
        <f t="shared" si="173"/>
        <v>5.0632064912347277</v>
      </c>
      <c r="M176" s="20">
        <f t="shared" si="174"/>
        <v>5.0889299182188532</v>
      </c>
      <c r="N176" s="20">
        <f t="shared" si="175"/>
        <v>4.8164023437233991</v>
      </c>
      <c r="O176" s="21">
        <f t="shared" si="176"/>
        <v>4.4541255929440684</v>
      </c>
      <c r="P176" s="20"/>
      <c r="Q176" s="50">
        <f t="shared" si="177"/>
        <v>5.0889299182188532</v>
      </c>
      <c r="R176" s="50">
        <f t="shared" si="200"/>
        <v>4.3265894355507442</v>
      </c>
      <c r="S176" s="51">
        <f t="shared" si="178"/>
        <v>0.76234048266810905</v>
      </c>
      <c r="U176" s="34">
        <f>INDEX(Curves!$A$12:$AZ$907,$CA176,CB176)</f>
        <v>0</v>
      </c>
      <c r="V176" s="34">
        <f>INDEX(Curves!$A$12:$AZ$907,$CA176,CC176)</f>
        <v>0</v>
      </c>
      <c r="W176" s="34">
        <f>INDEX(Curves!$A$12:$AZ$907,$CA176,CD176)</f>
        <v>0</v>
      </c>
      <c r="X176" s="34"/>
      <c r="Y176" s="34">
        <f>INDEX(Curves!$A$12:$AZ$907,$CA176,CF176)</f>
        <v>0</v>
      </c>
      <c r="Z176" s="34">
        <f>INDEX(Curves!$A$12:$AZ$907,$CA176,CG176)</f>
        <v>0</v>
      </c>
      <c r="AA176" s="34">
        <f>INDEX(Curves!$A$12:$AZ$907,$CA176,CH176)</f>
        <v>0</v>
      </c>
      <c r="AB176" s="34"/>
      <c r="AC176" s="34">
        <f>INDEX(Curves!$A$12:$AZ$907,$CA176,CJ176)</f>
        <v>0</v>
      </c>
      <c r="AD176" s="34">
        <f>INDEX(Curves!$A$12:$AZ$907,$CA176,CK176)</f>
        <v>0</v>
      </c>
      <c r="AE176" s="34">
        <f>INDEX(Curves!$A$12:$AZ$907,$CA176,CL176)</f>
        <v>0</v>
      </c>
      <c r="AF176" s="34"/>
      <c r="AG176" s="34">
        <f>INDEX(Curves!$A$12:$AZ$907,$CA176,CN176)</f>
        <v>0</v>
      </c>
      <c r="AH176" s="34">
        <f>INDEX(Curves!$A$12:$AZ$907,$CA176,CO176)</f>
        <v>0</v>
      </c>
      <c r="AI176" s="34">
        <f>INDEX(Curves!$A$12:$AZ$907,$CA176,CP176)</f>
        <v>0</v>
      </c>
      <c r="AJ176" s="34"/>
      <c r="AK176" s="34">
        <f>INDEX(Curves!$A$12:$AZ$907,$CA176,CR176)</f>
        <v>0</v>
      </c>
      <c r="AL176" s="34">
        <f>INDEX(Curves!$A$12:$AZ$907,$CA176,CS176)</f>
        <v>0</v>
      </c>
      <c r="AM176" s="34">
        <f>INDEX(Curves!$A$12:$AZ$907,$CA176,CT176)</f>
        <v>0</v>
      </c>
      <c r="AN176" s="34"/>
      <c r="AO176" s="34">
        <f>INDEX(Curves!$A$12:$AZ$907,$CA176,CV176)</f>
        <v>5.2870000000000008</v>
      </c>
      <c r="AP176" s="34">
        <f>INDEX(Curves!$A$12:$AZ$907,$CA176,CW176)</f>
        <v>-0.95250000000000001</v>
      </c>
      <c r="AQ176" s="34">
        <f>INDEX(Curves!$A$12:$AZ$907,$CA176,CX176)</f>
        <v>0.99817497647958076</v>
      </c>
      <c r="AR176" s="34"/>
      <c r="AS176" s="34">
        <f>INDEX(Curves!$A$12:$AZ$907,$CA176,CZ176)</f>
        <v>5.4020000000000001</v>
      </c>
      <c r="AT176" s="34">
        <f>INDEX(Curves!$A$12:$AZ$907,$CA176,DA176)</f>
        <v>-0.625</v>
      </c>
      <c r="AU176" s="34">
        <f>INDEX(Curves!$A$12:$AZ$907,$CA176,DB176)</f>
        <v>0.99252030458021501</v>
      </c>
      <c r="AV176" s="34"/>
      <c r="AW176" s="34">
        <f>INDEX(Curves!$A$12:$AZ$907,$CA176,DD176)</f>
        <v>5.5170000000000003</v>
      </c>
      <c r="AX176" s="34">
        <f>INDEX(Curves!$A$12:$AZ$907,$CA176,DE176)</f>
        <v>-0.38750000000000001</v>
      </c>
      <c r="AY176" s="34">
        <f>INDEX(Curves!$A$12:$AZ$907,$CA176,DF176)</f>
        <v>0.98707602909342584</v>
      </c>
      <c r="AZ176" s="34"/>
      <c r="BA176" s="34">
        <f>INDEX(Curves!$A$12:$AZ$907,$CA176,DH176)</f>
        <v>5.47</v>
      </c>
      <c r="BB176" s="34">
        <f>INDEX(Curves!$A$12:$AZ$907,$CA176,DI176)</f>
        <v>-0.28499999999999998</v>
      </c>
      <c r="BC176" s="34">
        <f>INDEX(Curves!$A$12:$AZ$907,$CA176,DJ176)</f>
        <v>0.98147153678280685</v>
      </c>
      <c r="BD176" s="34"/>
      <c r="BE176" s="34">
        <f>INDEX(Curves!$A$12:$AZ$907,$CA176,DL176)</f>
        <v>5.2029999999999994</v>
      </c>
      <c r="BF176" s="34">
        <f>INDEX(Curves!$A$12:$AZ$907,$CA176,DM176)</f>
        <v>-0.26750000000000002</v>
      </c>
      <c r="BG176" s="34">
        <f>INDEX(Curves!$A$12:$AZ$907,$CA176,DN176)</f>
        <v>0.97586918118192678</v>
      </c>
      <c r="BH176" s="34"/>
      <c r="BI176" s="34">
        <f>INDEX(Curves!$A$12:$AZ$907,$CA176,DP176)</f>
        <v>4.923</v>
      </c>
      <c r="BJ176" s="34">
        <f>INDEX(Curves!$A$12:$AZ$907,$CA176,DQ176)</f>
        <v>-0.33500000000000002</v>
      </c>
      <c r="BK176" s="34">
        <f>INDEX(Curves!$A$12:$AZ$907,$CA176,DR176)</f>
        <v>0.97082074824413001</v>
      </c>
      <c r="BL176"/>
      <c r="BM176"/>
      <c r="BN176" s="17">
        <f t="shared" si="180"/>
        <v>36647</v>
      </c>
      <c r="BO176" s="17">
        <f t="shared" ref="BO176:BX176" si="225">EOMONTH(BN176,1)</f>
        <v>36707</v>
      </c>
      <c r="BP176" s="17">
        <f t="shared" si="225"/>
        <v>36738</v>
      </c>
      <c r="BQ176" s="17">
        <f t="shared" si="225"/>
        <v>36769</v>
      </c>
      <c r="BR176" s="17">
        <f t="shared" si="225"/>
        <v>36799</v>
      </c>
      <c r="BS176" s="17">
        <f t="shared" si="225"/>
        <v>36830</v>
      </c>
      <c r="BT176" s="17">
        <f t="shared" si="225"/>
        <v>36860</v>
      </c>
      <c r="BU176" s="17">
        <f t="shared" si="225"/>
        <v>36891</v>
      </c>
      <c r="BV176" s="17">
        <f t="shared" si="225"/>
        <v>36922</v>
      </c>
      <c r="BW176" s="17">
        <f t="shared" si="225"/>
        <v>36950</v>
      </c>
      <c r="BX176" s="17">
        <f t="shared" si="225"/>
        <v>36981</v>
      </c>
      <c r="BY176" s="9"/>
      <c r="CA176" s="12">
        <f>MATCH(C176,Curves!$C$12:$C$433,0)</f>
        <v>174</v>
      </c>
      <c r="CB176" s="12">
        <f>MATCH(CONCATENATE("NG ",TEXT($BN176,"mmm-yyyy")),Curves!$11:$11,0)</f>
        <v>20</v>
      </c>
      <c r="CC176" s="12">
        <f>MATCH(CONCATENATE("B ",TEXT($BN176,"mmm-yyyy")),Curves!$11:$11,0)</f>
        <v>8</v>
      </c>
      <c r="CD176" s="12">
        <f>MATCH(CONCATENATE("DISC ",TEXT($BN176,"mmm-yyyy")),Curves!$11:$11,0)</f>
        <v>32</v>
      </c>
      <c r="CE176" s="12"/>
      <c r="CF176" s="12">
        <f>MATCH(CONCATENATE("NG ",TEXT($BO176,"mmm-yyyy")),Curves!$11:$11,0)</f>
        <v>21</v>
      </c>
      <c r="CG176" s="12">
        <f>MATCH(CONCATENATE("B ",TEXT($BO176,"mmm-yyyy")),Curves!$11:$11,0)</f>
        <v>9</v>
      </c>
      <c r="CH176" s="12">
        <f>MATCH(CONCATENATE("DISC ",TEXT($BO176,"mmm-yyyy")),Curves!$11:$11,0)</f>
        <v>33</v>
      </c>
      <c r="CI176" s="12"/>
      <c r="CJ176" s="12">
        <f>MATCH(CONCATENATE("NG ",TEXT($BP176,"mmm-yyyy")),Curves!$11:$11,0)</f>
        <v>22</v>
      </c>
      <c r="CK176" s="12">
        <f>MATCH(CONCATENATE("B ",TEXT($BP176,"mmm-yyyy")),Curves!$11:$11,0)</f>
        <v>10</v>
      </c>
      <c r="CL176" s="12">
        <f>MATCH(CONCATENATE("DISC ",TEXT($BP176,"mmm-yyyy")),Curves!$11:$11,0)</f>
        <v>34</v>
      </c>
      <c r="CM176" s="12"/>
      <c r="CN176" s="12">
        <f>MATCH(CONCATENATE("NG ",TEXT($BQ176,"mmm-yyyy")),Curves!$11:$11,0)</f>
        <v>23</v>
      </c>
      <c r="CO176" s="12">
        <f>MATCH(CONCATENATE("B ",TEXT($BQ176,"mmm-yyyy")),Curves!$11:$11,0)</f>
        <v>11</v>
      </c>
      <c r="CP176" s="12">
        <f>MATCH(CONCATENATE("DISC ",TEXT($BQ176,"mmm-yyyy")),Curves!$11:$11,0)</f>
        <v>35</v>
      </c>
      <c r="CQ176" s="12"/>
      <c r="CR176" s="12">
        <f>MATCH(CONCATENATE("NG ",TEXT($BR176,"mmm-yyyy")),Curves!$11:$11,0)</f>
        <v>24</v>
      </c>
      <c r="CS176" s="12">
        <f>MATCH(CONCATENATE("B ",TEXT($BR176,"mmm-yyyy")),Curves!$11:$11,0)</f>
        <v>12</v>
      </c>
      <c r="CT176" s="12">
        <f>MATCH(CONCATENATE("DISC ",TEXT($BR176,"mmm-yyyy")),Curves!$11:$11,0)</f>
        <v>36</v>
      </c>
      <c r="CU176" s="12"/>
      <c r="CV176" s="12">
        <f>MATCH(CONCATENATE("NG ",TEXT($BS176,"mmm-yyyy")),Curves!$11:$11,0)</f>
        <v>25</v>
      </c>
      <c r="CW176" s="12">
        <f>MATCH(CONCATENATE("B ",TEXT($BS176,"mmm-yyyy")),Curves!$11:$11,0)</f>
        <v>13</v>
      </c>
      <c r="CX176" s="12">
        <f>MATCH(CONCATENATE("DISC ",TEXT($BS176,"mmm-yyyy")),Curves!$11:$11,0)</f>
        <v>37</v>
      </c>
      <c r="CY176" s="12"/>
      <c r="CZ176" s="12">
        <f>MATCH(CONCATENATE("NG ",TEXT($BT176,"mmm-yyyy")),Curves!$11:$11,0)</f>
        <v>26</v>
      </c>
      <c r="DA176" s="12">
        <f>MATCH(CONCATENATE("B ",TEXT($BT176,"mmm-yyyy")),Curves!$11:$11,0)</f>
        <v>14</v>
      </c>
      <c r="DB176" s="12">
        <f>MATCH(CONCATENATE("DISC ",TEXT($BT176,"mmm-yyyy")),Curves!$11:$11,0)</f>
        <v>38</v>
      </c>
      <c r="DC176" s="12"/>
      <c r="DD176" s="12">
        <f>MATCH(CONCATENATE("NG ",TEXT($BU176,"mmm-yyyy")),Curves!$11:$11,0)</f>
        <v>27</v>
      </c>
      <c r="DE176" s="12">
        <f>MATCH(CONCATENATE("B ",TEXT($BU176,"mmm-yyyy")),Curves!$11:$11,0)</f>
        <v>15</v>
      </c>
      <c r="DF176" s="12">
        <f>MATCH(CONCATENATE("DISC ",TEXT($BU176,"mmm-yyyy")),Curves!$11:$11,0)</f>
        <v>39</v>
      </c>
      <c r="DG176" s="12"/>
      <c r="DH176" s="12">
        <f>MATCH(CONCATENATE("NG ",TEXT($BV176,"mmm-yyyy")),Curves!$11:$11,0)</f>
        <v>28</v>
      </c>
      <c r="DI176" s="12">
        <f>MATCH(CONCATENATE("B ",TEXT($BV176,"mmm-yyyy")),Curves!$11:$11,0)</f>
        <v>16</v>
      </c>
      <c r="DJ176" s="12">
        <f>MATCH(CONCATENATE("DISC ",TEXT($BV176,"mmm-yyyy")),Curves!$11:$11,0)</f>
        <v>40</v>
      </c>
      <c r="DL176" s="12">
        <f>MATCH(CONCATENATE("NG ",TEXT($BW176,"mmm-yyyy")),Curves!$11:$11,0)</f>
        <v>29</v>
      </c>
      <c r="DM176" s="12">
        <f>MATCH(CONCATENATE("B ",TEXT($BW176,"mmm-yyyy")),Curves!$11:$11,0)</f>
        <v>17</v>
      </c>
      <c r="DN176" s="12">
        <f>MATCH(CONCATENATE("DISC ",TEXT($BW176,"mmm-yyyy")),Curves!$11:$11,0)</f>
        <v>41</v>
      </c>
      <c r="DP176" s="12">
        <f>MATCH(CONCATENATE("NG ",TEXT($BX176,"mmm-yyyy")),Curves!$11:$11,0)</f>
        <v>30</v>
      </c>
      <c r="DQ176" s="12">
        <f>MATCH(CONCATENATE("B ",TEXT($BX176,"mmm-yyyy")),Curves!$11:$11,0)</f>
        <v>18</v>
      </c>
      <c r="DR176" s="12">
        <f>MATCH(CONCATENATE("DISC ",TEXT($BX176,"mmm-yyyy")),Curves!$11:$11,0)</f>
        <v>42</v>
      </c>
    </row>
    <row r="177" spans="2:122" x14ac:dyDescent="0.2">
      <c r="B177" s="6">
        <f t="shared" si="164"/>
        <v>36800</v>
      </c>
      <c r="C177" s="27">
        <f>IF(Curves!C186&lt;&gt;"",Curves!C186,"")</f>
        <v>36791</v>
      </c>
      <c r="D177" s="31"/>
      <c r="E177" s="20">
        <f t="shared" si="165"/>
        <v>0</v>
      </c>
      <c r="F177" s="20">
        <f t="shared" si="167"/>
        <v>0</v>
      </c>
      <c r="G177" s="20">
        <f t="shared" si="168"/>
        <v>0</v>
      </c>
      <c r="H177" s="20">
        <f t="shared" si="169"/>
        <v>0</v>
      </c>
      <c r="I177" s="20">
        <f t="shared" si="170"/>
        <v>0</v>
      </c>
      <c r="J177" s="20">
        <f t="shared" si="171"/>
        <v>4.2115828037566603</v>
      </c>
      <c r="K177" s="20">
        <f t="shared" si="172"/>
        <v>4.6915148897676291</v>
      </c>
      <c r="L177" s="20">
        <f t="shared" si="173"/>
        <v>4.9441773055918672</v>
      </c>
      <c r="M177" s="20">
        <f t="shared" si="174"/>
        <v>4.9916943401050551</v>
      </c>
      <c r="N177" s="20">
        <f t="shared" si="175"/>
        <v>4.7363001722057403</v>
      </c>
      <c r="O177" s="21">
        <f t="shared" si="176"/>
        <v>4.3938304079638604</v>
      </c>
      <c r="P177" s="20"/>
      <c r="Q177" s="50">
        <f t="shared" si="177"/>
        <v>4.9916943401050551</v>
      </c>
      <c r="R177" s="50">
        <f t="shared" si="200"/>
        <v>4.2115828037566603</v>
      </c>
      <c r="S177" s="51">
        <f t="shared" si="178"/>
        <v>0.78011153634839481</v>
      </c>
      <c r="U177" s="34">
        <f>INDEX(Curves!$A$12:$AZ$907,$CA177,CB177)</f>
        <v>0</v>
      </c>
      <c r="V177" s="34">
        <f>INDEX(Curves!$A$12:$AZ$907,$CA177,CC177)</f>
        <v>0</v>
      </c>
      <c r="W177" s="34">
        <f>INDEX(Curves!$A$12:$AZ$907,$CA177,CD177)</f>
        <v>0</v>
      </c>
      <c r="X177" s="34"/>
      <c r="Y177" s="34">
        <f>INDEX(Curves!$A$12:$AZ$907,$CA177,CF177)</f>
        <v>0</v>
      </c>
      <c r="Z177" s="34">
        <f>INDEX(Curves!$A$12:$AZ$907,$CA177,CG177)</f>
        <v>0</v>
      </c>
      <c r="AA177" s="34">
        <f>INDEX(Curves!$A$12:$AZ$907,$CA177,CH177)</f>
        <v>0</v>
      </c>
      <c r="AB177" s="34"/>
      <c r="AC177" s="34">
        <f>INDEX(Curves!$A$12:$AZ$907,$CA177,CJ177)</f>
        <v>0</v>
      </c>
      <c r="AD177" s="34">
        <f>INDEX(Curves!$A$12:$AZ$907,$CA177,CK177)</f>
        <v>0</v>
      </c>
      <c r="AE177" s="34">
        <f>INDEX(Curves!$A$12:$AZ$907,$CA177,CL177)</f>
        <v>0</v>
      </c>
      <c r="AF177" s="34"/>
      <c r="AG177" s="34">
        <f>INDEX(Curves!$A$12:$AZ$907,$CA177,CN177)</f>
        <v>0</v>
      </c>
      <c r="AH177" s="34">
        <f>INDEX(Curves!$A$12:$AZ$907,$CA177,CO177)</f>
        <v>0</v>
      </c>
      <c r="AI177" s="34">
        <f>INDEX(Curves!$A$12:$AZ$907,$CA177,CP177)</f>
        <v>0</v>
      </c>
      <c r="AJ177" s="34"/>
      <c r="AK177" s="34">
        <f>INDEX(Curves!$A$12:$AZ$907,$CA177,CR177)</f>
        <v>0</v>
      </c>
      <c r="AL177" s="34">
        <f>INDEX(Curves!$A$12:$AZ$907,$CA177,CS177)</f>
        <v>0</v>
      </c>
      <c r="AM177" s="34">
        <f>INDEX(Curves!$A$12:$AZ$907,$CA177,CT177)</f>
        <v>0</v>
      </c>
      <c r="AN177" s="34"/>
      <c r="AO177" s="34">
        <f>INDEX(Curves!$A$12:$AZ$907,$CA177,CV177)</f>
        <v>5.1310000000000002</v>
      </c>
      <c r="AP177" s="34">
        <f>INDEX(Curves!$A$12:$AZ$907,$CA177,CW177)</f>
        <v>-0.91249999999999998</v>
      </c>
      <c r="AQ177" s="34">
        <f>INDEX(Curves!$A$12:$AZ$907,$CA177,CX177)</f>
        <v>0.99836027112875658</v>
      </c>
      <c r="AR177" s="34"/>
      <c r="AS177" s="34">
        <f>INDEX(Curves!$A$12:$AZ$907,$CA177,CZ177)</f>
        <v>5.266</v>
      </c>
      <c r="AT177" s="34">
        <f>INDEX(Curves!$A$12:$AZ$907,$CA177,DA177)</f>
        <v>-0.54</v>
      </c>
      <c r="AU177" s="34">
        <f>INDEX(Curves!$A$12:$AZ$907,$CA177,DB177)</f>
        <v>0.99270310828769126</v>
      </c>
      <c r="AV177" s="34"/>
      <c r="AW177" s="34">
        <f>INDEX(Curves!$A$12:$AZ$907,$CA177,DD177)</f>
        <v>5.383</v>
      </c>
      <c r="AX177" s="34">
        <f>INDEX(Curves!$A$12:$AZ$907,$CA177,DE177)</f>
        <v>-0.375</v>
      </c>
      <c r="AY177" s="34">
        <f>INDEX(Curves!$A$12:$AZ$907,$CA177,DF177)</f>
        <v>0.98725585175556452</v>
      </c>
      <c r="AZ177" s="34"/>
      <c r="BA177" s="34">
        <f>INDEX(Curves!$A$12:$AZ$907,$CA177,DH177)</f>
        <v>5.35</v>
      </c>
      <c r="BB177" s="34">
        <f>INDEX(Curves!$A$12:$AZ$907,$CA177,DI177)</f>
        <v>-0.26500000000000001</v>
      </c>
      <c r="BC177" s="34">
        <f>INDEX(Curves!$A$12:$AZ$907,$CA177,DJ177)</f>
        <v>0.98165080434711016</v>
      </c>
      <c r="BD177" s="34"/>
      <c r="BE177" s="34">
        <f>INDEX(Curves!$A$12:$AZ$907,$CA177,DL177)</f>
        <v>5.0999999999999996</v>
      </c>
      <c r="BF177" s="34">
        <f>INDEX(Curves!$A$12:$AZ$907,$CA177,DM177)</f>
        <v>-0.2475</v>
      </c>
      <c r="BG177" s="34">
        <f>INDEX(Curves!$A$12:$AZ$907,$CA177,DN177)</f>
        <v>0.97605361611658736</v>
      </c>
      <c r="BH177" s="34"/>
      <c r="BI177" s="34">
        <f>INDEX(Curves!$A$12:$AZ$907,$CA177,DP177)</f>
        <v>4.84</v>
      </c>
      <c r="BJ177" s="34">
        <f>INDEX(Curves!$A$12:$AZ$907,$CA177,DQ177)</f>
        <v>-0.315</v>
      </c>
      <c r="BK177" s="34">
        <f>INDEX(Curves!$A$12:$AZ$907,$CA177,DR177)</f>
        <v>0.97101224485389193</v>
      </c>
      <c r="BL177"/>
      <c r="BM177"/>
      <c r="BN177" s="17">
        <f t="shared" si="180"/>
        <v>36647</v>
      </c>
      <c r="BO177" s="17">
        <f t="shared" ref="BO177:BX177" si="226">EOMONTH(BN177,1)</f>
        <v>36707</v>
      </c>
      <c r="BP177" s="17">
        <f t="shared" si="226"/>
        <v>36738</v>
      </c>
      <c r="BQ177" s="17">
        <f t="shared" si="226"/>
        <v>36769</v>
      </c>
      <c r="BR177" s="17">
        <f t="shared" si="226"/>
        <v>36799</v>
      </c>
      <c r="BS177" s="17">
        <f t="shared" si="226"/>
        <v>36830</v>
      </c>
      <c r="BT177" s="17">
        <f t="shared" si="226"/>
        <v>36860</v>
      </c>
      <c r="BU177" s="17">
        <f t="shared" si="226"/>
        <v>36891</v>
      </c>
      <c r="BV177" s="17">
        <f t="shared" si="226"/>
        <v>36922</v>
      </c>
      <c r="BW177" s="17">
        <f t="shared" si="226"/>
        <v>36950</v>
      </c>
      <c r="BX177" s="17">
        <f t="shared" si="226"/>
        <v>36981</v>
      </c>
      <c r="BY177" s="9"/>
      <c r="CA177" s="12">
        <f>MATCH(C177,Curves!$C$12:$C$433,0)</f>
        <v>175</v>
      </c>
      <c r="CB177" s="12">
        <f>MATCH(CONCATENATE("NG ",TEXT($BN177,"mmm-yyyy")),Curves!$11:$11,0)</f>
        <v>20</v>
      </c>
      <c r="CC177" s="12">
        <f>MATCH(CONCATENATE("B ",TEXT($BN177,"mmm-yyyy")),Curves!$11:$11,0)</f>
        <v>8</v>
      </c>
      <c r="CD177" s="12">
        <f>MATCH(CONCATENATE("DISC ",TEXT($BN177,"mmm-yyyy")),Curves!$11:$11,0)</f>
        <v>32</v>
      </c>
      <c r="CE177" s="12"/>
      <c r="CF177" s="12">
        <f>MATCH(CONCATENATE("NG ",TEXT($BO177,"mmm-yyyy")),Curves!$11:$11,0)</f>
        <v>21</v>
      </c>
      <c r="CG177" s="12">
        <f>MATCH(CONCATENATE("B ",TEXT($BO177,"mmm-yyyy")),Curves!$11:$11,0)</f>
        <v>9</v>
      </c>
      <c r="CH177" s="12">
        <f>MATCH(CONCATENATE("DISC ",TEXT($BO177,"mmm-yyyy")),Curves!$11:$11,0)</f>
        <v>33</v>
      </c>
      <c r="CI177" s="12"/>
      <c r="CJ177" s="12">
        <f>MATCH(CONCATENATE("NG ",TEXT($BP177,"mmm-yyyy")),Curves!$11:$11,0)</f>
        <v>22</v>
      </c>
      <c r="CK177" s="12">
        <f>MATCH(CONCATENATE("B ",TEXT($BP177,"mmm-yyyy")),Curves!$11:$11,0)</f>
        <v>10</v>
      </c>
      <c r="CL177" s="12">
        <f>MATCH(CONCATENATE("DISC ",TEXT($BP177,"mmm-yyyy")),Curves!$11:$11,0)</f>
        <v>34</v>
      </c>
      <c r="CM177" s="12"/>
      <c r="CN177" s="12">
        <f>MATCH(CONCATENATE("NG ",TEXT($BQ177,"mmm-yyyy")),Curves!$11:$11,0)</f>
        <v>23</v>
      </c>
      <c r="CO177" s="12">
        <f>MATCH(CONCATENATE("B ",TEXT($BQ177,"mmm-yyyy")),Curves!$11:$11,0)</f>
        <v>11</v>
      </c>
      <c r="CP177" s="12">
        <f>MATCH(CONCATENATE("DISC ",TEXT($BQ177,"mmm-yyyy")),Curves!$11:$11,0)</f>
        <v>35</v>
      </c>
      <c r="CQ177" s="12"/>
      <c r="CR177" s="12">
        <f>MATCH(CONCATENATE("NG ",TEXT($BR177,"mmm-yyyy")),Curves!$11:$11,0)</f>
        <v>24</v>
      </c>
      <c r="CS177" s="12">
        <f>MATCH(CONCATENATE("B ",TEXT($BR177,"mmm-yyyy")),Curves!$11:$11,0)</f>
        <v>12</v>
      </c>
      <c r="CT177" s="12">
        <f>MATCH(CONCATENATE("DISC ",TEXT($BR177,"mmm-yyyy")),Curves!$11:$11,0)</f>
        <v>36</v>
      </c>
      <c r="CU177" s="12"/>
      <c r="CV177" s="12">
        <f>MATCH(CONCATENATE("NG ",TEXT($BS177,"mmm-yyyy")),Curves!$11:$11,0)</f>
        <v>25</v>
      </c>
      <c r="CW177" s="12">
        <f>MATCH(CONCATENATE("B ",TEXT($BS177,"mmm-yyyy")),Curves!$11:$11,0)</f>
        <v>13</v>
      </c>
      <c r="CX177" s="12">
        <f>MATCH(CONCATENATE("DISC ",TEXT($BS177,"mmm-yyyy")),Curves!$11:$11,0)</f>
        <v>37</v>
      </c>
      <c r="CY177" s="12"/>
      <c r="CZ177" s="12">
        <f>MATCH(CONCATENATE("NG ",TEXT($BT177,"mmm-yyyy")),Curves!$11:$11,0)</f>
        <v>26</v>
      </c>
      <c r="DA177" s="12">
        <f>MATCH(CONCATENATE("B ",TEXT($BT177,"mmm-yyyy")),Curves!$11:$11,0)</f>
        <v>14</v>
      </c>
      <c r="DB177" s="12">
        <f>MATCH(CONCATENATE("DISC ",TEXT($BT177,"mmm-yyyy")),Curves!$11:$11,0)</f>
        <v>38</v>
      </c>
      <c r="DC177" s="12"/>
      <c r="DD177" s="12">
        <f>MATCH(CONCATENATE("NG ",TEXT($BU177,"mmm-yyyy")),Curves!$11:$11,0)</f>
        <v>27</v>
      </c>
      <c r="DE177" s="12">
        <f>MATCH(CONCATENATE("B ",TEXT($BU177,"mmm-yyyy")),Curves!$11:$11,0)</f>
        <v>15</v>
      </c>
      <c r="DF177" s="12">
        <f>MATCH(CONCATENATE("DISC ",TEXT($BU177,"mmm-yyyy")),Curves!$11:$11,0)</f>
        <v>39</v>
      </c>
      <c r="DG177" s="12"/>
      <c r="DH177" s="12">
        <f>MATCH(CONCATENATE("NG ",TEXT($BV177,"mmm-yyyy")),Curves!$11:$11,0)</f>
        <v>28</v>
      </c>
      <c r="DI177" s="12">
        <f>MATCH(CONCATENATE("B ",TEXT($BV177,"mmm-yyyy")),Curves!$11:$11,0)</f>
        <v>16</v>
      </c>
      <c r="DJ177" s="12">
        <f>MATCH(CONCATENATE("DISC ",TEXT($BV177,"mmm-yyyy")),Curves!$11:$11,0)</f>
        <v>40</v>
      </c>
      <c r="DL177" s="12">
        <f>MATCH(CONCATENATE("NG ",TEXT($BW177,"mmm-yyyy")),Curves!$11:$11,0)</f>
        <v>29</v>
      </c>
      <c r="DM177" s="12">
        <f>MATCH(CONCATENATE("B ",TEXT($BW177,"mmm-yyyy")),Curves!$11:$11,0)</f>
        <v>17</v>
      </c>
      <c r="DN177" s="12">
        <f>MATCH(CONCATENATE("DISC ",TEXT($BW177,"mmm-yyyy")),Curves!$11:$11,0)</f>
        <v>41</v>
      </c>
      <c r="DP177" s="12">
        <f>MATCH(CONCATENATE("NG ",TEXT($BX177,"mmm-yyyy")),Curves!$11:$11,0)</f>
        <v>30</v>
      </c>
      <c r="DQ177" s="12">
        <f>MATCH(CONCATENATE("B ",TEXT($BX177,"mmm-yyyy")),Curves!$11:$11,0)</f>
        <v>18</v>
      </c>
      <c r="DR177" s="12">
        <f>MATCH(CONCATENATE("DISC ",TEXT($BX177,"mmm-yyyy")),Curves!$11:$11,0)</f>
        <v>42</v>
      </c>
    </row>
    <row r="178" spans="2:122" x14ac:dyDescent="0.2">
      <c r="B178" s="6">
        <f t="shared" si="164"/>
        <v>36800</v>
      </c>
      <c r="C178" s="27">
        <f>IF(Curves!C187&lt;&gt;"",Curves!C187,"")</f>
        <v>36792</v>
      </c>
      <c r="D178" s="31"/>
      <c r="E178" s="20">
        <f t="shared" si="165"/>
        <v>0</v>
      </c>
      <c r="F178" s="20">
        <f t="shared" si="167"/>
        <v>0</v>
      </c>
      <c r="G178" s="20">
        <f t="shared" si="168"/>
        <v>0</v>
      </c>
      <c r="H178" s="20">
        <f t="shared" si="169"/>
        <v>0</v>
      </c>
      <c r="I178" s="20">
        <f t="shared" si="170"/>
        <v>0</v>
      </c>
      <c r="J178" s="20">
        <f t="shared" si="171"/>
        <v>0</v>
      </c>
      <c r="K178" s="20">
        <f t="shared" si="172"/>
        <v>0</v>
      </c>
      <c r="L178" s="20">
        <f t="shared" si="173"/>
        <v>0</v>
      </c>
      <c r="M178" s="20">
        <f t="shared" si="174"/>
        <v>0</v>
      </c>
      <c r="N178" s="20">
        <f t="shared" si="175"/>
        <v>0</v>
      </c>
      <c r="O178" s="21">
        <f t="shared" si="176"/>
        <v>0</v>
      </c>
      <c r="P178" s="20"/>
      <c r="Q178" s="50">
        <f t="shared" si="177"/>
        <v>0</v>
      </c>
      <c r="R178" s="50">
        <f t="shared" si="200"/>
        <v>0</v>
      </c>
      <c r="S178" s="51">
        <f t="shared" si="178"/>
        <v>0.78011153634839481</v>
      </c>
      <c r="U178" s="34">
        <f>INDEX(Curves!$A$12:$AZ$907,$CA178,CB178)</f>
        <v>0</v>
      </c>
      <c r="V178" s="34">
        <f>INDEX(Curves!$A$12:$AZ$907,$CA178,CC178)</f>
        <v>0</v>
      </c>
      <c r="W178" s="34">
        <f>INDEX(Curves!$A$12:$AZ$907,$CA178,CD178)</f>
        <v>0</v>
      </c>
      <c r="X178" s="34"/>
      <c r="Y178" s="34">
        <f>INDEX(Curves!$A$12:$AZ$907,$CA178,CF178)</f>
        <v>0</v>
      </c>
      <c r="Z178" s="34">
        <f>INDEX(Curves!$A$12:$AZ$907,$CA178,CG178)</f>
        <v>0</v>
      </c>
      <c r="AA178" s="34">
        <f>INDEX(Curves!$A$12:$AZ$907,$CA178,CH178)</f>
        <v>0</v>
      </c>
      <c r="AB178" s="34"/>
      <c r="AC178" s="34">
        <f>INDEX(Curves!$A$12:$AZ$907,$CA178,CJ178)</f>
        <v>0</v>
      </c>
      <c r="AD178" s="34">
        <f>INDEX(Curves!$A$12:$AZ$907,$CA178,CK178)</f>
        <v>0</v>
      </c>
      <c r="AE178" s="34">
        <f>INDEX(Curves!$A$12:$AZ$907,$CA178,CL178)</f>
        <v>0</v>
      </c>
      <c r="AF178" s="34"/>
      <c r="AG178" s="34">
        <f>INDEX(Curves!$A$12:$AZ$907,$CA178,CN178)</f>
        <v>0</v>
      </c>
      <c r="AH178" s="34">
        <f>INDEX(Curves!$A$12:$AZ$907,$CA178,CO178)</f>
        <v>0</v>
      </c>
      <c r="AI178" s="34">
        <f>INDEX(Curves!$A$12:$AZ$907,$CA178,CP178)</f>
        <v>0</v>
      </c>
      <c r="AJ178" s="34"/>
      <c r="AK178" s="34">
        <f>INDEX(Curves!$A$12:$AZ$907,$CA178,CR178)</f>
        <v>0</v>
      </c>
      <c r="AL178" s="34">
        <f>INDEX(Curves!$A$12:$AZ$907,$CA178,CS178)</f>
        <v>0</v>
      </c>
      <c r="AM178" s="34">
        <f>INDEX(Curves!$A$12:$AZ$907,$CA178,CT178)</f>
        <v>0</v>
      </c>
      <c r="AN178" s="34"/>
      <c r="AO178" s="34">
        <f>INDEX(Curves!$A$12:$AZ$907,$CA178,CV178)</f>
        <v>0</v>
      </c>
      <c r="AP178" s="34">
        <f>INDEX(Curves!$A$12:$AZ$907,$CA178,CW178)</f>
        <v>0</v>
      </c>
      <c r="AQ178" s="34">
        <f>INDEX(Curves!$A$12:$AZ$907,$CA178,CX178)</f>
        <v>0</v>
      </c>
      <c r="AR178" s="34"/>
      <c r="AS178" s="34">
        <f>INDEX(Curves!$A$12:$AZ$907,$CA178,CZ178)</f>
        <v>0</v>
      </c>
      <c r="AT178" s="34">
        <f>INDEX(Curves!$A$12:$AZ$907,$CA178,DA178)</f>
        <v>0</v>
      </c>
      <c r="AU178" s="34">
        <f>INDEX(Curves!$A$12:$AZ$907,$CA178,DB178)</f>
        <v>0</v>
      </c>
      <c r="AV178" s="34"/>
      <c r="AW178" s="34">
        <f>INDEX(Curves!$A$12:$AZ$907,$CA178,DD178)</f>
        <v>0</v>
      </c>
      <c r="AX178" s="34">
        <f>INDEX(Curves!$A$12:$AZ$907,$CA178,DE178)</f>
        <v>0</v>
      </c>
      <c r="AY178" s="34">
        <f>INDEX(Curves!$A$12:$AZ$907,$CA178,DF178)</f>
        <v>0</v>
      </c>
      <c r="AZ178" s="34"/>
      <c r="BA178" s="34">
        <f>INDEX(Curves!$A$12:$AZ$907,$CA178,DH178)</f>
        <v>0</v>
      </c>
      <c r="BB178" s="34">
        <f>INDEX(Curves!$A$12:$AZ$907,$CA178,DI178)</f>
        <v>0</v>
      </c>
      <c r="BC178" s="34">
        <f>INDEX(Curves!$A$12:$AZ$907,$CA178,DJ178)</f>
        <v>0</v>
      </c>
      <c r="BD178" s="34"/>
      <c r="BE178" s="34">
        <f>INDEX(Curves!$A$12:$AZ$907,$CA178,DL178)</f>
        <v>0</v>
      </c>
      <c r="BF178" s="34">
        <f>INDEX(Curves!$A$12:$AZ$907,$CA178,DM178)</f>
        <v>0</v>
      </c>
      <c r="BG178" s="34">
        <f>INDEX(Curves!$A$12:$AZ$907,$CA178,DN178)</f>
        <v>0</v>
      </c>
      <c r="BH178" s="34"/>
      <c r="BI178" s="34">
        <f>INDEX(Curves!$A$12:$AZ$907,$CA178,DP178)</f>
        <v>0</v>
      </c>
      <c r="BJ178" s="34">
        <f>INDEX(Curves!$A$12:$AZ$907,$CA178,DQ178)</f>
        <v>0</v>
      </c>
      <c r="BK178" s="34">
        <f>INDEX(Curves!$A$12:$AZ$907,$CA178,DR178)</f>
        <v>0</v>
      </c>
      <c r="BL178"/>
      <c r="BM178"/>
      <c r="BN178" s="17">
        <f t="shared" si="180"/>
        <v>36647</v>
      </c>
      <c r="BO178" s="17">
        <f t="shared" ref="BO178:BX178" si="227">EOMONTH(BN178,1)</f>
        <v>36707</v>
      </c>
      <c r="BP178" s="17">
        <f t="shared" si="227"/>
        <v>36738</v>
      </c>
      <c r="BQ178" s="17">
        <f t="shared" si="227"/>
        <v>36769</v>
      </c>
      <c r="BR178" s="17">
        <f t="shared" si="227"/>
        <v>36799</v>
      </c>
      <c r="BS178" s="17">
        <f t="shared" si="227"/>
        <v>36830</v>
      </c>
      <c r="BT178" s="17">
        <f t="shared" si="227"/>
        <v>36860</v>
      </c>
      <c r="BU178" s="17">
        <f t="shared" si="227"/>
        <v>36891</v>
      </c>
      <c r="BV178" s="17">
        <f t="shared" si="227"/>
        <v>36922</v>
      </c>
      <c r="BW178" s="17">
        <f t="shared" si="227"/>
        <v>36950</v>
      </c>
      <c r="BX178" s="17">
        <f t="shared" si="227"/>
        <v>36981</v>
      </c>
      <c r="BY178" s="9"/>
      <c r="CA178" s="12">
        <f>MATCH(C178,Curves!$C$12:$C$433,0)</f>
        <v>176</v>
      </c>
      <c r="CB178" s="12">
        <f>MATCH(CONCATENATE("NG ",TEXT($BN178,"mmm-yyyy")),Curves!$11:$11,0)</f>
        <v>20</v>
      </c>
      <c r="CC178" s="12">
        <f>MATCH(CONCATENATE("B ",TEXT($BN178,"mmm-yyyy")),Curves!$11:$11,0)</f>
        <v>8</v>
      </c>
      <c r="CD178" s="12">
        <f>MATCH(CONCATENATE("DISC ",TEXT($BN178,"mmm-yyyy")),Curves!$11:$11,0)</f>
        <v>32</v>
      </c>
      <c r="CE178" s="12"/>
      <c r="CF178" s="12">
        <f>MATCH(CONCATENATE("NG ",TEXT($BO178,"mmm-yyyy")),Curves!$11:$11,0)</f>
        <v>21</v>
      </c>
      <c r="CG178" s="12">
        <f>MATCH(CONCATENATE("B ",TEXT($BO178,"mmm-yyyy")),Curves!$11:$11,0)</f>
        <v>9</v>
      </c>
      <c r="CH178" s="12">
        <f>MATCH(CONCATENATE("DISC ",TEXT($BO178,"mmm-yyyy")),Curves!$11:$11,0)</f>
        <v>33</v>
      </c>
      <c r="CI178" s="12"/>
      <c r="CJ178" s="12">
        <f>MATCH(CONCATENATE("NG ",TEXT($BP178,"mmm-yyyy")),Curves!$11:$11,0)</f>
        <v>22</v>
      </c>
      <c r="CK178" s="12">
        <f>MATCH(CONCATENATE("B ",TEXT($BP178,"mmm-yyyy")),Curves!$11:$11,0)</f>
        <v>10</v>
      </c>
      <c r="CL178" s="12">
        <f>MATCH(CONCATENATE("DISC ",TEXT($BP178,"mmm-yyyy")),Curves!$11:$11,0)</f>
        <v>34</v>
      </c>
      <c r="CM178" s="12"/>
      <c r="CN178" s="12">
        <f>MATCH(CONCATENATE("NG ",TEXT($BQ178,"mmm-yyyy")),Curves!$11:$11,0)</f>
        <v>23</v>
      </c>
      <c r="CO178" s="12">
        <f>MATCH(CONCATENATE("B ",TEXT($BQ178,"mmm-yyyy")),Curves!$11:$11,0)</f>
        <v>11</v>
      </c>
      <c r="CP178" s="12">
        <f>MATCH(CONCATENATE("DISC ",TEXT($BQ178,"mmm-yyyy")),Curves!$11:$11,0)</f>
        <v>35</v>
      </c>
      <c r="CQ178" s="12"/>
      <c r="CR178" s="12">
        <f>MATCH(CONCATENATE("NG ",TEXT($BR178,"mmm-yyyy")),Curves!$11:$11,0)</f>
        <v>24</v>
      </c>
      <c r="CS178" s="12">
        <f>MATCH(CONCATENATE("B ",TEXT($BR178,"mmm-yyyy")),Curves!$11:$11,0)</f>
        <v>12</v>
      </c>
      <c r="CT178" s="12">
        <f>MATCH(CONCATENATE("DISC ",TEXT($BR178,"mmm-yyyy")),Curves!$11:$11,0)</f>
        <v>36</v>
      </c>
      <c r="CU178" s="12"/>
      <c r="CV178" s="12">
        <f>MATCH(CONCATENATE("NG ",TEXT($BS178,"mmm-yyyy")),Curves!$11:$11,0)</f>
        <v>25</v>
      </c>
      <c r="CW178" s="12">
        <f>MATCH(CONCATENATE("B ",TEXT($BS178,"mmm-yyyy")),Curves!$11:$11,0)</f>
        <v>13</v>
      </c>
      <c r="CX178" s="12">
        <f>MATCH(CONCATENATE("DISC ",TEXT($BS178,"mmm-yyyy")),Curves!$11:$11,0)</f>
        <v>37</v>
      </c>
      <c r="CY178" s="12"/>
      <c r="CZ178" s="12">
        <f>MATCH(CONCATENATE("NG ",TEXT($BT178,"mmm-yyyy")),Curves!$11:$11,0)</f>
        <v>26</v>
      </c>
      <c r="DA178" s="12">
        <f>MATCH(CONCATENATE("B ",TEXT($BT178,"mmm-yyyy")),Curves!$11:$11,0)</f>
        <v>14</v>
      </c>
      <c r="DB178" s="12">
        <f>MATCH(CONCATENATE("DISC ",TEXT($BT178,"mmm-yyyy")),Curves!$11:$11,0)</f>
        <v>38</v>
      </c>
      <c r="DC178" s="12"/>
      <c r="DD178" s="12">
        <f>MATCH(CONCATENATE("NG ",TEXT($BU178,"mmm-yyyy")),Curves!$11:$11,0)</f>
        <v>27</v>
      </c>
      <c r="DE178" s="12">
        <f>MATCH(CONCATENATE("B ",TEXT($BU178,"mmm-yyyy")),Curves!$11:$11,0)</f>
        <v>15</v>
      </c>
      <c r="DF178" s="12">
        <f>MATCH(CONCATENATE("DISC ",TEXT($BU178,"mmm-yyyy")),Curves!$11:$11,0)</f>
        <v>39</v>
      </c>
      <c r="DG178" s="12"/>
      <c r="DH178" s="12">
        <f>MATCH(CONCATENATE("NG ",TEXT($BV178,"mmm-yyyy")),Curves!$11:$11,0)</f>
        <v>28</v>
      </c>
      <c r="DI178" s="12">
        <f>MATCH(CONCATENATE("B ",TEXT($BV178,"mmm-yyyy")),Curves!$11:$11,0)</f>
        <v>16</v>
      </c>
      <c r="DJ178" s="12">
        <f>MATCH(CONCATENATE("DISC ",TEXT($BV178,"mmm-yyyy")),Curves!$11:$11,0)</f>
        <v>40</v>
      </c>
      <c r="DL178" s="12">
        <f>MATCH(CONCATENATE("NG ",TEXT($BW178,"mmm-yyyy")),Curves!$11:$11,0)</f>
        <v>29</v>
      </c>
      <c r="DM178" s="12">
        <f>MATCH(CONCATENATE("B ",TEXT($BW178,"mmm-yyyy")),Curves!$11:$11,0)</f>
        <v>17</v>
      </c>
      <c r="DN178" s="12">
        <f>MATCH(CONCATENATE("DISC ",TEXT($BW178,"mmm-yyyy")),Curves!$11:$11,0)</f>
        <v>41</v>
      </c>
      <c r="DP178" s="12">
        <f>MATCH(CONCATENATE("NG ",TEXT($BX178,"mmm-yyyy")),Curves!$11:$11,0)</f>
        <v>30</v>
      </c>
      <c r="DQ178" s="12">
        <f>MATCH(CONCATENATE("B ",TEXT($BX178,"mmm-yyyy")),Curves!$11:$11,0)</f>
        <v>18</v>
      </c>
      <c r="DR178" s="12">
        <f>MATCH(CONCATENATE("DISC ",TEXT($BX178,"mmm-yyyy")),Curves!$11:$11,0)</f>
        <v>42</v>
      </c>
    </row>
    <row r="179" spans="2:122" x14ac:dyDescent="0.2">
      <c r="B179" s="6">
        <f t="shared" si="164"/>
        <v>36800</v>
      </c>
      <c r="C179" s="27">
        <f>IF(Curves!C188&lt;&gt;"",Curves!C188,"")</f>
        <v>36793</v>
      </c>
      <c r="D179" s="31"/>
      <c r="E179" s="20">
        <f t="shared" si="165"/>
        <v>0</v>
      </c>
      <c r="F179" s="20">
        <f t="shared" si="167"/>
        <v>0</v>
      </c>
      <c r="G179" s="20">
        <f t="shared" si="168"/>
        <v>0</v>
      </c>
      <c r="H179" s="20">
        <f t="shared" si="169"/>
        <v>0</v>
      </c>
      <c r="I179" s="20">
        <f t="shared" si="170"/>
        <v>0</v>
      </c>
      <c r="J179" s="20">
        <f t="shared" si="171"/>
        <v>0</v>
      </c>
      <c r="K179" s="20">
        <f t="shared" si="172"/>
        <v>0</v>
      </c>
      <c r="L179" s="20">
        <f t="shared" si="173"/>
        <v>0</v>
      </c>
      <c r="M179" s="20">
        <f t="shared" si="174"/>
        <v>0</v>
      </c>
      <c r="N179" s="20">
        <f t="shared" si="175"/>
        <v>0</v>
      </c>
      <c r="O179" s="21">
        <f t="shared" si="176"/>
        <v>0</v>
      </c>
      <c r="P179" s="20"/>
      <c r="Q179" s="50">
        <f t="shared" si="177"/>
        <v>0</v>
      </c>
      <c r="R179" s="50">
        <f t="shared" si="200"/>
        <v>0</v>
      </c>
      <c r="S179" s="51">
        <f t="shared" si="178"/>
        <v>0.78011153634839481</v>
      </c>
      <c r="U179" s="34">
        <f>INDEX(Curves!$A$12:$AZ$907,$CA179,CB179)</f>
        <v>0</v>
      </c>
      <c r="V179" s="34">
        <f>INDEX(Curves!$A$12:$AZ$907,$CA179,CC179)</f>
        <v>0</v>
      </c>
      <c r="W179" s="34">
        <f>INDEX(Curves!$A$12:$AZ$907,$CA179,CD179)</f>
        <v>0</v>
      </c>
      <c r="X179" s="34"/>
      <c r="Y179" s="34">
        <f>INDEX(Curves!$A$12:$AZ$907,$CA179,CF179)</f>
        <v>0</v>
      </c>
      <c r="Z179" s="34">
        <f>INDEX(Curves!$A$12:$AZ$907,$CA179,CG179)</f>
        <v>0</v>
      </c>
      <c r="AA179" s="34">
        <f>INDEX(Curves!$A$12:$AZ$907,$CA179,CH179)</f>
        <v>0</v>
      </c>
      <c r="AB179" s="34"/>
      <c r="AC179" s="34">
        <f>INDEX(Curves!$A$12:$AZ$907,$CA179,CJ179)</f>
        <v>0</v>
      </c>
      <c r="AD179" s="34">
        <f>INDEX(Curves!$A$12:$AZ$907,$CA179,CK179)</f>
        <v>0</v>
      </c>
      <c r="AE179" s="34">
        <f>INDEX(Curves!$A$12:$AZ$907,$CA179,CL179)</f>
        <v>0</v>
      </c>
      <c r="AF179" s="34"/>
      <c r="AG179" s="34">
        <f>INDEX(Curves!$A$12:$AZ$907,$CA179,CN179)</f>
        <v>0</v>
      </c>
      <c r="AH179" s="34">
        <f>INDEX(Curves!$A$12:$AZ$907,$CA179,CO179)</f>
        <v>0</v>
      </c>
      <c r="AI179" s="34">
        <f>INDEX(Curves!$A$12:$AZ$907,$CA179,CP179)</f>
        <v>0</v>
      </c>
      <c r="AJ179" s="34"/>
      <c r="AK179" s="34">
        <f>INDEX(Curves!$A$12:$AZ$907,$CA179,CR179)</f>
        <v>0</v>
      </c>
      <c r="AL179" s="34">
        <f>INDEX(Curves!$A$12:$AZ$907,$CA179,CS179)</f>
        <v>0</v>
      </c>
      <c r="AM179" s="34">
        <f>INDEX(Curves!$A$12:$AZ$907,$CA179,CT179)</f>
        <v>0</v>
      </c>
      <c r="AN179" s="34"/>
      <c r="AO179" s="34">
        <f>INDEX(Curves!$A$12:$AZ$907,$CA179,CV179)</f>
        <v>0</v>
      </c>
      <c r="AP179" s="34">
        <f>INDEX(Curves!$A$12:$AZ$907,$CA179,CW179)</f>
        <v>0</v>
      </c>
      <c r="AQ179" s="34">
        <f>INDEX(Curves!$A$12:$AZ$907,$CA179,CX179)</f>
        <v>0</v>
      </c>
      <c r="AR179" s="34"/>
      <c r="AS179" s="34">
        <f>INDEX(Curves!$A$12:$AZ$907,$CA179,CZ179)</f>
        <v>0</v>
      </c>
      <c r="AT179" s="34">
        <f>INDEX(Curves!$A$12:$AZ$907,$CA179,DA179)</f>
        <v>0</v>
      </c>
      <c r="AU179" s="34">
        <f>INDEX(Curves!$A$12:$AZ$907,$CA179,DB179)</f>
        <v>0</v>
      </c>
      <c r="AV179" s="34"/>
      <c r="AW179" s="34">
        <f>INDEX(Curves!$A$12:$AZ$907,$CA179,DD179)</f>
        <v>0</v>
      </c>
      <c r="AX179" s="34">
        <f>INDEX(Curves!$A$12:$AZ$907,$CA179,DE179)</f>
        <v>0</v>
      </c>
      <c r="AY179" s="34">
        <f>INDEX(Curves!$A$12:$AZ$907,$CA179,DF179)</f>
        <v>0</v>
      </c>
      <c r="AZ179" s="34"/>
      <c r="BA179" s="34">
        <f>INDEX(Curves!$A$12:$AZ$907,$CA179,DH179)</f>
        <v>0</v>
      </c>
      <c r="BB179" s="34">
        <f>INDEX(Curves!$A$12:$AZ$907,$CA179,DI179)</f>
        <v>0</v>
      </c>
      <c r="BC179" s="34">
        <f>INDEX(Curves!$A$12:$AZ$907,$CA179,DJ179)</f>
        <v>0</v>
      </c>
      <c r="BD179" s="34"/>
      <c r="BE179" s="34">
        <f>INDEX(Curves!$A$12:$AZ$907,$CA179,DL179)</f>
        <v>0</v>
      </c>
      <c r="BF179" s="34">
        <f>INDEX(Curves!$A$12:$AZ$907,$CA179,DM179)</f>
        <v>0</v>
      </c>
      <c r="BG179" s="34">
        <f>INDEX(Curves!$A$12:$AZ$907,$CA179,DN179)</f>
        <v>0</v>
      </c>
      <c r="BH179" s="34"/>
      <c r="BI179" s="34">
        <f>INDEX(Curves!$A$12:$AZ$907,$CA179,DP179)</f>
        <v>0</v>
      </c>
      <c r="BJ179" s="34">
        <f>INDEX(Curves!$A$12:$AZ$907,$CA179,DQ179)</f>
        <v>0</v>
      </c>
      <c r="BK179" s="34">
        <f>INDEX(Curves!$A$12:$AZ$907,$CA179,DR179)</f>
        <v>0</v>
      </c>
      <c r="BL179"/>
      <c r="BM179"/>
      <c r="BN179" s="17">
        <f t="shared" si="180"/>
        <v>36647</v>
      </c>
      <c r="BO179" s="17">
        <f t="shared" ref="BO179:BX179" si="228">EOMONTH(BN179,1)</f>
        <v>36707</v>
      </c>
      <c r="BP179" s="17">
        <f t="shared" si="228"/>
        <v>36738</v>
      </c>
      <c r="BQ179" s="17">
        <f t="shared" si="228"/>
        <v>36769</v>
      </c>
      <c r="BR179" s="17">
        <f t="shared" si="228"/>
        <v>36799</v>
      </c>
      <c r="BS179" s="17">
        <f t="shared" si="228"/>
        <v>36830</v>
      </c>
      <c r="BT179" s="17">
        <f t="shared" si="228"/>
        <v>36860</v>
      </c>
      <c r="BU179" s="17">
        <f t="shared" si="228"/>
        <v>36891</v>
      </c>
      <c r="BV179" s="17">
        <f t="shared" si="228"/>
        <v>36922</v>
      </c>
      <c r="BW179" s="17">
        <f t="shared" si="228"/>
        <v>36950</v>
      </c>
      <c r="BX179" s="17">
        <f t="shared" si="228"/>
        <v>36981</v>
      </c>
      <c r="BY179" s="9"/>
      <c r="CA179" s="12">
        <f>MATCH(C179,Curves!$C$12:$C$433,0)</f>
        <v>177</v>
      </c>
      <c r="CB179" s="12">
        <f>MATCH(CONCATENATE("NG ",TEXT($BN179,"mmm-yyyy")),Curves!$11:$11,0)</f>
        <v>20</v>
      </c>
      <c r="CC179" s="12">
        <f>MATCH(CONCATENATE("B ",TEXT($BN179,"mmm-yyyy")),Curves!$11:$11,0)</f>
        <v>8</v>
      </c>
      <c r="CD179" s="12">
        <f>MATCH(CONCATENATE("DISC ",TEXT($BN179,"mmm-yyyy")),Curves!$11:$11,0)</f>
        <v>32</v>
      </c>
      <c r="CE179" s="12"/>
      <c r="CF179" s="12">
        <f>MATCH(CONCATENATE("NG ",TEXT($BO179,"mmm-yyyy")),Curves!$11:$11,0)</f>
        <v>21</v>
      </c>
      <c r="CG179" s="12">
        <f>MATCH(CONCATENATE("B ",TEXT($BO179,"mmm-yyyy")),Curves!$11:$11,0)</f>
        <v>9</v>
      </c>
      <c r="CH179" s="12">
        <f>MATCH(CONCATENATE("DISC ",TEXT($BO179,"mmm-yyyy")),Curves!$11:$11,0)</f>
        <v>33</v>
      </c>
      <c r="CI179" s="12"/>
      <c r="CJ179" s="12">
        <f>MATCH(CONCATENATE("NG ",TEXT($BP179,"mmm-yyyy")),Curves!$11:$11,0)</f>
        <v>22</v>
      </c>
      <c r="CK179" s="12">
        <f>MATCH(CONCATENATE("B ",TEXT($BP179,"mmm-yyyy")),Curves!$11:$11,0)</f>
        <v>10</v>
      </c>
      <c r="CL179" s="12">
        <f>MATCH(CONCATENATE("DISC ",TEXT($BP179,"mmm-yyyy")),Curves!$11:$11,0)</f>
        <v>34</v>
      </c>
      <c r="CM179" s="12"/>
      <c r="CN179" s="12">
        <f>MATCH(CONCATENATE("NG ",TEXT($BQ179,"mmm-yyyy")),Curves!$11:$11,0)</f>
        <v>23</v>
      </c>
      <c r="CO179" s="12">
        <f>MATCH(CONCATENATE("B ",TEXT($BQ179,"mmm-yyyy")),Curves!$11:$11,0)</f>
        <v>11</v>
      </c>
      <c r="CP179" s="12">
        <f>MATCH(CONCATENATE("DISC ",TEXT($BQ179,"mmm-yyyy")),Curves!$11:$11,0)</f>
        <v>35</v>
      </c>
      <c r="CQ179" s="12"/>
      <c r="CR179" s="12">
        <f>MATCH(CONCATENATE("NG ",TEXT($BR179,"mmm-yyyy")),Curves!$11:$11,0)</f>
        <v>24</v>
      </c>
      <c r="CS179" s="12">
        <f>MATCH(CONCATENATE("B ",TEXT($BR179,"mmm-yyyy")),Curves!$11:$11,0)</f>
        <v>12</v>
      </c>
      <c r="CT179" s="12">
        <f>MATCH(CONCATENATE("DISC ",TEXT($BR179,"mmm-yyyy")),Curves!$11:$11,0)</f>
        <v>36</v>
      </c>
      <c r="CU179" s="12"/>
      <c r="CV179" s="12">
        <f>MATCH(CONCATENATE("NG ",TEXT($BS179,"mmm-yyyy")),Curves!$11:$11,0)</f>
        <v>25</v>
      </c>
      <c r="CW179" s="12">
        <f>MATCH(CONCATENATE("B ",TEXT($BS179,"mmm-yyyy")),Curves!$11:$11,0)</f>
        <v>13</v>
      </c>
      <c r="CX179" s="12">
        <f>MATCH(CONCATENATE("DISC ",TEXT($BS179,"mmm-yyyy")),Curves!$11:$11,0)</f>
        <v>37</v>
      </c>
      <c r="CY179" s="12"/>
      <c r="CZ179" s="12">
        <f>MATCH(CONCATENATE("NG ",TEXT($BT179,"mmm-yyyy")),Curves!$11:$11,0)</f>
        <v>26</v>
      </c>
      <c r="DA179" s="12">
        <f>MATCH(CONCATENATE("B ",TEXT($BT179,"mmm-yyyy")),Curves!$11:$11,0)</f>
        <v>14</v>
      </c>
      <c r="DB179" s="12">
        <f>MATCH(CONCATENATE("DISC ",TEXT($BT179,"mmm-yyyy")),Curves!$11:$11,0)</f>
        <v>38</v>
      </c>
      <c r="DC179" s="12"/>
      <c r="DD179" s="12">
        <f>MATCH(CONCATENATE("NG ",TEXT($BU179,"mmm-yyyy")),Curves!$11:$11,0)</f>
        <v>27</v>
      </c>
      <c r="DE179" s="12">
        <f>MATCH(CONCATENATE("B ",TEXT($BU179,"mmm-yyyy")),Curves!$11:$11,0)</f>
        <v>15</v>
      </c>
      <c r="DF179" s="12">
        <f>MATCH(CONCATENATE("DISC ",TEXT($BU179,"mmm-yyyy")),Curves!$11:$11,0)</f>
        <v>39</v>
      </c>
      <c r="DG179" s="12"/>
      <c r="DH179" s="12">
        <f>MATCH(CONCATENATE("NG ",TEXT($BV179,"mmm-yyyy")),Curves!$11:$11,0)</f>
        <v>28</v>
      </c>
      <c r="DI179" s="12">
        <f>MATCH(CONCATENATE("B ",TEXT($BV179,"mmm-yyyy")),Curves!$11:$11,0)</f>
        <v>16</v>
      </c>
      <c r="DJ179" s="12">
        <f>MATCH(CONCATENATE("DISC ",TEXT($BV179,"mmm-yyyy")),Curves!$11:$11,0)</f>
        <v>40</v>
      </c>
      <c r="DL179" s="12">
        <f>MATCH(CONCATENATE("NG ",TEXT($BW179,"mmm-yyyy")),Curves!$11:$11,0)</f>
        <v>29</v>
      </c>
      <c r="DM179" s="12">
        <f>MATCH(CONCATENATE("B ",TEXT($BW179,"mmm-yyyy")),Curves!$11:$11,0)</f>
        <v>17</v>
      </c>
      <c r="DN179" s="12">
        <f>MATCH(CONCATENATE("DISC ",TEXT($BW179,"mmm-yyyy")),Curves!$11:$11,0)</f>
        <v>41</v>
      </c>
      <c r="DP179" s="12">
        <f>MATCH(CONCATENATE("NG ",TEXT($BX179,"mmm-yyyy")),Curves!$11:$11,0)</f>
        <v>30</v>
      </c>
      <c r="DQ179" s="12">
        <f>MATCH(CONCATENATE("B ",TEXT($BX179,"mmm-yyyy")),Curves!$11:$11,0)</f>
        <v>18</v>
      </c>
      <c r="DR179" s="12">
        <f>MATCH(CONCATENATE("DISC ",TEXT($BX179,"mmm-yyyy")),Curves!$11:$11,0)</f>
        <v>42</v>
      </c>
    </row>
    <row r="180" spans="2:122" x14ac:dyDescent="0.2">
      <c r="B180" s="6">
        <f t="shared" si="164"/>
        <v>36800</v>
      </c>
      <c r="C180" s="27">
        <f>IF(Curves!C189&lt;&gt;"",Curves!C189,"")</f>
        <v>36794</v>
      </c>
      <c r="D180" s="31"/>
      <c r="E180" s="20">
        <f t="shared" si="165"/>
        <v>0</v>
      </c>
      <c r="F180" s="20">
        <f t="shared" si="167"/>
        <v>0</v>
      </c>
      <c r="G180" s="20">
        <f t="shared" si="168"/>
        <v>0</v>
      </c>
      <c r="H180" s="20">
        <f t="shared" si="169"/>
        <v>0</v>
      </c>
      <c r="I180" s="20">
        <f t="shared" si="170"/>
        <v>0</v>
      </c>
      <c r="J180" s="20">
        <f t="shared" si="171"/>
        <v>4.2962973456218991</v>
      </c>
      <c r="K180" s="20">
        <f t="shared" si="172"/>
        <v>4.8068024673288932</v>
      </c>
      <c r="L180" s="20">
        <f t="shared" si="173"/>
        <v>5.1192347802576723</v>
      </c>
      <c r="M180" s="20">
        <f t="shared" si="174"/>
        <v>5.1220805154062523</v>
      </c>
      <c r="N180" s="20">
        <f t="shared" si="175"/>
        <v>4.8559890370588548</v>
      </c>
      <c r="O180" s="21">
        <f t="shared" si="176"/>
        <v>4.5077996697450038</v>
      </c>
      <c r="P180" s="20"/>
      <c r="Q180" s="50">
        <f t="shared" si="177"/>
        <v>5.1220805154062523</v>
      </c>
      <c r="R180" s="50">
        <f t="shared" si="200"/>
        <v>4.2962973456218991</v>
      </c>
      <c r="S180" s="51">
        <f t="shared" si="178"/>
        <v>0.82578316978435318</v>
      </c>
      <c r="U180" s="34">
        <f>INDEX(Curves!$A$12:$AZ$907,$CA180,CB180)</f>
        <v>0</v>
      </c>
      <c r="V180" s="34">
        <f>INDEX(Curves!$A$12:$AZ$907,$CA180,CC180)</f>
        <v>0</v>
      </c>
      <c r="W180" s="34">
        <f>INDEX(Curves!$A$12:$AZ$907,$CA180,CD180)</f>
        <v>0</v>
      </c>
      <c r="X180" s="34"/>
      <c r="Y180" s="34">
        <f>INDEX(Curves!$A$12:$AZ$907,$CA180,CF180)</f>
        <v>0</v>
      </c>
      <c r="Z180" s="34">
        <f>INDEX(Curves!$A$12:$AZ$907,$CA180,CG180)</f>
        <v>0</v>
      </c>
      <c r="AA180" s="34">
        <f>INDEX(Curves!$A$12:$AZ$907,$CA180,CH180)</f>
        <v>0</v>
      </c>
      <c r="AB180" s="34"/>
      <c r="AC180" s="34">
        <f>INDEX(Curves!$A$12:$AZ$907,$CA180,CJ180)</f>
        <v>0</v>
      </c>
      <c r="AD180" s="34">
        <f>INDEX(Curves!$A$12:$AZ$907,$CA180,CK180)</f>
        <v>0</v>
      </c>
      <c r="AE180" s="34">
        <f>INDEX(Curves!$A$12:$AZ$907,$CA180,CL180)</f>
        <v>0</v>
      </c>
      <c r="AF180" s="34"/>
      <c r="AG180" s="34">
        <f>INDEX(Curves!$A$12:$AZ$907,$CA180,CN180)</f>
        <v>0</v>
      </c>
      <c r="AH180" s="34">
        <f>INDEX(Curves!$A$12:$AZ$907,$CA180,CO180)</f>
        <v>0</v>
      </c>
      <c r="AI180" s="34">
        <f>INDEX(Curves!$A$12:$AZ$907,$CA180,CP180)</f>
        <v>0</v>
      </c>
      <c r="AJ180" s="34"/>
      <c r="AK180" s="34">
        <f>INDEX(Curves!$A$12:$AZ$907,$CA180,CR180)</f>
        <v>0</v>
      </c>
      <c r="AL180" s="34">
        <f>INDEX(Curves!$A$12:$AZ$907,$CA180,CS180)</f>
        <v>0</v>
      </c>
      <c r="AM180" s="34">
        <f>INDEX(Curves!$A$12:$AZ$907,$CA180,CT180)</f>
        <v>0</v>
      </c>
      <c r="AN180" s="34"/>
      <c r="AO180" s="34">
        <f>INDEX(Curves!$A$12:$AZ$907,$CA180,CV180)</f>
        <v>5.2760000000000007</v>
      </c>
      <c r="AP180" s="34">
        <f>INDEX(Curves!$A$12:$AZ$907,$CA180,CW180)</f>
        <v>-0.97499999999999998</v>
      </c>
      <c r="AQ180" s="34">
        <f>INDEX(Curves!$A$12:$AZ$907,$CA180,CX180)</f>
        <v>0.99890661372283152</v>
      </c>
      <c r="AR180" s="34"/>
      <c r="AS180" s="34">
        <f>INDEX(Curves!$A$12:$AZ$907,$CA180,CZ180)</f>
        <v>5.4120000000000008</v>
      </c>
      <c r="AT180" s="34">
        <f>INDEX(Curves!$A$12:$AZ$907,$CA180,DA180)</f>
        <v>-0.57250000000000001</v>
      </c>
      <c r="AU180" s="34">
        <f>INDEX(Curves!$A$12:$AZ$907,$CA180,DB180)</f>
        <v>0.99324361345777301</v>
      </c>
      <c r="AV180" s="34"/>
      <c r="AW180" s="34">
        <f>INDEX(Curves!$A$12:$AZ$907,$CA180,DD180)</f>
        <v>5.5250000000000004</v>
      </c>
      <c r="AX180" s="34">
        <f>INDEX(Curves!$A$12:$AZ$907,$CA180,DE180)</f>
        <v>-0.34250000000000003</v>
      </c>
      <c r="AY180" s="34">
        <f>INDEX(Curves!$A$12:$AZ$907,$CA180,DF180)</f>
        <v>0.98779252875208334</v>
      </c>
      <c r="AZ180" s="34"/>
      <c r="BA180" s="34">
        <f>INDEX(Curves!$A$12:$AZ$907,$CA180,DH180)</f>
        <v>5.4850000000000003</v>
      </c>
      <c r="BB180" s="34">
        <f>INDEX(Curves!$A$12:$AZ$907,$CA180,DI180)</f>
        <v>-0.27</v>
      </c>
      <c r="BC180" s="34">
        <f>INDEX(Curves!$A$12:$AZ$907,$CA180,DJ180)</f>
        <v>0.9821822656579583</v>
      </c>
      <c r="BD180" s="34"/>
      <c r="BE180" s="34">
        <f>INDEX(Curves!$A$12:$AZ$907,$CA180,DL180)</f>
        <v>5.2249999999999996</v>
      </c>
      <c r="BF180" s="34">
        <f>INDEX(Curves!$A$12:$AZ$907,$CA180,DM180)</f>
        <v>-0.2525</v>
      </c>
      <c r="BG180" s="34">
        <f>INDEX(Curves!$A$12:$AZ$907,$CA180,DN180)</f>
        <v>0.97656893656286692</v>
      </c>
      <c r="BH180" s="34"/>
      <c r="BI180" s="34">
        <f>INDEX(Curves!$A$12:$AZ$907,$CA180,DP180)</f>
        <v>4.96</v>
      </c>
      <c r="BJ180" s="34">
        <f>INDEX(Curves!$A$12:$AZ$907,$CA180,DQ180)</f>
        <v>-0.32</v>
      </c>
      <c r="BK180" s="34">
        <f>INDEX(Curves!$A$12:$AZ$907,$CA180,DR180)</f>
        <v>0.97150854951400956</v>
      </c>
      <c r="BL180"/>
      <c r="BM180"/>
      <c r="BN180" s="17">
        <f t="shared" si="180"/>
        <v>36647</v>
      </c>
      <c r="BO180" s="17">
        <f t="shared" ref="BO180:BX180" si="229">EOMONTH(BN180,1)</f>
        <v>36707</v>
      </c>
      <c r="BP180" s="17">
        <f t="shared" si="229"/>
        <v>36738</v>
      </c>
      <c r="BQ180" s="17">
        <f t="shared" si="229"/>
        <v>36769</v>
      </c>
      <c r="BR180" s="17">
        <f t="shared" si="229"/>
        <v>36799</v>
      </c>
      <c r="BS180" s="17">
        <f t="shared" si="229"/>
        <v>36830</v>
      </c>
      <c r="BT180" s="17">
        <f t="shared" si="229"/>
        <v>36860</v>
      </c>
      <c r="BU180" s="17">
        <f t="shared" si="229"/>
        <v>36891</v>
      </c>
      <c r="BV180" s="17">
        <f t="shared" si="229"/>
        <v>36922</v>
      </c>
      <c r="BW180" s="17">
        <f t="shared" si="229"/>
        <v>36950</v>
      </c>
      <c r="BX180" s="17">
        <f t="shared" si="229"/>
        <v>36981</v>
      </c>
      <c r="BY180" s="9"/>
      <c r="CA180" s="12">
        <f>MATCH(C180,Curves!$C$12:$C$433,0)</f>
        <v>178</v>
      </c>
      <c r="CB180" s="12">
        <f>MATCH(CONCATENATE("NG ",TEXT($BN180,"mmm-yyyy")),Curves!$11:$11,0)</f>
        <v>20</v>
      </c>
      <c r="CC180" s="12">
        <f>MATCH(CONCATENATE("B ",TEXT($BN180,"mmm-yyyy")),Curves!$11:$11,0)</f>
        <v>8</v>
      </c>
      <c r="CD180" s="12">
        <f>MATCH(CONCATENATE("DISC ",TEXT($BN180,"mmm-yyyy")),Curves!$11:$11,0)</f>
        <v>32</v>
      </c>
      <c r="CE180" s="12"/>
      <c r="CF180" s="12">
        <f>MATCH(CONCATENATE("NG ",TEXT($BO180,"mmm-yyyy")),Curves!$11:$11,0)</f>
        <v>21</v>
      </c>
      <c r="CG180" s="12">
        <f>MATCH(CONCATENATE("B ",TEXT($BO180,"mmm-yyyy")),Curves!$11:$11,0)</f>
        <v>9</v>
      </c>
      <c r="CH180" s="12">
        <f>MATCH(CONCATENATE("DISC ",TEXT($BO180,"mmm-yyyy")),Curves!$11:$11,0)</f>
        <v>33</v>
      </c>
      <c r="CI180" s="12"/>
      <c r="CJ180" s="12">
        <f>MATCH(CONCATENATE("NG ",TEXT($BP180,"mmm-yyyy")),Curves!$11:$11,0)</f>
        <v>22</v>
      </c>
      <c r="CK180" s="12">
        <f>MATCH(CONCATENATE("B ",TEXT($BP180,"mmm-yyyy")),Curves!$11:$11,0)</f>
        <v>10</v>
      </c>
      <c r="CL180" s="12">
        <f>MATCH(CONCATENATE("DISC ",TEXT($BP180,"mmm-yyyy")),Curves!$11:$11,0)</f>
        <v>34</v>
      </c>
      <c r="CM180" s="12"/>
      <c r="CN180" s="12">
        <f>MATCH(CONCATENATE("NG ",TEXT($BQ180,"mmm-yyyy")),Curves!$11:$11,0)</f>
        <v>23</v>
      </c>
      <c r="CO180" s="12">
        <f>MATCH(CONCATENATE("B ",TEXT($BQ180,"mmm-yyyy")),Curves!$11:$11,0)</f>
        <v>11</v>
      </c>
      <c r="CP180" s="12">
        <f>MATCH(CONCATENATE("DISC ",TEXT($BQ180,"mmm-yyyy")),Curves!$11:$11,0)</f>
        <v>35</v>
      </c>
      <c r="CQ180" s="12"/>
      <c r="CR180" s="12">
        <f>MATCH(CONCATENATE("NG ",TEXT($BR180,"mmm-yyyy")),Curves!$11:$11,0)</f>
        <v>24</v>
      </c>
      <c r="CS180" s="12">
        <f>MATCH(CONCATENATE("B ",TEXT($BR180,"mmm-yyyy")),Curves!$11:$11,0)</f>
        <v>12</v>
      </c>
      <c r="CT180" s="12">
        <f>MATCH(CONCATENATE("DISC ",TEXT($BR180,"mmm-yyyy")),Curves!$11:$11,0)</f>
        <v>36</v>
      </c>
      <c r="CU180" s="12"/>
      <c r="CV180" s="12">
        <f>MATCH(CONCATENATE("NG ",TEXT($BS180,"mmm-yyyy")),Curves!$11:$11,0)</f>
        <v>25</v>
      </c>
      <c r="CW180" s="12">
        <f>MATCH(CONCATENATE("B ",TEXT($BS180,"mmm-yyyy")),Curves!$11:$11,0)</f>
        <v>13</v>
      </c>
      <c r="CX180" s="12">
        <f>MATCH(CONCATENATE("DISC ",TEXT($BS180,"mmm-yyyy")),Curves!$11:$11,0)</f>
        <v>37</v>
      </c>
      <c r="CY180" s="12"/>
      <c r="CZ180" s="12">
        <f>MATCH(CONCATENATE("NG ",TEXT($BT180,"mmm-yyyy")),Curves!$11:$11,0)</f>
        <v>26</v>
      </c>
      <c r="DA180" s="12">
        <f>MATCH(CONCATENATE("B ",TEXT($BT180,"mmm-yyyy")),Curves!$11:$11,0)</f>
        <v>14</v>
      </c>
      <c r="DB180" s="12">
        <f>MATCH(CONCATENATE("DISC ",TEXT($BT180,"mmm-yyyy")),Curves!$11:$11,0)</f>
        <v>38</v>
      </c>
      <c r="DC180" s="12"/>
      <c r="DD180" s="12">
        <f>MATCH(CONCATENATE("NG ",TEXT($BU180,"mmm-yyyy")),Curves!$11:$11,0)</f>
        <v>27</v>
      </c>
      <c r="DE180" s="12">
        <f>MATCH(CONCATENATE("B ",TEXT($BU180,"mmm-yyyy")),Curves!$11:$11,0)</f>
        <v>15</v>
      </c>
      <c r="DF180" s="12">
        <f>MATCH(CONCATENATE("DISC ",TEXT($BU180,"mmm-yyyy")),Curves!$11:$11,0)</f>
        <v>39</v>
      </c>
      <c r="DG180" s="12"/>
      <c r="DH180" s="12">
        <f>MATCH(CONCATENATE("NG ",TEXT($BV180,"mmm-yyyy")),Curves!$11:$11,0)</f>
        <v>28</v>
      </c>
      <c r="DI180" s="12">
        <f>MATCH(CONCATENATE("B ",TEXT($BV180,"mmm-yyyy")),Curves!$11:$11,0)</f>
        <v>16</v>
      </c>
      <c r="DJ180" s="12">
        <f>MATCH(CONCATENATE("DISC ",TEXT($BV180,"mmm-yyyy")),Curves!$11:$11,0)</f>
        <v>40</v>
      </c>
      <c r="DL180" s="12">
        <f>MATCH(CONCATENATE("NG ",TEXT($BW180,"mmm-yyyy")),Curves!$11:$11,0)</f>
        <v>29</v>
      </c>
      <c r="DM180" s="12">
        <f>MATCH(CONCATENATE("B ",TEXT($BW180,"mmm-yyyy")),Curves!$11:$11,0)</f>
        <v>17</v>
      </c>
      <c r="DN180" s="12">
        <f>MATCH(CONCATENATE("DISC ",TEXT($BW180,"mmm-yyyy")),Curves!$11:$11,0)</f>
        <v>41</v>
      </c>
      <c r="DP180" s="12">
        <f>MATCH(CONCATENATE("NG ",TEXT($BX180,"mmm-yyyy")),Curves!$11:$11,0)</f>
        <v>30</v>
      </c>
      <c r="DQ180" s="12">
        <f>MATCH(CONCATENATE("B ",TEXT($BX180,"mmm-yyyy")),Curves!$11:$11,0)</f>
        <v>18</v>
      </c>
      <c r="DR180" s="12">
        <f>MATCH(CONCATENATE("DISC ",TEXT($BX180,"mmm-yyyy")),Curves!$11:$11,0)</f>
        <v>42</v>
      </c>
    </row>
    <row r="181" spans="2:122" x14ac:dyDescent="0.2">
      <c r="B181" s="6">
        <f t="shared" si="164"/>
        <v>36800</v>
      </c>
      <c r="C181" s="27">
        <f>IF(Curves!C190&lt;&gt;"",Curves!C190,"")</f>
        <v>36795</v>
      </c>
      <c r="D181" s="31"/>
      <c r="E181" s="20">
        <f t="shared" si="165"/>
        <v>0</v>
      </c>
      <c r="F181" s="20">
        <f t="shared" si="167"/>
        <v>0</v>
      </c>
      <c r="G181" s="20">
        <f t="shared" si="168"/>
        <v>0</v>
      </c>
      <c r="H181" s="20">
        <f t="shared" si="169"/>
        <v>0</v>
      </c>
      <c r="I181" s="20">
        <f t="shared" si="170"/>
        <v>0</v>
      </c>
      <c r="J181" s="20">
        <f t="shared" si="171"/>
        <v>4.5173897001618357</v>
      </c>
      <c r="K181" s="20">
        <f t="shared" si="172"/>
        <v>4.9124950734544877</v>
      </c>
      <c r="L181" s="20">
        <f t="shared" si="173"/>
        <v>5.14981299390245</v>
      </c>
      <c r="M181" s="20">
        <f t="shared" si="174"/>
        <v>5.1524964214032121</v>
      </c>
      <c r="N181" s="20">
        <f t="shared" si="175"/>
        <v>4.8813042625835026</v>
      </c>
      <c r="O181" s="21">
        <f t="shared" si="176"/>
        <v>4.5280650936211542</v>
      </c>
      <c r="P181" s="20"/>
      <c r="Q181" s="50">
        <f t="shared" si="177"/>
        <v>5.1524964214032121</v>
      </c>
      <c r="R181" s="50">
        <f t="shared" si="200"/>
        <v>4.5173897001618357</v>
      </c>
      <c r="S181" s="51">
        <f t="shared" si="178"/>
        <v>0.63510672124137635</v>
      </c>
      <c r="U181" s="34">
        <f>INDEX(Curves!$A$12:$AZ$907,$CA181,CB181)</f>
        <v>0</v>
      </c>
      <c r="V181" s="34">
        <f>INDEX(Curves!$A$12:$AZ$907,$CA181,CC181)</f>
        <v>0</v>
      </c>
      <c r="W181" s="34">
        <f>INDEX(Curves!$A$12:$AZ$907,$CA181,CD181)</f>
        <v>0</v>
      </c>
      <c r="X181" s="34"/>
      <c r="Y181" s="34">
        <f>INDEX(Curves!$A$12:$AZ$907,$CA181,CF181)</f>
        <v>0</v>
      </c>
      <c r="Z181" s="34">
        <f>INDEX(Curves!$A$12:$AZ$907,$CA181,CG181)</f>
        <v>0</v>
      </c>
      <c r="AA181" s="34">
        <f>INDEX(Curves!$A$12:$AZ$907,$CA181,CH181)</f>
        <v>0</v>
      </c>
      <c r="AB181" s="34"/>
      <c r="AC181" s="34">
        <f>INDEX(Curves!$A$12:$AZ$907,$CA181,CJ181)</f>
        <v>0</v>
      </c>
      <c r="AD181" s="34">
        <f>INDEX(Curves!$A$12:$AZ$907,$CA181,CK181)</f>
        <v>0</v>
      </c>
      <c r="AE181" s="34">
        <f>INDEX(Curves!$A$12:$AZ$907,$CA181,CL181)</f>
        <v>0</v>
      </c>
      <c r="AF181" s="34"/>
      <c r="AG181" s="34">
        <f>INDEX(Curves!$A$12:$AZ$907,$CA181,CN181)</f>
        <v>0</v>
      </c>
      <c r="AH181" s="34">
        <f>INDEX(Curves!$A$12:$AZ$907,$CA181,CO181)</f>
        <v>0</v>
      </c>
      <c r="AI181" s="34">
        <f>INDEX(Curves!$A$12:$AZ$907,$CA181,CP181)</f>
        <v>0</v>
      </c>
      <c r="AJ181" s="34"/>
      <c r="AK181" s="34">
        <f>INDEX(Curves!$A$12:$AZ$907,$CA181,CR181)</f>
        <v>0</v>
      </c>
      <c r="AL181" s="34">
        <f>INDEX(Curves!$A$12:$AZ$907,$CA181,CS181)</f>
        <v>0</v>
      </c>
      <c r="AM181" s="34">
        <f>INDEX(Curves!$A$12:$AZ$907,$CA181,CT181)</f>
        <v>0</v>
      </c>
      <c r="AN181" s="34"/>
      <c r="AO181" s="34">
        <f>INDEX(Curves!$A$12:$AZ$907,$CA181,CV181)</f>
        <v>5.3239999999999998</v>
      </c>
      <c r="AP181" s="34">
        <f>INDEX(Curves!$A$12:$AZ$907,$CA181,CW181)</f>
        <v>-0.80249999999999999</v>
      </c>
      <c r="AQ181" s="34">
        <f>INDEX(Curves!$A$12:$AZ$907,$CA181,CX181)</f>
        <v>0.99909094330683101</v>
      </c>
      <c r="AR181" s="34"/>
      <c r="AS181" s="34">
        <f>INDEX(Curves!$A$12:$AZ$907,$CA181,CZ181)</f>
        <v>5.45</v>
      </c>
      <c r="AT181" s="34">
        <f>INDEX(Curves!$A$12:$AZ$907,$CA181,DA181)</f>
        <v>-0.505</v>
      </c>
      <c r="AU181" s="34">
        <f>INDEX(Curves!$A$12:$AZ$907,$CA181,DB181)</f>
        <v>0.99342670848422399</v>
      </c>
      <c r="AV181" s="34"/>
      <c r="AW181" s="34">
        <f>INDEX(Curves!$A$12:$AZ$907,$CA181,DD181)</f>
        <v>5.5650000000000004</v>
      </c>
      <c r="AX181" s="34">
        <f>INDEX(Curves!$A$12:$AZ$907,$CA181,DE181)</f>
        <v>-0.35249999999999998</v>
      </c>
      <c r="AY181" s="34">
        <f>INDEX(Curves!$A$12:$AZ$907,$CA181,DF181)</f>
        <v>0.987973715856585</v>
      </c>
      <c r="AZ181" s="34"/>
      <c r="BA181" s="34">
        <f>INDEX(Curves!$A$12:$AZ$907,$CA181,DH181)</f>
        <v>5.5250000000000004</v>
      </c>
      <c r="BB181" s="34">
        <f>INDEX(Curves!$A$12:$AZ$907,$CA181,DI181)</f>
        <v>-0.28000000000000003</v>
      </c>
      <c r="BC181" s="34">
        <f>INDEX(Curves!$A$12:$AZ$907,$CA181,DJ181)</f>
        <v>0.98236347405209001</v>
      </c>
      <c r="BD181" s="34"/>
      <c r="BE181" s="34">
        <f>INDEX(Curves!$A$12:$AZ$907,$CA181,DL181)</f>
        <v>5.26</v>
      </c>
      <c r="BF181" s="34">
        <f>INDEX(Curves!$A$12:$AZ$907,$CA181,DM181)</f>
        <v>-0.26250000000000001</v>
      </c>
      <c r="BG181" s="34">
        <f>INDEX(Curves!$A$12:$AZ$907,$CA181,DN181)</f>
        <v>0.9767492271302658</v>
      </c>
      <c r="BH181" s="34"/>
      <c r="BI181" s="34">
        <f>INDEX(Curves!$A$12:$AZ$907,$CA181,DP181)</f>
        <v>4.99</v>
      </c>
      <c r="BJ181" s="34">
        <f>INDEX(Curves!$A$12:$AZ$907,$CA181,DQ181)</f>
        <v>-0.33</v>
      </c>
      <c r="BK181" s="34">
        <f>INDEX(Curves!$A$12:$AZ$907,$CA181,DR181)</f>
        <v>0.97168778833071978</v>
      </c>
      <c r="BL181"/>
      <c r="BM181"/>
      <c r="BN181" s="17">
        <f t="shared" si="180"/>
        <v>36647</v>
      </c>
      <c r="BO181" s="17">
        <f t="shared" ref="BO181:BX181" si="230">EOMONTH(BN181,1)</f>
        <v>36707</v>
      </c>
      <c r="BP181" s="17">
        <f t="shared" si="230"/>
        <v>36738</v>
      </c>
      <c r="BQ181" s="17">
        <f t="shared" si="230"/>
        <v>36769</v>
      </c>
      <c r="BR181" s="17">
        <f t="shared" si="230"/>
        <v>36799</v>
      </c>
      <c r="BS181" s="17">
        <f t="shared" si="230"/>
        <v>36830</v>
      </c>
      <c r="BT181" s="17">
        <f t="shared" si="230"/>
        <v>36860</v>
      </c>
      <c r="BU181" s="17">
        <f t="shared" si="230"/>
        <v>36891</v>
      </c>
      <c r="BV181" s="17">
        <f t="shared" si="230"/>
        <v>36922</v>
      </c>
      <c r="BW181" s="17">
        <f t="shared" si="230"/>
        <v>36950</v>
      </c>
      <c r="BX181" s="17">
        <f t="shared" si="230"/>
        <v>36981</v>
      </c>
      <c r="BY181" s="9"/>
      <c r="CA181" s="12">
        <f>MATCH(C181,Curves!$C$12:$C$433,0)</f>
        <v>179</v>
      </c>
      <c r="CB181" s="12">
        <f>MATCH(CONCATENATE("NG ",TEXT($BN181,"mmm-yyyy")),Curves!$11:$11,0)</f>
        <v>20</v>
      </c>
      <c r="CC181" s="12">
        <f>MATCH(CONCATENATE("B ",TEXT($BN181,"mmm-yyyy")),Curves!$11:$11,0)</f>
        <v>8</v>
      </c>
      <c r="CD181" s="12">
        <f>MATCH(CONCATENATE("DISC ",TEXT($BN181,"mmm-yyyy")),Curves!$11:$11,0)</f>
        <v>32</v>
      </c>
      <c r="CE181" s="12"/>
      <c r="CF181" s="12">
        <f>MATCH(CONCATENATE("NG ",TEXT($BO181,"mmm-yyyy")),Curves!$11:$11,0)</f>
        <v>21</v>
      </c>
      <c r="CG181" s="12">
        <f>MATCH(CONCATENATE("B ",TEXT($BO181,"mmm-yyyy")),Curves!$11:$11,0)</f>
        <v>9</v>
      </c>
      <c r="CH181" s="12">
        <f>MATCH(CONCATENATE("DISC ",TEXT($BO181,"mmm-yyyy")),Curves!$11:$11,0)</f>
        <v>33</v>
      </c>
      <c r="CI181" s="12"/>
      <c r="CJ181" s="12">
        <f>MATCH(CONCATENATE("NG ",TEXT($BP181,"mmm-yyyy")),Curves!$11:$11,0)</f>
        <v>22</v>
      </c>
      <c r="CK181" s="12">
        <f>MATCH(CONCATENATE("B ",TEXT($BP181,"mmm-yyyy")),Curves!$11:$11,0)</f>
        <v>10</v>
      </c>
      <c r="CL181" s="12">
        <f>MATCH(CONCATENATE("DISC ",TEXT($BP181,"mmm-yyyy")),Curves!$11:$11,0)</f>
        <v>34</v>
      </c>
      <c r="CM181" s="12"/>
      <c r="CN181" s="12">
        <f>MATCH(CONCATENATE("NG ",TEXT($BQ181,"mmm-yyyy")),Curves!$11:$11,0)</f>
        <v>23</v>
      </c>
      <c r="CO181" s="12">
        <f>MATCH(CONCATENATE("B ",TEXT($BQ181,"mmm-yyyy")),Curves!$11:$11,0)</f>
        <v>11</v>
      </c>
      <c r="CP181" s="12">
        <f>MATCH(CONCATENATE("DISC ",TEXT($BQ181,"mmm-yyyy")),Curves!$11:$11,0)</f>
        <v>35</v>
      </c>
      <c r="CQ181" s="12"/>
      <c r="CR181" s="12">
        <f>MATCH(CONCATENATE("NG ",TEXT($BR181,"mmm-yyyy")),Curves!$11:$11,0)</f>
        <v>24</v>
      </c>
      <c r="CS181" s="12">
        <f>MATCH(CONCATENATE("B ",TEXT($BR181,"mmm-yyyy")),Curves!$11:$11,0)</f>
        <v>12</v>
      </c>
      <c r="CT181" s="12">
        <f>MATCH(CONCATENATE("DISC ",TEXT($BR181,"mmm-yyyy")),Curves!$11:$11,0)</f>
        <v>36</v>
      </c>
      <c r="CU181" s="12"/>
      <c r="CV181" s="12">
        <f>MATCH(CONCATENATE("NG ",TEXT($BS181,"mmm-yyyy")),Curves!$11:$11,0)</f>
        <v>25</v>
      </c>
      <c r="CW181" s="12">
        <f>MATCH(CONCATENATE("B ",TEXT($BS181,"mmm-yyyy")),Curves!$11:$11,0)</f>
        <v>13</v>
      </c>
      <c r="CX181" s="12">
        <f>MATCH(CONCATENATE("DISC ",TEXT($BS181,"mmm-yyyy")),Curves!$11:$11,0)</f>
        <v>37</v>
      </c>
      <c r="CY181" s="12"/>
      <c r="CZ181" s="12">
        <f>MATCH(CONCATENATE("NG ",TEXT($BT181,"mmm-yyyy")),Curves!$11:$11,0)</f>
        <v>26</v>
      </c>
      <c r="DA181" s="12">
        <f>MATCH(CONCATENATE("B ",TEXT($BT181,"mmm-yyyy")),Curves!$11:$11,0)</f>
        <v>14</v>
      </c>
      <c r="DB181" s="12">
        <f>MATCH(CONCATENATE("DISC ",TEXT($BT181,"mmm-yyyy")),Curves!$11:$11,0)</f>
        <v>38</v>
      </c>
      <c r="DC181" s="12"/>
      <c r="DD181" s="12">
        <f>MATCH(CONCATENATE("NG ",TEXT($BU181,"mmm-yyyy")),Curves!$11:$11,0)</f>
        <v>27</v>
      </c>
      <c r="DE181" s="12">
        <f>MATCH(CONCATENATE("B ",TEXT($BU181,"mmm-yyyy")),Curves!$11:$11,0)</f>
        <v>15</v>
      </c>
      <c r="DF181" s="12">
        <f>MATCH(CONCATENATE("DISC ",TEXT($BU181,"mmm-yyyy")),Curves!$11:$11,0)</f>
        <v>39</v>
      </c>
      <c r="DG181" s="12"/>
      <c r="DH181" s="12">
        <f>MATCH(CONCATENATE("NG ",TEXT($BV181,"mmm-yyyy")),Curves!$11:$11,0)</f>
        <v>28</v>
      </c>
      <c r="DI181" s="12">
        <f>MATCH(CONCATENATE("B ",TEXT($BV181,"mmm-yyyy")),Curves!$11:$11,0)</f>
        <v>16</v>
      </c>
      <c r="DJ181" s="12">
        <f>MATCH(CONCATENATE("DISC ",TEXT($BV181,"mmm-yyyy")),Curves!$11:$11,0)</f>
        <v>40</v>
      </c>
      <c r="DL181" s="12">
        <f>MATCH(CONCATENATE("NG ",TEXT($BW181,"mmm-yyyy")),Curves!$11:$11,0)</f>
        <v>29</v>
      </c>
      <c r="DM181" s="12">
        <f>MATCH(CONCATENATE("B ",TEXT($BW181,"mmm-yyyy")),Curves!$11:$11,0)</f>
        <v>17</v>
      </c>
      <c r="DN181" s="12">
        <f>MATCH(CONCATENATE("DISC ",TEXT($BW181,"mmm-yyyy")),Curves!$11:$11,0)</f>
        <v>41</v>
      </c>
      <c r="DP181" s="12">
        <f>MATCH(CONCATENATE("NG ",TEXT($BX181,"mmm-yyyy")),Curves!$11:$11,0)</f>
        <v>30</v>
      </c>
      <c r="DQ181" s="12">
        <f>MATCH(CONCATENATE("B ",TEXT($BX181,"mmm-yyyy")),Curves!$11:$11,0)</f>
        <v>18</v>
      </c>
      <c r="DR181" s="12">
        <f>MATCH(CONCATENATE("DISC ",TEXT($BX181,"mmm-yyyy")),Curves!$11:$11,0)</f>
        <v>42</v>
      </c>
    </row>
    <row r="182" spans="2:122" x14ac:dyDescent="0.2">
      <c r="B182" s="6">
        <f t="shared" si="164"/>
        <v>36800</v>
      </c>
      <c r="C182" s="27">
        <f>IF(Curves!C191&lt;&gt;"",Curves!C191,"")</f>
        <v>36796</v>
      </c>
      <c r="D182" s="31"/>
      <c r="E182" s="20">
        <f t="shared" si="165"/>
        <v>0</v>
      </c>
      <c r="F182" s="20">
        <f t="shared" si="167"/>
        <v>0</v>
      </c>
      <c r="G182" s="20">
        <f t="shared" si="168"/>
        <v>0</v>
      </c>
      <c r="H182" s="20">
        <f t="shared" si="169"/>
        <v>0</v>
      </c>
      <c r="I182" s="20">
        <f t="shared" si="170"/>
        <v>0</v>
      </c>
      <c r="J182" s="20">
        <f t="shared" si="171"/>
        <v>4.5786757288023194</v>
      </c>
      <c r="K182" s="20">
        <f t="shared" si="172"/>
        <v>4.9203461821081103</v>
      </c>
      <c r="L182" s="20">
        <f t="shared" si="173"/>
        <v>5.165086590259671</v>
      </c>
      <c r="M182" s="20">
        <f t="shared" si="174"/>
        <v>5.1676877593195769</v>
      </c>
      <c r="N182" s="20">
        <f t="shared" si="175"/>
        <v>4.896282914846001</v>
      </c>
      <c r="O182" s="21">
        <f t="shared" si="176"/>
        <v>4.5437826552404426</v>
      </c>
      <c r="P182" s="20"/>
      <c r="Q182" s="50">
        <f t="shared" si="177"/>
        <v>5.1676877593195769</v>
      </c>
      <c r="R182" s="50">
        <f t="shared" si="200"/>
        <v>4.5437826552404426</v>
      </c>
      <c r="S182" s="51">
        <f t="shared" si="178"/>
        <v>0.62390510407913435</v>
      </c>
      <c r="U182" s="34">
        <f>INDEX(Curves!$A$12:$AZ$907,$CA182,CB182)</f>
        <v>0</v>
      </c>
      <c r="V182" s="34">
        <f>INDEX(Curves!$A$12:$AZ$907,$CA182,CC182)</f>
        <v>0</v>
      </c>
      <c r="W182" s="34">
        <f>INDEX(Curves!$A$12:$AZ$907,$CA182,CD182)</f>
        <v>0</v>
      </c>
      <c r="X182" s="34"/>
      <c r="Y182" s="34">
        <f>INDEX(Curves!$A$12:$AZ$907,$CA182,CF182)</f>
        <v>0</v>
      </c>
      <c r="Z182" s="34">
        <f>INDEX(Curves!$A$12:$AZ$907,$CA182,CG182)</f>
        <v>0</v>
      </c>
      <c r="AA182" s="34">
        <f>INDEX(Curves!$A$12:$AZ$907,$CA182,CH182)</f>
        <v>0</v>
      </c>
      <c r="AB182" s="34"/>
      <c r="AC182" s="34">
        <f>INDEX(Curves!$A$12:$AZ$907,$CA182,CJ182)</f>
        <v>0</v>
      </c>
      <c r="AD182" s="34">
        <f>INDEX(Curves!$A$12:$AZ$907,$CA182,CK182)</f>
        <v>0</v>
      </c>
      <c r="AE182" s="34">
        <f>INDEX(Curves!$A$12:$AZ$907,$CA182,CL182)</f>
        <v>0</v>
      </c>
      <c r="AF182" s="34"/>
      <c r="AG182" s="34">
        <f>INDEX(Curves!$A$12:$AZ$907,$CA182,CN182)</f>
        <v>0</v>
      </c>
      <c r="AH182" s="34">
        <f>INDEX(Curves!$A$12:$AZ$907,$CA182,CO182)</f>
        <v>0</v>
      </c>
      <c r="AI182" s="34">
        <f>INDEX(Curves!$A$12:$AZ$907,$CA182,CP182)</f>
        <v>0</v>
      </c>
      <c r="AJ182" s="34"/>
      <c r="AK182" s="34">
        <f>INDEX(Curves!$A$12:$AZ$907,$CA182,CR182)</f>
        <v>0</v>
      </c>
      <c r="AL182" s="34">
        <f>INDEX(Curves!$A$12:$AZ$907,$CA182,CS182)</f>
        <v>0</v>
      </c>
      <c r="AM182" s="34">
        <f>INDEX(Curves!$A$12:$AZ$907,$CA182,CT182)</f>
        <v>0</v>
      </c>
      <c r="AN182" s="34"/>
      <c r="AO182" s="34">
        <f>INDEX(Curves!$A$12:$AZ$907,$CA182,CV182)</f>
        <v>5.3120000000000003</v>
      </c>
      <c r="AP182" s="34">
        <f>INDEX(Curves!$A$12:$AZ$907,$CA182,CW182)</f>
        <v>-0.73</v>
      </c>
      <c r="AQ182" s="34">
        <f>INDEX(Curves!$A$12:$AZ$907,$CA182,CX182)</f>
        <v>0.99927449340949781</v>
      </c>
      <c r="AR182" s="34"/>
      <c r="AS182" s="34">
        <f>INDEX(Curves!$A$12:$AZ$907,$CA182,CZ182)</f>
        <v>5.447000000000001</v>
      </c>
      <c r="AT182" s="34">
        <f>INDEX(Curves!$A$12:$AZ$907,$CA182,DA182)</f>
        <v>-0.495</v>
      </c>
      <c r="AU182" s="34">
        <f>INDEX(Curves!$A$12:$AZ$907,$CA182,DB182)</f>
        <v>0.99360787199275236</v>
      </c>
      <c r="AV182" s="34"/>
      <c r="AW182" s="34">
        <f>INDEX(Curves!$A$12:$AZ$907,$CA182,DD182)</f>
        <v>5.5620000000000003</v>
      </c>
      <c r="AX182" s="34">
        <f>INDEX(Curves!$A$12:$AZ$907,$CA182,DE182)</f>
        <v>-0.33500000000000002</v>
      </c>
      <c r="AY182" s="34">
        <f>INDEX(Curves!$A$12:$AZ$907,$CA182,DF182)</f>
        <v>0.98815507753198206</v>
      </c>
      <c r="AZ182" s="34"/>
      <c r="BA182" s="34">
        <f>INDEX(Curves!$A$12:$AZ$907,$CA182,DH182)</f>
        <v>5.5220000000000002</v>
      </c>
      <c r="BB182" s="34">
        <f>INDEX(Curves!$A$12:$AZ$907,$CA182,DI182)</f>
        <v>-0.26250000000000001</v>
      </c>
      <c r="BC182" s="34">
        <f>INDEX(Curves!$A$12:$AZ$907,$CA182,DJ182)</f>
        <v>0.98254354203243222</v>
      </c>
      <c r="BD182" s="34"/>
      <c r="BE182" s="34">
        <f>INDEX(Curves!$A$12:$AZ$907,$CA182,DL182)</f>
        <v>5.2570000000000006</v>
      </c>
      <c r="BF182" s="34">
        <f>INDEX(Curves!$A$12:$AZ$907,$CA182,DM182)</f>
        <v>-0.245</v>
      </c>
      <c r="BG182" s="34">
        <f>INDEX(Curves!$A$12:$AZ$907,$CA182,DN182)</f>
        <v>0.97691199418316044</v>
      </c>
      <c r="BH182" s="34"/>
      <c r="BI182" s="34">
        <f>INDEX(Curves!$A$12:$AZ$907,$CA182,DP182)</f>
        <v>4.9880000000000004</v>
      </c>
      <c r="BJ182" s="34">
        <f>INDEX(Curves!$A$12:$AZ$907,$CA182,DQ182)</f>
        <v>-0.3125</v>
      </c>
      <c r="BK182" s="34">
        <f>INDEX(Curves!$A$12:$AZ$907,$CA182,DR182)</f>
        <v>0.97182817992523618</v>
      </c>
      <c r="BL182"/>
      <c r="BM182"/>
      <c r="BN182" s="17">
        <f t="shared" si="180"/>
        <v>36647</v>
      </c>
      <c r="BO182" s="17">
        <f t="shared" ref="BO182:BX182" si="231">EOMONTH(BN182,1)</f>
        <v>36707</v>
      </c>
      <c r="BP182" s="17">
        <f t="shared" si="231"/>
        <v>36738</v>
      </c>
      <c r="BQ182" s="17">
        <f t="shared" si="231"/>
        <v>36769</v>
      </c>
      <c r="BR182" s="17">
        <f t="shared" si="231"/>
        <v>36799</v>
      </c>
      <c r="BS182" s="17">
        <f t="shared" si="231"/>
        <v>36830</v>
      </c>
      <c r="BT182" s="17">
        <f t="shared" si="231"/>
        <v>36860</v>
      </c>
      <c r="BU182" s="17">
        <f t="shared" si="231"/>
        <v>36891</v>
      </c>
      <c r="BV182" s="17">
        <f t="shared" si="231"/>
        <v>36922</v>
      </c>
      <c r="BW182" s="17">
        <f t="shared" si="231"/>
        <v>36950</v>
      </c>
      <c r="BX182" s="17">
        <f t="shared" si="231"/>
        <v>36981</v>
      </c>
      <c r="BY182" s="9"/>
      <c r="CA182" s="12">
        <f>MATCH(C182,Curves!$C$12:$C$433,0)</f>
        <v>180</v>
      </c>
      <c r="CB182" s="12">
        <f>MATCH(CONCATENATE("NG ",TEXT($BN182,"mmm-yyyy")),Curves!$11:$11,0)</f>
        <v>20</v>
      </c>
      <c r="CC182" s="12">
        <f>MATCH(CONCATENATE("B ",TEXT($BN182,"mmm-yyyy")),Curves!$11:$11,0)</f>
        <v>8</v>
      </c>
      <c r="CD182" s="12">
        <f>MATCH(CONCATENATE("DISC ",TEXT($BN182,"mmm-yyyy")),Curves!$11:$11,0)</f>
        <v>32</v>
      </c>
      <c r="CE182" s="12"/>
      <c r="CF182" s="12">
        <f>MATCH(CONCATENATE("NG ",TEXT($BO182,"mmm-yyyy")),Curves!$11:$11,0)</f>
        <v>21</v>
      </c>
      <c r="CG182" s="12">
        <f>MATCH(CONCATENATE("B ",TEXT($BO182,"mmm-yyyy")),Curves!$11:$11,0)</f>
        <v>9</v>
      </c>
      <c r="CH182" s="12">
        <f>MATCH(CONCATENATE("DISC ",TEXT($BO182,"mmm-yyyy")),Curves!$11:$11,0)</f>
        <v>33</v>
      </c>
      <c r="CI182" s="12"/>
      <c r="CJ182" s="12">
        <f>MATCH(CONCATENATE("NG ",TEXT($BP182,"mmm-yyyy")),Curves!$11:$11,0)</f>
        <v>22</v>
      </c>
      <c r="CK182" s="12">
        <f>MATCH(CONCATENATE("B ",TEXT($BP182,"mmm-yyyy")),Curves!$11:$11,0)</f>
        <v>10</v>
      </c>
      <c r="CL182" s="12">
        <f>MATCH(CONCATENATE("DISC ",TEXT($BP182,"mmm-yyyy")),Curves!$11:$11,0)</f>
        <v>34</v>
      </c>
      <c r="CM182" s="12"/>
      <c r="CN182" s="12">
        <f>MATCH(CONCATENATE("NG ",TEXT($BQ182,"mmm-yyyy")),Curves!$11:$11,0)</f>
        <v>23</v>
      </c>
      <c r="CO182" s="12">
        <f>MATCH(CONCATENATE("B ",TEXT($BQ182,"mmm-yyyy")),Curves!$11:$11,0)</f>
        <v>11</v>
      </c>
      <c r="CP182" s="12">
        <f>MATCH(CONCATENATE("DISC ",TEXT($BQ182,"mmm-yyyy")),Curves!$11:$11,0)</f>
        <v>35</v>
      </c>
      <c r="CQ182" s="12"/>
      <c r="CR182" s="12">
        <f>MATCH(CONCATENATE("NG ",TEXT($BR182,"mmm-yyyy")),Curves!$11:$11,0)</f>
        <v>24</v>
      </c>
      <c r="CS182" s="12">
        <f>MATCH(CONCATENATE("B ",TEXT($BR182,"mmm-yyyy")),Curves!$11:$11,0)</f>
        <v>12</v>
      </c>
      <c r="CT182" s="12">
        <f>MATCH(CONCATENATE("DISC ",TEXT($BR182,"mmm-yyyy")),Curves!$11:$11,0)</f>
        <v>36</v>
      </c>
      <c r="CU182" s="12"/>
      <c r="CV182" s="12">
        <f>MATCH(CONCATENATE("NG ",TEXT($BS182,"mmm-yyyy")),Curves!$11:$11,0)</f>
        <v>25</v>
      </c>
      <c r="CW182" s="12">
        <f>MATCH(CONCATENATE("B ",TEXT($BS182,"mmm-yyyy")),Curves!$11:$11,0)</f>
        <v>13</v>
      </c>
      <c r="CX182" s="12">
        <f>MATCH(CONCATENATE("DISC ",TEXT($BS182,"mmm-yyyy")),Curves!$11:$11,0)</f>
        <v>37</v>
      </c>
      <c r="CY182" s="12"/>
      <c r="CZ182" s="12">
        <f>MATCH(CONCATENATE("NG ",TEXT($BT182,"mmm-yyyy")),Curves!$11:$11,0)</f>
        <v>26</v>
      </c>
      <c r="DA182" s="12">
        <f>MATCH(CONCATENATE("B ",TEXT($BT182,"mmm-yyyy")),Curves!$11:$11,0)</f>
        <v>14</v>
      </c>
      <c r="DB182" s="12">
        <f>MATCH(CONCATENATE("DISC ",TEXT($BT182,"mmm-yyyy")),Curves!$11:$11,0)</f>
        <v>38</v>
      </c>
      <c r="DC182" s="12"/>
      <c r="DD182" s="12">
        <f>MATCH(CONCATENATE("NG ",TEXT($BU182,"mmm-yyyy")),Curves!$11:$11,0)</f>
        <v>27</v>
      </c>
      <c r="DE182" s="12">
        <f>MATCH(CONCATENATE("B ",TEXT($BU182,"mmm-yyyy")),Curves!$11:$11,0)</f>
        <v>15</v>
      </c>
      <c r="DF182" s="12">
        <f>MATCH(CONCATENATE("DISC ",TEXT($BU182,"mmm-yyyy")),Curves!$11:$11,0)</f>
        <v>39</v>
      </c>
      <c r="DG182" s="12"/>
      <c r="DH182" s="12">
        <f>MATCH(CONCATENATE("NG ",TEXT($BV182,"mmm-yyyy")),Curves!$11:$11,0)</f>
        <v>28</v>
      </c>
      <c r="DI182" s="12">
        <f>MATCH(CONCATENATE("B ",TEXT($BV182,"mmm-yyyy")),Curves!$11:$11,0)</f>
        <v>16</v>
      </c>
      <c r="DJ182" s="12">
        <f>MATCH(CONCATENATE("DISC ",TEXT($BV182,"mmm-yyyy")),Curves!$11:$11,0)</f>
        <v>40</v>
      </c>
      <c r="DL182" s="12">
        <f>MATCH(CONCATENATE("NG ",TEXT($BW182,"mmm-yyyy")),Curves!$11:$11,0)</f>
        <v>29</v>
      </c>
      <c r="DM182" s="12">
        <f>MATCH(CONCATENATE("B ",TEXT($BW182,"mmm-yyyy")),Curves!$11:$11,0)</f>
        <v>17</v>
      </c>
      <c r="DN182" s="12">
        <f>MATCH(CONCATENATE("DISC ",TEXT($BW182,"mmm-yyyy")),Curves!$11:$11,0)</f>
        <v>41</v>
      </c>
      <c r="DP182" s="12">
        <f>MATCH(CONCATENATE("NG ",TEXT($BX182,"mmm-yyyy")),Curves!$11:$11,0)</f>
        <v>30</v>
      </c>
      <c r="DQ182" s="12">
        <f>MATCH(CONCATENATE("B ",TEXT($BX182,"mmm-yyyy")),Curves!$11:$11,0)</f>
        <v>18</v>
      </c>
      <c r="DR182" s="12">
        <f>MATCH(CONCATENATE("DISC ",TEXT($BX182,"mmm-yyyy")),Curves!$11:$11,0)</f>
        <v>42</v>
      </c>
    </row>
    <row r="183" spans="2:122" x14ac:dyDescent="0.2">
      <c r="B183" s="6">
        <f t="shared" si="164"/>
        <v>36831</v>
      </c>
      <c r="C183" s="27">
        <f>IF(Curves!C192&lt;&gt;"",Curves!C192,"")</f>
        <v>36797</v>
      </c>
      <c r="D183" s="31"/>
      <c r="E183" s="20">
        <f t="shared" si="165"/>
        <v>0</v>
      </c>
      <c r="F183" s="20">
        <f t="shared" si="167"/>
        <v>0</v>
      </c>
      <c r="G183" s="20">
        <f t="shared" si="168"/>
        <v>0</v>
      </c>
      <c r="H183" s="20">
        <f t="shared" si="169"/>
        <v>0</v>
      </c>
      <c r="I183" s="20">
        <f t="shared" si="170"/>
        <v>0</v>
      </c>
      <c r="J183" s="20">
        <f t="shared" si="171"/>
        <v>0</v>
      </c>
      <c r="K183" s="20">
        <f t="shared" si="172"/>
        <v>4.6201648616721123</v>
      </c>
      <c r="L183" s="20">
        <f t="shared" si="173"/>
        <v>4.8685836094343227</v>
      </c>
      <c r="M183" s="20">
        <f t="shared" si="174"/>
        <v>4.8941289866651401</v>
      </c>
      <c r="N183" s="20">
        <f t="shared" si="175"/>
        <v>4.6379730561940908</v>
      </c>
      <c r="O183" s="21">
        <f t="shared" si="176"/>
        <v>4.3113880975474874</v>
      </c>
      <c r="P183" s="20"/>
      <c r="Q183" s="50">
        <f t="shared" si="177"/>
        <v>4.8941289866651401</v>
      </c>
      <c r="R183" s="50">
        <f t="shared" si="200"/>
        <v>0</v>
      </c>
      <c r="S183" s="51">
        <f t="shared" si="178"/>
        <v>4.8941289866651401</v>
      </c>
      <c r="U183" s="34">
        <f>INDEX(Curves!$A$12:$AZ$907,$CA183,CB183)</f>
        <v>0</v>
      </c>
      <c r="V183" s="34">
        <f>INDEX(Curves!$A$12:$AZ$907,$CA183,CC183)</f>
        <v>0</v>
      </c>
      <c r="W183" s="34">
        <f>INDEX(Curves!$A$12:$AZ$907,$CA183,CD183)</f>
        <v>0</v>
      </c>
      <c r="X183" s="34"/>
      <c r="Y183" s="34">
        <f>INDEX(Curves!$A$12:$AZ$907,$CA183,CF183)</f>
        <v>0</v>
      </c>
      <c r="Z183" s="34">
        <f>INDEX(Curves!$A$12:$AZ$907,$CA183,CG183)</f>
        <v>0</v>
      </c>
      <c r="AA183" s="34">
        <f>INDEX(Curves!$A$12:$AZ$907,$CA183,CH183)</f>
        <v>0</v>
      </c>
      <c r="AB183" s="34"/>
      <c r="AC183" s="34">
        <f>INDEX(Curves!$A$12:$AZ$907,$CA183,CJ183)</f>
        <v>0</v>
      </c>
      <c r="AD183" s="34">
        <f>INDEX(Curves!$A$12:$AZ$907,$CA183,CK183)</f>
        <v>0</v>
      </c>
      <c r="AE183" s="34">
        <f>INDEX(Curves!$A$12:$AZ$907,$CA183,CL183)</f>
        <v>0</v>
      </c>
      <c r="AF183" s="34"/>
      <c r="AG183" s="34">
        <f>INDEX(Curves!$A$12:$AZ$907,$CA183,CN183)</f>
        <v>0</v>
      </c>
      <c r="AH183" s="34">
        <f>INDEX(Curves!$A$12:$AZ$907,$CA183,CO183)</f>
        <v>0</v>
      </c>
      <c r="AI183" s="34">
        <f>INDEX(Curves!$A$12:$AZ$907,$CA183,CP183)</f>
        <v>0</v>
      </c>
      <c r="AJ183" s="34"/>
      <c r="AK183" s="34">
        <f>INDEX(Curves!$A$12:$AZ$907,$CA183,CR183)</f>
        <v>0</v>
      </c>
      <c r="AL183" s="34">
        <f>INDEX(Curves!$A$12:$AZ$907,$CA183,CS183)</f>
        <v>0</v>
      </c>
      <c r="AM183" s="34">
        <f>INDEX(Curves!$A$12:$AZ$907,$CA183,CT183)</f>
        <v>0</v>
      </c>
      <c r="AN183" s="34"/>
      <c r="AO183" s="34">
        <f>INDEX(Curves!$A$12:$AZ$907,$CA183,CV183)</f>
        <v>0</v>
      </c>
      <c r="AP183" s="34">
        <f>INDEX(Curves!$A$12:$AZ$907,$CA183,CW183)</f>
        <v>0</v>
      </c>
      <c r="AQ183" s="34">
        <f>INDEX(Curves!$A$12:$AZ$907,$CA183,CX183)</f>
        <v>0</v>
      </c>
      <c r="AR183" s="34"/>
      <c r="AS183" s="34">
        <f>INDEX(Curves!$A$12:$AZ$907,$CA183,CZ183)</f>
        <v>5.1239999999999997</v>
      </c>
      <c r="AT183" s="34">
        <f>INDEX(Curves!$A$12:$AZ$907,$CA183,DA183)</f>
        <v>-0.47499999999999998</v>
      </c>
      <c r="AU183" s="34">
        <f>INDEX(Curves!$A$12:$AZ$907,$CA183,DB183)</f>
        <v>0.9937975611254275</v>
      </c>
      <c r="AV183" s="34"/>
      <c r="AW183" s="34">
        <f>INDEX(Curves!$A$12:$AZ$907,$CA183,DD183)</f>
        <v>5.2310000000000008</v>
      </c>
      <c r="AX183" s="34">
        <f>INDEX(Curves!$A$12:$AZ$907,$CA183,DE183)</f>
        <v>-0.30499999999999999</v>
      </c>
      <c r="AY183" s="34">
        <f>INDEX(Curves!$A$12:$AZ$907,$CA183,DF183)</f>
        <v>0.98834421628792568</v>
      </c>
      <c r="AZ183" s="34"/>
      <c r="BA183" s="34">
        <f>INDEX(Curves!$A$12:$AZ$907,$CA183,DH183)</f>
        <v>5.2220000000000004</v>
      </c>
      <c r="BB183" s="34">
        <f>INDEX(Curves!$A$12:$AZ$907,$CA183,DI183)</f>
        <v>-0.24</v>
      </c>
      <c r="BC183" s="34">
        <f>INDEX(Curves!$A$12:$AZ$907,$CA183,DJ183)</f>
        <v>0.98236230161885585</v>
      </c>
      <c r="BD183" s="34"/>
      <c r="BE183" s="34">
        <f>INDEX(Curves!$A$12:$AZ$907,$CA183,DL183)</f>
        <v>4.9710000000000001</v>
      </c>
      <c r="BF183" s="34">
        <f>INDEX(Curves!$A$12:$AZ$907,$CA183,DM183)</f>
        <v>-0.2225</v>
      </c>
      <c r="BG183" s="34">
        <f>INDEX(Curves!$A$12:$AZ$907,$CA183,DN183)</f>
        <v>0.97672381935223562</v>
      </c>
      <c r="BH183" s="34"/>
      <c r="BI183" s="34">
        <f>INDEX(Curves!$A$12:$AZ$907,$CA183,DP183)</f>
        <v>4.7270000000000003</v>
      </c>
      <c r="BJ183" s="34">
        <f>INDEX(Curves!$A$12:$AZ$907,$CA183,DQ183)</f>
        <v>-0.28999999999999998</v>
      </c>
      <c r="BK183" s="34">
        <f>INDEX(Curves!$A$12:$AZ$907,$CA183,DR183)</f>
        <v>0.97168990253493059</v>
      </c>
      <c r="BL183"/>
      <c r="BM183"/>
      <c r="BN183" s="17">
        <f t="shared" si="180"/>
        <v>36647</v>
      </c>
      <c r="BO183" s="17">
        <f t="shared" ref="BO183:BX183" si="232">EOMONTH(BN183,1)</f>
        <v>36707</v>
      </c>
      <c r="BP183" s="17">
        <f t="shared" si="232"/>
        <v>36738</v>
      </c>
      <c r="BQ183" s="17">
        <f t="shared" si="232"/>
        <v>36769</v>
      </c>
      <c r="BR183" s="17">
        <f t="shared" si="232"/>
        <v>36799</v>
      </c>
      <c r="BS183" s="17">
        <f t="shared" si="232"/>
        <v>36830</v>
      </c>
      <c r="BT183" s="17">
        <f t="shared" si="232"/>
        <v>36860</v>
      </c>
      <c r="BU183" s="17">
        <f t="shared" si="232"/>
        <v>36891</v>
      </c>
      <c r="BV183" s="17">
        <f t="shared" si="232"/>
        <v>36922</v>
      </c>
      <c r="BW183" s="17">
        <f t="shared" si="232"/>
        <v>36950</v>
      </c>
      <c r="BX183" s="17">
        <f t="shared" si="232"/>
        <v>36981</v>
      </c>
      <c r="BY183" s="9"/>
      <c r="CA183" s="12">
        <f>MATCH(C183,Curves!$C$12:$C$433,0)</f>
        <v>181</v>
      </c>
      <c r="CB183" s="12">
        <f>MATCH(CONCATENATE("NG ",TEXT($BN183,"mmm-yyyy")),Curves!$11:$11,0)</f>
        <v>20</v>
      </c>
      <c r="CC183" s="12">
        <f>MATCH(CONCATENATE("B ",TEXT($BN183,"mmm-yyyy")),Curves!$11:$11,0)</f>
        <v>8</v>
      </c>
      <c r="CD183" s="12">
        <f>MATCH(CONCATENATE("DISC ",TEXT($BN183,"mmm-yyyy")),Curves!$11:$11,0)</f>
        <v>32</v>
      </c>
      <c r="CE183" s="12"/>
      <c r="CF183" s="12">
        <f>MATCH(CONCATENATE("NG ",TEXT($BO183,"mmm-yyyy")),Curves!$11:$11,0)</f>
        <v>21</v>
      </c>
      <c r="CG183" s="12">
        <f>MATCH(CONCATENATE("B ",TEXT($BO183,"mmm-yyyy")),Curves!$11:$11,0)</f>
        <v>9</v>
      </c>
      <c r="CH183" s="12">
        <f>MATCH(CONCATENATE("DISC ",TEXT($BO183,"mmm-yyyy")),Curves!$11:$11,0)</f>
        <v>33</v>
      </c>
      <c r="CI183" s="12"/>
      <c r="CJ183" s="12">
        <f>MATCH(CONCATENATE("NG ",TEXT($BP183,"mmm-yyyy")),Curves!$11:$11,0)</f>
        <v>22</v>
      </c>
      <c r="CK183" s="12">
        <f>MATCH(CONCATENATE("B ",TEXT($BP183,"mmm-yyyy")),Curves!$11:$11,0)</f>
        <v>10</v>
      </c>
      <c r="CL183" s="12">
        <f>MATCH(CONCATENATE("DISC ",TEXT($BP183,"mmm-yyyy")),Curves!$11:$11,0)</f>
        <v>34</v>
      </c>
      <c r="CM183" s="12"/>
      <c r="CN183" s="12">
        <f>MATCH(CONCATENATE("NG ",TEXT($BQ183,"mmm-yyyy")),Curves!$11:$11,0)</f>
        <v>23</v>
      </c>
      <c r="CO183" s="12">
        <f>MATCH(CONCATENATE("B ",TEXT($BQ183,"mmm-yyyy")),Curves!$11:$11,0)</f>
        <v>11</v>
      </c>
      <c r="CP183" s="12">
        <f>MATCH(CONCATENATE("DISC ",TEXT($BQ183,"mmm-yyyy")),Curves!$11:$11,0)</f>
        <v>35</v>
      </c>
      <c r="CQ183" s="12"/>
      <c r="CR183" s="12">
        <f>MATCH(CONCATENATE("NG ",TEXT($BR183,"mmm-yyyy")),Curves!$11:$11,0)</f>
        <v>24</v>
      </c>
      <c r="CS183" s="12">
        <f>MATCH(CONCATENATE("B ",TEXT($BR183,"mmm-yyyy")),Curves!$11:$11,0)</f>
        <v>12</v>
      </c>
      <c r="CT183" s="12">
        <f>MATCH(CONCATENATE("DISC ",TEXT($BR183,"mmm-yyyy")),Curves!$11:$11,0)</f>
        <v>36</v>
      </c>
      <c r="CU183" s="12"/>
      <c r="CV183" s="12">
        <f>MATCH(CONCATENATE("NG ",TEXT($BS183,"mmm-yyyy")),Curves!$11:$11,0)</f>
        <v>25</v>
      </c>
      <c r="CW183" s="12">
        <f>MATCH(CONCATENATE("B ",TEXT($BS183,"mmm-yyyy")),Curves!$11:$11,0)</f>
        <v>13</v>
      </c>
      <c r="CX183" s="12">
        <f>MATCH(CONCATENATE("DISC ",TEXT($BS183,"mmm-yyyy")),Curves!$11:$11,0)</f>
        <v>37</v>
      </c>
      <c r="CY183" s="12"/>
      <c r="CZ183" s="12">
        <f>MATCH(CONCATENATE("NG ",TEXT($BT183,"mmm-yyyy")),Curves!$11:$11,0)</f>
        <v>26</v>
      </c>
      <c r="DA183" s="12">
        <f>MATCH(CONCATENATE("B ",TEXT($BT183,"mmm-yyyy")),Curves!$11:$11,0)</f>
        <v>14</v>
      </c>
      <c r="DB183" s="12">
        <f>MATCH(CONCATENATE("DISC ",TEXT($BT183,"mmm-yyyy")),Curves!$11:$11,0)</f>
        <v>38</v>
      </c>
      <c r="DC183" s="12"/>
      <c r="DD183" s="12">
        <f>MATCH(CONCATENATE("NG ",TEXT($BU183,"mmm-yyyy")),Curves!$11:$11,0)</f>
        <v>27</v>
      </c>
      <c r="DE183" s="12">
        <f>MATCH(CONCATENATE("B ",TEXT($BU183,"mmm-yyyy")),Curves!$11:$11,0)</f>
        <v>15</v>
      </c>
      <c r="DF183" s="12">
        <f>MATCH(CONCATENATE("DISC ",TEXT($BU183,"mmm-yyyy")),Curves!$11:$11,0)</f>
        <v>39</v>
      </c>
      <c r="DG183" s="12"/>
      <c r="DH183" s="12">
        <f>MATCH(CONCATENATE("NG ",TEXT($BV183,"mmm-yyyy")),Curves!$11:$11,0)</f>
        <v>28</v>
      </c>
      <c r="DI183" s="12">
        <f>MATCH(CONCATENATE("B ",TEXT($BV183,"mmm-yyyy")),Curves!$11:$11,0)</f>
        <v>16</v>
      </c>
      <c r="DJ183" s="12">
        <f>MATCH(CONCATENATE("DISC ",TEXT($BV183,"mmm-yyyy")),Curves!$11:$11,0)</f>
        <v>40</v>
      </c>
      <c r="DL183" s="12">
        <f>MATCH(CONCATENATE("NG ",TEXT($BW183,"mmm-yyyy")),Curves!$11:$11,0)</f>
        <v>29</v>
      </c>
      <c r="DM183" s="12">
        <f>MATCH(CONCATENATE("B ",TEXT($BW183,"mmm-yyyy")),Curves!$11:$11,0)</f>
        <v>17</v>
      </c>
      <c r="DN183" s="12">
        <f>MATCH(CONCATENATE("DISC ",TEXT($BW183,"mmm-yyyy")),Curves!$11:$11,0)</f>
        <v>41</v>
      </c>
      <c r="DP183" s="12">
        <f>MATCH(CONCATENATE("NG ",TEXT($BX183,"mmm-yyyy")),Curves!$11:$11,0)</f>
        <v>30</v>
      </c>
      <c r="DQ183" s="12">
        <f>MATCH(CONCATENATE("B ",TEXT($BX183,"mmm-yyyy")),Curves!$11:$11,0)</f>
        <v>18</v>
      </c>
      <c r="DR183" s="12">
        <f>MATCH(CONCATENATE("DISC ",TEXT($BX183,"mmm-yyyy")),Curves!$11:$11,0)</f>
        <v>42</v>
      </c>
    </row>
    <row r="184" spans="2:122" x14ac:dyDescent="0.2">
      <c r="B184" s="6">
        <f t="shared" si="164"/>
        <v>36831</v>
      </c>
      <c r="C184" s="27">
        <f>IF(Curves!C193&lt;&gt;"",Curves!C193,"")</f>
        <v>36798</v>
      </c>
      <c r="D184" s="31"/>
      <c r="E184" s="20">
        <f t="shared" si="165"/>
        <v>0</v>
      </c>
      <c r="F184" s="20">
        <f t="shared" si="167"/>
        <v>0</v>
      </c>
      <c r="G184" s="20">
        <f t="shared" si="168"/>
        <v>0</v>
      </c>
      <c r="H184" s="20">
        <f t="shared" si="169"/>
        <v>0</v>
      </c>
      <c r="I184" s="20">
        <f t="shared" si="170"/>
        <v>0</v>
      </c>
      <c r="J184" s="20">
        <f t="shared" si="171"/>
        <v>0</v>
      </c>
      <c r="K184" s="20">
        <f t="shared" si="172"/>
        <v>4.8565929231495755</v>
      </c>
      <c r="L184" s="20">
        <f t="shared" si="173"/>
        <v>4.9732681614348593</v>
      </c>
      <c r="M184" s="20">
        <f t="shared" si="174"/>
        <v>4.9408033852299988</v>
      </c>
      <c r="N184" s="20">
        <f t="shared" si="175"/>
        <v>4.7048694497775463</v>
      </c>
      <c r="O184" s="21">
        <f t="shared" si="176"/>
        <v>4.3740498740367846</v>
      </c>
      <c r="P184" s="20"/>
      <c r="Q184" s="50">
        <f t="shared" si="177"/>
        <v>4.9732681614348593</v>
      </c>
      <c r="R184" s="50">
        <f t="shared" ref="R184:R212" si="233">MIN(K184:O184)</f>
        <v>4.3740498740367846</v>
      </c>
      <c r="S184" s="51">
        <f t="shared" si="178"/>
        <v>0.5992182873980747</v>
      </c>
      <c r="U184" s="34">
        <f>INDEX(Curves!$A$12:$AZ$907,$CA184,CB184)</f>
        <v>0</v>
      </c>
      <c r="V184" s="34">
        <f>INDEX(Curves!$A$12:$AZ$907,$CA184,CC184)</f>
        <v>0</v>
      </c>
      <c r="W184" s="34">
        <f>INDEX(Curves!$A$12:$AZ$907,$CA184,CD184)</f>
        <v>0</v>
      </c>
      <c r="X184" s="34"/>
      <c r="Y184" s="34">
        <f>INDEX(Curves!$A$12:$AZ$907,$CA184,CF184)</f>
        <v>0</v>
      </c>
      <c r="Z184" s="34">
        <f>INDEX(Curves!$A$12:$AZ$907,$CA184,CG184)</f>
        <v>0</v>
      </c>
      <c r="AA184" s="34">
        <f>INDEX(Curves!$A$12:$AZ$907,$CA184,CH184)</f>
        <v>0</v>
      </c>
      <c r="AB184" s="34"/>
      <c r="AC184" s="34">
        <f>INDEX(Curves!$A$12:$AZ$907,$CA184,CJ184)</f>
        <v>0</v>
      </c>
      <c r="AD184" s="34">
        <f>INDEX(Curves!$A$12:$AZ$907,$CA184,CK184)</f>
        <v>0</v>
      </c>
      <c r="AE184" s="34">
        <f>INDEX(Curves!$A$12:$AZ$907,$CA184,CL184)</f>
        <v>0</v>
      </c>
      <c r="AF184" s="34"/>
      <c r="AG184" s="34">
        <f>INDEX(Curves!$A$12:$AZ$907,$CA184,CN184)</f>
        <v>0</v>
      </c>
      <c r="AH184" s="34">
        <f>INDEX(Curves!$A$12:$AZ$907,$CA184,CO184)</f>
        <v>0</v>
      </c>
      <c r="AI184" s="34">
        <f>INDEX(Curves!$A$12:$AZ$907,$CA184,CP184)</f>
        <v>0</v>
      </c>
      <c r="AJ184" s="34"/>
      <c r="AK184" s="34">
        <f>INDEX(Curves!$A$12:$AZ$907,$CA184,CR184)</f>
        <v>0</v>
      </c>
      <c r="AL184" s="34">
        <f>INDEX(Curves!$A$12:$AZ$907,$CA184,CS184)</f>
        <v>0</v>
      </c>
      <c r="AM184" s="34">
        <f>INDEX(Curves!$A$12:$AZ$907,$CA184,CT184)</f>
        <v>0</v>
      </c>
      <c r="AN184" s="34"/>
      <c r="AO184" s="34">
        <f>INDEX(Curves!$A$12:$AZ$907,$CA184,CV184)</f>
        <v>0</v>
      </c>
      <c r="AP184" s="34">
        <f>INDEX(Curves!$A$12:$AZ$907,$CA184,CW184)</f>
        <v>0</v>
      </c>
      <c r="AQ184" s="34">
        <f>INDEX(Curves!$A$12:$AZ$907,$CA184,CX184)</f>
        <v>0</v>
      </c>
      <c r="AR184" s="34"/>
      <c r="AS184" s="34">
        <f>INDEX(Curves!$A$12:$AZ$907,$CA184,CZ184)</f>
        <v>5.1859999999999999</v>
      </c>
      <c r="AT184" s="34">
        <f>INDEX(Curves!$A$12:$AZ$907,$CA184,DA184)</f>
        <v>-0.3</v>
      </c>
      <c r="AU184" s="34">
        <f>INDEX(Curves!$A$12:$AZ$907,$CA184,DB184)</f>
        <v>0.99398135962946688</v>
      </c>
      <c r="AV184" s="34"/>
      <c r="AW184" s="34">
        <f>INDEX(Curves!$A$12:$AZ$907,$CA184,DD184)</f>
        <v>5.2810000000000006</v>
      </c>
      <c r="AX184" s="34">
        <f>INDEX(Curves!$A$12:$AZ$907,$CA184,DE184)</f>
        <v>-0.25</v>
      </c>
      <c r="AY184" s="34">
        <f>INDEX(Curves!$A$12:$AZ$907,$CA184,DF184)</f>
        <v>0.98852477865928412</v>
      </c>
      <c r="AZ184" s="34"/>
      <c r="BA184" s="34">
        <f>INDEX(Curves!$A$12:$AZ$907,$CA184,DH184)</f>
        <v>5.2560000000000002</v>
      </c>
      <c r="BB184" s="34">
        <f>INDEX(Curves!$A$12:$AZ$907,$CA184,DI184)</f>
        <v>-0.22750000000000001</v>
      </c>
      <c r="BC184" s="34">
        <f>INDEX(Curves!$A$12:$AZ$907,$CA184,DJ184)</f>
        <v>0.98256008456398503</v>
      </c>
      <c r="BD184" s="34"/>
      <c r="BE184" s="34">
        <f>INDEX(Curves!$A$12:$AZ$907,$CA184,DL184)</f>
        <v>5.0260000000000007</v>
      </c>
      <c r="BF184" s="34">
        <f>INDEX(Curves!$A$12:$AZ$907,$CA184,DM184)</f>
        <v>-0.21</v>
      </c>
      <c r="BG184" s="34">
        <f>INDEX(Curves!$A$12:$AZ$907,$CA184,DN184)</f>
        <v>0.97692471963819461</v>
      </c>
      <c r="BH184" s="34"/>
      <c r="BI184" s="34">
        <f>INDEX(Curves!$A$12:$AZ$907,$CA184,DP184)</f>
        <v>4.7780000000000005</v>
      </c>
      <c r="BJ184" s="34">
        <f>INDEX(Curves!$A$12:$AZ$907,$CA184,DQ184)</f>
        <v>-0.27750000000000002</v>
      </c>
      <c r="BK184" s="34">
        <f>INDEX(Curves!$A$12:$AZ$907,$CA184,DR184)</f>
        <v>0.97190309388663132</v>
      </c>
      <c r="BL184"/>
      <c r="BM184"/>
      <c r="BN184" s="17">
        <f t="shared" si="180"/>
        <v>36647</v>
      </c>
      <c r="BO184" s="17">
        <f t="shared" ref="BO184:BX184" si="234">EOMONTH(BN184,1)</f>
        <v>36707</v>
      </c>
      <c r="BP184" s="17">
        <f t="shared" si="234"/>
        <v>36738</v>
      </c>
      <c r="BQ184" s="17">
        <f t="shared" si="234"/>
        <v>36769</v>
      </c>
      <c r="BR184" s="17">
        <f t="shared" si="234"/>
        <v>36799</v>
      </c>
      <c r="BS184" s="17">
        <f t="shared" si="234"/>
        <v>36830</v>
      </c>
      <c r="BT184" s="17">
        <f t="shared" si="234"/>
        <v>36860</v>
      </c>
      <c r="BU184" s="17">
        <f t="shared" si="234"/>
        <v>36891</v>
      </c>
      <c r="BV184" s="17">
        <f t="shared" si="234"/>
        <v>36922</v>
      </c>
      <c r="BW184" s="17">
        <f t="shared" si="234"/>
        <v>36950</v>
      </c>
      <c r="BX184" s="17">
        <f t="shared" si="234"/>
        <v>36981</v>
      </c>
      <c r="BY184" s="9"/>
      <c r="CA184" s="12">
        <f>MATCH(C184,Curves!$C$12:$C$433,0)</f>
        <v>182</v>
      </c>
      <c r="CB184" s="12">
        <f>MATCH(CONCATENATE("NG ",TEXT($BN184,"mmm-yyyy")),Curves!$11:$11,0)</f>
        <v>20</v>
      </c>
      <c r="CC184" s="12">
        <f>MATCH(CONCATENATE("B ",TEXT($BN184,"mmm-yyyy")),Curves!$11:$11,0)</f>
        <v>8</v>
      </c>
      <c r="CD184" s="12">
        <f>MATCH(CONCATENATE("DISC ",TEXT($BN184,"mmm-yyyy")),Curves!$11:$11,0)</f>
        <v>32</v>
      </c>
      <c r="CE184" s="12"/>
      <c r="CF184" s="12">
        <f>MATCH(CONCATENATE("NG ",TEXT($BO184,"mmm-yyyy")),Curves!$11:$11,0)</f>
        <v>21</v>
      </c>
      <c r="CG184" s="12">
        <f>MATCH(CONCATENATE("B ",TEXT($BO184,"mmm-yyyy")),Curves!$11:$11,0)</f>
        <v>9</v>
      </c>
      <c r="CH184" s="12">
        <f>MATCH(CONCATENATE("DISC ",TEXT($BO184,"mmm-yyyy")),Curves!$11:$11,0)</f>
        <v>33</v>
      </c>
      <c r="CI184" s="12"/>
      <c r="CJ184" s="12">
        <f>MATCH(CONCATENATE("NG ",TEXT($BP184,"mmm-yyyy")),Curves!$11:$11,0)</f>
        <v>22</v>
      </c>
      <c r="CK184" s="12">
        <f>MATCH(CONCATENATE("B ",TEXT($BP184,"mmm-yyyy")),Curves!$11:$11,0)</f>
        <v>10</v>
      </c>
      <c r="CL184" s="12">
        <f>MATCH(CONCATENATE("DISC ",TEXT($BP184,"mmm-yyyy")),Curves!$11:$11,0)</f>
        <v>34</v>
      </c>
      <c r="CM184" s="12"/>
      <c r="CN184" s="12">
        <f>MATCH(CONCATENATE("NG ",TEXT($BQ184,"mmm-yyyy")),Curves!$11:$11,0)</f>
        <v>23</v>
      </c>
      <c r="CO184" s="12">
        <f>MATCH(CONCATENATE("B ",TEXT($BQ184,"mmm-yyyy")),Curves!$11:$11,0)</f>
        <v>11</v>
      </c>
      <c r="CP184" s="12">
        <f>MATCH(CONCATENATE("DISC ",TEXT($BQ184,"mmm-yyyy")),Curves!$11:$11,0)</f>
        <v>35</v>
      </c>
      <c r="CQ184" s="12"/>
      <c r="CR184" s="12">
        <f>MATCH(CONCATENATE("NG ",TEXT($BR184,"mmm-yyyy")),Curves!$11:$11,0)</f>
        <v>24</v>
      </c>
      <c r="CS184" s="12">
        <f>MATCH(CONCATENATE("B ",TEXT($BR184,"mmm-yyyy")),Curves!$11:$11,0)</f>
        <v>12</v>
      </c>
      <c r="CT184" s="12">
        <f>MATCH(CONCATENATE("DISC ",TEXT($BR184,"mmm-yyyy")),Curves!$11:$11,0)</f>
        <v>36</v>
      </c>
      <c r="CU184" s="12"/>
      <c r="CV184" s="12">
        <f>MATCH(CONCATENATE("NG ",TEXT($BS184,"mmm-yyyy")),Curves!$11:$11,0)</f>
        <v>25</v>
      </c>
      <c r="CW184" s="12">
        <f>MATCH(CONCATENATE("B ",TEXT($BS184,"mmm-yyyy")),Curves!$11:$11,0)</f>
        <v>13</v>
      </c>
      <c r="CX184" s="12">
        <f>MATCH(CONCATENATE("DISC ",TEXT($BS184,"mmm-yyyy")),Curves!$11:$11,0)</f>
        <v>37</v>
      </c>
      <c r="CY184" s="12"/>
      <c r="CZ184" s="12">
        <f>MATCH(CONCATENATE("NG ",TEXT($BT184,"mmm-yyyy")),Curves!$11:$11,0)</f>
        <v>26</v>
      </c>
      <c r="DA184" s="12">
        <f>MATCH(CONCATENATE("B ",TEXT($BT184,"mmm-yyyy")),Curves!$11:$11,0)</f>
        <v>14</v>
      </c>
      <c r="DB184" s="12">
        <f>MATCH(CONCATENATE("DISC ",TEXT($BT184,"mmm-yyyy")),Curves!$11:$11,0)</f>
        <v>38</v>
      </c>
      <c r="DC184" s="12"/>
      <c r="DD184" s="12">
        <f>MATCH(CONCATENATE("NG ",TEXT($BU184,"mmm-yyyy")),Curves!$11:$11,0)</f>
        <v>27</v>
      </c>
      <c r="DE184" s="12">
        <f>MATCH(CONCATENATE("B ",TEXT($BU184,"mmm-yyyy")),Curves!$11:$11,0)</f>
        <v>15</v>
      </c>
      <c r="DF184" s="12">
        <f>MATCH(CONCATENATE("DISC ",TEXT($BU184,"mmm-yyyy")),Curves!$11:$11,0)</f>
        <v>39</v>
      </c>
      <c r="DG184" s="12"/>
      <c r="DH184" s="12">
        <f>MATCH(CONCATENATE("NG ",TEXT($BV184,"mmm-yyyy")),Curves!$11:$11,0)</f>
        <v>28</v>
      </c>
      <c r="DI184" s="12">
        <f>MATCH(CONCATENATE("B ",TEXT($BV184,"mmm-yyyy")),Curves!$11:$11,0)</f>
        <v>16</v>
      </c>
      <c r="DJ184" s="12">
        <f>MATCH(CONCATENATE("DISC ",TEXT($BV184,"mmm-yyyy")),Curves!$11:$11,0)</f>
        <v>40</v>
      </c>
      <c r="DL184" s="12">
        <f>MATCH(CONCATENATE("NG ",TEXT($BW184,"mmm-yyyy")),Curves!$11:$11,0)</f>
        <v>29</v>
      </c>
      <c r="DM184" s="12">
        <f>MATCH(CONCATENATE("B ",TEXT($BW184,"mmm-yyyy")),Curves!$11:$11,0)</f>
        <v>17</v>
      </c>
      <c r="DN184" s="12">
        <f>MATCH(CONCATENATE("DISC ",TEXT($BW184,"mmm-yyyy")),Curves!$11:$11,0)</f>
        <v>41</v>
      </c>
      <c r="DP184" s="12">
        <f>MATCH(CONCATENATE("NG ",TEXT($BX184,"mmm-yyyy")),Curves!$11:$11,0)</f>
        <v>30</v>
      </c>
      <c r="DQ184" s="12">
        <f>MATCH(CONCATENATE("B ",TEXT($BX184,"mmm-yyyy")),Curves!$11:$11,0)</f>
        <v>18</v>
      </c>
      <c r="DR184" s="12">
        <f>MATCH(CONCATENATE("DISC ",TEXT($BX184,"mmm-yyyy")),Curves!$11:$11,0)</f>
        <v>42</v>
      </c>
    </row>
    <row r="185" spans="2:122" x14ac:dyDescent="0.2">
      <c r="B185" s="6">
        <f t="shared" si="164"/>
        <v>36831</v>
      </c>
      <c r="C185" s="27">
        <f>IF(Curves!C194&lt;&gt;"",Curves!C194,"")</f>
        <v>36799</v>
      </c>
      <c r="D185" s="31"/>
      <c r="E185" s="20">
        <f t="shared" si="165"/>
        <v>0</v>
      </c>
      <c r="F185" s="20">
        <f t="shared" si="167"/>
        <v>0</v>
      </c>
      <c r="G185" s="20">
        <f t="shared" si="168"/>
        <v>0</v>
      </c>
      <c r="H185" s="20">
        <f t="shared" si="169"/>
        <v>0</v>
      </c>
      <c r="I185" s="20">
        <f t="shared" si="170"/>
        <v>0</v>
      </c>
      <c r="J185" s="20">
        <f t="shared" si="171"/>
        <v>0</v>
      </c>
      <c r="K185" s="20">
        <f t="shared" si="172"/>
        <v>4.8574814408857936</v>
      </c>
      <c r="L185" s="20">
        <f t="shared" si="173"/>
        <v>4.974179345236271</v>
      </c>
      <c r="M185" s="20">
        <f t="shared" si="174"/>
        <v>4.941728231558125</v>
      </c>
      <c r="N185" s="20">
        <f t="shared" si="175"/>
        <v>4.7057482389449596</v>
      </c>
      <c r="O185" s="21">
        <f t="shared" si="176"/>
        <v>4.3748647003946699</v>
      </c>
      <c r="P185" s="20"/>
      <c r="Q185" s="50">
        <f t="shared" si="177"/>
        <v>4.974179345236271</v>
      </c>
      <c r="R185" s="50">
        <f t="shared" si="233"/>
        <v>4.3748647003946699</v>
      </c>
      <c r="S185" s="51">
        <f t="shared" si="178"/>
        <v>0.59931464484160113</v>
      </c>
      <c r="U185" s="34">
        <f>INDEX(Curves!$A$12:$AZ$907,$CA185,CB185)</f>
        <v>0</v>
      </c>
      <c r="V185" s="34">
        <f>INDEX(Curves!$A$12:$AZ$907,$CA185,CC185)</f>
        <v>0</v>
      </c>
      <c r="W185" s="34">
        <f>INDEX(Curves!$A$12:$AZ$907,$CA185,CD185)</f>
        <v>0</v>
      </c>
      <c r="X185" s="34"/>
      <c r="Y185" s="34">
        <f>INDEX(Curves!$A$12:$AZ$907,$CA185,CF185)</f>
        <v>0</v>
      </c>
      <c r="Z185" s="34">
        <f>INDEX(Curves!$A$12:$AZ$907,$CA185,CG185)</f>
        <v>0</v>
      </c>
      <c r="AA185" s="34">
        <f>INDEX(Curves!$A$12:$AZ$907,$CA185,CH185)</f>
        <v>0</v>
      </c>
      <c r="AB185" s="34"/>
      <c r="AC185" s="34">
        <f>INDEX(Curves!$A$12:$AZ$907,$CA185,CJ185)</f>
        <v>0</v>
      </c>
      <c r="AD185" s="34">
        <f>INDEX(Curves!$A$12:$AZ$907,$CA185,CK185)</f>
        <v>0</v>
      </c>
      <c r="AE185" s="34">
        <f>INDEX(Curves!$A$12:$AZ$907,$CA185,CL185)</f>
        <v>0</v>
      </c>
      <c r="AF185" s="34"/>
      <c r="AG185" s="34">
        <f>INDEX(Curves!$A$12:$AZ$907,$CA185,CN185)</f>
        <v>0</v>
      </c>
      <c r="AH185" s="34">
        <f>INDEX(Curves!$A$12:$AZ$907,$CA185,CO185)</f>
        <v>0</v>
      </c>
      <c r="AI185" s="34">
        <f>INDEX(Curves!$A$12:$AZ$907,$CA185,CP185)</f>
        <v>0</v>
      </c>
      <c r="AJ185" s="34"/>
      <c r="AK185" s="34">
        <f>INDEX(Curves!$A$12:$AZ$907,$CA185,CR185)</f>
        <v>0</v>
      </c>
      <c r="AL185" s="34">
        <f>INDEX(Curves!$A$12:$AZ$907,$CA185,CS185)</f>
        <v>0</v>
      </c>
      <c r="AM185" s="34">
        <f>INDEX(Curves!$A$12:$AZ$907,$CA185,CT185)</f>
        <v>0</v>
      </c>
      <c r="AN185" s="34"/>
      <c r="AO185" s="34">
        <f>INDEX(Curves!$A$12:$AZ$907,$CA185,CV185)</f>
        <v>0</v>
      </c>
      <c r="AP185" s="34">
        <f>INDEX(Curves!$A$12:$AZ$907,$CA185,CW185)</f>
        <v>0</v>
      </c>
      <c r="AQ185" s="34">
        <f>INDEX(Curves!$A$12:$AZ$907,$CA185,CX185)</f>
        <v>0</v>
      </c>
      <c r="AR185" s="34"/>
      <c r="AS185" s="34">
        <f>INDEX(Curves!$A$12:$AZ$907,$CA185,CZ185)</f>
        <v>5.1859999999999999</v>
      </c>
      <c r="AT185" s="34">
        <f>INDEX(Curves!$A$12:$AZ$907,$CA185,DA185)</f>
        <v>-0.3</v>
      </c>
      <c r="AU185" s="34">
        <f>INDEX(Curves!$A$12:$AZ$907,$CA185,DB185)</f>
        <v>0.99416320935034663</v>
      </c>
      <c r="AV185" s="34"/>
      <c r="AW185" s="34">
        <f>INDEX(Curves!$A$12:$AZ$907,$CA185,DD185)</f>
        <v>5.2810000000000006</v>
      </c>
      <c r="AX185" s="34">
        <f>INDEX(Curves!$A$12:$AZ$907,$CA185,DE185)</f>
        <v>-0.25</v>
      </c>
      <c r="AY185" s="34">
        <f>INDEX(Curves!$A$12:$AZ$907,$CA185,DF185)</f>
        <v>0.98870589251366936</v>
      </c>
      <c r="AZ185" s="34"/>
      <c r="BA185" s="34">
        <f>INDEX(Curves!$A$12:$AZ$907,$CA185,DH185)</f>
        <v>5.2560000000000002</v>
      </c>
      <c r="BB185" s="34">
        <f>INDEX(Curves!$A$12:$AZ$907,$CA185,DI185)</f>
        <v>-0.22750000000000001</v>
      </c>
      <c r="BC185" s="34">
        <f>INDEX(Curves!$A$12:$AZ$907,$CA185,DJ185)</f>
        <v>0.98274400548038676</v>
      </c>
      <c r="BD185" s="34"/>
      <c r="BE185" s="34">
        <f>INDEX(Curves!$A$12:$AZ$907,$CA185,DL185)</f>
        <v>5.0260000000000007</v>
      </c>
      <c r="BF185" s="34">
        <f>INDEX(Curves!$A$12:$AZ$907,$CA185,DM185)</f>
        <v>-0.21</v>
      </c>
      <c r="BG185" s="34">
        <f>INDEX(Curves!$A$12:$AZ$907,$CA185,DN185)</f>
        <v>0.97710719247195987</v>
      </c>
      <c r="BH185" s="34"/>
      <c r="BI185" s="34">
        <f>INDEX(Curves!$A$12:$AZ$907,$CA185,DP185)</f>
        <v>4.7780000000000005</v>
      </c>
      <c r="BJ185" s="34">
        <f>INDEX(Curves!$A$12:$AZ$907,$CA185,DQ185)</f>
        <v>-0.27750000000000002</v>
      </c>
      <c r="BK185" s="34">
        <f>INDEX(Curves!$A$12:$AZ$907,$CA185,DR185)</f>
        <v>0.97208414629367157</v>
      </c>
      <c r="BL185"/>
      <c r="BM185"/>
      <c r="BN185" s="17">
        <f t="shared" si="180"/>
        <v>36647</v>
      </c>
      <c r="BO185" s="17">
        <f t="shared" ref="BO185:BX185" si="235">EOMONTH(BN185,1)</f>
        <v>36707</v>
      </c>
      <c r="BP185" s="17">
        <f t="shared" si="235"/>
        <v>36738</v>
      </c>
      <c r="BQ185" s="17">
        <f t="shared" si="235"/>
        <v>36769</v>
      </c>
      <c r="BR185" s="17">
        <f t="shared" si="235"/>
        <v>36799</v>
      </c>
      <c r="BS185" s="17">
        <f t="shared" si="235"/>
        <v>36830</v>
      </c>
      <c r="BT185" s="17">
        <f t="shared" si="235"/>
        <v>36860</v>
      </c>
      <c r="BU185" s="17">
        <f t="shared" si="235"/>
        <v>36891</v>
      </c>
      <c r="BV185" s="17">
        <f t="shared" si="235"/>
        <v>36922</v>
      </c>
      <c r="BW185" s="17">
        <f t="shared" si="235"/>
        <v>36950</v>
      </c>
      <c r="BX185" s="17">
        <f t="shared" si="235"/>
        <v>36981</v>
      </c>
      <c r="BY185" s="9"/>
      <c r="CA185" s="12">
        <f>MATCH(C185,Curves!$C$12:$C$433,0)</f>
        <v>183</v>
      </c>
      <c r="CB185" s="12">
        <f>MATCH(CONCATENATE("NG ",TEXT($BN185,"mmm-yyyy")),Curves!$11:$11,0)</f>
        <v>20</v>
      </c>
      <c r="CC185" s="12">
        <f>MATCH(CONCATENATE("B ",TEXT($BN185,"mmm-yyyy")),Curves!$11:$11,0)</f>
        <v>8</v>
      </c>
      <c r="CD185" s="12">
        <f>MATCH(CONCATENATE("DISC ",TEXT($BN185,"mmm-yyyy")),Curves!$11:$11,0)</f>
        <v>32</v>
      </c>
      <c r="CE185" s="12"/>
      <c r="CF185" s="12">
        <f>MATCH(CONCATENATE("NG ",TEXT($BO185,"mmm-yyyy")),Curves!$11:$11,0)</f>
        <v>21</v>
      </c>
      <c r="CG185" s="12">
        <f>MATCH(CONCATENATE("B ",TEXT($BO185,"mmm-yyyy")),Curves!$11:$11,0)</f>
        <v>9</v>
      </c>
      <c r="CH185" s="12">
        <f>MATCH(CONCATENATE("DISC ",TEXT($BO185,"mmm-yyyy")),Curves!$11:$11,0)</f>
        <v>33</v>
      </c>
      <c r="CI185" s="12"/>
      <c r="CJ185" s="12">
        <f>MATCH(CONCATENATE("NG ",TEXT($BP185,"mmm-yyyy")),Curves!$11:$11,0)</f>
        <v>22</v>
      </c>
      <c r="CK185" s="12">
        <f>MATCH(CONCATENATE("B ",TEXT($BP185,"mmm-yyyy")),Curves!$11:$11,0)</f>
        <v>10</v>
      </c>
      <c r="CL185" s="12">
        <f>MATCH(CONCATENATE("DISC ",TEXT($BP185,"mmm-yyyy")),Curves!$11:$11,0)</f>
        <v>34</v>
      </c>
      <c r="CM185" s="12"/>
      <c r="CN185" s="12">
        <f>MATCH(CONCATENATE("NG ",TEXT($BQ185,"mmm-yyyy")),Curves!$11:$11,0)</f>
        <v>23</v>
      </c>
      <c r="CO185" s="12">
        <f>MATCH(CONCATENATE("B ",TEXT($BQ185,"mmm-yyyy")),Curves!$11:$11,0)</f>
        <v>11</v>
      </c>
      <c r="CP185" s="12">
        <f>MATCH(CONCATENATE("DISC ",TEXT($BQ185,"mmm-yyyy")),Curves!$11:$11,0)</f>
        <v>35</v>
      </c>
      <c r="CQ185" s="12"/>
      <c r="CR185" s="12">
        <f>MATCH(CONCATENATE("NG ",TEXT($BR185,"mmm-yyyy")),Curves!$11:$11,0)</f>
        <v>24</v>
      </c>
      <c r="CS185" s="12">
        <f>MATCH(CONCATENATE("B ",TEXT($BR185,"mmm-yyyy")),Curves!$11:$11,0)</f>
        <v>12</v>
      </c>
      <c r="CT185" s="12">
        <f>MATCH(CONCATENATE("DISC ",TEXT($BR185,"mmm-yyyy")),Curves!$11:$11,0)</f>
        <v>36</v>
      </c>
      <c r="CU185" s="12"/>
      <c r="CV185" s="12">
        <f>MATCH(CONCATENATE("NG ",TEXT($BS185,"mmm-yyyy")),Curves!$11:$11,0)</f>
        <v>25</v>
      </c>
      <c r="CW185" s="12">
        <f>MATCH(CONCATENATE("B ",TEXT($BS185,"mmm-yyyy")),Curves!$11:$11,0)</f>
        <v>13</v>
      </c>
      <c r="CX185" s="12">
        <f>MATCH(CONCATENATE("DISC ",TEXT($BS185,"mmm-yyyy")),Curves!$11:$11,0)</f>
        <v>37</v>
      </c>
      <c r="CY185" s="12"/>
      <c r="CZ185" s="12">
        <f>MATCH(CONCATENATE("NG ",TEXT($BT185,"mmm-yyyy")),Curves!$11:$11,0)</f>
        <v>26</v>
      </c>
      <c r="DA185" s="12">
        <f>MATCH(CONCATENATE("B ",TEXT($BT185,"mmm-yyyy")),Curves!$11:$11,0)</f>
        <v>14</v>
      </c>
      <c r="DB185" s="12">
        <f>MATCH(CONCATENATE("DISC ",TEXT($BT185,"mmm-yyyy")),Curves!$11:$11,0)</f>
        <v>38</v>
      </c>
      <c r="DC185" s="12"/>
      <c r="DD185" s="12">
        <f>MATCH(CONCATENATE("NG ",TEXT($BU185,"mmm-yyyy")),Curves!$11:$11,0)</f>
        <v>27</v>
      </c>
      <c r="DE185" s="12">
        <f>MATCH(CONCATENATE("B ",TEXT($BU185,"mmm-yyyy")),Curves!$11:$11,0)</f>
        <v>15</v>
      </c>
      <c r="DF185" s="12">
        <f>MATCH(CONCATENATE("DISC ",TEXT($BU185,"mmm-yyyy")),Curves!$11:$11,0)</f>
        <v>39</v>
      </c>
      <c r="DG185" s="12"/>
      <c r="DH185" s="12">
        <f>MATCH(CONCATENATE("NG ",TEXT($BV185,"mmm-yyyy")),Curves!$11:$11,0)</f>
        <v>28</v>
      </c>
      <c r="DI185" s="12">
        <f>MATCH(CONCATENATE("B ",TEXT($BV185,"mmm-yyyy")),Curves!$11:$11,0)</f>
        <v>16</v>
      </c>
      <c r="DJ185" s="12">
        <f>MATCH(CONCATENATE("DISC ",TEXT($BV185,"mmm-yyyy")),Curves!$11:$11,0)</f>
        <v>40</v>
      </c>
      <c r="DL185" s="12">
        <f>MATCH(CONCATENATE("NG ",TEXT($BW185,"mmm-yyyy")),Curves!$11:$11,0)</f>
        <v>29</v>
      </c>
      <c r="DM185" s="12">
        <f>MATCH(CONCATENATE("B ",TEXT($BW185,"mmm-yyyy")),Curves!$11:$11,0)</f>
        <v>17</v>
      </c>
      <c r="DN185" s="12">
        <f>MATCH(CONCATENATE("DISC ",TEXT($BW185,"mmm-yyyy")),Curves!$11:$11,0)</f>
        <v>41</v>
      </c>
      <c r="DP185" s="12">
        <f>MATCH(CONCATENATE("NG ",TEXT($BX185,"mmm-yyyy")),Curves!$11:$11,0)</f>
        <v>30</v>
      </c>
      <c r="DQ185" s="12">
        <f>MATCH(CONCATENATE("B ",TEXT($BX185,"mmm-yyyy")),Curves!$11:$11,0)</f>
        <v>18</v>
      </c>
      <c r="DR185" s="12">
        <f>MATCH(CONCATENATE("DISC ",TEXT($BX185,"mmm-yyyy")),Curves!$11:$11,0)</f>
        <v>42</v>
      </c>
    </row>
    <row r="186" spans="2:122" x14ac:dyDescent="0.2">
      <c r="B186" s="6">
        <f t="shared" si="164"/>
        <v>36831</v>
      </c>
      <c r="C186" s="27">
        <f>IF(Curves!C195&lt;&gt;"",Curves!C195,"")</f>
        <v>36800</v>
      </c>
      <c r="D186" s="31"/>
      <c r="E186" s="20">
        <f t="shared" si="165"/>
        <v>0</v>
      </c>
      <c r="F186" s="20">
        <f t="shared" si="167"/>
        <v>0</v>
      </c>
      <c r="G186" s="20">
        <f t="shared" si="168"/>
        <v>0</v>
      </c>
      <c r="H186" s="20">
        <f t="shared" si="169"/>
        <v>0</v>
      </c>
      <c r="I186" s="20">
        <f t="shared" si="170"/>
        <v>0</v>
      </c>
      <c r="J186" s="20">
        <f t="shared" si="171"/>
        <v>0</v>
      </c>
      <c r="K186" s="20">
        <f t="shared" si="172"/>
        <v>0</v>
      </c>
      <c r="L186" s="20">
        <f t="shared" si="173"/>
        <v>0</v>
      </c>
      <c r="M186" s="20">
        <f t="shared" si="174"/>
        <v>0</v>
      </c>
      <c r="N186" s="20">
        <f t="shared" si="175"/>
        <v>0</v>
      </c>
      <c r="O186" s="21">
        <f t="shared" si="176"/>
        <v>0</v>
      </c>
      <c r="P186" s="20"/>
      <c r="Q186" s="50">
        <f t="shared" si="177"/>
        <v>0</v>
      </c>
      <c r="R186" s="50">
        <f t="shared" si="233"/>
        <v>0</v>
      </c>
      <c r="S186" s="51">
        <f t="shared" si="178"/>
        <v>0.59931464484160113</v>
      </c>
      <c r="U186" s="34">
        <f>INDEX(Curves!$A$12:$AZ$907,$CA186,CB186)</f>
        <v>0</v>
      </c>
      <c r="V186" s="34">
        <f>INDEX(Curves!$A$12:$AZ$907,$CA186,CC186)</f>
        <v>0</v>
      </c>
      <c r="W186" s="34">
        <f>INDEX(Curves!$A$12:$AZ$907,$CA186,CD186)</f>
        <v>0</v>
      </c>
      <c r="X186" s="34"/>
      <c r="Y186" s="34">
        <f>INDEX(Curves!$A$12:$AZ$907,$CA186,CF186)</f>
        <v>0</v>
      </c>
      <c r="Z186" s="34">
        <f>INDEX(Curves!$A$12:$AZ$907,$CA186,CG186)</f>
        <v>0</v>
      </c>
      <c r="AA186" s="34">
        <f>INDEX(Curves!$A$12:$AZ$907,$CA186,CH186)</f>
        <v>0</v>
      </c>
      <c r="AB186" s="34"/>
      <c r="AC186" s="34">
        <f>INDEX(Curves!$A$12:$AZ$907,$CA186,CJ186)</f>
        <v>0</v>
      </c>
      <c r="AD186" s="34">
        <f>INDEX(Curves!$A$12:$AZ$907,$CA186,CK186)</f>
        <v>0</v>
      </c>
      <c r="AE186" s="34">
        <f>INDEX(Curves!$A$12:$AZ$907,$CA186,CL186)</f>
        <v>0</v>
      </c>
      <c r="AF186" s="34"/>
      <c r="AG186" s="34">
        <f>INDEX(Curves!$A$12:$AZ$907,$CA186,CN186)</f>
        <v>0</v>
      </c>
      <c r="AH186" s="34">
        <f>INDEX(Curves!$A$12:$AZ$907,$CA186,CO186)</f>
        <v>0</v>
      </c>
      <c r="AI186" s="34">
        <f>INDEX(Curves!$A$12:$AZ$907,$CA186,CP186)</f>
        <v>0</v>
      </c>
      <c r="AJ186" s="34"/>
      <c r="AK186" s="34">
        <f>INDEX(Curves!$A$12:$AZ$907,$CA186,CR186)</f>
        <v>0</v>
      </c>
      <c r="AL186" s="34">
        <f>INDEX(Curves!$A$12:$AZ$907,$CA186,CS186)</f>
        <v>0</v>
      </c>
      <c r="AM186" s="34">
        <f>INDEX(Curves!$A$12:$AZ$907,$CA186,CT186)</f>
        <v>0</v>
      </c>
      <c r="AN186" s="34"/>
      <c r="AO186" s="34">
        <f>INDEX(Curves!$A$12:$AZ$907,$CA186,CV186)</f>
        <v>0</v>
      </c>
      <c r="AP186" s="34">
        <f>INDEX(Curves!$A$12:$AZ$907,$CA186,CW186)</f>
        <v>0</v>
      </c>
      <c r="AQ186" s="34">
        <f>INDEX(Curves!$A$12:$AZ$907,$CA186,CX186)</f>
        <v>0</v>
      </c>
      <c r="AR186" s="34"/>
      <c r="AS186" s="34">
        <f>INDEX(Curves!$A$12:$AZ$907,$CA186,CZ186)</f>
        <v>0</v>
      </c>
      <c r="AT186" s="34">
        <f>INDEX(Curves!$A$12:$AZ$907,$CA186,DA186)</f>
        <v>0</v>
      </c>
      <c r="AU186" s="34">
        <f>INDEX(Curves!$A$12:$AZ$907,$CA186,DB186)</f>
        <v>0</v>
      </c>
      <c r="AV186" s="34"/>
      <c r="AW186" s="34">
        <f>INDEX(Curves!$A$12:$AZ$907,$CA186,DD186)</f>
        <v>0</v>
      </c>
      <c r="AX186" s="34">
        <f>INDEX(Curves!$A$12:$AZ$907,$CA186,DE186)</f>
        <v>0</v>
      </c>
      <c r="AY186" s="34">
        <f>INDEX(Curves!$A$12:$AZ$907,$CA186,DF186)</f>
        <v>0</v>
      </c>
      <c r="AZ186" s="34"/>
      <c r="BA186" s="34">
        <f>INDEX(Curves!$A$12:$AZ$907,$CA186,DH186)</f>
        <v>0</v>
      </c>
      <c r="BB186" s="34">
        <f>INDEX(Curves!$A$12:$AZ$907,$CA186,DI186)</f>
        <v>0</v>
      </c>
      <c r="BC186" s="34">
        <f>INDEX(Curves!$A$12:$AZ$907,$CA186,DJ186)</f>
        <v>0</v>
      </c>
      <c r="BD186" s="34"/>
      <c r="BE186" s="34">
        <f>INDEX(Curves!$A$12:$AZ$907,$CA186,DL186)</f>
        <v>0</v>
      </c>
      <c r="BF186" s="34">
        <f>INDEX(Curves!$A$12:$AZ$907,$CA186,DM186)</f>
        <v>0</v>
      </c>
      <c r="BG186" s="34">
        <f>INDEX(Curves!$A$12:$AZ$907,$CA186,DN186)</f>
        <v>0</v>
      </c>
      <c r="BH186" s="34"/>
      <c r="BI186" s="34">
        <f>INDEX(Curves!$A$12:$AZ$907,$CA186,DP186)</f>
        <v>0</v>
      </c>
      <c r="BJ186" s="34">
        <f>INDEX(Curves!$A$12:$AZ$907,$CA186,DQ186)</f>
        <v>0</v>
      </c>
      <c r="BK186" s="34">
        <f>INDEX(Curves!$A$12:$AZ$907,$CA186,DR186)</f>
        <v>0</v>
      </c>
      <c r="BL186"/>
      <c r="BM186"/>
      <c r="BN186" s="17">
        <f t="shared" si="180"/>
        <v>36647</v>
      </c>
      <c r="BO186" s="17">
        <f t="shared" ref="BO186:BX186" si="236">EOMONTH(BN186,1)</f>
        <v>36707</v>
      </c>
      <c r="BP186" s="17">
        <f t="shared" si="236"/>
        <v>36738</v>
      </c>
      <c r="BQ186" s="17">
        <f t="shared" si="236"/>
        <v>36769</v>
      </c>
      <c r="BR186" s="17">
        <f t="shared" si="236"/>
        <v>36799</v>
      </c>
      <c r="BS186" s="17">
        <f t="shared" si="236"/>
        <v>36830</v>
      </c>
      <c r="BT186" s="17">
        <f t="shared" si="236"/>
        <v>36860</v>
      </c>
      <c r="BU186" s="17">
        <f t="shared" si="236"/>
        <v>36891</v>
      </c>
      <c r="BV186" s="17">
        <f t="shared" si="236"/>
        <v>36922</v>
      </c>
      <c r="BW186" s="17">
        <f t="shared" si="236"/>
        <v>36950</v>
      </c>
      <c r="BX186" s="17">
        <f t="shared" si="236"/>
        <v>36981</v>
      </c>
      <c r="BY186" s="9"/>
      <c r="CA186" s="12">
        <f>MATCH(C186,Curves!$C$12:$C$433,0)</f>
        <v>184</v>
      </c>
      <c r="CB186" s="12">
        <f>MATCH(CONCATENATE("NG ",TEXT($BN186,"mmm-yyyy")),Curves!$11:$11,0)</f>
        <v>20</v>
      </c>
      <c r="CC186" s="12">
        <f>MATCH(CONCATENATE("B ",TEXT($BN186,"mmm-yyyy")),Curves!$11:$11,0)</f>
        <v>8</v>
      </c>
      <c r="CD186" s="12">
        <f>MATCH(CONCATENATE("DISC ",TEXT($BN186,"mmm-yyyy")),Curves!$11:$11,0)</f>
        <v>32</v>
      </c>
      <c r="CE186" s="12"/>
      <c r="CF186" s="12">
        <f>MATCH(CONCATENATE("NG ",TEXT($BO186,"mmm-yyyy")),Curves!$11:$11,0)</f>
        <v>21</v>
      </c>
      <c r="CG186" s="12">
        <f>MATCH(CONCATENATE("B ",TEXT($BO186,"mmm-yyyy")),Curves!$11:$11,0)</f>
        <v>9</v>
      </c>
      <c r="CH186" s="12">
        <f>MATCH(CONCATENATE("DISC ",TEXT($BO186,"mmm-yyyy")),Curves!$11:$11,0)</f>
        <v>33</v>
      </c>
      <c r="CI186" s="12"/>
      <c r="CJ186" s="12">
        <f>MATCH(CONCATENATE("NG ",TEXT($BP186,"mmm-yyyy")),Curves!$11:$11,0)</f>
        <v>22</v>
      </c>
      <c r="CK186" s="12">
        <f>MATCH(CONCATENATE("B ",TEXT($BP186,"mmm-yyyy")),Curves!$11:$11,0)</f>
        <v>10</v>
      </c>
      <c r="CL186" s="12">
        <f>MATCH(CONCATENATE("DISC ",TEXT($BP186,"mmm-yyyy")),Curves!$11:$11,0)</f>
        <v>34</v>
      </c>
      <c r="CM186" s="12"/>
      <c r="CN186" s="12">
        <f>MATCH(CONCATENATE("NG ",TEXT($BQ186,"mmm-yyyy")),Curves!$11:$11,0)</f>
        <v>23</v>
      </c>
      <c r="CO186" s="12">
        <f>MATCH(CONCATENATE("B ",TEXT($BQ186,"mmm-yyyy")),Curves!$11:$11,0)</f>
        <v>11</v>
      </c>
      <c r="CP186" s="12">
        <f>MATCH(CONCATENATE("DISC ",TEXT($BQ186,"mmm-yyyy")),Curves!$11:$11,0)</f>
        <v>35</v>
      </c>
      <c r="CQ186" s="12"/>
      <c r="CR186" s="12">
        <f>MATCH(CONCATENATE("NG ",TEXT($BR186,"mmm-yyyy")),Curves!$11:$11,0)</f>
        <v>24</v>
      </c>
      <c r="CS186" s="12">
        <f>MATCH(CONCATENATE("B ",TEXT($BR186,"mmm-yyyy")),Curves!$11:$11,0)</f>
        <v>12</v>
      </c>
      <c r="CT186" s="12">
        <f>MATCH(CONCATENATE("DISC ",TEXT($BR186,"mmm-yyyy")),Curves!$11:$11,0)</f>
        <v>36</v>
      </c>
      <c r="CU186" s="12"/>
      <c r="CV186" s="12">
        <f>MATCH(CONCATENATE("NG ",TEXT($BS186,"mmm-yyyy")),Curves!$11:$11,0)</f>
        <v>25</v>
      </c>
      <c r="CW186" s="12">
        <f>MATCH(CONCATENATE("B ",TEXT($BS186,"mmm-yyyy")),Curves!$11:$11,0)</f>
        <v>13</v>
      </c>
      <c r="CX186" s="12">
        <f>MATCH(CONCATENATE("DISC ",TEXT($BS186,"mmm-yyyy")),Curves!$11:$11,0)</f>
        <v>37</v>
      </c>
      <c r="CY186" s="12"/>
      <c r="CZ186" s="12">
        <f>MATCH(CONCATENATE("NG ",TEXT($BT186,"mmm-yyyy")),Curves!$11:$11,0)</f>
        <v>26</v>
      </c>
      <c r="DA186" s="12">
        <f>MATCH(CONCATENATE("B ",TEXT($BT186,"mmm-yyyy")),Curves!$11:$11,0)</f>
        <v>14</v>
      </c>
      <c r="DB186" s="12">
        <f>MATCH(CONCATENATE("DISC ",TEXT($BT186,"mmm-yyyy")),Curves!$11:$11,0)</f>
        <v>38</v>
      </c>
      <c r="DC186" s="12"/>
      <c r="DD186" s="12">
        <f>MATCH(CONCATENATE("NG ",TEXT($BU186,"mmm-yyyy")),Curves!$11:$11,0)</f>
        <v>27</v>
      </c>
      <c r="DE186" s="12">
        <f>MATCH(CONCATENATE("B ",TEXT($BU186,"mmm-yyyy")),Curves!$11:$11,0)</f>
        <v>15</v>
      </c>
      <c r="DF186" s="12">
        <f>MATCH(CONCATENATE("DISC ",TEXT($BU186,"mmm-yyyy")),Curves!$11:$11,0)</f>
        <v>39</v>
      </c>
      <c r="DG186" s="12"/>
      <c r="DH186" s="12">
        <f>MATCH(CONCATENATE("NG ",TEXT($BV186,"mmm-yyyy")),Curves!$11:$11,0)</f>
        <v>28</v>
      </c>
      <c r="DI186" s="12">
        <f>MATCH(CONCATENATE("B ",TEXT($BV186,"mmm-yyyy")),Curves!$11:$11,0)</f>
        <v>16</v>
      </c>
      <c r="DJ186" s="12">
        <f>MATCH(CONCATENATE("DISC ",TEXT($BV186,"mmm-yyyy")),Curves!$11:$11,0)</f>
        <v>40</v>
      </c>
      <c r="DL186" s="12">
        <f>MATCH(CONCATENATE("NG ",TEXT($BW186,"mmm-yyyy")),Curves!$11:$11,0)</f>
        <v>29</v>
      </c>
      <c r="DM186" s="12">
        <f>MATCH(CONCATENATE("B ",TEXT($BW186,"mmm-yyyy")),Curves!$11:$11,0)</f>
        <v>17</v>
      </c>
      <c r="DN186" s="12">
        <f>MATCH(CONCATENATE("DISC ",TEXT($BW186,"mmm-yyyy")),Curves!$11:$11,0)</f>
        <v>41</v>
      </c>
      <c r="DP186" s="12">
        <f>MATCH(CONCATENATE("NG ",TEXT($BX186,"mmm-yyyy")),Curves!$11:$11,0)</f>
        <v>30</v>
      </c>
      <c r="DQ186" s="12">
        <f>MATCH(CONCATENATE("B ",TEXT($BX186,"mmm-yyyy")),Curves!$11:$11,0)</f>
        <v>18</v>
      </c>
      <c r="DR186" s="12">
        <f>MATCH(CONCATENATE("DISC ",TEXT($BX186,"mmm-yyyy")),Curves!$11:$11,0)</f>
        <v>42</v>
      </c>
    </row>
    <row r="187" spans="2:122" x14ac:dyDescent="0.2">
      <c r="B187" s="6">
        <f t="shared" si="164"/>
        <v>36831</v>
      </c>
      <c r="C187" s="27">
        <f>IF(Curves!C196&lt;&gt;"",Curves!C196,"")</f>
        <v>36801</v>
      </c>
      <c r="D187" s="31"/>
      <c r="E187" s="20">
        <f t="shared" si="165"/>
        <v>0</v>
      </c>
      <c r="F187" s="20">
        <f t="shared" si="167"/>
        <v>0</v>
      </c>
      <c r="G187" s="20">
        <f t="shared" si="168"/>
        <v>0</v>
      </c>
      <c r="H187" s="20">
        <f t="shared" si="169"/>
        <v>0</v>
      </c>
      <c r="I187" s="20">
        <f t="shared" si="170"/>
        <v>0</v>
      </c>
      <c r="J187" s="20">
        <f t="shared" si="171"/>
        <v>0</v>
      </c>
      <c r="K187" s="20">
        <f t="shared" si="172"/>
        <v>4.9895158562305459</v>
      </c>
      <c r="L187" s="20">
        <f t="shared" si="173"/>
        <v>5.1085043389344049</v>
      </c>
      <c r="M187" s="20">
        <f t="shared" si="174"/>
        <v>5.0851837458316087</v>
      </c>
      <c r="N187" s="20">
        <f t="shared" si="175"/>
        <v>4.8385160258042967</v>
      </c>
      <c r="O187" s="21">
        <f t="shared" si="176"/>
        <v>4.5000460814686383</v>
      </c>
      <c r="P187" s="20"/>
      <c r="Q187" s="50">
        <f t="shared" si="177"/>
        <v>5.1085043389344049</v>
      </c>
      <c r="R187" s="50">
        <f t="shared" si="233"/>
        <v>4.5000460814686383</v>
      </c>
      <c r="S187" s="51">
        <f t="shared" si="178"/>
        <v>0.60845825746576665</v>
      </c>
      <c r="U187" s="34">
        <f>INDEX(Curves!$A$12:$AZ$907,$CA187,CB187)</f>
        <v>0</v>
      </c>
      <c r="V187" s="34">
        <f>INDEX(Curves!$A$12:$AZ$907,$CA187,CC187)</f>
        <v>0</v>
      </c>
      <c r="W187" s="34">
        <f>INDEX(Curves!$A$12:$AZ$907,$CA187,CD187)</f>
        <v>0</v>
      </c>
      <c r="X187" s="34"/>
      <c r="Y187" s="34">
        <f>INDEX(Curves!$A$12:$AZ$907,$CA187,CF187)</f>
        <v>0</v>
      </c>
      <c r="Z187" s="34">
        <f>INDEX(Curves!$A$12:$AZ$907,$CA187,CG187)</f>
        <v>0</v>
      </c>
      <c r="AA187" s="34">
        <f>INDEX(Curves!$A$12:$AZ$907,$CA187,CH187)</f>
        <v>0</v>
      </c>
      <c r="AB187" s="34"/>
      <c r="AC187" s="34">
        <f>INDEX(Curves!$A$12:$AZ$907,$CA187,CJ187)</f>
        <v>0</v>
      </c>
      <c r="AD187" s="34">
        <f>INDEX(Curves!$A$12:$AZ$907,$CA187,CK187)</f>
        <v>0</v>
      </c>
      <c r="AE187" s="34">
        <f>INDEX(Curves!$A$12:$AZ$907,$CA187,CL187)</f>
        <v>0</v>
      </c>
      <c r="AF187" s="34"/>
      <c r="AG187" s="34">
        <f>INDEX(Curves!$A$12:$AZ$907,$CA187,CN187)</f>
        <v>0</v>
      </c>
      <c r="AH187" s="34">
        <f>INDEX(Curves!$A$12:$AZ$907,$CA187,CO187)</f>
        <v>0</v>
      </c>
      <c r="AI187" s="34">
        <f>INDEX(Curves!$A$12:$AZ$907,$CA187,CP187)</f>
        <v>0</v>
      </c>
      <c r="AJ187" s="34"/>
      <c r="AK187" s="34">
        <f>INDEX(Curves!$A$12:$AZ$907,$CA187,CR187)</f>
        <v>0</v>
      </c>
      <c r="AL187" s="34">
        <f>INDEX(Curves!$A$12:$AZ$907,$CA187,CS187)</f>
        <v>0</v>
      </c>
      <c r="AM187" s="34">
        <f>INDEX(Curves!$A$12:$AZ$907,$CA187,CT187)</f>
        <v>0</v>
      </c>
      <c r="AN187" s="34"/>
      <c r="AO187" s="34">
        <f>INDEX(Curves!$A$12:$AZ$907,$CA187,CV187)</f>
        <v>0</v>
      </c>
      <c r="AP187" s="34">
        <f>INDEX(Curves!$A$12:$AZ$907,$CA187,CW187)</f>
        <v>0</v>
      </c>
      <c r="AQ187" s="34">
        <f>INDEX(Curves!$A$12:$AZ$907,$CA187,CX187)</f>
        <v>0</v>
      </c>
      <c r="AR187" s="34"/>
      <c r="AS187" s="34">
        <f>INDEX(Curves!$A$12:$AZ$907,$CA187,CZ187)</f>
        <v>5.3520000000000003</v>
      </c>
      <c r="AT187" s="34">
        <f>INDEX(Curves!$A$12:$AZ$907,$CA187,DA187)</f>
        <v>-0.33500000000000002</v>
      </c>
      <c r="AU187" s="34">
        <f>INDEX(Curves!$A$12:$AZ$907,$CA187,DB187)</f>
        <v>0.99452179713584721</v>
      </c>
      <c r="AV187" s="34"/>
      <c r="AW187" s="34">
        <f>INDEX(Curves!$A$12:$AZ$907,$CA187,DD187)</f>
        <v>5.4349999999999996</v>
      </c>
      <c r="AX187" s="34">
        <f>INDEX(Curves!$A$12:$AZ$907,$CA187,DE187)</f>
        <v>-0.27</v>
      </c>
      <c r="AY187" s="34">
        <f>INDEX(Curves!$A$12:$AZ$907,$CA187,DF187)</f>
        <v>0.9890618274800399</v>
      </c>
      <c r="AZ187" s="34"/>
      <c r="BA187" s="34">
        <f>INDEX(Curves!$A$12:$AZ$907,$CA187,DH187)</f>
        <v>5.4</v>
      </c>
      <c r="BB187" s="34">
        <f>INDEX(Curves!$A$12:$AZ$907,$CA187,DI187)</f>
        <v>-0.22750000000000001</v>
      </c>
      <c r="BC187" s="34">
        <f>INDEX(Curves!$A$12:$AZ$907,$CA187,DJ187)</f>
        <v>0.98311913887512969</v>
      </c>
      <c r="BD187" s="34"/>
      <c r="BE187" s="34">
        <f>INDEX(Curves!$A$12:$AZ$907,$CA187,DL187)</f>
        <v>5.16</v>
      </c>
      <c r="BF187" s="34">
        <f>INDEX(Curves!$A$12:$AZ$907,$CA187,DM187)</f>
        <v>-0.21</v>
      </c>
      <c r="BG187" s="34">
        <f>INDEX(Curves!$A$12:$AZ$907,$CA187,DN187)</f>
        <v>0.97747798501096905</v>
      </c>
      <c r="BH187" s="34"/>
      <c r="BI187" s="34">
        <f>INDEX(Curves!$A$12:$AZ$907,$CA187,DP187)</f>
        <v>4.9050000000000002</v>
      </c>
      <c r="BJ187" s="34">
        <f>INDEX(Curves!$A$12:$AZ$907,$CA187,DQ187)</f>
        <v>-0.27750000000000002</v>
      </c>
      <c r="BK187" s="34">
        <f>INDEX(Curves!$A$12:$AZ$907,$CA187,DR187)</f>
        <v>0.97245728394784181</v>
      </c>
      <c r="BL187"/>
      <c r="BM187"/>
      <c r="BN187" s="17">
        <f t="shared" si="180"/>
        <v>36647</v>
      </c>
      <c r="BO187" s="17">
        <f t="shared" ref="BO187:BX187" si="237">EOMONTH(BN187,1)</f>
        <v>36707</v>
      </c>
      <c r="BP187" s="17">
        <f t="shared" si="237"/>
        <v>36738</v>
      </c>
      <c r="BQ187" s="17">
        <f t="shared" si="237"/>
        <v>36769</v>
      </c>
      <c r="BR187" s="17">
        <f t="shared" si="237"/>
        <v>36799</v>
      </c>
      <c r="BS187" s="17">
        <f t="shared" si="237"/>
        <v>36830</v>
      </c>
      <c r="BT187" s="17">
        <f t="shared" si="237"/>
        <v>36860</v>
      </c>
      <c r="BU187" s="17">
        <f t="shared" si="237"/>
        <v>36891</v>
      </c>
      <c r="BV187" s="17">
        <f t="shared" si="237"/>
        <v>36922</v>
      </c>
      <c r="BW187" s="17">
        <f t="shared" si="237"/>
        <v>36950</v>
      </c>
      <c r="BX187" s="17">
        <f t="shared" si="237"/>
        <v>36981</v>
      </c>
      <c r="BY187" s="9"/>
      <c r="CA187" s="12">
        <f>MATCH(C187,Curves!$C$12:$C$433,0)</f>
        <v>185</v>
      </c>
      <c r="CB187" s="12">
        <f>MATCH(CONCATENATE("NG ",TEXT($BN187,"mmm-yyyy")),Curves!$11:$11,0)</f>
        <v>20</v>
      </c>
      <c r="CC187" s="12">
        <f>MATCH(CONCATENATE("B ",TEXT($BN187,"mmm-yyyy")),Curves!$11:$11,0)</f>
        <v>8</v>
      </c>
      <c r="CD187" s="12">
        <f>MATCH(CONCATENATE("DISC ",TEXT($BN187,"mmm-yyyy")),Curves!$11:$11,0)</f>
        <v>32</v>
      </c>
      <c r="CE187" s="12"/>
      <c r="CF187" s="12">
        <f>MATCH(CONCATENATE("NG ",TEXT($BO187,"mmm-yyyy")),Curves!$11:$11,0)</f>
        <v>21</v>
      </c>
      <c r="CG187" s="12">
        <f>MATCH(CONCATENATE("B ",TEXT($BO187,"mmm-yyyy")),Curves!$11:$11,0)</f>
        <v>9</v>
      </c>
      <c r="CH187" s="12">
        <f>MATCH(CONCATENATE("DISC ",TEXT($BO187,"mmm-yyyy")),Curves!$11:$11,0)</f>
        <v>33</v>
      </c>
      <c r="CI187" s="12"/>
      <c r="CJ187" s="12">
        <f>MATCH(CONCATENATE("NG ",TEXT($BP187,"mmm-yyyy")),Curves!$11:$11,0)</f>
        <v>22</v>
      </c>
      <c r="CK187" s="12">
        <f>MATCH(CONCATENATE("B ",TEXT($BP187,"mmm-yyyy")),Curves!$11:$11,0)</f>
        <v>10</v>
      </c>
      <c r="CL187" s="12">
        <f>MATCH(CONCATENATE("DISC ",TEXT($BP187,"mmm-yyyy")),Curves!$11:$11,0)</f>
        <v>34</v>
      </c>
      <c r="CM187" s="12"/>
      <c r="CN187" s="12">
        <f>MATCH(CONCATENATE("NG ",TEXT($BQ187,"mmm-yyyy")),Curves!$11:$11,0)</f>
        <v>23</v>
      </c>
      <c r="CO187" s="12">
        <f>MATCH(CONCATENATE("B ",TEXT($BQ187,"mmm-yyyy")),Curves!$11:$11,0)</f>
        <v>11</v>
      </c>
      <c r="CP187" s="12">
        <f>MATCH(CONCATENATE("DISC ",TEXT($BQ187,"mmm-yyyy")),Curves!$11:$11,0)</f>
        <v>35</v>
      </c>
      <c r="CQ187" s="12"/>
      <c r="CR187" s="12">
        <f>MATCH(CONCATENATE("NG ",TEXT($BR187,"mmm-yyyy")),Curves!$11:$11,0)</f>
        <v>24</v>
      </c>
      <c r="CS187" s="12">
        <f>MATCH(CONCATENATE("B ",TEXT($BR187,"mmm-yyyy")),Curves!$11:$11,0)</f>
        <v>12</v>
      </c>
      <c r="CT187" s="12">
        <f>MATCH(CONCATENATE("DISC ",TEXT($BR187,"mmm-yyyy")),Curves!$11:$11,0)</f>
        <v>36</v>
      </c>
      <c r="CU187" s="12"/>
      <c r="CV187" s="12">
        <f>MATCH(CONCATENATE("NG ",TEXT($BS187,"mmm-yyyy")),Curves!$11:$11,0)</f>
        <v>25</v>
      </c>
      <c r="CW187" s="12">
        <f>MATCH(CONCATENATE("B ",TEXT($BS187,"mmm-yyyy")),Curves!$11:$11,0)</f>
        <v>13</v>
      </c>
      <c r="CX187" s="12">
        <f>MATCH(CONCATENATE("DISC ",TEXT($BS187,"mmm-yyyy")),Curves!$11:$11,0)</f>
        <v>37</v>
      </c>
      <c r="CY187" s="12"/>
      <c r="CZ187" s="12">
        <f>MATCH(CONCATENATE("NG ",TEXT($BT187,"mmm-yyyy")),Curves!$11:$11,0)</f>
        <v>26</v>
      </c>
      <c r="DA187" s="12">
        <f>MATCH(CONCATENATE("B ",TEXT($BT187,"mmm-yyyy")),Curves!$11:$11,0)</f>
        <v>14</v>
      </c>
      <c r="DB187" s="12">
        <f>MATCH(CONCATENATE("DISC ",TEXT($BT187,"mmm-yyyy")),Curves!$11:$11,0)</f>
        <v>38</v>
      </c>
      <c r="DC187" s="12"/>
      <c r="DD187" s="12">
        <f>MATCH(CONCATENATE("NG ",TEXT($BU187,"mmm-yyyy")),Curves!$11:$11,0)</f>
        <v>27</v>
      </c>
      <c r="DE187" s="12">
        <f>MATCH(CONCATENATE("B ",TEXT($BU187,"mmm-yyyy")),Curves!$11:$11,0)</f>
        <v>15</v>
      </c>
      <c r="DF187" s="12">
        <f>MATCH(CONCATENATE("DISC ",TEXT($BU187,"mmm-yyyy")),Curves!$11:$11,0)</f>
        <v>39</v>
      </c>
      <c r="DG187" s="12"/>
      <c r="DH187" s="12">
        <f>MATCH(CONCATENATE("NG ",TEXT($BV187,"mmm-yyyy")),Curves!$11:$11,0)</f>
        <v>28</v>
      </c>
      <c r="DI187" s="12">
        <f>MATCH(CONCATENATE("B ",TEXT($BV187,"mmm-yyyy")),Curves!$11:$11,0)</f>
        <v>16</v>
      </c>
      <c r="DJ187" s="12">
        <f>MATCH(CONCATENATE("DISC ",TEXT($BV187,"mmm-yyyy")),Curves!$11:$11,0)</f>
        <v>40</v>
      </c>
      <c r="DL187" s="12">
        <f>MATCH(CONCATENATE("NG ",TEXT($BW187,"mmm-yyyy")),Curves!$11:$11,0)</f>
        <v>29</v>
      </c>
      <c r="DM187" s="12">
        <f>MATCH(CONCATENATE("B ",TEXT($BW187,"mmm-yyyy")),Curves!$11:$11,0)</f>
        <v>17</v>
      </c>
      <c r="DN187" s="12">
        <f>MATCH(CONCATENATE("DISC ",TEXT($BW187,"mmm-yyyy")),Curves!$11:$11,0)</f>
        <v>41</v>
      </c>
      <c r="DP187" s="12">
        <f>MATCH(CONCATENATE("NG ",TEXT($BX187,"mmm-yyyy")),Curves!$11:$11,0)</f>
        <v>30</v>
      </c>
      <c r="DQ187" s="12">
        <f>MATCH(CONCATENATE("B ",TEXT($BX187,"mmm-yyyy")),Curves!$11:$11,0)</f>
        <v>18</v>
      </c>
      <c r="DR187" s="12">
        <f>MATCH(CONCATENATE("DISC ",TEXT($BX187,"mmm-yyyy")),Curves!$11:$11,0)</f>
        <v>42</v>
      </c>
    </row>
    <row r="188" spans="2:122" x14ac:dyDescent="0.2">
      <c r="B188" s="6">
        <f t="shared" si="164"/>
        <v>36831</v>
      </c>
      <c r="C188" s="27">
        <f>IF(Curves!C197&lt;&gt;"",Curves!C197,"")</f>
        <v>36802</v>
      </c>
      <c r="D188" s="31"/>
      <c r="E188" s="20">
        <f t="shared" si="165"/>
        <v>0</v>
      </c>
      <c r="F188" s="20">
        <f t="shared" si="167"/>
        <v>0</v>
      </c>
      <c r="G188" s="20">
        <f t="shared" si="168"/>
        <v>0</v>
      </c>
      <c r="H188" s="20">
        <f t="shared" si="169"/>
        <v>0</v>
      </c>
      <c r="I188" s="20">
        <f t="shared" si="170"/>
        <v>0</v>
      </c>
      <c r="J188" s="20">
        <f t="shared" si="171"/>
        <v>0</v>
      </c>
      <c r="K188" s="20">
        <f t="shared" si="172"/>
        <v>4.9789918671344822</v>
      </c>
      <c r="L188" s="20">
        <f t="shared" si="173"/>
        <v>5.0950977510118296</v>
      </c>
      <c r="M188" s="20">
        <f t="shared" si="174"/>
        <v>5.1014275736847825</v>
      </c>
      <c r="N188" s="20">
        <f t="shared" si="175"/>
        <v>4.8545843454839224</v>
      </c>
      <c r="O188" s="21">
        <f t="shared" si="176"/>
        <v>4.5159637280693907</v>
      </c>
      <c r="P188" s="20"/>
      <c r="Q188" s="50">
        <f t="shared" si="177"/>
        <v>5.1014275736847825</v>
      </c>
      <c r="R188" s="50">
        <f t="shared" si="233"/>
        <v>4.5159637280693907</v>
      </c>
      <c r="S188" s="51">
        <f t="shared" si="178"/>
        <v>0.58546384561539178</v>
      </c>
      <c r="U188" s="34">
        <f>INDEX(Curves!$A$12:$AZ$907,$CA188,CB188)</f>
        <v>0</v>
      </c>
      <c r="V188" s="34">
        <f>INDEX(Curves!$A$12:$AZ$907,$CA188,CC188)</f>
        <v>0</v>
      </c>
      <c r="W188" s="34">
        <f>INDEX(Curves!$A$12:$AZ$907,$CA188,CD188)</f>
        <v>0</v>
      </c>
      <c r="X188" s="34"/>
      <c r="Y188" s="34">
        <f>INDEX(Curves!$A$12:$AZ$907,$CA188,CF188)</f>
        <v>0</v>
      </c>
      <c r="Z188" s="34">
        <f>INDEX(Curves!$A$12:$AZ$907,$CA188,CG188)</f>
        <v>0</v>
      </c>
      <c r="AA188" s="34">
        <f>INDEX(Curves!$A$12:$AZ$907,$CA188,CH188)</f>
        <v>0</v>
      </c>
      <c r="AB188" s="34"/>
      <c r="AC188" s="34">
        <f>INDEX(Curves!$A$12:$AZ$907,$CA188,CJ188)</f>
        <v>0</v>
      </c>
      <c r="AD188" s="34">
        <f>INDEX(Curves!$A$12:$AZ$907,$CA188,CK188)</f>
        <v>0</v>
      </c>
      <c r="AE188" s="34">
        <f>INDEX(Curves!$A$12:$AZ$907,$CA188,CL188)</f>
        <v>0</v>
      </c>
      <c r="AF188" s="34"/>
      <c r="AG188" s="34">
        <f>INDEX(Curves!$A$12:$AZ$907,$CA188,CN188)</f>
        <v>0</v>
      </c>
      <c r="AH188" s="34">
        <f>INDEX(Curves!$A$12:$AZ$907,$CA188,CO188)</f>
        <v>0</v>
      </c>
      <c r="AI188" s="34">
        <f>INDEX(Curves!$A$12:$AZ$907,$CA188,CP188)</f>
        <v>0</v>
      </c>
      <c r="AJ188" s="34"/>
      <c r="AK188" s="34">
        <f>INDEX(Curves!$A$12:$AZ$907,$CA188,CR188)</f>
        <v>0</v>
      </c>
      <c r="AL188" s="34">
        <f>INDEX(Curves!$A$12:$AZ$907,$CA188,CS188)</f>
        <v>0</v>
      </c>
      <c r="AM188" s="34">
        <f>INDEX(Curves!$A$12:$AZ$907,$CA188,CT188)</f>
        <v>0</v>
      </c>
      <c r="AN188" s="34"/>
      <c r="AO188" s="34">
        <f>INDEX(Curves!$A$12:$AZ$907,$CA188,CV188)</f>
        <v>0</v>
      </c>
      <c r="AP188" s="34">
        <f>INDEX(Curves!$A$12:$AZ$907,$CA188,CW188)</f>
        <v>0</v>
      </c>
      <c r="AQ188" s="34">
        <f>INDEX(Curves!$A$12:$AZ$907,$CA188,CX188)</f>
        <v>0</v>
      </c>
      <c r="AR188" s="34"/>
      <c r="AS188" s="34">
        <f>INDEX(Curves!$A$12:$AZ$907,$CA188,CZ188)</f>
        <v>5.3479999999999999</v>
      </c>
      <c r="AT188" s="34">
        <f>INDEX(Curves!$A$12:$AZ$907,$CA188,DA188)</f>
        <v>-0.34250000000000003</v>
      </c>
      <c r="AU188" s="34">
        <f>INDEX(Curves!$A$12:$AZ$907,$CA188,DB188)</f>
        <v>0.99470419880820748</v>
      </c>
      <c r="AV188" s="34"/>
      <c r="AW188" s="34">
        <f>INDEX(Curves!$A$12:$AZ$907,$CA188,DD188)</f>
        <v>5.4379999999999997</v>
      </c>
      <c r="AX188" s="34">
        <f>INDEX(Curves!$A$12:$AZ$907,$CA188,DE188)</f>
        <v>-0.28749999999999998</v>
      </c>
      <c r="AY188" s="34">
        <f>INDEX(Curves!$A$12:$AZ$907,$CA188,DF188)</f>
        <v>0.98924332608714294</v>
      </c>
      <c r="AZ188" s="34"/>
      <c r="BA188" s="34">
        <f>INDEX(Curves!$A$12:$AZ$907,$CA188,DH188)</f>
        <v>5.3979999999999997</v>
      </c>
      <c r="BB188" s="34">
        <f>INDEX(Curves!$A$12:$AZ$907,$CA188,DI188)</f>
        <v>-0.21</v>
      </c>
      <c r="BC188" s="34">
        <f>INDEX(Curves!$A$12:$AZ$907,$CA188,DJ188)</f>
        <v>0.98331294789606449</v>
      </c>
      <c r="BD188" s="34"/>
      <c r="BE188" s="34">
        <f>INDEX(Curves!$A$12:$AZ$907,$CA188,DL188)</f>
        <v>5.1579999999999995</v>
      </c>
      <c r="BF188" s="34">
        <f>INDEX(Curves!$A$12:$AZ$907,$CA188,DM188)</f>
        <v>-0.1925</v>
      </c>
      <c r="BG188" s="34">
        <f>INDEX(Curves!$A$12:$AZ$907,$CA188,DN188)</f>
        <v>0.97766274201669978</v>
      </c>
      <c r="BH188" s="34"/>
      <c r="BI188" s="34">
        <f>INDEX(Curves!$A$12:$AZ$907,$CA188,DP188)</f>
        <v>4.9030000000000005</v>
      </c>
      <c r="BJ188" s="34">
        <f>INDEX(Curves!$A$12:$AZ$907,$CA188,DQ188)</f>
        <v>-0.26</v>
      </c>
      <c r="BK188" s="34">
        <f>INDEX(Curves!$A$12:$AZ$907,$CA188,DR188)</f>
        <v>0.97263918330161325</v>
      </c>
      <c r="BL188"/>
      <c r="BM188"/>
      <c r="BN188" s="17">
        <f t="shared" si="180"/>
        <v>36647</v>
      </c>
      <c r="BO188" s="17">
        <f t="shared" ref="BO188:BX188" si="238">EOMONTH(BN188,1)</f>
        <v>36707</v>
      </c>
      <c r="BP188" s="17">
        <f t="shared" si="238"/>
        <v>36738</v>
      </c>
      <c r="BQ188" s="17">
        <f t="shared" si="238"/>
        <v>36769</v>
      </c>
      <c r="BR188" s="17">
        <f t="shared" si="238"/>
        <v>36799</v>
      </c>
      <c r="BS188" s="17">
        <f t="shared" si="238"/>
        <v>36830</v>
      </c>
      <c r="BT188" s="17">
        <f t="shared" si="238"/>
        <v>36860</v>
      </c>
      <c r="BU188" s="17">
        <f t="shared" si="238"/>
        <v>36891</v>
      </c>
      <c r="BV188" s="17">
        <f t="shared" si="238"/>
        <v>36922</v>
      </c>
      <c r="BW188" s="17">
        <f t="shared" si="238"/>
        <v>36950</v>
      </c>
      <c r="BX188" s="17">
        <f t="shared" si="238"/>
        <v>36981</v>
      </c>
      <c r="BY188" s="9"/>
      <c r="CA188" s="12">
        <f>MATCH(C188,Curves!$C$12:$C$433,0)</f>
        <v>186</v>
      </c>
      <c r="CB188" s="12">
        <f>MATCH(CONCATENATE("NG ",TEXT($BN188,"mmm-yyyy")),Curves!$11:$11,0)</f>
        <v>20</v>
      </c>
      <c r="CC188" s="12">
        <f>MATCH(CONCATENATE("B ",TEXT($BN188,"mmm-yyyy")),Curves!$11:$11,0)</f>
        <v>8</v>
      </c>
      <c r="CD188" s="12">
        <f>MATCH(CONCATENATE("DISC ",TEXT($BN188,"mmm-yyyy")),Curves!$11:$11,0)</f>
        <v>32</v>
      </c>
      <c r="CE188" s="12"/>
      <c r="CF188" s="12">
        <f>MATCH(CONCATENATE("NG ",TEXT($BO188,"mmm-yyyy")),Curves!$11:$11,0)</f>
        <v>21</v>
      </c>
      <c r="CG188" s="12">
        <f>MATCH(CONCATENATE("B ",TEXT($BO188,"mmm-yyyy")),Curves!$11:$11,0)</f>
        <v>9</v>
      </c>
      <c r="CH188" s="12">
        <f>MATCH(CONCATENATE("DISC ",TEXT($BO188,"mmm-yyyy")),Curves!$11:$11,0)</f>
        <v>33</v>
      </c>
      <c r="CI188" s="12"/>
      <c r="CJ188" s="12">
        <f>MATCH(CONCATENATE("NG ",TEXT($BP188,"mmm-yyyy")),Curves!$11:$11,0)</f>
        <v>22</v>
      </c>
      <c r="CK188" s="12">
        <f>MATCH(CONCATENATE("B ",TEXT($BP188,"mmm-yyyy")),Curves!$11:$11,0)</f>
        <v>10</v>
      </c>
      <c r="CL188" s="12">
        <f>MATCH(CONCATENATE("DISC ",TEXT($BP188,"mmm-yyyy")),Curves!$11:$11,0)</f>
        <v>34</v>
      </c>
      <c r="CM188" s="12"/>
      <c r="CN188" s="12">
        <f>MATCH(CONCATENATE("NG ",TEXT($BQ188,"mmm-yyyy")),Curves!$11:$11,0)</f>
        <v>23</v>
      </c>
      <c r="CO188" s="12">
        <f>MATCH(CONCATENATE("B ",TEXT($BQ188,"mmm-yyyy")),Curves!$11:$11,0)</f>
        <v>11</v>
      </c>
      <c r="CP188" s="12">
        <f>MATCH(CONCATENATE("DISC ",TEXT($BQ188,"mmm-yyyy")),Curves!$11:$11,0)</f>
        <v>35</v>
      </c>
      <c r="CQ188" s="12"/>
      <c r="CR188" s="12">
        <f>MATCH(CONCATENATE("NG ",TEXT($BR188,"mmm-yyyy")),Curves!$11:$11,0)</f>
        <v>24</v>
      </c>
      <c r="CS188" s="12">
        <f>MATCH(CONCATENATE("B ",TEXT($BR188,"mmm-yyyy")),Curves!$11:$11,0)</f>
        <v>12</v>
      </c>
      <c r="CT188" s="12">
        <f>MATCH(CONCATENATE("DISC ",TEXT($BR188,"mmm-yyyy")),Curves!$11:$11,0)</f>
        <v>36</v>
      </c>
      <c r="CU188" s="12"/>
      <c r="CV188" s="12">
        <f>MATCH(CONCATENATE("NG ",TEXT($BS188,"mmm-yyyy")),Curves!$11:$11,0)</f>
        <v>25</v>
      </c>
      <c r="CW188" s="12">
        <f>MATCH(CONCATENATE("B ",TEXT($BS188,"mmm-yyyy")),Curves!$11:$11,0)</f>
        <v>13</v>
      </c>
      <c r="CX188" s="12">
        <f>MATCH(CONCATENATE("DISC ",TEXT($BS188,"mmm-yyyy")),Curves!$11:$11,0)</f>
        <v>37</v>
      </c>
      <c r="CY188" s="12"/>
      <c r="CZ188" s="12">
        <f>MATCH(CONCATENATE("NG ",TEXT($BT188,"mmm-yyyy")),Curves!$11:$11,0)</f>
        <v>26</v>
      </c>
      <c r="DA188" s="12">
        <f>MATCH(CONCATENATE("B ",TEXT($BT188,"mmm-yyyy")),Curves!$11:$11,0)</f>
        <v>14</v>
      </c>
      <c r="DB188" s="12">
        <f>MATCH(CONCATENATE("DISC ",TEXT($BT188,"mmm-yyyy")),Curves!$11:$11,0)</f>
        <v>38</v>
      </c>
      <c r="DC188" s="12"/>
      <c r="DD188" s="12">
        <f>MATCH(CONCATENATE("NG ",TEXT($BU188,"mmm-yyyy")),Curves!$11:$11,0)</f>
        <v>27</v>
      </c>
      <c r="DE188" s="12">
        <f>MATCH(CONCATENATE("B ",TEXT($BU188,"mmm-yyyy")),Curves!$11:$11,0)</f>
        <v>15</v>
      </c>
      <c r="DF188" s="12">
        <f>MATCH(CONCATENATE("DISC ",TEXT($BU188,"mmm-yyyy")),Curves!$11:$11,0)</f>
        <v>39</v>
      </c>
      <c r="DG188" s="12"/>
      <c r="DH188" s="12">
        <f>MATCH(CONCATENATE("NG ",TEXT($BV188,"mmm-yyyy")),Curves!$11:$11,0)</f>
        <v>28</v>
      </c>
      <c r="DI188" s="12">
        <f>MATCH(CONCATENATE("B ",TEXT($BV188,"mmm-yyyy")),Curves!$11:$11,0)</f>
        <v>16</v>
      </c>
      <c r="DJ188" s="12">
        <f>MATCH(CONCATENATE("DISC ",TEXT($BV188,"mmm-yyyy")),Curves!$11:$11,0)</f>
        <v>40</v>
      </c>
      <c r="DL188" s="12">
        <f>MATCH(CONCATENATE("NG ",TEXT($BW188,"mmm-yyyy")),Curves!$11:$11,0)</f>
        <v>29</v>
      </c>
      <c r="DM188" s="12">
        <f>MATCH(CONCATENATE("B ",TEXT($BW188,"mmm-yyyy")),Curves!$11:$11,0)</f>
        <v>17</v>
      </c>
      <c r="DN188" s="12">
        <f>MATCH(CONCATENATE("DISC ",TEXT($BW188,"mmm-yyyy")),Curves!$11:$11,0)</f>
        <v>41</v>
      </c>
      <c r="DP188" s="12">
        <f>MATCH(CONCATENATE("NG ",TEXT($BX188,"mmm-yyyy")),Curves!$11:$11,0)</f>
        <v>30</v>
      </c>
      <c r="DQ188" s="12">
        <f>MATCH(CONCATENATE("B ",TEXT($BX188,"mmm-yyyy")),Curves!$11:$11,0)</f>
        <v>18</v>
      </c>
      <c r="DR188" s="12">
        <f>MATCH(CONCATENATE("DISC ",TEXT($BX188,"mmm-yyyy")),Curves!$11:$11,0)</f>
        <v>42</v>
      </c>
    </row>
    <row r="189" spans="2:122" x14ac:dyDescent="0.2">
      <c r="B189" s="6">
        <f t="shared" si="164"/>
        <v>36831</v>
      </c>
      <c r="C189" s="27">
        <f>IF(Curves!C198&lt;&gt;"",Curves!C198,"")</f>
        <v>36803</v>
      </c>
      <c r="D189" s="31"/>
      <c r="E189" s="20">
        <f t="shared" si="165"/>
        <v>0</v>
      </c>
      <c r="F189" s="20">
        <f t="shared" si="167"/>
        <v>0</v>
      </c>
      <c r="G189" s="20">
        <f t="shared" si="168"/>
        <v>0</v>
      </c>
      <c r="H189" s="20">
        <f t="shared" si="169"/>
        <v>0</v>
      </c>
      <c r="I189" s="20">
        <f t="shared" si="170"/>
        <v>0</v>
      </c>
      <c r="J189" s="20">
        <f t="shared" si="171"/>
        <v>0</v>
      </c>
      <c r="K189" s="20">
        <f t="shared" si="172"/>
        <v>4.9644892338568178</v>
      </c>
      <c r="L189" s="20">
        <f t="shared" si="173"/>
        <v>5.0391405112050887</v>
      </c>
      <c r="M189" s="20">
        <f t="shared" si="174"/>
        <v>5.0680443707101572</v>
      </c>
      <c r="N189" s="20">
        <f t="shared" si="175"/>
        <v>4.8139405527111334</v>
      </c>
      <c r="O189" s="21">
        <f t="shared" si="176"/>
        <v>4.4934956253689018</v>
      </c>
      <c r="P189" s="20"/>
      <c r="Q189" s="50">
        <f t="shared" si="177"/>
        <v>5.0680443707101572</v>
      </c>
      <c r="R189" s="50">
        <f t="shared" si="233"/>
        <v>4.4934956253689018</v>
      </c>
      <c r="S189" s="51">
        <f t="shared" si="178"/>
        <v>0.57454874534125544</v>
      </c>
      <c r="U189" s="34">
        <f>INDEX(Curves!$A$12:$AZ$907,$CA189,CB189)</f>
        <v>0</v>
      </c>
      <c r="V189" s="34">
        <f>INDEX(Curves!$A$12:$AZ$907,$CA189,CC189)</f>
        <v>0</v>
      </c>
      <c r="W189" s="34">
        <f>INDEX(Curves!$A$12:$AZ$907,$CA189,CD189)</f>
        <v>0</v>
      </c>
      <c r="X189" s="34"/>
      <c r="Y189" s="34">
        <f>INDEX(Curves!$A$12:$AZ$907,$CA189,CF189)</f>
        <v>0</v>
      </c>
      <c r="Z189" s="34">
        <f>INDEX(Curves!$A$12:$AZ$907,$CA189,CG189)</f>
        <v>0</v>
      </c>
      <c r="AA189" s="34">
        <f>INDEX(Curves!$A$12:$AZ$907,$CA189,CH189)</f>
        <v>0</v>
      </c>
      <c r="AB189" s="34"/>
      <c r="AC189" s="34">
        <f>INDEX(Curves!$A$12:$AZ$907,$CA189,CJ189)</f>
        <v>0</v>
      </c>
      <c r="AD189" s="34">
        <f>INDEX(Curves!$A$12:$AZ$907,$CA189,CK189)</f>
        <v>0</v>
      </c>
      <c r="AE189" s="34">
        <f>INDEX(Curves!$A$12:$AZ$907,$CA189,CL189)</f>
        <v>0</v>
      </c>
      <c r="AF189" s="34"/>
      <c r="AG189" s="34">
        <f>INDEX(Curves!$A$12:$AZ$907,$CA189,CN189)</f>
        <v>0</v>
      </c>
      <c r="AH189" s="34">
        <f>INDEX(Curves!$A$12:$AZ$907,$CA189,CO189)</f>
        <v>0</v>
      </c>
      <c r="AI189" s="34">
        <f>INDEX(Curves!$A$12:$AZ$907,$CA189,CP189)</f>
        <v>0</v>
      </c>
      <c r="AJ189" s="34"/>
      <c r="AK189" s="34">
        <f>INDEX(Curves!$A$12:$AZ$907,$CA189,CR189)</f>
        <v>0</v>
      </c>
      <c r="AL189" s="34">
        <f>INDEX(Curves!$A$12:$AZ$907,$CA189,CS189)</f>
        <v>0</v>
      </c>
      <c r="AM189" s="34">
        <f>INDEX(Curves!$A$12:$AZ$907,$CA189,CT189)</f>
        <v>0</v>
      </c>
      <c r="AN189" s="34"/>
      <c r="AO189" s="34">
        <f>INDEX(Curves!$A$12:$AZ$907,$CA189,CV189)</f>
        <v>0</v>
      </c>
      <c r="AP189" s="34">
        <f>INDEX(Curves!$A$12:$AZ$907,$CA189,CW189)</f>
        <v>0</v>
      </c>
      <c r="AQ189" s="34">
        <f>INDEX(Curves!$A$12:$AZ$907,$CA189,CX189)</f>
        <v>0</v>
      </c>
      <c r="AR189" s="34"/>
      <c r="AS189" s="34">
        <f>INDEX(Curves!$A$12:$AZ$907,$CA189,CZ189)</f>
        <v>5.29</v>
      </c>
      <c r="AT189" s="34">
        <f>INDEX(Curves!$A$12:$AZ$907,$CA189,DA189)</f>
        <v>-0.3</v>
      </c>
      <c r="AU189" s="34">
        <f>INDEX(Curves!$A$12:$AZ$907,$CA189,DB189)</f>
        <v>0.99488762201539438</v>
      </c>
      <c r="AV189" s="34"/>
      <c r="AW189" s="34">
        <f>INDEX(Curves!$A$12:$AZ$907,$CA189,DD189)</f>
        <v>5.383</v>
      </c>
      <c r="AX189" s="34">
        <f>INDEX(Curves!$A$12:$AZ$907,$CA189,DE189)</f>
        <v>-0.28999999999999998</v>
      </c>
      <c r="AY189" s="34">
        <f>INDEX(Curves!$A$12:$AZ$907,$CA189,DF189)</f>
        <v>0.9894248009434693</v>
      </c>
      <c r="AZ189" s="34"/>
      <c r="BA189" s="34">
        <f>INDEX(Curves!$A$12:$AZ$907,$CA189,DH189)</f>
        <v>5.3479999999999999</v>
      </c>
      <c r="BB189" s="34">
        <f>INDEX(Curves!$A$12:$AZ$907,$CA189,DI189)</f>
        <v>-0.19500000000000001</v>
      </c>
      <c r="BC189" s="34">
        <f>INDEX(Curves!$A$12:$AZ$907,$CA189,DJ189)</f>
        <v>0.983513365167894</v>
      </c>
      <c r="BD189" s="34"/>
      <c r="BE189" s="34">
        <f>INDEX(Curves!$A$12:$AZ$907,$CA189,DL189)</f>
        <v>5.1180000000000003</v>
      </c>
      <c r="BF189" s="34">
        <f>INDEX(Curves!$A$12:$AZ$907,$CA189,DM189)</f>
        <v>-0.19500000000000001</v>
      </c>
      <c r="BG189" s="34">
        <f>INDEX(Curves!$A$12:$AZ$907,$CA189,DN189)</f>
        <v>0.97784695362809937</v>
      </c>
      <c r="BH189" s="34"/>
      <c r="BI189" s="34">
        <f>INDEX(Curves!$A$12:$AZ$907,$CA189,DP189)</f>
        <v>4.8640000000000008</v>
      </c>
      <c r="BJ189" s="34">
        <f>INDEX(Curves!$A$12:$AZ$907,$CA189,DQ189)</f>
        <v>-0.245</v>
      </c>
      <c r="BK189" s="34">
        <f>INDEX(Curves!$A$12:$AZ$907,$CA189,DR189)</f>
        <v>0.97282866970532611</v>
      </c>
      <c r="BL189"/>
      <c r="BM189"/>
      <c r="BN189" s="17">
        <f t="shared" si="180"/>
        <v>36647</v>
      </c>
      <c r="BO189" s="17">
        <f t="shared" ref="BO189:BX189" si="239">EOMONTH(BN189,1)</f>
        <v>36707</v>
      </c>
      <c r="BP189" s="17">
        <f t="shared" si="239"/>
        <v>36738</v>
      </c>
      <c r="BQ189" s="17">
        <f t="shared" si="239"/>
        <v>36769</v>
      </c>
      <c r="BR189" s="17">
        <f t="shared" si="239"/>
        <v>36799</v>
      </c>
      <c r="BS189" s="17">
        <f t="shared" si="239"/>
        <v>36830</v>
      </c>
      <c r="BT189" s="17">
        <f t="shared" si="239"/>
        <v>36860</v>
      </c>
      <c r="BU189" s="17">
        <f t="shared" si="239"/>
        <v>36891</v>
      </c>
      <c r="BV189" s="17">
        <f t="shared" si="239"/>
        <v>36922</v>
      </c>
      <c r="BW189" s="17">
        <f t="shared" si="239"/>
        <v>36950</v>
      </c>
      <c r="BX189" s="17">
        <f t="shared" si="239"/>
        <v>36981</v>
      </c>
      <c r="BY189" s="9"/>
      <c r="CA189" s="12">
        <f>MATCH(C189,Curves!$C$12:$C$433,0)</f>
        <v>187</v>
      </c>
      <c r="CB189" s="12">
        <f>MATCH(CONCATENATE("NG ",TEXT($BN189,"mmm-yyyy")),Curves!$11:$11,0)</f>
        <v>20</v>
      </c>
      <c r="CC189" s="12">
        <f>MATCH(CONCATENATE("B ",TEXT($BN189,"mmm-yyyy")),Curves!$11:$11,0)</f>
        <v>8</v>
      </c>
      <c r="CD189" s="12">
        <f>MATCH(CONCATENATE("DISC ",TEXT($BN189,"mmm-yyyy")),Curves!$11:$11,0)</f>
        <v>32</v>
      </c>
      <c r="CE189" s="12"/>
      <c r="CF189" s="12">
        <f>MATCH(CONCATENATE("NG ",TEXT($BO189,"mmm-yyyy")),Curves!$11:$11,0)</f>
        <v>21</v>
      </c>
      <c r="CG189" s="12">
        <f>MATCH(CONCATENATE("B ",TEXT($BO189,"mmm-yyyy")),Curves!$11:$11,0)</f>
        <v>9</v>
      </c>
      <c r="CH189" s="12">
        <f>MATCH(CONCATENATE("DISC ",TEXT($BO189,"mmm-yyyy")),Curves!$11:$11,0)</f>
        <v>33</v>
      </c>
      <c r="CI189" s="12"/>
      <c r="CJ189" s="12">
        <f>MATCH(CONCATENATE("NG ",TEXT($BP189,"mmm-yyyy")),Curves!$11:$11,0)</f>
        <v>22</v>
      </c>
      <c r="CK189" s="12">
        <f>MATCH(CONCATENATE("B ",TEXT($BP189,"mmm-yyyy")),Curves!$11:$11,0)</f>
        <v>10</v>
      </c>
      <c r="CL189" s="12">
        <f>MATCH(CONCATENATE("DISC ",TEXT($BP189,"mmm-yyyy")),Curves!$11:$11,0)</f>
        <v>34</v>
      </c>
      <c r="CM189" s="12"/>
      <c r="CN189" s="12">
        <f>MATCH(CONCATENATE("NG ",TEXT($BQ189,"mmm-yyyy")),Curves!$11:$11,0)</f>
        <v>23</v>
      </c>
      <c r="CO189" s="12">
        <f>MATCH(CONCATENATE("B ",TEXT($BQ189,"mmm-yyyy")),Curves!$11:$11,0)</f>
        <v>11</v>
      </c>
      <c r="CP189" s="12">
        <f>MATCH(CONCATENATE("DISC ",TEXT($BQ189,"mmm-yyyy")),Curves!$11:$11,0)</f>
        <v>35</v>
      </c>
      <c r="CQ189" s="12"/>
      <c r="CR189" s="12">
        <f>MATCH(CONCATENATE("NG ",TEXT($BR189,"mmm-yyyy")),Curves!$11:$11,0)</f>
        <v>24</v>
      </c>
      <c r="CS189" s="12">
        <f>MATCH(CONCATENATE("B ",TEXT($BR189,"mmm-yyyy")),Curves!$11:$11,0)</f>
        <v>12</v>
      </c>
      <c r="CT189" s="12">
        <f>MATCH(CONCATENATE("DISC ",TEXT($BR189,"mmm-yyyy")),Curves!$11:$11,0)</f>
        <v>36</v>
      </c>
      <c r="CU189" s="12"/>
      <c r="CV189" s="12">
        <f>MATCH(CONCATENATE("NG ",TEXT($BS189,"mmm-yyyy")),Curves!$11:$11,0)</f>
        <v>25</v>
      </c>
      <c r="CW189" s="12">
        <f>MATCH(CONCATENATE("B ",TEXT($BS189,"mmm-yyyy")),Curves!$11:$11,0)</f>
        <v>13</v>
      </c>
      <c r="CX189" s="12">
        <f>MATCH(CONCATENATE("DISC ",TEXT($BS189,"mmm-yyyy")),Curves!$11:$11,0)</f>
        <v>37</v>
      </c>
      <c r="CY189" s="12"/>
      <c r="CZ189" s="12">
        <f>MATCH(CONCATENATE("NG ",TEXT($BT189,"mmm-yyyy")),Curves!$11:$11,0)</f>
        <v>26</v>
      </c>
      <c r="DA189" s="12">
        <f>MATCH(CONCATENATE("B ",TEXT($BT189,"mmm-yyyy")),Curves!$11:$11,0)</f>
        <v>14</v>
      </c>
      <c r="DB189" s="12">
        <f>MATCH(CONCATENATE("DISC ",TEXT($BT189,"mmm-yyyy")),Curves!$11:$11,0)</f>
        <v>38</v>
      </c>
      <c r="DC189" s="12"/>
      <c r="DD189" s="12">
        <f>MATCH(CONCATENATE("NG ",TEXT($BU189,"mmm-yyyy")),Curves!$11:$11,0)</f>
        <v>27</v>
      </c>
      <c r="DE189" s="12">
        <f>MATCH(CONCATENATE("B ",TEXT($BU189,"mmm-yyyy")),Curves!$11:$11,0)</f>
        <v>15</v>
      </c>
      <c r="DF189" s="12">
        <f>MATCH(CONCATENATE("DISC ",TEXT($BU189,"mmm-yyyy")),Curves!$11:$11,0)</f>
        <v>39</v>
      </c>
      <c r="DG189" s="12"/>
      <c r="DH189" s="12">
        <f>MATCH(CONCATENATE("NG ",TEXT($BV189,"mmm-yyyy")),Curves!$11:$11,0)</f>
        <v>28</v>
      </c>
      <c r="DI189" s="12">
        <f>MATCH(CONCATENATE("B ",TEXT($BV189,"mmm-yyyy")),Curves!$11:$11,0)</f>
        <v>16</v>
      </c>
      <c r="DJ189" s="12">
        <f>MATCH(CONCATENATE("DISC ",TEXT($BV189,"mmm-yyyy")),Curves!$11:$11,0)</f>
        <v>40</v>
      </c>
      <c r="DL189" s="12">
        <f>MATCH(CONCATENATE("NG ",TEXT($BW189,"mmm-yyyy")),Curves!$11:$11,0)</f>
        <v>29</v>
      </c>
      <c r="DM189" s="12">
        <f>MATCH(CONCATENATE("B ",TEXT($BW189,"mmm-yyyy")),Curves!$11:$11,0)</f>
        <v>17</v>
      </c>
      <c r="DN189" s="12">
        <f>MATCH(CONCATENATE("DISC ",TEXT($BW189,"mmm-yyyy")),Curves!$11:$11,0)</f>
        <v>41</v>
      </c>
      <c r="DP189" s="12">
        <f>MATCH(CONCATENATE("NG ",TEXT($BX189,"mmm-yyyy")),Curves!$11:$11,0)</f>
        <v>30</v>
      </c>
      <c r="DQ189" s="12">
        <f>MATCH(CONCATENATE("B ",TEXT($BX189,"mmm-yyyy")),Curves!$11:$11,0)</f>
        <v>18</v>
      </c>
      <c r="DR189" s="12">
        <f>MATCH(CONCATENATE("DISC ",TEXT($BX189,"mmm-yyyy")),Curves!$11:$11,0)</f>
        <v>42</v>
      </c>
    </row>
    <row r="190" spans="2:122" x14ac:dyDescent="0.2">
      <c r="B190" s="6">
        <f t="shared" si="164"/>
        <v>36831</v>
      </c>
      <c r="C190" s="27">
        <f>IF(Curves!C199&lt;&gt;"",Curves!C199,"")</f>
        <v>36804</v>
      </c>
      <c r="D190" s="31"/>
      <c r="E190" s="20">
        <f t="shared" si="165"/>
        <v>0</v>
      </c>
      <c r="F190" s="20">
        <f t="shared" si="167"/>
        <v>0</v>
      </c>
      <c r="G190" s="20">
        <f t="shared" si="168"/>
        <v>0</v>
      </c>
      <c r="H190" s="20">
        <f t="shared" si="169"/>
        <v>0</v>
      </c>
      <c r="I190" s="20">
        <f t="shared" si="170"/>
        <v>0</v>
      </c>
      <c r="J190" s="20">
        <f t="shared" si="171"/>
        <v>0</v>
      </c>
      <c r="K190" s="20">
        <f t="shared" si="172"/>
        <v>4.7634563592347634</v>
      </c>
      <c r="L190" s="20">
        <f t="shared" si="173"/>
        <v>4.9065203305405971</v>
      </c>
      <c r="M190" s="20">
        <f t="shared" si="174"/>
        <v>4.9285279291684239</v>
      </c>
      <c r="N190" s="20">
        <f t="shared" si="175"/>
        <v>4.689763402657996</v>
      </c>
      <c r="O190" s="21">
        <f t="shared" si="176"/>
        <v>4.3884553981160916</v>
      </c>
      <c r="P190" s="20"/>
      <c r="Q190" s="50">
        <f t="shared" si="177"/>
        <v>4.9285279291684239</v>
      </c>
      <c r="R190" s="50">
        <f t="shared" si="233"/>
        <v>4.3884553981160916</v>
      </c>
      <c r="S190" s="51">
        <f t="shared" si="178"/>
        <v>0.54007253105233222</v>
      </c>
      <c r="U190" s="34">
        <f>INDEX(Curves!$A$12:$AZ$907,$CA190,CB190)</f>
        <v>0</v>
      </c>
      <c r="V190" s="34">
        <f>INDEX(Curves!$A$12:$AZ$907,$CA190,CC190)</f>
        <v>0</v>
      </c>
      <c r="W190" s="34">
        <f>INDEX(Curves!$A$12:$AZ$907,$CA190,CD190)</f>
        <v>0</v>
      </c>
      <c r="X190" s="34"/>
      <c r="Y190" s="34">
        <f>INDEX(Curves!$A$12:$AZ$907,$CA190,CF190)</f>
        <v>0</v>
      </c>
      <c r="Z190" s="34">
        <f>INDEX(Curves!$A$12:$AZ$907,$CA190,CG190)</f>
        <v>0</v>
      </c>
      <c r="AA190" s="34">
        <f>INDEX(Curves!$A$12:$AZ$907,$CA190,CH190)</f>
        <v>0</v>
      </c>
      <c r="AB190" s="34"/>
      <c r="AC190" s="34">
        <f>INDEX(Curves!$A$12:$AZ$907,$CA190,CJ190)</f>
        <v>0</v>
      </c>
      <c r="AD190" s="34">
        <f>INDEX(Curves!$A$12:$AZ$907,$CA190,CK190)</f>
        <v>0</v>
      </c>
      <c r="AE190" s="34">
        <f>INDEX(Curves!$A$12:$AZ$907,$CA190,CL190)</f>
        <v>0</v>
      </c>
      <c r="AF190" s="34"/>
      <c r="AG190" s="34">
        <f>INDEX(Curves!$A$12:$AZ$907,$CA190,CN190)</f>
        <v>0</v>
      </c>
      <c r="AH190" s="34">
        <f>INDEX(Curves!$A$12:$AZ$907,$CA190,CO190)</f>
        <v>0</v>
      </c>
      <c r="AI190" s="34">
        <f>INDEX(Curves!$A$12:$AZ$907,$CA190,CP190)</f>
        <v>0</v>
      </c>
      <c r="AJ190" s="34"/>
      <c r="AK190" s="34">
        <f>INDEX(Curves!$A$12:$AZ$907,$CA190,CR190)</f>
        <v>0</v>
      </c>
      <c r="AL190" s="34">
        <f>INDEX(Curves!$A$12:$AZ$907,$CA190,CS190)</f>
        <v>0</v>
      </c>
      <c r="AM190" s="34">
        <f>INDEX(Curves!$A$12:$AZ$907,$CA190,CT190)</f>
        <v>0</v>
      </c>
      <c r="AN190" s="34"/>
      <c r="AO190" s="34">
        <f>INDEX(Curves!$A$12:$AZ$907,$CA190,CV190)</f>
        <v>0</v>
      </c>
      <c r="AP190" s="34">
        <f>INDEX(Curves!$A$12:$AZ$907,$CA190,CW190)</f>
        <v>0</v>
      </c>
      <c r="AQ190" s="34">
        <f>INDEX(Curves!$A$12:$AZ$907,$CA190,CX190)</f>
        <v>0</v>
      </c>
      <c r="AR190" s="34"/>
      <c r="AS190" s="34">
        <f>INDEX(Curves!$A$12:$AZ$907,$CA190,CZ190)</f>
        <v>5.1520000000000001</v>
      </c>
      <c r="AT190" s="34">
        <f>INDEX(Curves!$A$12:$AZ$907,$CA190,DA190)</f>
        <v>-0.36499999999999999</v>
      </c>
      <c r="AU190" s="34">
        <f>INDEX(Curves!$A$12:$AZ$907,$CA190,DB190)</f>
        <v>0.9950817545925974</v>
      </c>
      <c r="AV190" s="34"/>
      <c r="AW190" s="34">
        <f>INDEX(Curves!$A$12:$AZ$907,$CA190,DD190)</f>
        <v>5.2479999999999993</v>
      </c>
      <c r="AX190" s="34">
        <f>INDEX(Curves!$A$12:$AZ$907,$CA190,DE190)</f>
        <v>-0.28999999999999998</v>
      </c>
      <c r="AY190" s="34">
        <f>INDEX(Curves!$A$12:$AZ$907,$CA190,DF190)</f>
        <v>0.98961684762819646</v>
      </c>
      <c r="AZ190" s="34"/>
      <c r="BA190" s="34">
        <f>INDEX(Curves!$A$12:$AZ$907,$CA190,DH190)</f>
        <v>5.2149999999999999</v>
      </c>
      <c r="BB190" s="34">
        <f>INDEX(Curves!$A$12:$AZ$907,$CA190,DI190)</f>
        <v>-0.20499999999999999</v>
      </c>
      <c r="BC190" s="34">
        <f>INDEX(Curves!$A$12:$AZ$907,$CA190,DJ190)</f>
        <v>0.98373810961445585</v>
      </c>
      <c r="BD190" s="34"/>
      <c r="BE190" s="34">
        <f>INDEX(Curves!$A$12:$AZ$907,$CA190,DL190)</f>
        <v>5</v>
      </c>
      <c r="BF190" s="34">
        <f>INDEX(Curves!$A$12:$AZ$907,$CA190,DM190)</f>
        <v>-0.20499999999999999</v>
      </c>
      <c r="BG190" s="34">
        <f>INDEX(Curves!$A$12:$AZ$907,$CA190,DN190)</f>
        <v>0.97805284726965502</v>
      </c>
      <c r="BH190" s="34"/>
      <c r="BI190" s="34">
        <f>INDEX(Curves!$A$12:$AZ$907,$CA190,DP190)</f>
        <v>4.7649999999999997</v>
      </c>
      <c r="BJ190" s="34">
        <f>INDEX(Curves!$A$12:$AZ$907,$CA190,DQ190)</f>
        <v>-0.255</v>
      </c>
      <c r="BK190" s="34">
        <f>INDEX(Curves!$A$12:$AZ$907,$CA190,DR190)</f>
        <v>0.97304997740933308</v>
      </c>
      <c r="BL190"/>
      <c r="BM190"/>
      <c r="BN190" s="17">
        <f t="shared" si="180"/>
        <v>36647</v>
      </c>
      <c r="BO190" s="17">
        <f t="shared" ref="BO190:BX190" si="240">EOMONTH(BN190,1)</f>
        <v>36707</v>
      </c>
      <c r="BP190" s="17">
        <f t="shared" si="240"/>
        <v>36738</v>
      </c>
      <c r="BQ190" s="17">
        <f t="shared" si="240"/>
        <v>36769</v>
      </c>
      <c r="BR190" s="17">
        <f t="shared" si="240"/>
        <v>36799</v>
      </c>
      <c r="BS190" s="17">
        <f t="shared" si="240"/>
        <v>36830</v>
      </c>
      <c r="BT190" s="17">
        <f t="shared" si="240"/>
        <v>36860</v>
      </c>
      <c r="BU190" s="17">
        <f t="shared" si="240"/>
        <v>36891</v>
      </c>
      <c r="BV190" s="17">
        <f t="shared" si="240"/>
        <v>36922</v>
      </c>
      <c r="BW190" s="17">
        <f t="shared" si="240"/>
        <v>36950</v>
      </c>
      <c r="BX190" s="17">
        <f t="shared" si="240"/>
        <v>36981</v>
      </c>
      <c r="BY190" s="9"/>
      <c r="CA190" s="12">
        <f>MATCH(C190,Curves!$C$12:$C$433,0)</f>
        <v>188</v>
      </c>
      <c r="CB190" s="12">
        <f>MATCH(CONCATENATE("NG ",TEXT($BN190,"mmm-yyyy")),Curves!$11:$11,0)</f>
        <v>20</v>
      </c>
      <c r="CC190" s="12">
        <f>MATCH(CONCATENATE("B ",TEXT($BN190,"mmm-yyyy")),Curves!$11:$11,0)</f>
        <v>8</v>
      </c>
      <c r="CD190" s="12">
        <f>MATCH(CONCATENATE("DISC ",TEXT($BN190,"mmm-yyyy")),Curves!$11:$11,0)</f>
        <v>32</v>
      </c>
      <c r="CE190" s="12"/>
      <c r="CF190" s="12">
        <f>MATCH(CONCATENATE("NG ",TEXT($BO190,"mmm-yyyy")),Curves!$11:$11,0)</f>
        <v>21</v>
      </c>
      <c r="CG190" s="12">
        <f>MATCH(CONCATENATE("B ",TEXT($BO190,"mmm-yyyy")),Curves!$11:$11,0)</f>
        <v>9</v>
      </c>
      <c r="CH190" s="12">
        <f>MATCH(CONCATENATE("DISC ",TEXT($BO190,"mmm-yyyy")),Curves!$11:$11,0)</f>
        <v>33</v>
      </c>
      <c r="CI190" s="12"/>
      <c r="CJ190" s="12">
        <f>MATCH(CONCATENATE("NG ",TEXT($BP190,"mmm-yyyy")),Curves!$11:$11,0)</f>
        <v>22</v>
      </c>
      <c r="CK190" s="12">
        <f>MATCH(CONCATENATE("B ",TEXT($BP190,"mmm-yyyy")),Curves!$11:$11,0)</f>
        <v>10</v>
      </c>
      <c r="CL190" s="12">
        <f>MATCH(CONCATENATE("DISC ",TEXT($BP190,"mmm-yyyy")),Curves!$11:$11,0)</f>
        <v>34</v>
      </c>
      <c r="CM190" s="12"/>
      <c r="CN190" s="12">
        <f>MATCH(CONCATENATE("NG ",TEXT($BQ190,"mmm-yyyy")),Curves!$11:$11,0)</f>
        <v>23</v>
      </c>
      <c r="CO190" s="12">
        <f>MATCH(CONCATENATE("B ",TEXT($BQ190,"mmm-yyyy")),Curves!$11:$11,0)</f>
        <v>11</v>
      </c>
      <c r="CP190" s="12">
        <f>MATCH(CONCATENATE("DISC ",TEXT($BQ190,"mmm-yyyy")),Curves!$11:$11,0)</f>
        <v>35</v>
      </c>
      <c r="CQ190" s="12"/>
      <c r="CR190" s="12">
        <f>MATCH(CONCATENATE("NG ",TEXT($BR190,"mmm-yyyy")),Curves!$11:$11,0)</f>
        <v>24</v>
      </c>
      <c r="CS190" s="12">
        <f>MATCH(CONCATENATE("B ",TEXT($BR190,"mmm-yyyy")),Curves!$11:$11,0)</f>
        <v>12</v>
      </c>
      <c r="CT190" s="12">
        <f>MATCH(CONCATENATE("DISC ",TEXT($BR190,"mmm-yyyy")),Curves!$11:$11,0)</f>
        <v>36</v>
      </c>
      <c r="CU190" s="12"/>
      <c r="CV190" s="12">
        <f>MATCH(CONCATENATE("NG ",TEXT($BS190,"mmm-yyyy")),Curves!$11:$11,0)</f>
        <v>25</v>
      </c>
      <c r="CW190" s="12">
        <f>MATCH(CONCATENATE("B ",TEXT($BS190,"mmm-yyyy")),Curves!$11:$11,0)</f>
        <v>13</v>
      </c>
      <c r="CX190" s="12">
        <f>MATCH(CONCATENATE("DISC ",TEXT($BS190,"mmm-yyyy")),Curves!$11:$11,0)</f>
        <v>37</v>
      </c>
      <c r="CY190" s="12"/>
      <c r="CZ190" s="12">
        <f>MATCH(CONCATENATE("NG ",TEXT($BT190,"mmm-yyyy")),Curves!$11:$11,0)</f>
        <v>26</v>
      </c>
      <c r="DA190" s="12">
        <f>MATCH(CONCATENATE("B ",TEXT($BT190,"mmm-yyyy")),Curves!$11:$11,0)</f>
        <v>14</v>
      </c>
      <c r="DB190" s="12">
        <f>MATCH(CONCATENATE("DISC ",TEXT($BT190,"mmm-yyyy")),Curves!$11:$11,0)</f>
        <v>38</v>
      </c>
      <c r="DC190" s="12"/>
      <c r="DD190" s="12">
        <f>MATCH(CONCATENATE("NG ",TEXT($BU190,"mmm-yyyy")),Curves!$11:$11,0)</f>
        <v>27</v>
      </c>
      <c r="DE190" s="12">
        <f>MATCH(CONCATENATE("B ",TEXT($BU190,"mmm-yyyy")),Curves!$11:$11,0)</f>
        <v>15</v>
      </c>
      <c r="DF190" s="12">
        <f>MATCH(CONCATENATE("DISC ",TEXT($BU190,"mmm-yyyy")),Curves!$11:$11,0)</f>
        <v>39</v>
      </c>
      <c r="DG190" s="12"/>
      <c r="DH190" s="12">
        <f>MATCH(CONCATENATE("NG ",TEXT($BV190,"mmm-yyyy")),Curves!$11:$11,0)</f>
        <v>28</v>
      </c>
      <c r="DI190" s="12">
        <f>MATCH(CONCATENATE("B ",TEXT($BV190,"mmm-yyyy")),Curves!$11:$11,0)</f>
        <v>16</v>
      </c>
      <c r="DJ190" s="12">
        <f>MATCH(CONCATENATE("DISC ",TEXT($BV190,"mmm-yyyy")),Curves!$11:$11,0)</f>
        <v>40</v>
      </c>
      <c r="DL190" s="12">
        <f>MATCH(CONCATENATE("NG ",TEXT($BW190,"mmm-yyyy")),Curves!$11:$11,0)</f>
        <v>29</v>
      </c>
      <c r="DM190" s="12">
        <f>MATCH(CONCATENATE("B ",TEXT($BW190,"mmm-yyyy")),Curves!$11:$11,0)</f>
        <v>17</v>
      </c>
      <c r="DN190" s="12">
        <f>MATCH(CONCATENATE("DISC ",TEXT($BW190,"mmm-yyyy")),Curves!$11:$11,0)</f>
        <v>41</v>
      </c>
      <c r="DP190" s="12">
        <f>MATCH(CONCATENATE("NG ",TEXT($BX190,"mmm-yyyy")),Curves!$11:$11,0)</f>
        <v>30</v>
      </c>
      <c r="DQ190" s="12">
        <f>MATCH(CONCATENATE("B ",TEXT($BX190,"mmm-yyyy")),Curves!$11:$11,0)</f>
        <v>18</v>
      </c>
      <c r="DR190" s="12">
        <f>MATCH(CONCATENATE("DISC ",TEXT($BX190,"mmm-yyyy")),Curves!$11:$11,0)</f>
        <v>42</v>
      </c>
    </row>
    <row r="191" spans="2:122" x14ac:dyDescent="0.2">
      <c r="B191" s="6">
        <f t="shared" si="164"/>
        <v>36831</v>
      </c>
      <c r="C191" s="27">
        <f>IF(Curves!C200&lt;&gt;"",Curves!C200,"")</f>
        <v>36805</v>
      </c>
      <c r="D191" s="31"/>
      <c r="E191" s="20">
        <f t="shared" si="165"/>
        <v>0</v>
      </c>
      <c r="F191" s="20">
        <f t="shared" si="167"/>
        <v>0</v>
      </c>
      <c r="G191" s="20">
        <f t="shared" si="168"/>
        <v>0</v>
      </c>
      <c r="H191" s="20">
        <f t="shared" si="169"/>
        <v>0</v>
      </c>
      <c r="I191" s="20">
        <f t="shared" si="170"/>
        <v>0</v>
      </c>
      <c r="J191" s="20">
        <f t="shared" si="171"/>
        <v>0</v>
      </c>
      <c r="K191" s="20">
        <f t="shared" si="172"/>
        <v>4.5961350264610372</v>
      </c>
      <c r="L191" s="20">
        <f t="shared" si="173"/>
        <v>4.7688477789537611</v>
      </c>
      <c r="M191" s="20">
        <f t="shared" si="174"/>
        <v>4.7695794470539701</v>
      </c>
      <c r="N191" s="20">
        <f t="shared" si="175"/>
        <v>4.5424284433098423</v>
      </c>
      <c r="O191" s="21">
        <f t="shared" si="176"/>
        <v>4.2535053007250525</v>
      </c>
      <c r="P191" s="20"/>
      <c r="Q191" s="50">
        <f t="shared" si="177"/>
        <v>4.7695794470539701</v>
      </c>
      <c r="R191" s="50">
        <f t="shared" si="233"/>
        <v>4.2535053007250525</v>
      </c>
      <c r="S191" s="51">
        <f t="shared" si="178"/>
        <v>0.51607414632891757</v>
      </c>
      <c r="U191" s="34">
        <f>INDEX(Curves!$A$12:$AZ$907,$CA191,CB191)</f>
        <v>0</v>
      </c>
      <c r="V191" s="34">
        <f>INDEX(Curves!$A$12:$AZ$907,$CA191,CC191)</f>
        <v>0</v>
      </c>
      <c r="W191" s="34">
        <f>INDEX(Curves!$A$12:$AZ$907,$CA191,CD191)</f>
        <v>0</v>
      </c>
      <c r="X191" s="34"/>
      <c r="Y191" s="34">
        <f>INDEX(Curves!$A$12:$AZ$907,$CA191,CF191)</f>
        <v>0</v>
      </c>
      <c r="Z191" s="34">
        <f>INDEX(Curves!$A$12:$AZ$907,$CA191,CG191)</f>
        <v>0</v>
      </c>
      <c r="AA191" s="34">
        <f>INDEX(Curves!$A$12:$AZ$907,$CA191,CH191)</f>
        <v>0</v>
      </c>
      <c r="AB191" s="34"/>
      <c r="AC191" s="34">
        <f>INDEX(Curves!$A$12:$AZ$907,$CA191,CJ191)</f>
        <v>0</v>
      </c>
      <c r="AD191" s="34">
        <f>INDEX(Curves!$A$12:$AZ$907,$CA191,CK191)</f>
        <v>0</v>
      </c>
      <c r="AE191" s="34">
        <f>INDEX(Curves!$A$12:$AZ$907,$CA191,CL191)</f>
        <v>0</v>
      </c>
      <c r="AF191" s="34"/>
      <c r="AG191" s="34">
        <f>INDEX(Curves!$A$12:$AZ$907,$CA191,CN191)</f>
        <v>0</v>
      </c>
      <c r="AH191" s="34">
        <f>INDEX(Curves!$A$12:$AZ$907,$CA191,CO191)</f>
        <v>0</v>
      </c>
      <c r="AI191" s="34">
        <f>INDEX(Curves!$A$12:$AZ$907,$CA191,CP191)</f>
        <v>0</v>
      </c>
      <c r="AJ191" s="34"/>
      <c r="AK191" s="34">
        <f>INDEX(Curves!$A$12:$AZ$907,$CA191,CR191)</f>
        <v>0</v>
      </c>
      <c r="AL191" s="34">
        <f>INDEX(Curves!$A$12:$AZ$907,$CA191,CS191)</f>
        <v>0</v>
      </c>
      <c r="AM191" s="34">
        <f>INDEX(Curves!$A$12:$AZ$907,$CA191,CT191)</f>
        <v>0</v>
      </c>
      <c r="AN191" s="34"/>
      <c r="AO191" s="34">
        <f>INDEX(Curves!$A$12:$AZ$907,$CA191,CV191)</f>
        <v>0</v>
      </c>
      <c r="AP191" s="34">
        <f>INDEX(Curves!$A$12:$AZ$907,$CA191,CW191)</f>
        <v>0</v>
      </c>
      <c r="AQ191" s="34">
        <f>INDEX(Curves!$A$12:$AZ$907,$CA191,CX191)</f>
        <v>0</v>
      </c>
      <c r="AR191" s="34"/>
      <c r="AS191" s="34">
        <f>INDEX(Curves!$A$12:$AZ$907,$CA191,CZ191)</f>
        <v>5.008</v>
      </c>
      <c r="AT191" s="34">
        <f>INDEX(Curves!$A$12:$AZ$907,$CA191,DA191)</f>
        <v>-0.39</v>
      </c>
      <c r="AU191" s="34">
        <f>INDEX(Curves!$A$12:$AZ$907,$CA191,DB191)</f>
        <v>0.99526527207904647</v>
      </c>
      <c r="AV191" s="34"/>
      <c r="AW191" s="34">
        <f>INDEX(Curves!$A$12:$AZ$907,$CA191,DD191)</f>
        <v>5.1130000000000004</v>
      </c>
      <c r="AX191" s="34">
        <f>INDEX(Curves!$A$12:$AZ$907,$CA191,DE191)</f>
        <v>-0.29499999999999998</v>
      </c>
      <c r="AY191" s="34">
        <f>INDEX(Curves!$A$12:$AZ$907,$CA191,DF191)</f>
        <v>0.98979821065872986</v>
      </c>
      <c r="AZ191" s="34"/>
      <c r="BA191" s="34">
        <f>INDEX(Curves!$A$12:$AZ$907,$CA191,DH191)</f>
        <v>5.085</v>
      </c>
      <c r="BB191" s="34">
        <f>INDEX(Curves!$A$12:$AZ$907,$CA191,DI191)</f>
        <v>-0.23749999999999999</v>
      </c>
      <c r="BC191" s="34">
        <f>INDEX(Curves!$A$12:$AZ$907,$CA191,DJ191)</f>
        <v>0.98392562084661583</v>
      </c>
      <c r="BD191" s="34"/>
      <c r="BE191" s="34">
        <f>INDEX(Curves!$A$12:$AZ$907,$CA191,DL191)</f>
        <v>4.8810000000000002</v>
      </c>
      <c r="BF191" s="34">
        <f>INDEX(Curves!$A$12:$AZ$907,$CA191,DM191)</f>
        <v>-0.23749999999999999</v>
      </c>
      <c r="BG191" s="34">
        <f>INDEX(Curves!$A$12:$AZ$907,$CA191,DN191)</f>
        <v>0.97823375542367652</v>
      </c>
      <c r="BH191" s="34"/>
      <c r="BI191" s="34">
        <f>INDEX(Curves!$A$12:$AZ$907,$CA191,DP191)</f>
        <v>4.6580000000000004</v>
      </c>
      <c r="BJ191" s="34">
        <f>INDEX(Curves!$A$12:$AZ$907,$CA191,DQ191)</f>
        <v>-0.28749999999999998</v>
      </c>
      <c r="BK191" s="34">
        <f>INDEX(Curves!$A$12:$AZ$907,$CA191,DR191)</f>
        <v>0.97323082043817688</v>
      </c>
      <c r="BL191"/>
      <c r="BM191"/>
      <c r="BN191" s="17">
        <f t="shared" si="180"/>
        <v>36647</v>
      </c>
      <c r="BO191" s="17">
        <f t="shared" ref="BO191:BX191" si="241">EOMONTH(BN191,1)</f>
        <v>36707</v>
      </c>
      <c r="BP191" s="17">
        <f t="shared" si="241"/>
        <v>36738</v>
      </c>
      <c r="BQ191" s="17">
        <f t="shared" si="241"/>
        <v>36769</v>
      </c>
      <c r="BR191" s="17">
        <f t="shared" si="241"/>
        <v>36799</v>
      </c>
      <c r="BS191" s="17">
        <f t="shared" si="241"/>
        <v>36830</v>
      </c>
      <c r="BT191" s="17">
        <f t="shared" si="241"/>
        <v>36860</v>
      </c>
      <c r="BU191" s="17">
        <f t="shared" si="241"/>
        <v>36891</v>
      </c>
      <c r="BV191" s="17">
        <f t="shared" si="241"/>
        <v>36922</v>
      </c>
      <c r="BW191" s="17">
        <f t="shared" si="241"/>
        <v>36950</v>
      </c>
      <c r="BX191" s="17">
        <f t="shared" si="241"/>
        <v>36981</v>
      </c>
      <c r="BY191" s="9"/>
      <c r="CA191" s="12">
        <f>MATCH(C191,Curves!$C$12:$C$433,0)</f>
        <v>189</v>
      </c>
      <c r="CB191" s="12">
        <f>MATCH(CONCATENATE("NG ",TEXT($BN191,"mmm-yyyy")),Curves!$11:$11,0)</f>
        <v>20</v>
      </c>
      <c r="CC191" s="12">
        <f>MATCH(CONCATENATE("B ",TEXT($BN191,"mmm-yyyy")),Curves!$11:$11,0)</f>
        <v>8</v>
      </c>
      <c r="CD191" s="12">
        <f>MATCH(CONCATENATE("DISC ",TEXT($BN191,"mmm-yyyy")),Curves!$11:$11,0)</f>
        <v>32</v>
      </c>
      <c r="CE191" s="12"/>
      <c r="CF191" s="12">
        <f>MATCH(CONCATENATE("NG ",TEXT($BO191,"mmm-yyyy")),Curves!$11:$11,0)</f>
        <v>21</v>
      </c>
      <c r="CG191" s="12">
        <f>MATCH(CONCATENATE("B ",TEXT($BO191,"mmm-yyyy")),Curves!$11:$11,0)</f>
        <v>9</v>
      </c>
      <c r="CH191" s="12">
        <f>MATCH(CONCATENATE("DISC ",TEXT($BO191,"mmm-yyyy")),Curves!$11:$11,0)</f>
        <v>33</v>
      </c>
      <c r="CI191" s="12"/>
      <c r="CJ191" s="12">
        <f>MATCH(CONCATENATE("NG ",TEXT($BP191,"mmm-yyyy")),Curves!$11:$11,0)</f>
        <v>22</v>
      </c>
      <c r="CK191" s="12">
        <f>MATCH(CONCATENATE("B ",TEXT($BP191,"mmm-yyyy")),Curves!$11:$11,0)</f>
        <v>10</v>
      </c>
      <c r="CL191" s="12">
        <f>MATCH(CONCATENATE("DISC ",TEXT($BP191,"mmm-yyyy")),Curves!$11:$11,0)</f>
        <v>34</v>
      </c>
      <c r="CM191" s="12"/>
      <c r="CN191" s="12">
        <f>MATCH(CONCATENATE("NG ",TEXT($BQ191,"mmm-yyyy")),Curves!$11:$11,0)</f>
        <v>23</v>
      </c>
      <c r="CO191" s="12">
        <f>MATCH(CONCATENATE("B ",TEXT($BQ191,"mmm-yyyy")),Curves!$11:$11,0)</f>
        <v>11</v>
      </c>
      <c r="CP191" s="12">
        <f>MATCH(CONCATENATE("DISC ",TEXT($BQ191,"mmm-yyyy")),Curves!$11:$11,0)</f>
        <v>35</v>
      </c>
      <c r="CQ191" s="12"/>
      <c r="CR191" s="12">
        <f>MATCH(CONCATENATE("NG ",TEXT($BR191,"mmm-yyyy")),Curves!$11:$11,0)</f>
        <v>24</v>
      </c>
      <c r="CS191" s="12">
        <f>MATCH(CONCATENATE("B ",TEXT($BR191,"mmm-yyyy")),Curves!$11:$11,0)</f>
        <v>12</v>
      </c>
      <c r="CT191" s="12">
        <f>MATCH(CONCATENATE("DISC ",TEXT($BR191,"mmm-yyyy")),Curves!$11:$11,0)</f>
        <v>36</v>
      </c>
      <c r="CU191" s="12"/>
      <c r="CV191" s="12">
        <f>MATCH(CONCATENATE("NG ",TEXT($BS191,"mmm-yyyy")),Curves!$11:$11,0)</f>
        <v>25</v>
      </c>
      <c r="CW191" s="12">
        <f>MATCH(CONCATENATE("B ",TEXT($BS191,"mmm-yyyy")),Curves!$11:$11,0)</f>
        <v>13</v>
      </c>
      <c r="CX191" s="12">
        <f>MATCH(CONCATENATE("DISC ",TEXT($BS191,"mmm-yyyy")),Curves!$11:$11,0)</f>
        <v>37</v>
      </c>
      <c r="CY191" s="12"/>
      <c r="CZ191" s="12">
        <f>MATCH(CONCATENATE("NG ",TEXT($BT191,"mmm-yyyy")),Curves!$11:$11,0)</f>
        <v>26</v>
      </c>
      <c r="DA191" s="12">
        <f>MATCH(CONCATENATE("B ",TEXT($BT191,"mmm-yyyy")),Curves!$11:$11,0)</f>
        <v>14</v>
      </c>
      <c r="DB191" s="12">
        <f>MATCH(CONCATENATE("DISC ",TEXT($BT191,"mmm-yyyy")),Curves!$11:$11,0)</f>
        <v>38</v>
      </c>
      <c r="DC191" s="12"/>
      <c r="DD191" s="12">
        <f>MATCH(CONCATENATE("NG ",TEXT($BU191,"mmm-yyyy")),Curves!$11:$11,0)</f>
        <v>27</v>
      </c>
      <c r="DE191" s="12">
        <f>MATCH(CONCATENATE("B ",TEXT($BU191,"mmm-yyyy")),Curves!$11:$11,0)</f>
        <v>15</v>
      </c>
      <c r="DF191" s="12">
        <f>MATCH(CONCATENATE("DISC ",TEXT($BU191,"mmm-yyyy")),Curves!$11:$11,0)</f>
        <v>39</v>
      </c>
      <c r="DG191" s="12"/>
      <c r="DH191" s="12">
        <f>MATCH(CONCATENATE("NG ",TEXT($BV191,"mmm-yyyy")),Curves!$11:$11,0)</f>
        <v>28</v>
      </c>
      <c r="DI191" s="12">
        <f>MATCH(CONCATENATE("B ",TEXT($BV191,"mmm-yyyy")),Curves!$11:$11,0)</f>
        <v>16</v>
      </c>
      <c r="DJ191" s="12">
        <f>MATCH(CONCATENATE("DISC ",TEXT($BV191,"mmm-yyyy")),Curves!$11:$11,0)</f>
        <v>40</v>
      </c>
      <c r="DL191" s="12">
        <f>MATCH(CONCATENATE("NG ",TEXT($BW191,"mmm-yyyy")),Curves!$11:$11,0)</f>
        <v>29</v>
      </c>
      <c r="DM191" s="12">
        <f>MATCH(CONCATENATE("B ",TEXT($BW191,"mmm-yyyy")),Curves!$11:$11,0)</f>
        <v>17</v>
      </c>
      <c r="DN191" s="12">
        <f>MATCH(CONCATENATE("DISC ",TEXT($BW191,"mmm-yyyy")),Curves!$11:$11,0)</f>
        <v>41</v>
      </c>
      <c r="DP191" s="12">
        <f>MATCH(CONCATENATE("NG ",TEXT($BX191,"mmm-yyyy")),Curves!$11:$11,0)</f>
        <v>30</v>
      </c>
      <c r="DQ191" s="12">
        <f>MATCH(CONCATENATE("B ",TEXT($BX191,"mmm-yyyy")),Curves!$11:$11,0)</f>
        <v>18</v>
      </c>
      <c r="DR191" s="12">
        <f>MATCH(CONCATENATE("DISC ",TEXT($BX191,"mmm-yyyy")),Curves!$11:$11,0)</f>
        <v>42</v>
      </c>
    </row>
    <row r="192" spans="2:122" x14ac:dyDescent="0.2">
      <c r="B192" s="6">
        <f t="shared" si="164"/>
        <v>36831</v>
      </c>
      <c r="C192" s="27">
        <f>IF(Curves!C201&lt;&gt;"",Curves!C201,"")</f>
        <v>36806</v>
      </c>
      <c r="D192" s="31"/>
      <c r="E192" s="20">
        <f t="shared" si="165"/>
        <v>0</v>
      </c>
      <c r="F192" s="20">
        <f t="shared" si="167"/>
        <v>0</v>
      </c>
      <c r="G192" s="20">
        <f t="shared" si="168"/>
        <v>0</v>
      </c>
      <c r="H192" s="20">
        <f t="shared" si="169"/>
        <v>0</v>
      </c>
      <c r="I192" s="20">
        <f t="shared" si="170"/>
        <v>0</v>
      </c>
      <c r="J192" s="20">
        <f t="shared" si="171"/>
        <v>0</v>
      </c>
      <c r="K192" s="20">
        <f t="shared" si="172"/>
        <v>0</v>
      </c>
      <c r="L192" s="20">
        <f t="shared" si="173"/>
        <v>0</v>
      </c>
      <c r="M192" s="20">
        <f t="shared" si="174"/>
        <v>0</v>
      </c>
      <c r="N192" s="20">
        <f t="shared" si="175"/>
        <v>0</v>
      </c>
      <c r="O192" s="21">
        <f t="shared" si="176"/>
        <v>0</v>
      </c>
      <c r="P192" s="20"/>
      <c r="Q192" s="50">
        <f t="shared" si="177"/>
        <v>0</v>
      </c>
      <c r="R192" s="50">
        <f t="shared" si="233"/>
        <v>0</v>
      </c>
      <c r="S192" s="51">
        <f t="shared" si="178"/>
        <v>0.51607414632891757</v>
      </c>
      <c r="U192" s="34">
        <f>INDEX(Curves!$A$12:$AZ$907,$CA192,CB192)</f>
        <v>0</v>
      </c>
      <c r="V192" s="34">
        <f>INDEX(Curves!$A$12:$AZ$907,$CA192,CC192)</f>
        <v>0</v>
      </c>
      <c r="W192" s="34">
        <f>INDEX(Curves!$A$12:$AZ$907,$CA192,CD192)</f>
        <v>0</v>
      </c>
      <c r="X192" s="34"/>
      <c r="Y192" s="34">
        <f>INDEX(Curves!$A$12:$AZ$907,$CA192,CF192)</f>
        <v>0</v>
      </c>
      <c r="Z192" s="34">
        <f>INDEX(Curves!$A$12:$AZ$907,$CA192,CG192)</f>
        <v>0</v>
      </c>
      <c r="AA192" s="34">
        <f>INDEX(Curves!$A$12:$AZ$907,$CA192,CH192)</f>
        <v>0</v>
      </c>
      <c r="AB192" s="34"/>
      <c r="AC192" s="34">
        <f>INDEX(Curves!$A$12:$AZ$907,$CA192,CJ192)</f>
        <v>0</v>
      </c>
      <c r="AD192" s="34">
        <f>INDEX(Curves!$A$12:$AZ$907,$CA192,CK192)</f>
        <v>0</v>
      </c>
      <c r="AE192" s="34">
        <f>INDEX(Curves!$A$12:$AZ$907,$CA192,CL192)</f>
        <v>0</v>
      </c>
      <c r="AF192" s="34"/>
      <c r="AG192" s="34">
        <f>INDEX(Curves!$A$12:$AZ$907,$CA192,CN192)</f>
        <v>0</v>
      </c>
      <c r="AH192" s="34">
        <f>INDEX(Curves!$A$12:$AZ$907,$CA192,CO192)</f>
        <v>0</v>
      </c>
      <c r="AI192" s="34">
        <f>INDEX(Curves!$A$12:$AZ$907,$CA192,CP192)</f>
        <v>0</v>
      </c>
      <c r="AJ192" s="34"/>
      <c r="AK192" s="34">
        <f>INDEX(Curves!$A$12:$AZ$907,$CA192,CR192)</f>
        <v>0</v>
      </c>
      <c r="AL192" s="34">
        <f>INDEX(Curves!$A$12:$AZ$907,$CA192,CS192)</f>
        <v>0</v>
      </c>
      <c r="AM192" s="34">
        <f>INDEX(Curves!$A$12:$AZ$907,$CA192,CT192)</f>
        <v>0</v>
      </c>
      <c r="AN192" s="34"/>
      <c r="AO192" s="34">
        <f>INDEX(Curves!$A$12:$AZ$907,$CA192,CV192)</f>
        <v>0</v>
      </c>
      <c r="AP192" s="34">
        <f>INDEX(Curves!$A$12:$AZ$907,$CA192,CW192)</f>
        <v>0</v>
      </c>
      <c r="AQ192" s="34">
        <f>INDEX(Curves!$A$12:$AZ$907,$CA192,CX192)</f>
        <v>0</v>
      </c>
      <c r="AR192" s="34"/>
      <c r="AS192" s="34">
        <f>INDEX(Curves!$A$12:$AZ$907,$CA192,CZ192)</f>
        <v>0</v>
      </c>
      <c r="AT192" s="34">
        <f>INDEX(Curves!$A$12:$AZ$907,$CA192,DA192)</f>
        <v>0</v>
      </c>
      <c r="AU192" s="34">
        <f>INDEX(Curves!$A$12:$AZ$907,$CA192,DB192)</f>
        <v>0</v>
      </c>
      <c r="AV192" s="34"/>
      <c r="AW192" s="34">
        <f>INDEX(Curves!$A$12:$AZ$907,$CA192,DD192)</f>
        <v>0</v>
      </c>
      <c r="AX192" s="34">
        <f>INDEX(Curves!$A$12:$AZ$907,$CA192,DE192)</f>
        <v>0</v>
      </c>
      <c r="AY192" s="34">
        <f>INDEX(Curves!$A$12:$AZ$907,$CA192,DF192)</f>
        <v>0</v>
      </c>
      <c r="AZ192" s="34"/>
      <c r="BA192" s="34">
        <f>INDEX(Curves!$A$12:$AZ$907,$CA192,DH192)</f>
        <v>0</v>
      </c>
      <c r="BB192" s="34">
        <f>INDEX(Curves!$A$12:$AZ$907,$CA192,DI192)</f>
        <v>0</v>
      </c>
      <c r="BC192" s="34">
        <f>INDEX(Curves!$A$12:$AZ$907,$CA192,DJ192)</f>
        <v>0</v>
      </c>
      <c r="BD192" s="34"/>
      <c r="BE192" s="34">
        <f>INDEX(Curves!$A$12:$AZ$907,$CA192,DL192)</f>
        <v>0</v>
      </c>
      <c r="BF192" s="34">
        <f>INDEX(Curves!$A$12:$AZ$907,$CA192,DM192)</f>
        <v>0</v>
      </c>
      <c r="BG192" s="34">
        <f>INDEX(Curves!$A$12:$AZ$907,$CA192,DN192)</f>
        <v>0</v>
      </c>
      <c r="BH192" s="34"/>
      <c r="BI192" s="34">
        <f>INDEX(Curves!$A$12:$AZ$907,$CA192,DP192)</f>
        <v>0</v>
      </c>
      <c r="BJ192" s="34">
        <f>INDEX(Curves!$A$12:$AZ$907,$CA192,DQ192)</f>
        <v>0</v>
      </c>
      <c r="BK192" s="34">
        <f>INDEX(Curves!$A$12:$AZ$907,$CA192,DR192)</f>
        <v>0</v>
      </c>
      <c r="BL192"/>
      <c r="BM192"/>
      <c r="BN192" s="17">
        <f t="shared" si="180"/>
        <v>36647</v>
      </c>
      <c r="BO192" s="17">
        <f t="shared" ref="BO192:BX192" si="242">EOMONTH(BN192,1)</f>
        <v>36707</v>
      </c>
      <c r="BP192" s="17">
        <f t="shared" si="242"/>
        <v>36738</v>
      </c>
      <c r="BQ192" s="17">
        <f t="shared" si="242"/>
        <v>36769</v>
      </c>
      <c r="BR192" s="17">
        <f t="shared" si="242"/>
        <v>36799</v>
      </c>
      <c r="BS192" s="17">
        <f t="shared" si="242"/>
        <v>36830</v>
      </c>
      <c r="BT192" s="17">
        <f t="shared" si="242"/>
        <v>36860</v>
      </c>
      <c r="BU192" s="17">
        <f t="shared" si="242"/>
        <v>36891</v>
      </c>
      <c r="BV192" s="17">
        <f t="shared" si="242"/>
        <v>36922</v>
      </c>
      <c r="BW192" s="17">
        <f t="shared" si="242"/>
        <v>36950</v>
      </c>
      <c r="BX192" s="17">
        <f t="shared" si="242"/>
        <v>36981</v>
      </c>
      <c r="BY192" s="9"/>
      <c r="CA192" s="12">
        <f>MATCH(C192,Curves!$C$12:$C$433,0)</f>
        <v>190</v>
      </c>
      <c r="CB192" s="12">
        <f>MATCH(CONCATENATE("NG ",TEXT($BN192,"mmm-yyyy")),Curves!$11:$11,0)</f>
        <v>20</v>
      </c>
      <c r="CC192" s="12">
        <f>MATCH(CONCATENATE("B ",TEXT($BN192,"mmm-yyyy")),Curves!$11:$11,0)</f>
        <v>8</v>
      </c>
      <c r="CD192" s="12">
        <f>MATCH(CONCATENATE("DISC ",TEXT($BN192,"mmm-yyyy")),Curves!$11:$11,0)</f>
        <v>32</v>
      </c>
      <c r="CE192" s="12"/>
      <c r="CF192" s="12">
        <f>MATCH(CONCATENATE("NG ",TEXT($BO192,"mmm-yyyy")),Curves!$11:$11,0)</f>
        <v>21</v>
      </c>
      <c r="CG192" s="12">
        <f>MATCH(CONCATENATE("B ",TEXT($BO192,"mmm-yyyy")),Curves!$11:$11,0)</f>
        <v>9</v>
      </c>
      <c r="CH192" s="12">
        <f>MATCH(CONCATENATE("DISC ",TEXT($BO192,"mmm-yyyy")),Curves!$11:$11,0)</f>
        <v>33</v>
      </c>
      <c r="CI192" s="12"/>
      <c r="CJ192" s="12">
        <f>MATCH(CONCATENATE("NG ",TEXT($BP192,"mmm-yyyy")),Curves!$11:$11,0)</f>
        <v>22</v>
      </c>
      <c r="CK192" s="12">
        <f>MATCH(CONCATENATE("B ",TEXT($BP192,"mmm-yyyy")),Curves!$11:$11,0)</f>
        <v>10</v>
      </c>
      <c r="CL192" s="12">
        <f>MATCH(CONCATENATE("DISC ",TEXT($BP192,"mmm-yyyy")),Curves!$11:$11,0)</f>
        <v>34</v>
      </c>
      <c r="CM192" s="12"/>
      <c r="CN192" s="12">
        <f>MATCH(CONCATENATE("NG ",TEXT($BQ192,"mmm-yyyy")),Curves!$11:$11,0)</f>
        <v>23</v>
      </c>
      <c r="CO192" s="12">
        <f>MATCH(CONCATENATE("B ",TEXT($BQ192,"mmm-yyyy")),Curves!$11:$11,0)</f>
        <v>11</v>
      </c>
      <c r="CP192" s="12">
        <f>MATCH(CONCATENATE("DISC ",TEXT($BQ192,"mmm-yyyy")),Curves!$11:$11,0)</f>
        <v>35</v>
      </c>
      <c r="CQ192" s="12"/>
      <c r="CR192" s="12">
        <f>MATCH(CONCATENATE("NG ",TEXT($BR192,"mmm-yyyy")),Curves!$11:$11,0)</f>
        <v>24</v>
      </c>
      <c r="CS192" s="12">
        <f>MATCH(CONCATENATE("B ",TEXT($BR192,"mmm-yyyy")),Curves!$11:$11,0)</f>
        <v>12</v>
      </c>
      <c r="CT192" s="12">
        <f>MATCH(CONCATENATE("DISC ",TEXT($BR192,"mmm-yyyy")),Curves!$11:$11,0)</f>
        <v>36</v>
      </c>
      <c r="CU192" s="12"/>
      <c r="CV192" s="12">
        <f>MATCH(CONCATENATE("NG ",TEXT($BS192,"mmm-yyyy")),Curves!$11:$11,0)</f>
        <v>25</v>
      </c>
      <c r="CW192" s="12">
        <f>MATCH(CONCATENATE("B ",TEXT($BS192,"mmm-yyyy")),Curves!$11:$11,0)</f>
        <v>13</v>
      </c>
      <c r="CX192" s="12">
        <f>MATCH(CONCATENATE("DISC ",TEXT($BS192,"mmm-yyyy")),Curves!$11:$11,0)</f>
        <v>37</v>
      </c>
      <c r="CY192" s="12"/>
      <c r="CZ192" s="12">
        <f>MATCH(CONCATENATE("NG ",TEXT($BT192,"mmm-yyyy")),Curves!$11:$11,0)</f>
        <v>26</v>
      </c>
      <c r="DA192" s="12">
        <f>MATCH(CONCATENATE("B ",TEXT($BT192,"mmm-yyyy")),Curves!$11:$11,0)</f>
        <v>14</v>
      </c>
      <c r="DB192" s="12">
        <f>MATCH(CONCATENATE("DISC ",TEXT($BT192,"mmm-yyyy")),Curves!$11:$11,0)</f>
        <v>38</v>
      </c>
      <c r="DC192" s="12"/>
      <c r="DD192" s="12">
        <f>MATCH(CONCATENATE("NG ",TEXT($BU192,"mmm-yyyy")),Curves!$11:$11,0)</f>
        <v>27</v>
      </c>
      <c r="DE192" s="12">
        <f>MATCH(CONCATENATE("B ",TEXT($BU192,"mmm-yyyy")),Curves!$11:$11,0)</f>
        <v>15</v>
      </c>
      <c r="DF192" s="12">
        <f>MATCH(CONCATENATE("DISC ",TEXT($BU192,"mmm-yyyy")),Curves!$11:$11,0)</f>
        <v>39</v>
      </c>
      <c r="DG192" s="12"/>
      <c r="DH192" s="12">
        <f>MATCH(CONCATENATE("NG ",TEXT($BV192,"mmm-yyyy")),Curves!$11:$11,0)</f>
        <v>28</v>
      </c>
      <c r="DI192" s="12">
        <f>MATCH(CONCATENATE("B ",TEXT($BV192,"mmm-yyyy")),Curves!$11:$11,0)</f>
        <v>16</v>
      </c>
      <c r="DJ192" s="12">
        <f>MATCH(CONCATENATE("DISC ",TEXT($BV192,"mmm-yyyy")),Curves!$11:$11,0)</f>
        <v>40</v>
      </c>
      <c r="DL192" s="12">
        <f>MATCH(CONCATENATE("NG ",TEXT($BW192,"mmm-yyyy")),Curves!$11:$11,0)</f>
        <v>29</v>
      </c>
      <c r="DM192" s="12">
        <f>MATCH(CONCATENATE("B ",TEXT($BW192,"mmm-yyyy")),Curves!$11:$11,0)</f>
        <v>17</v>
      </c>
      <c r="DN192" s="12">
        <f>MATCH(CONCATENATE("DISC ",TEXT($BW192,"mmm-yyyy")),Curves!$11:$11,0)</f>
        <v>41</v>
      </c>
      <c r="DP192" s="12">
        <f>MATCH(CONCATENATE("NG ",TEXT($BX192,"mmm-yyyy")),Curves!$11:$11,0)</f>
        <v>30</v>
      </c>
      <c r="DQ192" s="12">
        <f>MATCH(CONCATENATE("B ",TEXT($BX192,"mmm-yyyy")),Curves!$11:$11,0)</f>
        <v>18</v>
      </c>
      <c r="DR192" s="12">
        <f>MATCH(CONCATENATE("DISC ",TEXT($BX192,"mmm-yyyy")),Curves!$11:$11,0)</f>
        <v>42</v>
      </c>
    </row>
    <row r="193" spans="2:122" x14ac:dyDescent="0.2">
      <c r="B193" s="6">
        <f t="shared" si="164"/>
        <v>36831</v>
      </c>
      <c r="C193" s="27">
        <f>IF(Curves!C202&lt;&gt;"",Curves!C202,"")</f>
        <v>36807</v>
      </c>
      <c r="D193" s="31"/>
      <c r="E193" s="20">
        <f t="shared" si="165"/>
        <v>0</v>
      </c>
      <c r="F193" s="20">
        <f t="shared" si="167"/>
        <v>0</v>
      </c>
      <c r="G193" s="20">
        <f t="shared" si="168"/>
        <v>0</v>
      </c>
      <c r="H193" s="20">
        <f t="shared" si="169"/>
        <v>0</v>
      </c>
      <c r="I193" s="20">
        <f t="shared" si="170"/>
        <v>0</v>
      </c>
      <c r="J193" s="20">
        <f t="shared" si="171"/>
        <v>0</v>
      </c>
      <c r="K193" s="20">
        <f t="shared" si="172"/>
        <v>0</v>
      </c>
      <c r="L193" s="20">
        <f t="shared" si="173"/>
        <v>0</v>
      </c>
      <c r="M193" s="20">
        <f t="shared" si="174"/>
        <v>0</v>
      </c>
      <c r="N193" s="20">
        <f t="shared" si="175"/>
        <v>0</v>
      </c>
      <c r="O193" s="21">
        <f t="shared" si="176"/>
        <v>0</v>
      </c>
      <c r="P193" s="20"/>
      <c r="Q193" s="50">
        <f t="shared" si="177"/>
        <v>0</v>
      </c>
      <c r="R193" s="50">
        <f t="shared" si="233"/>
        <v>0</v>
      </c>
      <c r="S193" s="51">
        <f t="shared" si="178"/>
        <v>0.51607414632891757</v>
      </c>
      <c r="U193" s="34">
        <f>INDEX(Curves!$A$12:$AZ$907,$CA193,CB193)</f>
        <v>0</v>
      </c>
      <c r="V193" s="34">
        <f>INDEX(Curves!$A$12:$AZ$907,$CA193,CC193)</f>
        <v>0</v>
      </c>
      <c r="W193" s="34">
        <f>INDEX(Curves!$A$12:$AZ$907,$CA193,CD193)</f>
        <v>0</v>
      </c>
      <c r="X193" s="34"/>
      <c r="Y193" s="34">
        <f>INDEX(Curves!$A$12:$AZ$907,$CA193,CF193)</f>
        <v>0</v>
      </c>
      <c r="Z193" s="34">
        <f>INDEX(Curves!$A$12:$AZ$907,$CA193,CG193)</f>
        <v>0</v>
      </c>
      <c r="AA193" s="34">
        <f>INDEX(Curves!$A$12:$AZ$907,$CA193,CH193)</f>
        <v>0</v>
      </c>
      <c r="AB193" s="34"/>
      <c r="AC193" s="34">
        <f>INDEX(Curves!$A$12:$AZ$907,$CA193,CJ193)</f>
        <v>0</v>
      </c>
      <c r="AD193" s="34">
        <f>INDEX(Curves!$A$12:$AZ$907,$CA193,CK193)</f>
        <v>0</v>
      </c>
      <c r="AE193" s="34">
        <f>INDEX(Curves!$A$12:$AZ$907,$CA193,CL193)</f>
        <v>0</v>
      </c>
      <c r="AF193" s="34"/>
      <c r="AG193" s="34">
        <f>INDEX(Curves!$A$12:$AZ$907,$CA193,CN193)</f>
        <v>0</v>
      </c>
      <c r="AH193" s="34">
        <f>INDEX(Curves!$A$12:$AZ$907,$CA193,CO193)</f>
        <v>0</v>
      </c>
      <c r="AI193" s="34">
        <f>INDEX(Curves!$A$12:$AZ$907,$CA193,CP193)</f>
        <v>0</v>
      </c>
      <c r="AJ193" s="34"/>
      <c r="AK193" s="34">
        <f>INDEX(Curves!$A$12:$AZ$907,$CA193,CR193)</f>
        <v>0</v>
      </c>
      <c r="AL193" s="34">
        <f>INDEX(Curves!$A$12:$AZ$907,$CA193,CS193)</f>
        <v>0</v>
      </c>
      <c r="AM193" s="34">
        <f>INDEX(Curves!$A$12:$AZ$907,$CA193,CT193)</f>
        <v>0</v>
      </c>
      <c r="AN193" s="34"/>
      <c r="AO193" s="34">
        <f>INDEX(Curves!$A$12:$AZ$907,$CA193,CV193)</f>
        <v>0</v>
      </c>
      <c r="AP193" s="34">
        <f>INDEX(Curves!$A$12:$AZ$907,$CA193,CW193)</f>
        <v>0</v>
      </c>
      <c r="AQ193" s="34">
        <f>INDEX(Curves!$A$12:$AZ$907,$CA193,CX193)</f>
        <v>0</v>
      </c>
      <c r="AR193" s="34"/>
      <c r="AS193" s="34">
        <f>INDEX(Curves!$A$12:$AZ$907,$CA193,CZ193)</f>
        <v>0</v>
      </c>
      <c r="AT193" s="34">
        <f>INDEX(Curves!$A$12:$AZ$907,$CA193,DA193)</f>
        <v>0</v>
      </c>
      <c r="AU193" s="34">
        <f>INDEX(Curves!$A$12:$AZ$907,$CA193,DB193)</f>
        <v>0</v>
      </c>
      <c r="AV193" s="34"/>
      <c r="AW193" s="34">
        <f>INDEX(Curves!$A$12:$AZ$907,$CA193,DD193)</f>
        <v>0</v>
      </c>
      <c r="AX193" s="34">
        <f>INDEX(Curves!$A$12:$AZ$907,$CA193,DE193)</f>
        <v>0</v>
      </c>
      <c r="AY193" s="34">
        <f>INDEX(Curves!$A$12:$AZ$907,$CA193,DF193)</f>
        <v>0</v>
      </c>
      <c r="AZ193" s="34"/>
      <c r="BA193" s="34">
        <f>INDEX(Curves!$A$12:$AZ$907,$CA193,DH193)</f>
        <v>0</v>
      </c>
      <c r="BB193" s="34">
        <f>INDEX(Curves!$A$12:$AZ$907,$CA193,DI193)</f>
        <v>0</v>
      </c>
      <c r="BC193" s="34">
        <f>INDEX(Curves!$A$12:$AZ$907,$CA193,DJ193)</f>
        <v>0</v>
      </c>
      <c r="BD193" s="34"/>
      <c r="BE193" s="34">
        <f>INDEX(Curves!$A$12:$AZ$907,$CA193,DL193)</f>
        <v>0</v>
      </c>
      <c r="BF193" s="34">
        <f>INDEX(Curves!$A$12:$AZ$907,$CA193,DM193)</f>
        <v>0</v>
      </c>
      <c r="BG193" s="34">
        <f>INDEX(Curves!$A$12:$AZ$907,$CA193,DN193)</f>
        <v>0</v>
      </c>
      <c r="BH193" s="34"/>
      <c r="BI193" s="34">
        <f>INDEX(Curves!$A$12:$AZ$907,$CA193,DP193)</f>
        <v>0</v>
      </c>
      <c r="BJ193" s="34">
        <f>INDEX(Curves!$A$12:$AZ$907,$CA193,DQ193)</f>
        <v>0</v>
      </c>
      <c r="BK193" s="34">
        <f>INDEX(Curves!$A$12:$AZ$907,$CA193,DR193)</f>
        <v>0</v>
      </c>
      <c r="BL193"/>
      <c r="BM193"/>
      <c r="BN193" s="17">
        <f t="shared" si="180"/>
        <v>36647</v>
      </c>
      <c r="BO193" s="17">
        <f t="shared" ref="BO193:BX193" si="243">EOMONTH(BN193,1)</f>
        <v>36707</v>
      </c>
      <c r="BP193" s="17">
        <f t="shared" si="243"/>
        <v>36738</v>
      </c>
      <c r="BQ193" s="17">
        <f t="shared" si="243"/>
        <v>36769</v>
      </c>
      <c r="BR193" s="17">
        <f t="shared" si="243"/>
        <v>36799</v>
      </c>
      <c r="BS193" s="17">
        <f t="shared" si="243"/>
        <v>36830</v>
      </c>
      <c r="BT193" s="17">
        <f t="shared" si="243"/>
        <v>36860</v>
      </c>
      <c r="BU193" s="17">
        <f t="shared" si="243"/>
        <v>36891</v>
      </c>
      <c r="BV193" s="17">
        <f t="shared" si="243"/>
        <v>36922</v>
      </c>
      <c r="BW193" s="17">
        <f t="shared" si="243"/>
        <v>36950</v>
      </c>
      <c r="BX193" s="17">
        <f t="shared" si="243"/>
        <v>36981</v>
      </c>
      <c r="BY193" s="9"/>
      <c r="CA193" s="12">
        <f>MATCH(C193,Curves!$C$12:$C$433,0)</f>
        <v>191</v>
      </c>
      <c r="CB193" s="12">
        <f>MATCH(CONCATENATE("NG ",TEXT($BN193,"mmm-yyyy")),Curves!$11:$11,0)</f>
        <v>20</v>
      </c>
      <c r="CC193" s="12">
        <f>MATCH(CONCATENATE("B ",TEXT($BN193,"mmm-yyyy")),Curves!$11:$11,0)</f>
        <v>8</v>
      </c>
      <c r="CD193" s="12">
        <f>MATCH(CONCATENATE("DISC ",TEXT($BN193,"mmm-yyyy")),Curves!$11:$11,0)</f>
        <v>32</v>
      </c>
      <c r="CE193" s="12"/>
      <c r="CF193" s="12">
        <f>MATCH(CONCATENATE("NG ",TEXT($BO193,"mmm-yyyy")),Curves!$11:$11,0)</f>
        <v>21</v>
      </c>
      <c r="CG193" s="12">
        <f>MATCH(CONCATENATE("B ",TEXT($BO193,"mmm-yyyy")),Curves!$11:$11,0)</f>
        <v>9</v>
      </c>
      <c r="CH193" s="12">
        <f>MATCH(CONCATENATE("DISC ",TEXT($BO193,"mmm-yyyy")),Curves!$11:$11,0)</f>
        <v>33</v>
      </c>
      <c r="CI193" s="12"/>
      <c r="CJ193" s="12">
        <f>MATCH(CONCATENATE("NG ",TEXT($BP193,"mmm-yyyy")),Curves!$11:$11,0)</f>
        <v>22</v>
      </c>
      <c r="CK193" s="12">
        <f>MATCH(CONCATENATE("B ",TEXT($BP193,"mmm-yyyy")),Curves!$11:$11,0)</f>
        <v>10</v>
      </c>
      <c r="CL193" s="12">
        <f>MATCH(CONCATENATE("DISC ",TEXT($BP193,"mmm-yyyy")),Curves!$11:$11,0)</f>
        <v>34</v>
      </c>
      <c r="CM193" s="12"/>
      <c r="CN193" s="12">
        <f>MATCH(CONCATENATE("NG ",TEXT($BQ193,"mmm-yyyy")),Curves!$11:$11,0)</f>
        <v>23</v>
      </c>
      <c r="CO193" s="12">
        <f>MATCH(CONCATENATE("B ",TEXT($BQ193,"mmm-yyyy")),Curves!$11:$11,0)</f>
        <v>11</v>
      </c>
      <c r="CP193" s="12">
        <f>MATCH(CONCATENATE("DISC ",TEXT($BQ193,"mmm-yyyy")),Curves!$11:$11,0)</f>
        <v>35</v>
      </c>
      <c r="CQ193" s="12"/>
      <c r="CR193" s="12">
        <f>MATCH(CONCATENATE("NG ",TEXT($BR193,"mmm-yyyy")),Curves!$11:$11,0)</f>
        <v>24</v>
      </c>
      <c r="CS193" s="12">
        <f>MATCH(CONCATENATE("B ",TEXT($BR193,"mmm-yyyy")),Curves!$11:$11,0)</f>
        <v>12</v>
      </c>
      <c r="CT193" s="12">
        <f>MATCH(CONCATENATE("DISC ",TEXT($BR193,"mmm-yyyy")),Curves!$11:$11,0)</f>
        <v>36</v>
      </c>
      <c r="CU193" s="12"/>
      <c r="CV193" s="12">
        <f>MATCH(CONCATENATE("NG ",TEXT($BS193,"mmm-yyyy")),Curves!$11:$11,0)</f>
        <v>25</v>
      </c>
      <c r="CW193" s="12">
        <f>MATCH(CONCATENATE("B ",TEXT($BS193,"mmm-yyyy")),Curves!$11:$11,0)</f>
        <v>13</v>
      </c>
      <c r="CX193" s="12">
        <f>MATCH(CONCATENATE("DISC ",TEXT($BS193,"mmm-yyyy")),Curves!$11:$11,0)</f>
        <v>37</v>
      </c>
      <c r="CY193" s="12"/>
      <c r="CZ193" s="12">
        <f>MATCH(CONCATENATE("NG ",TEXT($BT193,"mmm-yyyy")),Curves!$11:$11,0)</f>
        <v>26</v>
      </c>
      <c r="DA193" s="12">
        <f>MATCH(CONCATENATE("B ",TEXT($BT193,"mmm-yyyy")),Curves!$11:$11,0)</f>
        <v>14</v>
      </c>
      <c r="DB193" s="12">
        <f>MATCH(CONCATENATE("DISC ",TEXT($BT193,"mmm-yyyy")),Curves!$11:$11,0)</f>
        <v>38</v>
      </c>
      <c r="DC193" s="12"/>
      <c r="DD193" s="12">
        <f>MATCH(CONCATENATE("NG ",TEXT($BU193,"mmm-yyyy")),Curves!$11:$11,0)</f>
        <v>27</v>
      </c>
      <c r="DE193" s="12">
        <f>MATCH(CONCATENATE("B ",TEXT($BU193,"mmm-yyyy")),Curves!$11:$11,0)</f>
        <v>15</v>
      </c>
      <c r="DF193" s="12">
        <f>MATCH(CONCATENATE("DISC ",TEXT($BU193,"mmm-yyyy")),Curves!$11:$11,0)</f>
        <v>39</v>
      </c>
      <c r="DG193" s="12"/>
      <c r="DH193" s="12">
        <f>MATCH(CONCATENATE("NG ",TEXT($BV193,"mmm-yyyy")),Curves!$11:$11,0)</f>
        <v>28</v>
      </c>
      <c r="DI193" s="12">
        <f>MATCH(CONCATENATE("B ",TEXT($BV193,"mmm-yyyy")),Curves!$11:$11,0)</f>
        <v>16</v>
      </c>
      <c r="DJ193" s="12">
        <f>MATCH(CONCATENATE("DISC ",TEXT($BV193,"mmm-yyyy")),Curves!$11:$11,0)</f>
        <v>40</v>
      </c>
      <c r="DL193" s="12">
        <f>MATCH(CONCATENATE("NG ",TEXT($BW193,"mmm-yyyy")),Curves!$11:$11,0)</f>
        <v>29</v>
      </c>
      <c r="DM193" s="12">
        <f>MATCH(CONCATENATE("B ",TEXT($BW193,"mmm-yyyy")),Curves!$11:$11,0)</f>
        <v>17</v>
      </c>
      <c r="DN193" s="12">
        <f>MATCH(CONCATENATE("DISC ",TEXT($BW193,"mmm-yyyy")),Curves!$11:$11,0)</f>
        <v>41</v>
      </c>
      <c r="DP193" s="12">
        <f>MATCH(CONCATENATE("NG ",TEXT($BX193,"mmm-yyyy")),Curves!$11:$11,0)</f>
        <v>30</v>
      </c>
      <c r="DQ193" s="12">
        <f>MATCH(CONCATENATE("B ",TEXT($BX193,"mmm-yyyy")),Curves!$11:$11,0)</f>
        <v>18</v>
      </c>
      <c r="DR193" s="12">
        <f>MATCH(CONCATENATE("DISC ",TEXT($BX193,"mmm-yyyy")),Curves!$11:$11,0)</f>
        <v>42</v>
      </c>
    </row>
    <row r="194" spans="2:122" x14ac:dyDescent="0.2">
      <c r="B194" s="6">
        <f t="shared" si="164"/>
        <v>36831</v>
      </c>
      <c r="C194" s="27">
        <f>IF(Curves!C203&lt;&gt;"",Curves!C203,"")</f>
        <v>36808</v>
      </c>
      <c r="D194" s="31"/>
      <c r="E194" s="20">
        <f t="shared" si="165"/>
        <v>0</v>
      </c>
      <c r="F194" s="20">
        <f t="shared" si="167"/>
        <v>0</v>
      </c>
      <c r="G194" s="20">
        <f t="shared" si="168"/>
        <v>0</v>
      </c>
      <c r="H194" s="20">
        <f t="shared" si="169"/>
        <v>0</v>
      </c>
      <c r="I194" s="20">
        <f t="shared" si="170"/>
        <v>0</v>
      </c>
      <c r="J194" s="20">
        <f t="shared" si="171"/>
        <v>0</v>
      </c>
      <c r="K194" s="20">
        <f t="shared" si="172"/>
        <v>4.7076552861834946</v>
      </c>
      <c r="L194" s="20">
        <f t="shared" si="173"/>
        <v>4.9095794285147143</v>
      </c>
      <c r="M194" s="20">
        <f t="shared" si="174"/>
        <v>4.9021110873172731</v>
      </c>
      <c r="N194" s="20">
        <f t="shared" si="175"/>
        <v>4.6682048027573355</v>
      </c>
      <c r="O194" s="21">
        <f t="shared" si="176"/>
        <v>4.3638890400744321</v>
      </c>
      <c r="P194" s="20"/>
      <c r="Q194" s="50">
        <f t="shared" si="177"/>
        <v>4.9095794285147143</v>
      </c>
      <c r="R194" s="50">
        <f t="shared" si="233"/>
        <v>4.3638890400744321</v>
      </c>
      <c r="S194" s="51">
        <f t="shared" si="178"/>
        <v>0.54569038844028217</v>
      </c>
      <c r="U194" s="34">
        <f>INDEX(Curves!$A$12:$AZ$907,$CA194,CB194)</f>
        <v>0</v>
      </c>
      <c r="V194" s="34">
        <f>INDEX(Curves!$A$12:$AZ$907,$CA194,CC194)</f>
        <v>0</v>
      </c>
      <c r="W194" s="34">
        <f>INDEX(Curves!$A$12:$AZ$907,$CA194,CD194)</f>
        <v>0</v>
      </c>
      <c r="X194" s="34"/>
      <c r="Y194" s="34">
        <f>INDEX(Curves!$A$12:$AZ$907,$CA194,CF194)</f>
        <v>0</v>
      </c>
      <c r="Z194" s="34">
        <f>INDEX(Curves!$A$12:$AZ$907,$CA194,CG194)</f>
        <v>0</v>
      </c>
      <c r="AA194" s="34">
        <f>INDEX(Curves!$A$12:$AZ$907,$CA194,CH194)</f>
        <v>0</v>
      </c>
      <c r="AB194" s="34"/>
      <c r="AC194" s="34">
        <f>INDEX(Curves!$A$12:$AZ$907,$CA194,CJ194)</f>
        <v>0</v>
      </c>
      <c r="AD194" s="34">
        <f>INDEX(Curves!$A$12:$AZ$907,$CA194,CK194)</f>
        <v>0</v>
      </c>
      <c r="AE194" s="34">
        <f>INDEX(Curves!$A$12:$AZ$907,$CA194,CL194)</f>
        <v>0</v>
      </c>
      <c r="AF194" s="34"/>
      <c r="AG194" s="34">
        <f>INDEX(Curves!$A$12:$AZ$907,$CA194,CN194)</f>
        <v>0</v>
      </c>
      <c r="AH194" s="34">
        <f>INDEX(Curves!$A$12:$AZ$907,$CA194,CO194)</f>
        <v>0</v>
      </c>
      <c r="AI194" s="34">
        <f>INDEX(Curves!$A$12:$AZ$907,$CA194,CP194)</f>
        <v>0</v>
      </c>
      <c r="AJ194" s="34"/>
      <c r="AK194" s="34">
        <f>INDEX(Curves!$A$12:$AZ$907,$CA194,CR194)</f>
        <v>0</v>
      </c>
      <c r="AL194" s="34">
        <f>INDEX(Curves!$A$12:$AZ$907,$CA194,CS194)</f>
        <v>0</v>
      </c>
      <c r="AM194" s="34">
        <f>INDEX(Curves!$A$12:$AZ$907,$CA194,CT194)</f>
        <v>0</v>
      </c>
      <c r="AN194" s="34"/>
      <c r="AO194" s="34">
        <f>INDEX(Curves!$A$12:$AZ$907,$CA194,CV194)</f>
        <v>0</v>
      </c>
      <c r="AP194" s="34">
        <f>INDEX(Curves!$A$12:$AZ$907,$CA194,CW194)</f>
        <v>0</v>
      </c>
      <c r="AQ194" s="34">
        <f>INDEX(Curves!$A$12:$AZ$907,$CA194,CX194)</f>
        <v>0</v>
      </c>
      <c r="AR194" s="34"/>
      <c r="AS194" s="34">
        <f>INDEX(Curves!$A$12:$AZ$907,$CA194,CZ194)</f>
        <v>5.15</v>
      </c>
      <c r="AT194" s="34">
        <f>INDEX(Curves!$A$12:$AZ$907,$CA194,DA194)</f>
        <v>-0.42249999999999999</v>
      </c>
      <c r="AU194" s="34">
        <f>INDEX(Curves!$A$12:$AZ$907,$CA194,DB194)</f>
        <v>0.99580228158297091</v>
      </c>
      <c r="AV194" s="34"/>
      <c r="AW194" s="34">
        <f>INDEX(Curves!$A$12:$AZ$907,$CA194,DD194)</f>
        <v>5.25</v>
      </c>
      <c r="AX194" s="34">
        <f>INDEX(Curves!$A$12:$AZ$907,$CA194,DE194)</f>
        <v>-0.29249999999999998</v>
      </c>
      <c r="AY194" s="34">
        <f>INDEX(Curves!$A$12:$AZ$907,$CA194,DF194)</f>
        <v>0.99033372234285721</v>
      </c>
      <c r="AZ194" s="34"/>
      <c r="BA194" s="34">
        <f>INDEX(Curves!$A$12:$AZ$907,$CA194,DH194)</f>
        <v>5.2170000000000005</v>
      </c>
      <c r="BB194" s="34">
        <f>INDEX(Curves!$A$12:$AZ$907,$CA194,DI194)</f>
        <v>-0.23749999999999999</v>
      </c>
      <c r="BC194" s="34">
        <f>INDEX(Curves!$A$12:$AZ$907,$CA194,DJ194)</f>
        <v>0.98445849730239421</v>
      </c>
      <c r="BD194" s="34"/>
      <c r="BE194" s="34">
        <f>INDEX(Curves!$A$12:$AZ$907,$CA194,DL194)</f>
        <v>5.0069999999999997</v>
      </c>
      <c r="BF194" s="34">
        <f>INDEX(Curves!$A$12:$AZ$907,$CA194,DM194)</f>
        <v>-0.23749999999999999</v>
      </c>
      <c r="BG194" s="34">
        <f>INDEX(Curves!$A$12:$AZ$907,$CA194,DN194)</f>
        <v>0.97876188337505721</v>
      </c>
      <c r="BH194" s="34"/>
      <c r="BI194" s="34">
        <f>INDEX(Curves!$A$12:$AZ$907,$CA194,DP194)</f>
        <v>4.7690000000000001</v>
      </c>
      <c r="BJ194" s="34">
        <f>INDEX(Curves!$A$12:$AZ$907,$CA194,DQ194)</f>
        <v>-0.28749999999999998</v>
      </c>
      <c r="BK194" s="34">
        <f>INDEX(Curves!$A$12:$AZ$907,$CA194,DR194)</f>
        <v>0.97375634052759819</v>
      </c>
      <c r="BL194"/>
      <c r="BM194"/>
      <c r="BN194" s="17">
        <f t="shared" si="180"/>
        <v>36647</v>
      </c>
      <c r="BO194" s="17">
        <f t="shared" ref="BO194:BX194" si="244">EOMONTH(BN194,1)</f>
        <v>36707</v>
      </c>
      <c r="BP194" s="17">
        <f t="shared" si="244"/>
        <v>36738</v>
      </c>
      <c r="BQ194" s="17">
        <f t="shared" si="244"/>
        <v>36769</v>
      </c>
      <c r="BR194" s="17">
        <f t="shared" si="244"/>
        <v>36799</v>
      </c>
      <c r="BS194" s="17">
        <f t="shared" si="244"/>
        <v>36830</v>
      </c>
      <c r="BT194" s="17">
        <f t="shared" si="244"/>
        <v>36860</v>
      </c>
      <c r="BU194" s="17">
        <f t="shared" si="244"/>
        <v>36891</v>
      </c>
      <c r="BV194" s="17">
        <f t="shared" si="244"/>
        <v>36922</v>
      </c>
      <c r="BW194" s="17">
        <f t="shared" si="244"/>
        <v>36950</v>
      </c>
      <c r="BX194" s="17">
        <f t="shared" si="244"/>
        <v>36981</v>
      </c>
      <c r="BY194" s="9"/>
      <c r="CA194" s="12">
        <f>MATCH(C194,Curves!$C$12:$C$433,0)</f>
        <v>192</v>
      </c>
      <c r="CB194" s="12">
        <f>MATCH(CONCATENATE("NG ",TEXT($BN194,"mmm-yyyy")),Curves!$11:$11,0)</f>
        <v>20</v>
      </c>
      <c r="CC194" s="12">
        <f>MATCH(CONCATENATE("B ",TEXT($BN194,"mmm-yyyy")),Curves!$11:$11,0)</f>
        <v>8</v>
      </c>
      <c r="CD194" s="12">
        <f>MATCH(CONCATENATE("DISC ",TEXT($BN194,"mmm-yyyy")),Curves!$11:$11,0)</f>
        <v>32</v>
      </c>
      <c r="CE194" s="12"/>
      <c r="CF194" s="12">
        <f>MATCH(CONCATENATE("NG ",TEXT($BO194,"mmm-yyyy")),Curves!$11:$11,0)</f>
        <v>21</v>
      </c>
      <c r="CG194" s="12">
        <f>MATCH(CONCATENATE("B ",TEXT($BO194,"mmm-yyyy")),Curves!$11:$11,0)</f>
        <v>9</v>
      </c>
      <c r="CH194" s="12">
        <f>MATCH(CONCATENATE("DISC ",TEXT($BO194,"mmm-yyyy")),Curves!$11:$11,0)</f>
        <v>33</v>
      </c>
      <c r="CI194" s="12"/>
      <c r="CJ194" s="12">
        <f>MATCH(CONCATENATE("NG ",TEXT($BP194,"mmm-yyyy")),Curves!$11:$11,0)</f>
        <v>22</v>
      </c>
      <c r="CK194" s="12">
        <f>MATCH(CONCATENATE("B ",TEXT($BP194,"mmm-yyyy")),Curves!$11:$11,0)</f>
        <v>10</v>
      </c>
      <c r="CL194" s="12">
        <f>MATCH(CONCATENATE("DISC ",TEXT($BP194,"mmm-yyyy")),Curves!$11:$11,0)</f>
        <v>34</v>
      </c>
      <c r="CM194" s="12"/>
      <c r="CN194" s="12">
        <f>MATCH(CONCATENATE("NG ",TEXT($BQ194,"mmm-yyyy")),Curves!$11:$11,0)</f>
        <v>23</v>
      </c>
      <c r="CO194" s="12">
        <f>MATCH(CONCATENATE("B ",TEXT($BQ194,"mmm-yyyy")),Curves!$11:$11,0)</f>
        <v>11</v>
      </c>
      <c r="CP194" s="12">
        <f>MATCH(CONCATENATE("DISC ",TEXT($BQ194,"mmm-yyyy")),Curves!$11:$11,0)</f>
        <v>35</v>
      </c>
      <c r="CQ194" s="12"/>
      <c r="CR194" s="12">
        <f>MATCH(CONCATENATE("NG ",TEXT($BR194,"mmm-yyyy")),Curves!$11:$11,0)</f>
        <v>24</v>
      </c>
      <c r="CS194" s="12">
        <f>MATCH(CONCATENATE("B ",TEXT($BR194,"mmm-yyyy")),Curves!$11:$11,0)</f>
        <v>12</v>
      </c>
      <c r="CT194" s="12">
        <f>MATCH(CONCATENATE("DISC ",TEXT($BR194,"mmm-yyyy")),Curves!$11:$11,0)</f>
        <v>36</v>
      </c>
      <c r="CU194" s="12"/>
      <c r="CV194" s="12">
        <f>MATCH(CONCATENATE("NG ",TEXT($BS194,"mmm-yyyy")),Curves!$11:$11,0)</f>
        <v>25</v>
      </c>
      <c r="CW194" s="12">
        <f>MATCH(CONCATENATE("B ",TEXT($BS194,"mmm-yyyy")),Curves!$11:$11,0)</f>
        <v>13</v>
      </c>
      <c r="CX194" s="12">
        <f>MATCH(CONCATENATE("DISC ",TEXT($BS194,"mmm-yyyy")),Curves!$11:$11,0)</f>
        <v>37</v>
      </c>
      <c r="CY194" s="12"/>
      <c r="CZ194" s="12">
        <f>MATCH(CONCATENATE("NG ",TEXT($BT194,"mmm-yyyy")),Curves!$11:$11,0)</f>
        <v>26</v>
      </c>
      <c r="DA194" s="12">
        <f>MATCH(CONCATENATE("B ",TEXT($BT194,"mmm-yyyy")),Curves!$11:$11,0)</f>
        <v>14</v>
      </c>
      <c r="DB194" s="12">
        <f>MATCH(CONCATENATE("DISC ",TEXT($BT194,"mmm-yyyy")),Curves!$11:$11,0)</f>
        <v>38</v>
      </c>
      <c r="DC194" s="12"/>
      <c r="DD194" s="12">
        <f>MATCH(CONCATENATE("NG ",TEXT($BU194,"mmm-yyyy")),Curves!$11:$11,0)</f>
        <v>27</v>
      </c>
      <c r="DE194" s="12">
        <f>MATCH(CONCATENATE("B ",TEXT($BU194,"mmm-yyyy")),Curves!$11:$11,0)</f>
        <v>15</v>
      </c>
      <c r="DF194" s="12">
        <f>MATCH(CONCATENATE("DISC ",TEXT($BU194,"mmm-yyyy")),Curves!$11:$11,0)</f>
        <v>39</v>
      </c>
      <c r="DG194" s="12"/>
      <c r="DH194" s="12">
        <f>MATCH(CONCATENATE("NG ",TEXT($BV194,"mmm-yyyy")),Curves!$11:$11,0)</f>
        <v>28</v>
      </c>
      <c r="DI194" s="12">
        <f>MATCH(CONCATENATE("B ",TEXT($BV194,"mmm-yyyy")),Curves!$11:$11,0)</f>
        <v>16</v>
      </c>
      <c r="DJ194" s="12">
        <f>MATCH(CONCATENATE("DISC ",TEXT($BV194,"mmm-yyyy")),Curves!$11:$11,0)</f>
        <v>40</v>
      </c>
      <c r="DL194" s="12">
        <f>MATCH(CONCATENATE("NG ",TEXT($BW194,"mmm-yyyy")),Curves!$11:$11,0)</f>
        <v>29</v>
      </c>
      <c r="DM194" s="12">
        <f>MATCH(CONCATENATE("B ",TEXT($BW194,"mmm-yyyy")),Curves!$11:$11,0)</f>
        <v>17</v>
      </c>
      <c r="DN194" s="12">
        <f>MATCH(CONCATENATE("DISC ",TEXT($BW194,"mmm-yyyy")),Curves!$11:$11,0)</f>
        <v>41</v>
      </c>
      <c r="DP194" s="12">
        <f>MATCH(CONCATENATE("NG ",TEXT($BX194,"mmm-yyyy")),Curves!$11:$11,0)</f>
        <v>30</v>
      </c>
      <c r="DQ194" s="12">
        <f>MATCH(CONCATENATE("B ",TEXT($BX194,"mmm-yyyy")),Curves!$11:$11,0)</f>
        <v>18</v>
      </c>
      <c r="DR194" s="12">
        <f>MATCH(CONCATENATE("DISC ",TEXT($BX194,"mmm-yyyy")),Curves!$11:$11,0)</f>
        <v>42</v>
      </c>
    </row>
    <row r="195" spans="2:122" x14ac:dyDescent="0.2">
      <c r="B195" s="6">
        <f t="shared" ref="B195:B258" si="245">IF(C195&lt;&gt;"",IF(C195&gt;=(WORKDAY(EOMONTH(C195,0)+1,-2)),EOMONTH(EOMONTH(C195,0)+1,0)+1,EOMONTH(C195,0)+1),"")</f>
        <v>36831</v>
      </c>
      <c r="C195" s="27">
        <f>IF(Curves!C204&lt;&gt;"",Curves!C204,"")</f>
        <v>36809</v>
      </c>
      <c r="D195" s="31"/>
      <c r="E195" s="20">
        <f t="shared" ref="E195:E258" si="246">(U195+V195)*W195</f>
        <v>0</v>
      </c>
      <c r="F195" s="20">
        <f t="shared" si="167"/>
        <v>0</v>
      </c>
      <c r="G195" s="20">
        <f t="shared" si="168"/>
        <v>0</v>
      </c>
      <c r="H195" s="20">
        <f t="shared" si="169"/>
        <v>0</v>
      </c>
      <c r="I195" s="20">
        <f t="shared" si="170"/>
        <v>0</v>
      </c>
      <c r="J195" s="20">
        <f t="shared" si="171"/>
        <v>0</v>
      </c>
      <c r="K195" s="20">
        <f t="shared" si="172"/>
        <v>4.6851112906629355</v>
      </c>
      <c r="L195" s="20">
        <f t="shared" si="173"/>
        <v>4.8941355613306241</v>
      </c>
      <c r="M195" s="20">
        <f t="shared" si="174"/>
        <v>4.8947075030379894</v>
      </c>
      <c r="N195" s="20">
        <f t="shared" si="175"/>
        <v>4.660764138437572</v>
      </c>
      <c r="O195" s="21">
        <f t="shared" si="176"/>
        <v>4.3574281225470175</v>
      </c>
      <c r="P195" s="20"/>
      <c r="Q195" s="50">
        <f t="shared" si="177"/>
        <v>4.8947075030379894</v>
      </c>
      <c r="R195" s="50">
        <f t="shared" si="233"/>
        <v>4.3574281225470175</v>
      </c>
      <c r="S195" s="51">
        <f t="shared" si="178"/>
        <v>0.5372793804909719</v>
      </c>
      <c r="U195" s="34">
        <f>INDEX(Curves!$A$12:$AZ$907,$CA195,CB195)</f>
        <v>0</v>
      </c>
      <c r="V195" s="34">
        <f>INDEX(Curves!$A$12:$AZ$907,$CA195,CC195)</f>
        <v>0</v>
      </c>
      <c r="W195" s="34">
        <f>INDEX(Curves!$A$12:$AZ$907,$CA195,CD195)</f>
        <v>0</v>
      </c>
      <c r="X195" s="34"/>
      <c r="Y195" s="34">
        <f>INDEX(Curves!$A$12:$AZ$907,$CA195,CF195)</f>
        <v>0</v>
      </c>
      <c r="Z195" s="34">
        <f>INDEX(Curves!$A$12:$AZ$907,$CA195,CG195)</f>
        <v>0</v>
      </c>
      <c r="AA195" s="34">
        <f>INDEX(Curves!$A$12:$AZ$907,$CA195,CH195)</f>
        <v>0</v>
      </c>
      <c r="AB195" s="34"/>
      <c r="AC195" s="34">
        <f>INDEX(Curves!$A$12:$AZ$907,$CA195,CJ195)</f>
        <v>0</v>
      </c>
      <c r="AD195" s="34">
        <f>INDEX(Curves!$A$12:$AZ$907,$CA195,CK195)</f>
        <v>0</v>
      </c>
      <c r="AE195" s="34">
        <f>INDEX(Curves!$A$12:$AZ$907,$CA195,CL195)</f>
        <v>0</v>
      </c>
      <c r="AF195" s="34"/>
      <c r="AG195" s="34">
        <f>INDEX(Curves!$A$12:$AZ$907,$CA195,CN195)</f>
        <v>0</v>
      </c>
      <c r="AH195" s="34">
        <f>INDEX(Curves!$A$12:$AZ$907,$CA195,CO195)</f>
        <v>0</v>
      </c>
      <c r="AI195" s="34">
        <f>INDEX(Curves!$A$12:$AZ$907,$CA195,CP195)</f>
        <v>0</v>
      </c>
      <c r="AJ195" s="34"/>
      <c r="AK195" s="34">
        <f>INDEX(Curves!$A$12:$AZ$907,$CA195,CR195)</f>
        <v>0</v>
      </c>
      <c r="AL195" s="34">
        <f>INDEX(Curves!$A$12:$AZ$907,$CA195,CS195)</f>
        <v>0</v>
      </c>
      <c r="AM195" s="34">
        <f>INDEX(Curves!$A$12:$AZ$907,$CA195,CT195)</f>
        <v>0</v>
      </c>
      <c r="AN195" s="34"/>
      <c r="AO195" s="34">
        <f>INDEX(Curves!$A$12:$AZ$907,$CA195,CV195)</f>
        <v>0</v>
      </c>
      <c r="AP195" s="34">
        <f>INDEX(Curves!$A$12:$AZ$907,$CA195,CW195)</f>
        <v>0</v>
      </c>
      <c r="AQ195" s="34">
        <f>INDEX(Curves!$A$12:$AZ$907,$CA195,CX195)</f>
        <v>0</v>
      </c>
      <c r="AR195" s="34"/>
      <c r="AS195" s="34">
        <f>INDEX(Curves!$A$12:$AZ$907,$CA195,CZ195)</f>
        <v>5.1339999999999995</v>
      </c>
      <c r="AT195" s="34">
        <f>INDEX(Curves!$A$12:$AZ$907,$CA195,DA195)</f>
        <v>-0.43</v>
      </c>
      <c r="AU195" s="34">
        <f>INDEX(Curves!$A$12:$AZ$907,$CA195,DB195)</f>
        <v>0.99598454308310713</v>
      </c>
      <c r="AV195" s="34"/>
      <c r="AW195" s="34">
        <f>INDEX(Curves!$A$12:$AZ$907,$CA195,DD195)</f>
        <v>5.2360000000000007</v>
      </c>
      <c r="AX195" s="34">
        <f>INDEX(Curves!$A$12:$AZ$907,$CA195,DE195)</f>
        <v>-0.29499999999999998</v>
      </c>
      <c r="AY195" s="34">
        <f>INDEX(Curves!$A$12:$AZ$907,$CA195,DF195)</f>
        <v>0.9905151915261331</v>
      </c>
      <c r="AZ195" s="34"/>
      <c r="BA195" s="34">
        <f>INDEX(Curves!$A$12:$AZ$907,$CA195,DH195)</f>
        <v>5.2110000000000003</v>
      </c>
      <c r="BB195" s="34">
        <f>INDEX(Curves!$A$12:$AZ$907,$CA195,DI195)</f>
        <v>-0.24</v>
      </c>
      <c r="BC195" s="34">
        <f>INDEX(Curves!$A$12:$AZ$907,$CA195,DJ195)</f>
        <v>0.98465248502071812</v>
      </c>
      <c r="BD195" s="34"/>
      <c r="BE195" s="34">
        <f>INDEX(Curves!$A$12:$AZ$907,$CA195,DL195)</f>
        <v>5.0010000000000003</v>
      </c>
      <c r="BF195" s="34">
        <f>INDEX(Curves!$A$12:$AZ$907,$CA195,DM195)</f>
        <v>-0.24</v>
      </c>
      <c r="BG195" s="34">
        <f>INDEX(Curves!$A$12:$AZ$907,$CA195,DN195)</f>
        <v>0.97894646890098136</v>
      </c>
      <c r="BH195" s="34"/>
      <c r="BI195" s="34">
        <f>INDEX(Curves!$A$12:$AZ$907,$CA195,DP195)</f>
        <v>4.7640000000000002</v>
      </c>
      <c r="BJ195" s="34">
        <f>INDEX(Curves!$A$12:$AZ$907,$CA195,DQ195)</f>
        <v>-0.28999999999999998</v>
      </c>
      <c r="BK195" s="34">
        <f>INDEX(Curves!$A$12:$AZ$907,$CA195,DR195)</f>
        <v>0.97394459600961492</v>
      </c>
      <c r="BL195"/>
      <c r="BM195"/>
      <c r="BN195" s="17">
        <f t="shared" si="180"/>
        <v>36647</v>
      </c>
      <c r="BO195" s="17">
        <f t="shared" ref="BO195:BX195" si="247">EOMONTH(BN195,1)</f>
        <v>36707</v>
      </c>
      <c r="BP195" s="17">
        <f t="shared" si="247"/>
        <v>36738</v>
      </c>
      <c r="BQ195" s="17">
        <f t="shared" si="247"/>
        <v>36769</v>
      </c>
      <c r="BR195" s="17">
        <f t="shared" si="247"/>
        <v>36799</v>
      </c>
      <c r="BS195" s="17">
        <f t="shared" si="247"/>
        <v>36830</v>
      </c>
      <c r="BT195" s="17">
        <f t="shared" si="247"/>
        <v>36860</v>
      </c>
      <c r="BU195" s="17">
        <f t="shared" si="247"/>
        <v>36891</v>
      </c>
      <c r="BV195" s="17">
        <f t="shared" si="247"/>
        <v>36922</v>
      </c>
      <c r="BW195" s="17">
        <f t="shared" si="247"/>
        <v>36950</v>
      </c>
      <c r="BX195" s="17">
        <f t="shared" si="247"/>
        <v>36981</v>
      </c>
      <c r="BY195" s="9"/>
      <c r="CA195" s="12">
        <f>MATCH(C195,Curves!$C$12:$C$433,0)</f>
        <v>193</v>
      </c>
      <c r="CB195" s="12">
        <f>MATCH(CONCATENATE("NG ",TEXT($BN195,"mmm-yyyy")),Curves!$11:$11,0)</f>
        <v>20</v>
      </c>
      <c r="CC195" s="12">
        <f>MATCH(CONCATENATE("B ",TEXT($BN195,"mmm-yyyy")),Curves!$11:$11,0)</f>
        <v>8</v>
      </c>
      <c r="CD195" s="12">
        <f>MATCH(CONCATENATE("DISC ",TEXT($BN195,"mmm-yyyy")),Curves!$11:$11,0)</f>
        <v>32</v>
      </c>
      <c r="CE195" s="12"/>
      <c r="CF195" s="12">
        <f>MATCH(CONCATENATE("NG ",TEXT($BO195,"mmm-yyyy")),Curves!$11:$11,0)</f>
        <v>21</v>
      </c>
      <c r="CG195" s="12">
        <f>MATCH(CONCATENATE("B ",TEXT($BO195,"mmm-yyyy")),Curves!$11:$11,0)</f>
        <v>9</v>
      </c>
      <c r="CH195" s="12">
        <f>MATCH(CONCATENATE("DISC ",TEXT($BO195,"mmm-yyyy")),Curves!$11:$11,0)</f>
        <v>33</v>
      </c>
      <c r="CI195" s="12"/>
      <c r="CJ195" s="12">
        <f>MATCH(CONCATENATE("NG ",TEXT($BP195,"mmm-yyyy")),Curves!$11:$11,0)</f>
        <v>22</v>
      </c>
      <c r="CK195" s="12">
        <f>MATCH(CONCATENATE("B ",TEXT($BP195,"mmm-yyyy")),Curves!$11:$11,0)</f>
        <v>10</v>
      </c>
      <c r="CL195" s="12">
        <f>MATCH(CONCATENATE("DISC ",TEXT($BP195,"mmm-yyyy")),Curves!$11:$11,0)</f>
        <v>34</v>
      </c>
      <c r="CM195" s="12"/>
      <c r="CN195" s="12">
        <f>MATCH(CONCATENATE("NG ",TEXT($BQ195,"mmm-yyyy")),Curves!$11:$11,0)</f>
        <v>23</v>
      </c>
      <c r="CO195" s="12">
        <f>MATCH(CONCATENATE("B ",TEXT($BQ195,"mmm-yyyy")),Curves!$11:$11,0)</f>
        <v>11</v>
      </c>
      <c r="CP195" s="12">
        <f>MATCH(CONCATENATE("DISC ",TEXT($BQ195,"mmm-yyyy")),Curves!$11:$11,0)</f>
        <v>35</v>
      </c>
      <c r="CQ195" s="12"/>
      <c r="CR195" s="12">
        <f>MATCH(CONCATENATE("NG ",TEXT($BR195,"mmm-yyyy")),Curves!$11:$11,0)</f>
        <v>24</v>
      </c>
      <c r="CS195" s="12">
        <f>MATCH(CONCATENATE("B ",TEXT($BR195,"mmm-yyyy")),Curves!$11:$11,0)</f>
        <v>12</v>
      </c>
      <c r="CT195" s="12">
        <f>MATCH(CONCATENATE("DISC ",TEXT($BR195,"mmm-yyyy")),Curves!$11:$11,0)</f>
        <v>36</v>
      </c>
      <c r="CU195" s="12"/>
      <c r="CV195" s="12">
        <f>MATCH(CONCATENATE("NG ",TEXT($BS195,"mmm-yyyy")),Curves!$11:$11,0)</f>
        <v>25</v>
      </c>
      <c r="CW195" s="12">
        <f>MATCH(CONCATENATE("B ",TEXT($BS195,"mmm-yyyy")),Curves!$11:$11,0)</f>
        <v>13</v>
      </c>
      <c r="CX195" s="12">
        <f>MATCH(CONCATENATE("DISC ",TEXT($BS195,"mmm-yyyy")),Curves!$11:$11,0)</f>
        <v>37</v>
      </c>
      <c r="CY195" s="12"/>
      <c r="CZ195" s="12">
        <f>MATCH(CONCATENATE("NG ",TEXT($BT195,"mmm-yyyy")),Curves!$11:$11,0)</f>
        <v>26</v>
      </c>
      <c r="DA195" s="12">
        <f>MATCH(CONCATENATE("B ",TEXT($BT195,"mmm-yyyy")),Curves!$11:$11,0)</f>
        <v>14</v>
      </c>
      <c r="DB195" s="12">
        <f>MATCH(CONCATENATE("DISC ",TEXT($BT195,"mmm-yyyy")),Curves!$11:$11,0)</f>
        <v>38</v>
      </c>
      <c r="DC195" s="12"/>
      <c r="DD195" s="12">
        <f>MATCH(CONCATENATE("NG ",TEXT($BU195,"mmm-yyyy")),Curves!$11:$11,0)</f>
        <v>27</v>
      </c>
      <c r="DE195" s="12">
        <f>MATCH(CONCATENATE("B ",TEXT($BU195,"mmm-yyyy")),Curves!$11:$11,0)</f>
        <v>15</v>
      </c>
      <c r="DF195" s="12">
        <f>MATCH(CONCATENATE("DISC ",TEXT($BU195,"mmm-yyyy")),Curves!$11:$11,0)</f>
        <v>39</v>
      </c>
      <c r="DG195" s="12"/>
      <c r="DH195" s="12">
        <f>MATCH(CONCATENATE("NG ",TEXT($BV195,"mmm-yyyy")),Curves!$11:$11,0)</f>
        <v>28</v>
      </c>
      <c r="DI195" s="12">
        <f>MATCH(CONCATENATE("B ",TEXT($BV195,"mmm-yyyy")),Curves!$11:$11,0)</f>
        <v>16</v>
      </c>
      <c r="DJ195" s="12">
        <f>MATCH(CONCATENATE("DISC ",TEXT($BV195,"mmm-yyyy")),Curves!$11:$11,0)</f>
        <v>40</v>
      </c>
      <c r="DL195" s="12">
        <f>MATCH(CONCATENATE("NG ",TEXT($BW195,"mmm-yyyy")),Curves!$11:$11,0)</f>
        <v>29</v>
      </c>
      <c r="DM195" s="12">
        <f>MATCH(CONCATENATE("B ",TEXT($BW195,"mmm-yyyy")),Curves!$11:$11,0)</f>
        <v>17</v>
      </c>
      <c r="DN195" s="12">
        <f>MATCH(CONCATENATE("DISC ",TEXT($BW195,"mmm-yyyy")),Curves!$11:$11,0)</f>
        <v>41</v>
      </c>
      <c r="DP195" s="12">
        <f>MATCH(CONCATENATE("NG ",TEXT($BX195,"mmm-yyyy")),Curves!$11:$11,0)</f>
        <v>30</v>
      </c>
      <c r="DQ195" s="12">
        <f>MATCH(CONCATENATE("B ",TEXT($BX195,"mmm-yyyy")),Curves!$11:$11,0)</f>
        <v>18</v>
      </c>
      <c r="DR195" s="12">
        <f>MATCH(CONCATENATE("DISC ",TEXT($BX195,"mmm-yyyy")),Curves!$11:$11,0)</f>
        <v>42</v>
      </c>
    </row>
    <row r="196" spans="2:122" x14ac:dyDescent="0.2">
      <c r="B196" s="6">
        <f t="shared" si="245"/>
        <v>36831</v>
      </c>
      <c r="C196" s="27">
        <f>IF(Curves!C205&lt;&gt;"",Curves!C205,"")</f>
        <v>36810</v>
      </c>
      <c r="D196" s="31"/>
      <c r="E196" s="20">
        <f t="shared" si="246"/>
        <v>0</v>
      </c>
      <c r="F196" s="20">
        <f t="shared" ref="F196:F259" si="248">(Y196+Z196)*AA196</f>
        <v>0</v>
      </c>
      <c r="G196" s="20">
        <f t="shared" ref="G196:G259" si="249">(AC196+AD196)*AE196</f>
        <v>0</v>
      </c>
      <c r="H196" s="20">
        <f t="shared" ref="H196:H259" si="250">(AG196+AH196)*AI196</f>
        <v>0</v>
      </c>
      <c r="I196" s="20">
        <f t="shared" ref="I196:I259" si="251">(AK196+AL196)*AM196</f>
        <v>0</v>
      </c>
      <c r="J196" s="20">
        <f t="shared" ref="J196:J259" si="252">(AO196+AP196)*AQ196</f>
        <v>0</v>
      </c>
      <c r="K196" s="20">
        <f t="shared" ref="K196:K259" si="253">(AS196+AT196)*AU196</f>
        <v>5.0585395526822357</v>
      </c>
      <c r="L196" s="20">
        <f t="shared" ref="L196:L259" si="254">(AW196+AX196)*AY196</f>
        <v>5.2546551283053571</v>
      </c>
      <c r="M196" s="20">
        <f t="shared" ref="M196:M259" si="255">(BA196+BB196)*BC196</f>
        <v>5.1912142677339448</v>
      </c>
      <c r="N196" s="20">
        <f t="shared" ref="N196:N259" si="256">(BE196+BF196)*BG196</f>
        <v>4.9554329197456024</v>
      </c>
      <c r="O196" s="21">
        <f t="shared" ref="O196:O259" si="257">(BI196+BJ196)*BK196</f>
        <v>4.644794364159373</v>
      </c>
      <c r="P196" s="20"/>
      <c r="Q196" s="50">
        <f t="shared" ref="Q196:Q259" si="258">MAX(E196:O196)</f>
        <v>5.2546551283053571</v>
      </c>
      <c r="R196" s="50">
        <f t="shared" si="233"/>
        <v>4.644794364159373</v>
      </c>
      <c r="S196" s="51">
        <f t="shared" ref="S196:S259" si="259">IF(Q196-R196&lt;&gt;0,Q196-R196,S195)</f>
        <v>0.60986076414598411</v>
      </c>
      <c r="U196" s="34">
        <f>INDEX(Curves!$A$12:$AZ$907,$CA196,CB196)</f>
        <v>0</v>
      </c>
      <c r="V196" s="34">
        <f>INDEX(Curves!$A$12:$AZ$907,$CA196,CC196)</f>
        <v>0</v>
      </c>
      <c r="W196" s="34">
        <f>INDEX(Curves!$A$12:$AZ$907,$CA196,CD196)</f>
        <v>0</v>
      </c>
      <c r="X196" s="34"/>
      <c r="Y196" s="34">
        <f>INDEX(Curves!$A$12:$AZ$907,$CA196,CF196)</f>
        <v>0</v>
      </c>
      <c r="Z196" s="34">
        <f>INDEX(Curves!$A$12:$AZ$907,$CA196,CG196)</f>
        <v>0</v>
      </c>
      <c r="AA196" s="34">
        <f>INDEX(Curves!$A$12:$AZ$907,$CA196,CH196)</f>
        <v>0</v>
      </c>
      <c r="AB196" s="34"/>
      <c r="AC196" s="34">
        <f>INDEX(Curves!$A$12:$AZ$907,$CA196,CJ196)</f>
        <v>0</v>
      </c>
      <c r="AD196" s="34">
        <f>INDEX(Curves!$A$12:$AZ$907,$CA196,CK196)</f>
        <v>0</v>
      </c>
      <c r="AE196" s="34">
        <f>INDEX(Curves!$A$12:$AZ$907,$CA196,CL196)</f>
        <v>0</v>
      </c>
      <c r="AF196" s="34"/>
      <c r="AG196" s="34">
        <f>INDEX(Curves!$A$12:$AZ$907,$CA196,CN196)</f>
        <v>0</v>
      </c>
      <c r="AH196" s="34">
        <f>INDEX(Curves!$A$12:$AZ$907,$CA196,CO196)</f>
        <v>0</v>
      </c>
      <c r="AI196" s="34">
        <f>INDEX(Curves!$A$12:$AZ$907,$CA196,CP196)</f>
        <v>0</v>
      </c>
      <c r="AJ196" s="34"/>
      <c r="AK196" s="34">
        <f>INDEX(Curves!$A$12:$AZ$907,$CA196,CR196)</f>
        <v>0</v>
      </c>
      <c r="AL196" s="34">
        <f>INDEX(Curves!$A$12:$AZ$907,$CA196,CS196)</f>
        <v>0</v>
      </c>
      <c r="AM196" s="34">
        <f>INDEX(Curves!$A$12:$AZ$907,$CA196,CT196)</f>
        <v>0</v>
      </c>
      <c r="AN196" s="34"/>
      <c r="AO196" s="34">
        <f>INDEX(Curves!$A$12:$AZ$907,$CA196,CV196)</f>
        <v>0</v>
      </c>
      <c r="AP196" s="34">
        <f>INDEX(Curves!$A$12:$AZ$907,$CA196,CW196)</f>
        <v>0</v>
      </c>
      <c r="AQ196" s="34">
        <f>INDEX(Curves!$A$12:$AZ$907,$CA196,CX196)</f>
        <v>0</v>
      </c>
      <c r="AR196" s="34"/>
      <c r="AS196" s="34">
        <f>INDEX(Curves!$A$12:$AZ$907,$CA196,CZ196)</f>
        <v>5.5080000000000009</v>
      </c>
      <c r="AT196" s="34">
        <f>INDEX(Curves!$A$12:$AZ$907,$CA196,DA196)</f>
        <v>-0.43</v>
      </c>
      <c r="AU196" s="34">
        <f>INDEX(Curves!$A$12:$AZ$907,$CA196,DB196)</f>
        <v>0.99616769450221232</v>
      </c>
      <c r="AV196" s="34"/>
      <c r="AW196" s="34">
        <f>INDEX(Curves!$A$12:$AZ$907,$CA196,DD196)</f>
        <v>5.5990000000000002</v>
      </c>
      <c r="AX196" s="34">
        <f>INDEX(Curves!$A$12:$AZ$907,$CA196,DE196)</f>
        <v>-0.29499999999999998</v>
      </c>
      <c r="AY196" s="34">
        <f>INDEX(Curves!$A$12:$AZ$907,$CA196,DF196)</f>
        <v>0.99069666823253333</v>
      </c>
      <c r="AZ196" s="34"/>
      <c r="BA196" s="34">
        <f>INDEX(Curves!$A$12:$AZ$907,$CA196,DH196)</f>
        <v>5.5110000000000001</v>
      </c>
      <c r="BB196" s="34">
        <f>INDEX(Curves!$A$12:$AZ$907,$CA196,DI196)</f>
        <v>-0.24</v>
      </c>
      <c r="BC196" s="34">
        <f>INDEX(Curves!$A$12:$AZ$907,$CA196,DJ196)</f>
        <v>0.9848632646051878</v>
      </c>
      <c r="BD196" s="34"/>
      <c r="BE196" s="34">
        <f>INDEX(Curves!$A$12:$AZ$907,$CA196,DL196)</f>
        <v>5.3010000000000002</v>
      </c>
      <c r="BF196" s="34">
        <f>INDEX(Curves!$A$12:$AZ$907,$CA196,DM196)</f>
        <v>-0.24</v>
      </c>
      <c r="BG196" s="34">
        <f>INDEX(Curves!$A$12:$AZ$907,$CA196,DN196)</f>
        <v>0.97914106298075532</v>
      </c>
      <c r="BH196" s="34"/>
      <c r="BI196" s="34">
        <f>INDEX(Curves!$A$12:$AZ$907,$CA196,DP196)</f>
        <v>5.0579999999999998</v>
      </c>
      <c r="BJ196" s="34">
        <f>INDEX(Curves!$A$12:$AZ$907,$CA196,DQ196)</f>
        <v>-0.28999999999999998</v>
      </c>
      <c r="BK196" s="34">
        <f>INDEX(Curves!$A$12:$AZ$907,$CA196,DR196)</f>
        <v>0.97415989181194906</v>
      </c>
      <c r="BL196"/>
      <c r="BM196"/>
      <c r="BN196" s="17">
        <f t="shared" si="180"/>
        <v>36647</v>
      </c>
      <c r="BO196" s="17">
        <f t="shared" ref="BO196:BX196" si="260">EOMONTH(BN196,1)</f>
        <v>36707</v>
      </c>
      <c r="BP196" s="17">
        <f t="shared" si="260"/>
        <v>36738</v>
      </c>
      <c r="BQ196" s="17">
        <f t="shared" si="260"/>
        <v>36769</v>
      </c>
      <c r="BR196" s="17">
        <f t="shared" si="260"/>
        <v>36799</v>
      </c>
      <c r="BS196" s="17">
        <f t="shared" si="260"/>
        <v>36830</v>
      </c>
      <c r="BT196" s="17">
        <f t="shared" si="260"/>
        <v>36860</v>
      </c>
      <c r="BU196" s="17">
        <f t="shared" si="260"/>
        <v>36891</v>
      </c>
      <c r="BV196" s="17">
        <f t="shared" si="260"/>
        <v>36922</v>
      </c>
      <c r="BW196" s="17">
        <f t="shared" si="260"/>
        <v>36950</v>
      </c>
      <c r="BX196" s="17">
        <f t="shared" si="260"/>
        <v>36981</v>
      </c>
      <c r="BY196" s="9"/>
      <c r="CA196" s="12">
        <f>MATCH(C196,Curves!$C$12:$C$433,0)</f>
        <v>194</v>
      </c>
      <c r="CB196" s="12">
        <f>MATCH(CONCATENATE("NG ",TEXT($BN196,"mmm-yyyy")),Curves!$11:$11,0)</f>
        <v>20</v>
      </c>
      <c r="CC196" s="12">
        <f>MATCH(CONCATENATE("B ",TEXT($BN196,"mmm-yyyy")),Curves!$11:$11,0)</f>
        <v>8</v>
      </c>
      <c r="CD196" s="12">
        <f>MATCH(CONCATENATE("DISC ",TEXT($BN196,"mmm-yyyy")),Curves!$11:$11,0)</f>
        <v>32</v>
      </c>
      <c r="CE196" s="12"/>
      <c r="CF196" s="12">
        <f>MATCH(CONCATENATE("NG ",TEXT($BO196,"mmm-yyyy")),Curves!$11:$11,0)</f>
        <v>21</v>
      </c>
      <c r="CG196" s="12">
        <f>MATCH(CONCATENATE("B ",TEXT($BO196,"mmm-yyyy")),Curves!$11:$11,0)</f>
        <v>9</v>
      </c>
      <c r="CH196" s="12">
        <f>MATCH(CONCATENATE("DISC ",TEXT($BO196,"mmm-yyyy")),Curves!$11:$11,0)</f>
        <v>33</v>
      </c>
      <c r="CI196" s="12"/>
      <c r="CJ196" s="12">
        <f>MATCH(CONCATENATE("NG ",TEXT($BP196,"mmm-yyyy")),Curves!$11:$11,0)</f>
        <v>22</v>
      </c>
      <c r="CK196" s="12">
        <f>MATCH(CONCATENATE("B ",TEXT($BP196,"mmm-yyyy")),Curves!$11:$11,0)</f>
        <v>10</v>
      </c>
      <c r="CL196" s="12">
        <f>MATCH(CONCATENATE("DISC ",TEXT($BP196,"mmm-yyyy")),Curves!$11:$11,0)</f>
        <v>34</v>
      </c>
      <c r="CM196" s="12"/>
      <c r="CN196" s="12">
        <f>MATCH(CONCATENATE("NG ",TEXT($BQ196,"mmm-yyyy")),Curves!$11:$11,0)</f>
        <v>23</v>
      </c>
      <c r="CO196" s="12">
        <f>MATCH(CONCATENATE("B ",TEXT($BQ196,"mmm-yyyy")),Curves!$11:$11,0)</f>
        <v>11</v>
      </c>
      <c r="CP196" s="12">
        <f>MATCH(CONCATENATE("DISC ",TEXT($BQ196,"mmm-yyyy")),Curves!$11:$11,0)</f>
        <v>35</v>
      </c>
      <c r="CQ196" s="12"/>
      <c r="CR196" s="12">
        <f>MATCH(CONCATENATE("NG ",TEXT($BR196,"mmm-yyyy")),Curves!$11:$11,0)</f>
        <v>24</v>
      </c>
      <c r="CS196" s="12">
        <f>MATCH(CONCATENATE("B ",TEXT($BR196,"mmm-yyyy")),Curves!$11:$11,0)</f>
        <v>12</v>
      </c>
      <c r="CT196" s="12">
        <f>MATCH(CONCATENATE("DISC ",TEXT($BR196,"mmm-yyyy")),Curves!$11:$11,0)</f>
        <v>36</v>
      </c>
      <c r="CU196" s="12"/>
      <c r="CV196" s="12">
        <f>MATCH(CONCATENATE("NG ",TEXT($BS196,"mmm-yyyy")),Curves!$11:$11,0)</f>
        <v>25</v>
      </c>
      <c r="CW196" s="12">
        <f>MATCH(CONCATENATE("B ",TEXT($BS196,"mmm-yyyy")),Curves!$11:$11,0)</f>
        <v>13</v>
      </c>
      <c r="CX196" s="12">
        <f>MATCH(CONCATENATE("DISC ",TEXT($BS196,"mmm-yyyy")),Curves!$11:$11,0)</f>
        <v>37</v>
      </c>
      <c r="CY196" s="12"/>
      <c r="CZ196" s="12">
        <f>MATCH(CONCATENATE("NG ",TEXT($BT196,"mmm-yyyy")),Curves!$11:$11,0)</f>
        <v>26</v>
      </c>
      <c r="DA196" s="12">
        <f>MATCH(CONCATENATE("B ",TEXT($BT196,"mmm-yyyy")),Curves!$11:$11,0)</f>
        <v>14</v>
      </c>
      <c r="DB196" s="12">
        <f>MATCH(CONCATENATE("DISC ",TEXT($BT196,"mmm-yyyy")),Curves!$11:$11,0)</f>
        <v>38</v>
      </c>
      <c r="DC196" s="12"/>
      <c r="DD196" s="12">
        <f>MATCH(CONCATENATE("NG ",TEXT($BU196,"mmm-yyyy")),Curves!$11:$11,0)</f>
        <v>27</v>
      </c>
      <c r="DE196" s="12">
        <f>MATCH(CONCATENATE("B ",TEXT($BU196,"mmm-yyyy")),Curves!$11:$11,0)</f>
        <v>15</v>
      </c>
      <c r="DF196" s="12">
        <f>MATCH(CONCATENATE("DISC ",TEXT($BU196,"mmm-yyyy")),Curves!$11:$11,0)</f>
        <v>39</v>
      </c>
      <c r="DG196" s="12"/>
      <c r="DH196" s="12">
        <f>MATCH(CONCATENATE("NG ",TEXT($BV196,"mmm-yyyy")),Curves!$11:$11,0)</f>
        <v>28</v>
      </c>
      <c r="DI196" s="12">
        <f>MATCH(CONCATENATE("B ",TEXT($BV196,"mmm-yyyy")),Curves!$11:$11,0)</f>
        <v>16</v>
      </c>
      <c r="DJ196" s="12">
        <f>MATCH(CONCATENATE("DISC ",TEXT($BV196,"mmm-yyyy")),Curves!$11:$11,0)</f>
        <v>40</v>
      </c>
      <c r="DL196" s="12">
        <f>MATCH(CONCATENATE("NG ",TEXT($BW196,"mmm-yyyy")),Curves!$11:$11,0)</f>
        <v>29</v>
      </c>
      <c r="DM196" s="12">
        <f>MATCH(CONCATENATE("B ",TEXT($BW196,"mmm-yyyy")),Curves!$11:$11,0)</f>
        <v>17</v>
      </c>
      <c r="DN196" s="12">
        <f>MATCH(CONCATENATE("DISC ",TEXT($BW196,"mmm-yyyy")),Curves!$11:$11,0)</f>
        <v>41</v>
      </c>
      <c r="DP196" s="12">
        <f>MATCH(CONCATENATE("NG ",TEXT($BX196,"mmm-yyyy")),Curves!$11:$11,0)</f>
        <v>30</v>
      </c>
      <c r="DQ196" s="12">
        <f>MATCH(CONCATENATE("B ",TEXT($BX196,"mmm-yyyy")),Curves!$11:$11,0)</f>
        <v>18</v>
      </c>
      <c r="DR196" s="12">
        <f>MATCH(CONCATENATE("DISC ",TEXT($BX196,"mmm-yyyy")),Curves!$11:$11,0)</f>
        <v>42</v>
      </c>
    </row>
    <row r="197" spans="2:122" x14ac:dyDescent="0.2">
      <c r="B197" s="6">
        <f t="shared" si="245"/>
        <v>36831</v>
      </c>
      <c r="C197" s="27">
        <f>IF(Curves!C206&lt;&gt;"",Curves!C206,"")</f>
        <v>36811</v>
      </c>
      <c r="D197" s="31"/>
      <c r="E197" s="20">
        <f t="shared" si="246"/>
        <v>0</v>
      </c>
      <c r="F197" s="20">
        <f t="shared" si="248"/>
        <v>0</v>
      </c>
      <c r="G197" s="20">
        <f t="shared" si="249"/>
        <v>0</v>
      </c>
      <c r="H197" s="20">
        <f t="shared" si="250"/>
        <v>0</v>
      </c>
      <c r="I197" s="20">
        <f t="shared" si="251"/>
        <v>0</v>
      </c>
      <c r="J197" s="20">
        <f t="shared" si="252"/>
        <v>0</v>
      </c>
      <c r="K197" s="20">
        <f t="shared" si="253"/>
        <v>5.1412036285012714</v>
      </c>
      <c r="L197" s="20">
        <f t="shared" si="254"/>
        <v>5.3686191796300378</v>
      </c>
      <c r="M197" s="20">
        <f t="shared" si="255"/>
        <v>5.3668166185826305</v>
      </c>
      <c r="N197" s="20">
        <f t="shared" si="256"/>
        <v>5.0897712638307544</v>
      </c>
      <c r="O197" s="21">
        <f t="shared" si="257"/>
        <v>4.7700007443941823</v>
      </c>
      <c r="P197" s="20"/>
      <c r="Q197" s="50">
        <f t="shared" si="258"/>
        <v>5.3686191796300378</v>
      </c>
      <c r="R197" s="50">
        <f t="shared" si="233"/>
        <v>4.7700007443941823</v>
      </c>
      <c r="S197" s="51">
        <f t="shared" si="259"/>
        <v>0.59861843523585545</v>
      </c>
      <c r="U197" s="34">
        <f>INDEX(Curves!$A$12:$AZ$907,$CA197,CB197)</f>
        <v>0</v>
      </c>
      <c r="V197" s="34">
        <f>INDEX(Curves!$A$12:$AZ$907,$CA197,CC197)</f>
        <v>0</v>
      </c>
      <c r="W197" s="34">
        <f>INDEX(Curves!$A$12:$AZ$907,$CA197,CD197)</f>
        <v>0</v>
      </c>
      <c r="X197" s="34"/>
      <c r="Y197" s="34">
        <f>INDEX(Curves!$A$12:$AZ$907,$CA197,CF197)</f>
        <v>0</v>
      </c>
      <c r="Z197" s="34">
        <f>INDEX(Curves!$A$12:$AZ$907,$CA197,CG197)</f>
        <v>0</v>
      </c>
      <c r="AA197" s="34">
        <f>INDEX(Curves!$A$12:$AZ$907,$CA197,CH197)</f>
        <v>0</v>
      </c>
      <c r="AB197" s="34"/>
      <c r="AC197" s="34">
        <f>INDEX(Curves!$A$12:$AZ$907,$CA197,CJ197)</f>
        <v>0</v>
      </c>
      <c r="AD197" s="34">
        <f>INDEX(Curves!$A$12:$AZ$907,$CA197,CK197)</f>
        <v>0</v>
      </c>
      <c r="AE197" s="34">
        <f>INDEX(Curves!$A$12:$AZ$907,$CA197,CL197)</f>
        <v>0</v>
      </c>
      <c r="AF197" s="34"/>
      <c r="AG197" s="34">
        <f>INDEX(Curves!$A$12:$AZ$907,$CA197,CN197)</f>
        <v>0</v>
      </c>
      <c r="AH197" s="34">
        <f>INDEX(Curves!$A$12:$AZ$907,$CA197,CO197)</f>
        <v>0</v>
      </c>
      <c r="AI197" s="34">
        <f>INDEX(Curves!$A$12:$AZ$907,$CA197,CP197)</f>
        <v>0</v>
      </c>
      <c r="AJ197" s="34"/>
      <c r="AK197" s="34">
        <f>INDEX(Curves!$A$12:$AZ$907,$CA197,CR197)</f>
        <v>0</v>
      </c>
      <c r="AL197" s="34">
        <f>INDEX(Curves!$A$12:$AZ$907,$CA197,CS197)</f>
        <v>0</v>
      </c>
      <c r="AM197" s="34">
        <f>INDEX(Curves!$A$12:$AZ$907,$CA197,CT197)</f>
        <v>0</v>
      </c>
      <c r="AN197" s="34"/>
      <c r="AO197" s="34">
        <f>INDEX(Curves!$A$12:$AZ$907,$CA197,CV197)</f>
        <v>0</v>
      </c>
      <c r="AP197" s="34">
        <f>INDEX(Curves!$A$12:$AZ$907,$CA197,CW197)</f>
        <v>0</v>
      </c>
      <c r="AQ197" s="34">
        <f>INDEX(Curves!$A$12:$AZ$907,$CA197,CX197)</f>
        <v>0</v>
      </c>
      <c r="AR197" s="34"/>
      <c r="AS197" s="34">
        <f>INDEX(Curves!$A$12:$AZ$907,$CA197,CZ197)</f>
        <v>5.63</v>
      </c>
      <c r="AT197" s="34">
        <f>INDEX(Curves!$A$12:$AZ$907,$CA197,DA197)</f>
        <v>-0.47</v>
      </c>
      <c r="AU197" s="34">
        <f>INDEX(Curves!$A$12:$AZ$907,$CA197,DB197)</f>
        <v>0.99635729234520753</v>
      </c>
      <c r="AV197" s="34"/>
      <c r="AW197" s="34">
        <f>INDEX(Curves!$A$12:$AZ$907,$CA197,DD197)</f>
        <v>5.7280000000000006</v>
      </c>
      <c r="AX197" s="34">
        <f>INDEX(Curves!$A$12:$AZ$907,$CA197,DE197)</f>
        <v>-0.31</v>
      </c>
      <c r="AY197" s="34">
        <f>INDEX(Curves!$A$12:$AZ$907,$CA197,DF197)</f>
        <v>0.99088578435401198</v>
      </c>
      <c r="AZ197" s="34"/>
      <c r="BA197" s="34">
        <f>INDEX(Curves!$A$12:$AZ$907,$CA197,DH197)</f>
        <v>5.6930000000000005</v>
      </c>
      <c r="BB197" s="34">
        <f>INDEX(Curves!$A$12:$AZ$907,$CA197,DI197)</f>
        <v>-0.245</v>
      </c>
      <c r="BC197" s="34">
        <f>INDEX(Curves!$A$12:$AZ$907,$CA197,DJ197)</f>
        <v>0.98509849827140794</v>
      </c>
      <c r="BD197" s="34"/>
      <c r="BE197" s="34">
        <f>INDEX(Curves!$A$12:$AZ$907,$CA197,DL197)</f>
        <v>5.4420000000000002</v>
      </c>
      <c r="BF197" s="34">
        <f>INDEX(Curves!$A$12:$AZ$907,$CA197,DM197)</f>
        <v>-0.245</v>
      </c>
      <c r="BG197" s="34">
        <f>INDEX(Curves!$A$12:$AZ$907,$CA197,DN197)</f>
        <v>0.9793671856514824</v>
      </c>
      <c r="BH197" s="34"/>
      <c r="BI197" s="34">
        <f>INDEX(Curves!$A$12:$AZ$907,$CA197,DP197)</f>
        <v>5.18</v>
      </c>
      <c r="BJ197" s="34">
        <f>INDEX(Curves!$A$12:$AZ$907,$CA197,DQ197)</f>
        <v>-0.28499999999999998</v>
      </c>
      <c r="BK197" s="34">
        <f>INDEX(Curves!$A$12:$AZ$907,$CA197,DR197)</f>
        <v>0.97446389058103844</v>
      </c>
      <c r="BL197"/>
      <c r="BM197"/>
      <c r="BN197" s="17">
        <f t="shared" ref="BN197:BN260" si="261">BN196</f>
        <v>36647</v>
      </c>
      <c r="BO197" s="17">
        <f t="shared" ref="BO197:BX197" si="262">EOMONTH(BN197,1)</f>
        <v>36707</v>
      </c>
      <c r="BP197" s="17">
        <f t="shared" si="262"/>
        <v>36738</v>
      </c>
      <c r="BQ197" s="17">
        <f t="shared" si="262"/>
        <v>36769</v>
      </c>
      <c r="BR197" s="17">
        <f t="shared" si="262"/>
        <v>36799</v>
      </c>
      <c r="BS197" s="17">
        <f t="shared" si="262"/>
        <v>36830</v>
      </c>
      <c r="BT197" s="17">
        <f t="shared" si="262"/>
        <v>36860</v>
      </c>
      <c r="BU197" s="17">
        <f t="shared" si="262"/>
        <v>36891</v>
      </c>
      <c r="BV197" s="17">
        <f t="shared" si="262"/>
        <v>36922</v>
      </c>
      <c r="BW197" s="17">
        <f t="shared" si="262"/>
        <v>36950</v>
      </c>
      <c r="BX197" s="17">
        <f t="shared" si="262"/>
        <v>36981</v>
      </c>
      <c r="BY197" s="9"/>
      <c r="CA197" s="12">
        <f>MATCH(C197,Curves!$C$12:$C$433,0)</f>
        <v>195</v>
      </c>
      <c r="CB197" s="12">
        <f>MATCH(CONCATENATE("NG ",TEXT($BN197,"mmm-yyyy")),Curves!$11:$11,0)</f>
        <v>20</v>
      </c>
      <c r="CC197" s="12">
        <f>MATCH(CONCATENATE("B ",TEXT($BN197,"mmm-yyyy")),Curves!$11:$11,0)</f>
        <v>8</v>
      </c>
      <c r="CD197" s="12">
        <f>MATCH(CONCATENATE("DISC ",TEXT($BN197,"mmm-yyyy")),Curves!$11:$11,0)</f>
        <v>32</v>
      </c>
      <c r="CE197" s="12"/>
      <c r="CF197" s="12">
        <f>MATCH(CONCATENATE("NG ",TEXT($BO197,"mmm-yyyy")),Curves!$11:$11,0)</f>
        <v>21</v>
      </c>
      <c r="CG197" s="12">
        <f>MATCH(CONCATENATE("B ",TEXT($BO197,"mmm-yyyy")),Curves!$11:$11,0)</f>
        <v>9</v>
      </c>
      <c r="CH197" s="12">
        <f>MATCH(CONCATENATE("DISC ",TEXT($BO197,"mmm-yyyy")),Curves!$11:$11,0)</f>
        <v>33</v>
      </c>
      <c r="CI197" s="12"/>
      <c r="CJ197" s="12">
        <f>MATCH(CONCATENATE("NG ",TEXT($BP197,"mmm-yyyy")),Curves!$11:$11,0)</f>
        <v>22</v>
      </c>
      <c r="CK197" s="12">
        <f>MATCH(CONCATENATE("B ",TEXT($BP197,"mmm-yyyy")),Curves!$11:$11,0)</f>
        <v>10</v>
      </c>
      <c r="CL197" s="12">
        <f>MATCH(CONCATENATE("DISC ",TEXT($BP197,"mmm-yyyy")),Curves!$11:$11,0)</f>
        <v>34</v>
      </c>
      <c r="CM197" s="12"/>
      <c r="CN197" s="12">
        <f>MATCH(CONCATENATE("NG ",TEXT($BQ197,"mmm-yyyy")),Curves!$11:$11,0)</f>
        <v>23</v>
      </c>
      <c r="CO197" s="12">
        <f>MATCH(CONCATENATE("B ",TEXT($BQ197,"mmm-yyyy")),Curves!$11:$11,0)</f>
        <v>11</v>
      </c>
      <c r="CP197" s="12">
        <f>MATCH(CONCATENATE("DISC ",TEXT($BQ197,"mmm-yyyy")),Curves!$11:$11,0)</f>
        <v>35</v>
      </c>
      <c r="CQ197" s="12"/>
      <c r="CR197" s="12">
        <f>MATCH(CONCATENATE("NG ",TEXT($BR197,"mmm-yyyy")),Curves!$11:$11,0)</f>
        <v>24</v>
      </c>
      <c r="CS197" s="12">
        <f>MATCH(CONCATENATE("B ",TEXT($BR197,"mmm-yyyy")),Curves!$11:$11,0)</f>
        <v>12</v>
      </c>
      <c r="CT197" s="12">
        <f>MATCH(CONCATENATE("DISC ",TEXT($BR197,"mmm-yyyy")),Curves!$11:$11,0)</f>
        <v>36</v>
      </c>
      <c r="CU197" s="12"/>
      <c r="CV197" s="12">
        <f>MATCH(CONCATENATE("NG ",TEXT($BS197,"mmm-yyyy")),Curves!$11:$11,0)</f>
        <v>25</v>
      </c>
      <c r="CW197" s="12">
        <f>MATCH(CONCATENATE("B ",TEXT($BS197,"mmm-yyyy")),Curves!$11:$11,0)</f>
        <v>13</v>
      </c>
      <c r="CX197" s="12">
        <f>MATCH(CONCATENATE("DISC ",TEXT($BS197,"mmm-yyyy")),Curves!$11:$11,0)</f>
        <v>37</v>
      </c>
      <c r="CY197" s="12"/>
      <c r="CZ197" s="12">
        <f>MATCH(CONCATENATE("NG ",TEXT($BT197,"mmm-yyyy")),Curves!$11:$11,0)</f>
        <v>26</v>
      </c>
      <c r="DA197" s="12">
        <f>MATCH(CONCATENATE("B ",TEXT($BT197,"mmm-yyyy")),Curves!$11:$11,0)</f>
        <v>14</v>
      </c>
      <c r="DB197" s="12">
        <f>MATCH(CONCATENATE("DISC ",TEXT($BT197,"mmm-yyyy")),Curves!$11:$11,0)</f>
        <v>38</v>
      </c>
      <c r="DC197" s="12"/>
      <c r="DD197" s="12">
        <f>MATCH(CONCATENATE("NG ",TEXT($BU197,"mmm-yyyy")),Curves!$11:$11,0)</f>
        <v>27</v>
      </c>
      <c r="DE197" s="12">
        <f>MATCH(CONCATENATE("B ",TEXT($BU197,"mmm-yyyy")),Curves!$11:$11,0)</f>
        <v>15</v>
      </c>
      <c r="DF197" s="12">
        <f>MATCH(CONCATENATE("DISC ",TEXT($BU197,"mmm-yyyy")),Curves!$11:$11,0)</f>
        <v>39</v>
      </c>
      <c r="DG197" s="12"/>
      <c r="DH197" s="12">
        <f>MATCH(CONCATENATE("NG ",TEXT($BV197,"mmm-yyyy")),Curves!$11:$11,0)</f>
        <v>28</v>
      </c>
      <c r="DI197" s="12">
        <f>MATCH(CONCATENATE("B ",TEXT($BV197,"mmm-yyyy")),Curves!$11:$11,0)</f>
        <v>16</v>
      </c>
      <c r="DJ197" s="12">
        <f>MATCH(CONCATENATE("DISC ",TEXT($BV197,"mmm-yyyy")),Curves!$11:$11,0)</f>
        <v>40</v>
      </c>
      <c r="DL197" s="12">
        <f>MATCH(CONCATENATE("NG ",TEXT($BW197,"mmm-yyyy")),Curves!$11:$11,0)</f>
        <v>29</v>
      </c>
      <c r="DM197" s="12">
        <f>MATCH(CONCATENATE("B ",TEXT($BW197,"mmm-yyyy")),Curves!$11:$11,0)</f>
        <v>17</v>
      </c>
      <c r="DN197" s="12">
        <f>MATCH(CONCATENATE("DISC ",TEXT($BW197,"mmm-yyyy")),Curves!$11:$11,0)</f>
        <v>41</v>
      </c>
      <c r="DP197" s="12">
        <f>MATCH(CONCATENATE("NG ",TEXT($BX197,"mmm-yyyy")),Curves!$11:$11,0)</f>
        <v>30</v>
      </c>
      <c r="DQ197" s="12">
        <f>MATCH(CONCATENATE("B ",TEXT($BX197,"mmm-yyyy")),Curves!$11:$11,0)</f>
        <v>18</v>
      </c>
      <c r="DR197" s="12">
        <f>MATCH(CONCATENATE("DISC ",TEXT($BX197,"mmm-yyyy")),Curves!$11:$11,0)</f>
        <v>42</v>
      </c>
    </row>
    <row r="198" spans="2:122" x14ac:dyDescent="0.2">
      <c r="B198" s="6">
        <f t="shared" si="245"/>
        <v>36831</v>
      </c>
      <c r="C198" s="27">
        <f>IF(Curves!C207&lt;&gt;"",Curves!C207,"")</f>
        <v>36812</v>
      </c>
      <c r="D198" s="31"/>
      <c r="E198" s="20">
        <f t="shared" si="246"/>
        <v>0</v>
      </c>
      <c r="F198" s="20">
        <f t="shared" si="248"/>
        <v>0</v>
      </c>
      <c r="G198" s="20">
        <f t="shared" si="249"/>
        <v>0</v>
      </c>
      <c r="H198" s="20">
        <f t="shared" si="250"/>
        <v>0</v>
      </c>
      <c r="I198" s="20">
        <f t="shared" si="251"/>
        <v>0</v>
      </c>
      <c r="J198" s="20">
        <f t="shared" si="252"/>
        <v>0</v>
      </c>
      <c r="K198" s="20">
        <f t="shared" si="253"/>
        <v>5.0544478211550219</v>
      </c>
      <c r="L198" s="20">
        <f t="shared" si="254"/>
        <v>5.2814316632484228</v>
      </c>
      <c r="M198" s="20">
        <f t="shared" si="255"/>
        <v>5.2852806336402205</v>
      </c>
      <c r="N198" s="20">
        <f t="shared" si="256"/>
        <v>5.012647321803299</v>
      </c>
      <c r="O198" s="21">
        <f t="shared" si="257"/>
        <v>4.709646855537537</v>
      </c>
      <c r="P198" s="20"/>
      <c r="Q198" s="50">
        <f t="shared" si="258"/>
        <v>5.2852806336402205</v>
      </c>
      <c r="R198" s="50">
        <f t="shared" si="233"/>
        <v>4.709646855537537</v>
      </c>
      <c r="S198" s="51">
        <f t="shared" si="259"/>
        <v>0.57563377810268346</v>
      </c>
      <c r="U198" s="34">
        <f>INDEX(Curves!$A$12:$AZ$907,$CA198,CB198)</f>
        <v>0</v>
      </c>
      <c r="V198" s="34">
        <f>INDEX(Curves!$A$12:$AZ$907,$CA198,CC198)</f>
        <v>0</v>
      </c>
      <c r="W198" s="34">
        <f>INDEX(Curves!$A$12:$AZ$907,$CA198,CD198)</f>
        <v>0</v>
      </c>
      <c r="X198" s="34"/>
      <c r="Y198" s="34">
        <f>INDEX(Curves!$A$12:$AZ$907,$CA198,CF198)</f>
        <v>0</v>
      </c>
      <c r="Z198" s="34">
        <f>INDEX(Curves!$A$12:$AZ$907,$CA198,CG198)</f>
        <v>0</v>
      </c>
      <c r="AA198" s="34">
        <f>INDEX(Curves!$A$12:$AZ$907,$CA198,CH198)</f>
        <v>0</v>
      </c>
      <c r="AB198" s="34"/>
      <c r="AC198" s="34">
        <f>INDEX(Curves!$A$12:$AZ$907,$CA198,CJ198)</f>
        <v>0</v>
      </c>
      <c r="AD198" s="34">
        <f>INDEX(Curves!$A$12:$AZ$907,$CA198,CK198)</f>
        <v>0</v>
      </c>
      <c r="AE198" s="34">
        <f>INDEX(Curves!$A$12:$AZ$907,$CA198,CL198)</f>
        <v>0</v>
      </c>
      <c r="AF198" s="34"/>
      <c r="AG198" s="34">
        <f>INDEX(Curves!$A$12:$AZ$907,$CA198,CN198)</f>
        <v>0</v>
      </c>
      <c r="AH198" s="34">
        <f>INDEX(Curves!$A$12:$AZ$907,$CA198,CO198)</f>
        <v>0</v>
      </c>
      <c r="AI198" s="34">
        <f>INDEX(Curves!$A$12:$AZ$907,$CA198,CP198)</f>
        <v>0</v>
      </c>
      <c r="AJ198" s="34"/>
      <c r="AK198" s="34">
        <f>INDEX(Curves!$A$12:$AZ$907,$CA198,CR198)</f>
        <v>0</v>
      </c>
      <c r="AL198" s="34">
        <f>INDEX(Curves!$A$12:$AZ$907,$CA198,CS198)</f>
        <v>0</v>
      </c>
      <c r="AM198" s="34">
        <f>INDEX(Curves!$A$12:$AZ$907,$CA198,CT198)</f>
        <v>0</v>
      </c>
      <c r="AN198" s="34"/>
      <c r="AO198" s="34">
        <f>INDEX(Curves!$A$12:$AZ$907,$CA198,CV198)</f>
        <v>0</v>
      </c>
      <c r="AP198" s="34">
        <f>INDEX(Curves!$A$12:$AZ$907,$CA198,CW198)</f>
        <v>0</v>
      </c>
      <c r="AQ198" s="34">
        <f>INDEX(Curves!$A$12:$AZ$907,$CA198,CX198)</f>
        <v>0</v>
      </c>
      <c r="AR198" s="34"/>
      <c r="AS198" s="34">
        <f>INDEX(Curves!$A$12:$AZ$907,$CA198,CZ198)</f>
        <v>5.5370000000000008</v>
      </c>
      <c r="AT198" s="34">
        <f>INDEX(Curves!$A$12:$AZ$907,$CA198,DA198)</f>
        <v>-0.46500000000000002</v>
      </c>
      <c r="AU198" s="34">
        <f>INDEX(Curves!$A$12:$AZ$907,$CA198,DB198)</f>
        <v>0.99653939691542215</v>
      </c>
      <c r="AV198" s="34"/>
      <c r="AW198" s="34">
        <f>INDEX(Curves!$A$12:$AZ$907,$CA198,DD198)</f>
        <v>5.649</v>
      </c>
      <c r="AX198" s="34">
        <f>INDEX(Curves!$A$12:$AZ$907,$CA198,DE198)</f>
        <v>-0.32</v>
      </c>
      <c r="AY198" s="34">
        <f>INDEX(Curves!$A$12:$AZ$907,$CA198,DF198)</f>
        <v>0.99107368422751418</v>
      </c>
      <c r="AZ198" s="34"/>
      <c r="BA198" s="34">
        <f>INDEX(Curves!$A$12:$AZ$907,$CA198,DH198)</f>
        <v>5.6239999999999997</v>
      </c>
      <c r="BB198" s="34">
        <f>INDEX(Curves!$A$12:$AZ$907,$CA198,DI198)</f>
        <v>-0.26</v>
      </c>
      <c r="BC198" s="34">
        <f>INDEX(Curves!$A$12:$AZ$907,$CA198,DJ198)</f>
        <v>0.98532450291577567</v>
      </c>
      <c r="BD198" s="34"/>
      <c r="BE198" s="34">
        <f>INDEX(Curves!$A$12:$AZ$907,$CA198,DL198)</f>
        <v>5.3770000000000007</v>
      </c>
      <c r="BF198" s="34">
        <f>INDEX(Curves!$A$12:$AZ$907,$CA198,DM198)</f>
        <v>-0.26</v>
      </c>
      <c r="BG198" s="34">
        <f>INDEX(Curves!$A$12:$AZ$907,$CA198,DN198)</f>
        <v>0.97960666832192655</v>
      </c>
      <c r="BH198" s="34"/>
      <c r="BI198" s="34">
        <f>INDEX(Curves!$A$12:$AZ$907,$CA198,DP198)</f>
        <v>5.1220000000000008</v>
      </c>
      <c r="BJ198" s="34">
        <f>INDEX(Curves!$A$12:$AZ$907,$CA198,DQ198)</f>
        <v>-0.28999999999999998</v>
      </c>
      <c r="BK198" s="34">
        <f>INDEX(Curves!$A$12:$AZ$907,$CA198,DR198)</f>
        <v>0.97467857109634448</v>
      </c>
      <c r="BL198"/>
      <c r="BM198"/>
      <c r="BN198" s="17">
        <f t="shared" si="261"/>
        <v>36647</v>
      </c>
      <c r="BO198" s="17">
        <f t="shared" ref="BO198:BX198" si="263">EOMONTH(BN198,1)</f>
        <v>36707</v>
      </c>
      <c r="BP198" s="17">
        <f t="shared" si="263"/>
        <v>36738</v>
      </c>
      <c r="BQ198" s="17">
        <f t="shared" si="263"/>
        <v>36769</v>
      </c>
      <c r="BR198" s="17">
        <f t="shared" si="263"/>
        <v>36799</v>
      </c>
      <c r="BS198" s="17">
        <f t="shared" si="263"/>
        <v>36830</v>
      </c>
      <c r="BT198" s="17">
        <f t="shared" si="263"/>
        <v>36860</v>
      </c>
      <c r="BU198" s="17">
        <f t="shared" si="263"/>
        <v>36891</v>
      </c>
      <c r="BV198" s="17">
        <f t="shared" si="263"/>
        <v>36922</v>
      </c>
      <c r="BW198" s="17">
        <f t="shared" si="263"/>
        <v>36950</v>
      </c>
      <c r="BX198" s="17">
        <f t="shared" si="263"/>
        <v>36981</v>
      </c>
      <c r="BY198" s="9"/>
      <c r="CA198" s="12">
        <f>MATCH(C198,Curves!$C$12:$C$433,0)</f>
        <v>196</v>
      </c>
      <c r="CB198" s="12">
        <f>MATCH(CONCATENATE("NG ",TEXT($BN198,"mmm-yyyy")),Curves!$11:$11,0)</f>
        <v>20</v>
      </c>
      <c r="CC198" s="12">
        <f>MATCH(CONCATENATE("B ",TEXT($BN198,"mmm-yyyy")),Curves!$11:$11,0)</f>
        <v>8</v>
      </c>
      <c r="CD198" s="12">
        <f>MATCH(CONCATENATE("DISC ",TEXT($BN198,"mmm-yyyy")),Curves!$11:$11,0)</f>
        <v>32</v>
      </c>
      <c r="CE198" s="12"/>
      <c r="CF198" s="12">
        <f>MATCH(CONCATENATE("NG ",TEXT($BO198,"mmm-yyyy")),Curves!$11:$11,0)</f>
        <v>21</v>
      </c>
      <c r="CG198" s="12">
        <f>MATCH(CONCATENATE("B ",TEXT($BO198,"mmm-yyyy")),Curves!$11:$11,0)</f>
        <v>9</v>
      </c>
      <c r="CH198" s="12">
        <f>MATCH(CONCATENATE("DISC ",TEXT($BO198,"mmm-yyyy")),Curves!$11:$11,0)</f>
        <v>33</v>
      </c>
      <c r="CI198" s="12"/>
      <c r="CJ198" s="12">
        <f>MATCH(CONCATENATE("NG ",TEXT($BP198,"mmm-yyyy")),Curves!$11:$11,0)</f>
        <v>22</v>
      </c>
      <c r="CK198" s="12">
        <f>MATCH(CONCATENATE("B ",TEXT($BP198,"mmm-yyyy")),Curves!$11:$11,0)</f>
        <v>10</v>
      </c>
      <c r="CL198" s="12">
        <f>MATCH(CONCATENATE("DISC ",TEXT($BP198,"mmm-yyyy")),Curves!$11:$11,0)</f>
        <v>34</v>
      </c>
      <c r="CM198" s="12"/>
      <c r="CN198" s="12">
        <f>MATCH(CONCATENATE("NG ",TEXT($BQ198,"mmm-yyyy")),Curves!$11:$11,0)</f>
        <v>23</v>
      </c>
      <c r="CO198" s="12">
        <f>MATCH(CONCATENATE("B ",TEXT($BQ198,"mmm-yyyy")),Curves!$11:$11,0)</f>
        <v>11</v>
      </c>
      <c r="CP198" s="12">
        <f>MATCH(CONCATENATE("DISC ",TEXT($BQ198,"mmm-yyyy")),Curves!$11:$11,0)</f>
        <v>35</v>
      </c>
      <c r="CQ198" s="12"/>
      <c r="CR198" s="12">
        <f>MATCH(CONCATENATE("NG ",TEXT($BR198,"mmm-yyyy")),Curves!$11:$11,0)</f>
        <v>24</v>
      </c>
      <c r="CS198" s="12">
        <f>MATCH(CONCATENATE("B ",TEXT($BR198,"mmm-yyyy")),Curves!$11:$11,0)</f>
        <v>12</v>
      </c>
      <c r="CT198" s="12">
        <f>MATCH(CONCATENATE("DISC ",TEXT($BR198,"mmm-yyyy")),Curves!$11:$11,0)</f>
        <v>36</v>
      </c>
      <c r="CU198" s="12"/>
      <c r="CV198" s="12">
        <f>MATCH(CONCATENATE("NG ",TEXT($BS198,"mmm-yyyy")),Curves!$11:$11,0)</f>
        <v>25</v>
      </c>
      <c r="CW198" s="12">
        <f>MATCH(CONCATENATE("B ",TEXT($BS198,"mmm-yyyy")),Curves!$11:$11,0)</f>
        <v>13</v>
      </c>
      <c r="CX198" s="12">
        <f>MATCH(CONCATENATE("DISC ",TEXT($BS198,"mmm-yyyy")),Curves!$11:$11,0)</f>
        <v>37</v>
      </c>
      <c r="CY198" s="12"/>
      <c r="CZ198" s="12">
        <f>MATCH(CONCATENATE("NG ",TEXT($BT198,"mmm-yyyy")),Curves!$11:$11,0)</f>
        <v>26</v>
      </c>
      <c r="DA198" s="12">
        <f>MATCH(CONCATENATE("B ",TEXT($BT198,"mmm-yyyy")),Curves!$11:$11,0)</f>
        <v>14</v>
      </c>
      <c r="DB198" s="12">
        <f>MATCH(CONCATENATE("DISC ",TEXT($BT198,"mmm-yyyy")),Curves!$11:$11,0)</f>
        <v>38</v>
      </c>
      <c r="DC198" s="12"/>
      <c r="DD198" s="12">
        <f>MATCH(CONCATENATE("NG ",TEXT($BU198,"mmm-yyyy")),Curves!$11:$11,0)</f>
        <v>27</v>
      </c>
      <c r="DE198" s="12">
        <f>MATCH(CONCATENATE("B ",TEXT($BU198,"mmm-yyyy")),Curves!$11:$11,0)</f>
        <v>15</v>
      </c>
      <c r="DF198" s="12">
        <f>MATCH(CONCATENATE("DISC ",TEXT($BU198,"mmm-yyyy")),Curves!$11:$11,0)</f>
        <v>39</v>
      </c>
      <c r="DG198" s="12"/>
      <c r="DH198" s="12">
        <f>MATCH(CONCATENATE("NG ",TEXT($BV198,"mmm-yyyy")),Curves!$11:$11,0)</f>
        <v>28</v>
      </c>
      <c r="DI198" s="12">
        <f>MATCH(CONCATENATE("B ",TEXT($BV198,"mmm-yyyy")),Curves!$11:$11,0)</f>
        <v>16</v>
      </c>
      <c r="DJ198" s="12">
        <f>MATCH(CONCATENATE("DISC ",TEXT($BV198,"mmm-yyyy")),Curves!$11:$11,0)</f>
        <v>40</v>
      </c>
      <c r="DL198" s="12">
        <f>MATCH(CONCATENATE("NG ",TEXT($BW198,"mmm-yyyy")),Curves!$11:$11,0)</f>
        <v>29</v>
      </c>
      <c r="DM198" s="12">
        <f>MATCH(CONCATENATE("B ",TEXT($BW198,"mmm-yyyy")),Curves!$11:$11,0)</f>
        <v>17</v>
      </c>
      <c r="DN198" s="12">
        <f>MATCH(CONCATENATE("DISC ",TEXT($BW198,"mmm-yyyy")),Curves!$11:$11,0)</f>
        <v>41</v>
      </c>
      <c r="DP198" s="12">
        <f>MATCH(CONCATENATE("NG ",TEXT($BX198,"mmm-yyyy")),Curves!$11:$11,0)</f>
        <v>30</v>
      </c>
      <c r="DQ198" s="12">
        <f>MATCH(CONCATENATE("B ",TEXT($BX198,"mmm-yyyy")),Curves!$11:$11,0)</f>
        <v>18</v>
      </c>
      <c r="DR198" s="12">
        <f>MATCH(CONCATENATE("DISC ",TEXT($BX198,"mmm-yyyy")),Curves!$11:$11,0)</f>
        <v>42</v>
      </c>
    </row>
    <row r="199" spans="2:122" x14ac:dyDescent="0.2">
      <c r="B199" s="6">
        <f t="shared" si="245"/>
        <v>36831</v>
      </c>
      <c r="C199" s="27">
        <f>IF(Curves!C208&lt;&gt;"",Curves!C208,"")</f>
        <v>36813</v>
      </c>
      <c r="D199" s="31"/>
      <c r="E199" s="20">
        <f t="shared" si="246"/>
        <v>0</v>
      </c>
      <c r="F199" s="20">
        <f t="shared" si="248"/>
        <v>0</v>
      </c>
      <c r="G199" s="20">
        <f t="shared" si="249"/>
        <v>0</v>
      </c>
      <c r="H199" s="20">
        <f t="shared" si="250"/>
        <v>0</v>
      </c>
      <c r="I199" s="20">
        <f t="shared" si="251"/>
        <v>0</v>
      </c>
      <c r="J199" s="20">
        <f t="shared" si="252"/>
        <v>0</v>
      </c>
      <c r="K199" s="20">
        <f t="shared" si="253"/>
        <v>0</v>
      </c>
      <c r="L199" s="20">
        <f t="shared" si="254"/>
        <v>0</v>
      </c>
      <c r="M199" s="20">
        <f t="shared" si="255"/>
        <v>0</v>
      </c>
      <c r="N199" s="20">
        <f t="shared" si="256"/>
        <v>0</v>
      </c>
      <c r="O199" s="21">
        <f t="shared" si="257"/>
        <v>0</v>
      </c>
      <c r="P199" s="20"/>
      <c r="Q199" s="50">
        <f t="shared" si="258"/>
        <v>0</v>
      </c>
      <c r="R199" s="50">
        <f t="shared" si="233"/>
        <v>0</v>
      </c>
      <c r="S199" s="51">
        <f t="shared" si="259"/>
        <v>0.57563377810268346</v>
      </c>
      <c r="U199" s="34">
        <f>INDEX(Curves!$A$12:$AZ$907,$CA199,CB199)</f>
        <v>0</v>
      </c>
      <c r="V199" s="34">
        <f>INDEX(Curves!$A$12:$AZ$907,$CA199,CC199)</f>
        <v>0</v>
      </c>
      <c r="W199" s="34">
        <f>INDEX(Curves!$A$12:$AZ$907,$CA199,CD199)</f>
        <v>0</v>
      </c>
      <c r="X199" s="34"/>
      <c r="Y199" s="34">
        <f>INDEX(Curves!$A$12:$AZ$907,$CA199,CF199)</f>
        <v>0</v>
      </c>
      <c r="Z199" s="34">
        <f>INDEX(Curves!$A$12:$AZ$907,$CA199,CG199)</f>
        <v>0</v>
      </c>
      <c r="AA199" s="34">
        <f>INDEX(Curves!$A$12:$AZ$907,$CA199,CH199)</f>
        <v>0</v>
      </c>
      <c r="AB199" s="34"/>
      <c r="AC199" s="34">
        <f>INDEX(Curves!$A$12:$AZ$907,$CA199,CJ199)</f>
        <v>0</v>
      </c>
      <c r="AD199" s="34">
        <f>INDEX(Curves!$A$12:$AZ$907,$CA199,CK199)</f>
        <v>0</v>
      </c>
      <c r="AE199" s="34">
        <f>INDEX(Curves!$A$12:$AZ$907,$CA199,CL199)</f>
        <v>0</v>
      </c>
      <c r="AF199" s="34"/>
      <c r="AG199" s="34">
        <f>INDEX(Curves!$A$12:$AZ$907,$CA199,CN199)</f>
        <v>0</v>
      </c>
      <c r="AH199" s="34">
        <f>INDEX(Curves!$A$12:$AZ$907,$CA199,CO199)</f>
        <v>0</v>
      </c>
      <c r="AI199" s="34">
        <f>INDEX(Curves!$A$12:$AZ$907,$CA199,CP199)</f>
        <v>0</v>
      </c>
      <c r="AJ199" s="34"/>
      <c r="AK199" s="34">
        <f>INDEX(Curves!$A$12:$AZ$907,$CA199,CR199)</f>
        <v>0</v>
      </c>
      <c r="AL199" s="34">
        <f>INDEX(Curves!$A$12:$AZ$907,$CA199,CS199)</f>
        <v>0</v>
      </c>
      <c r="AM199" s="34">
        <f>INDEX(Curves!$A$12:$AZ$907,$CA199,CT199)</f>
        <v>0</v>
      </c>
      <c r="AN199" s="34"/>
      <c r="AO199" s="34">
        <f>INDEX(Curves!$A$12:$AZ$907,$CA199,CV199)</f>
        <v>0</v>
      </c>
      <c r="AP199" s="34">
        <f>INDEX(Curves!$A$12:$AZ$907,$CA199,CW199)</f>
        <v>0</v>
      </c>
      <c r="AQ199" s="34">
        <f>INDEX(Curves!$A$12:$AZ$907,$CA199,CX199)</f>
        <v>0</v>
      </c>
      <c r="AR199" s="34"/>
      <c r="AS199" s="34">
        <f>INDEX(Curves!$A$12:$AZ$907,$CA199,CZ199)</f>
        <v>0</v>
      </c>
      <c r="AT199" s="34">
        <f>INDEX(Curves!$A$12:$AZ$907,$CA199,DA199)</f>
        <v>0</v>
      </c>
      <c r="AU199" s="34">
        <f>INDEX(Curves!$A$12:$AZ$907,$CA199,DB199)</f>
        <v>0</v>
      </c>
      <c r="AV199" s="34"/>
      <c r="AW199" s="34">
        <f>INDEX(Curves!$A$12:$AZ$907,$CA199,DD199)</f>
        <v>0</v>
      </c>
      <c r="AX199" s="34">
        <f>INDEX(Curves!$A$12:$AZ$907,$CA199,DE199)</f>
        <v>0</v>
      </c>
      <c r="AY199" s="34">
        <f>INDEX(Curves!$A$12:$AZ$907,$CA199,DF199)</f>
        <v>0</v>
      </c>
      <c r="AZ199" s="34"/>
      <c r="BA199" s="34">
        <f>INDEX(Curves!$A$12:$AZ$907,$CA199,DH199)</f>
        <v>0</v>
      </c>
      <c r="BB199" s="34">
        <f>INDEX(Curves!$A$12:$AZ$907,$CA199,DI199)</f>
        <v>0</v>
      </c>
      <c r="BC199" s="34">
        <f>INDEX(Curves!$A$12:$AZ$907,$CA199,DJ199)</f>
        <v>0</v>
      </c>
      <c r="BD199" s="34"/>
      <c r="BE199" s="34">
        <f>INDEX(Curves!$A$12:$AZ$907,$CA199,DL199)</f>
        <v>0</v>
      </c>
      <c r="BF199" s="34">
        <f>INDEX(Curves!$A$12:$AZ$907,$CA199,DM199)</f>
        <v>0</v>
      </c>
      <c r="BG199" s="34">
        <f>INDEX(Curves!$A$12:$AZ$907,$CA199,DN199)</f>
        <v>0</v>
      </c>
      <c r="BH199" s="34"/>
      <c r="BI199" s="34">
        <f>INDEX(Curves!$A$12:$AZ$907,$CA199,DP199)</f>
        <v>0</v>
      </c>
      <c r="BJ199" s="34">
        <f>INDEX(Curves!$A$12:$AZ$907,$CA199,DQ199)</f>
        <v>0</v>
      </c>
      <c r="BK199" s="34">
        <f>INDEX(Curves!$A$12:$AZ$907,$CA199,DR199)</f>
        <v>0</v>
      </c>
      <c r="BL199"/>
      <c r="BM199"/>
      <c r="BN199" s="17">
        <f t="shared" si="261"/>
        <v>36647</v>
      </c>
      <c r="BO199" s="17">
        <f t="shared" ref="BO199:BX199" si="264">EOMONTH(BN199,1)</f>
        <v>36707</v>
      </c>
      <c r="BP199" s="17">
        <f t="shared" si="264"/>
        <v>36738</v>
      </c>
      <c r="BQ199" s="17">
        <f t="shared" si="264"/>
        <v>36769</v>
      </c>
      <c r="BR199" s="17">
        <f t="shared" si="264"/>
        <v>36799</v>
      </c>
      <c r="BS199" s="17">
        <f t="shared" si="264"/>
        <v>36830</v>
      </c>
      <c r="BT199" s="17">
        <f t="shared" si="264"/>
        <v>36860</v>
      </c>
      <c r="BU199" s="17">
        <f t="shared" si="264"/>
        <v>36891</v>
      </c>
      <c r="BV199" s="17">
        <f t="shared" si="264"/>
        <v>36922</v>
      </c>
      <c r="BW199" s="17">
        <f t="shared" si="264"/>
        <v>36950</v>
      </c>
      <c r="BX199" s="17">
        <f t="shared" si="264"/>
        <v>36981</v>
      </c>
      <c r="BY199" s="9"/>
      <c r="CA199" s="12">
        <f>MATCH(C199,Curves!$C$12:$C$433,0)</f>
        <v>197</v>
      </c>
      <c r="CB199" s="12">
        <f>MATCH(CONCATENATE("NG ",TEXT($BN199,"mmm-yyyy")),Curves!$11:$11,0)</f>
        <v>20</v>
      </c>
      <c r="CC199" s="12">
        <f>MATCH(CONCATENATE("B ",TEXT($BN199,"mmm-yyyy")),Curves!$11:$11,0)</f>
        <v>8</v>
      </c>
      <c r="CD199" s="12">
        <f>MATCH(CONCATENATE("DISC ",TEXT($BN199,"mmm-yyyy")),Curves!$11:$11,0)</f>
        <v>32</v>
      </c>
      <c r="CE199" s="12"/>
      <c r="CF199" s="12">
        <f>MATCH(CONCATENATE("NG ",TEXT($BO199,"mmm-yyyy")),Curves!$11:$11,0)</f>
        <v>21</v>
      </c>
      <c r="CG199" s="12">
        <f>MATCH(CONCATENATE("B ",TEXT($BO199,"mmm-yyyy")),Curves!$11:$11,0)</f>
        <v>9</v>
      </c>
      <c r="CH199" s="12">
        <f>MATCH(CONCATENATE("DISC ",TEXT($BO199,"mmm-yyyy")),Curves!$11:$11,0)</f>
        <v>33</v>
      </c>
      <c r="CI199" s="12"/>
      <c r="CJ199" s="12">
        <f>MATCH(CONCATENATE("NG ",TEXT($BP199,"mmm-yyyy")),Curves!$11:$11,0)</f>
        <v>22</v>
      </c>
      <c r="CK199" s="12">
        <f>MATCH(CONCATENATE("B ",TEXT($BP199,"mmm-yyyy")),Curves!$11:$11,0)</f>
        <v>10</v>
      </c>
      <c r="CL199" s="12">
        <f>MATCH(CONCATENATE("DISC ",TEXT($BP199,"mmm-yyyy")),Curves!$11:$11,0)</f>
        <v>34</v>
      </c>
      <c r="CM199" s="12"/>
      <c r="CN199" s="12">
        <f>MATCH(CONCATENATE("NG ",TEXT($BQ199,"mmm-yyyy")),Curves!$11:$11,0)</f>
        <v>23</v>
      </c>
      <c r="CO199" s="12">
        <f>MATCH(CONCATENATE("B ",TEXT($BQ199,"mmm-yyyy")),Curves!$11:$11,0)</f>
        <v>11</v>
      </c>
      <c r="CP199" s="12">
        <f>MATCH(CONCATENATE("DISC ",TEXT($BQ199,"mmm-yyyy")),Curves!$11:$11,0)</f>
        <v>35</v>
      </c>
      <c r="CQ199" s="12"/>
      <c r="CR199" s="12">
        <f>MATCH(CONCATENATE("NG ",TEXT($BR199,"mmm-yyyy")),Curves!$11:$11,0)</f>
        <v>24</v>
      </c>
      <c r="CS199" s="12">
        <f>MATCH(CONCATENATE("B ",TEXT($BR199,"mmm-yyyy")),Curves!$11:$11,0)</f>
        <v>12</v>
      </c>
      <c r="CT199" s="12">
        <f>MATCH(CONCATENATE("DISC ",TEXT($BR199,"mmm-yyyy")),Curves!$11:$11,0)</f>
        <v>36</v>
      </c>
      <c r="CU199" s="12"/>
      <c r="CV199" s="12">
        <f>MATCH(CONCATENATE("NG ",TEXT($BS199,"mmm-yyyy")),Curves!$11:$11,0)</f>
        <v>25</v>
      </c>
      <c r="CW199" s="12">
        <f>MATCH(CONCATENATE("B ",TEXT($BS199,"mmm-yyyy")),Curves!$11:$11,0)</f>
        <v>13</v>
      </c>
      <c r="CX199" s="12">
        <f>MATCH(CONCATENATE("DISC ",TEXT($BS199,"mmm-yyyy")),Curves!$11:$11,0)</f>
        <v>37</v>
      </c>
      <c r="CY199" s="12"/>
      <c r="CZ199" s="12">
        <f>MATCH(CONCATENATE("NG ",TEXT($BT199,"mmm-yyyy")),Curves!$11:$11,0)</f>
        <v>26</v>
      </c>
      <c r="DA199" s="12">
        <f>MATCH(CONCATENATE("B ",TEXT($BT199,"mmm-yyyy")),Curves!$11:$11,0)</f>
        <v>14</v>
      </c>
      <c r="DB199" s="12">
        <f>MATCH(CONCATENATE("DISC ",TEXT($BT199,"mmm-yyyy")),Curves!$11:$11,0)</f>
        <v>38</v>
      </c>
      <c r="DC199" s="12"/>
      <c r="DD199" s="12">
        <f>MATCH(CONCATENATE("NG ",TEXT($BU199,"mmm-yyyy")),Curves!$11:$11,0)</f>
        <v>27</v>
      </c>
      <c r="DE199" s="12">
        <f>MATCH(CONCATENATE("B ",TEXT($BU199,"mmm-yyyy")),Curves!$11:$11,0)</f>
        <v>15</v>
      </c>
      <c r="DF199" s="12">
        <f>MATCH(CONCATENATE("DISC ",TEXT($BU199,"mmm-yyyy")),Curves!$11:$11,0)</f>
        <v>39</v>
      </c>
      <c r="DG199" s="12"/>
      <c r="DH199" s="12">
        <f>MATCH(CONCATENATE("NG ",TEXT($BV199,"mmm-yyyy")),Curves!$11:$11,0)</f>
        <v>28</v>
      </c>
      <c r="DI199" s="12">
        <f>MATCH(CONCATENATE("B ",TEXT($BV199,"mmm-yyyy")),Curves!$11:$11,0)</f>
        <v>16</v>
      </c>
      <c r="DJ199" s="12">
        <f>MATCH(CONCATENATE("DISC ",TEXT($BV199,"mmm-yyyy")),Curves!$11:$11,0)</f>
        <v>40</v>
      </c>
      <c r="DL199" s="12">
        <f>MATCH(CONCATENATE("NG ",TEXT($BW199,"mmm-yyyy")),Curves!$11:$11,0)</f>
        <v>29</v>
      </c>
      <c r="DM199" s="12">
        <f>MATCH(CONCATENATE("B ",TEXT($BW199,"mmm-yyyy")),Curves!$11:$11,0)</f>
        <v>17</v>
      </c>
      <c r="DN199" s="12">
        <f>MATCH(CONCATENATE("DISC ",TEXT($BW199,"mmm-yyyy")),Curves!$11:$11,0)</f>
        <v>41</v>
      </c>
      <c r="DP199" s="12">
        <f>MATCH(CONCATENATE("NG ",TEXT($BX199,"mmm-yyyy")),Curves!$11:$11,0)</f>
        <v>30</v>
      </c>
      <c r="DQ199" s="12">
        <f>MATCH(CONCATENATE("B ",TEXT($BX199,"mmm-yyyy")),Curves!$11:$11,0)</f>
        <v>18</v>
      </c>
      <c r="DR199" s="12">
        <f>MATCH(CONCATENATE("DISC ",TEXT($BX199,"mmm-yyyy")),Curves!$11:$11,0)</f>
        <v>42</v>
      </c>
    </row>
    <row r="200" spans="2:122" x14ac:dyDescent="0.2">
      <c r="B200" s="6">
        <f t="shared" si="245"/>
        <v>36831</v>
      </c>
      <c r="C200" s="27">
        <f>IF(Curves!C209&lt;&gt;"",Curves!C209,"")</f>
        <v>36814</v>
      </c>
      <c r="D200" s="31"/>
      <c r="E200" s="20">
        <f t="shared" si="246"/>
        <v>0</v>
      </c>
      <c r="F200" s="20">
        <f t="shared" si="248"/>
        <v>0</v>
      </c>
      <c r="G200" s="20">
        <f t="shared" si="249"/>
        <v>0</v>
      </c>
      <c r="H200" s="20">
        <f t="shared" si="250"/>
        <v>0</v>
      </c>
      <c r="I200" s="20">
        <f t="shared" si="251"/>
        <v>0</v>
      </c>
      <c r="J200" s="20">
        <f t="shared" si="252"/>
        <v>0</v>
      </c>
      <c r="K200" s="20">
        <f t="shared" si="253"/>
        <v>0</v>
      </c>
      <c r="L200" s="20">
        <f t="shared" si="254"/>
        <v>0</v>
      </c>
      <c r="M200" s="20">
        <f t="shared" si="255"/>
        <v>0</v>
      </c>
      <c r="N200" s="20">
        <f t="shared" si="256"/>
        <v>0</v>
      </c>
      <c r="O200" s="21">
        <f t="shared" si="257"/>
        <v>0</v>
      </c>
      <c r="P200" s="20"/>
      <c r="Q200" s="50">
        <f t="shared" si="258"/>
        <v>0</v>
      </c>
      <c r="R200" s="50">
        <f t="shared" si="233"/>
        <v>0</v>
      </c>
      <c r="S200" s="51">
        <f t="shared" si="259"/>
        <v>0.57563377810268346</v>
      </c>
      <c r="U200" s="34">
        <f>INDEX(Curves!$A$12:$AZ$907,$CA200,CB200)</f>
        <v>0</v>
      </c>
      <c r="V200" s="34">
        <f>INDEX(Curves!$A$12:$AZ$907,$CA200,CC200)</f>
        <v>0</v>
      </c>
      <c r="W200" s="34">
        <f>INDEX(Curves!$A$12:$AZ$907,$CA200,CD200)</f>
        <v>0</v>
      </c>
      <c r="X200" s="34"/>
      <c r="Y200" s="34">
        <f>INDEX(Curves!$A$12:$AZ$907,$CA200,CF200)</f>
        <v>0</v>
      </c>
      <c r="Z200" s="34">
        <f>INDEX(Curves!$A$12:$AZ$907,$CA200,CG200)</f>
        <v>0</v>
      </c>
      <c r="AA200" s="34">
        <f>INDEX(Curves!$A$12:$AZ$907,$CA200,CH200)</f>
        <v>0</v>
      </c>
      <c r="AB200" s="34"/>
      <c r="AC200" s="34">
        <f>INDEX(Curves!$A$12:$AZ$907,$CA200,CJ200)</f>
        <v>0</v>
      </c>
      <c r="AD200" s="34">
        <f>INDEX(Curves!$A$12:$AZ$907,$CA200,CK200)</f>
        <v>0</v>
      </c>
      <c r="AE200" s="34">
        <f>INDEX(Curves!$A$12:$AZ$907,$CA200,CL200)</f>
        <v>0</v>
      </c>
      <c r="AF200" s="34"/>
      <c r="AG200" s="34">
        <f>INDEX(Curves!$A$12:$AZ$907,$CA200,CN200)</f>
        <v>0</v>
      </c>
      <c r="AH200" s="34">
        <f>INDEX(Curves!$A$12:$AZ$907,$CA200,CO200)</f>
        <v>0</v>
      </c>
      <c r="AI200" s="34">
        <f>INDEX(Curves!$A$12:$AZ$907,$CA200,CP200)</f>
        <v>0</v>
      </c>
      <c r="AJ200" s="34"/>
      <c r="AK200" s="34">
        <f>INDEX(Curves!$A$12:$AZ$907,$CA200,CR200)</f>
        <v>0</v>
      </c>
      <c r="AL200" s="34">
        <f>INDEX(Curves!$A$12:$AZ$907,$CA200,CS200)</f>
        <v>0</v>
      </c>
      <c r="AM200" s="34">
        <f>INDEX(Curves!$A$12:$AZ$907,$CA200,CT200)</f>
        <v>0</v>
      </c>
      <c r="AN200" s="34"/>
      <c r="AO200" s="34">
        <f>INDEX(Curves!$A$12:$AZ$907,$CA200,CV200)</f>
        <v>0</v>
      </c>
      <c r="AP200" s="34">
        <f>INDEX(Curves!$A$12:$AZ$907,$CA200,CW200)</f>
        <v>0</v>
      </c>
      <c r="AQ200" s="34">
        <f>INDEX(Curves!$A$12:$AZ$907,$CA200,CX200)</f>
        <v>0</v>
      </c>
      <c r="AR200" s="34"/>
      <c r="AS200" s="34">
        <f>INDEX(Curves!$A$12:$AZ$907,$CA200,CZ200)</f>
        <v>0</v>
      </c>
      <c r="AT200" s="34">
        <f>INDEX(Curves!$A$12:$AZ$907,$CA200,DA200)</f>
        <v>0</v>
      </c>
      <c r="AU200" s="34">
        <f>INDEX(Curves!$A$12:$AZ$907,$CA200,DB200)</f>
        <v>0</v>
      </c>
      <c r="AV200" s="34"/>
      <c r="AW200" s="34">
        <f>INDEX(Curves!$A$12:$AZ$907,$CA200,DD200)</f>
        <v>0</v>
      </c>
      <c r="AX200" s="34">
        <f>INDEX(Curves!$A$12:$AZ$907,$CA200,DE200)</f>
        <v>0</v>
      </c>
      <c r="AY200" s="34">
        <f>INDEX(Curves!$A$12:$AZ$907,$CA200,DF200)</f>
        <v>0</v>
      </c>
      <c r="AZ200" s="34"/>
      <c r="BA200" s="34">
        <f>INDEX(Curves!$A$12:$AZ$907,$CA200,DH200)</f>
        <v>0</v>
      </c>
      <c r="BB200" s="34">
        <f>INDEX(Curves!$A$12:$AZ$907,$CA200,DI200)</f>
        <v>0</v>
      </c>
      <c r="BC200" s="34">
        <f>INDEX(Curves!$A$12:$AZ$907,$CA200,DJ200)</f>
        <v>0</v>
      </c>
      <c r="BD200" s="34"/>
      <c r="BE200" s="34">
        <f>INDEX(Curves!$A$12:$AZ$907,$CA200,DL200)</f>
        <v>0</v>
      </c>
      <c r="BF200" s="34">
        <f>INDEX(Curves!$A$12:$AZ$907,$CA200,DM200)</f>
        <v>0</v>
      </c>
      <c r="BG200" s="34">
        <f>INDEX(Curves!$A$12:$AZ$907,$CA200,DN200)</f>
        <v>0</v>
      </c>
      <c r="BH200" s="34"/>
      <c r="BI200" s="34">
        <f>INDEX(Curves!$A$12:$AZ$907,$CA200,DP200)</f>
        <v>0</v>
      </c>
      <c r="BJ200" s="34">
        <f>INDEX(Curves!$A$12:$AZ$907,$CA200,DQ200)</f>
        <v>0</v>
      </c>
      <c r="BK200" s="34">
        <f>INDEX(Curves!$A$12:$AZ$907,$CA200,DR200)</f>
        <v>0</v>
      </c>
      <c r="BL200"/>
      <c r="BM200"/>
      <c r="BN200" s="17">
        <f t="shared" si="261"/>
        <v>36647</v>
      </c>
      <c r="BO200" s="17">
        <f t="shared" ref="BO200:BX200" si="265">EOMONTH(BN200,1)</f>
        <v>36707</v>
      </c>
      <c r="BP200" s="17">
        <f t="shared" si="265"/>
        <v>36738</v>
      </c>
      <c r="BQ200" s="17">
        <f t="shared" si="265"/>
        <v>36769</v>
      </c>
      <c r="BR200" s="17">
        <f t="shared" si="265"/>
        <v>36799</v>
      </c>
      <c r="BS200" s="17">
        <f t="shared" si="265"/>
        <v>36830</v>
      </c>
      <c r="BT200" s="17">
        <f t="shared" si="265"/>
        <v>36860</v>
      </c>
      <c r="BU200" s="17">
        <f t="shared" si="265"/>
        <v>36891</v>
      </c>
      <c r="BV200" s="17">
        <f t="shared" si="265"/>
        <v>36922</v>
      </c>
      <c r="BW200" s="17">
        <f t="shared" si="265"/>
        <v>36950</v>
      </c>
      <c r="BX200" s="17">
        <f t="shared" si="265"/>
        <v>36981</v>
      </c>
      <c r="BY200" s="9"/>
      <c r="CA200" s="12">
        <f>MATCH(C200,Curves!$C$12:$C$433,0)</f>
        <v>198</v>
      </c>
      <c r="CB200" s="12">
        <f>MATCH(CONCATENATE("NG ",TEXT($BN200,"mmm-yyyy")),Curves!$11:$11,0)</f>
        <v>20</v>
      </c>
      <c r="CC200" s="12">
        <f>MATCH(CONCATENATE("B ",TEXT($BN200,"mmm-yyyy")),Curves!$11:$11,0)</f>
        <v>8</v>
      </c>
      <c r="CD200" s="12">
        <f>MATCH(CONCATENATE("DISC ",TEXT($BN200,"mmm-yyyy")),Curves!$11:$11,0)</f>
        <v>32</v>
      </c>
      <c r="CE200" s="12"/>
      <c r="CF200" s="12">
        <f>MATCH(CONCATENATE("NG ",TEXT($BO200,"mmm-yyyy")),Curves!$11:$11,0)</f>
        <v>21</v>
      </c>
      <c r="CG200" s="12">
        <f>MATCH(CONCATENATE("B ",TEXT($BO200,"mmm-yyyy")),Curves!$11:$11,0)</f>
        <v>9</v>
      </c>
      <c r="CH200" s="12">
        <f>MATCH(CONCATENATE("DISC ",TEXT($BO200,"mmm-yyyy")),Curves!$11:$11,0)</f>
        <v>33</v>
      </c>
      <c r="CI200" s="12"/>
      <c r="CJ200" s="12">
        <f>MATCH(CONCATENATE("NG ",TEXT($BP200,"mmm-yyyy")),Curves!$11:$11,0)</f>
        <v>22</v>
      </c>
      <c r="CK200" s="12">
        <f>MATCH(CONCATENATE("B ",TEXT($BP200,"mmm-yyyy")),Curves!$11:$11,0)</f>
        <v>10</v>
      </c>
      <c r="CL200" s="12">
        <f>MATCH(CONCATENATE("DISC ",TEXT($BP200,"mmm-yyyy")),Curves!$11:$11,0)</f>
        <v>34</v>
      </c>
      <c r="CM200" s="12"/>
      <c r="CN200" s="12">
        <f>MATCH(CONCATENATE("NG ",TEXT($BQ200,"mmm-yyyy")),Curves!$11:$11,0)</f>
        <v>23</v>
      </c>
      <c r="CO200" s="12">
        <f>MATCH(CONCATENATE("B ",TEXT($BQ200,"mmm-yyyy")),Curves!$11:$11,0)</f>
        <v>11</v>
      </c>
      <c r="CP200" s="12">
        <f>MATCH(CONCATENATE("DISC ",TEXT($BQ200,"mmm-yyyy")),Curves!$11:$11,0)</f>
        <v>35</v>
      </c>
      <c r="CQ200" s="12"/>
      <c r="CR200" s="12">
        <f>MATCH(CONCATENATE("NG ",TEXT($BR200,"mmm-yyyy")),Curves!$11:$11,0)</f>
        <v>24</v>
      </c>
      <c r="CS200" s="12">
        <f>MATCH(CONCATENATE("B ",TEXT($BR200,"mmm-yyyy")),Curves!$11:$11,0)</f>
        <v>12</v>
      </c>
      <c r="CT200" s="12">
        <f>MATCH(CONCATENATE("DISC ",TEXT($BR200,"mmm-yyyy")),Curves!$11:$11,0)</f>
        <v>36</v>
      </c>
      <c r="CU200" s="12"/>
      <c r="CV200" s="12">
        <f>MATCH(CONCATENATE("NG ",TEXT($BS200,"mmm-yyyy")),Curves!$11:$11,0)</f>
        <v>25</v>
      </c>
      <c r="CW200" s="12">
        <f>MATCH(CONCATENATE("B ",TEXT($BS200,"mmm-yyyy")),Curves!$11:$11,0)</f>
        <v>13</v>
      </c>
      <c r="CX200" s="12">
        <f>MATCH(CONCATENATE("DISC ",TEXT($BS200,"mmm-yyyy")),Curves!$11:$11,0)</f>
        <v>37</v>
      </c>
      <c r="CY200" s="12"/>
      <c r="CZ200" s="12">
        <f>MATCH(CONCATENATE("NG ",TEXT($BT200,"mmm-yyyy")),Curves!$11:$11,0)</f>
        <v>26</v>
      </c>
      <c r="DA200" s="12">
        <f>MATCH(CONCATENATE("B ",TEXT($BT200,"mmm-yyyy")),Curves!$11:$11,0)</f>
        <v>14</v>
      </c>
      <c r="DB200" s="12">
        <f>MATCH(CONCATENATE("DISC ",TEXT($BT200,"mmm-yyyy")),Curves!$11:$11,0)</f>
        <v>38</v>
      </c>
      <c r="DC200" s="12"/>
      <c r="DD200" s="12">
        <f>MATCH(CONCATENATE("NG ",TEXT($BU200,"mmm-yyyy")),Curves!$11:$11,0)</f>
        <v>27</v>
      </c>
      <c r="DE200" s="12">
        <f>MATCH(CONCATENATE("B ",TEXT($BU200,"mmm-yyyy")),Curves!$11:$11,0)</f>
        <v>15</v>
      </c>
      <c r="DF200" s="12">
        <f>MATCH(CONCATENATE("DISC ",TEXT($BU200,"mmm-yyyy")),Curves!$11:$11,0)</f>
        <v>39</v>
      </c>
      <c r="DG200" s="12"/>
      <c r="DH200" s="12">
        <f>MATCH(CONCATENATE("NG ",TEXT($BV200,"mmm-yyyy")),Curves!$11:$11,0)</f>
        <v>28</v>
      </c>
      <c r="DI200" s="12">
        <f>MATCH(CONCATENATE("B ",TEXT($BV200,"mmm-yyyy")),Curves!$11:$11,0)</f>
        <v>16</v>
      </c>
      <c r="DJ200" s="12">
        <f>MATCH(CONCATENATE("DISC ",TEXT($BV200,"mmm-yyyy")),Curves!$11:$11,0)</f>
        <v>40</v>
      </c>
      <c r="DL200" s="12">
        <f>MATCH(CONCATENATE("NG ",TEXT($BW200,"mmm-yyyy")),Curves!$11:$11,0)</f>
        <v>29</v>
      </c>
      <c r="DM200" s="12">
        <f>MATCH(CONCATENATE("B ",TEXT($BW200,"mmm-yyyy")),Curves!$11:$11,0)</f>
        <v>17</v>
      </c>
      <c r="DN200" s="12">
        <f>MATCH(CONCATENATE("DISC ",TEXT($BW200,"mmm-yyyy")),Curves!$11:$11,0)</f>
        <v>41</v>
      </c>
      <c r="DP200" s="12">
        <f>MATCH(CONCATENATE("NG ",TEXT($BX200,"mmm-yyyy")),Curves!$11:$11,0)</f>
        <v>30</v>
      </c>
      <c r="DQ200" s="12">
        <f>MATCH(CONCATENATE("B ",TEXT($BX200,"mmm-yyyy")),Curves!$11:$11,0)</f>
        <v>18</v>
      </c>
      <c r="DR200" s="12">
        <f>MATCH(CONCATENATE("DISC ",TEXT($BX200,"mmm-yyyy")),Curves!$11:$11,0)</f>
        <v>42</v>
      </c>
    </row>
    <row r="201" spans="2:122" x14ac:dyDescent="0.2">
      <c r="B201" s="6">
        <f t="shared" si="245"/>
        <v>36831</v>
      </c>
      <c r="C201" s="27">
        <f>IF(Curves!C210&lt;&gt;"",Curves!C210,"")</f>
        <v>36815</v>
      </c>
      <c r="D201" s="31"/>
      <c r="E201" s="20">
        <f t="shared" si="246"/>
        <v>0</v>
      </c>
      <c r="F201" s="20">
        <f t="shared" si="248"/>
        <v>0</v>
      </c>
      <c r="G201" s="20">
        <f t="shared" si="249"/>
        <v>0</v>
      </c>
      <c r="H201" s="20">
        <f t="shared" si="250"/>
        <v>0</v>
      </c>
      <c r="I201" s="20">
        <f t="shared" si="251"/>
        <v>0</v>
      </c>
      <c r="J201" s="20">
        <f t="shared" si="252"/>
        <v>0</v>
      </c>
      <c r="K201" s="20">
        <f t="shared" si="253"/>
        <v>4.9395422194314005</v>
      </c>
      <c r="L201" s="20">
        <f t="shared" si="254"/>
        <v>5.128616911321255</v>
      </c>
      <c r="M201" s="20">
        <f t="shared" si="255"/>
        <v>5.1412749276381904</v>
      </c>
      <c r="N201" s="20">
        <f t="shared" si="256"/>
        <v>4.882995216674102</v>
      </c>
      <c r="O201" s="21">
        <f t="shared" si="257"/>
        <v>4.5843674807368702</v>
      </c>
      <c r="P201" s="20"/>
      <c r="Q201" s="50">
        <f t="shared" si="258"/>
        <v>5.1412749276381904</v>
      </c>
      <c r="R201" s="50">
        <f t="shared" si="233"/>
        <v>4.5843674807368702</v>
      </c>
      <c r="S201" s="51">
        <f t="shared" si="259"/>
        <v>0.55690744690132021</v>
      </c>
      <c r="U201" s="34">
        <f>INDEX(Curves!$A$12:$AZ$907,$CA201,CB201)</f>
        <v>0</v>
      </c>
      <c r="V201" s="34">
        <f>INDEX(Curves!$A$12:$AZ$907,$CA201,CC201)</f>
        <v>0</v>
      </c>
      <c r="W201" s="34">
        <f>INDEX(Curves!$A$12:$AZ$907,$CA201,CD201)</f>
        <v>0</v>
      </c>
      <c r="X201" s="34"/>
      <c r="Y201" s="34">
        <f>INDEX(Curves!$A$12:$AZ$907,$CA201,CF201)</f>
        <v>0</v>
      </c>
      <c r="Z201" s="34">
        <f>INDEX(Curves!$A$12:$AZ$907,$CA201,CG201)</f>
        <v>0</v>
      </c>
      <c r="AA201" s="34">
        <f>INDEX(Curves!$A$12:$AZ$907,$CA201,CH201)</f>
        <v>0</v>
      </c>
      <c r="AB201" s="34"/>
      <c r="AC201" s="34">
        <f>INDEX(Curves!$A$12:$AZ$907,$CA201,CJ201)</f>
        <v>0</v>
      </c>
      <c r="AD201" s="34">
        <f>INDEX(Curves!$A$12:$AZ$907,$CA201,CK201)</f>
        <v>0</v>
      </c>
      <c r="AE201" s="34">
        <f>INDEX(Curves!$A$12:$AZ$907,$CA201,CL201)</f>
        <v>0</v>
      </c>
      <c r="AF201" s="34"/>
      <c r="AG201" s="34">
        <f>INDEX(Curves!$A$12:$AZ$907,$CA201,CN201)</f>
        <v>0</v>
      </c>
      <c r="AH201" s="34">
        <f>INDEX(Curves!$A$12:$AZ$907,$CA201,CO201)</f>
        <v>0</v>
      </c>
      <c r="AI201" s="34">
        <f>INDEX(Curves!$A$12:$AZ$907,$CA201,CP201)</f>
        <v>0</v>
      </c>
      <c r="AJ201" s="34"/>
      <c r="AK201" s="34">
        <f>INDEX(Curves!$A$12:$AZ$907,$CA201,CR201)</f>
        <v>0</v>
      </c>
      <c r="AL201" s="34">
        <f>INDEX(Curves!$A$12:$AZ$907,$CA201,CS201)</f>
        <v>0</v>
      </c>
      <c r="AM201" s="34">
        <f>INDEX(Curves!$A$12:$AZ$907,$CA201,CT201)</f>
        <v>0</v>
      </c>
      <c r="AN201" s="34"/>
      <c r="AO201" s="34">
        <f>INDEX(Curves!$A$12:$AZ$907,$CA201,CV201)</f>
        <v>0</v>
      </c>
      <c r="AP201" s="34">
        <f>INDEX(Curves!$A$12:$AZ$907,$CA201,CW201)</f>
        <v>0</v>
      </c>
      <c r="AQ201" s="34">
        <f>INDEX(Curves!$A$12:$AZ$907,$CA201,CX201)</f>
        <v>0</v>
      </c>
      <c r="AR201" s="34"/>
      <c r="AS201" s="34">
        <f>INDEX(Curves!$A$12:$AZ$907,$CA201,CZ201)</f>
        <v>5.3639999999999999</v>
      </c>
      <c r="AT201" s="34">
        <f>INDEX(Curves!$A$12:$AZ$907,$CA201,DA201)</f>
        <v>-0.41</v>
      </c>
      <c r="AU201" s="34">
        <f>INDEX(Curves!$A$12:$AZ$907,$CA201,DB201)</f>
        <v>0.99708159455619716</v>
      </c>
      <c r="AV201" s="34"/>
      <c r="AW201" s="34">
        <f>INDEX(Curves!$A$12:$AZ$907,$CA201,DD201)</f>
        <v>5.4920000000000009</v>
      </c>
      <c r="AX201" s="34">
        <f>INDEX(Curves!$A$12:$AZ$907,$CA201,DE201)</f>
        <v>-0.32</v>
      </c>
      <c r="AY201" s="34">
        <f>INDEX(Curves!$A$12:$AZ$907,$CA201,DF201)</f>
        <v>0.9916119318099873</v>
      </c>
      <c r="AZ201" s="34"/>
      <c r="BA201" s="34">
        <f>INDEX(Curves!$A$12:$AZ$907,$CA201,DH201)</f>
        <v>5.4749999999999996</v>
      </c>
      <c r="BB201" s="34">
        <f>INDEX(Curves!$A$12:$AZ$907,$CA201,DI201)</f>
        <v>-0.26</v>
      </c>
      <c r="BC201" s="34">
        <f>INDEX(Curves!$A$12:$AZ$907,$CA201,DJ201)</f>
        <v>0.98586288161806146</v>
      </c>
      <c r="BD201" s="34"/>
      <c r="BE201" s="34">
        <f>INDEX(Curves!$A$12:$AZ$907,$CA201,DL201)</f>
        <v>5.2420000000000009</v>
      </c>
      <c r="BF201" s="34">
        <f>INDEX(Curves!$A$12:$AZ$907,$CA201,DM201)</f>
        <v>-0.26</v>
      </c>
      <c r="BG201" s="34">
        <f>INDEX(Curves!$A$12:$AZ$907,$CA201,DN201)</f>
        <v>0.98012750234325585</v>
      </c>
      <c r="BH201" s="34"/>
      <c r="BI201" s="34">
        <f>INDEX(Curves!$A$12:$AZ$907,$CA201,DP201)</f>
        <v>4.9910000000000005</v>
      </c>
      <c r="BJ201" s="34">
        <f>INDEX(Curves!$A$12:$AZ$907,$CA201,DQ201)</f>
        <v>-0.28999999999999998</v>
      </c>
      <c r="BK201" s="34">
        <f>INDEX(Curves!$A$12:$AZ$907,$CA201,DR201)</f>
        <v>0.97518984912505213</v>
      </c>
      <c r="BL201"/>
      <c r="BM201"/>
      <c r="BN201" s="17">
        <f t="shared" si="261"/>
        <v>36647</v>
      </c>
      <c r="BO201" s="17">
        <f t="shared" ref="BO201:BX201" si="266">EOMONTH(BN201,1)</f>
        <v>36707</v>
      </c>
      <c r="BP201" s="17">
        <f t="shared" si="266"/>
        <v>36738</v>
      </c>
      <c r="BQ201" s="17">
        <f t="shared" si="266"/>
        <v>36769</v>
      </c>
      <c r="BR201" s="17">
        <f t="shared" si="266"/>
        <v>36799</v>
      </c>
      <c r="BS201" s="17">
        <f t="shared" si="266"/>
        <v>36830</v>
      </c>
      <c r="BT201" s="17">
        <f t="shared" si="266"/>
        <v>36860</v>
      </c>
      <c r="BU201" s="17">
        <f t="shared" si="266"/>
        <v>36891</v>
      </c>
      <c r="BV201" s="17">
        <f t="shared" si="266"/>
        <v>36922</v>
      </c>
      <c r="BW201" s="17">
        <f t="shared" si="266"/>
        <v>36950</v>
      </c>
      <c r="BX201" s="17">
        <f t="shared" si="266"/>
        <v>36981</v>
      </c>
      <c r="BY201" s="9"/>
      <c r="CA201" s="12">
        <f>MATCH(C201,Curves!$C$12:$C$433,0)</f>
        <v>199</v>
      </c>
      <c r="CB201" s="12">
        <f>MATCH(CONCATENATE("NG ",TEXT($BN201,"mmm-yyyy")),Curves!$11:$11,0)</f>
        <v>20</v>
      </c>
      <c r="CC201" s="12">
        <f>MATCH(CONCATENATE("B ",TEXT($BN201,"mmm-yyyy")),Curves!$11:$11,0)</f>
        <v>8</v>
      </c>
      <c r="CD201" s="12">
        <f>MATCH(CONCATENATE("DISC ",TEXT($BN201,"mmm-yyyy")),Curves!$11:$11,0)</f>
        <v>32</v>
      </c>
      <c r="CE201" s="12"/>
      <c r="CF201" s="12">
        <f>MATCH(CONCATENATE("NG ",TEXT($BO201,"mmm-yyyy")),Curves!$11:$11,0)</f>
        <v>21</v>
      </c>
      <c r="CG201" s="12">
        <f>MATCH(CONCATENATE("B ",TEXT($BO201,"mmm-yyyy")),Curves!$11:$11,0)</f>
        <v>9</v>
      </c>
      <c r="CH201" s="12">
        <f>MATCH(CONCATENATE("DISC ",TEXT($BO201,"mmm-yyyy")),Curves!$11:$11,0)</f>
        <v>33</v>
      </c>
      <c r="CI201" s="12"/>
      <c r="CJ201" s="12">
        <f>MATCH(CONCATENATE("NG ",TEXT($BP201,"mmm-yyyy")),Curves!$11:$11,0)</f>
        <v>22</v>
      </c>
      <c r="CK201" s="12">
        <f>MATCH(CONCATENATE("B ",TEXT($BP201,"mmm-yyyy")),Curves!$11:$11,0)</f>
        <v>10</v>
      </c>
      <c r="CL201" s="12">
        <f>MATCH(CONCATENATE("DISC ",TEXT($BP201,"mmm-yyyy")),Curves!$11:$11,0)</f>
        <v>34</v>
      </c>
      <c r="CM201" s="12"/>
      <c r="CN201" s="12">
        <f>MATCH(CONCATENATE("NG ",TEXT($BQ201,"mmm-yyyy")),Curves!$11:$11,0)</f>
        <v>23</v>
      </c>
      <c r="CO201" s="12">
        <f>MATCH(CONCATENATE("B ",TEXT($BQ201,"mmm-yyyy")),Curves!$11:$11,0)</f>
        <v>11</v>
      </c>
      <c r="CP201" s="12">
        <f>MATCH(CONCATENATE("DISC ",TEXT($BQ201,"mmm-yyyy")),Curves!$11:$11,0)</f>
        <v>35</v>
      </c>
      <c r="CQ201" s="12"/>
      <c r="CR201" s="12">
        <f>MATCH(CONCATENATE("NG ",TEXT($BR201,"mmm-yyyy")),Curves!$11:$11,0)</f>
        <v>24</v>
      </c>
      <c r="CS201" s="12">
        <f>MATCH(CONCATENATE("B ",TEXT($BR201,"mmm-yyyy")),Curves!$11:$11,0)</f>
        <v>12</v>
      </c>
      <c r="CT201" s="12">
        <f>MATCH(CONCATENATE("DISC ",TEXT($BR201,"mmm-yyyy")),Curves!$11:$11,0)</f>
        <v>36</v>
      </c>
      <c r="CU201" s="12"/>
      <c r="CV201" s="12">
        <f>MATCH(CONCATENATE("NG ",TEXT($BS201,"mmm-yyyy")),Curves!$11:$11,0)</f>
        <v>25</v>
      </c>
      <c r="CW201" s="12">
        <f>MATCH(CONCATENATE("B ",TEXT($BS201,"mmm-yyyy")),Curves!$11:$11,0)</f>
        <v>13</v>
      </c>
      <c r="CX201" s="12">
        <f>MATCH(CONCATENATE("DISC ",TEXT($BS201,"mmm-yyyy")),Curves!$11:$11,0)</f>
        <v>37</v>
      </c>
      <c r="CY201" s="12"/>
      <c r="CZ201" s="12">
        <f>MATCH(CONCATENATE("NG ",TEXT($BT201,"mmm-yyyy")),Curves!$11:$11,0)</f>
        <v>26</v>
      </c>
      <c r="DA201" s="12">
        <f>MATCH(CONCATENATE("B ",TEXT($BT201,"mmm-yyyy")),Curves!$11:$11,0)</f>
        <v>14</v>
      </c>
      <c r="DB201" s="12">
        <f>MATCH(CONCATENATE("DISC ",TEXT($BT201,"mmm-yyyy")),Curves!$11:$11,0)</f>
        <v>38</v>
      </c>
      <c r="DC201" s="12"/>
      <c r="DD201" s="12">
        <f>MATCH(CONCATENATE("NG ",TEXT($BU201,"mmm-yyyy")),Curves!$11:$11,0)</f>
        <v>27</v>
      </c>
      <c r="DE201" s="12">
        <f>MATCH(CONCATENATE("B ",TEXT($BU201,"mmm-yyyy")),Curves!$11:$11,0)</f>
        <v>15</v>
      </c>
      <c r="DF201" s="12">
        <f>MATCH(CONCATENATE("DISC ",TEXT($BU201,"mmm-yyyy")),Curves!$11:$11,0)</f>
        <v>39</v>
      </c>
      <c r="DG201" s="12"/>
      <c r="DH201" s="12">
        <f>MATCH(CONCATENATE("NG ",TEXT($BV201,"mmm-yyyy")),Curves!$11:$11,0)</f>
        <v>28</v>
      </c>
      <c r="DI201" s="12">
        <f>MATCH(CONCATENATE("B ",TEXT($BV201,"mmm-yyyy")),Curves!$11:$11,0)</f>
        <v>16</v>
      </c>
      <c r="DJ201" s="12">
        <f>MATCH(CONCATENATE("DISC ",TEXT($BV201,"mmm-yyyy")),Curves!$11:$11,0)</f>
        <v>40</v>
      </c>
      <c r="DL201" s="12">
        <f>MATCH(CONCATENATE("NG ",TEXT($BW201,"mmm-yyyy")),Curves!$11:$11,0)</f>
        <v>29</v>
      </c>
      <c r="DM201" s="12">
        <f>MATCH(CONCATENATE("B ",TEXT($BW201,"mmm-yyyy")),Curves!$11:$11,0)</f>
        <v>17</v>
      </c>
      <c r="DN201" s="12">
        <f>MATCH(CONCATENATE("DISC ",TEXT($BW201,"mmm-yyyy")),Curves!$11:$11,0)</f>
        <v>41</v>
      </c>
      <c r="DP201" s="12">
        <f>MATCH(CONCATENATE("NG ",TEXT($BX201,"mmm-yyyy")),Curves!$11:$11,0)</f>
        <v>30</v>
      </c>
      <c r="DQ201" s="12">
        <f>MATCH(CONCATENATE("B ",TEXT($BX201,"mmm-yyyy")),Curves!$11:$11,0)</f>
        <v>18</v>
      </c>
      <c r="DR201" s="12">
        <f>MATCH(CONCATENATE("DISC ",TEXT($BX201,"mmm-yyyy")),Curves!$11:$11,0)</f>
        <v>42</v>
      </c>
    </row>
    <row r="202" spans="2:122" x14ac:dyDescent="0.2">
      <c r="B202" s="6">
        <f t="shared" si="245"/>
        <v>36831</v>
      </c>
      <c r="C202" s="27">
        <f>IF(Curves!C211&lt;&gt;"",Curves!C211,"")</f>
        <v>36816</v>
      </c>
      <c r="D202" s="31"/>
      <c r="E202" s="20">
        <f t="shared" si="246"/>
        <v>0</v>
      </c>
      <c r="F202" s="20">
        <f t="shared" si="248"/>
        <v>0</v>
      </c>
      <c r="G202" s="20">
        <f t="shared" si="249"/>
        <v>0</v>
      </c>
      <c r="H202" s="20">
        <f t="shared" si="250"/>
        <v>0</v>
      </c>
      <c r="I202" s="20">
        <f t="shared" si="251"/>
        <v>0</v>
      </c>
      <c r="J202" s="20">
        <f t="shared" si="252"/>
        <v>0</v>
      </c>
      <c r="K202" s="20">
        <f t="shared" si="253"/>
        <v>5.0651066186688851</v>
      </c>
      <c r="L202" s="20">
        <f t="shared" si="254"/>
        <v>5.1950103199946334</v>
      </c>
      <c r="M202" s="20">
        <f t="shared" si="255"/>
        <v>5.2064060910055012</v>
      </c>
      <c r="N202" s="20">
        <f t="shared" si="256"/>
        <v>4.940833623323738</v>
      </c>
      <c r="O202" s="21">
        <f t="shared" si="257"/>
        <v>4.6380756429679453</v>
      </c>
      <c r="P202" s="20"/>
      <c r="Q202" s="50">
        <f t="shared" si="258"/>
        <v>5.2064060910055012</v>
      </c>
      <c r="R202" s="50">
        <f t="shared" si="233"/>
        <v>4.6380756429679453</v>
      </c>
      <c r="S202" s="51">
        <f t="shared" si="259"/>
        <v>0.56833044803755595</v>
      </c>
      <c r="U202" s="34">
        <f>INDEX(Curves!$A$12:$AZ$907,$CA202,CB202)</f>
        <v>0</v>
      </c>
      <c r="V202" s="34">
        <f>INDEX(Curves!$A$12:$AZ$907,$CA202,CC202)</f>
        <v>0</v>
      </c>
      <c r="W202" s="34">
        <f>INDEX(Curves!$A$12:$AZ$907,$CA202,CD202)</f>
        <v>0</v>
      </c>
      <c r="X202" s="34"/>
      <c r="Y202" s="34">
        <f>INDEX(Curves!$A$12:$AZ$907,$CA202,CF202)</f>
        <v>0</v>
      </c>
      <c r="Z202" s="34">
        <f>INDEX(Curves!$A$12:$AZ$907,$CA202,CG202)</f>
        <v>0</v>
      </c>
      <c r="AA202" s="34">
        <f>INDEX(Curves!$A$12:$AZ$907,$CA202,CH202)</f>
        <v>0</v>
      </c>
      <c r="AB202" s="34"/>
      <c r="AC202" s="34">
        <f>INDEX(Curves!$A$12:$AZ$907,$CA202,CJ202)</f>
        <v>0</v>
      </c>
      <c r="AD202" s="34">
        <f>INDEX(Curves!$A$12:$AZ$907,$CA202,CK202)</f>
        <v>0</v>
      </c>
      <c r="AE202" s="34">
        <f>INDEX(Curves!$A$12:$AZ$907,$CA202,CL202)</f>
        <v>0</v>
      </c>
      <c r="AF202" s="34"/>
      <c r="AG202" s="34">
        <f>INDEX(Curves!$A$12:$AZ$907,$CA202,CN202)</f>
        <v>0</v>
      </c>
      <c r="AH202" s="34">
        <f>INDEX(Curves!$A$12:$AZ$907,$CA202,CO202)</f>
        <v>0</v>
      </c>
      <c r="AI202" s="34">
        <f>INDEX(Curves!$A$12:$AZ$907,$CA202,CP202)</f>
        <v>0</v>
      </c>
      <c r="AJ202" s="34"/>
      <c r="AK202" s="34">
        <f>INDEX(Curves!$A$12:$AZ$907,$CA202,CR202)</f>
        <v>0</v>
      </c>
      <c r="AL202" s="34">
        <f>INDEX(Curves!$A$12:$AZ$907,$CA202,CS202)</f>
        <v>0</v>
      </c>
      <c r="AM202" s="34">
        <f>INDEX(Curves!$A$12:$AZ$907,$CA202,CT202)</f>
        <v>0</v>
      </c>
      <c r="AN202" s="34"/>
      <c r="AO202" s="34">
        <f>INDEX(Curves!$A$12:$AZ$907,$CA202,CV202)</f>
        <v>0</v>
      </c>
      <c r="AP202" s="34">
        <f>INDEX(Curves!$A$12:$AZ$907,$CA202,CW202)</f>
        <v>0</v>
      </c>
      <c r="AQ202" s="34">
        <f>INDEX(Curves!$A$12:$AZ$907,$CA202,CX202)</f>
        <v>0</v>
      </c>
      <c r="AR202" s="34"/>
      <c r="AS202" s="34">
        <f>INDEX(Curves!$A$12:$AZ$907,$CA202,CZ202)</f>
        <v>5.4390000000000001</v>
      </c>
      <c r="AT202" s="34">
        <f>INDEX(Curves!$A$12:$AZ$907,$CA202,DA202)</f>
        <v>-0.36</v>
      </c>
      <c r="AU202" s="34">
        <f>INDEX(Curves!$A$12:$AZ$907,$CA202,DB202)</f>
        <v>0.99726454393953246</v>
      </c>
      <c r="AV202" s="34"/>
      <c r="AW202" s="34">
        <f>INDEX(Curves!$A$12:$AZ$907,$CA202,DD202)</f>
        <v>5.5530000000000008</v>
      </c>
      <c r="AX202" s="34">
        <f>INDEX(Curves!$A$12:$AZ$907,$CA202,DE202)</f>
        <v>-0.315</v>
      </c>
      <c r="AY202" s="34">
        <f>INDEX(Curves!$A$12:$AZ$907,$CA202,DF202)</f>
        <v>0.99179273004861268</v>
      </c>
      <c r="AZ202" s="34"/>
      <c r="BA202" s="34">
        <f>INDEX(Curves!$A$12:$AZ$907,$CA202,DH202)</f>
        <v>5.5350000000000001</v>
      </c>
      <c r="BB202" s="34">
        <f>INDEX(Curves!$A$12:$AZ$907,$CA202,DI202)</f>
        <v>-0.255</v>
      </c>
      <c r="BC202" s="34">
        <f>INDEX(Curves!$A$12:$AZ$907,$CA202,DJ202)</f>
        <v>0.98606175966013276</v>
      </c>
      <c r="BD202" s="34"/>
      <c r="BE202" s="34">
        <f>INDEX(Curves!$A$12:$AZ$907,$CA202,DL202)</f>
        <v>5.2949999999999999</v>
      </c>
      <c r="BF202" s="34">
        <f>INDEX(Curves!$A$12:$AZ$907,$CA202,DM202)</f>
        <v>-0.255</v>
      </c>
      <c r="BG202" s="34">
        <f>INDEX(Curves!$A$12:$AZ$907,$CA202,DN202)</f>
        <v>0.98032413161185272</v>
      </c>
      <c r="BH202" s="34"/>
      <c r="BI202" s="34">
        <f>INDEX(Curves!$A$12:$AZ$907,$CA202,DP202)</f>
        <v>5.04</v>
      </c>
      <c r="BJ202" s="34">
        <f>INDEX(Curves!$A$12:$AZ$907,$CA202,DQ202)</f>
        <v>-0.28499999999999998</v>
      </c>
      <c r="BK202" s="34">
        <f>INDEX(Curves!$A$12:$AZ$907,$CA202,DR202)</f>
        <v>0.97541022985656056</v>
      </c>
      <c r="BL202"/>
      <c r="BM202"/>
      <c r="BN202" s="17">
        <f t="shared" si="261"/>
        <v>36647</v>
      </c>
      <c r="BO202" s="17">
        <f t="shared" ref="BO202:BX202" si="267">EOMONTH(BN202,1)</f>
        <v>36707</v>
      </c>
      <c r="BP202" s="17">
        <f t="shared" si="267"/>
        <v>36738</v>
      </c>
      <c r="BQ202" s="17">
        <f t="shared" si="267"/>
        <v>36769</v>
      </c>
      <c r="BR202" s="17">
        <f t="shared" si="267"/>
        <v>36799</v>
      </c>
      <c r="BS202" s="17">
        <f t="shared" si="267"/>
        <v>36830</v>
      </c>
      <c r="BT202" s="17">
        <f t="shared" si="267"/>
        <v>36860</v>
      </c>
      <c r="BU202" s="17">
        <f t="shared" si="267"/>
        <v>36891</v>
      </c>
      <c r="BV202" s="17">
        <f t="shared" si="267"/>
        <v>36922</v>
      </c>
      <c r="BW202" s="17">
        <f t="shared" si="267"/>
        <v>36950</v>
      </c>
      <c r="BX202" s="17">
        <f t="shared" si="267"/>
        <v>36981</v>
      </c>
      <c r="BY202" s="9"/>
      <c r="CA202" s="12">
        <f>MATCH(C202,Curves!$C$12:$C$433,0)</f>
        <v>200</v>
      </c>
      <c r="CB202" s="12">
        <f>MATCH(CONCATENATE("NG ",TEXT($BN202,"mmm-yyyy")),Curves!$11:$11,0)</f>
        <v>20</v>
      </c>
      <c r="CC202" s="12">
        <f>MATCH(CONCATENATE("B ",TEXT($BN202,"mmm-yyyy")),Curves!$11:$11,0)</f>
        <v>8</v>
      </c>
      <c r="CD202" s="12">
        <f>MATCH(CONCATENATE("DISC ",TEXT($BN202,"mmm-yyyy")),Curves!$11:$11,0)</f>
        <v>32</v>
      </c>
      <c r="CE202" s="12"/>
      <c r="CF202" s="12">
        <f>MATCH(CONCATENATE("NG ",TEXT($BO202,"mmm-yyyy")),Curves!$11:$11,0)</f>
        <v>21</v>
      </c>
      <c r="CG202" s="12">
        <f>MATCH(CONCATENATE("B ",TEXT($BO202,"mmm-yyyy")),Curves!$11:$11,0)</f>
        <v>9</v>
      </c>
      <c r="CH202" s="12">
        <f>MATCH(CONCATENATE("DISC ",TEXT($BO202,"mmm-yyyy")),Curves!$11:$11,0)</f>
        <v>33</v>
      </c>
      <c r="CI202" s="12"/>
      <c r="CJ202" s="12">
        <f>MATCH(CONCATENATE("NG ",TEXT($BP202,"mmm-yyyy")),Curves!$11:$11,0)</f>
        <v>22</v>
      </c>
      <c r="CK202" s="12">
        <f>MATCH(CONCATENATE("B ",TEXT($BP202,"mmm-yyyy")),Curves!$11:$11,0)</f>
        <v>10</v>
      </c>
      <c r="CL202" s="12">
        <f>MATCH(CONCATENATE("DISC ",TEXT($BP202,"mmm-yyyy")),Curves!$11:$11,0)</f>
        <v>34</v>
      </c>
      <c r="CM202" s="12"/>
      <c r="CN202" s="12">
        <f>MATCH(CONCATENATE("NG ",TEXT($BQ202,"mmm-yyyy")),Curves!$11:$11,0)</f>
        <v>23</v>
      </c>
      <c r="CO202" s="12">
        <f>MATCH(CONCATENATE("B ",TEXT($BQ202,"mmm-yyyy")),Curves!$11:$11,0)</f>
        <v>11</v>
      </c>
      <c r="CP202" s="12">
        <f>MATCH(CONCATENATE("DISC ",TEXT($BQ202,"mmm-yyyy")),Curves!$11:$11,0)</f>
        <v>35</v>
      </c>
      <c r="CQ202" s="12"/>
      <c r="CR202" s="12">
        <f>MATCH(CONCATENATE("NG ",TEXT($BR202,"mmm-yyyy")),Curves!$11:$11,0)</f>
        <v>24</v>
      </c>
      <c r="CS202" s="12">
        <f>MATCH(CONCATENATE("B ",TEXT($BR202,"mmm-yyyy")),Curves!$11:$11,0)</f>
        <v>12</v>
      </c>
      <c r="CT202" s="12">
        <f>MATCH(CONCATENATE("DISC ",TEXT($BR202,"mmm-yyyy")),Curves!$11:$11,0)</f>
        <v>36</v>
      </c>
      <c r="CU202" s="12"/>
      <c r="CV202" s="12">
        <f>MATCH(CONCATENATE("NG ",TEXT($BS202,"mmm-yyyy")),Curves!$11:$11,0)</f>
        <v>25</v>
      </c>
      <c r="CW202" s="12">
        <f>MATCH(CONCATENATE("B ",TEXT($BS202,"mmm-yyyy")),Curves!$11:$11,0)</f>
        <v>13</v>
      </c>
      <c r="CX202" s="12">
        <f>MATCH(CONCATENATE("DISC ",TEXT($BS202,"mmm-yyyy")),Curves!$11:$11,0)</f>
        <v>37</v>
      </c>
      <c r="CY202" s="12"/>
      <c r="CZ202" s="12">
        <f>MATCH(CONCATENATE("NG ",TEXT($BT202,"mmm-yyyy")),Curves!$11:$11,0)</f>
        <v>26</v>
      </c>
      <c r="DA202" s="12">
        <f>MATCH(CONCATENATE("B ",TEXT($BT202,"mmm-yyyy")),Curves!$11:$11,0)</f>
        <v>14</v>
      </c>
      <c r="DB202" s="12">
        <f>MATCH(CONCATENATE("DISC ",TEXT($BT202,"mmm-yyyy")),Curves!$11:$11,0)</f>
        <v>38</v>
      </c>
      <c r="DC202" s="12"/>
      <c r="DD202" s="12">
        <f>MATCH(CONCATENATE("NG ",TEXT($BU202,"mmm-yyyy")),Curves!$11:$11,0)</f>
        <v>27</v>
      </c>
      <c r="DE202" s="12">
        <f>MATCH(CONCATENATE("B ",TEXT($BU202,"mmm-yyyy")),Curves!$11:$11,0)</f>
        <v>15</v>
      </c>
      <c r="DF202" s="12">
        <f>MATCH(CONCATENATE("DISC ",TEXT($BU202,"mmm-yyyy")),Curves!$11:$11,0)</f>
        <v>39</v>
      </c>
      <c r="DG202" s="12"/>
      <c r="DH202" s="12">
        <f>MATCH(CONCATENATE("NG ",TEXT($BV202,"mmm-yyyy")),Curves!$11:$11,0)</f>
        <v>28</v>
      </c>
      <c r="DI202" s="12">
        <f>MATCH(CONCATENATE("B ",TEXT($BV202,"mmm-yyyy")),Curves!$11:$11,0)</f>
        <v>16</v>
      </c>
      <c r="DJ202" s="12">
        <f>MATCH(CONCATENATE("DISC ",TEXT($BV202,"mmm-yyyy")),Curves!$11:$11,0)</f>
        <v>40</v>
      </c>
      <c r="DL202" s="12">
        <f>MATCH(CONCATENATE("NG ",TEXT($BW202,"mmm-yyyy")),Curves!$11:$11,0)</f>
        <v>29</v>
      </c>
      <c r="DM202" s="12">
        <f>MATCH(CONCATENATE("B ",TEXT($BW202,"mmm-yyyy")),Curves!$11:$11,0)</f>
        <v>17</v>
      </c>
      <c r="DN202" s="12">
        <f>MATCH(CONCATENATE("DISC ",TEXT($BW202,"mmm-yyyy")),Curves!$11:$11,0)</f>
        <v>41</v>
      </c>
      <c r="DP202" s="12">
        <f>MATCH(CONCATENATE("NG ",TEXT($BX202,"mmm-yyyy")),Curves!$11:$11,0)</f>
        <v>30</v>
      </c>
      <c r="DQ202" s="12">
        <f>MATCH(CONCATENATE("B ",TEXT($BX202,"mmm-yyyy")),Curves!$11:$11,0)</f>
        <v>18</v>
      </c>
      <c r="DR202" s="12">
        <f>MATCH(CONCATENATE("DISC ",TEXT($BX202,"mmm-yyyy")),Curves!$11:$11,0)</f>
        <v>42</v>
      </c>
    </row>
    <row r="203" spans="2:122" x14ac:dyDescent="0.2">
      <c r="B203" s="6">
        <f t="shared" si="245"/>
        <v>36831</v>
      </c>
      <c r="C203" s="27">
        <f>IF(Curves!C212&lt;&gt;"",Curves!C212,"")</f>
        <v>36817</v>
      </c>
      <c r="D203" s="31"/>
      <c r="E203" s="20">
        <f t="shared" si="246"/>
        <v>0</v>
      </c>
      <c r="F203" s="20">
        <f t="shared" si="248"/>
        <v>0</v>
      </c>
      <c r="G203" s="20">
        <f t="shared" si="249"/>
        <v>0</v>
      </c>
      <c r="H203" s="20">
        <f t="shared" si="250"/>
        <v>0</v>
      </c>
      <c r="I203" s="20">
        <f t="shared" si="251"/>
        <v>0</v>
      </c>
      <c r="J203" s="20">
        <f t="shared" si="252"/>
        <v>0</v>
      </c>
      <c r="K203" s="20">
        <f t="shared" si="253"/>
        <v>4.9129295430177953</v>
      </c>
      <c r="L203" s="20">
        <f t="shared" si="254"/>
        <v>5.0134366592723927</v>
      </c>
      <c r="M203" s="20">
        <f t="shared" si="255"/>
        <v>5.0364629522468736</v>
      </c>
      <c r="N203" s="20">
        <f t="shared" si="256"/>
        <v>4.7883959306436452</v>
      </c>
      <c r="O203" s="21">
        <f t="shared" si="257"/>
        <v>4.4971367658653341</v>
      </c>
      <c r="P203" s="20"/>
      <c r="Q203" s="50">
        <f t="shared" si="258"/>
        <v>5.0364629522468736</v>
      </c>
      <c r="R203" s="50">
        <f t="shared" si="233"/>
        <v>4.4971367658653341</v>
      </c>
      <c r="S203" s="51">
        <f t="shared" si="259"/>
        <v>0.53932618638153951</v>
      </c>
      <c r="U203" s="34">
        <f>INDEX(Curves!$A$12:$AZ$907,$CA203,CB203)</f>
        <v>0</v>
      </c>
      <c r="V203" s="34">
        <f>INDEX(Curves!$A$12:$AZ$907,$CA203,CC203)</f>
        <v>0</v>
      </c>
      <c r="W203" s="34">
        <f>INDEX(Curves!$A$12:$AZ$907,$CA203,CD203)</f>
        <v>0</v>
      </c>
      <c r="X203" s="34"/>
      <c r="Y203" s="34">
        <f>INDEX(Curves!$A$12:$AZ$907,$CA203,CF203)</f>
        <v>0</v>
      </c>
      <c r="Z203" s="34">
        <f>INDEX(Curves!$A$12:$AZ$907,$CA203,CG203)</f>
        <v>0</v>
      </c>
      <c r="AA203" s="34">
        <f>INDEX(Curves!$A$12:$AZ$907,$CA203,CH203)</f>
        <v>0</v>
      </c>
      <c r="AB203" s="34"/>
      <c r="AC203" s="34">
        <f>INDEX(Curves!$A$12:$AZ$907,$CA203,CJ203)</f>
        <v>0</v>
      </c>
      <c r="AD203" s="34">
        <f>INDEX(Curves!$A$12:$AZ$907,$CA203,CK203)</f>
        <v>0</v>
      </c>
      <c r="AE203" s="34">
        <f>INDEX(Curves!$A$12:$AZ$907,$CA203,CL203)</f>
        <v>0</v>
      </c>
      <c r="AF203" s="34"/>
      <c r="AG203" s="34">
        <f>INDEX(Curves!$A$12:$AZ$907,$CA203,CN203)</f>
        <v>0</v>
      </c>
      <c r="AH203" s="34">
        <f>INDEX(Curves!$A$12:$AZ$907,$CA203,CO203)</f>
        <v>0</v>
      </c>
      <c r="AI203" s="34">
        <f>INDEX(Curves!$A$12:$AZ$907,$CA203,CP203)</f>
        <v>0</v>
      </c>
      <c r="AJ203" s="34"/>
      <c r="AK203" s="34">
        <f>INDEX(Curves!$A$12:$AZ$907,$CA203,CR203)</f>
        <v>0</v>
      </c>
      <c r="AL203" s="34">
        <f>INDEX(Curves!$A$12:$AZ$907,$CA203,CS203)</f>
        <v>0</v>
      </c>
      <c r="AM203" s="34">
        <f>INDEX(Curves!$A$12:$AZ$907,$CA203,CT203)</f>
        <v>0</v>
      </c>
      <c r="AN203" s="34"/>
      <c r="AO203" s="34">
        <f>INDEX(Curves!$A$12:$AZ$907,$CA203,CV203)</f>
        <v>0</v>
      </c>
      <c r="AP203" s="34">
        <f>INDEX(Curves!$A$12:$AZ$907,$CA203,CW203)</f>
        <v>0</v>
      </c>
      <c r="AQ203" s="34">
        <f>INDEX(Curves!$A$12:$AZ$907,$CA203,CX203)</f>
        <v>0</v>
      </c>
      <c r="AR203" s="34"/>
      <c r="AS203" s="34">
        <f>INDEX(Curves!$A$12:$AZ$907,$CA203,CZ203)</f>
        <v>5.2279999999999998</v>
      </c>
      <c r="AT203" s="34">
        <f>INDEX(Curves!$A$12:$AZ$907,$CA203,DA203)</f>
        <v>-0.30249999999999999</v>
      </c>
      <c r="AU203" s="34">
        <f>INDEX(Curves!$A$12:$AZ$907,$CA203,DB203)</f>
        <v>0.99744788204604529</v>
      </c>
      <c r="AV203" s="34"/>
      <c r="AW203" s="34">
        <f>INDEX(Curves!$A$12:$AZ$907,$CA203,DD203)</f>
        <v>5.3490000000000002</v>
      </c>
      <c r="AX203" s="34">
        <f>INDEX(Curves!$A$12:$AZ$907,$CA203,DE203)</f>
        <v>-0.29499999999999998</v>
      </c>
      <c r="AY203" s="34">
        <f>INDEX(Curves!$A$12:$AZ$907,$CA203,DF203)</f>
        <v>0.99197401251927031</v>
      </c>
      <c r="AZ203" s="34"/>
      <c r="BA203" s="34">
        <f>INDEX(Curves!$A$12:$AZ$907,$CA203,DH203)</f>
        <v>5.3440000000000003</v>
      </c>
      <c r="BB203" s="34">
        <f>INDEX(Curves!$A$12:$AZ$907,$CA203,DI203)</f>
        <v>-0.23749999999999999</v>
      </c>
      <c r="BC203" s="34">
        <f>INDEX(Curves!$A$12:$AZ$907,$CA203,DJ203)</f>
        <v>0.98628472579004656</v>
      </c>
      <c r="BD203" s="34"/>
      <c r="BE203" s="34">
        <f>INDEX(Curves!$A$12:$AZ$907,$CA203,DL203)</f>
        <v>5.1210000000000004</v>
      </c>
      <c r="BF203" s="34">
        <f>INDEX(Curves!$A$12:$AZ$907,$CA203,DM203)</f>
        <v>-0.23749999999999999</v>
      </c>
      <c r="BG203" s="34">
        <f>INDEX(Curves!$A$12:$AZ$907,$CA203,DN203)</f>
        <v>0.98052542861546932</v>
      </c>
      <c r="BH203" s="34"/>
      <c r="BI203" s="34">
        <f>INDEX(Curves!$A$12:$AZ$907,$CA203,DP203)</f>
        <v>4.8769999999999998</v>
      </c>
      <c r="BJ203" s="34">
        <f>INDEX(Curves!$A$12:$AZ$907,$CA203,DQ203)</f>
        <v>-0.26750000000000002</v>
      </c>
      <c r="BK203" s="34">
        <f>INDEX(Curves!$A$12:$AZ$907,$CA203,DR203)</f>
        <v>0.97562355263376377</v>
      </c>
      <c r="BL203"/>
      <c r="BM203"/>
      <c r="BN203" s="17">
        <f t="shared" si="261"/>
        <v>36647</v>
      </c>
      <c r="BO203" s="17">
        <f t="shared" ref="BO203:BX203" si="268">EOMONTH(BN203,1)</f>
        <v>36707</v>
      </c>
      <c r="BP203" s="17">
        <f t="shared" si="268"/>
        <v>36738</v>
      </c>
      <c r="BQ203" s="17">
        <f t="shared" si="268"/>
        <v>36769</v>
      </c>
      <c r="BR203" s="17">
        <f t="shared" si="268"/>
        <v>36799</v>
      </c>
      <c r="BS203" s="17">
        <f t="shared" si="268"/>
        <v>36830</v>
      </c>
      <c r="BT203" s="17">
        <f t="shared" si="268"/>
        <v>36860</v>
      </c>
      <c r="BU203" s="17">
        <f t="shared" si="268"/>
        <v>36891</v>
      </c>
      <c r="BV203" s="17">
        <f t="shared" si="268"/>
        <v>36922</v>
      </c>
      <c r="BW203" s="17">
        <f t="shared" si="268"/>
        <v>36950</v>
      </c>
      <c r="BX203" s="17">
        <f t="shared" si="268"/>
        <v>36981</v>
      </c>
      <c r="BY203" s="9"/>
      <c r="CA203" s="12">
        <f>MATCH(C203,Curves!$C$12:$C$433,0)</f>
        <v>201</v>
      </c>
      <c r="CB203" s="12">
        <f>MATCH(CONCATENATE("NG ",TEXT($BN203,"mmm-yyyy")),Curves!$11:$11,0)</f>
        <v>20</v>
      </c>
      <c r="CC203" s="12">
        <f>MATCH(CONCATENATE("B ",TEXT($BN203,"mmm-yyyy")),Curves!$11:$11,0)</f>
        <v>8</v>
      </c>
      <c r="CD203" s="12">
        <f>MATCH(CONCATENATE("DISC ",TEXT($BN203,"mmm-yyyy")),Curves!$11:$11,0)</f>
        <v>32</v>
      </c>
      <c r="CE203" s="12"/>
      <c r="CF203" s="12">
        <f>MATCH(CONCATENATE("NG ",TEXT($BO203,"mmm-yyyy")),Curves!$11:$11,0)</f>
        <v>21</v>
      </c>
      <c r="CG203" s="12">
        <f>MATCH(CONCATENATE("B ",TEXT($BO203,"mmm-yyyy")),Curves!$11:$11,0)</f>
        <v>9</v>
      </c>
      <c r="CH203" s="12">
        <f>MATCH(CONCATENATE("DISC ",TEXT($BO203,"mmm-yyyy")),Curves!$11:$11,0)</f>
        <v>33</v>
      </c>
      <c r="CI203" s="12"/>
      <c r="CJ203" s="12">
        <f>MATCH(CONCATENATE("NG ",TEXT($BP203,"mmm-yyyy")),Curves!$11:$11,0)</f>
        <v>22</v>
      </c>
      <c r="CK203" s="12">
        <f>MATCH(CONCATENATE("B ",TEXT($BP203,"mmm-yyyy")),Curves!$11:$11,0)</f>
        <v>10</v>
      </c>
      <c r="CL203" s="12">
        <f>MATCH(CONCATENATE("DISC ",TEXT($BP203,"mmm-yyyy")),Curves!$11:$11,0)</f>
        <v>34</v>
      </c>
      <c r="CM203" s="12"/>
      <c r="CN203" s="12">
        <f>MATCH(CONCATENATE("NG ",TEXT($BQ203,"mmm-yyyy")),Curves!$11:$11,0)</f>
        <v>23</v>
      </c>
      <c r="CO203" s="12">
        <f>MATCH(CONCATENATE("B ",TEXT($BQ203,"mmm-yyyy")),Curves!$11:$11,0)</f>
        <v>11</v>
      </c>
      <c r="CP203" s="12">
        <f>MATCH(CONCATENATE("DISC ",TEXT($BQ203,"mmm-yyyy")),Curves!$11:$11,0)</f>
        <v>35</v>
      </c>
      <c r="CQ203" s="12"/>
      <c r="CR203" s="12">
        <f>MATCH(CONCATENATE("NG ",TEXT($BR203,"mmm-yyyy")),Curves!$11:$11,0)</f>
        <v>24</v>
      </c>
      <c r="CS203" s="12">
        <f>MATCH(CONCATENATE("B ",TEXT($BR203,"mmm-yyyy")),Curves!$11:$11,0)</f>
        <v>12</v>
      </c>
      <c r="CT203" s="12">
        <f>MATCH(CONCATENATE("DISC ",TEXT($BR203,"mmm-yyyy")),Curves!$11:$11,0)</f>
        <v>36</v>
      </c>
      <c r="CU203" s="12"/>
      <c r="CV203" s="12">
        <f>MATCH(CONCATENATE("NG ",TEXT($BS203,"mmm-yyyy")),Curves!$11:$11,0)</f>
        <v>25</v>
      </c>
      <c r="CW203" s="12">
        <f>MATCH(CONCATENATE("B ",TEXT($BS203,"mmm-yyyy")),Curves!$11:$11,0)</f>
        <v>13</v>
      </c>
      <c r="CX203" s="12">
        <f>MATCH(CONCATENATE("DISC ",TEXT($BS203,"mmm-yyyy")),Curves!$11:$11,0)</f>
        <v>37</v>
      </c>
      <c r="CY203" s="12"/>
      <c r="CZ203" s="12">
        <f>MATCH(CONCATENATE("NG ",TEXT($BT203,"mmm-yyyy")),Curves!$11:$11,0)</f>
        <v>26</v>
      </c>
      <c r="DA203" s="12">
        <f>MATCH(CONCATENATE("B ",TEXT($BT203,"mmm-yyyy")),Curves!$11:$11,0)</f>
        <v>14</v>
      </c>
      <c r="DB203" s="12">
        <f>MATCH(CONCATENATE("DISC ",TEXT($BT203,"mmm-yyyy")),Curves!$11:$11,0)</f>
        <v>38</v>
      </c>
      <c r="DC203" s="12"/>
      <c r="DD203" s="12">
        <f>MATCH(CONCATENATE("NG ",TEXT($BU203,"mmm-yyyy")),Curves!$11:$11,0)</f>
        <v>27</v>
      </c>
      <c r="DE203" s="12">
        <f>MATCH(CONCATENATE("B ",TEXT($BU203,"mmm-yyyy")),Curves!$11:$11,0)</f>
        <v>15</v>
      </c>
      <c r="DF203" s="12">
        <f>MATCH(CONCATENATE("DISC ",TEXT($BU203,"mmm-yyyy")),Curves!$11:$11,0)</f>
        <v>39</v>
      </c>
      <c r="DG203" s="12"/>
      <c r="DH203" s="12">
        <f>MATCH(CONCATENATE("NG ",TEXT($BV203,"mmm-yyyy")),Curves!$11:$11,0)</f>
        <v>28</v>
      </c>
      <c r="DI203" s="12">
        <f>MATCH(CONCATENATE("B ",TEXT($BV203,"mmm-yyyy")),Curves!$11:$11,0)</f>
        <v>16</v>
      </c>
      <c r="DJ203" s="12">
        <f>MATCH(CONCATENATE("DISC ",TEXT($BV203,"mmm-yyyy")),Curves!$11:$11,0)</f>
        <v>40</v>
      </c>
      <c r="DL203" s="12">
        <f>MATCH(CONCATENATE("NG ",TEXT($BW203,"mmm-yyyy")),Curves!$11:$11,0)</f>
        <v>29</v>
      </c>
      <c r="DM203" s="12">
        <f>MATCH(CONCATENATE("B ",TEXT($BW203,"mmm-yyyy")),Curves!$11:$11,0)</f>
        <v>17</v>
      </c>
      <c r="DN203" s="12">
        <f>MATCH(CONCATENATE("DISC ",TEXT($BW203,"mmm-yyyy")),Curves!$11:$11,0)</f>
        <v>41</v>
      </c>
      <c r="DP203" s="12">
        <f>MATCH(CONCATENATE("NG ",TEXT($BX203,"mmm-yyyy")),Curves!$11:$11,0)</f>
        <v>30</v>
      </c>
      <c r="DQ203" s="12">
        <f>MATCH(CONCATENATE("B ",TEXT($BX203,"mmm-yyyy")),Curves!$11:$11,0)</f>
        <v>18</v>
      </c>
      <c r="DR203" s="12">
        <f>MATCH(CONCATENATE("DISC ",TEXT($BX203,"mmm-yyyy")),Curves!$11:$11,0)</f>
        <v>42</v>
      </c>
    </row>
    <row r="204" spans="2:122" x14ac:dyDescent="0.2">
      <c r="B204" s="6">
        <f t="shared" si="245"/>
        <v>36831</v>
      </c>
      <c r="C204" s="27">
        <f>IF(Curves!C213&lt;&gt;"",Curves!C213,"")</f>
        <v>36818</v>
      </c>
      <c r="D204" s="31"/>
      <c r="E204" s="20">
        <f t="shared" si="246"/>
        <v>0</v>
      </c>
      <c r="F204" s="20">
        <f t="shared" si="248"/>
        <v>0</v>
      </c>
      <c r="G204" s="20">
        <f t="shared" si="249"/>
        <v>0</v>
      </c>
      <c r="H204" s="20">
        <f t="shared" si="250"/>
        <v>0</v>
      </c>
      <c r="I204" s="20">
        <f t="shared" si="251"/>
        <v>0</v>
      </c>
      <c r="J204" s="20">
        <f t="shared" si="252"/>
        <v>0</v>
      </c>
      <c r="K204" s="20">
        <f t="shared" si="253"/>
        <v>4.6325207619781636</v>
      </c>
      <c r="L204" s="20">
        <f t="shared" si="254"/>
        <v>4.7311237774807484</v>
      </c>
      <c r="M204" s="20">
        <f t="shared" si="255"/>
        <v>4.7707818076232922</v>
      </c>
      <c r="N204" s="20">
        <f t="shared" si="256"/>
        <v>4.5563854219208881</v>
      </c>
      <c r="O204" s="21">
        <f t="shared" si="257"/>
        <v>4.2769750223411682</v>
      </c>
      <c r="P204" s="20"/>
      <c r="Q204" s="50">
        <f t="shared" si="258"/>
        <v>4.7707818076232922</v>
      </c>
      <c r="R204" s="50">
        <f t="shared" si="233"/>
        <v>4.2769750223411682</v>
      </c>
      <c r="S204" s="51">
        <f t="shared" si="259"/>
        <v>0.49380678528212396</v>
      </c>
      <c r="U204" s="34">
        <f>INDEX(Curves!$A$12:$AZ$907,$CA204,CB204)</f>
        <v>0</v>
      </c>
      <c r="V204" s="34">
        <f>INDEX(Curves!$A$12:$AZ$907,$CA204,CC204)</f>
        <v>0</v>
      </c>
      <c r="W204" s="34">
        <f>INDEX(Curves!$A$12:$AZ$907,$CA204,CD204)</f>
        <v>0</v>
      </c>
      <c r="X204" s="34"/>
      <c r="Y204" s="34">
        <f>INDEX(Curves!$A$12:$AZ$907,$CA204,CF204)</f>
        <v>0</v>
      </c>
      <c r="Z204" s="34">
        <f>INDEX(Curves!$A$12:$AZ$907,$CA204,CG204)</f>
        <v>0</v>
      </c>
      <c r="AA204" s="34">
        <f>INDEX(Curves!$A$12:$AZ$907,$CA204,CH204)</f>
        <v>0</v>
      </c>
      <c r="AB204" s="34"/>
      <c r="AC204" s="34">
        <f>INDEX(Curves!$A$12:$AZ$907,$CA204,CJ204)</f>
        <v>0</v>
      </c>
      <c r="AD204" s="34">
        <f>INDEX(Curves!$A$12:$AZ$907,$CA204,CK204)</f>
        <v>0</v>
      </c>
      <c r="AE204" s="34">
        <f>INDEX(Curves!$A$12:$AZ$907,$CA204,CL204)</f>
        <v>0</v>
      </c>
      <c r="AF204" s="34"/>
      <c r="AG204" s="34">
        <f>INDEX(Curves!$A$12:$AZ$907,$CA204,CN204)</f>
        <v>0</v>
      </c>
      <c r="AH204" s="34">
        <f>INDEX(Curves!$A$12:$AZ$907,$CA204,CO204)</f>
        <v>0</v>
      </c>
      <c r="AI204" s="34">
        <f>INDEX(Curves!$A$12:$AZ$907,$CA204,CP204)</f>
        <v>0</v>
      </c>
      <c r="AJ204" s="34"/>
      <c r="AK204" s="34">
        <f>INDEX(Curves!$A$12:$AZ$907,$CA204,CR204)</f>
        <v>0</v>
      </c>
      <c r="AL204" s="34">
        <f>INDEX(Curves!$A$12:$AZ$907,$CA204,CS204)</f>
        <v>0</v>
      </c>
      <c r="AM204" s="34">
        <f>INDEX(Curves!$A$12:$AZ$907,$CA204,CT204)</f>
        <v>0</v>
      </c>
      <c r="AN204" s="34"/>
      <c r="AO204" s="34">
        <f>INDEX(Curves!$A$12:$AZ$907,$CA204,CV204)</f>
        <v>0</v>
      </c>
      <c r="AP204" s="34">
        <f>INDEX(Curves!$A$12:$AZ$907,$CA204,CW204)</f>
        <v>0</v>
      </c>
      <c r="AQ204" s="34">
        <f>INDEX(Curves!$A$12:$AZ$907,$CA204,CX204)</f>
        <v>0</v>
      </c>
      <c r="AR204" s="34"/>
      <c r="AS204" s="34">
        <f>INDEX(Curves!$A$12:$AZ$907,$CA204,CZ204)</f>
        <v>4.9510000000000005</v>
      </c>
      <c r="AT204" s="34">
        <f>INDEX(Curves!$A$12:$AZ$907,$CA204,DA204)</f>
        <v>-0.3075</v>
      </c>
      <c r="AU204" s="34">
        <f>INDEX(Curves!$A$12:$AZ$907,$CA204,DB204)</f>
        <v>0.99763556842428402</v>
      </c>
      <c r="AV204" s="34"/>
      <c r="AW204" s="34">
        <f>INDEX(Curves!$A$12:$AZ$907,$CA204,DD204)</f>
        <v>5.0710000000000006</v>
      </c>
      <c r="AX204" s="34">
        <f>INDEX(Curves!$A$12:$AZ$907,$CA204,DE204)</f>
        <v>-0.30249999999999999</v>
      </c>
      <c r="AY204" s="34">
        <f>INDEX(Curves!$A$12:$AZ$907,$CA204,DF204)</f>
        <v>0.99216184910993976</v>
      </c>
      <c r="AZ204" s="34"/>
      <c r="BA204" s="34">
        <f>INDEX(Curves!$A$12:$AZ$907,$CA204,DH204)</f>
        <v>5.0810000000000004</v>
      </c>
      <c r="BB204" s="34">
        <f>INDEX(Curves!$A$12:$AZ$907,$CA204,DI204)</f>
        <v>-0.245</v>
      </c>
      <c r="BC204" s="34">
        <f>INDEX(Curves!$A$12:$AZ$907,$CA204,DJ204)</f>
        <v>0.98651402142747979</v>
      </c>
      <c r="BD204" s="34"/>
      <c r="BE204" s="34">
        <f>INDEX(Curves!$A$12:$AZ$907,$CA204,DL204)</f>
        <v>4.891</v>
      </c>
      <c r="BF204" s="34">
        <f>INDEX(Curves!$A$12:$AZ$907,$CA204,DM204)</f>
        <v>-0.245</v>
      </c>
      <c r="BG204" s="34">
        <f>INDEX(Curves!$A$12:$AZ$907,$CA204,DN204)</f>
        <v>0.98071145542851668</v>
      </c>
      <c r="BH204" s="34"/>
      <c r="BI204" s="34">
        <f>INDEX(Curves!$A$12:$AZ$907,$CA204,DP204)</f>
        <v>4.6580000000000004</v>
      </c>
      <c r="BJ204" s="34">
        <f>INDEX(Curves!$A$12:$AZ$907,$CA204,DQ204)</f>
        <v>-0.27500000000000002</v>
      </c>
      <c r="BK204" s="34">
        <f>INDEX(Curves!$A$12:$AZ$907,$CA204,DR204)</f>
        <v>0.97580995262175874</v>
      </c>
      <c r="BL204"/>
      <c r="BM204"/>
      <c r="BN204" s="17">
        <f t="shared" si="261"/>
        <v>36647</v>
      </c>
      <c r="BO204" s="17">
        <f t="shared" ref="BO204:BX204" si="269">EOMONTH(BN204,1)</f>
        <v>36707</v>
      </c>
      <c r="BP204" s="17">
        <f t="shared" si="269"/>
        <v>36738</v>
      </c>
      <c r="BQ204" s="17">
        <f t="shared" si="269"/>
        <v>36769</v>
      </c>
      <c r="BR204" s="17">
        <f t="shared" si="269"/>
        <v>36799</v>
      </c>
      <c r="BS204" s="17">
        <f t="shared" si="269"/>
        <v>36830</v>
      </c>
      <c r="BT204" s="17">
        <f t="shared" si="269"/>
        <v>36860</v>
      </c>
      <c r="BU204" s="17">
        <f t="shared" si="269"/>
        <v>36891</v>
      </c>
      <c r="BV204" s="17">
        <f t="shared" si="269"/>
        <v>36922</v>
      </c>
      <c r="BW204" s="17">
        <f t="shared" si="269"/>
        <v>36950</v>
      </c>
      <c r="BX204" s="17">
        <f t="shared" si="269"/>
        <v>36981</v>
      </c>
      <c r="BY204" s="9"/>
      <c r="CA204" s="12">
        <f>MATCH(C204,Curves!$C$12:$C$433,0)</f>
        <v>202</v>
      </c>
      <c r="CB204" s="12">
        <f>MATCH(CONCATENATE("NG ",TEXT($BN204,"mmm-yyyy")),Curves!$11:$11,0)</f>
        <v>20</v>
      </c>
      <c r="CC204" s="12">
        <f>MATCH(CONCATENATE("B ",TEXT($BN204,"mmm-yyyy")),Curves!$11:$11,0)</f>
        <v>8</v>
      </c>
      <c r="CD204" s="12">
        <f>MATCH(CONCATENATE("DISC ",TEXT($BN204,"mmm-yyyy")),Curves!$11:$11,0)</f>
        <v>32</v>
      </c>
      <c r="CE204" s="12"/>
      <c r="CF204" s="12">
        <f>MATCH(CONCATENATE("NG ",TEXT($BO204,"mmm-yyyy")),Curves!$11:$11,0)</f>
        <v>21</v>
      </c>
      <c r="CG204" s="12">
        <f>MATCH(CONCATENATE("B ",TEXT($BO204,"mmm-yyyy")),Curves!$11:$11,0)</f>
        <v>9</v>
      </c>
      <c r="CH204" s="12">
        <f>MATCH(CONCATENATE("DISC ",TEXT($BO204,"mmm-yyyy")),Curves!$11:$11,0)</f>
        <v>33</v>
      </c>
      <c r="CI204" s="12"/>
      <c r="CJ204" s="12">
        <f>MATCH(CONCATENATE("NG ",TEXT($BP204,"mmm-yyyy")),Curves!$11:$11,0)</f>
        <v>22</v>
      </c>
      <c r="CK204" s="12">
        <f>MATCH(CONCATENATE("B ",TEXT($BP204,"mmm-yyyy")),Curves!$11:$11,0)</f>
        <v>10</v>
      </c>
      <c r="CL204" s="12">
        <f>MATCH(CONCATENATE("DISC ",TEXT($BP204,"mmm-yyyy")),Curves!$11:$11,0)</f>
        <v>34</v>
      </c>
      <c r="CM204" s="12"/>
      <c r="CN204" s="12">
        <f>MATCH(CONCATENATE("NG ",TEXT($BQ204,"mmm-yyyy")),Curves!$11:$11,0)</f>
        <v>23</v>
      </c>
      <c r="CO204" s="12">
        <f>MATCH(CONCATENATE("B ",TEXT($BQ204,"mmm-yyyy")),Curves!$11:$11,0)</f>
        <v>11</v>
      </c>
      <c r="CP204" s="12">
        <f>MATCH(CONCATENATE("DISC ",TEXT($BQ204,"mmm-yyyy")),Curves!$11:$11,0)</f>
        <v>35</v>
      </c>
      <c r="CQ204" s="12"/>
      <c r="CR204" s="12">
        <f>MATCH(CONCATENATE("NG ",TEXT($BR204,"mmm-yyyy")),Curves!$11:$11,0)</f>
        <v>24</v>
      </c>
      <c r="CS204" s="12">
        <f>MATCH(CONCATENATE("B ",TEXT($BR204,"mmm-yyyy")),Curves!$11:$11,0)</f>
        <v>12</v>
      </c>
      <c r="CT204" s="12">
        <f>MATCH(CONCATENATE("DISC ",TEXT($BR204,"mmm-yyyy")),Curves!$11:$11,0)</f>
        <v>36</v>
      </c>
      <c r="CU204" s="12"/>
      <c r="CV204" s="12">
        <f>MATCH(CONCATENATE("NG ",TEXT($BS204,"mmm-yyyy")),Curves!$11:$11,0)</f>
        <v>25</v>
      </c>
      <c r="CW204" s="12">
        <f>MATCH(CONCATENATE("B ",TEXT($BS204,"mmm-yyyy")),Curves!$11:$11,0)</f>
        <v>13</v>
      </c>
      <c r="CX204" s="12">
        <f>MATCH(CONCATENATE("DISC ",TEXT($BS204,"mmm-yyyy")),Curves!$11:$11,0)</f>
        <v>37</v>
      </c>
      <c r="CY204" s="12"/>
      <c r="CZ204" s="12">
        <f>MATCH(CONCATENATE("NG ",TEXT($BT204,"mmm-yyyy")),Curves!$11:$11,0)</f>
        <v>26</v>
      </c>
      <c r="DA204" s="12">
        <f>MATCH(CONCATENATE("B ",TEXT($BT204,"mmm-yyyy")),Curves!$11:$11,0)</f>
        <v>14</v>
      </c>
      <c r="DB204" s="12">
        <f>MATCH(CONCATENATE("DISC ",TEXT($BT204,"mmm-yyyy")),Curves!$11:$11,0)</f>
        <v>38</v>
      </c>
      <c r="DC204" s="12"/>
      <c r="DD204" s="12">
        <f>MATCH(CONCATENATE("NG ",TEXT($BU204,"mmm-yyyy")),Curves!$11:$11,0)</f>
        <v>27</v>
      </c>
      <c r="DE204" s="12">
        <f>MATCH(CONCATENATE("B ",TEXT($BU204,"mmm-yyyy")),Curves!$11:$11,0)</f>
        <v>15</v>
      </c>
      <c r="DF204" s="12">
        <f>MATCH(CONCATENATE("DISC ",TEXT($BU204,"mmm-yyyy")),Curves!$11:$11,0)</f>
        <v>39</v>
      </c>
      <c r="DG204" s="12"/>
      <c r="DH204" s="12">
        <f>MATCH(CONCATENATE("NG ",TEXT($BV204,"mmm-yyyy")),Curves!$11:$11,0)</f>
        <v>28</v>
      </c>
      <c r="DI204" s="12">
        <f>MATCH(CONCATENATE("B ",TEXT($BV204,"mmm-yyyy")),Curves!$11:$11,0)</f>
        <v>16</v>
      </c>
      <c r="DJ204" s="12">
        <f>MATCH(CONCATENATE("DISC ",TEXT($BV204,"mmm-yyyy")),Curves!$11:$11,0)</f>
        <v>40</v>
      </c>
      <c r="DL204" s="12">
        <f>MATCH(CONCATENATE("NG ",TEXT($BW204,"mmm-yyyy")),Curves!$11:$11,0)</f>
        <v>29</v>
      </c>
      <c r="DM204" s="12">
        <f>MATCH(CONCATENATE("B ",TEXT($BW204,"mmm-yyyy")),Curves!$11:$11,0)</f>
        <v>17</v>
      </c>
      <c r="DN204" s="12">
        <f>MATCH(CONCATENATE("DISC ",TEXT($BW204,"mmm-yyyy")),Curves!$11:$11,0)</f>
        <v>41</v>
      </c>
      <c r="DP204" s="12">
        <f>MATCH(CONCATENATE("NG ",TEXT($BX204,"mmm-yyyy")),Curves!$11:$11,0)</f>
        <v>30</v>
      </c>
      <c r="DQ204" s="12">
        <f>MATCH(CONCATENATE("B ",TEXT($BX204,"mmm-yyyy")),Curves!$11:$11,0)</f>
        <v>18</v>
      </c>
      <c r="DR204" s="12">
        <f>MATCH(CONCATENATE("DISC ",TEXT($BX204,"mmm-yyyy")),Curves!$11:$11,0)</f>
        <v>42</v>
      </c>
    </row>
    <row r="205" spans="2:122" x14ac:dyDescent="0.2">
      <c r="B205" s="6">
        <f t="shared" si="245"/>
        <v>36831</v>
      </c>
      <c r="C205" s="27">
        <f>IF(Curves!C214&lt;&gt;"",Curves!C214,"")</f>
        <v>36819</v>
      </c>
      <c r="D205" s="31"/>
      <c r="E205" s="20">
        <f t="shared" si="246"/>
        <v>0</v>
      </c>
      <c r="F205" s="20">
        <f t="shared" si="248"/>
        <v>0</v>
      </c>
      <c r="G205" s="20">
        <f t="shared" si="249"/>
        <v>0</v>
      </c>
      <c r="H205" s="20">
        <f t="shared" si="250"/>
        <v>0</v>
      </c>
      <c r="I205" s="20">
        <f t="shared" si="251"/>
        <v>0</v>
      </c>
      <c r="J205" s="20">
        <f t="shared" si="252"/>
        <v>0</v>
      </c>
      <c r="K205" s="20">
        <f t="shared" si="253"/>
        <v>4.6044298474129892</v>
      </c>
      <c r="L205" s="20">
        <f t="shared" si="254"/>
        <v>4.6962637404817782</v>
      </c>
      <c r="M205" s="20">
        <f t="shared" si="255"/>
        <v>4.710976523931472</v>
      </c>
      <c r="N205" s="20">
        <f t="shared" si="256"/>
        <v>4.4998151582985679</v>
      </c>
      <c r="O205" s="21">
        <f t="shared" si="257"/>
        <v>4.2245527056394643</v>
      </c>
      <c r="P205" s="20"/>
      <c r="Q205" s="50">
        <f t="shared" si="258"/>
        <v>4.710976523931472</v>
      </c>
      <c r="R205" s="50">
        <f t="shared" si="233"/>
        <v>4.2245527056394643</v>
      </c>
      <c r="S205" s="51">
        <f t="shared" si="259"/>
        <v>0.48642381829200776</v>
      </c>
      <c r="U205" s="34">
        <f>INDEX(Curves!$A$12:$AZ$907,$CA205,CB205)</f>
        <v>0</v>
      </c>
      <c r="V205" s="34">
        <f>INDEX(Curves!$A$12:$AZ$907,$CA205,CC205)</f>
        <v>0</v>
      </c>
      <c r="W205" s="34">
        <f>INDEX(Curves!$A$12:$AZ$907,$CA205,CD205)</f>
        <v>0</v>
      </c>
      <c r="X205" s="34"/>
      <c r="Y205" s="34">
        <f>INDEX(Curves!$A$12:$AZ$907,$CA205,CF205)</f>
        <v>0</v>
      </c>
      <c r="Z205" s="34">
        <f>INDEX(Curves!$A$12:$AZ$907,$CA205,CG205)</f>
        <v>0</v>
      </c>
      <c r="AA205" s="34">
        <f>INDEX(Curves!$A$12:$AZ$907,$CA205,CH205)</f>
        <v>0</v>
      </c>
      <c r="AB205" s="34"/>
      <c r="AC205" s="34">
        <f>INDEX(Curves!$A$12:$AZ$907,$CA205,CJ205)</f>
        <v>0</v>
      </c>
      <c r="AD205" s="34">
        <f>INDEX(Curves!$A$12:$AZ$907,$CA205,CK205)</f>
        <v>0</v>
      </c>
      <c r="AE205" s="34">
        <f>INDEX(Curves!$A$12:$AZ$907,$CA205,CL205)</f>
        <v>0</v>
      </c>
      <c r="AF205" s="34"/>
      <c r="AG205" s="34">
        <f>INDEX(Curves!$A$12:$AZ$907,$CA205,CN205)</f>
        <v>0</v>
      </c>
      <c r="AH205" s="34">
        <f>INDEX(Curves!$A$12:$AZ$907,$CA205,CO205)</f>
        <v>0</v>
      </c>
      <c r="AI205" s="34">
        <f>INDEX(Curves!$A$12:$AZ$907,$CA205,CP205)</f>
        <v>0</v>
      </c>
      <c r="AJ205" s="34"/>
      <c r="AK205" s="34">
        <f>INDEX(Curves!$A$12:$AZ$907,$CA205,CR205)</f>
        <v>0</v>
      </c>
      <c r="AL205" s="34">
        <f>INDEX(Curves!$A$12:$AZ$907,$CA205,CS205)</f>
        <v>0</v>
      </c>
      <c r="AM205" s="34">
        <f>INDEX(Curves!$A$12:$AZ$907,$CA205,CT205)</f>
        <v>0</v>
      </c>
      <c r="AN205" s="34"/>
      <c r="AO205" s="34">
        <f>INDEX(Curves!$A$12:$AZ$907,$CA205,CV205)</f>
        <v>0</v>
      </c>
      <c r="AP205" s="34">
        <f>INDEX(Curves!$A$12:$AZ$907,$CA205,CW205)</f>
        <v>0</v>
      </c>
      <c r="AQ205" s="34">
        <f>INDEX(Curves!$A$12:$AZ$907,$CA205,CX205)</f>
        <v>0</v>
      </c>
      <c r="AR205" s="34"/>
      <c r="AS205" s="34">
        <f>INDEX(Curves!$A$12:$AZ$907,$CA205,CZ205)</f>
        <v>4.9370000000000003</v>
      </c>
      <c r="AT205" s="34">
        <f>INDEX(Curves!$A$12:$AZ$907,$CA205,DA205)</f>
        <v>-0.32250000000000001</v>
      </c>
      <c r="AU205" s="34">
        <f>INDEX(Curves!$A$12:$AZ$907,$CA205,DB205)</f>
        <v>0.99781771533492014</v>
      </c>
      <c r="AV205" s="34"/>
      <c r="AW205" s="34">
        <f>INDEX(Curves!$A$12:$AZ$907,$CA205,DD205)</f>
        <v>5.0549999999999997</v>
      </c>
      <c r="AX205" s="34">
        <f>INDEX(Curves!$A$12:$AZ$907,$CA205,DE205)</f>
        <v>-0.32250000000000001</v>
      </c>
      <c r="AY205" s="34">
        <f>INDEX(Curves!$A$12:$AZ$907,$CA205,DF205)</f>
        <v>0.99234310416941951</v>
      </c>
      <c r="AZ205" s="34"/>
      <c r="BA205" s="34">
        <f>INDEX(Curves!$A$12:$AZ$907,$CA205,DH205)</f>
        <v>5.0620000000000003</v>
      </c>
      <c r="BB205" s="34">
        <f>INDEX(Curves!$A$12:$AZ$907,$CA205,DI205)</f>
        <v>-0.28749999999999998</v>
      </c>
      <c r="BC205" s="34">
        <f>INDEX(Curves!$A$12:$AZ$907,$CA205,DJ205)</f>
        <v>0.98669526106010508</v>
      </c>
      <c r="BD205" s="34"/>
      <c r="BE205" s="34">
        <f>INDEX(Curves!$A$12:$AZ$907,$CA205,DL205)</f>
        <v>4.875</v>
      </c>
      <c r="BF205" s="34">
        <f>INDEX(Curves!$A$12:$AZ$907,$CA205,DM205)</f>
        <v>-0.28749999999999998</v>
      </c>
      <c r="BG205" s="34">
        <f>INDEX(Curves!$A$12:$AZ$907,$CA205,DN205)</f>
        <v>0.98088613804873404</v>
      </c>
      <c r="BH205" s="34"/>
      <c r="BI205" s="34">
        <f>INDEX(Curves!$A$12:$AZ$907,$CA205,DP205)</f>
        <v>4.6459999999999999</v>
      </c>
      <c r="BJ205" s="34">
        <f>INDEX(Curves!$A$12:$AZ$907,$CA205,DQ205)</f>
        <v>-0.3175</v>
      </c>
      <c r="BK205" s="34">
        <f>INDEX(Curves!$A$12:$AZ$907,$CA205,DR205)</f>
        <v>0.97598537729917167</v>
      </c>
      <c r="BL205"/>
      <c r="BM205"/>
      <c r="BN205" s="17">
        <f t="shared" si="261"/>
        <v>36647</v>
      </c>
      <c r="BO205" s="17">
        <f t="shared" ref="BO205:BX205" si="270">EOMONTH(BN205,1)</f>
        <v>36707</v>
      </c>
      <c r="BP205" s="17">
        <f t="shared" si="270"/>
        <v>36738</v>
      </c>
      <c r="BQ205" s="17">
        <f t="shared" si="270"/>
        <v>36769</v>
      </c>
      <c r="BR205" s="17">
        <f t="shared" si="270"/>
        <v>36799</v>
      </c>
      <c r="BS205" s="17">
        <f t="shared" si="270"/>
        <v>36830</v>
      </c>
      <c r="BT205" s="17">
        <f t="shared" si="270"/>
        <v>36860</v>
      </c>
      <c r="BU205" s="17">
        <f t="shared" si="270"/>
        <v>36891</v>
      </c>
      <c r="BV205" s="17">
        <f t="shared" si="270"/>
        <v>36922</v>
      </c>
      <c r="BW205" s="17">
        <f t="shared" si="270"/>
        <v>36950</v>
      </c>
      <c r="BX205" s="17">
        <f t="shared" si="270"/>
        <v>36981</v>
      </c>
      <c r="BY205" s="9"/>
      <c r="CA205" s="12">
        <f>MATCH(C205,Curves!$C$12:$C$433,0)</f>
        <v>203</v>
      </c>
      <c r="CB205" s="12">
        <f>MATCH(CONCATENATE("NG ",TEXT($BN205,"mmm-yyyy")),Curves!$11:$11,0)</f>
        <v>20</v>
      </c>
      <c r="CC205" s="12">
        <f>MATCH(CONCATENATE("B ",TEXT($BN205,"mmm-yyyy")),Curves!$11:$11,0)</f>
        <v>8</v>
      </c>
      <c r="CD205" s="12">
        <f>MATCH(CONCATENATE("DISC ",TEXT($BN205,"mmm-yyyy")),Curves!$11:$11,0)</f>
        <v>32</v>
      </c>
      <c r="CE205" s="12"/>
      <c r="CF205" s="12">
        <f>MATCH(CONCATENATE("NG ",TEXT($BO205,"mmm-yyyy")),Curves!$11:$11,0)</f>
        <v>21</v>
      </c>
      <c r="CG205" s="12">
        <f>MATCH(CONCATENATE("B ",TEXT($BO205,"mmm-yyyy")),Curves!$11:$11,0)</f>
        <v>9</v>
      </c>
      <c r="CH205" s="12">
        <f>MATCH(CONCATENATE("DISC ",TEXT($BO205,"mmm-yyyy")),Curves!$11:$11,0)</f>
        <v>33</v>
      </c>
      <c r="CI205" s="12"/>
      <c r="CJ205" s="12">
        <f>MATCH(CONCATENATE("NG ",TEXT($BP205,"mmm-yyyy")),Curves!$11:$11,0)</f>
        <v>22</v>
      </c>
      <c r="CK205" s="12">
        <f>MATCH(CONCATENATE("B ",TEXT($BP205,"mmm-yyyy")),Curves!$11:$11,0)</f>
        <v>10</v>
      </c>
      <c r="CL205" s="12">
        <f>MATCH(CONCATENATE("DISC ",TEXT($BP205,"mmm-yyyy")),Curves!$11:$11,0)</f>
        <v>34</v>
      </c>
      <c r="CM205" s="12"/>
      <c r="CN205" s="12">
        <f>MATCH(CONCATENATE("NG ",TEXT($BQ205,"mmm-yyyy")),Curves!$11:$11,0)</f>
        <v>23</v>
      </c>
      <c r="CO205" s="12">
        <f>MATCH(CONCATENATE("B ",TEXT($BQ205,"mmm-yyyy")),Curves!$11:$11,0)</f>
        <v>11</v>
      </c>
      <c r="CP205" s="12">
        <f>MATCH(CONCATENATE("DISC ",TEXT($BQ205,"mmm-yyyy")),Curves!$11:$11,0)</f>
        <v>35</v>
      </c>
      <c r="CQ205" s="12"/>
      <c r="CR205" s="12">
        <f>MATCH(CONCATENATE("NG ",TEXT($BR205,"mmm-yyyy")),Curves!$11:$11,0)</f>
        <v>24</v>
      </c>
      <c r="CS205" s="12">
        <f>MATCH(CONCATENATE("B ",TEXT($BR205,"mmm-yyyy")),Curves!$11:$11,0)</f>
        <v>12</v>
      </c>
      <c r="CT205" s="12">
        <f>MATCH(CONCATENATE("DISC ",TEXT($BR205,"mmm-yyyy")),Curves!$11:$11,0)</f>
        <v>36</v>
      </c>
      <c r="CU205" s="12"/>
      <c r="CV205" s="12">
        <f>MATCH(CONCATENATE("NG ",TEXT($BS205,"mmm-yyyy")),Curves!$11:$11,0)</f>
        <v>25</v>
      </c>
      <c r="CW205" s="12">
        <f>MATCH(CONCATENATE("B ",TEXT($BS205,"mmm-yyyy")),Curves!$11:$11,0)</f>
        <v>13</v>
      </c>
      <c r="CX205" s="12">
        <f>MATCH(CONCATENATE("DISC ",TEXT($BS205,"mmm-yyyy")),Curves!$11:$11,0)</f>
        <v>37</v>
      </c>
      <c r="CY205" s="12"/>
      <c r="CZ205" s="12">
        <f>MATCH(CONCATENATE("NG ",TEXT($BT205,"mmm-yyyy")),Curves!$11:$11,0)</f>
        <v>26</v>
      </c>
      <c r="DA205" s="12">
        <f>MATCH(CONCATENATE("B ",TEXT($BT205,"mmm-yyyy")),Curves!$11:$11,0)</f>
        <v>14</v>
      </c>
      <c r="DB205" s="12">
        <f>MATCH(CONCATENATE("DISC ",TEXT($BT205,"mmm-yyyy")),Curves!$11:$11,0)</f>
        <v>38</v>
      </c>
      <c r="DC205" s="12"/>
      <c r="DD205" s="12">
        <f>MATCH(CONCATENATE("NG ",TEXT($BU205,"mmm-yyyy")),Curves!$11:$11,0)</f>
        <v>27</v>
      </c>
      <c r="DE205" s="12">
        <f>MATCH(CONCATENATE("B ",TEXT($BU205,"mmm-yyyy")),Curves!$11:$11,0)</f>
        <v>15</v>
      </c>
      <c r="DF205" s="12">
        <f>MATCH(CONCATENATE("DISC ",TEXT($BU205,"mmm-yyyy")),Curves!$11:$11,0)</f>
        <v>39</v>
      </c>
      <c r="DG205" s="12"/>
      <c r="DH205" s="12">
        <f>MATCH(CONCATENATE("NG ",TEXT($BV205,"mmm-yyyy")),Curves!$11:$11,0)</f>
        <v>28</v>
      </c>
      <c r="DI205" s="12">
        <f>MATCH(CONCATENATE("B ",TEXT($BV205,"mmm-yyyy")),Curves!$11:$11,0)</f>
        <v>16</v>
      </c>
      <c r="DJ205" s="12">
        <f>MATCH(CONCATENATE("DISC ",TEXT($BV205,"mmm-yyyy")),Curves!$11:$11,0)</f>
        <v>40</v>
      </c>
      <c r="DL205" s="12">
        <f>MATCH(CONCATENATE("NG ",TEXT($BW205,"mmm-yyyy")),Curves!$11:$11,0)</f>
        <v>29</v>
      </c>
      <c r="DM205" s="12">
        <f>MATCH(CONCATENATE("B ",TEXT($BW205,"mmm-yyyy")),Curves!$11:$11,0)</f>
        <v>17</v>
      </c>
      <c r="DN205" s="12">
        <f>MATCH(CONCATENATE("DISC ",TEXT($BW205,"mmm-yyyy")),Curves!$11:$11,0)</f>
        <v>41</v>
      </c>
      <c r="DP205" s="12">
        <f>MATCH(CONCATENATE("NG ",TEXT($BX205,"mmm-yyyy")),Curves!$11:$11,0)</f>
        <v>30</v>
      </c>
      <c r="DQ205" s="12">
        <f>MATCH(CONCATENATE("B ",TEXT($BX205,"mmm-yyyy")),Curves!$11:$11,0)</f>
        <v>18</v>
      </c>
      <c r="DR205" s="12">
        <f>MATCH(CONCATENATE("DISC ",TEXT($BX205,"mmm-yyyy")),Curves!$11:$11,0)</f>
        <v>42</v>
      </c>
    </row>
    <row r="206" spans="2:122" x14ac:dyDescent="0.2">
      <c r="B206" s="6">
        <f t="shared" si="245"/>
        <v>36831</v>
      </c>
      <c r="C206" s="27">
        <f>IF(Curves!C215&lt;&gt;"",Curves!C215,"")</f>
        <v>36820</v>
      </c>
      <c r="D206" s="31"/>
      <c r="E206" s="20">
        <f t="shared" si="246"/>
        <v>0</v>
      </c>
      <c r="F206" s="20">
        <f t="shared" si="248"/>
        <v>0</v>
      </c>
      <c r="G206" s="20">
        <f t="shared" si="249"/>
        <v>0</v>
      </c>
      <c r="H206" s="20">
        <f t="shared" si="250"/>
        <v>0</v>
      </c>
      <c r="I206" s="20">
        <f t="shared" si="251"/>
        <v>0</v>
      </c>
      <c r="J206" s="20">
        <f t="shared" si="252"/>
        <v>0</v>
      </c>
      <c r="K206" s="20">
        <f t="shared" si="253"/>
        <v>0</v>
      </c>
      <c r="L206" s="20">
        <f t="shared" si="254"/>
        <v>0</v>
      </c>
      <c r="M206" s="20">
        <f t="shared" si="255"/>
        <v>0</v>
      </c>
      <c r="N206" s="20">
        <f t="shared" si="256"/>
        <v>0</v>
      </c>
      <c r="O206" s="21">
        <f t="shared" si="257"/>
        <v>0</v>
      </c>
      <c r="P206" s="20"/>
      <c r="Q206" s="50">
        <f t="shared" si="258"/>
        <v>0</v>
      </c>
      <c r="R206" s="50">
        <f t="shared" si="233"/>
        <v>0</v>
      </c>
      <c r="S206" s="51">
        <f t="shared" si="259"/>
        <v>0.48642381829200776</v>
      </c>
      <c r="U206" s="34">
        <f>INDEX(Curves!$A$12:$AZ$907,$CA206,CB206)</f>
        <v>0</v>
      </c>
      <c r="V206" s="34">
        <f>INDEX(Curves!$A$12:$AZ$907,$CA206,CC206)</f>
        <v>0</v>
      </c>
      <c r="W206" s="34">
        <f>INDEX(Curves!$A$12:$AZ$907,$CA206,CD206)</f>
        <v>0</v>
      </c>
      <c r="X206" s="34"/>
      <c r="Y206" s="34">
        <f>INDEX(Curves!$A$12:$AZ$907,$CA206,CF206)</f>
        <v>0</v>
      </c>
      <c r="Z206" s="34">
        <f>INDEX(Curves!$A$12:$AZ$907,$CA206,CG206)</f>
        <v>0</v>
      </c>
      <c r="AA206" s="34">
        <f>INDEX(Curves!$A$12:$AZ$907,$CA206,CH206)</f>
        <v>0</v>
      </c>
      <c r="AB206" s="34"/>
      <c r="AC206" s="34">
        <f>INDEX(Curves!$A$12:$AZ$907,$CA206,CJ206)</f>
        <v>0</v>
      </c>
      <c r="AD206" s="34">
        <f>INDEX(Curves!$A$12:$AZ$907,$CA206,CK206)</f>
        <v>0</v>
      </c>
      <c r="AE206" s="34">
        <f>INDEX(Curves!$A$12:$AZ$907,$CA206,CL206)</f>
        <v>0</v>
      </c>
      <c r="AF206" s="34"/>
      <c r="AG206" s="34">
        <f>INDEX(Curves!$A$12:$AZ$907,$CA206,CN206)</f>
        <v>0</v>
      </c>
      <c r="AH206" s="34">
        <f>INDEX(Curves!$A$12:$AZ$907,$CA206,CO206)</f>
        <v>0</v>
      </c>
      <c r="AI206" s="34">
        <f>INDEX(Curves!$A$12:$AZ$907,$CA206,CP206)</f>
        <v>0</v>
      </c>
      <c r="AJ206" s="34"/>
      <c r="AK206" s="34">
        <f>INDEX(Curves!$A$12:$AZ$907,$CA206,CR206)</f>
        <v>0</v>
      </c>
      <c r="AL206" s="34">
        <f>INDEX(Curves!$A$12:$AZ$907,$CA206,CS206)</f>
        <v>0</v>
      </c>
      <c r="AM206" s="34">
        <f>INDEX(Curves!$A$12:$AZ$907,$CA206,CT206)</f>
        <v>0</v>
      </c>
      <c r="AN206" s="34"/>
      <c r="AO206" s="34">
        <f>INDEX(Curves!$A$12:$AZ$907,$CA206,CV206)</f>
        <v>0</v>
      </c>
      <c r="AP206" s="34">
        <f>INDEX(Curves!$A$12:$AZ$907,$CA206,CW206)</f>
        <v>0</v>
      </c>
      <c r="AQ206" s="34">
        <f>INDEX(Curves!$A$12:$AZ$907,$CA206,CX206)</f>
        <v>0</v>
      </c>
      <c r="AR206" s="34"/>
      <c r="AS206" s="34">
        <f>INDEX(Curves!$A$12:$AZ$907,$CA206,CZ206)</f>
        <v>0</v>
      </c>
      <c r="AT206" s="34">
        <f>INDEX(Curves!$A$12:$AZ$907,$CA206,DA206)</f>
        <v>0</v>
      </c>
      <c r="AU206" s="34">
        <f>INDEX(Curves!$A$12:$AZ$907,$CA206,DB206)</f>
        <v>0</v>
      </c>
      <c r="AV206" s="34"/>
      <c r="AW206" s="34">
        <f>INDEX(Curves!$A$12:$AZ$907,$CA206,DD206)</f>
        <v>0</v>
      </c>
      <c r="AX206" s="34">
        <f>INDEX(Curves!$A$12:$AZ$907,$CA206,DE206)</f>
        <v>0</v>
      </c>
      <c r="AY206" s="34">
        <f>INDEX(Curves!$A$12:$AZ$907,$CA206,DF206)</f>
        <v>0</v>
      </c>
      <c r="AZ206" s="34"/>
      <c r="BA206" s="34">
        <f>INDEX(Curves!$A$12:$AZ$907,$CA206,DH206)</f>
        <v>0</v>
      </c>
      <c r="BB206" s="34">
        <f>INDEX(Curves!$A$12:$AZ$907,$CA206,DI206)</f>
        <v>0</v>
      </c>
      <c r="BC206" s="34">
        <f>INDEX(Curves!$A$12:$AZ$907,$CA206,DJ206)</f>
        <v>0</v>
      </c>
      <c r="BD206" s="34"/>
      <c r="BE206" s="34">
        <f>INDEX(Curves!$A$12:$AZ$907,$CA206,DL206)</f>
        <v>0</v>
      </c>
      <c r="BF206" s="34">
        <f>INDEX(Curves!$A$12:$AZ$907,$CA206,DM206)</f>
        <v>0</v>
      </c>
      <c r="BG206" s="34">
        <f>INDEX(Curves!$A$12:$AZ$907,$CA206,DN206)</f>
        <v>0</v>
      </c>
      <c r="BH206" s="34"/>
      <c r="BI206" s="34">
        <f>INDEX(Curves!$A$12:$AZ$907,$CA206,DP206)</f>
        <v>0</v>
      </c>
      <c r="BJ206" s="34">
        <f>INDEX(Curves!$A$12:$AZ$907,$CA206,DQ206)</f>
        <v>0</v>
      </c>
      <c r="BK206" s="34">
        <f>INDEX(Curves!$A$12:$AZ$907,$CA206,DR206)</f>
        <v>0</v>
      </c>
      <c r="BL206"/>
      <c r="BM206"/>
      <c r="BN206" s="17">
        <f t="shared" si="261"/>
        <v>36647</v>
      </c>
      <c r="BO206" s="17">
        <f t="shared" ref="BO206:BX206" si="271">EOMONTH(BN206,1)</f>
        <v>36707</v>
      </c>
      <c r="BP206" s="17">
        <f t="shared" si="271"/>
        <v>36738</v>
      </c>
      <c r="BQ206" s="17">
        <f t="shared" si="271"/>
        <v>36769</v>
      </c>
      <c r="BR206" s="17">
        <f t="shared" si="271"/>
        <v>36799</v>
      </c>
      <c r="BS206" s="17">
        <f t="shared" si="271"/>
        <v>36830</v>
      </c>
      <c r="BT206" s="17">
        <f t="shared" si="271"/>
        <v>36860</v>
      </c>
      <c r="BU206" s="17">
        <f t="shared" si="271"/>
        <v>36891</v>
      </c>
      <c r="BV206" s="17">
        <f t="shared" si="271"/>
        <v>36922</v>
      </c>
      <c r="BW206" s="17">
        <f t="shared" si="271"/>
        <v>36950</v>
      </c>
      <c r="BX206" s="17">
        <f t="shared" si="271"/>
        <v>36981</v>
      </c>
      <c r="BY206" s="9"/>
      <c r="CA206" s="12">
        <f>MATCH(C206,Curves!$C$12:$C$433,0)</f>
        <v>204</v>
      </c>
      <c r="CB206" s="12">
        <f>MATCH(CONCATENATE("NG ",TEXT($BN206,"mmm-yyyy")),Curves!$11:$11,0)</f>
        <v>20</v>
      </c>
      <c r="CC206" s="12">
        <f>MATCH(CONCATENATE("B ",TEXT($BN206,"mmm-yyyy")),Curves!$11:$11,0)</f>
        <v>8</v>
      </c>
      <c r="CD206" s="12">
        <f>MATCH(CONCATENATE("DISC ",TEXT($BN206,"mmm-yyyy")),Curves!$11:$11,0)</f>
        <v>32</v>
      </c>
      <c r="CE206" s="12"/>
      <c r="CF206" s="12">
        <f>MATCH(CONCATENATE("NG ",TEXT($BO206,"mmm-yyyy")),Curves!$11:$11,0)</f>
        <v>21</v>
      </c>
      <c r="CG206" s="12">
        <f>MATCH(CONCATENATE("B ",TEXT($BO206,"mmm-yyyy")),Curves!$11:$11,0)</f>
        <v>9</v>
      </c>
      <c r="CH206" s="12">
        <f>MATCH(CONCATENATE("DISC ",TEXT($BO206,"mmm-yyyy")),Curves!$11:$11,0)</f>
        <v>33</v>
      </c>
      <c r="CI206" s="12"/>
      <c r="CJ206" s="12">
        <f>MATCH(CONCATENATE("NG ",TEXT($BP206,"mmm-yyyy")),Curves!$11:$11,0)</f>
        <v>22</v>
      </c>
      <c r="CK206" s="12">
        <f>MATCH(CONCATENATE("B ",TEXT($BP206,"mmm-yyyy")),Curves!$11:$11,0)</f>
        <v>10</v>
      </c>
      <c r="CL206" s="12">
        <f>MATCH(CONCATENATE("DISC ",TEXT($BP206,"mmm-yyyy")),Curves!$11:$11,0)</f>
        <v>34</v>
      </c>
      <c r="CM206" s="12"/>
      <c r="CN206" s="12">
        <f>MATCH(CONCATENATE("NG ",TEXT($BQ206,"mmm-yyyy")),Curves!$11:$11,0)</f>
        <v>23</v>
      </c>
      <c r="CO206" s="12">
        <f>MATCH(CONCATENATE("B ",TEXT($BQ206,"mmm-yyyy")),Curves!$11:$11,0)</f>
        <v>11</v>
      </c>
      <c r="CP206" s="12">
        <f>MATCH(CONCATENATE("DISC ",TEXT($BQ206,"mmm-yyyy")),Curves!$11:$11,0)</f>
        <v>35</v>
      </c>
      <c r="CQ206" s="12"/>
      <c r="CR206" s="12">
        <f>MATCH(CONCATENATE("NG ",TEXT($BR206,"mmm-yyyy")),Curves!$11:$11,0)</f>
        <v>24</v>
      </c>
      <c r="CS206" s="12">
        <f>MATCH(CONCATENATE("B ",TEXT($BR206,"mmm-yyyy")),Curves!$11:$11,0)</f>
        <v>12</v>
      </c>
      <c r="CT206" s="12">
        <f>MATCH(CONCATENATE("DISC ",TEXT($BR206,"mmm-yyyy")),Curves!$11:$11,0)</f>
        <v>36</v>
      </c>
      <c r="CU206" s="12"/>
      <c r="CV206" s="12">
        <f>MATCH(CONCATENATE("NG ",TEXT($BS206,"mmm-yyyy")),Curves!$11:$11,0)</f>
        <v>25</v>
      </c>
      <c r="CW206" s="12">
        <f>MATCH(CONCATENATE("B ",TEXT($BS206,"mmm-yyyy")),Curves!$11:$11,0)</f>
        <v>13</v>
      </c>
      <c r="CX206" s="12">
        <f>MATCH(CONCATENATE("DISC ",TEXT($BS206,"mmm-yyyy")),Curves!$11:$11,0)</f>
        <v>37</v>
      </c>
      <c r="CY206" s="12"/>
      <c r="CZ206" s="12">
        <f>MATCH(CONCATENATE("NG ",TEXT($BT206,"mmm-yyyy")),Curves!$11:$11,0)</f>
        <v>26</v>
      </c>
      <c r="DA206" s="12">
        <f>MATCH(CONCATENATE("B ",TEXT($BT206,"mmm-yyyy")),Curves!$11:$11,0)</f>
        <v>14</v>
      </c>
      <c r="DB206" s="12">
        <f>MATCH(CONCATENATE("DISC ",TEXT($BT206,"mmm-yyyy")),Curves!$11:$11,0)</f>
        <v>38</v>
      </c>
      <c r="DC206" s="12"/>
      <c r="DD206" s="12">
        <f>MATCH(CONCATENATE("NG ",TEXT($BU206,"mmm-yyyy")),Curves!$11:$11,0)</f>
        <v>27</v>
      </c>
      <c r="DE206" s="12">
        <f>MATCH(CONCATENATE("B ",TEXT($BU206,"mmm-yyyy")),Curves!$11:$11,0)</f>
        <v>15</v>
      </c>
      <c r="DF206" s="12">
        <f>MATCH(CONCATENATE("DISC ",TEXT($BU206,"mmm-yyyy")),Curves!$11:$11,0)</f>
        <v>39</v>
      </c>
      <c r="DG206" s="12"/>
      <c r="DH206" s="12">
        <f>MATCH(CONCATENATE("NG ",TEXT($BV206,"mmm-yyyy")),Curves!$11:$11,0)</f>
        <v>28</v>
      </c>
      <c r="DI206" s="12">
        <f>MATCH(CONCATENATE("B ",TEXT($BV206,"mmm-yyyy")),Curves!$11:$11,0)</f>
        <v>16</v>
      </c>
      <c r="DJ206" s="12">
        <f>MATCH(CONCATENATE("DISC ",TEXT($BV206,"mmm-yyyy")),Curves!$11:$11,0)</f>
        <v>40</v>
      </c>
      <c r="DL206" s="12">
        <f>MATCH(CONCATENATE("NG ",TEXT($BW206,"mmm-yyyy")),Curves!$11:$11,0)</f>
        <v>29</v>
      </c>
      <c r="DM206" s="12">
        <f>MATCH(CONCATENATE("B ",TEXT($BW206,"mmm-yyyy")),Curves!$11:$11,0)</f>
        <v>17</v>
      </c>
      <c r="DN206" s="12">
        <f>MATCH(CONCATENATE("DISC ",TEXT($BW206,"mmm-yyyy")),Curves!$11:$11,0)</f>
        <v>41</v>
      </c>
      <c r="DP206" s="12">
        <f>MATCH(CONCATENATE("NG ",TEXT($BX206,"mmm-yyyy")),Curves!$11:$11,0)</f>
        <v>30</v>
      </c>
      <c r="DQ206" s="12">
        <f>MATCH(CONCATENATE("B ",TEXT($BX206,"mmm-yyyy")),Curves!$11:$11,0)</f>
        <v>18</v>
      </c>
      <c r="DR206" s="12">
        <f>MATCH(CONCATENATE("DISC ",TEXT($BX206,"mmm-yyyy")),Curves!$11:$11,0)</f>
        <v>42</v>
      </c>
    </row>
    <row r="207" spans="2:122" x14ac:dyDescent="0.2">
      <c r="B207" s="6">
        <f t="shared" si="245"/>
        <v>36831</v>
      </c>
      <c r="C207" s="27">
        <f>IF(Curves!C216&lt;&gt;"",Curves!C216,"")</f>
        <v>36821</v>
      </c>
      <c r="D207" s="31"/>
      <c r="E207" s="20">
        <f t="shared" si="246"/>
        <v>0</v>
      </c>
      <c r="F207" s="20">
        <f t="shared" si="248"/>
        <v>0</v>
      </c>
      <c r="G207" s="20">
        <f t="shared" si="249"/>
        <v>0</v>
      </c>
      <c r="H207" s="20">
        <f t="shared" si="250"/>
        <v>0</v>
      </c>
      <c r="I207" s="20">
        <f t="shared" si="251"/>
        <v>0</v>
      </c>
      <c r="J207" s="20">
        <f t="shared" si="252"/>
        <v>0</v>
      </c>
      <c r="K207" s="20">
        <f t="shared" si="253"/>
        <v>0</v>
      </c>
      <c r="L207" s="20">
        <f t="shared" si="254"/>
        <v>0</v>
      </c>
      <c r="M207" s="20">
        <f t="shared" si="255"/>
        <v>0</v>
      </c>
      <c r="N207" s="20">
        <f t="shared" si="256"/>
        <v>0</v>
      </c>
      <c r="O207" s="21">
        <f t="shared" si="257"/>
        <v>0</v>
      </c>
      <c r="P207" s="20"/>
      <c r="Q207" s="50">
        <f t="shared" si="258"/>
        <v>0</v>
      </c>
      <c r="R207" s="50">
        <f t="shared" si="233"/>
        <v>0</v>
      </c>
      <c r="S207" s="51">
        <f t="shared" si="259"/>
        <v>0.48642381829200776</v>
      </c>
      <c r="U207" s="34">
        <f>INDEX(Curves!$A$12:$AZ$907,$CA207,CB207)</f>
        <v>0</v>
      </c>
      <c r="V207" s="34">
        <f>INDEX(Curves!$A$12:$AZ$907,$CA207,CC207)</f>
        <v>0</v>
      </c>
      <c r="W207" s="34">
        <f>INDEX(Curves!$A$12:$AZ$907,$CA207,CD207)</f>
        <v>0</v>
      </c>
      <c r="X207" s="34"/>
      <c r="Y207" s="34">
        <f>INDEX(Curves!$A$12:$AZ$907,$CA207,CF207)</f>
        <v>0</v>
      </c>
      <c r="Z207" s="34">
        <f>INDEX(Curves!$A$12:$AZ$907,$CA207,CG207)</f>
        <v>0</v>
      </c>
      <c r="AA207" s="34">
        <f>INDEX(Curves!$A$12:$AZ$907,$CA207,CH207)</f>
        <v>0</v>
      </c>
      <c r="AB207" s="34"/>
      <c r="AC207" s="34">
        <f>INDEX(Curves!$A$12:$AZ$907,$CA207,CJ207)</f>
        <v>0</v>
      </c>
      <c r="AD207" s="34">
        <f>INDEX(Curves!$A$12:$AZ$907,$CA207,CK207)</f>
        <v>0</v>
      </c>
      <c r="AE207" s="34">
        <f>INDEX(Curves!$A$12:$AZ$907,$CA207,CL207)</f>
        <v>0</v>
      </c>
      <c r="AF207" s="34"/>
      <c r="AG207" s="34">
        <f>INDEX(Curves!$A$12:$AZ$907,$CA207,CN207)</f>
        <v>0</v>
      </c>
      <c r="AH207" s="34">
        <f>INDEX(Curves!$A$12:$AZ$907,$CA207,CO207)</f>
        <v>0</v>
      </c>
      <c r="AI207" s="34">
        <f>INDEX(Curves!$A$12:$AZ$907,$CA207,CP207)</f>
        <v>0</v>
      </c>
      <c r="AJ207" s="34"/>
      <c r="AK207" s="34">
        <f>INDEX(Curves!$A$12:$AZ$907,$CA207,CR207)</f>
        <v>0</v>
      </c>
      <c r="AL207" s="34">
        <f>INDEX(Curves!$A$12:$AZ$907,$CA207,CS207)</f>
        <v>0</v>
      </c>
      <c r="AM207" s="34">
        <f>INDEX(Curves!$A$12:$AZ$907,$CA207,CT207)</f>
        <v>0</v>
      </c>
      <c r="AN207" s="34"/>
      <c r="AO207" s="34">
        <f>INDEX(Curves!$A$12:$AZ$907,$CA207,CV207)</f>
        <v>0</v>
      </c>
      <c r="AP207" s="34">
        <f>INDEX(Curves!$A$12:$AZ$907,$CA207,CW207)</f>
        <v>0</v>
      </c>
      <c r="AQ207" s="34">
        <f>INDEX(Curves!$A$12:$AZ$907,$CA207,CX207)</f>
        <v>0</v>
      </c>
      <c r="AR207" s="34"/>
      <c r="AS207" s="34">
        <f>INDEX(Curves!$A$12:$AZ$907,$CA207,CZ207)</f>
        <v>0</v>
      </c>
      <c r="AT207" s="34">
        <f>INDEX(Curves!$A$12:$AZ$907,$CA207,DA207)</f>
        <v>0</v>
      </c>
      <c r="AU207" s="34">
        <f>INDEX(Curves!$A$12:$AZ$907,$CA207,DB207)</f>
        <v>0</v>
      </c>
      <c r="AV207" s="34"/>
      <c r="AW207" s="34">
        <f>INDEX(Curves!$A$12:$AZ$907,$CA207,DD207)</f>
        <v>0</v>
      </c>
      <c r="AX207" s="34">
        <f>INDEX(Curves!$A$12:$AZ$907,$CA207,DE207)</f>
        <v>0</v>
      </c>
      <c r="AY207" s="34">
        <f>INDEX(Curves!$A$12:$AZ$907,$CA207,DF207)</f>
        <v>0</v>
      </c>
      <c r="AZ207" s="34"/>
      <c r="BA207" s="34">
        <f>INDEX(Curves!$A$12:$AZ$907,$CA207,DH207)</f>
        <v>0</v>
      </c>
      <c r="BB207" s="34">
        <f>INDEX(Curves!$A$12:$AZ$907,$CA207,DI207)</f>
        <v>0</v>
      </c>
      <c r="BC207" s="34">
        <f>INDEX(Curves!$A$12:$AZ$907,$CA207,DJ207)</f>
        <v>0</v>
      </c>
      <c r="BD207" s="34"/>
      <c r="BE207" s="34">
        <f>INDEX(Curves!$A$12:$AZ$907,$CA207,DL207)</f>
        <v>0</v>
      </c>
      <c r="BF207" s="34">
        <f>INDEX(Curves!$A$12:$AZ$907,$CA207,DM207)</f>
        <v>0</v>
      </c>
      <c r="BG207" s="34">
        <f>INDEX(Curves!$A$12:$AZ$907,$CA207,DN207)</f>
        <v>0</v>
      </c>
      <c r="BH207" s="34"/>
      <c r="BI207" s="34">
        <f>INDEX(Curves!$A$12:$AZ$907,$CA207,DP207)</f>
        <v>0</v>
      </c>
      <c r="BJ207" s="34">
        <f>INDEX(Curves!$A$12:$AZ$907,$CA207,DQ207)</f>
        <v>0</v>
      </c>
      <c r="BK207" s="34">
        <f>INDEX(Curves!$A$12:$AZ$907,$CA207,DR207)</f>
        <v>0</v>
      </c>
      <c r="BL207"/>
      <c r="BM207"/>
      <c r="BN207" s="17">
        <f t="shared" si="261"/>
        <v>36647</v>
      </c>
      <c r="BO207" s="17">
        <f t="shared" ref="BO207:BX207" si="272">EOMONTH(BN207,1)</f>
        <v>36707</v>
      </c>
      <c r="BP207" s="17">
        <f t="shared" si="272"/>
        <v>36738</v>
      </c>
      <c r="BQ207" s="17">
        <f t="shared" si="272"/>
        <v>36769</v>
      </c>
      <c r="BR207" s="17">
        <f t="shared" si="272"/>
        <v>36799</v>
      </c>
      <c r="BS207" s="17">
        <f t="shared" si="272"/>
        <v>36830</v>
      </c>
      <c r="BT207" s="17">
        <f t="shared" si="272"/>
        <v>36860</v>
      </c>
      <c r="BU207" s="17">
        <f t="shared" si="272"/>
        <v>36891</v>
      </c>
      <c r="BV207" s="17">
        <f t="shared" si="272"/>
        <v>36922</v>
      </c>
      <c r="BW207" s="17">
        <f t="shared" si="272"/>
        <v>36950</v>
      </c>
      <c r="BX207" s="17">
        <f t="shared" si="272"/>
        <v>36981</v>
      </c>
      <c r="BY207" s="9"/>
      <c r="CA207" s="12">
        <f>MATCH(C207,Curves!$C$12:$C$433,0)</f>
        <v>205</v>
      </c>
      <c r="CB207" s="12">
        <f>MATCH(CONCATENATE("NG ",TEXT($BN207,"mmm-yyyy")),Curves!$11:$11,0)</f>
        <v>20</v>
      </c>
      <c r="CC207" s="12">
        <f>MATCH(CONCATENATE("B ",TEXT($BN207,"mmm-yyyy")),Curves!$11:$11,0)</f>
        <v>8</v>
      </c>
      <c r="CD207" s="12">
        <f>MATCH(CONCATENATE("DISC ",TEXT($BN207,"mmm-yyyy")),Curves!$11:$11,0)</f>
        <v>32</v>
      </c>
      <c r="CE207" s="12"/>
      <c r="CF207" s="12">
        <f>MATCH(CONCATENATE("NG ",TEXT($BO207,"mmm-yyyy")),Curves!$11:$11,0)</f>
        <v>21</v>
      </c>
      <c r="CG207" s="12">
        <f>MATCH(CONCATENATE("B ",TEXT($BO207,"mmm-yyyy")),Curves!$11:$11,0)</f>
        <v>9</v>
      </c>
      <c r="CH207" s="12">
        <f>MATCH(CONCATENATE("DISC ",TEXT($BO207,"mmm-yyyy")),Curves!$11:$11,0)</f>
        <v>33</v>
      </c>
      <c r="CI207" s="12"/>
      <c r="CJ207" s="12">
        <f>MATCH(CONCATENATE("NG ",TEXT($BP207,"mmm-yyyy")),Curves!$11:$11,0)</f>
        <v>22</v>
      </c>
      <c r="CK207" s="12">
        <f>MATCH(CONCATENATE("B ",TEXT($BP207,"mmm-yyyy")),Curves!$11:$11,0)</f>
        <v>10</v>
      </c>
      <c r="CL207" s="12">
        <f>MATCH(CONCATENATE("DISC ",TEXT($BP207,"mmm-yyyy")),Curves!$11:$11,0)</f>
        <v>34</v>
      </c>
      <c r="CM207" s="12"/>
      <c r="CN207" s="12">
        <f>MATCH(CONCATENATE("NG ",TEXT($BQ207,"mmm-yyyy")),Curves!$11:$11,0)</f>
        <v>23</v>
      </c>
      <c r="CO207" s="12">
        <f>MATCH(CONCATENATE("B ",TEXT($BQ207,"mmm-yyyy")),Curves!$11:$11,0)</f>
        <v>11</v>
      </c>
      <c r="CP207" s="12">
        <f>MATCH(CONCATENATE("DISC ",TEXT($BQ207,"mmm-yyyy")),Curves!$11:$11,0)</f>
        <v>35</v>
      </c>
      <c r="CQ207" s="12"/>
      <c r="CR207" s="12">
        <f>MATCH(CONCATENATE("NG ",TEXT($BR207,"mmm-yyyy")),Curves!$11:$11,0)</f>
        <v>24</v>
      </c>
      <c r="CS207" s="12">
        <f>MATCH(CONCATENATE("B ",TEXT($BR207,"mmm-yyyy")),Curves!$11:$11,0)</f>
        <v>12</v>
      </c>
      <c r="CT207" s="12">
        <f>MATCH(CONCATENATE("DISC ",TEXT($BR207,"mmm-yyyy")),Curves!$11:$11,0)</f>
        <v>36</v>
      </c>
      <c r="CU207" s="12"/>
      <c r="CV207" s="12">
        <f>MATCH(CONCATENATE("NG ",TEXT($BS207,"mmm-yyyy")),Curves!$11:$11,0)</f>
        <v>25</v>
      </c>
      <c r="CW207" s="12">
        <f>MATCH(CONCATENATE("B ",TEXT($BS207,"mmm-yyyy")),Curves!$11:$11,0)</f>
        <v>13</v>
      </c>
      <c r="CX207" s="12">
        <f>MATCH(CONCATENATE("DISC ",TEXT($BS207,"mmm-yyyy")),Curves!$11:$11,0)</f>
        <v>37</v>
      </c>
      <c r="CY207" s="12"/>
      <c r="CZ207" s="12">
        <f>MATCH(CONCATENATE("NG ",TEXT($BT207,"mmm-yyyy")),Curves!$11:$11,0)</f>
        <v>26</v>
      </c>
      <c r="DA207" s="12">
        <f>MATCH(CONCATENATE("B ",TEXT($BT207,"mmm-yyyy")),Curves!$11:$11,0)</f>
        <v>14</v>
      </c>
      <c r="DB207" s="12">
        <f>MATCH(CONCATENATE("DISC ",TEXT($BT207,"mmm-yyyy")),Curves!$11:$11,0)</f>
        <v>38</v>
      </c>
      <c r="DC207" s="12"/>
      <c r="DD207" s="12">
        <f>MATCH(CONCATENATE("NG ",TEXT($BU207,"mmm-yyyy")),Curves!$11:$11,0)</f>
        <v>27</v>
      </c>
      <c r="DE207" s="12">
        <f>MATCH(CONCATENATE("B ",TEXT($BU207,"mmm-yyyy")),Curves!$11:$11,0)</f>
        <v>15</v>
      </c>
      <c r="DF207" s="12">
        <f>MATCH(CONCATENATE("DISC ",TEXT($BU207,"mmm-yyyy")),Curves!$11:$11,0)</f>
        <v>39</v>
      </c>
      <c r="DG207" s="12"/>
      <c r="DH207" s="12">
        <f>MATCH(CONCATENATE("NG ",TEXT($BV207,"mmm-yyyy")),Curves!$11:$11,0)</f>
        <v>28</v>
      </c>
      <c r="DI207" s="12">
        <f>MATCH(CONCATENATE("B ",TEXT($BV207,"mmm-yyyy")),Curves!$11:$11,0)</f>
        <v>16</v>
      </c>
      <c r="DJ207" s="12">
        <f>MATCH(CONCATENATE("DISC ",TEXT($BV207,"mmm-yyyy")),Curves!$11:$11,0)</f>
        <v>40</v>
      </c>
      <c r="DL207" s="12">
        <f>MATCH(CONCATENATE("NG ",TEXT($BW207,"mmm-yyyy")),Curves!$11:$11,0)</f>
        <v>29</v>
      </c>
      <c r="DM207" s="12">
        <f>MATCH(CONCATENATE("B ",TEXT($BW207,"mmm-yyyy")),Curves!$11:$11,0)</f>
        <v>17</v>
      </c>
      <c r="DN207" s="12">
        <f>MATCH(CONCATENATE("DISC ",TEXT($BW207,"mmm-yyyy")),Curves!$11:$11,0)</f>
        <v>41</v>
      </c>
      <c r="DP207" s="12">
        <f>MATCH(CONCATENATE("NG ",TEXT($BX207,"mmm-yyyy")),Curves!$11:$11,0)</f>
        <v>30</v>
      </c>
      <c r="DQ207" s="12">
        <f>MATCH(CONCATENATE("B ",TEXT($BX207,"mmm-yyyy")),Curves!$11:$11,0)</f>
        <v>18</v>
      </c>
      <c r="DR207" s="12">
        <f>MATCH(CONCATENATE("DISC ",TEXT($BX207,"mmm-yyyy")),Curves!$11:$11,0)</f>
        <v>42</v>
      </c>
    </row>
    <row r="208" spans="2:122" x14ac:dyDescent="0.2">
      <c r="B208" s="6">
        <f t="shared" si="245"/>
        <v>36831</v>
      </c>
      <c r="C208" s="27">
        <f>IF(Curves!C217&lt;&gt;"",Curves!C217,"")</f>
        <v>36822</v>
      </c>
      <c r="D208" s="31"/>
      <c r="E208" s="20">
        <f t="shared" si="246"/>
        <v>0</v>
      </c>
      <c r="F208" s="20">
        <f t="shared" si="248"/>
        <v>0</v>
      </c>
      <c r="G208" s="20">
        <f t="shared" si="249"/>
        <v>0</v>
      </c>
      <c r="H208" s="20">
        <f t="shared" si="250"/>
        <v>0</v>
      </c>
      <c r="I208" s="20">
        <f t="shared" si="251"/>
        <v>0</v>
      </c>
      <c r="J208" s="20">
        <f t="shared" si="252"/>
        <v>0</v>
      </c>
      <c r="K208" s="20">
        <f t="shared" si="253"/>
        <v>4.7716520300517047</v>
      </c>
      <c r="L208" s="20">
        <f t="shared" si="254"/>
        <v>4.853210529691947</v>
      </c>
      <c r="M208" s="20">
        <f t="shared" si="255"/>
        <v>4.8596580188790997</v>
      </c>
      <c r="N208" s="20">
        <f t="shared" si="256"/>
        <v>4.6347619472681449</v>
      </c>
      <c r="O208" s="21">
        <f t="shared" si="257"/>
        <v>4.3450334889691478</v>
      </c>
      <c r="P208" s="20"/>
      <c r="Q208" s="50">
        <f t="shared" si="258"/>
        <v>4.8596580188790997</v>
      </c>
      <c r="R208" s="50">
        <f t="shared" si="233"/>
        <v>4.3450334889691478</v>
      </c>
      <c r="S208" s="51">
        <f t="shared" si="259"/>
        <v>0.51462452990995189</v>
      </c>
      <c r="U208" s="34">
        <f>INDEX(Curves!$A$12:$AZ$907,$CA208,CB208)</f>
        <v>0</v>
      </c>
      <c r="V208" s="34">
        <f>INDEX(Curves!$A$12:$AZ$907,$CA208,CC208)</f>
        <v>0</v>
      </c>
      <c r="W208" s="34">
        <f>INDEX(Curves!$A$12:$AZ$907,$CA208,CD208)</f>
        <v>0</v>
      </c>
      <c r="X208" s="34"/>
      <c r="Y208" s="34">
        <f>INDEX(Curves!$A$12:$AZ$907,$CA208,CF208)</f>
        <v>0</v>
      </c>
      <c r="Z208" s="34">
        <f>INDEX(Curves!$A$12:$AZ$907,$CA208,CG208)</f>
        <v>0</v>
      </c>
      <c r="AA208" s="34">
        <f>INDEX(Curves!$A$12:$AZ$907,$CA208,CH208)</f>
        <v>0</v>
      </c>
      <c r="AB208" s="34"/>
      <c r="AC208" s="34">
        <f>INDEX(Curves!$A$12:$AZ$907,$CA208,CJ208)</f>
        <v>0</v>
      </c>
      <c r="AD208" s="34">
        <f>INDEX(Curves!$A$12:$AZ$907,$CA208,CK208)</f>
        <v>0</v>
      </c>
      <c r="AE208" s="34">
        <f>INDEX(Curves!$A$12:$AZ$907,$CA208,CL208)</f>
        <v>0</v>
      </c>
      <c r="AF208" s="34"/>
      <c r="AG208" s="34">
        <f>INDEX(Curves!$A$12:$AZ$907,$CA208,CN208)</f>
        <v>0</v>
      </c>
      <c r="AH208" s="34">
        <f>INDEX(Curves!$A$12:$AZ$907,$CA208,CO208)</f>
        <v>0</v>
      </c>
      <c r="AI208" s="34">
        <f>INDEX(Curves!$A$12:$AZ$907,$CA208,CP208)</f>
        <v>0</v>
      </c>
      <c r="AJ208" s="34"/>
      <c r="AK208" s="34">
        <f>INDEX(Curves!$A$12:$AZ$907,$CA208,CR208)</f>
        <v>0</v>
      </c>
      <c r="AL208" s="34">
        <f>INDEX(Curves!$A$12:$AZ$907,$CA208,CS208)</f>
        <v>0</v>
      </c>
      <c r="AM208" s="34">
        <f>INDEX(Curves!$A$12:$AZ$907,$CA208,CT208)</f>
        <v>0</v>
      </c>
      <c r="AN208" s="34"/>
      <c r="AO208" s="34">
        <f>INDEX(Curves!$A$12:$AZ$907,$CA208,CV208)</f>
        <v>0</v>
      </c>
      <c r="AP208" s="34">
        <f>INDEX(Curves!$A$12:$AZ$907,$CA208,CW208)</f>
        <v>0</v>
      </c>
      <c r="AQ208" s="34">
        <f>INDEX(Curves!$A$12:$AZ$907,$CA208,CX208)</f>
        <v>0</v>
      </c>
      <c r="AR208" s="34"/>
      <c r="AS208" s="34">
        <f>INDEX(Curves!$A$12:$AZ$907,$CA208,CZ208)</f>
        <v>5.0720000000000001</v>
      </c>
      <c r="AT208" s="34">
        <f>INDEX(Curves!$A$12:$AZ$907,$CA208,DA208)</f>
        <v>-0.29249999999999998</v>
      </c>
      <c r="AU208" s="34">
        <f>INDEX(Curves!$A$12:$AZ$907,$CA208,DB208)</f>
        <v>0.99835799352478372</v>
      </c>
      <c r="AV208" s="34"/>
      <c r="AW208" s="34">
        <f>INDEX(Curves!$A$12:$AZ$907,$CA208,DD208)</f>
        <v>5.1929999999999996</v>
      </c>
      <c r="AX208" s="34">
        <f>INDEX(Curves!$A$12:$AZ$907,$CA208,DE208)</f>
        <v>-0.30499999999999999</v>
      </c>
      <c r="AY208" s="34">
        <f>INDEX(Curves!$A$12:$AZ$907,$CA208,DF208)</f>
        <v>0.9928826779238844</v>
      </c>
      <c r="AZ208" s="34"/>
      <c r="BA208" s="34">
        <f>INDEX(Curves!$A$12:$AZ$907,$CA208,DH208)</f>
        <v>5.2</v>
      </c>
      <c r="BB208" s="34">
        <f>INDEX(Curves!$A$12:$AZ$907,$CA208,DI208)</f>
        <v>-0.27750000000000002</v>
      </c>
      <c r="BC208" s="34">
        <f>INDEX(Curves!$A$12:$AZ$907,$CA208,DJ208)</f>
        <v>0.98723372653714569</v>
      </c>
      <c r="BD208" s="34"/>
      <c r="BE208" s="34">
        <f>INDEX(Curves!$A$12:$AZ$907,$CA208,DL208)</f>
        <v>5</v>
      </c>
      <c r="BF208" s="34">
        <f>INDEX(Curves!$A$12:$AZ$907,$CA208,DM208)</f>
        <v>-0.27750000000000002</v>
      </c>
      <c r="BG208" s="34">
        <f>INDEX(Curves!$A$12:$AZ$907,$CA208,DN208)</f>
        <v>0.98142126993502277</v>
      </c>
      <c r="BH208" s="34"/>
      <c r="BI208" s="34">
        <f>INDEX(Curves!$A$12:$AZ$907,$CA208,DP208)</f>
        <v>4.7569999999999997</v>
      </c>
      <c r="BJ208" s="34">
        <f>INDEX(Curves!$A$12:$AZ$907,$CA208,DQ208)</f>
        <v>-0.3075</v>
      </c>
      <c r="BK208" s="34">
        <f>INDEX(Curves!$A$12:$AZ$907,$CA208,DR208)</f>
        <v>0.97652174153705984</v>
      </c>
      <c r="BL208"/>
      <c r="BM208"/>
      <c r="BN208" s="17">
        <f t="shared" si="261"/>
        <v>36647</v>
      </c>
      <c r="BO208" s="17">
        <f t="shared" ref="BO208:BX208" si="273">EOMONTH(BN208,1)</f>
        <v>36707</v>
      </c>
      <c r="BP208" s="17">
        <f t="shared" si="273"/>
        <v>36738</v>
      </c>
      <c r="BQ208" s="17">
        <f t="shared" si="273"/>
        <v>36769</v>
      </c>
      <c r="BR208" s="17">
        <f t="shared" si="273"/>
        <v>36799</v>
      </c>
      <c r="BS208" s="17">
        <f t="shared" si="273"/>
        <v>36830</v>
      </c>
      <c r="BT208" s="17">
        <f t="shared" si="273"/>
        <v>36860</v>
      </c>
      <c r="BU208" s="17">
        <f t="shared" si="273"/>
        <v>36891</v>
      </c>
      <c r="BV208" s="17">
        <f t="shared" si="273"/>
        <v>36922</v>
      </c>
      <c r="BW208" s="17">
        <f t="shared" si="273"/>
        <v>36950</v>
      </c>
      <c r="BX208" s="17">
        <f t="shared" si="273"/>
        <v>36981</v>
      </c>
      <c r="BY208" s="9"/>
      <c r="CA208" s="12">
        <f>MATCH(C208,Curves!$C$12:$C$433,0)</f>
        <v>206</v>
      </c>
      <c r="CB208" s="12">
        <f>MATCH(CONCATENATE("NG ",TEXT($BN208,"mmm-yyyy")),Curves!$11:$11,0)</f>
        <v>20</v>
      </c>
      <c r="CC208" s="12">
        <f>MATCH(CONCATENATE("B ",TEXT($BN208,"mmm-yyyy")),Curves!$11:$11,0)</f>
        <v>8</v>
      </c>
      <c r="CD208" s="12">
        <f>MATCH(CONCATENATE("DISC ",TEXT($BN208,"mmm-yyyy")),Curves!$11:$11,0)</f>
        <v>32</v>
      </c>
      <c r="CE208" s="12"/>
      <c r="CF208" s="12">
        <f>MATCH(CONCATENATE("NG ",TEXT($BO208,"mmm-yyyy")),Curves!$11:$11,0)</f>
        <v>21</v>
      </c>
      <c r="CG208" s="12">
        <f>MATCH(CONCATENATE("B ",TEXT($BO208,"mmm-yyyy")),Curves!$11:$11,0)</f>
        <v>9</v>
      </c>
      <c r="CH208" s="12">
        <f>MATCH(CONCATENATE("DISC ",TEXT($BO208,"mmm-yyyy")),Curves!$11:$11,0)</f>
        <v>33</v>
      </c>
      <c r="CI208" s="12"/>
      <c r="CJ208" s="12">
        <f>MATCH(CONCATENATE("NG ",TEXT($BP208,"mmm-yyyy")),Curves!$11:$11,0)</f>
        <v>22</v>
      </c>
      <c r="CK208" s="12">
        <f>MATCH(CONCATENATE("B ",TEXT($BP208,"mmm-yyyy")),Curves!$11:$11,0)</f>
        <v>10</v>
      </c>
      <c r="CL208" s="12">
        <f>MATCH(CONCATENATE("DISC ",TEXT($BP208,"mmm-yyyy")),Curves!$11:$11,0)</f>
        <v>34</v>
      </c>
      <c r="CM208" s="12"/>
      <c r="CN208" s="12">
        <f>MATCH(CONCATENATE("NG ",TEXT($BQ208,"mmm-yyyy")),Curves!$11:$11,0)</f>
        <v>23</v>
      </c>
      <c r="CO208" s="12">
        <f>MATCH(CONCATENATE("B ",TEXT($BQ208,"mmm-yyyy")),Curves!$11:$11,0)</f>
        <v>11</v>
      </c>
      <c r="CP208" s="12">
        <f>MATCH(CONCATENATE("DISC ",TEXT($BQ208,"mmm-yyyy")),Curves!$11:$11,0)</f>
        <v>35</v>
      </c>
      <c r="CQ208" s="12"/>
      <c r="CR208" s="12">
        <f>MATCH(CONCATENATE("NG ",TEXT($BR208,"mmm-yyyy")),Curves!$11:$11,0)</f>
        <v>24</v>
      </c>
      <c r="CS208" s="12">
        <f>MATCH(CONCATENATE("B ",TEXT($BR208,"mmm-yyyy")),Curves!$11:$11,0)</f>
        <v>12</v>
      </c>
      <c r="CT208" s="12">
        <f>MATCH(CONCATENATE("DISC ",TEXT($BR208,"mmm-yyyy")),Curves!$11:$11,0)</f>
        <v>36</v>
      </c>
      <c r="CU208" s="12"/>
      <c r="CV208" s="12">
        <f>MATCH(CONCATENATE("NG ",TEXT($BS208,"mmm-yyyy")),Curves!$11:$11,0)</f>
        <v>25</v>
      </c>
      <c r="CW208" s="12">
        <f>MATCH(CONCATENATE("B ",TEXT($BS208,"mmm-yyyy")),Curves!$11:$11,0)</f>
        <v>13</v>
      </c>
      <c r="CX208" s="12">
        <f>MATCH(CONCATENATE("DISC ",TEXT($BS208,"mmm-yyyy")),Curves!$11:$11,0)</f>
        <v>37</v>
      </c>
      <c r="CY208" s="12"/>
      <c r="CZ208" s="12">
        <f>MATCH(CONCATENATE("NG ",TEXT($BT208,"mmm-yyyy")),Curves!$11:$11,0)</f>
        <v>26</v>
      </c>
      <c r="DA208" s="12">
        <f>MATCH(CONCATENATE("B ",TEXT($BT208,"mmm-yyyy")),Curves!$11:$11,0)</f>
        <v>14</v>
      </c>
      <c r="DB208" s="12">
        <f>MATCH(CONCATENATE("DISC ",TEXT($BT208,"mmm-yyyy")),Curves!$11:$11,0)</f>
        <v>38</v>
      </c>
      <c r="DC208" s="12"/>
      <c r="DD208" s="12">
        <f>MATCH(CONCATENATE("NG ",TEXT($BU208,"mmm-yyyy")),Curves!$11:$11,0)</f>
        <v>27</v>
      </c>
      <c r="DE208" s="12">
        <f>MATCH(CONCATENATE("B ",TEXT($BU208,"mmm-yyyy")),Curves!$11:$11,0)</f>
        <v>15</v>
      </c>
      <c r="DF208" s="12">
        <f>MATCH(CONCATENATE("DISC ",TEXT($BU208,"mmm-yyyy")),Curves!$11:$11,0)</f>
        <v>39</v>
      </c>
      <c r="DG208" s="12"/>
      <c r="DH208" s="12">
        <f>MATCH(CONCATENATE("NG ",TEXT($BV208,"mmm-yyyy")),Curves!$11:$11,0)</f>
        <v>28</v>
      </c>
      <c r="DI208" s="12">
        <f>MATCH(CONCATENATE("B ",TEXT($BV208,"mmm-yyyy")),Curves!$11:$11,0)</f>
        <v>16</v>
      </c>
      <c r="DJ208" s="12">
        <f>MATCH(CONCATENATE("DISC ",TEXT($BV208,"mmm-yyyy")),Curves!$11:$11,0)</f>
        <v>40</v>
      </c>
      <c r="DL208" s="12">
        <f>MATCH(CONCATENATE("NG ",TEXT($BW208,"mmm-yyyy")),Curves!$11:$11,0)</f>
        <v>29</v>
      </c>
      <c r="DM208" s="12">
        <f>MATCH(CONCATENATE("B ",TEXT($BW208,"mmm-yyyy")),Curves!$11:$11,0)</f>
        <v>17</v>
      </c>
      <c r="DN208" s="12">
        <f>MATCH(CONCATENATE("DISC ",TEXT($BW208,"mmm-yyyy")),Curves!$11:$11,0)</f>
        <v>41</v>
      </c>
      <c r="DP208" s="12">
        <f>MATCH(CONCATENATE("NG ",TEXT($BX208,"mmm-yyyy")),Curves!$11:$11,0)</f>
        <v>30</v>
      </c>
      <c r="DQ208" s="12">
        <f>MATCH(CONCATENATE("B ",TEXT($BX208,"mmm-yyyy")),Curves!$11:$11,0)</f>
        <v>18</v>
      </c>
      <c r="DR208" s="12">
        <f>MATCH(CONCATENATE("DISC ",TEXT($BX208,"mmm-yyyy")),Curves!$11:$11,0)</f>
        <v>42</v>
      </c>
    </row>
    <row r="209" spans="2:122" x14ac:dyDescent="0.2">
      <c r="B209" s="6">
        <f t="shared" si="245"/>
        <v>36831</v>
      </c>
      <c r="C209" s="27">
        <f>IF(Curves!C218&lt;&gt;"",Curves!C218,"")</f>
        <v>36823</v>
      </c>
      <c r="D209" s="31"/>
      <c r="E209" s="20">
        <f t="shared" si="246"/>
        <v>0</v>
      </c>
      <c r="F209" s="20">
        <f t="shared" si="248"/>
        <v>0</v>
      </c>
      <c r="G209" s="20">
        <f t="shared" si="249"/>
        <v>0</v>
      </c>
      <c r="H209" s="20">
        <f t="shared" si="250"/>
        <v>0</v>
      </c>
      <c r="I209" s="20">
        <f t="shared" si="251"/>
        <v>0</v>
      </c>
      <c r="J209" s="20">
        <f t="shared" si="252"/>
        <v>0</v>
      </c>
      <c r="K209" s="20">
        <f t="shared" si="253"/>
        <v>4.6132704616340394</v>
      </c>
      <c r="L209" s="20">
        <f t="shared" si="254"/>
        <v>4.6326444847777219</v>
      </c>
      <c r="M209" s="20">
        <f t="shared" si="255"/>
        <v>4.6433203839912762</v>
      </c>
      <c r="N209" s="20">
        <f t="shared" si="256"/>
        <v>4.439272303435053</v>
      </c>
      <c r="O209" s="21">
        <f t="shared" si="257"/>
        <v>4.1680063902566129</v>
      </c>
      <c r="P209" s="20"/>
      <c r="Q209" s="50">
        <f t="shared" si="258"/>
        <v>4.6433203839912762</v>
      </c>
      <c r="R209" s="50">
        <f t="shared" si="233"/>
        <v>4.1680063902566129</v>
      </c>
      <c r="S209" s="51">
        <f t="shared" si="259"/>
        <v>0.47531399373466332</v>
      </c>
      <c r="U209" s="34">
        <f>INDEX(Curves!$A$12:$AZ$907,$CA209,CB209)</f>
        <v>0</v>
      </c>
      <c r="V209" s="34">
        <f>INDEX(Curves!$A$12:$AZ$907,$CA209,CC209)</f>
        <v>0</v>
      </c>
      <c r="W209" s="34">
        <f>INDEX(Curves!$A$12:$AZ$907,$CA209,CD209)</f>
        <v>0</v>
      </c>
      <c r="X209" s="34"/>
      <c r="Y209" s="34">
        <f>INDEX(Curves!$A$12:$AZ$907,$CA209,CF209)</f>
        <v>0</v>
      </c>
      <c r="Z209" s="34">
        <f>INDEX(Curves!$A$12:$AZ$907,$CA209,CG209)</f>
        <v>0</v>
      </c>
      <c r="AA209" s="34">
        <f>INDEX(Curves!$A$12:$AZ$907,$CA209,CH209)</f>
        <v>0</v>
      </c>
      <c r="AB209" s="34"/>
      <c r="AC209" s="34">
        <f>INDEX(Curves!$A$12:$AZ$907,$CA209,CJ209)</f>
        <v>0</v>
      </c>
      <c r="AD209" s="34">
        <f>INDEX(Curves!$A$12:$AZ$907,$CA209,CK209)</f>
        <v>0</v>
      </c>
      <c r="AE209" s="34">
        <f>INDEX(Curves!$A$12:$AZ$907,$CA209,CL209)</f>
        <v>0</v>
      </c>
      <c r="AF209" s="34"/>
      <c r="AG209" s="34">
        <f>INDEX(Curves!$A$12:$AZ$907,$CA209,CN209)</f>
        <v>0</v>
      </c>
      <c r="AH209" s="34">
        <f>INDEX(Curves!$A$12:$AZ$907,$CA209,CO209)</f>
        <v>0</v>
      </c>
      <c r="AI209" s="34">
        <f>INDEX(Curves!$A$12:$AZ$907,$CA209,CP209)</f>
        <v>0</v>
      </c>
      <c r="AJ209" s="34"/>
      <c r="AK209" s="34">
        <f>INDEX(Curves!$A$12:$AZ$907,$CA209,CR209)</f>
        <v>0</v>
      </c>
      <c r="AL209" s="34">
        <f>INDEX(Curves!$A$12:$AZ$907,$CA209,CS209)</f>
        <v>0</v>
      </c>
      <c r="AM209" s="34">
        <f>INDEX(Curves!$A$12:$AZ$907,$CA209,CT209)</f>
        <v>0</v>
      </c>
      <c r="AN209" s="34"/>
      <c r="AO209" s="34">
        <f>INDEX(Curves!$A$12:$AZ$907,$CA209,CV209)</f>
        <v>0</v>
      </c>
      <c r="AP209" s="34">
        <f>INDEX(Curves!$A$12:$AZ$907,$CA209,CW209)</f>
        <v>0</v>
      </c>
      <c r="AQ209" s="34">
        <f>INDEX(Curves!$A$12:$AZ$907,$CA209,CX209)</f>
        <v>0</v>
      </c>
      <c r="AR209" s="34"/>
      <c r="AS209" s="34">
        <f>INDEX(Curves!$A$12:$AZ$907,$CA209,CZ209)</f>
        <v>4.82</v>
      </c>
      <c r="AT209" s="34">
        <f>INDEX(Curves!$A$12:$AZ$907,$CA209,DA209)</f>
        <v>-0.2</v>
      </c>
      <c r="AU209" s="34">
        <f>INDEX(Curves!$A$12:$AZ$907,$CA209,DB209)</f>
        <v>0.99854338996407777</v>
      </c>
      <c r="AV209" s="34"/>
      <c r="AW209" s="34">
        <f>INDEX(Curves!$A$12:$AZ$907,$CA209,DD209)</f>
        <v>4.9400000000000004</v>
      </c>
      <c r="AX209" s="34">
        <f>INDEX(Curves!$A$12:$AZ$907,$CA209,DE209)</f>
        <v>-0.27500000000000002</v>
      </c>
      <c r="AY209" s="34">
        <f>INDEX(Curves!$A$12:$AZ$907,$CA209,DF209)</f>
        <v>0.99306419823745373</v>
      </c>
      <c r="AZ209" s="34"/>
      <c r="BA209" s="34">
        <f>INDEX(Curves!$A$12:$AZ$907,$CA209,DH209)</f>
        <v>4.96</v>
      </c>
      <c r="BB209" s="34">
        <f>INDEX(Curves!$A$12:$AZ$907,$CA209,DI209)</f>
        <v>-0.25750000000000001</v>
      </c>
      <c r="BC209" s="34">
        <f>INDEX(Curves!$A$12:$AZ$907,$CA209,DJ209)</f>
        <v>0.9874152863351997</v>
      </c>
      <c r="BD209" s="34"/>
      <c r="BE209" s="34">
        <f>INDEX(Curves!$A$12:$AZ$907,$CA209,DL209)</f>
        <v>4.78</v>
      </c>
      <c r="BF209" s="34">
        <f>INDEX(Curves!$A$12:$AZ$907,$CA209,DM209)</f>
        <v>-0.25750000000000001</v>
      </c>
      <c r="BG209" s="34">
        <f>INDEX(Curves!$A$12:$AZ$907,$CA209,DN209)</f>
        <v>0.98159697146159275</v>
      </c>
      <c r="BH209" s="34"/>
      <c r="BI209" s="34">
        <f>INDEX(Curves!$A$12:$AZ$907,$CA209,DP209)</f>
        <v>4.5549999999999997</v>
      </c>
      <c r="BJ209" s="34">
        <f>INDEX(Curves!$A$12:$AZ$907,$CA209,DQ209)</f>
        <v>-0.28749999999999998</v>
      </c>
      <c r="BK209" s="34">
        <f>INDEX(Curves!$A$12:$AZ$907,$CA209,DR209)</f>
        <v>0.97668573878303766</v>
      </c>
      <c r="BL209"/>
      <c r="BM209"/>
      <c r="BN209" s="17">
        <f t="shared" si="261"/>
        <v>36647</v>
      </c>
      <c r="BO209" s="17">
        <f t="shared" ref="BO209:BX209" si="274">EOMONTH(BN209,1)</f>
        <v>36707</v>
      </c>
      <c r="BP209" s="17">
        <f t="shared" si="274"/>
        <v>36738</v>
      </c>
      <c r="BQ209" s="17">
        <f t="shared" si="274"/>
        <v>36769</v>
      </c>
      <c r="BR209" s="17">
        <f t="shared" si="274"/>
        <v>36799</v>
      </c>
      <c r="BS209" s="17">
        <f t="shared" si="274"/>
        <v>36830</v>
      </c>
      <c r="BT209" s="17">
        <f t="shared" si="274"/>
        <v>36860</v>
      </c>
      <c r="BU209" s="17">
        <f t="shared" si="274"/>
        <v>36891</v>
      </c>
      <c r="BV209" s="17">
        <f t="shared" si="274"/>
        <v>36922</v>
      </c>
      <c r="BW209" s="17">
        <f t="shared" si="274"/>
        <v>36950</v>
      </c>
      <c r="BX209" s="17">
        <f t="shared" si="274"/>
        <v>36981</v>
      </c>
      <c r="BY209" s="9"/>
      <c r="CA209" s="12">
        <f>MATCH(C209,Curves!$C$12:$C$433,0)</f>
        <v>207</v>
      </c>
      <c r="CB209" s="12">
        <f>MATCH(CONCATENATE("NG ",TEXT($BN209,"mmm-yyyy")),Curves!$11:$11,0)</f>
        <v>20</v>
      </c>
      <c r="CC209" s="12">
        <f>MATCH(CONCATENATE("B ",TEXT($BN209,"mmm-yyyy")),Curves!$11:$11,0)</f>
        <v>8</v>
      </c>
      <c r="CD209" s="12">
        <f>MATCH(CONCATENATE("DISC ",TEXT($BN209,"mmm-yyyy")),Curves!$11:$11,0)</f>
        <v>32</v>
      </c>
      <c r="CE209" s="12"/>
      <c r="CF209" s="12">
        <f>MATCH(CONCATENATE("NG ",TEXT($BO209,"mmm-yyyy")),Curves!$11:$11,0)</f>
        <v>21</v>
      </c>
      <c r="CG209" s="12">
        <f>MATCH(CONCATENATE("B ",TEXT($BO209,"mmm-yyyy")),Curves!$11:$11,0)</f>
        <v>9</v>
      </c>
      <c r="CH209" s="12">
        <f>MATCH(CONCATENATE("DISC ",TEXT($BO209,"mmm-yyyy")),Curves!$11:$11,0)</f>
        <v>33</v>
      </c>
      <c r="CI209" s="12"/>
      <c r="CJ209" s="12">
        <f>MATCH(CONCATENATE("NG ",TEXT($BP209,"mmm-yyyy")),Curves!$11:$11,0)</f>
        <v>22</v>
      </c>
      <c r="CK209" s="12">
        <f>MATCH(CONCATENATE("B ",TEXT($BP209,"mmm-yyyy")),Curves!$11:$11,0)</f>
        <v>10</v>
      </c>
      <c r="CL209" s="12">
        <f>MATCH(CONCATENATE("DISC ",TEXT($BP209,"mmm-yyyy")),Curves!$11:$11,0)</f>
        <v>34</v>
      </c>
      <c r="CM209" s="12"/>
      <c r="CN209" s="12">
        <f>MATCH(CONCATENATE("NG ",TEXT($BQ209,"mmm-yyyy")),Curves!$11:$11,0)</f>
        <v>23</v>
      </c>
      <c r="CO209" s="12">
        <f>MATCH(CONCATENATE("B ",TEXT($BQ209,"mmm-yyyy")),Curves!$11:$11,0)</f>
        <v>11</v>
      </c>
      <c r="CP209" s="12">
        <f>MATCH(CONCATENATE("DISC ",TEXT($BQ209,"mmm-yyyy")),Curves!$11:$11,0)</f>
        <v>35</v>
      </c>
      <c r="CQ209" s="12"/>
      <c r="CR209" s="12">
        <f>MATCH(CONCATENATE("NG ",TEXT($BR209,"mmm-yyyy")),Curves!$11:$11,0)</f>
        <v>24</v>
      </c>
      <c r="CS209" s="12">
        <f>MATCH(CONCATENATE("B ",TEXT($BR209,"mmm-yyyy")),Curves!$11:$11,0)</f>
        <v>12</v>
      </c>
      <c r="CT209" s="12">
        <f>MATCH(CONCATENATE("DISC ",TEXT($BR209,"mmm-yyyy")),Curves!$11:$11,0)</f>
        <v>36</v>
      </c>
      <c r="CU209" s="12"/>
      <c r="CV209" s="12">
        <f>MATCH(CONCATENATE("NG ",TEXT($BS209,"mmm-yyyy")),Curves!$11:$11,0)</f>
        <v>25</v>
      </c>
      <c r="CW209" s="12">
        <f>MATCH(CONCATENATE("B ",TEXT($BS209,"mmm-yyyy")),Curves!$11:$11,0)</f>
        <v>13</v>
      </c>
      <c r="CX209" s="12">
        <f>MATCH(CONCATENATE("DISC ",TEXT($BS209,"mmm-yyyy")),Curves!$11:$11,0)</f>
        <v>37</v>
      </c>
      <c r="CY209" s="12"/>
      <c r="CZ209" s="12">
        <f>MATCH(CONCATENATE("NG ",TEXT($BT209,"mmm-yyyy")),Curves!$11:$11,0)</f>
        <v>26</v>
      </c>
      <c r="DA209" s="12">
        <f>MATCH(CONCATENATE("B ",TEXT($BT209,"mmm-yyyy")),Curves!$11:$11,0)</f>
        <v>14</v>
      </c>
      <c r="DB209" s="12">
        <f>MATCH(CONCATENATE("DISC ",TEXT($BT209,"mmm-yyyy")),Curves!$11:$11,0)</f>
        <v>38</v>
      </c>
      <c r="DC209" s="12"/>
      <c r="DD209" s="12">
        <f>MATCH(CONCATENATE("NG ",TEXT($BU209,"mmm-yyyy")),Curves!$11:$11,0)</f>
        <v>27</v>
      </c>
      <c r="DE209" s="12">
        <f>MATCH(CONCATENATE("B ",TEXT($BU209,"mmm-yyyy")),Curves!$11:$11,0)</f>
        <v>15</v>
      </c>
      <c r="DF209" s="12">
        <f>MATCH(CONCATENATE("DISC ",TEXT($BU209,"mmm-yyyy")),Curves!$11:$11,0)</f>
        <v>39</v>
      </c>
      <c r="DG209" s="12"/>
      <c r="DH209" s="12">
        <f>MATCH(CONCATENATE("NG ",TEXT($BV209,"mmm-yyyy")),Curves!$11:$11,0)</f>
        <v>28</v>
      </c>
      <c r="DI209" s="12">
        <f>MATCH(CONCATENATE("B ",TEXT($BV209,"mmm-yyyy")),Curves!$11:$11,0)</f>
        <v>16</v>
      </c>
      <c r="DJ209" s="12">
        <f>MATCH(CONCATENATE("DISC ",TEXT($BV209,"mmm-yyyy")),Curves!$11:$11,0)</f>
        <v>40</v>
      </c>
      <c r="DL209" s="12">
        <f>MATCH(CONCATENATE("NG ",TEXT($BW209,"mmm-yyyy")),Curves!$11:$11,0)</f>
        <v>29</v>
      </c>
      <c r="DM209" s="12">
        <f>MATCH(CONCATENATE("B ",TEXT($BW209,"mmm-yyyy")),Curves!$11:$11,0)</f>
        <v>17</v>
      </c>
      <c r="DN209" s="12">
        <f>MATCH(CONCATENATE("DISC ",TEXT($BW209,"mmm-yyyy")),Curves!$11:$11,0)</f>
        <v>41</v>
      </c>
      <c r="DP209" s="12">
        <f>MATCH(CONCATENATE("NG ",TEXT($BX209,"mmm-yyyy")),Curves!$11:$11,0)</f>
        <v>30</v>
      </c>
      <c r="DQ209" s="12">
        <f>MATCH(CONCATENATE("B ",TEXT($BX209,"mmm-yyyy")),Curves!$11:$11,0)</f>
        <v>18</v>
      </c>
      <c r="DR209" s="12">
        <f>MATCH(CONCATENATE("DISC ",TEXT($BX209,"mmm-yyyy")),Curves!$11:$11,0)</f>
        <v>42</v>
      </c>
    </row>
    <row r="210" spans="2:122" x14ac:dyDescent="0.2">
      <c r="B210" s="6">
        <f t="shared" si="245"/>
        <v>36831</v>
      </c>
      <c r="C210" s="27">
        <f>IF(Curves!C219&lt;&gt;"",Curves!C219,"")</f>
        <v>36824</v>
      </c>
      <c r="D210" s="31"/>
      <c r="E210" s="20">
        <f t="shared" si="246"/>
        <v>0</v>
      </c>
      <c r="F210" s="20">
        <f t="shared" si="248"/>
        <v>0</v>
      </c>
      <c r="G210" s="20">
        <f t="shared" si="249"/>
        <v>0</v>
      </c>
      <c r="H210" s="20">
        <f t="shared" si="250"/>
        <v>0</v>
      </c>
      <c r="I210" s="20">
        <f t="shared" si="251"/>
        <v>0</v>
      </c>
      <c r="J210" s="20">
        <f t="shared" si="252"/>
        <v>0</v>
      </c>
      <c r="K210" s="20">
        <f t="shared" si="253"/>
        <v>4.4583192720973512</v>
      </c>
      <c r="L210" s="20">
        <f t="shared" si="254"/>
        <v>4.5003966471809083</v>
      </c>
      <c r="M210" s="20">
        <f t="shared" si="255"/>
        <v>4.486168786104396</v>
      </c>
      <c r="N210" s="20">
        <f t="shared" si="256"/>
        <v>4.280013383874377</v>
      </c>
      <c r="O210" s="21">
        <f t="shared" si="257"/>
        <v>4.0221669641016984</v>
      </c>
      <c r="P210" s="20"/>
      <c r="Q210" s="50">
        <f t="shared" si="258"/>
        <v>4.5003966471809083</v>
      </c>
      <c r="R210" s="50">
        <f t="shared" si="233"/>
        <v>4.0221669641016984</v>
      </c>
      <c r="S210" s="51">
        <f t="shared" si="259"/>
        <v>0.47822968307920988</v>
      </c>
      <c r="U210" s="34">
        <f>INDEX(Curves!$A$12:$AZ$907,$CA210,CB210)</f>
        <v>0</v>
      </c>
      <c r="V210" s="34">
        <f>INDEX(Curves!$A$12:$AZ$907,$CA210,CC210)</f>
        <v>0</v>
      </c>
      <c r="W210" s="34">
        <f>INDEX(Curves!$A$12:$AZ$907,$CA210,CD210)</f>
        <v>0</v>
      </c>
      <c r="X210" s="34"/>
      <c r="Y210" s="34">
        <f>INDEX(Curves!$A$12:$AZ$907,$CA210,CF210)</f>
        <v>0</v>
      </c>
      <c r="Z210" s="34">
        <f>INDEX(Curves!$A$12:$AZ$907,$CA210,CG210)</f>
        <v>0</v>
      </c>
      <c r="AA210" s="34">
        <f>INDEX(Curves!$A$12:$AZ$907,$CA210,CH210)</f>
        <v>0</v>
      </c>
      <c r="AB210" s="34"/>
      <c r="AC210" s="34">
        <f>INDEX(Curves!$A$12:$AZ$907,$CA210,CJ210)</f>
        <v>0</v>
      </c>
      <c r="AD210" s="34">
        <f>INDEX(Curves!$A$12:$AZ$907,$CA210,CK210)</f>
        <v>0</v>
      </c>
      <c r="AE210" s="34">
        <f>INDEX(Curves!$A$12:$AZ$907,$CA210,CL210)</f>
        <v>0</v>
      </c>
      <c r="AF210" s="34"/>
      <c r="AG210" s="34">
        <f>INDEX(Curves!$A$12:$AZ$907,$CA210,CN210)</f>
        <v>0</v>
      </c>
      <c r="AH210" s="34">
        <f>INDEX(Curves!$A$12:$AZ$907,$CA210,CO210)</f>
        <v>0</v>
      </c>
      <c r="AI210" s="34">
        <f>INDEX(Curves!$A$12:$AZ$907,$CA210,CP210)</f>
        <v>0</v>
      </c>
      <c r="AJ210" s="34"/>
      <c r="AK210" s="34">
        <f>INDEX(Curves!$A$12:$AZ$907,$CA210,CR210)</f>
        <v>0</v>
      </c>
      <c r="AL210" s="34">
        <f>INDEX(Curves!$A$12:$AZ$907,$CA210,CS210)</f>
        <v>0</v>
      </c>
      <c r="AM210" s="34">
        <f>INDEX(Curves!$A$12:$AZ$907,$CA210,CT210)</f>
        <v>0</v>
      </c>
      <c r="AN210" s="34"/>
      <c r="AO210" s="34">
        <f>INDEX(Curves!$A$12:$AZ$907,$CA210,CV210)</f>
        <v>0</v>
      </c>
      <c r="AP210" s="34">
        <f>INDEX(Curves!$A$12:$AZ$907,$CA210,CW210)</f>
        <v>0</v>
      </c>
      <c r="AQ210" s="34">
        <f>INDEX(Curves!$A$12:$AZ$907,$CA210,CX210)</f>
        <v>0</v>
      </c>
      <c r="AR210" s="34"/>
      <c r="AS210" s="34">
        <f>INDEX(Curves!$A$12:$AZ$907,$CA210,CZ210)</f>
        <v>4.6590000000000007</v>
      </c>
      <c r="AT210" s="34">
        <f>INDEX(Curves!$A$12:$AZ$907,$CA210,DA210)</f>
        <v>-0.19500000000000001</v>
      </c>
      <c r="AU210" s="34">
        <f>INDEX(Curves!$A$12:$AZ$907,$CA210,DB210)</f>
        <v>0.99872743550567888</v>
      </c>
      <c r="AV210" s="34"/>
      <c r="AW210" s="34">
        <f>INDEX(Curves!$A$12:$AZ$907,$CA210,DD210)</f>
        <v>4.7709999999999999</v>
      </c>
      <c r="AX210" s="34">
        <f>INDEX(Curves!$A$12:$AZ$907,$CA210,DE210)</f>
        <v>-0.24</v>
      </c>
      <c r="AY210" s="34">
        <f>INDEX(Curves!$A$12:$AZ$907,$CA210,DF210)</f>
        <v>0.99324578397283358</v>
      </c>
      <c r="AZ210" s="34"/>
      <c r="BA210" s="34">
        <f>INDEX(Curves!$A$12:$AZ$907,$CA210,DH210)</f>
        <v>4.7949999999999999</v>
      </c>
      <c r="BB210" s="34">
        <f>INDEX(Curves!$A$12:$AZ$907,$CA210,DI210)</f>
        <v>-0.2525</v>
      </c>
      <c r="BC210" s="34">
        <f>INDEX(Curves!$A$12:$AZ$907,$CA210,DJ210)</f>
        <v>0.98759907233998812</v>
      </c>
      <c r="BD210" s="34"/>
      <c r="BE210" s="34">
        <f>INDEX(Curves!$A$12:$AZ$907,$CA210,DL210)</f>
        <v>4.6120000000000001</v>
      </c>
      <c r="BF210" s="34">
        <f>INDEX(Curves!$A$12:$AZ$907,$CA210,DM210)</f>
        <v>-0.2525</v>
      </c>
      <c r="BG210" s="34">
        <f>INDEX(Curves!$A$12:$AZ$907,$CA210,DN210)</f>
        <v>0.98176703380533936</v>
      </c>
      <c r="BH210" s="34"/>
      <c r="BI210" s="34">
        <f>INDEX(Curves!$A$12:$AZ$907,$CA210,DP210)</f>
        <v>4.4000000000000004</v>
      </c>
      <c r="BJ210" s="34">
        <f>INDEX(Curves!$A$12:$AZ$907,$CA210,DQ210)</f>
        <v>-0.28249999999999997</v>
      </c>
      <c r="BK210" s="34">
        <f>INDEX(Curves!$A$12:$AZ$907,$CA210,DR210)</f>
        <v>0.97684686438414037</v>
      </c>
      <c r="BL210"/>
      <c r="BM210"/>
      <c r="BN210" s="17">
        <f t="shared" si="261"/>
        <v>36647</v>
      </c>
      <c r="BO210" s="17">
        <f t="shared" ref="BO210:BX210" si="275">EOMONTH(BN210,1)</f>
        <v>36707</v>
      </c>
      <c r="BP210" s="17">
        <f t="shared" si="275"/>
        <v>36738</v>
      </c>
      <c r="BQ210" s="17">
        <f t="shared" si="275"/>
        <v>36769</v>
      </c>
      <c r="BR210" s="17">
        <f t="shared" si="275"/>
        <v>36799</v>
      </c>
      <c r="BS210" s="17">
        <f t="shared" si="275"/>
        <v>36830</v>
      </c>
      <c r="BT210" s="17">
        <f t="shared" si="275"/>
        <v>36860</v>
      </c>
      <c r="BU210" s="17">
        <f t="shared" si="275"/>
        <v>36891</v>
      </c>
      <c r="BV210" s="17">
        <f t="shared" si="275"/>
        <v>36922</v>
      </c>
      <c r="BW210" s="17">
        <f t="shared" si="275"/>
        <v>36950</v>
      </c>
      <c r="BX210" s="17">
        <f t="shared" si="275"/>
        <v>36981</v>
      </c>
      <c r="BY210" s="9"/>
      <c r="CA210" s="12">
        <f>MATCH(C210,Curves!$C$12:$C$433,0)</f>
        <v>208</v>
      </c>
      <c r="CB210" s="12">
        <f>MATCH(CONCATENATE("NG ",TEXT($BN210,"mmm-yyyy")),Curves!$11:$11,0)</f>
        <v>20</v>
      </c>
      <c r="CC210" s="12">
        <f>MATCH(CONCATENATE("B ",TEXT($BN210,"mmm-yyyy")),Curves!$11:$11,0)</f>
        <v>8</v>
      </c>
      <c r="CD210" s="12">
        <f>MATCH(CONCATENATE("DISC ",TEXT($BN210,"mmm-yyyy")),Curves!$11:$11,0)</f>
        <v>32</v>
      </c>
      <c r="CE210" s="12"/>
      <c r="CF210" s="12">
        <f>MATCH(CONCATENATE("NG ",TEXT($BO210,"mmm-yyyy")),Curves!$11:$11,0)</f>
        <v>21</v>
      </c>
      <c r="CG210" s="12">
        <f>MATCH(CONCATENATE("B ",TEXT($BO210,"mmm-yyyy")),Curves!$11:$11,0)</f>
        <v>9</v>
      </c>
      <c r="CH210" s="12">
        <f>MATCH(CONCATENATE("DISC ",TEXT($BO210,"mmm-yyyy")),Curves!$11:$11,0)</f>
        <v>33</v>
      </c>
      <c r="CI210" s="12"/>
      <c r="CJ210" s="12">
        <f>MATCH(CONCATENATE("NG ",TEXT($BP210,"mmm-yyyy")),Curves!$11:$11,0)</f>
        <v>22</v>
      </c>
      <c r="CK210" s="12">
        <f>MATCH(CONCATENATE("B ",TEXT($BP210,"mmm-yyyy")),Curves!$11:$11,0)</f>
        <v>10</v>
      </c>
      <c r="CL210" s="12">
        <f>MATCH(CONCATENATE("DISC ",TEXT($BP210,"mmm-yyyy")),Curves!$11:$11,0)</f>
        <v>34</v>
      </c>
      <c r="CM210" s="12"/>
      <c r="CN210" s="12">
        <f>MATCH(CONCATENATE("NG ",TEXT($BQ210,"mmm-yyyy")),Curves!$11:$11,0)</f>
        <v>23</v>
      </c>
      <c r="CO210" s="12">
        <f>MATCH(CONCATENATE("B ",TEXT($BQ210,"mmm-yyyy")),Curves!$11:$11,0)</f>
        <v>11</v>
      </c>
      <c r="CP210" s="12">
        <f>MATCH(CONCATENATE("DISC ",TEXT($BQ210,"mmm-yyyy")),Curves!$11:$11,0)</f>
        <v>35</v>
      </c>
      <c r="CQ210" s="12"/>
      <c r="CR210" s="12">
        <f>MATCH(CONCATENATE("NG ",TEXT($BR210,"mmm-yyyy")),Curves!$11:$11,0)</f>
        <v>24</v>
      </c>
      <c r="CS210" s="12">
        <f>MATCH(CONCATENATE("B ",TEXT($BR210,"mmm-yyyy")),Curves!$11:$11,0)</f>
        <v>12</v>
      </c>
      <c r="CT210" s="12">
        <f>MATCH(CONCATENATE("DISC ",TEXT($BR210,"mmm-yyyy")),Curves!$11:$11,0)</f>
        <v>36</v>
      </c>
      <c r="CU210" s="12"/>
      <c r="CV210" s="12">
        <f>MATCH(CONCATENATE("NG ",TEXT($BS210,"mmm-yyyy")),Curves!$11:$11,0)</f>
        <v>25</v>
      </c>
      <c r="CW210" s="12">
        <f>MATCH(CONCATENATE("B ",TEXT($BS210,"mmm-yyyy")),Curves!$11:$11,0)</f>
        <v>13</v>
      </c>
      <c r="CX210" s="12">
        <f>MATCH(CONCATENATE("DISC ",TEXT($BS210,"mmm-yyyy")),Curves!$11:$11,0)</f>
        <v>37</v>
      </c>
      <c r="CY210" s="12"/>
      <c r="CZ210" s="12">
        <f>MATCH(CONCATENATE("NG ",TEXT($BT210,"mmm-yyyy")),Curves!$11:$11,0)</f>
        <v>26</v>
      </c>
      <c r="DA210" s="12">
        <f>MATCH(CONCATENATE("B ",TEXT($BT210,"mmm-yyyy")),Curves!$11:$11,0)</f>
        <v>14</v>
      </c>
      <c r="DB210" s="12">
        <f>MATCH(CONCATENATE("DISC ",TEXT($BT210,"mmm-yyyy")),Curves!$11:$11,0)</f>
        <v>38</v>
      </c>
      <c r="DC210" s="12"/>
      <c r="DD210" s="12">
        <f>MATCH(CONCATENATE("NG ",TEXT($BU210,"mmm-yyyy")),Curves!$11:$11,0)</f>
        <v>27</v>
      </c>
      <c r="DE210" s="12">
        <f>MATCH(CONCATENATE("B ",TEXT($BU210,"mmm-yyyy")),Curves!$11:$11,0)</f>
        <v>15</v>
      </c>
      <c r="DF210" s="12">
        <f>MATCH(CONCATENATE("DISC ",TEXT($BU210,"mmm-yyyy")),Curves!$11:$11,0)</f>
        <v>39</v>
      </c>
      <c r="DG210" s="12"/>
      <c r="DH210" s="12">
        <f>MATCH(CONCATENATE("NG ",TEXT($BV210,"mmm-yyyy")),Curves!$11:$11,0)</f>
        <v>28</v>
      </c>
      <c r="DI210" s="12">
        <f>MATCH(CONCATENATE("B ",TEXT($BV210,"mmm-yyyy")),Curves!$11:$11,0)</f>
        <v>16</v>
      </c>
      <c r="DJ210" s="12">
        <f>MATCH(CONCATENATE("DISC ",TEXT($BV210,"mmm-yyyy")),Curves!$11:$11,0)</f>
        <v>40</v>
      </c>
      <c r="DL210" s="12">
        <f>MATCH(CONCATENATE("NG ",TEXT($BW210,"mmm-yyyy")),Curves!$11:$11,0)</f>
        <v>29</v>
      </c>
      <c r="DM210" s="12">
        <f>MATCH(CONCATENATE("B ",TEXT($BW210,"mmm-yyyy")),Curves!$11:$11,0)</f>
        <v>17</v>
      </c>
      <c r="DN210" s="12">
        <f>MATCH(CONCATENATE("DISC ",TEXT($BW210,"mmm-yyyy")),Curves!$11:$11,0)</f>
        <v>41</v>
      </c>
      <c r="DP210" s="12">
        <f>MATCH(CONCATENATE("NG ",TEXT($BX210,"mmm-yyyy")),Curves!$11:$11,0)</f>
        <v>30</v>
      </c>
      <c r="DQ210" s="12">
        <f>MATCH(CONCATENATE("B ",TEXT($BX210,"mmm-yyyy")),Curves!$11:$11,0)</f>
        <v>18</v>
      </c>
      <c r="DR210" s="12">
        <f>MATCH(CONCATENATE("DISC ",TEXT($BX210,"mmm-yyyy")),Curves!$11:$11,0)</f>
        <v>42</v>
      </c>
    </row>
    <row r="211" spans="2:122" x14ac:dyDescent="0.2">
      <c r="B211" s="6">
        <f t="shared" si="245"/>
        <v>36831</v>
      </c>
      <c r="C211" s="27">
        <f>IF(Curves!C220&lt;&gt;"",Curves!C220,"")</f>
        <v>36825</v>
      </c>
      <c r="D211" s="31"/>
      <c r="E211" s="20">
        <f t="shared" si="246"/>
        <v>0</v>
      </c>
      <c r="F211" s="20">
        <f t="shared" si="248"/>
        <v>0</v>
      </c>
      <c r="G211" s="20">
        <f t="shared" si="249"/>
        <v>0</v>
      </c>
      <c r="H211" s="20">
        <f t="shared" si="250"/>
        <v>0</v>
      </c>
      <c r="I211" s="20">
        <f t="shared" si="251"/>
        <v>0</v>
      </c>
      <c r="J211" s="20">
        <f t="shared" si="252"/>
        <v>0</v>
      </c>
      <c r="K211" s="20">
        <f t="shared" si="253"/>
        <v>4.4691440517370298</v>
      </c>
      <c r="L211" s="20">
        <f t="shared" si="254"/>
        <v>4.4883276478610039</v>
      </c>
      <c r="M211" s="20">
        <f t="shared" si="255"/>
        <v>4.4618760591813809</v>
      </c>
      <c r="N211" s="20">
        <f t="shared" si="256"/>
        <v>4.2587395764884706</v>
      </c>
      <c r="O211" s="21">
        <f t="shared" si="257"/>
        <v>3.9979669890479594</v>
      </c>
      <c r="P211" s="20"/>
      <c r="Q211" s="50">
        <f t="shared" si="258"/>
        <v>4.4883276478610039</v>
      </c>
      <c r="R211" s="50">
        <f t="shared" si="233"/>
        <v>3.9979669890479594</v>
      </c>
      <c r="S211" s="51">
        <f t="shared" si="259"/>
        <v>0.49036065881304447</v>
      </c>
      <c r="U211" s="34">
        <f>INDEX(Curves!$A$12:$AZ$907,$CA211,CB211)</f>
        <v>0</v>
      </c>
      <c r="V211" s="34">
        <f>INDEX(Curves!$A$12:$AZ$907,$CA211,CC211)</f>
        <v>0</v>
      </c>
      <c r="W211" s="34">
        <f>INDEX(Curves!$A$12:$AZ$907,$CA211,CD211)</f>
        <v>0</v>
      </c>
      <c r="X211" s="34"/>
      <c r="Y211" s="34">
        <f>INDEX(Curves!$A$12:$AZ$907,$CA211,CF211)</f>
        <v>0</v>
      </c>
      <c r="Z211" s="34">
        <f>INDEX(Curves!$A$12:$AZ$907,$CA211,CG211)</f>
        <v>0</v>
      </c>
      <c r="AA211" s="34">
        <f>INDEX(Curves!$A$12:$AZ$907,$CA211,CH211)</f>
        <v>0</v>
      </c>
      <c r="AB211" s="34"/>
      <c r="AC211" s="34">
        <f>INDEX(Curves!$A$12:$AZ$907,$CA211,CJ211)</f>
        <v>0</v>
      </c>
      <c r="AD211" s="34">
        <f>INDEX(Curves!$A$12:$AZ$907,$CA211,CK211)</f>
        <v>0</v>
      </c>
      <c r="AE211" s="34">
        <f>INDEX(Curves!$A$12:$AZ$907,$CA211,CL211)</f>
        <v>0</v>
      </c>
      <c r="AF211" s="34"/>
      <c r="AG211" s="34">
        <f>INDEX(Curves!$A$12:$AZ$907,$CA211,CN211)</f>
        <v>0</v>
      </c>
      <c r="AH211" s="34">
        <f>INDEX(Curves!$A$12:$AZ$907,$CA211,CO211)</f>
        <v>0</v>
      </c>
      <c r="AI211" s="34">
        <f>INDEX(Curves!$A$12:$AZ$907,$CA211,CP211)</f>
        <v>0</v>
      </c>
      <c r="AJ211" s="34"/>
      <c r="AK211" s="34">
        <f>INDEX(Curves!$A$12:$AZ$907,$CA211,CR211)</f>
        <v>0</v>
      </c>
      <c r="AL211" s="34">
        <f>INDEX(Curves!$A$12:$AZ$907,$CA211,CS211)</f>
        <v>0</v>
      </c>
      <c r="AM211" s="34">
        <f>INDEX(Curves!$A$12:$AZ$907,$CA211,CT211)</f>
        <v>0</v>
      </c>
      <c r="AN211" s="34"/>
      <c r="AO211" s="34">
        <f>INDEX(Curves!$A$12:$AZ$907,$CA211,CV211)</f>
        <v>0</v>
      </c>
      <c r="AP211" s="34">
        <f>INDEX(Curves!$A$12:$AZ$907,$CA211,CW211)</f>
        <v>0</v>
      </c>
      <c r="AQ211" s="34">
        <f>INDEX(Curves!$A$12:$AZ$907,$CA211,CX211)</f>
        <v>0</v>
      </c>
      <c r="AR211" s="34"/>
      <c r="AS211" s="34">
        <f>INDEX(Curves!$A$12:$AZ$907,$CA211,CZ211)</f>
        <v>4.6640000000000006</v>
      </c>
      <c r="AT211" s="34">
        <f>INDEX(Curves!$A$12:$AZ$907,$CA211,DA211)</f>
        <v>-0.19</v>
      </c>
      <c r="AU211" s="34">
        <f>INDEX(Curves!$A$12:$AZ$907,$CA211,DB211)</f>
        <v>0.99891462935561681</v>
      </c>
      <c r="AV211" s="34"/>
      <c r="AW211" s="34">
        <f>INDEX(Curves!$A$12:$AZ$907,$CA211,DD211)</f>
        <v>4.7530000000000001</v>
      </c>
      <c r="AX211" s="34">
        <f>INDEX(Curves!$A$12:$AZ$907,$CA211,DE211)</f>
        <v>-0.23499999999999999</v>
      </c>
      <c r="AY211" s="34">
        <f>INDEX(Curves!$A$12:$AZ$907,$CA211,DF211)</f>
        <v>0.99343241431186458</v>
      </c>
      <c r="AZ211" s="34"/>
      <c r="BA211" s="34">
        <f>INDEX(Curves!$A$12:$AZ$907,$CA211,DH211)</f>
        <v>4.7770000000000001</v>
      </c>
      <c r="BB211" s="34">
        <f>INDEX(Curves!$A$12:$AZ$907,$CA211,DI211)</f>
        <v>-0.26</v>
      </c>
      <c r="BC211" s="34">
        <f>INDEX(Curves!$A$12:$AZ$907,$CA211,DJ211)</f>
        <v>0.98779633809638712</v>
      </c>
      <c r="BD211" s="34"/>
      <c r="BE211" s="34">
        <f>INDEX(Curves!$A$12:$AZ$907,$CA211,DL211)</f>
        <v>4.5970000000000004</v>
      </c>
      <c r="BF211" s="34">
        <f>INDEX(Curves!$A$12:$AZ$907,$CA211,DM211)</f>
        <v>-0.26</v>
      </c>
      <c r="BG211" s="34">
        <f>INDEX(Curves!$A$12:$AZ$907,$CA211,DN211)</f>
        <v>0.98195517096805862</v>
      </c>
      <c r="BH211" s="34"/>
      <c r="BI211" s="34">
        <f>INDEX(Curves!$A$12:$AZ$907,$CA211,DP211)</f>
        <v>4.3819999999999997</v>
      </c>
      <c r="BJ211" s="34">
        <f>INDEX(Curves!$A$12:$AZ$907,$CA211,DQ211)</f>
        <v>-0.28999999999999998</v>
      </c>
      <c r="BK211" s="34">
        <f>INDEX(Curves!$A$12:$AZ$907,$CA211,DR211)</f>
        <v>0.97702028080350922</v>
      </c>
      <c r="BL211"/>
      <c r="BM211"/>
      <c r="BN211" s="17">
        <f t="shared" si="261"/>
        <v>36647</v>
      </c>
      <c r="BO211" s="17">
        <f t="shared" ref="BO211:BX211" si="276">EOMONTH(BN211,1)</f>
        <v>36707</v>
      </c>
      <c r="BP211" s="17">
        <f t="shared" si="276"/>
        <v>36738</v>
      </c>
      <c r="BQ211" s="17">
        <f t="shared" si="276"/>
        <v>36769</v>
      </c>
      <c r="BR211" s="17">
        <f t="shared" si="276"/>
        <v>36799</v>
      </c>
      <c r="BS211" s="17">
        <f t="shared" si="276"/>
        <v>36830</v>
      </c>
      <c r="BT211" s="17">
        <f t="shared" si="276"/>
        <v>36860</v>
      </c>
      <c r="BU211" s="17">
        <f t="shared" si="276"/>
        <v>36891</v>
      </c>
      <c r="BV211" s="17">
        <f t="shared" si="276"/>
        <v>36922</v>
      </c>
      <c r="BW211" s="17">
        <f t="shared" si="276"/>
        <v>36950</v>
      </c>
      <c r="BX211" s="17">
        <f t="shared" si="276"/>
        <v>36981</v>
      </c>
      <c r="BY211" s="9"/>
      <c r="CA211" s="12">
        <f>MATCH(C211,Curves!$C$12:$C$433,0)</f>
        <v>209</v>
      </c>
      <c r="CB211" s="12">
        <f>MATCH(CONCATENATE("NG ",TEXT($BN211,"mmm-yyyy")),Curves!$11:$11,0)</f>
        <v>20</v>
      </c>
      <c r="CC211" s="12">
        <f>MATCH(CONCATENATE("B ",TEXT($BN211,"mmm-yyyy")),Curves!$11:$11,0)</f>
        <v>8</v>
      </c>
      <c r="CD211" s="12">
        <f>MATCH(CONCATENATE("DISC ",TEXT($BN211,"mmm-yyyy")),Curves!$11:$11,0)</f>
        <v>32</v>
      </c>
      <c r="CE211" s="12"/>
      <c r="CF211" s="12">
        <f>MATCH(CONCATENATE("NG ",TEXT($BO211,"mmm-yyyy")),Curves!$11:$11,0)</f>
        <v>21</v>
      </c>
      <c r="CG211" s="12">
        <f>MATCH(CONCATENATE("B ",TEXT($BO211,"mmm-yyyy")),Curves!$11:$11,0)</f>
        <v>9</v>
      </c>
      <c r="CH211" s="12">
        <f>MATCH(CONCATENATE("DISC ",TEXT($BO211,"mmm-yyyy")),Curves!$11:$11,0)</f>
        <v>33</v>
      </c>
      <c r="CI211" s="12"/>
      <c r="CJ211" s="12">
        <f>MATCH(CONCATENATE("NG ",TEXT($BP211,"mmm-yyyy")),Curves!$11:$11,0)</f>
        <v>22</v>
      </c>
      <c r="CK211" s="12">
        <f>MATCH(CONCATENATE("B ",TEXT($BP211,"mmm-yyyy")),Curves!$11:$11,0)</f>
        <v>10</v>
      </c>
      <c r="CL211" s="12">
        <f>MATCH(CONCATENATE("DISC ",TEXT($BP211,"mmm-yyyy")),Curves!$11:$11,0)</f>
        <v>34</v>
      </c>
      <c r="CM211" s="12"/>
      <c r="CN211" s="12">
        <f>MATCH(CONCATENATE("NG ",TEXT($BQ211,"mmm-yyyy")),Curves!$11:$11,0)</f>
        <v>23</v>
      </c>
      <c r="CO211" s="12">
        <f>MATCH(CONCATENATE("B ",TEXT($BQ211,"mmm-yyyy")),Curves!$11:$11,0)</f>
        <v>11</v>
      </c>
      <c r="CP211" s="12">
        <f>MATCH(CONCATENATE("DISC ",TEXT($BQ211,"mmm-yyyy")),Curves!$11:$11,0)</f>
        <v>35</v>
      </c>
      <c r="CQ211" s="12"/>
      <c r="CR211" s="12">
        <f>MATCH(CONCATENATE("NG ",TEXT($BR211,"mmm-yyyy")),Curves!$11:$11,0)</f>
        <v>24</v>
      </c>
      <c r="CS211" s="12">
        <f>MATCH(CONCATENATE("B ",TEXT($BR211,"mmm-yyyy")),Curves!$11:$11,0)</f>
        <v>12</v>
      </c>
      <c r="CT211" s="12">
        <f>MATCH(CONCATENATE("DISC ",TEXT($BR211,"mmm-yyyy")),Curves!$11:$11,0)</f>
        <v>36</v>
      </c>
      <c r="CU211" s="12"/>
      <c r="CV211" s="12">
        <f>MATCH(CONCATENATE("NG ",TEXT($BS211,"mmm-yyyy")),Curves!$11:$11,0)</f>
        <v>25</v>
      </c>
      <c r="CW211" s="12">
        <f>MATCH(CONCATENATE("B ",TEXT($BS211,"mmm-yyyy")),Curves!$11:$11,0)</f>
        <v>13</v>
      </c>
      <c r="CX211" s="12">
        <f>MATCH(CONCATENATE("DISC ",TEXT($BS211,"mmm-yyyy")),Curves!$11:$11,0)</f>
        <v>37</v>
      </c>
      <c r="CY211" s="12"/>
      <c r="CZ211" s="12">
        <f>MATCH(CONCATENATE("NG ",TEXT($BT211,"mmm-yyyy")),Curves!$11:$11,0)</f>
        <v>26</v>
      </c>
      <c r="DA211" s="12">
        <f>MATCH(CONCATENATE("B ",TEXT($BT211,"mmm-yyyy")),Curves!$11:$11,0)</f>
        <v>14</v>
      </c>
      <c r="DB211" s="12">
        <f>MATCH(CONCATENATE("DISC ",TEXT($BT211,"mmm-yyyy")),Curves!$11:$11,0)</f>
        <v>38</v>
      </c>
      <c r="DC211" s="12"/>
      <c r="DD211" s="12">
        <f>MATCH(CONCATENATE("NG ",TEXT($BU211,"mmm-yyyy")),Curves!$11:$11,0)</f>
        <v>27</v>
      </c>
      <c r="DE211" s="12">
        <f>MATCH(CONCATENATE("B ",TEXT($BU211,"mmm-yyyy")),Curves!$11:$11,0)</f>
        <v>15</v>
      </c>
      <c r="DF211" s="12">
        <f>MATCH(CONCATENATE("DISC ",TEXT($BU211,"mmm-yyyy")),Curves!$11:$11,0)</f>
        <v>39</v>
      </c>
      <c r="DG211" s="12"/>
      <c r="DH211" s="12">
        <f>MATCH(CONCATENATE("NG ",TEXT($BV211,"mmm-yyyy")),Curves!$11:$11,0)</f>
        <v>28</v>
      </c>
      <c r="DI211" s="12">
        <f>MATCH(CONCATENATE("B ",TEXT($BV211,"mmm-yyyy")),Curves!$11:$11,0)</f>
        <v>16</v>
      </c>
      <c r="DJ211" s="12">
        <f>MATCH(CONCATENATE("DISC ",TEXT($BV211,"mmm-yyyy")),Curves!$11:$11,0)</f>
        <v>40</v>
      </c>
      <c r="DL211" s="12">
        <f>MATCH(CONCATENATE("NG ",TEXT($BW211,"mmm-yyyy")),Curves!$11:$11,0)</f>
        <v>29</v>
      </c>
      <c r="DM211" s="12">
        <f>MATCH(CONCATENATE("B ",TEXT($BW211,"mmm-yyyy")),Curves!$11:$11,0)</f>
        <v>17</v>
      </c>
      <c r="DN211" s="12">
        <f>MATCH(CONCATENATE("DISC ",TEXT($BW211,"mmm-yyyy")),Curves!$11:$11,0)</f>
        <v>41</v>
      </c>
      <c r="DP211" s="12">
        <f>MATCH(CONCATENATE("NG ",TEXT($BX211,"mmm-yyyy")),Curves!$11:$11,0)</f>
        <v>30</v>
      </c>
      <c r="DQ211" s="12">
        <f>MATCH(CONCATENATE("B ",TEXT($BX211,"mmm-yyyy")),Curves!$11:$11,0)</f>
        <v>18</v>
      </c>
      <c r="DR211" s="12">
        <f>MATCH(CONCATENATE("DISC ",TEXT($BX211,"mmm-yyyy")),Curves!$11:$11,0)</f>
        <v>42</v>
      </c>
    </row>
    <row r="212" spans="2:122" x14ac:dyDescent="0.2">
      <c r="B212" s="6">
        <f t="shared" si="245"/>
        <v>36831</v>
      </c>
      <c r="C212" s="27">
        <f>IF(Curves!C221&lt;&gt;"",Curves!C221,"")</f>
        <v>36826</v>
      </c>
      <c r="D212" s="31"/>
      <c r="E212" s="20">
        <f t="shared" si="246"/>
        <v>0</v>
      </c>
      <c r="F212" s="20">
        <f t="shared" si="248"/>
        <v>0</v>
      </c>
      <c r="G212" s="20">
        <f t="shared" si="249"/>
        <v>0</v>
      </c>
      <c r="H212" s="20">
        <f t="shared" si="250"/>
        <v>0</v>
      </c>
      <c r="I212" s="20">
        <f t="shared" si="251"/>
        <v>0</v>
      </c>
      <c r="J212" s="20">
        <f t="shared" si="252"/>
        <v>0</v>
      </c>
      <c r="K212" s="20">
        <f t="shared" si="253"/>
        <v>4.3270874020153443</v>
      </c>
      <c r="L212" s="20">
        <f t="shared" si="254"/>
        <v>4.4036978018282893</v>
      </c>
      <c r="M212" s="20">
        <f t="shared" si="255"/>
        <v>4.3663658736580189</v>
      </c>
      <c r="N212" s="20">
        <f t="shared" si="256"/>
        <v>4.1637649210020102</v>
      </c>
      <c r="O212" s="21">
        <f t="shared" si="257"/>
        <v>3.9082360989788643</v>
      </c>
      <c r="P212" s="20"/>
      <c r="Q212" s="50">
        <f t="shared" si="258"/>
        <v>4.4036978018282893</v>
      </c>
      <c r="R212" s="50">
        <f t="shared" si="233"/>
        <v>3.9082360989788643</v>
      </c>
      <c r="S212" s="51">
        <f t="shared" si="259"/>
        <v>0.49546170284942503</v>
      </c>
      <c r="U212" s="34">
        <f>INDEX(Curves!$A$12:$AZ$907,$CA212,CB212)</f>
        <v>0</v>
      </c>
      <c r="V212" s="34">
        <f>INDEX(Curves!$A$12:$AZ$907,$CA212,CC212)</f>
        <v>0</v>
      </c>
      <c r="W212" s="34">
        <f>INDEX(Curves!$A$12:$AZ$907,$CA212,CD212)</f>
        <v>0</v>
      </c>
      <c r="X212" s="34"/>
      <c r="Y212" s="34">
        <f>INDEX(Curves!$A$12:$AZ$907,$CA212,CF212)</f>
        <v>0</v>
      </c>
      <c r="Z212" s="34">
        <f>INDEX(Curves!$A$12:$AZ$907,$CA212,CG212)</f>
        <v>0</v>
      </c>
      <c r="AA212" s="34">
        <f>INDEX(Curves!$A$12:$AZ$907,$CA212,CH212)</f>
        <v>0</v>
      </c>
      <c r="AB212" s="34"/>
      <c r="AC212" s="34">
        <f>INDEX(Curves!$A$12:$AZ$907,$CA212,CJ212)</f>
        <v>0</v>
      </c>
      <c r="AD212" s="34">
        <f>INDEX(Curves!$A$12:$AZ$907,$CA212,CK212)</f>
        <v>0</v>
      </c>
      <c r="AE212" s="34">
        <f>INDEX(Curves!$A$12:$AZ$907,$CA212,CL212)</f>
        <v>0</v>
      </c>
      <c r="AF212" s="34"/>
      <c r="AG212" s="34">
        <f>INDEX(Curves!$A$12:$AZ$907,$CA212,CN212)</f>
        <v>0</v>
      </c>
      <c r="AH212" s="34">
        <f>INDEX(Curves!$A$12:$AZ$907,$CA212,CO212)</f>
        <v>0</v>
      </c>
      <c r="AI212" s="34">
        <f>INDEX(Curves!$A$12:$AZ$907,$CA212,CP212)</f>
        <v>0</v>
      </c>
      <c r="AJ212" s="34"/>
      <c r="AK212" s="34">
        <f>INDEX(Curves!$A$12:$AZ$907,$CA212,CR212)</f>
        <v>0</v>
      </c>
      <c r="AL212" s="34">
        <f>INDEX(Curves!$A$12:$AZ$907,$CA212,CS212)</f>
        <v>0</v>
      </c>
      <c r="AM212" s="34">
        <f>INDEX(Curves!$A$12:$AZ$907,$CA212,CT212)</f>
        <v>0</v>
      </c>
      <c r="AN212" s="34"/>
      <c r="AO212" s="34">
        <f>INDEX(Curves!$A$12:$AZ$907,$CA212,CV212)</f>
        <v>0</v>
      </c>
      <c r="AP212" s="34">
        <f>INDEX(Curves!$A$12:$AZ$907,$CA212,CW212)</f>
        <v>0</v>
      </c>
      <c r="AQ212" s="34">
        <f>INDEX(Curves!$A$12:$AZ$907,$CA212,CX212)</f>
        <v>0</v>
      </c>
      <c r="AR212" s="34"/>
      <c r="AS212" s="34">
        <f>INDEX(Curves!$A$12:$AZ$907,$CA212,CZ212)</f>
        <v>4.5410000000000004</v>
      </c>
      <c r="AT212" s="34">
        <f>INDEX(Curves!$A$12:$AZ$907,$CA212,DA212)</f>
        <v>-0.21</v>
      </c>
      <c r="AU212" s="34">
        <f>INDEX(Curves!$A$12:$AZ$907,$CA212,DB212)</f>
        <v>0.99909660633002628</v>
      </c>
      <c r="AV212" s="34"/>
      <c r="AW212" s="34">
        <f>INDEX(Curves!$A$12:$AZ$907,$CA212,DD212)</f>
        <v>4.6520000000000001</v>
      </c>
      <c r="AX212" s="34">
        <f>INDEX(Curves!$A$12:$AZ$907,$CA212,DE212)</f>
        <v>-0.22</v>
      </c>
      <c r="AY212" s="34">
        <f>INDEX(Curves!$A$12:$AZ$907,$CA212,DF212)</f>
        <v>0.99361412496125645</v>
      </c>
      <c r="AZ212" s="34"/>
      <c r="BA212" s="34">
        <f>INDEX(Curves!$A$12:$AZ$907,$CA212,DH212)</f>
        <v>4.6769999999999996</v>
      </c>
      <c r="BB212" s="34">
        <f>INDEX(Curves!$A$12:$AZ$907,$CA212,DI212)</f>
        <v>-0.25750000000000001</v>
      </c>
      <c r="BC212" s="34">
        <f>INDEX(Curves!$A$12:$AZ$907,$CA212,DJ212)</f>
        <v>0.98797734441860374</v>
      </c>
      <c r="BD212" s="34"/>
      <c r="BE212" s="34">
        <f>INDEX(Curves!$A$12:$AZ$907,$CA212,DL212)</f>
        <v>4.4969999999999999</v>
      </c>
      <c r="BF212" s="34">
        <f>INDEX(Curves!$A$12:$AZ$907,$CA212,DM212)</f>
        <v>-0.25750000000000001</v>
      </c>
      <c r="BG212" s="34">
        <f>INDEX(Curves!$A$12:$AZ$907,$CA212,DN212)</f>
        <v>0.98213584644463048</v>
      </c>
      <c r="BH212" s="34"/>
      <c r="BI212" s="34">
        <f>INDEX(Curves!$A$12:$AZ$907,$CA212,DP212)</f>
        <v>4.2869999999999999</v>
      </c>
      <c r="BJ212" s="34">
        <f>INDEX(Curves!$A$12:$AZ$907,$CA212,DQ212)</f>
        <v>-0.28749999999999998</v>
      </c>
      <c r="BK212" s="34">
        <f>INDEX(Curves!$A$12:$AZ$907,$CA212,DR212)</f>
        <v>0.97718117239126501</v>
      </c>
      <c r="BL212"/>
      <c r="BM212"/>
      <c r="BN212" s="17">
        <f t="shared" si="261"/>
        <v>36647</v>
      </c>
      <c r="BO212" s="17">
        <f t="shared" ref="BO212:BX212" si="277">EOMONTH(BN212,1)</f>
        <v>36707</v>
      </c>
      <c r="BP212" s="17">
        <f t="shared" si="277"/>
        <v>36738</v>
      </c>
      <c r="BQ212" s="17">
        <f t="shared" si="277"/>
        <v>36769</v>
      </c>
      <c r="BR212" s="17">
        <f t="shared" si="277"/>
        <v>36799</v>
      </c>
      <c r="BS212" s="17">
        <f t="shared" si="277"/>
        <v>36830</v>
      </c>
      <c r="BT212" s="17">
        <f t="shared" si="277"/>
        <v>36860</v>
      </c>
      <c r="BU212" s="17">
        <f t="shared" si="277"/>
        <v>36891</v>
      </c>
      <c r="BV212" s="17">
        <f t="shared" si="277"/>
        <v>36922</v>
      </c>
      <c r="BW212" s="17">
        <f t="shared" si="277"/>
        <v>36950</v>
      </c>
      <c r="BX212" s="17">
        <f t="shared" si="277"/>
        <v>36981</v>
      </c>
      <c r="BY212" s="9"/>
      <c r="CA212" s="12">
        <f>MATCH(C212,Curves!$C$12:$C$433,0)</f>
        <v>210</v>
      </c>
      <c r="CB212" s="12">
        <f>MATCH(CONCATENATE("NG ",TEXT($BN212,"mmm-yyyy")),Curves!$11:$11,0)</f>
        <v>20</v>
      </c>
      <c r="CC212" s="12">
        <f>MATCH(CONCATENATE("B ",TEXT($BN212,"mmm-yyyy")),Curves!$11:$11,0)</f>
        <v>8</v>
      </c>
      <c r="CD212" s="12">
        <f>MATCH(CONCATENATE("DISC ",TEXT($BN212,"mmm-yyyy")),Curves!$11:$11,0)</f>
        <v>32</v>
      </c>
      <c r="CE212" s="12"/>
      <c r="CF212" s="12">
        <f>MATCH(CONCATENATE("NG ",TEXT($BO212,"mmm-yyyy")),Curves!$11:$11,0)</f>
        <v>21</v>
      </c>
      <c r="CG212" s="12">
        <f>MATCH(CONCATENATE("B ",TEXT($BO212,"mmm-yyyy")),Curves!$11:$11,0)</f>
        <v>9</v>
      </c>
      <c r="CH212" s="12">
        <f>MATCH(CONCATENATE("DISC ",TEXT($BO212,"mmm-yyyy")),Curves!$11:$11,0)</f>
        <v>33</v>
      </c>
      <c r="CI212" s="12"/>
      <c r="CJ212" s="12">
        <f>MATCH(CONCATENATE("NG ",TEXT($BP212,"mmm-yyyy")),Curves!$11:$11,0)</f>
        <v>22</v>
      </c>
      <c r="CK212" s="12">
        <f>MATCH(CONCATENATE("B ",TEXT($BP212,"mmm-yyyy")),Curves!$11:$11,0)</f>
        <v>10</v>
      </c>
      <c r="CL212" s="12">
        <f>MATCH(CONCATENATE("DISC ",TEXT($BP212,"mmm-yyyy")),Curves!$11:$11,0)</f>
        <v>34</v>
      </c>
      <c r="CM212" s="12"/>
      <c r="CN212" s="12">
        <f>MATCH(CONCATENATE("NG ",TEXT($BQ212,"mmm-yyyy")),Curves!$11:$11,0)</f>
        <v>23</v>
      </c>
      <c r="CO212" s="12">
        <f>MATCH(CONCATENATE("B ",TEXT($BQ212,"mmm-yyyy")),Curves!$11:$11,0)</f>
        <v>11</v>
      </c>
      <c r="CP212" s="12">
        <f>MATCH(CONCATENATE("DISC ",TEXT($BQ212,"mmm-yyyy")),Curves!$11:$11,0)</f>
        <v>35</v>
      </c>
      <c r="CQ212" s="12"/>
      <c r="CR212" s="12">
        <f>MATCH(CONCATENATE("NG ",TEXT($BR212,"mmm-yyyy")),Curves!$11:$11,0)</f>
        <v>24</v>
      </c>
      <c r="CS212" s="12">
        <f>MATCH(CONCATENATE("B ",TEXT($BR212,"mmm-yyyy")),Curves!$11:$11,0)</f>
        <v>12</v>
      </c>
      <c r="CT212" s="12">
        <f>MATCH(CONCATENATE("DISC ",TEXT($BR212,"mmm-yyyy")),Curves!$11:$11,0)</f>
        <v>36</v>
      </c>
      <c r="CU212" s="12"/>
      <c r="CV212" s="12">
        <f>MATCH(CONCATENATE("NG ",TEXT($BS212,"mmm-yyyy")),Curves!$11:$11,0)</f>
        <v>25</v>
      </c>
      <c r="CW212" s="12">
        <f>MATCH(CONCATENATE("B ",TEXT($BS212,"mmm-yyyy")),Curves!$11:$11,0)</f>
        <v>13</v>
      </c>
      <c r="CX212" s="12">
        <f>MATCH(CONCATENATE("DISC ",TEXT($BS212,"mmm-yyyy")),Curves!$11:$11,0)</f>
        <v>37</v>
      </c>
      <c r="CY212" s="12"/>
      <c r="CZ212" s="12">
        <f>MATCH(CONCATENATE("NG ",TEXT($BT212,"mmm-yyyy")),Curves!$11:$11,0)</f>
        <v>26</v>
      </c>
      <c r="DA212" s="12">
        <f>MATCH(CONCATENATE("B ",TEXT($BT212,"mmm-yyyy")),Curves!$11:$11,0)</f>
        <v>14</v>
      </c>
      <c r="DB212" s="12">
        <f>MATCH(CONCATENATE("DISC ",TEXT($BT212,"mmm-yyyy")),Curves!$11:$11,0)</f>
        <v>38</v>
      </c>
      <c r="DC212" s="12"/>
      <c r="DD212" s="12">
        <f>MATCH(CONCATENATE("NG ",TEXT($BU212,"mmm-yyyy")),Curves!$11:$11,0)</f>
        <v>27</v>
      </c>
      <c r="DE212" s="12">
        <f>MATCH(CONCATENATE("B ",TEXT($BU212,"mmm-yyyy")),Curves!$11:$11,0)</f>
        <v>15</v>
      </c>
      <c r="DF212" s="12">
        <f>MATCH(CONCATENATE("DISC ",TEXT($BU212,"mmm-yyyy")),Curves!$11:$11,0)</f>
        <v>39</v>
      </c>
      <c r="DG212" s="12"/>
      <c r="DH212" s="12">
        <f>MATCH(CONCATENATE("NG ",TEXT($BV212,"mmm-yyyy")),Curves!$11:$11,0)</f>
        <v>28</v>
      </c>
      <c r="DI212" s="12">
        <f>MATCH(CONCATENATE("B ",TEXT($BV212,"mmm-yyyy")),Curves!$11:$11,0)</f>
        <v>16</v>
      </c>
      <c r="DJ212" s="12">
        <f>MATCH(CONCATENATE("DISC ",TEXT($BV212,"mmm-yyyy")),Curves!$11:$11,0)</f>
        <v>40</v>
      </c>
      <c r="DL212" s="12">
        <f>MATCH(CONCATENATE("NG ",TEXT($BW212,"mmm-yyyy")),Curves!$11:$11,0)</f>
        <v>29</v>
      </c>
      <c r="DM212" s="12">
        <f>MATCH(CONCATENATE("B ",TEXT($BW212,"mmm-yyyy")),Curves!$11:$11,0)</f>
        <v>17</v>
      </c>
      <c r="DN212" s="12">
        <f>MATCH(CONCATENATE("DISC ",TEXT($BW212,"mmm-yyyy")),Curves!$11:$11,0)</f>
        <v>41</v>
      </c>
      <c r="DP212" s="12">
        <f>MATCH(CONCATENATE("NG ",TEXT($BX212,"mmm-yyyy")),Curves!$11:$11,0)</f>
        <v>30</v>
      </c>
      <c r="DQ212" s="12">
        <f>MATCH(CONCATENATE("B ",TEXT($BX212,"mmm-yyyy")),Curves!$11:$11,0)</f>
        <v>18</v>
      </c>
      <c r="DR212" s="12">
        <f>MATCH(CONCATENATE("DISC ",TEXT($BX212,"mmm-yyyy")),Curves!$11:$11,0)</f>
        <v>42</v>
      </c>
    </row>
    <row r="213" spans="2:122" x14ac:dyDescent="0.2">
      <c r="B213" s="6">
        <f t="shared" si="245"/>
        <v>36831</v>
      </c>
      <c r="C213" s="27">
        <f>IF(Curves!C222&lt;&gt;"",Curves!C222,"")</f>
        <v>36827</v>
      </c>
      <c r="D213" s="31"/>
      <c r="E213" s="20">
        <f t="shared" si="246"/>
        <v>0</v>
      </c>
      <c r="F213" s="20">
        <f t="shared" si="248"/>
        <v>0</v>
      </c>
      <c r="G213" s="20">
        <f t="shared" si="249"/>
        <v>0</v>
      </c>
      <c r="H213" s="20">
        <f t="shared" si="250"/>
        <v>0</v>
      </c>
      <c r="I213" s="20">
        <f t="shared" si="251"/>
        <v>0</v>
      </c>
      <c r="J213" s="20">
        <f t="shared" si="252"/>
        <v>0</v>
      </c>
      <c r="K213" s="20">
        <f t="shared" si="253"/>
        <v>0</v>
      </c>
      <c r="L213" s="20">
        <f t="shared" si="254"/>
        <v>0</v>
      </c>
      <c r="M213" s="20">
        <f t="shared" si="255"/>
        <v>0</v>
      </c>
      <c r="N213" s="20">
        <f t="shared" si="256"/>
        <v>0</v>
      </c>
      <c r="O213" s="21">
        <f t="shared" si="257"/>
        <v>0</v>
      </c>
      <c r="P213" s="20"/>
      <c r="Q213" s="50">
        <f t="shared" si="258"/>
        <v>0</v>
      </c>
      <c r="R213" s="50">
        <f t="shared" ref="R213:R244" si="278">MIN(L213:O213)</f>
        <v>0</v>
      </c>
      <c r="S213" s="51">
        <f t="shared" si="259"/>
        <v>0.49546170284942503</v>
      </c>
      <c r="U213" s="34">
        <f>INDEX(Curves!$A$12:$AZ$907,$CA213,CB213)</f>
        <v>0</v>
      </c>
      <c r="V213" s="34">
        <f>INDEX(Curves!$A$12:$AZ$907,$CA213,CC213)</f>
        <v>0</v>
      </c>
      <c r="W213" s="34">
        <f>INDEX(Curves!$A$12:$AZ$907,$CA213,CD213)</f>
        <v>0</v>
      </c>
      <c r="X213" s="34"/>
      <c r="Y213" s="34">
        <f>INDEX(Curves!$A$12:$AZ$907,$CA213,CF213)</f>
        <v>0</v>
      </c>
      <c r="Z213" s="34">
        <f>INDEX(Curves!$A$12:$AZ$907,$CA213,CG213)</f>
        <v>0</v>
      </c>
      <c r="AA213" s="34">
        <f>INDEX(Curves!$A$12:$AZ$907,$CA213,CH213)</f>
        <v>0</v>
      </c>
      <c r="AB213" s="34"/>
      <c r="AC213" s="34">
        <f>INDEX(Curves!$A$12:$AZ$907,$CA213,CJ213)</f>
        <v>0</v>
      </c>
      <c r="AD213" s="34">
        <f>INDEX(Curves!$A$12:$AZ$907,$CA213,CK213)</f>
        <v>0</v>
      </c>
      <c r="AE213" s="34">
        <f>INDEX(Curves!$A$12:$AZ$907,$CA213,CL213)</f>
        <v>0</v>
      </c>
      <c r="AF213" s="34"/>
      <c r="AG213" s="34">
        <f>INDEX(Curves!$A$12:$AZ$907,$CA213,CN213)</f>
        <v>0</v>
      </c>
      <c r="AH213" s="34">
        <f>INDEX(Curves!$A$12:$AZ$907,$CA213,CO213)</f>
        <v>0</v>
      </c>
      <c r="AI213" s="34">
        <f>INDEX(Curves!$A$12:$AZ$907,$CA213,CP213)</f>
        <v>0</v>
      </c>
      <c r="AJ213" s="34"/>
      <c r="AK213" s="34">
        <f>INDEX(Curves!$A$12:$AZ$907,$CA213,CR213)</f>
        <v>0</v>
      </c>
      <c r="AL213" s="34">
        <f>INDEX(Curves!$A$12:$AZ$907,$CA213,CS213)</f>
        <v>0</v>
      </c>
      <c r="AM213" s="34">
        <f>INDEX(Curves!$A$12:$AZ$907,$CA213,CT213)</f>
        <v>0</v>
      </c>
      <c r="AN213" s="34"/>
      <c r="AO213" s="34">
        <f>INDEX(Curves!$A$12:$AZ$907,$CA213,CV213)</f>
        <v>0</v>
      </c>
      <c r="AP213" s="34">
        <f>INDEX(Curves!$A$12:$AZ$907,$CA213,CW213)</f>
        <v>0</v>
      </c>
      <c r="AQ213" s="34">
        <f>INDEX(Curves!$A$12:$AZ$907,$CA213,CX213)</f>
        <v>0</v>
      </c>
      <c r="AR213" s="34"/>
      <c r="AS213" s="34">
        <f>INDEX(Curves!$A$12:$AZ$907,$CA213,CZ213)</f>
        <v>0</v>
      </c>
      <c r="AT213" s="34">
        <f>INDEX(Curves!$A$12:$AZ$907,$CA213,DA213)</f>
        <v>0</v>
      </c>
      <c r="AU213" s="34">
        <f>INDEX(Curves!$A$12:$AZ$907,$CA213,DB213)</f>
        <v>0</v>
      </c>
      <c r="AV213" s="34"/>
      <c r="AW213" s="34">
        <f>INDEX(Curves!$A$12:$AZ$907,$CA213,DD213)</f>
        <v>0</v>
      </c>
      <c r="AX213" s="34">
        <f>INDEX(Curves!$A$12:$AZ$907,$CA213,DE213)</f>
        <v>0</v>
      </c>
      <c r="AY213" s="34">
        <f>INDEX(Curves!$A$12:$AZ$907,$CA213,DF213)</f>
        <v>0</v>
      </c>
      <c r="AZ213" s="34"/>
      <c r="BA213" s="34">
        <f>INDEX(Curves!$A$12:$AZ$907,$CA213,DH213)</f>
        <v>0</v>
      </c>
      <c r="BB213" s="34">
        <f>INDEX(Curves!$A$12:$AZ$907,$CA213,DI213)</f>
        <v>0</v>
      </c>
      <c r="BC213" s="34">
        <f>INDEX(Curves!$A$12:$AZ$907,$CA213,DJ213)</f>
        <v>0</v>
      </c>
      <c r="BD213" s="34"/>
      <c r="BE213" s="34">
        <f>INDEX(Curves!$A$12:$AZ$907,$CA213,DL213)</f>
        <v>0</v>
      </c>
      <c r="BF213" s="34">
        <f>INDEX(Curves!$A$12:$AZ$907,$CA213,DM213)</f>
        <v>0</v>
      </c>
      <c r="BG213" s="34">
        <f>INDEX(Curves!$A$12:$AZ$907,$CA213,DN213)</f>
        <v>0</v>
      </c>
      <c r="BH213" s="34"/>
      <c r="BI213" s="34">
        <f>INDEX(Curves!$A$12:$AZ$907,$CA213,DP213)</f>
        <v>0</v>
      </c>
      <c r="BJ213" s="34">
        <f>INDEX(Curves!$A$12:$AZ$907,$CA213,DQ213)</f>
        <v>0</v>
      </c>
      <c r="BK213" s="34">
        <f>INDEX(Curves!$A$12:$AZ$907,$CA213,DR213)</f>
        <v>0</v>
      </c>
      <c r="BL213"/>
      <c r="BM213"/>
      <c r="BN213" s="17">
        <f t="shared" si="261"/>
        <v>36647</v>
      </c>
      <c r="BO213" s="17">
        <f t="shared" ref="BO213:BX213" si="279">EOMONTH(BN213,1)</f>
        <v>36707</v>
      </c>
      <c r="BP213" s="17">
        <f t="shared" si="279"/>
        <v>36738</v>
      </c>
      <c r="BQ213" s="17">
        <f t="shared" si="279"/>
        <v>36769</v>
      </c>
      <c r="BR213" s="17">
        <f t="shared" si="279"/>
        <v>36799</v>
      </c>
      <c r="BS213" s="17">
        <f t="shared" si="279"/>
        <v>36830</v>
      </c>
      <c r="BT213" s="17">
        <f t="shared" si="279"/>
        <v>36860</v>
      </c>
      <c r="BU213" s="17">
        <f t="shared" si="279"/>
        <v>36891</v>
      </c>
      <c r="BV213" s="17">
        <f t="shared" si="279"/>
        <v>36922</v>
      </c>
      <c r="BW213" s="17">
        <f t="shared" si="279"/>
        <v>36950</v>
      </c>
      <c r="BX213" s="17">
        <f t="shared" si="279"/>
        <v>36981</v>
      </c>
      <c r="BY213" s="9"/>
      <c r="CA213" s="12">
        <f>MATCH(C213,Curves!$C$12:$C$433,0)</f>
        <v>211</v>
      </c>
      <c r="CB213" s="12">
        <f>MATCH(CONCATENATE("NG ",TEXT($BN213,"mmm-yyyy")),Curves!$11:$11,0)</f>
        <v>20</v>
      </c>
      <c r="CC213" s="12">
        <f>MATCH(CONCATENATE("B ",TEXT($BN213,"mmm-yyyy")),Curves!$11:$11,0)</f>
        <v>8</v>
      </c>
      <c r="CD213" s="12">
        <f>MATCH(CONCATENATE("DISC ",TEXT($BN213,"mmm-yyyy")),Curves!$11:$11,0)</f>
        <v>32</v>
      </c>
      <c r="CE213" s="12"/>
      <c r="CF213" s="12">
        <f>MATCH(CONCATENATE("NG ",TEXT($BO213,"mmm-yyyy")),Curves!$11:$11,0)</f>
        <v>21</v>
      </c>
      <c r="CG213" s="12">
        <f>MATCH(CONCATENATE("B ",TEXT($BO213,"mmm-yyyy")),Curves!$11:$11,0)</f>
        <v>9</v>
      </c>
      <c r="CH213" s="12">
        <f>MATCH(CONCATENATE("DISC ",TEXT($BO213,"mmm-yyyy")),Curves!$11:$11,0)</f>
        <v>33</v>
      </c>
      <c r="CI213" s="12"/>
      <c r="CJ213" s="12">
        <f>MATCH(CONCATENATE("NG ",TEXT($BP213,"mmm-yyyy")),Curves!$11:$11,0)</f>
        <v>22</v>
      </c>
      <c r="CK213" s="12">
        <f>MATCH(CONCATENATE("B ",TEXT($BP213,"mmm-yyyy")),Curves!$11:$11,0)</f>
        <v>10</v>
      </c>
      <c r="CL213" s="12">
        <f>MATCH(CONCATENATE("DISC ",TEXT($BP213,"mmm-yyyy")),Curves!$11:$11,0)</f>
        <v>34</v>
      </c>
      <c r="CM213" s="12"/>
      <c r="CN213" s="12">
        <f>MATCH(CONCATENATE("NG ",TEXT($BQ213,"mmm-yyyy")),Curves!$11:$11,0)</f>
        <v>23</v>
      </c>
      <c r="CO213" s="12">
        <f>MATCH(CONCATENATE("B ",TEXT($BQ213,"mmm-yyyy")),Curves!$11:$11,0)</f>
        <v>11</v>
      </c>
      <c r="CP213" s="12">
        <f>MATCH(CONCATENATE("DISC ",TEXT($BQ213,"mmm-yyyy")),Curves!$11:$11,0)</f>
        <v>35</v>
      </c>
      <c r="CQ213" s="12"/>
      <c r="CR213" s="12">
        <f>MATCH(CONCATENATE("NG ",TEXT($BR213,"mmm-yyyy")),Curves!$11:$11,0)</f>
        <v>24</v>
      </c>
      <c r="CS213" s="12">
        <f>MATCH(CONCATENATE("B ",TEXT($BR213,"mmm-yyyy")),Curves!$11:$11,0)</f>
        <v>12</v>
      </c>
      <c r="CT213" s="12">
        <f>MATCH(CONCATENATE("DISC ",TEXT($BR213,"mmm-yyyy")),Curves!$11:$11,0)</f>
        <v>36</v>
      </c>
      <c r="CU213" s="12"/>
      <c r="CV213" s="12">
        <f>MATCH(CONCATENATE("NG ",TEXT($BS213,"mmm-yyyy")),Curves!$11:$11,0)</f>
        <v>25</v>
      </c>
      <c r="CW213" s="12">
        <f>MATCH(CONCATENATE("B ",TEXT($BS213,"mmm-yyyy")),Curves!$11:$11,0)</f>
        <v>13</v>
      </c>
      <c r="CX213" s="12">
        <f>MATCH(CONCATENATE("DISC ",TEXT($BS213,"mmm-yyyy")),Curves!$11:$11,0)</f>
        <v>37</v>
      </c>
      <c r="CY213" s="12"/>
      <c r="CZ213" s="12">
        <f>MATCH(CONCATENATE("NG ",TEXT($BT213,"mmm-yyyy")),Curves!$11:$11,0)</f>
        <v>26</v>
      </c>
      <c r="DA213" s="12">
        <f>MATCH(CONCATENATE("B ",TEXT($BT213,"mmm-yyyy")),Curves!$11:$11,0)</f>
        <v>14</v>
      </c>
      <c r="DB213" s="12">
        <f>MATCH(CONCATENATE("DISC ",TEXT($BT213,"mmm-yyyy")),Curves!$11:$11,0)</f>
        <v>38</v>
      </c>
      <c r="DC213" s="12"/>
      <c r="DD213" s="12">
        <f>MATCH(CONCATENATE("NG ",TEXT($BU213,"mmm-yyyy")),Curves!$11:$11,0)</f>
        <v>27</v>
      </c>
      <c r="DE213" s="12">
        <f>MATCH(CONCATENATE("B ",TEXT($BU213,"mmm-yyyy")),Curves!$11:$11,0)</f>
        <v>15</v>
      </c>
      <c r="DF213" s="12">
        <f>MATCH(CONCATENATE("DISC ",TEXT($BU213,"mmm-yyyy")),Curves!$11:$11,0)</f>
        <v>39</v>
      </c>
      <c r="DG213" s="12"/>
      <c r="DH213" s="12">
        <f>MATCH(CONCATENATE("NG ",TEXT($BV213,"mmm-yyyy")),Curves!$11:$11,0)</f>
        <v>28</v>
      </c>
      <c r="DI213" s="12">
        <f>MATCH(CONCATENATE("B ",TEXT($BV213,"mmm-yyyy")),Curves!$11:$11,0)</f>
        <v>16</v>
      </c>
      <c r="DJ213" s="12">
        <f>MATCH(CONCATENATE("DISC ",TEXT($BV213,"mmm-yyyy")),Curves!$11:$11,0)</f>
        <v>40</v>
      </c>
      <c r="DL213" s="12">
        <f>MATCH(CONCATENATE("NG ",TEXT($BW213,"mmm-yyyy")),Curves!$11:$11,0)</f>
        <v>29</v>
      </c>
      <c r="DM213" s="12">
        <f>MATCH(CONCATENATE("B ",TEXT($BW213,"mmm-yyyy")),Curves!$11:$11,0)</f>
        <v>17</v>
      </c>
      <c r="DN213" s="12">
        <f>MATCH(CONCATENATE("DISC ",TEXT($BW213,"mmm-yyyy")),Curves!$11:$11,0)</f>
        <v>41</v>
      </c>
      <c r="DP213" s="12">
        <f>MATCH(CONCATENATE("NG ",TEXT($BX213,"mmm-yyyy")),Curves!$11:$11,0)</f>
        <v>30</v>
      </c>
      <c r="DQ213" s="12">
        <f>MATCH(CONCATENATE("B ",TEXT($BX213,"mmm-yyyy")),Curves!$11:$11,0)</f>
        <v>18</v>
      </c>
      <c r="DR213" s="12">
        <f>MATCH(CONCATENATE("DISC ",TEXT($BX213,"mmm-yyyy")),Curves!$11:$11,0)</f>
        <v>42</v>
      </c>
    </row>
    <row r="214" spans="2:122" x14ac:dyDescent="0.2">
      <c r="B214" s="6">
        <f t="shared" si="245"/>
        <v>36831</v>
      </c>
      <c r="C214" s="27">
        <f>IF(Curves!C223&lt;&gt;"",Curves!C223,"")</f>
        <v>36828</v>
      </c>
      <c r="D214" s="31"/>
      <c r="E214" s="20">
        <f t="shared" si="246"/>
        <v>0</v>
      </c>
      <c r="F214" s="20">
        <f t="shared" si="248"/>
        <v>0</v>
      </c>
      <c r="G214" s="20">
        <f t="shared" si="249"/>
        <v>0</v>
      </c>
      <c r="H214" s="20">
        <f t="shared" si="250"/>
        <v>0</v>
      </c>
      <c r="I214" s="20">
        <f t="shared" si="251"/>
        <v>0</v>
      </c>
      <c r="J214" s="20">
        <f t="shared" si="252"/>
        <v>0</v>
      </c>
      <c r="K214" s="20">
        <f t="shared" si="253"/>
        <v>0</v>
      </c>
      <c r="L214" s="20">
        <f t="shared" si="254"/>
        <v>0</v>
      </c>
      <c r="M214" s="20">
        <f t="shared" si="255"/>
        <v>0</v>
      </c>
      <c r="N214" s="20">
        <f t="shared" si="256"/>
        <v>0</v>
      </c>
      <c r="O214" s="21">
        <f t="shared" si="257"/>
        <v>0</v>
      </c>
      <c r="P214" s="20"/>
      <c r="Q214" s="50">
        <f t="shared" si="258"/>
        <v>0</v>
      </c>
      <c r="R214" s="50">
        <f t="shared" si="278"/>
        <v>0</v>
      </c>
      <c r="S214" s="51">
        <f t="shared" si="259"/>
        <v>0.49546170284942503</v>
      </c>
      <c r="U214" s="34">
        <f>INDEX(Curves!$A$12:$AZ$907,$CA214,CB214)</f>
        <v>0</v>
      </c>
      <c r="V214" s="34">
        <f>INDEX(Curves!$A$12:$AZ$907,$CA214,CC214)</f>
        <v>0</v>
      </c>
      <c r="W214" s="34">
        <f>INDEX(Curves!$A$12:$AZ$907,$CA214,CD214)</f>
        <v>0</v>
      </c>
      <c r="X214" s="34"/>
      <c r="Y214" s="34">
        <f>INDEX(Curves!$A$12:$AZ$907,$CA214,CF214)</f>
        <v>0</v>
      </c>
      <c r="Z214" s="34">
        <f>INDEX(Curves!$A$12:$AZ$907,$CA214,CG214)</f>
        <v>0</v>
      </c>
      <c r="AA214" s="34">
        <f>INDEX(Curves!$A$12:$AZ$907,$CA214,CH214)</f>
        <v>0</v>
      </c>
      <c r="AB214" s="34"/>
      <c r="AC214" s="34">
        <f>INDEX(Curves!$A$12:$AZ$907,$CA214,CJ214)</f>
        <v>0</v>
      </c>
      <c r="AD214" s="34">
        <f>INDEX(Curves!$A$12:$AZ$907,$CA214,CK214)</f>
        <v>0</v>
      </c>
      <c r="AE214" s="34">
        <f>INDEX(Curves!$A$12:$AZ$907,$CA214,CL214)</f>
        <v>0</v>
      </c>
      <c r="AF214" s="34"/>
      <c r="AG214" s="34">
        <f>INDEX(Curves!$A$12:$AZ$907,$CA214,CN214)</f>
        <v>0</v>
      </c>
      <c r="AH214" s="34">
        <f>INDEX(Curves!$A$12:$AZ$907,$CA214,CO214)</f>
        <v>0</v>
      </c>
      <c r="AI214" s="34">
        <f>INDEX(Curves!$A$12:$AZ$907,$CA214,CP214)</f>
        <v>0</v>
      </c>
      <c r="AJ214" s="34"/>
      <c r="AK214" s="34">
        <f>INDEX(Curves!$A$12:$AZ$907,$CA214,CR214)</f>
        <v>0</v>
      </c>
      <c r="AL214" s="34">
        <f>INDEX(Curves!$A$12:$AZ$907,$CA214,CS214)</f>
        <v>0</v>
      </c>
      <c r="AM214" s="34">
        <f>INDEX(Curves!$A$12:$AZ$907,$CA214,CT214)</f>
        <v>0</v>
      </c>
      <c r="AN214" s="34"/>
      <c r="AO214" s="34">
        <f>INDEX(Curves!$A$12:$AZ$907,$CA214,CV214)</f>
        <v>0</v>
      </c>
      <c r="AP214" s="34">
        <f>INDEX(Curves!$A$12:$AZ$907,$CA214,CW214)</f>
        <v>0</v>
      </c>
      <c r="AQ214" s="34">
        <f>INDEX(Curves!$A$12:$AZ$907,$CA214,CX214)</f>
        <v>0</v>
      </c>
      <c r="AR214" s="34"/>
      <c r="AS214" s="34">
        <f>INDEX(Curves!$A$12:$AZ$907,$CA214,CZ214)</f>
        <v>0</v>
      </c>
      <c r="AT214" s="34">
        <f>INDEX(Curves!$A$12:$AZ$907,$CA214,DA214)</f>
        <v>0</v>
      </c>
      <c r="AU214" s="34">
        <f>INDEX(Curves!$A$12:$AZ$907,$CA214,DB214)</f>
        <v>0</v>
      </c>
      <c r="AV214" s="34"/>
      <c r="AW214" s="34">
        <f>INDEX(Curves!$A$12:$AZ$907,$CA214,DD214)</f>
        <v>0</v>
      </c>
      <c r="AX214" s="34">
        <f>INDEX(Curves!$A$12:$AZ$907,$CA214,DE214)</f>
        <v>0</v>
      </c>
      <c r="AY214" s="34">
        <f>INDEX(Curves!$A$12:$AZ$907,$CA214,DF214)</f>
        <v>0</v>
      </c>
      <c r="AZ214" s="34"/>
      <c r="BA214" s="34">
        <f>INDEX(Curves!$A$12:$AZ$907,$CA214,DH214)</f>
        <v>0</v>
      </c>
      <c r="BB214" s="34">
        <f>INDEX(Curves!$A$12:$AZ$907,$CA214,DI214)</f>
        <v>0</v>
      </c>
      <c r="BC214" s="34">
        <f>INDEX(Curves!$A$12:$AZ$907,$CA214,DJ214)</f>
        <v>0</v>
      </c>
      <c r="BD214" s="34"/>
      <c r="BE214" s="34">
        <f>INDEX(Curves!$A$12:$AZ$907,$CA214,DL214)</f>
        <v>0</v>
      </c>
      <c r="BF214" s="34">
        <f>INDEX(Curves!$A$12:$AZ$907,$CA214,DM214)</f>
        <v>0</v>
      </c>
      <c r="BG214" s="34">
        <f>INDEX(Curves!$A$12:$AZ$907,$CA214,DN214)</f>
        <v>0</v>
      </c>
      <c r="BH214" s="34"/>
      <c r="BI214" s="34">
        <f>INDEX(Curves!$A$12:$AZ$907,$CA214,DP214)</f>
        <v>0</v>
      </c>
      <c r="BJ214" s="34">
        <f>INDEX(Curves!$A$12:$AZ$907,$CA214,DQ214)</f>
        <v>0</v>
      </c>
      <c r="BK214" s="34">
        <f>INDEX(Curves!$A$12:$AZ$907,$CA214,DR214)</f>
        <v>0</v>
      </c>
      <c r="BL214"/>
      <c r="BM214"/>
      <c r="BN214" s="17">
        <f t="shared" si="261"/>
        <v>36647</v>
      </c>
      <c r="BO214" s="17">
        <f t="shared" ref="BO214:BX214" si="280">EOMONTH(BN214,1)</f>
        <v>36707</v>
      </c>
      <c r="BP214" s="17">
        <f t="shared" si="280"/>
        <v>36738</v>
      </c>
      <c r="BQ214" s="17">
        <f t="shared" si="280"/>
        <v>36769</v>
      </c>
      <c r="BR214" s="17">
        <f t="shared" si="280"/>
        <v>36799</v>
      </c>
      <c r="BS214" s="17">
        <f t="shared" si="280"/>
        <v>36830</v>
      </c>
      <c r="BT214" s="17">
        <f t="shared" si="280"/>
        <v>36860</v>
      </c>
      <c r="BU214" s="17">
        <f t="shared" si="280"/>
        <v>36891</v>
      </c>
      <c r="BV214" s="17">
        <f t="shared" si="280"/>
        <v>36922</v>
      </c>
      <c r="BW214" s="17">
        <f t="shared" si="280"/>
        <v>36950</v>
      </c>
      <c r="BX214" s="17">
        <f t="shared" si="280"/>
        <v>36981</v>
      </c>
      <c r="BY214" s="9"/>
      <c r="CA214" s="12">
        <f>MATCH(C214,Curves!$C$12:$C$433,0)</f>
        <v>212</v>
      </c>
      <c r="CB214" s="12">
        <f>MATCH(CONCATENATE("NG ",TEXT($BN214,"mmm-yyyy")),Curves!$11:$11,0)</f>
        <v>20</v>
      </c>
      <c r="CC214" s="12">
        <f>MATCH(CONCATENATE("B ",TEXT($BN214,"mmm-yyyy")),Curves!$11:$11,0)</f>
        <v>8</v>
      </c>
      <c r="CD214" s="12">
        <f>MATCH(CONCATENATE("DISC ",TEXT($BN214,"mmm-yyyy")),Curves!$11:$11,0)</f>
        <v>32</v>
      </c>
      <c r="CE214" s="12"/>
      <c r="CF214" s="12">
        <f>MATCH(CONCATENATE("NG ",TEXT($BO214,"mmm-yyyy")),Curves!$11:$11,0)</f>
        <v>21</v>
      </c>
      <c r="CG214" s="12">
        <f>MATCH(CONCATENATE("B ",TEXT($BO214,"mmm-yyyy")),Curves!$11:$11,0)</f>
        <v>9</v>
      </c>
      <c r="CH214" s="12">
        <f>MATCH(CONCATENATE("DISC ",TEXT($BO214,"mmm-yyyy")),Curves!$11:$11,0)</f>
        <v>33</v>
      </c>
      <c r="CI214" s="12"/>
      <c r="CJ214" s="12">
        <f>MATCH(CONCATENATE("NG ",TEXT($BP214,"mmm-yyyy")),Curves!$11:$11,0)</f>
        <v>22</v>
      </c>
      <c r="CK214" s="12">
        <f>MATCH(CONCATENATE("B ",TEXT($BP214,"mmm-yyyy")),Curves!$11:$11,0)</f>
        <v>10</v>
      </c>
      <c r="CL214" s="12">
        <f>MATCH(CONCATENATE("DISC ",TEXT($BP214,"mmm-yyyy")),Curves!$11:$11,0)</f>
        <v>34</v>
      </c>
      <c r="CM214" s="12"/>
      <c r="CN214" s="12">
        <f>MATCH(CONCATENATE("NG ",TEXT($BQ214,"mmm-yyyy")),Curves!$11:$11,0)</f>
        <v>23</v>
      </c>
      <c r="CO214" s="12">
        <f>MATCH(CONCATENATE("B ",TEXT($BQ214,"mmm-yyyy")),Curves!$11:$11,0)</f>
        <v>11</v>
      </c>
      <c r="CP214" s="12">
        <f>MATCH(CONCATENATE("DISC ",TEXT($BQ214,"mmm-yyyy")),Curves!$11:$11,0)</f>
        <v>35</v>
      </c>
      <c r="CQ214" s="12"/>
      <c r="CR214" s="12">
        <f>MATCH(CONCATENATE("NG ",TEXT($BR214,"mmm-yyyy")),Curves!$11:$11,0)</f>
        <v>24</v>
      </c>
      <c r="CS214" s="12">
        <f>MATCH(CONCATENATE("B ",TEXT($BR214,"mmm-yyyy")),Curves!$11:$11,0)</f>
        <v>12</v>
      </c>
      <c r="CT214" s="12">
        <f>MATCH(CONCATENATE("DISC ",TEXT($BR214,"mmm-yyyy")),Curves!$11:$11,0)</f>
        <v>36</v>
      </c>
      <c r="CU214" s="12"/>
      <c r="CV214" s="12">
        <f>MATCH(CONCATENATE("NG ",TEXT($BS214,"mmm-yyyy")),Curves!$11:$11,0)</f>
        <v>25</v>
      </c>
      <c r="CW214" s="12">
        <f>MATCH(CONCATENATE("B ",TEXT($BS214,"mmm-yyyy")),Curves!$11:$11,0)</f>
        <v>13</v>
      </c>
      <c r="CX214" s="12">
        <f>MATCH(CONCATENATE("DISC ",TEXT($BS214,"mmm-yyyy")),Curves!$11:$11,0)</f>
        <v>37</v>
      </c>
      <c r="CY214" s="12"/>
      <c r="CZ214" s="12">
        <f>MATCH(CONCATENATE("NG ",TEXT($BT214,"mmm-yyyy")),Curves!$11:$11,0)</f>
        <v>26</v>
      </c>
      <c r="DA214" s="12">
        <f>MATCH(CONCATENATE("B ",TEXT($BT214,"mmm-yyyy")),Curves!$11:$11,0)</f>
        <v>14</v>
      </c>
      <c r="DB214" s="12">
        <f>MATCH(CONCATENATE("DISC ",TEXT($BT214,"mmm-yyyy")),Curves!$11:$11,0)</f>
        <v>38</v>
      </c>
      <c r="DC214" s="12"/>
      <c r="DD214" s="12">
        <f>MATCH(CONCATENATE("NG ",TEXT($BU214,"mmm-yyyy")),Curves!$11:$11,0)</f>
        <v>27</v>
      </c>
      <c r="DE214" s="12">
        <f>MATCH(CONCATENATE("B ",TEXT($BU214,"mmm-yyyy")),Curves!$11:$11,0)</f>
        <v>15</v>
      </c>
      <c r="DF214" s="12">
        <f>MATCH(CONCATENATE("DISC ",TEXT($BU214,"mmm-yyyy")),Curves!$11:$11,0)</f>
        <v>39</v>
      </c>
      <c r="DG214" s="12"/>
      <c r="DH214" s="12">
        <f>MATCH(CONCATENATE("NG ",TEXT($BV214,"mmm-yyyy")),Curves!$11:$11,0)</f>
        <v>28</v>
      </c>
      <c r="DI214" s="12">
        <f>MATCH(CONCATENATE("B ",TEXT($BV214,"mmm-yyyy")),Curves!$11:$11,0)</f>
        <v>16</v>
      </c>
      <c r="DJ214" s="12">
        <f>MATCH(CONCATENATE("DISC ",TEXT($BV214,"mmm-yyyy")),Curves!$11:$11,0)</f>
        <v>40</v>
      </c>
      <c r="DL214" s="12">
        <f>MATCH(CONCATENATE("NG ",TEXT($BW214,"mmm-yyyy")),Curves!$11:$11,0)</f>
        <v>29</v>
      </c>
      <c r="DM214" s="12">
        <f>MATCH(CONCATENATE("B ",TEXT($BW214,"mmm-yyyy")),Curves!$11:$11,0)</f>
        <v>17</v>
      </c>
      <c r="DN214" s="12">
        <f>MATCH(CONCATENATE("DISC ",TEXT($BW214,"mmm-yyyy")),Curves!$11:$11,0)</f>
        <v>41</v>
      </c>
      <c r="DP214" s="12">
        <f>MATCH(CONCATENATE("NG ",TEXT($BX214,"mmm-yyyy")),Curves!$11:$11,0)</f>
        <v>30</v>
      </c>
      <c r="DQ214" s="12">
        <f>MATCH(CONCATENATE("B ",TEXT($BX214,"mmm-yyyy")),Curves!$11:$11,0)</f>
        <v>18</v>
      </c>
      <c r="DR214" s="12">
        <f>MATCH(CONCATENATE("DISC ",TEXT($BX214,"mmm-yyyy")),Curves!$11:$11,0)</f>
        <v>42</v>
      </c>
    </row>
    <row r="215" spans="2:122" x14ac:dyDescent="0.2">
      <c r="B215" s="6">
        <f t="shared" si="245"/>
        <v>36861</v>
      </c>
      <c r="C215" s="27">
        <f>IF(Curves!C224&lt;&gt;"",Curves!C224,"")</f>
        <v>36829</v>
      </c>
      <c r="D215" s="31"/>
      <c r="E215" s="20">
        <f t="shared" si="246"/>
        <v>0</v>
      </c>
      <c r="F215" s="20">
        <f t="shared" si="248"/>
        <v>0</v>
      </c>
      <c r="G215" s="20">
        <f t="shared" si="249"/>
        <v>0</v>
      </c>
      <c r="H215" s="20">
        <f t="shared" si="250"/>
        <v>0</v>
      </c>
      <c r="I215" s="20">
        <f t="shared" si="251"/>
        <v>0</v>
      </c>
      <c r="J215" s="20">
        <f t="shared" si="252"/>
        <v>0</v>
      </c>
      <c r="K215" s="20">
        <f t="shared" si="253"/>
        <v>0</v>
      </c>
      <c r="L215" s="20">
        <f t="shared" si="254"/>
        <v>4.2251569110391038</v>
      </c>
      <c r="M215" s="20">
        <f t="shared" si="255"/>
        <v>4.229782075572329</v>
      </c>
      <c r="N215" s="20">
        <f t="shared" si="256"/>
        <v>4.0407226916909762</v>
      </c>
      <c r="O215" s="21">
        <f t="shared" si="257"/>
        <v>3.7999268838738596</v>
      </c>
      <c r="P215" s="20"/>
      <c r="Q215" s="50">
        <f t="shared" si="258"/>
        <v>4.229782075572329</v>
      </c>
      <c r="R215" s="50">
        <f t="shared" si="278"/>
        <v>3.7999268838738596</v>
      </c>
      <c r="S215" s="51">
        <f t="shared" si="259"/>
        <v>0.42985519169846942</v>
      </c>
      <c r="U215" s="34">
        <f>INDEX(Curves!$A$12:$AZ$907,$CA215,CB215)</f>
        <v>0</v>
      </c>
      <c r="V215" s="34">
        <f>INDEX(Curves!$A$12:$AZ$907,$CA215,CC215)</f>
        <v>0</v>
      </c>
      <c r="W215" s="34">
        <f>INDEX(Curves!$A$12:$AZ$907,$CA215,CD215)</f>
        <v>0</v>
      </c>
      <c r="X215" s="34"/>
      <c r="Y215" s="34">
        <f>INDEX(Curves!$A$12:$AZ$907,$CA215,CF215)</f>
        <v>0</v>
      </c>
      <c r="Z215" s="34">
        <f>INDEX(Curves!$A$12:$AZ$907,$CA215,CG215)</f>
        <v>0</v>
      </c>
      <c r="AA215" s="34">
        <f>INDEX(Curves!$A$12:$AZ$907,$CA215,CH215)</f>
        <v>0</v>
      </c>
      <c r="AB215" s="34"/>
      <c r="AC215" s="34">
        <f>INDEX(Curves!$A$12:$AZ$907,$CA215,CJ215)</f>
        <v>0</v>
      </c>
      <c r="AD215" s="34">
        <f>INDEX(Curves!$A$12:$AZ$907,$CA215,CK215)</f>
        <v>0</v>
      </c>
      <c r="AE215" s="34">
        <f>INDEX(Curves!$A$12:$AZ$907,$CA215,CL215)</f>
        <v>0</v>
      </c>
      <c r="AF215" s="34"/>
      <c r="AG215" s="34">
        <f>INDEX(Curves!$A$12:$AZ$907,$CA215,CN215)</f>
        <v>0</v>
      </c>
      <c r="AH215" s="34">
        <f>INDEX(Curves!$A$12:$AZ$907,$CA215,CO215)</f>
        <v>0</v>
      </c>
      <c r="AI215" s="34">
        <f>INDEX(Curves!$A$12:$AZ$907,$CA215,CP215)</f>
        <v>0</v>
      </c>
      <c r="AJ215" s="34"/>
      <c r="AK215" s="34">
        <f>INDEX(Curves!$A$12:$AZ$907,$CA215,CR215)</f>
        <v>0</v>
      </c>
      <c r="AL215" s="34">
        <f>INDEX(Curves!$A$12:$AZ$907,$CA215,CS215)</f>
        <v>0</v>
      </c>
      <c r="AM215" s="34">
        <f>INDEX(Curves!$A$12:$AZ$907,$CA215,CT215)</f>
        <v>0</v>
      </c>
      <c r="AN215" s="34"/>
      <c r="AO215" s="34">
        <f>INDEX(Curves!$A$12:$AZ$907,$CA215,CV215)</f>
        <v>0</v>
      </c>
      <c r="AP215" s="34">
        <f>INDEX(Curves!$A$12:$AZ$907,$CA215,CW215)</f>
        <v>0</v>
      </c>
      <c r="AQ215" s="34">
        <f>INDEX(Curves!$A$12:$AZ$907,$CA215,CX215)</f>
        <v>0</v>
      </c>
      <c r="AR215" s="34"/>
      <c r="AS215" s="34">
        <f>INDEX(Curves!$A$12:$AZ$907,$CA215,CZ215)</f>
        <v>0</v>
      </c>
      <c r="AT215" s="34">
        <f>INDEX(Curves!$A$12:$AZ$907,$CA215,DA215)</f>
        <v>0</v>
      </c>
      <c r="AU215" s="34">
        <f>INDEX(Curves!$A$12:$AZ$907,$CA215,DB215)</f>
        <v>0</v>
      </c>
      <c r="AV215" s="34"/>
      <c r="AW215" s="34">
        <f>INDEX(Curves!$A$12:$AZ$907,$CA215,DD215)</f>
        <v>4.4850000000000003</v>
      </c>
      <c r="AX215" s="34">
        <f>INDEX(Curves!$A$12:$AZ$907,$CA215,DE215)</f>
        <v>-0.23499999999999999</v>
      </c>
      <c r="AY215" s="34">
        <f>INDEX(Curves!$A$12:$AZ$907,$CA215,DF215)</f>
        <v>0.99415456730331864</v>
      </c>
      <c r="AZ215" s="34"/>
      <c r="BA215" s="34">
        <f>INDEX(Curves!$A$12:$AZ$907,$CA215,DH215)</f>
        <v>4.5199999999999996</v>
      </c>
      <c r="BB215" s="34">
        <f>INDEX(Curves!$A$12:$AZ$907,$CA215,DI215)</f>
        <v>-0.24</v>
      </c>
      <c r="BC215" s="34">
        <f>INDEX(Curves!$A$12:$AZ$907,$CA215,DJ215)</f>
        <v>0.98826684008699295</v>
      </c>
      <c r="BD215" s="34"/>
      <c r="BE215" s="34">
        <f>INDEX(Curves!$A$12:$AZ$907,$CA215,DL215)</f>
        <v>4.3520000000000003</v>
      </c>
      <c r="BF215" s="34">
        <f>INDEX(Curves!$A$12:$AZ$907,$CA215,DM215)</f>
        <v>-0.24</v>
      </c>
      <c r="BG215" s="34">
        <f>INDEX(Curves!$A$12:$AZ$907,$CA215,DN215)</f>
        <v>0.98266602424391447</v>
      </c>
      <c r="BH215" s="34"/>
      <c r="BI215" s="34">
        <f>INDEX(Curves!$A$12:$AZ$907,$CA215,DP215)</f>
        <v>4.157</v>
      </c>
      <c r="BJ215" s="34">
        <f>INDEX(Curves!$A$12:$AZ$907,$CA215,DQ215)</f>
        <v>-0.27</v>
      </c>
      <c r="BK215" s="34">
        <f>INDEX(Curves!$A$12:$AZ$907,$CA215,DR215)</f>
        <v>0.97759888959965513</v>
      </c>
      <c r="BL215"/>
      <c r="BM215"/>
      <c r="BN215" s="17">
        <f t="shared" si="261"/>
        <v>36647</v>
      </c>
      <c r="BO215" s="17">
        <f t="shared" ref="BO215:BX215" si="281">EOMONTH(BN215,1)</f>
        <v>36707</v>
      </c>
      <c r="BP215" s="17">
        <f t="shared" si="281"/>
        <v>36738</v>
      </c>
      <c r="BQ215" s="17">
        <f t="shared" si="281"/>
        <v>36769</v>
      </c>
      <c r="BR215" s="17">
        <f t="shared" si="281"/>
        <v>36799</v>
      </c>
      <c r="BS215" s="17">
        <f t="shared" si="281"/>
        <v>36830</v>
      </c>
      <c r="BT215" s="17">
        <f t="shared" si="281"/>
        <v>36860</v>
      </c>
      <c r="BU215" s="17">
        <f t="shared" si="281"/>
        <v>36891</v>
      </c>
      <c r="BV215" s="17">
        <f t="shared" si="281"/>
        <v>36922</v>
      </c>
      <c r="BW215" s="17">
        <f t="shared" si="281"/>
        <v>36950</v>
      </c>
      <c r="BX215" s="17">
        <f t="shared" si="281"/>
        <v>36981</v>
      </c>
      <c r="BY215" s="9"/>
      <c r="CA215" s="12">
        <f>MATCH(C215,Curves!$C$12:$C$433,0)</f>
        <v>213</v>
      </c>
      <c r="CB215" s="12">
        <f>MATCH(CONCATENATE("NG ",TEXT($BN215,"mmm-yyyy")),Curves!$11:$11,0)</f>
        <v>20</v>
      </c>
      <c r="CC215" s="12">
        <f>MATCH(CONCATENATE("B ",TEXT($BN215,"mmm-yyyy")),Curves!$11:$11,0)</f>
        <v>8</v>
      </c>
      <c r="CD215" s="12">
        <f>MATCH(CONCATENATE("DISC ",TEXT($BN215,"mmm-yyyy")),Curves!$11:$11,0)</f>
        <v>32</v>
      </c>
      <c r="CE215" s="12"/>
      <c r="CF215" s="12">
        <f>MATCH(CONCATENATE("NG ",TEXT($BO215,"mmm-yyyy")),Curves!$11:$11,0)</f>
        <v>21</v>
      </c>
      <c r="CG215" s="12">
        <f>MATCH(CONCATENATE("B ",TEXT($BO215,"mmm-yyyy")),Curves!$11:$11,0)</f>
        <v>9</v>
      </c>
      <c r="CH215" s="12">
        <f>MATCH(CONCATENATE("DISC ",TEXT($BO215,"mmm-yyyy")),Curves!$11:$11,0)</f>
        <v>33</v>
      </c>
      <c r="CI215" s="12"/>
      <c r="CJ215" s="12">
        <f>MATCH(CONCATENATE("NG ",TEXT($BP215,"mmm-yyyy")),Curves!$11:$11,0)</f>
        <v>22</v>
      </c>
      <c r="CK215" s="12">
        <f>MATCH(CONCATENATE("B ",TEXT($BP215,"mmm-yyyy")),Curves!$11:$11,0)</f>
        <v>10</v>
      </c>
      <c r="CL215" s="12">
        <f>MATCH(CONCATENATE("DISC ",TEXT($BP215,"mmm-yyyy")),Curves!$11:$11,0)</f>
        <v>34</v>
      </c>
      <c r="CM215" s="12"/>
      <c r="CN215" s="12">
        <f>MATCH(CONCATENATE("NG ",TEXT($BQ215,"mmm-yyyy")),Curves!$11:$11,0)</f>
        <v>23</v>
      </c>
      <c r="CO215" s="12">
        <f>MATCH(CONCATENATE("B ",TEXT($BQ215,"mmm-yyyy")),Curves!$11:$11,0)</f>
        <v>11</v>
      </c>
      <c r="CP215" s="12">
        <f>MATCH(CONCATENATE("DISC ",TEXT($BQ215,"mmm-yyyy")),Curves!$11:$11,0)</f>
        <v>35</v>
      </c>
      <c r="CQ215" s="12"/>
      <c r="CR215" s="12">
        <f>MATCH(CONCATENATE("NG ",TEXT($BR215,"mmm-yyyy")),Curves!$11:$11,0)</f>
        <v>24</v>
      </c>
      <c r="CS215" s="12">
        <f>MATCH(CONCATENATE("B ",TEXT($BR215,"mmm-yyyy")),Curves!$11:$11,0)</f>
        <v>12</v>
      </c>
      <c r="CT215" s="12">
        <f>MATCH(CONCATENATE("DISC ",TEXT($BR215,"mmm-yyyy")),Curves!$11:$11,0)</f>
        <v>36</v>
      </c>
      <c r="CU215" s="12"/>
      <c r="CV215" s="12">
        <f>MATCH(CONCATENATE("NG ",TEXT($BS215,"mmm-yyyy")),Curves!$11:$11,0)</f>
        <v>25</v>
      </c>
      <c r="CW215" s="12">
        <f>MATCH(CONCATENATE("B ",TEXT($BS215,"mmm-yyyy")),Curves!$11:$11,0)</f>
        <v>13</v>
      </c>
      <c r="CX215" s="12">
        <f>MATCH(CONCATENATE("DISC ",TEXT($BS215,"mmm-yyyy")),Curves!$11:$11,0)</f>
        <v>37</v>
      </c>
      <c r="CY215" s="12"/>
      <c r="CZ215" s="12">
        <f>MATCH(CONCATENATE("NG ",TEXT($BT215,"mmm-yyyy")),Curves!$11:$11,0)</f>
        <v>26</v>
      </c>
      <c r="DA215" s="12">
        <f>MATCH(CONCATENATE("B ",TEXT($BT215,"mmm-yyyy")),Curves!$11:$11,0)</f>
        <v>14</v>
      </c>
      <c r="DB215" s="12">
        <f>MATCH(CONCATENATE("DISC ",TEXT($BT215,"mmm-yyyy")),Curves!$11:$11,0)</f>
        <v>38</v>
      </c>
      <c r="DC215" s="12"/>
      <c r="DD215" s="12">
        <f>MATCH(CONCATENATE("NG ",TEXT($BU215,"mmm-yyyy")),Curves!$11:$11,0)</f>
        <v>27</v>
      </c>
      <c r="DE215" s="12">
        <f>MATCH(CONCATENATE("B ",TEXT($BU215,"mmm-yyyy")),Curves!$11:$11,0)</f>
        <v>15</v>
      </c>
      <c r="DF215" s="12">
        <f>MATCH(CONCATENATE("DISC ",TEXT($BU215,"mmm-yyyy")),Curves!$11:$11,0)</f>
        <v>39</v>
      </c>
      <c r="DG215" s="12"/>
      <c r="DH215" s="12">
        <f>MATCH(CONCATENATE("NG ",TEXT($BV215,"mmm-yyyy")),Curves!$11:$11,0)</f>
        <v>28</v>
      </c>
      <c r="DI215" s="12">
        <f>MATCH(CONCATENATE("B ",TEXT($BV215,"mmm-yyyy")),Curves!$11:$11,0)</f>
        <v>16</v>
      </c>
      <c r="DJ215" s="12">
        <f>MATCH(CONCATENATE("DISC ",TEXT($BV215,"mmm-yyyy")),Curves!$11:$11,0)</f>
        <v>40</v>
      </c>
      <c r="DL215" s="12">
        <f>MATCH(CONCATENATE("NG ",TEXT($BW215,"mmm-yyyy")),Curves!$11:$11,0)</f>
        <v>29</v>
      </c>
      <c r="DM215" s="12">
        <f>MATCH(CONCATENATE("B ",TEXT($BW215,"mmm-yyyy")),Curves!$11:$11,0)</f>
        <v>17</v>
      </c>
      <c r="DN215" s="12">
        <f>MATCH(CONCATENATE("DISC ",TEXT($BW215,"mmm-yyyy")),Curves!$11:$11,0)</f>
        <v>41</v>
      </c>
      <c r="DP215" s="12">
        <f>MATCH(CONCATENATE("NG ",TEXT($BX215,"mmm-yyyy")),Curves!$11:$11,0)</f>
        <v>30</v>
      </c>
      <c r="DQ215" s="12">
        <f>MATCH(CONCATENATE("B ",TEXT($BX215,"mmm-yyyy")),Curves!$11:$11,0)</f>
        <v>18</v>
      </c>
      <c r="DR215" s="12">
        <f>MATCH(CONCATENATE("DISC ",TEXT($BX215,"mmm-yyyy")),Curves!$11:$11,0)</f>
        <v>42</v>
      </c>
    </row>
    <row r="216" spans="2:122" x14ac:dyDescent="0.2">
      <c r="B216" s="6">
        <f t="shared" si="245"/>
        <v>36861</v>
      </c>
      <c r="C216" s="27">
        <f>IF(Curves!C225&lt;&gt;"",Curves!C225,"")</f>
        <v>36830</v>
      </c>
      <c r="D216" s="31"/>
      <c r="E216" s="20">
        <f t="shared" si="246"/>
        <v>0</v>
      </c>
      <c r="F216" s="20">
        <f t="shared" si="248"/>
        <v>0</v>
      </c>
      <c r="G216" s="20">
        <f t="shared" si="249"/>
        <v>0</v>
      </c>
      <c r="H216" s="20">
        <f t="shared" si="250"/>
        <v>0</v>
      </c>
      <c r="I216" s="20">
        <f t="shared" si="251"/>
        <v>0</v>
      </c>
      <c r="J216" s="20">
        <f t="shared" si="252"/>
        <v>0</v>
      </c>
      <c r="K216" s="20">
        <f t="shared" si="253"/>
        <v>0</v>
      </c>
      <c r="L216" s="20">
        <f t="shared" si="254"/>
        <v>4.2160022321623378</v>
      </c>
      <c r="M216" s="20">
        <f t="shared" si="255"/>
        <v>4.2290914440137604</v>
      </c>
      <c r="N216" s="20">
        <f t="shared" si="256"/>
        <v>4.0576626960470383</v>
      </c>
      <c r="O216" s="21">
        <f t="shared" si="257"/>
        <v>3.8216629388539793</v>
      </c>
      <c r="P216" s="20"/>
      <c r="Q216" s="50">
        <f t="shared" si="258"/>
        <v>4.2290914440137604</v>
      </c>
      <c r="R216" s="50">
        <f t="shared" si="278"/>
        <v>3.8216629388539793</v>
      </c>
      <c r="S216" s="51">
        <f t="shared" si="259"/>
        <v>0.40742850515978102</v>
      </c>
      <c r="U216" s="34">
        <f>INDEX(Curves!$A$12:$AZ$907,$CA216,CB216)</f>
        <v>0</v>
      </c>
      <c r="V216" s="34">
        <f>INDEX(Curves!$A$12:$AZ$907,$CA216,CC216)</f>
        <v>0</v>
      </c>
      <c r="W216" s="34">
        <f>INDEX(Curves!$A$12:$AZ$907,$CA216,CD216)</f>
        <v>0</v>
      </c>
      <c r="X216" s="34"/>
      <c r="Y216" s="34">
        <f>INDEX(Curves!$A$12:$AZ$907,$CA216,CF216)</f>
        <v>0</v>
      </c>
      <c r="Z216" s="34">
        <f>INDEX(Curves!$A$12:$AZ$907,$CA216,CG216)</f>
        <v>0</v>
      </c>
      <c r="AA216" s="34">
        <f>INDEX(Curves!$A$12:$AZ$907,$CA216,CH216)</f>
        <v>0</v>
      </c>
      <c r="AB216" s="34"/>
      <c r="AC216" s="34">
        <f>INDEX(Curves!$A$12:$AZ$907,$CA216,CJ216)</f>
        <v>0</v>
      </c>
      <c r="AD216" s="34">
        <f>INDEX(Curves!$A$12:$AZ$907,$CA216,CK216)</f>
        <v>0</v>
      </c>
      <c r="AE216" s="34">
        <f>INDEX(Curves!$A$12:$AZ$907,$CA216,CL216)</f>
        <v>0</v>
      </c>
      <c r="AF216" s="34"/>
      <c r="AG216" s="34">
        <f>INDEX(Curves!$A$12:$AZ$907,$CA216,CN216)</f>
        <v>0</v>
      </c>
      <c r="AH216" s="34">
        <f>INDEX(Curves!$A$12:$AZ$907,$CA216,CO216)</f>
        <v>0</v>
      </c>
      <c r="AI216" s="34">
        <f>INDEX(Curves!$A$12:$AZ$907,$CA216,CP216)</f>
        <v>0</v>
      </c>
      <c r="AJ216" s="34"/>
      <c r="AK216" s="34">
        <f>INDEX(Curves!$A$12:$AZ$907,$CA216,CR216)</f>
        <v>0</v>
      </c>
      <c r="AL216" s="34">
        <f>INDEX(Curves!$A$12:$AZ$907,$CA216,CS216)</f>
        <v>0</v>
      </c>
      <c r="AM216" s="34">
        <f>INDEX(Curves!$A$12:$AZ$907,$CA216,CT216)</f>
        <v>0</v>
      </c>
      <c r="AN216" s="34"/>
      <c r="AO216" s="34">
        <f>INDEX(Curves!$A$12:$AZ$907,$CA216,CV216)</f>
        <v>0</v>
      </c>
      <c r="AP216" s="34">
        <f>INDEX(Curves!$A$12:$AZ$907,$CA216,CW216)</f>
        <v>0</v>
      </c>
      <c r="AQ216" s="34">
        <f>INDEX(Curves!$A$12:$AZ$907,$CA216,CX216)</f>
        <v>0</v>
      </c>
      <c r="AR216" s="34"/>
      <c r="AS216" s="34">
        <f>INDEX(Curves!$A$12:$AZ$907,$CA216,CZ216)</f>
        <v>0</v>
      </c>
      <c r="AT216" s="34">
        <f>INDEX(Curves!$A$12:$AZ$907,$CA216,DA216)</f>
        <v>0</v>
      </c>
      <c r="AU216" s="34">
        <f>INDEX(Curves!$A$12:$AZ$907,$CA216,DB216)</f>
        <v>0</v>
      </c>
      <c r="AV216" s="34"/>
      <c r="AW216" s="34">
        <f>INDEX(Curves!$A$12:$AZ$907,$CA216,DD216)</f>
        <v>4.49</v>
      </c>
      <c r="AX216" s="34">
        <f>INDEX(Curves!$A$12:$AZ$907,$CA216,DE216)</f>
        <v>-0.25</v>
      </c>
      <c r="AY216" s="34">
        <f>INDEX(Curves!$A$12:$AZ$907,$CA216,DF216)</f>
        <v>0.99434014909489099</v>
      </c>
      <c r="AZ216" s="34"/>
      <c r="BA216" s="34">
        <f>INDEX(Curves!$A$12:$AZ$907,$CA216,DH216)</f>
        <v>4.5310000000000006</v>
      </c>
      <c r="BB216" s="34">
        <f>INDEX(Curves!$A$12:$AZ$907,$CA216,DI216)</f>
        <v>-0.2525</v>
      </c>
      <c r="BC216" s="34">
        <f>INDEX(Curves!$A$12:$AZ$907,$CA216,DJ216)</f>
        <v>0.98845189763088936</v>
      </c>
      <c r="BD216" s="34"/>
      <c r="BE216" s="34">
        <f>INDEX(Curves!$A$12:$AZ$907,$CA216,DL216)</f>
        <v>4.3810000000000002</v>
      </c>
      <c r="BF216" s="34">
        <f>INDEX(Curves!$A$12:$AZ$907,$CA216,DM216)</f>
        <v>-0.2525</v>
      </c>
      <c r="BG216" s="34">
        <f>INDEX(Curves!$A$12:$AZ$907,$CA216,DN216)</f>
        <v>0.98284187865981321</v>
      </c>
      <c r="BH216" s="34"/>
      <c r="BI216" s="34">
        <f>INDEX(Curves!$A$12:$AZ$907,$CA216,DP216)</f>
        <v>4.1910000000000007</v>
      </c>
      <c r="BJ216" s="34">
        <f>INDEX(Curves!$A$12:$AZ$907,$CA216,DQ216)</f>
        <v>-0.28249999999999997</v>
      </c>
      <c r="BK216" s="34">
        <f>INDEX(Curves!$A$12:$AZ$907,$CA216,DR216)</f>
        <v>0.97778250962107671</v>
      </c>
      <c r="BL216"/>
      <c r="BM216"/>
      <c r="BN216" s="17">
        <f t="shared" si="261"/>
        <v>36647</v>
      </c>
      <c r="BO216" s="17">
        <f t="shared" ref="BO216:BX216" si="282">EOMONTH(BN216,1)</f>
        <v>36707</v>
      </c>
      <c r="BP216" s="17">
        <f t="shared" si="282"/>
        <v>36738</v>
      </c>
      <c r="BQ216" s="17">
        <f t="shared" si="282"/>
        <v>36769</v>
      </c>
      <c r="BR216" s="17">
        <f t="shared" si="282"/>
        <v>36799</v>
      </c>
      <c r="BS216" s="17">
        <f t="shared" si="282"/>
        <v>36830</v>
      </c>
      <c r="BT216" s="17">
        <f t="shared" si="282"/>
        <v>36860</v>
      </c>
      <c r="BU216" s="17">
        <f t="shared" si="282"/>
        <v>36891</v>
      </c>
      <c r="BV216" s="17">
        <f t="shared" si="282"/>
        <v>36922</v>
      </c>
      <c r="BW216" s="17">
        <f t="shared" si="282"/>
        <v>36950</v>
      </c>
      <c r="BX216" s="17">
        <f t="shared" si="282"/>
        <v>36981</v>
      </c>
      <c r="BY216" s="9"/>
      <c r="CA216" s="12">
        <f>MATCH(C216,Curves!$C$12:$C$433,0)</f>
        <v>214</v>
      </c>
      <c r="CB216" s="12">
        <f>MATCH(CONCATENATE("NG ",TEXT($BN216,"mmm-yyyy")),Curves!$11:$11,0)</f>
        <v>20</v>
      </c>
      <c r="CC216" s="12">
        <f>MATCH(CONCATENATE("B ",TEXT($BN216,"mmm-yyyy")),Curves!$11:$11,0)</f>
        <v>8</v>
      </c>
      <c r="CD216" s="12">
        <f>MATCH(CONCATENATE("DISC ",TEXT($BN216,"mmm-yyyy")),Curves!$11:$11,0)</f>
        <v>32</v>
      </c>
      <c r="CE216" s="12"/>
      <c r="CF216" s="12">
        <f>MATCH(CONCATENATE("NG ",TEXT($BO216,"mmm-yyyy")),Curves!$11:$11,0)</f>
        <v>21</v>
      </c>
      <c r="CG216" s="12">
        <f>MATCH(CONCATENATE("B ",TEXT($BO216,"mmm-yyyy")),Curves!$11:$11,0)</f>
        <v>9</v>
      </c>
      <c r="CH216" s="12">
        <f>MATCH(CONCATENATE("DISC ",TEXT($BO216,"mmm-yyyy")),Curves!$11:$11,0)</f>
        <v>33</v>
      </c>
      <c r="CI216" s="12"/>
      <c r="CJ216" s="12">
        <f>MATCH(CONCATENATE("NG ",TEXT($BP216,"mmm-yyyy")),Curves!$11:$11,0)</f>
        <v>22</v>
      </c>
      <c r="CK216" s="12">
        <f>MATCH(CONCATENATE("B ",TEXT($BP216,"mmm-yyyy")),Curves!$11:$11,0)</f>
        <v>10</v>
      </c>
      <c r="CL216" s="12">
        <f>MATCH(CONCATENATE("DISC ",TEXT($BP216,"mmm-yyyy")),Curves!$11:$11,0)</f>
        <v>34</v>
      </c>
      <c r="CM216" s="12"/>
      <c r="CN216" s="12">
        <f>MATCH(CONCATENATE("NG ",TEXT($BQ216,"mmm-yyyy")),Curves!$11:$11,0)</f>
        <v>23</v>
      </c>
      <c r="CO216" s="12">
        <f>MATCH(CONCATENATE("B ",TEXT($BQ216,"mmm-yyyy")),Curves!$11:$11,0)</f>
        <v>11</v>
      </c>
      <c r="CP216" s="12">
        <f>MATCH(CONCATENATE("DISC ",TEXT($BQ216,"mmm-yyyy")),Curves!$11:$11,0)</f>
        <v>35</v>
      </c>
      <c r="CQ216" s="12"/>
      <c r="CR216" s="12">
        <f>MATCH(CONCATENATE("NG ",TEXT($BR216,"mmm-yyyy")),Curves!$11:$11,0)</f>
        <v>24</v>
      </c>
      <c r="CS216" s="12">
        <f>MATCH(CONCATENATE("B ",TEXT($BR216,"mmm-yyyy")),Curves!$11:$11,0)</f>
        <v>12</v>
      </c>
      <c r="CT216" s="12">
        <f>MATCH(CONCATENATE("DISC ",TEXT($BR216,"mmm-yyyy")),Curves!$11:$11,0)</f>
        <v>36</v>
      </c>
      <c r="CU216" s="12"/>
      <c r="CV216" s="12">
        <f>MATCH(CONCATENATE("NG ",TEXT($BS216,"mmm-yyyy")),Curves!$11:$11,0)</f>
        <v>25</v>
      </c>
      <c r="CW216" s="12">
        <f>MATCH(CONCATENATE("B ",TEXT($BS216,"mmm-yyyy")),Curves!$11:$11,0)</f>
        <v>13</v>
      </c>
      <c r="CX216" s="12">
        <f>MATCH(CONCATENATE("DISC ",TEXT($BS216,"mmm-yyyy")),Curves!$11:$11,0)</f>
        <v>37</v>
      </c>
      <c r="CY216" s="12"/>
      <c r="CZ216" s="12">
        <f>MATCH(CONCATENATE("NG ",TEXT($BT216,"mmm-yyyy")),Curves!$11:$11,0)</f>
        <v>26</v>
      </c>
      <c r="DA216" s="12">
        <f>MATCH(CONCATENATE("B ",TEXT($BT216,"mmm-yyyy")),Curves!$11:$11,0)</f>
        <v>14</v>
      </c>
      <c r="DB216" s="12">
        <f>MATCH(CONCATENATE("DISC ",TEXT($BT216,"mmm-yyyy")),Curves!$11:$11,0)</f>
        <v>38</v>
      </c>
      <c r="DC216" s="12"/>
      <c r="DD216" s="12">
        <f>MATCH(CONCATENATE("NG ",TEXT($BU216,"mmm-yyyy")),Curves!$11:$11,0)</f>
        <v>27</v>
      </c>
      <c r="DE216" s="12">
        <f>MATCH(CONCATENATE("B ",TEXT($BU216,"mmm-yyyy")),Curves!$11:$11,0)</f>
        <v>15</v>
      </c>
      <c r="DF216" s="12">
        <f>MATCH(CONCATENATE("DISC ",TEXT($BU216,"mmm-yyyy")),Curves!$11:$11,0)</f>
        <v>39</v>
      </c>
      <c r="DG216" s="12"/>
      <c r="DH216" s="12">
        <f>MATCH(CONCATENATE("NG ",TEXT($BV216,"mmm-yyyy")),Curves!$11:$11,0)</f>
        <v>28</v>
      </c>
      <c r="DI216" s="12">
        <f>MATCH(CONCATENATE("B ",TEXT($BV216,"mmm-yyyy")),Curves!$11:$11,0)</f>
        <v>16</v>
      </c>
      <c r="DJ216" s="12">
        <f>MATCH(CONCATENATE("DISC ",TEXT($BV216,"mmm-yyyy")),Curves!$11:$11,0)</f>
        <v>40</v>
      </c>
      <c r="DL216" s="12">
        <f>MATCH(CONCATENATE("NG ",TEXT($BW216,"mmm-yyyy")),Curves!$11:$11,0)</f>
        <v>29</v>
      </c>
      <c r="DM216" s="12">
        <f>MATCH(CONCATENATE("B ",TEXT($BW216,"mmm-yyyy")),Curves!$11:$11,0)</f>
        <v>17</v>
      </c>
      <c r="DN216" s="12">
        <f>MATCH(CONCATENATE("DISC ",TEXT($BW216,"mmm-yyyy")),Curves!$11:$11,0)</f>
        <v>41</v>
      </c>
      <c r="DP216" s="12">
        <f>MATCH(CONCATENATE("NG ",TEXT($BX216,"mmm-yyyy")),Curves!$11:$11,0)</f>
        <v>30</v>
      </c>
      <c r="DQ216" s="12">
        <f>MATCH(CONCATENATE("B ",TEXT($BX216,"mmm-yyyy")),Curves!$11:$11,0)</f>
        <v>18</v>
      </c>
      <c r="DR216" s="12">
        <f>MATCH(CONCATENATE("DISC ",TEXT($BX216,"mmm-yyyy")),Curves!$11:$11,0)</f>
        <v>42</v>
      </c>
    </row>
    <row r="217" spans="2:122" x14ac:dyDescent="0.2">
      <c r="B217" s="6">
        <f t="shared" si="245"/>
        <v>36861</v>
      </c>
      <c r="C217" s="27">
        <f>IF(Curves!C226&lt;&gt;"",Curves!C226,"")</f>
        <v>36831</v>
      </c>
      <c r="D217" s="31"/>
      <c r="E217" s="20">
        <f t="shared" si="246"/>
        <v>0</v>
      </c>
      <c r="F217" s="20">
        <f t="shared" si="248"/>
        <v>0</v>
      </c>
      <c r="G217" s="20">
        <f t="shared" si="249"/>
        <v>0</v>
      </c>
      <c r="H217" s="20">
        <f t="shared" si="250"/>
        <v>0</v>
      </c>
      <c r="I217" s="20">
        <f t="shared" si="251"/>
        <v>0</v>
      </c>
      <c r="J217" s="20">
        <f t="shared" si="252"/>
        <v>0</v>
      </c>
      <c r="K217" s="20">
        <f t="shared" si="253"/>
        <v>0</v>
      </c>
      <c r="L217" s="20">
        <f t="shared" si="254"/>
        <v>4.3918107466501359</v>
      </c>
      <c r="M217" s="20">
        <f t="shared" si="255"/>
        <v>4.4152864017561368</v>
      </c>
      <c r="N217" s="20">
        <f t="shared" si="256"/>
        <v>4.2397668776311361</v>
      </c>
      <c r="O217" s="21">
        <f t="shared" si="257"/>
        <v>3.9980010152890277</v>
      </c>
      <c r="P217" s="20"/>
      <c r="Q217" s="50">
        <f t="shared" si="258"/>
        <v>4.4152864017561368</v>
      </c>
      <c r="R217" s="50">
        <f t="shared" si="278"/>
        <v>3.9980010152890277</v>
      </c>
      <c r="S217" s="51">
        <f t="shared" si="259"/>
        <v>0.41728538646710911</v>
      </c>
      <c r="U217" s="34">
        <f>INDEX(Curves!$A$12:$AZ$907,$CA217,CB217)</f>
        <v>0</v>
      </c>
      <c r="V217" s="34">
        <f>INDEX(Curves!$A$12:$AZ$907,$CA217,CC217)</f>
        <v>0</v>
      </c>
      <c r="W217" s="34">
        <f>INDEX(Curves!$A$12:$AZ$907,$CA217,CD217)</f>
        <v>0</v>
      </c>
      <c r="X217" s="34"/>
      <c r="Y217" s="34">
        <f>INDEX(Curves!$A$12:$AZ$907,$CA217,CF217)</f>
        <v>0</v>
      </c>
      <c r="Z217" s="34">
        <f>INDEX(Curves!$A$12:$AZ$907,$CA217,CG217)</f>
        <v>0</v>
      </c>
      <c r="AA217" s="34">
        <f>INDEX(Curves!$A$12:$AZ$907,$CA217,CH217)</f>
        <v>0</v>
      </c>
      <c r="AB217" s="34"/>
      <c r="AC217" s="34">
        <f>INDEX(Curves!$A$12:$AZ$907,$CA217,CJ217)</f>
        <v>0</v>
      </c>
      <c r="AD217" s="34">
        <f>INDEX(Curves!$A$12:$AZ$907,$CA217,CK217)</f>
        <v>0</v>
      </c>
      <c r="AE217" s="34">
        <f>INDEX(Curves!$A$12:$AZ$907,$CA217,CL217)</f>
        <v>0</v>
      </c>
      <c r="AF217" s="34"/>
      <c r="AG217" s="34">
        <f>INDEX(Curves!$A$12:$AZ$907,$CA217,CN217)</f>
        <v>0</v>
      </c>
      <c r="AH217" s="34">
        <f>INDEX(Curves!$A$12:$AZ$907,$CA217,CO217)</f>
        <v>0</v>
      </c>
      <c r="AI217" s="34">
        <f>INDEX(Curves!$A$12:$AZ$907,$CA217,CP217)</f>
        <v>0</v>
      </c>
      <c r="AJ217" s="34"/>
      <c r="AK217" s="34">
        <f>INDEX(Curves!$A$12:$AZ$907,$CA217,CR217)</f>
        <v>0</v>
      </c>
      <c r="AL217" s="34">
        <f>INDEX(Curves!$A$12:$AZ$907,$CA217,CS217)</f>
        <v>0</v>
      </c>
      <c r="AM217" s="34">
        <f>INDEX(Curves!$A$12:$AZ$907,$CA217,CT217)</f>
        <v>0</v>
      </c>
      <c r="AN217" s="34"/>
      <c r="AO217" s="34">
        <f>INDEX(Curves!$A$12:$AZ$907,$CA217,CV217)</f>
        <v>0</v>
      </c>
      <c r="AP217" s="34">
        <f>INDEX(Curves!$A$12:$AZ$907,$CA217,CW217)</f>
        <v>0</v>
      </c>
      <c r="AQ217" s="34">
        <f>INDEX(Curves!$A$12:$AZ$907,$CA217,CX217)</f>
        <v>0</v>
      </c>
      <c r="AR217" s="34"/>
      <c r="AS217" s="34">
        <f>INDEX(Curves!$A$12:$AZ$907,$CA217,CZ217)</f>
        <v>0</v>
      </c>
      <c r="AT217" s="34">
        <f>INDEX(Curves!$A$12:$AZ$907,$CA217,DA217)</f>
        <v>0</v>
      </c>
      <c r="AU217" s="34">
        <f>INDEX(Curves!$A$12:$AZ$907,$CA217,DB217)</f>
        <v>0</v>
      </c>
      <c r="AV217" s="34"/>
      <c r="AW217" s="34">
        <f>INDEX(Curves!$A$12:$AZ$907,$CA217,DD217)</f>
        <v>4.6859999999999999</v>
      </c>
      <c r="AX217" s="34">
        <f>INDEX(Curves!$A$12:$AZ$907,$CA217,DE217)</f>
        <v>-0.27</v>
      </c>
      <c r="AY217" s="34">
        <f>INDEX(Curves!$A$12:$AZ$907,$CA217,DF217)</f>
        <v>0.99452236110736758</v>
      </c>
      <c r="AZ217" s="34"/>
      <c r="BA217" s="34">
        <f>INDEX(Curves!$A$12:$AZ$907,$CA217,DH217)</f>
        <v>4.726</v>
      </c>
      <c r="BB217" s="34">
        <f>INDEX(Curves!$A$12:$AZ$907,$CA217,DI217)</f>
        <v>-0.26</v>
      </c>
      <c r="BC217" s="34">
        <f>INDEX(Curves!$A$12:$AZ$907,$CA217,DJ217)</f>
        <v>0.98864451449980673</v>
      </c>
      <c r="BD217" s="34"/>
      <c r="BE217" s="34">
        <f>INDEX(Curves!$A$12:$AZ$907,$CA217,DL217)</f>
        <v>4.5730000000000004</v>
      </c>
      <c r="BF217" s="34">
        <f>INDEX(Curves!$A$12:$AZ$907,$CA217,DM217)</f>
        <v>-0.26</v>
      </c>
      <c r="BG217" s="34">
        <f>INDEX(Curves!$A$12:$AZ$907,$CA217,DN217)</f>
        <v>0.98302037505938689</v>
      </c>
      <c r="BH217" s="34"/>
      <c r="BI217" s="34">
        <f>INDEX(Curves!$A$12:$AZ$907,$CA217,DP217)</f>
        <v>4.3780000000000001</v>
      </c>
      <c r="BJ217" s="34">
        <f>INDEX(Curves!$A$12:$AZ$907,$CA217,DQ217)</f>
        <v>-0.28999999999999998</v>
      </c>
      <c r="BK217" s="34">
        <f>INDEX(Curves!$A$12:$AZ$907,$CA217,DR217)</f>
        <v>0.9779845927810733</v>
      </c>
      <c r="BL217"/>
      <c r="BM217"/>
      <c r="BN217" s="17">
        <f t="shared" si="261"/>
        <v>36647</v>
      </c>
      <c r="BO217" s="17">
        <f t="shared" ref="BO217:BX217" si="283">EOMONTH(BN217,1)</f>
        <v>36707</v>
      </c>
      <c r="BP217" s="17">
        <f t="shared" si="283"/>
        <v>36738</v>
      </c>
      <c r="BQ217" s="17">
        <f t="shared" si="283"/>
        <v>36769</v>
      </c>
      <c r="BR217" s="17">
        <f t="shared" si="283"/>
        <v>36799</v>
      </c>
      <c r="BS217" s="17">
        <f t="shared" si="283"/>
        <v>36830</v>
      </c>
      <c r="BT217" s="17">
        <f t="shared" si="283"/>
        <v>36860</v>
      </c>
      <c r="BU217" s="17">
        <f t="shared" si="283"/>
        <v>36891</v>
      </c>
      <c r="BV217" s="17">
        <f t="shared" si="283"/>
        <v>36922</v>
      </c>
      <c r="BW217" s="17">
        <f t="shared" si="283"/>
        <v>36950</v>
      </c>
      <c r="BX217" s="17">
        <f t="shared" si="283"/>
        <v>36981</v>
      </c>
      <c r="BY217" s="9"/>
      <c r="CA217" s="12">
        <f>MATCH(C217,Curves!$C$12:$C$433,0)</f>
        <v>215</v>
      </c>
      <c r="CB217" s="12">
        <f>MATCH(CONCATENATE("NG ",TEXT($BN217,"mmm-yyyy")),Curves!$11:$11,0)</f>
        <v>20</v>
      </c>
      <c r="CC217" s="12">
        <f>MATCH(CONCATENATE("B ",TEXT($BN217,"mmm-yyyy")),Curves!$11:$11,0)</f>
        <v>8</v>
      </c>
      <c r="CD217" s="12">
        <f>MATCH(CONCATENATE("DISC ",TEXT($BN217,"mmm-yyyy")),Curves!$11:$11,0)</f>
        <v>32</v>
      </c>
      <c r="CE217" s="12"/>
      <c r="CF217" s="12">
        <f>MATCH(CONCATENATE("NG ",TEXT($BO217,"mmm-yyyy")),Curves!$11:$11,0)</f>
        <v>21</v>
      </c>
      <c r="CG217" s="12">
        <f>MATCH(CONCATENATE("B ",TEXT($BO217,"mmm-yyyy")),Curves!$11:$11,0)</f>
        <v>9</v>
      </c>
      <c r="CH217" s="12">
        <f>MATCH(CONCATENATE("DISC ",TEXT($BO217,"mmm-yyyy")),Curves!$11:$11,0)</f>
        <v>33</v>
      </c>
      <c r="CI217" s="12"/>
      <c r="CJ217" s="12">
        <f>MATCH(CONCATENATE("NG ",TEXT($BP217,"mmm-yyyy")),Curves!$11:$11,0)</f>
        <v>22</v>
      </c>
      <c r="CK217" s="12">
        <f>MATCH(CONCATENATE("B ",TEXT($BP217,"mmm-yyyy")),Curves!$11:$11,0)</f>
        <v>10</v>
      </c>
      <c r="CL217" s="12">
        <f>MATCH(CONCATENATE("DISC ",TEXT($BP217,"mmm-yyyy")),Curves!$11:$11,0)</f>
        <v>34</v>
      </c>
      <c r="CM217" s="12"/>
      <c r="CN217" s="12">
        <f>MATCH(CONCATENATE("NG ",TEXT($BQ217,"mmm-yyyy")),Curves!$11:$11,0)</f>
        <v>23</v>
      </c>
      <c r="CO217" s="12">
        <f>MATCH(CONCATENATE("B ",TEXT($BQ217,"mmm-yyyy")),Curves!$11:$11,0)</f>
        <v>11</v>
      </c>
      <c r="CP217" s="12">
        <f>MATCH(CONCATENATE("DISC ",TEXT($BQ217,"mmm-yyyy")),Curves!$11:$11,0)</f>
        <v>35</v>
      </c>
      <c r="CQ217" s="12"/>
      <c r="CR217" s="12">
        <f>MATCH(CONCATENATE("NG ",TEXT($BR217,"mmm-yyyy")),Curves!$11:$11,0)</f>
        <v>24</v>
      </c>
      <c r="CS217" s="12">
        <f>MATCH(CONCATENATE("B ",TEXT($BR217,"mmm-yyyy")),Curves!$11:$11,0)</f>
        <v>12</v>
      </c>
      <c r="CT217" s="12">
        <f>MATCH(CONCATENATE("DISC ",TEXT($BR217,"mmm-yyyy")),Curves!$11:$11,0)</f>
        <v>36</v>
      </c>
      <c r="CU217" s="12"/>
      <c r="CV217" s="12">
        <f>MATCH(CONCATENATE("NG ",TEXT($BS217,"mmm-yyyy")),Curves!$11:$11,0)</f>
        <v>25</v>
      </c>
      <c r="CW217" s="12">
        <f>MATCH(CONCATENATE("B ",TEXT($BS217,"mmm-yyyy")),Curves!$11:$11,0)</f>
        <v>13</v>
      </c>
      <c r="CX217" s="12">
        <f>MATCH(CONCATENATE("DISC ",TEXT($BS217,"mmm-yyyy")),Curves!$11:$11,0)</f>
        <v>37</v>
      </c>
      <c r="CY217" s="12"/>
      <c r="CZ217" s="12">
        <f>MATCH(CONCATENATE("NG ",TEXT($BT217,"mmm-yyyy")),Curves!$11:$11,0)</f>
        <v>26</v>
      </c>
      <c r="DA217" s="12">
        <f>MATCH(CONCATENATE("B ",TEXT($BT217,"mmm-yyyy")),Curves!$11:$11,0)</f>
        <v>14</v>
      </c>
      <c r="DB217" s="12">
        <f>MATCH(CONCATENATE("DISC ",TEXT($BT217,"mmm-yyyy")),Curves!$11:$11,0)</f>
        <v>38</v>
      </c>
      <c r="DC217" s="12"/>
      <c r="DD217" s="12">
        <f>MATCH(CONCATENATE("NG ",TEXT($BU217,"mmm-yyyy")),Curves!$11:$11,0)</f>
        <v>27</v>
      </c>
      <c r="DE217" s="12">
        <f>MATCH(CONCATENATE("B ",TEXT($BU217,"mmm-yyyy")),Curves!$11:$11,0)</f>
        <v>15</v>
      </c>
      <c r="DF217" s="12">
        <f>MATCH(CONCATENATE("DISC ",TEXT($BU217,"mmm-yyyy")),Curves!$11:$11,0)</f>
        <v>39</v>
      </c>
      <c r="DG217" s="12"/>
      <c r="DH217" s="12">
        <f>MATCH(CONCATENATE("NG ",TEXT($BV217,"mmm-yyyy")),Curves!$11:$11,0)</f>
        <v>28</v>
      </c>
      <c r="DI217" s="12">
        <f>MATCH(CONCATENATE("B ",TEXT($BV217,"mmm-yyyy")),Curves!$11:$11,0)</f>
        <v>16</v>
      </c>
      <c r="DJ217" s="12">
        <f>MATCH(CONCATENATE("DISC ",TEXT($BV217,"mmm-yyyy")),Curves!$11:$11,0)</f>
        <v>40</v>
      </c>
      <c r="DL217" s="12">
        <f>MATCH(CONCATENATE("NG ",TEXT($BW217,"mmm-yyyy")),Curves!$11:$11,0)</f>
        <v>29</v>
      </c>
      <c r="DM217" s="12">
        <f>MATCH(CONCATENATE("B ",TEXT($BW217,"mmm-yyyy")),Curves!$11:$11,0)</f>
        <v>17</v>
      </c>
      <c r="DN217" s="12">
        <f>MATCH(CONCATENATE("DISC ",TEXT($BW217,"mmm-yyyy")),Curves!$11:$11,0)</f>
        <v>41</v>
      </c>
      <c r="DP217" s="12">
        <f>MATCH(CONCATENATE("NG ",TEXT($BX217,"mmm-yyyy")),Curves!$11:$11,0)</f>
        <v>30</v>
      </c>
      <c r="DQ217" s="12">
        <f>MATCH(CONCATENATE("B ",TEXT($BX217,"mmm-yyyy")),Curves!$11:$11,0)</f>
        <v>18</v>
      </c>
      <c r="DR217" s="12">
        <f>MATCH(CONCATENATE("DISC ",TEXT($BX217,"mmm-yyyy")),Curves!$11:$11,0)</f>
        <v>42</v>
      </c>
    </row>
    <row r="218" spans="2:122" x14ac:dyDescent="0.2">
      <c r="B218" s="6">
        <f t="shared" si="245"/>
        <v>36861</v>
      </c>
      <c r="C218" s="27">
        <f>IF(Curves!C227&lt;&gt;"",Curves!C227,"")</f>
        <v>36832</v>
      </c>
      <c r="D218" s="31"/>
      <c r="E218" s="20">
        <f t="shared" si="246"/>
        <v>0</v>
      </c>
      <c r="F218" s="20">
        <f t="shared" si="248"/>
        <v>0</v>
      </c>
      <c r="G218" s="20">
        <f t="shared" si="249"/>
        <v>0</v>
      </c>
      <c r="H218" s="20">
        <f t="shared" si="250"/>
        <v>0</v>
      </c>
      <c r="I218" s="20">
        <f t="shared" si="251"/>
        <v>0</v>
      </c>
      <c r="J218" s="20">
        <f t="shared" si="252"/>
        <v>0</v>
      </c>
      <c r="K218" s="20">
        <f t="shared" si="253"/>
        <v>0</v>
      </c>
      <c r="L218" s="20">
        <f t="shared" si="254"/>
        <v>4.4985859585536305</v>
      </c>
      <c r="M218" s="20">
        <f t="shared" si="255"/>
        <v>4.5102125694549331</v>
      </c>
      <c r="N218" s="20">
        <f t="shared" si="256"/>
        <v>4.3370043288866444</v>
      </c>
      <c r="O218" s="21">
        <f t="shared" si="257"/>
        <v>4.1045047492765487</v>
      </c>
      <c r="P218" s="20"/>
      <c r="Q218" s="50">
        <f t="shared" si="258"/>
        <v>4.5102125694549331</v>
      </c>
      <c r="R218" s="50">
        <f t="shared" si="278"/>
        <v>4.1045047492765487</v>
      </c>
      <c r="S218" s="51">
        <f t="shared" si="259"/>
        <v>0.40570782017838436</v>
      </c>
      <c r="U218" s="34">
        <f>INDEX(Curves!$A$12:$AZ$907,$CA218,CB218)</f>
        <v>0</v>
      </c>
      <c r="V218" s="34">
        <f>INDEX(Curves!$A$12:$AZ$907,$CA218,CC218)</f>
        <v>0</v>
      </c>
      <c r="W218" s="34">
        <f>INDEX(Curves!$A$12:$AZ$907,$CA218,CD218)</f>
        <v>0</v>
      </c>
      <c r="X218" s="34"/>
      <c r="Y218" s="34">
        <f>INDEX(Curves!$A$12:$AZ$907,$CA218,CF218)</f>
        <v>0</v>
      </c>
      <c r="Z218" s="34">
        <f>INDEX(Curves!$A$12:$AZ$907,$CA218,CG218)</f>
        <v>0</v>
      </c>
      <c r="AA218" s="34">
        <f>INDEX(Curves!$A$12:$AZ$907,$CA218,CH218)</f>
        <v>0</v>
      </c>
      <c r="AB218" s="34"/>
      <c r="AC218" s="34">
        <f>INDEX(Curves!$A$12:$AZ$907,$CA218,CJ218)</f>
        <v>0</v>
      </c>
      <c r="AD218" s="34">
        <f>INDEX(Curves!$A$12:$AZ$907,$CA218,CK218)</f>
        <v>0</v>
      </c>
      <c r="AE218" s="34">
        <f>INDEX(Curves!$A$12:$AZ$907,$CA218,CL218)</f>
        <v>0</v>
      </c>
      <c r="AF218" s="34"/>
      <c r="AG218" s="34">
        <f>INDEX(Curves!$A$12:$AZ$907,$CA218,CN218)</f>
        <v>0</v>
      </c>
      <c r="AH218" s="34">
        <f>INDEX(Curves!$A$12:$AZ$907,$CA218,CO218)</f>
        <v>0</v>
      </c>
      <c r="AI218" s="34">
        <f>INDEX(Curves!$A$12:$AZ$907,$CA218,CP218)</f>
        <v>0</v>
      </c>
      <c r="AJ218" s="34"/>
      <c r="AK218" s="34">
        <f>INDEX(Curves!$A$12:$AZ$907,$CA218,CR218)</f>
        <v>0</v>
      </c>
      <c r="AL218" s="34">
        <f>INDEX(Curves!$A$12:$AZ$907,$CA218,CS218)</f>
        <v>0</v>
      </c>
      <c r="AM218" s="34">
        <f>INDEX(Curves!$A$12:$AZ$907,$CA218,CT218)</f>
        <v>0</v>
      </c>
      <c r="AN218" s="34"/>
      <c r="AO218" s="34">
        <f>INDEX(Curves!$A$12:$AZ$907,$CA218,CV218)</f>
        <v>0</v>
      </c>
      <c r="AP218" s="34">
        <f>INDEX(Curves!$A$12:$AZ$907,$CA218,CW218)</f>
        <v>0</v>
      </c>
      <c r="AQ218" s="34">
        <f>INDEX(Curves!$A$12:$AZ$907,$CA218,CX218)</f>
        <v>0</v>
      </c>
      <c r="AR218" s="34"/>
      <c r="AS218" s="34">
        <f>INDEX(Curves!$A$12:$AZ$907,$CA218,CZ218)</f>
        <v>0</v>
      </c>
      <c r="AT218" s="34">
        <f>INDEX(Curves!$A$12:$AZ$907,$CA218,DA218)</f>
        <v>0</v>
      </c>
      <c r="AU218" s="34">
        <f>INDEX(Curves!$A$12:$AZ$907,$CA218,DB218)</f>
        <v>0</v>
      </c>
      <c r="AV218" s="34"/>
      <c r="AW218" s="34">
        <f>INDEX(Curves!$A$12:$AZ$907,$CA218,DD218)</f>
        <v>4.76</v>
      </c>
      <c r="AX218" s="34">
        <f>INDEX(Curves!$A$12:$AZ$907,$CA218,DE218)</f>
        <v>-0.23749999999999999</v>
      </c>
      <c r="AY218" s="34">
        <f>INDEX(Curves!$A$12:$AZ$907,$CA218,DF218)</f>
        <v>0.99471220752982425</v>
      </c>
      <c r="AZ218" s="34"/>
      <c r="BA218" s="34">
        <f>INDEX(Curves!$A$12:$AZ$907,$CA218,DH218)</f>
        <v>4.806</v>
      </c>
      <c r="BB218" s="34">
        <f>INDEX(Curves!$A$12:$AZ$907,$CA218,DI218)</f>
        <v>-0.245</v>
      </c>
      <c r="BC218" s="34">
        <f>INDEX(Curves!$A$12:$AZ$907,$CA218,DJ218)</f>
        <v>0.98886484750162973</v>
      </c>
      <c r="BD218" s="34"/>
      <c r="BE218" s="34">
        <f>INDEX(Curves!$A$12:$AZ$907,$CA218,DL218)</f>
        <v>4.6560000000000006</v>
      </c>
      <c r="BF218" s="34">
        <f>INDEX(Curves!$A$12:$AZ$907,$CA218,DM218)</f>
        <v>-0.245</v>
      </c>
      <c r="BG218" s="34">
        <f>INDEX(Curves!$A$12:$AZ$907,$CA218,DN218)</f>
        <v>0.98322474016926864</v>
      </c>
      <c r="BH218" s="34"/>
      <c r="BI218" s="34">
        <f>INDEX(Curves!$A$12:$AZ$907,$CA218,DP218)</f>
        <v>4.4710000000000001</v>
      </c>
      <c r="BJ218" s="34">
        <f>INDEX(Curves!$A$12:$AZ$907,$CA218,DQ218)</f>
        <v>-0.27500000000000002</v>
      </c>
      <c r="BK218" s="34">
        <f>INDEX(Curves!$A$12:$AZ$907,$CA218,DR218)</f>
        <v>0.97819464949393442</v>
      </c>
      <c r="BL218"/>
      <c r="BM218"/>
      <c r="BN218" s="17">
        <f t="shared" si="261"/>
        <v>36647</v>
      </c>
      <c r="BO218" s="17">
        <f t="shared" ref="BO218:BX218" si="284">EOMONTH(BN218,1)</f>
        <v>36707</v>
      </c>
      <c r="BP218" s="17">
        <f t="shared" si="284"/>
        <v>36738</v>
      </c>
      <c r="BQ218" s="17">
        <f t="shared" si="284"/>
        <v>36769</v>
      </c>
      <c r="BR218" s="17">
        <f t="shared" si="284"/>
        <v>36799</v>
      </c>
      <c r="BS218" s="17">
        <f t="shared" si="284"/>
        <v>36830</v>
      </c>
      <c r="BT218" s="17">
        <f t="shared" si="284"/>
        <v>36860</v>
      </c>
      <c r="BU218" s="17">
        <f t="shared" si="284"/>
        <v>36891</v>
      </c>
      <c r="BV218" s="17">
        <f t="shared" si="284"/>
        <v>36922</v>
      </c>
      <c r="BW218" s="17">
        <f t="shared" si="284"/>
        <v>36950</v>
      </c>
      <c r="BX218" s="17">
        <f t="shared" si="284"/>
        <v>36981</v>
      </c>
      <c r="BY218" s="9"/>
      <c r="CA218" s="12">
        <f>MATCH(C218,Curves!$C$12:$C$433,0)</f>
        <v>216</v>
      </c>
      <c r="CB218" s="12">
        <f>MATCH(CONCATENATE("NG ",TEXT($BN218,"mmm-yyyy")),Curves!$11:$11,0)</f>
        <v>20</v>
      </c>
      <c r="CC218" s="12">
        <f>MATCH(CONCATENATE("B ",TEXT($BN218,"mmm-yyyy")),Curves!$11:$11,0)</f>
        <v>8</v>
      </c>
      <c r="CD218" s="12">
        <f>MATCH(CONCATENATE("DISC ",TEXT($BN218,"mmm-yyyy")),Curves!$11:$11,0)</f>
        <v>32</v>
      </c>
      <c r="CE218" s="12"/>
      <c r="CF218" s="12">
        <f>MATCH(CONCATENATE("NG ",TEXT($BO218,"mmm-yyyy")),Curves!$11:$11,0)</f>
        <v>21</v>
      </c>
      <c r="CG218" s="12">
        <f>MATCH(CONCATENATE("B ",TEXT($BO218,"mmm-yyyy")),Curves!$11:$11,0)</f>
        <v>9</v>
      </c>
      <c r="CH218" s="12">
        <f>MATCH(CONCATENATE("DISC ",TEXT($BO218,"mmm-yyyy")),Curves!$11:$11,0)</f>
        <v>33</v>
      </c>
      <c r="CI218" s="12"/>
      <c r="CJ218" s="12">
        <f>MATCH(CONCATENATE("NG ",TEXT($BP218,"mmm-yyyy")),Curves!$11:$11,0)</f>
        <v>22</v>
      </c>
      <c r="CK218" s="12">
        <f>MATCH(CONCATENATE("B ",TEXT($BP218,"mmm-yyyy")),Curves!$11:$11,0)</f>
        <v>10</v>
      </c>
      <c r="CL218" s="12">
        <f>MATCH(CONCATENATE("DISC ",TEXT($BP218,"mmm-yyyy")),Curves!$11:$11,0)</f>
        <v>34</v>
      </c>
      <c r="CM218" s="12"/>
      <c r="CN218" s="12">
        <f>MATCH(CONCATENATE("NG ",TEXT($BQ218,"mmm-yyyy")),Curves!$11:$11,0)</f>
        <v>23</v>
      </c>
      <c r="CO218" s="12">
        <f>MATCH(CONCATENATE("B ",TEXT($BQ218,"mmm-yyyy")),Curves!$11:$11,0)</f>
        <v>11</v>
      </c>
      <c r="CP218" s="12">
        <f>MATCH(CONCATENATE("DISC ",TEXT($BQ218,"mmm-yyyy")),Curves!$11:$11,0)</f>
        <v>35</v>
      </c>
      <c r="CQ218" s="12"/>
      <c r="CR218" s="12">
        <f>MATCH(CONCATENATE("NG ",TEXT($BR218,"mmm-yyyy")),Curves!$11:$11,0)</f>
        <v>24</v>
      </c>
      <c r="CS218" s="12">
        <f>MATCH(CONCATENATE("B ",TEXT($BR218,"mmm-yyyy")),Curves!$11:$11,0)</f>
        <v>12</v>
      </c>
      <c r="CT218" s="12">
        <f>MATCH(CONCATENATE("DISC ",TEXT($BR218,"mmm-yyyy")),Curves!$11:$11,0)</f>
        <v>36</v>
      </c>
      <c r="CU218" s="12"/>
      <c r="CV218" s="12">
        <f>MATCH(CONCATENATE("NG ",TEXT($BS218,"mmm-yyyy")),Curves!$11:$11,0)</f>
        <v>25</v>
      </c>
      <c r="CW218" s="12">
        <f>MATCH(CONCATENATE("B ",TEXT($BS218,"mmm-yyyy")),Curves!$11:$11,0)</f>
        <v>13</v>
      </c>
      <c r="CX218" s="12">
        <f>MATCH(CONCATENATE("DISC ",TEXT($BS218,"mmm-yyyy")),Curves!$11:$11,0)</f>
        <v>37</v>
      </c>
      <c r="CY218" s="12"/>
      <c r="CZ218" s="12">
        <f>MATCH(CONCATENATE("NG ",TEXT($BT218,"mmm-yyyy")),Curves!$11:$11,0)</f>
        <v>26</v>
      </c>
      <c r="DA218" s="12">
        <f>MATCH(CONCATENATE("B ",TEXT($BT218,"mmm-yyyy")),Curves!$11:$11,0)</f>
        <v>14</v>
      </c>
      <c r="DB218" s="12">
        <f>MATCH(CONCATENATE("DISC ",TEXT($BT218,"mmm-yyyy")),Curves!$11:$11,0)</f>
        <v>38</v>
      </c>
      <c r="DC218" s="12"/>
      <c r="DD218" s="12">
        <f>MATCH(CONCATENATE("NG ",TEXT($BU218,"mmm-yyyy")),Curves!$11:$11,0)</f>
        <v>27</v>
      </c>
      <c r="DE218" s="12">
        <f>MATCH(CONCATENATE("B ",TEXT($BU218,"mmm-yyyy")),Curves!$11:$11,0)</f>
        <v>15</v>
      </c>
      <c r="DF218" s="12">
        <f>MATCH(CONCATENATE("DISC ",TEXT($BU218,"mmm-yyyy")),Curves!$11:$11,0)</f>
        <v>39</v>
      </c>
      <c r="DG218" s="12"/>
      <c r="DH218" s="12">
        <f>MATCH(CONCATENATE("NG ",TEXT($BV218,"mmm-yyyy")),Curves!$11:$11,0)</f>
        <v>28</v>
      </c>
      <c r="DI218" s="12">
        <f>MATCH(CONCATENATE("B ",TEXT($BV218,"mmm-yyyy")),Curves!$11:$11,0)</f>
        <v>16</v>
      </c>
      <c r="DJ218" s="12">
        <f>MATCH(CONCATENATE("DISC ",TEXT($BV218,"mmm-yyyy")),Curves!$11:$11,0)</f>
        <v>40</v>
      </c>
      <c r="DL218" s="12">
        <f>MATCH(CONCATENATE("NG ",TEXT($BW218,"mmm-yyyy")),Curves!$11:$11,0)</f>
        <v>29</v>
      </c>
      <c r="DM218" s="12">
        <f>MATCH(CONCATENATE("B ",TEXT($BW218,"mmm-yyyy")),Curves!$11:$11,0)</f>
        <v>17</v>
      </c>
      <c r="DN218" s="12">
        <f>MATCH(CONCATENATE("DISC ",TEXT($BW218,"mmm-yyyy")),Curves!$11:$11,0)</f>
        <v>41</v>
      </c>
      <c r="DP218" s="12">
        <f>MATCH(CONCATENATE("NG ",TEXT($BX218,"mmm-yyyy")),Curves!$11:$11,0)</f>
        <v>30</v>
      </c>
      <c r="DQ218" s="12">
        <f>MATCH(CONCATENATE("B ",TEXT($BX218,"mmm-yyyy")),Curves!$11:$11,0)</f>
        <v>18</v>
      </c>
      <c r="DR218" s="12">
        <f>MATCH(CONCATENATE("DISC ",TEXT($BX218,"mmm-yyyy")),Curves!$11:$11,0)</f>
        <v>42</v>
      </c>
    </row>
    <row r="219" spans="2:122" x14ac:dyDescent="0.2">
      <c r="B219" s="6">
        <f t="shared" si="245"/>
        <v>36861</v>
      </c>
      <c r="C219" s="27">
        <f>IF(Curves!C228&lt;&gt;"",Curves!C228,"")</f>
        <v>36833</v>
      </c>
      <c r="D219" s="31"/>
      <c r="E219" s="20">
        <f t="shared" si="246"/>
        <v>0</v>
      </c>
      <c r="F219" s="20">
        <f t="shared" si="248"/>
        <v>0</v>
      </c>
      <c r="G219" s="20">
        <f t="shared" si="249"/>
        <v>0</v>
      </c>
      <c r="H219" s="20">
        <f t="shared" si="250"/>
        <v>0</v>
      </c>
      <c r="I219" s="20">
        <f t="shared" si="251"/>
        <v>0</v>
      </c>
      <c r="J219" s="20">
        <f t="shared" si="252"/>
        <v>0</v>
      </c>
      <c r="K219" s="20">
        <f t="shared" si="253"/>
        <v>0</v>
      </c>
      <c r="L219" s="20">
        <f t="shared" si="254"/>
        <v>4.6471568057807744</v>
      </c>
      <c r="M219" s="20">
        <f t="shared" si="255"/>
        <v>4.6752556324225427</v>
      </c>
      <c r="N219" s="20">
        <f t="shared" si="256"/>
        <v>4.4813824276005736</v>
      </c>
      <c r="O219" s="21">
        <f t="shared" si="257"/>
        <v>4.2382678239581528</v>
      </c>
      <c r="P219" s="20"/>
      <c r="Q219" s="50">
        <f t="shared" si="258"/>
        <v>4.6752556324225427</v>
      </c>
      <c r="R219" s="50">
        <f t="shared" si="278"/>
        <v>4.2382678239581528</v>
      </c>
      <c r="S219" s="51">
        <f t="shared" si="259"/>
        <v>0.43698780846438989</v>
      </c>
      <c r="U219" s="34">
        <f>INDEX(Curves!$A$12:$AZ$907,$CA219,CB219)</f>
        <v>0</v>
      </c>
      <c r="V219" s="34">
        <f>INDEX(Curves!$A$12:$AZ$907,$CA219,CC219)</f>
        <v>0</v>
      </c>
      <c r="W219" s="34">
        <f>INDEX(Curves!$A$12:$AZ$907,$CA219,CD219)</f>
        <v>0</v>
      </c>
      <c r="X219" s="34"/>
      <c r="Y219" s="34">
        <f>INDEX(Curves!$A$12:$AZ$907,$CA219,CF219)</f>
        <v>0</v>
      </c>
      <c r="Z219" s="34">
        <f>INDEX(Curves!$A$12:$AZ$907,$CA219,CG219)</f>
        <v>0</v>
      </c>
      <c r="AA219" s="34">
        <f>INDEX(Curves!$A$12:$AZ$907,$CA219,CH219)</f>
        <v>0</v>
      </c>
      <c r="AB219" s="34"/>
      <c r="AC219" s="34">
        <f>INDEX(Curves!$A$12:$AZ$907,$CA219,CJ219)</f>
        <v>0</v>
      </c>
      <c r="AD219" s="34">
        <f>INDEX(Curves!$A$12:$AZ$907,$CA219,CK219)</f>
        <v>0</v>
      </c>
      <c r="AE219" s="34">
        <f>INDEX(Curves!$A$12:$AZ$907,$CA219,CL219)</f>
        <v>0</v>
      </c>
      <c r="AF219" s="34"/>
      <c r="AG219" s="34">
        <f>INDEX(Curves!$A$12:$AZ$907,$CA219,CN219)</f>
        <v>0</v>
      </c>
      <c r="AH219" s="34">
        <f>INDEX(Curves!$A$12:$AZ$907,$CA219,CO219)</f>
        <v>0</v>
      </c>
      <c r="AI219" s="34">
        <f>INDEX(Curves!$A$12:$AZ$907,$CA219,CP219)</f>
        <v>0</v>
      </c>
      <c r="AJ219" s="34"/>
      <c r="AK219" s="34">
        <f>INDEX(Curves!$A$12:$AZ$907,$CA219,CR219)</f>
        <v>0</v>
      </c>
      <c r="AL219" s="34">
        <f>INDEX(Curves!$A$12:$AZ$907,$CA219,CS219)</f>
        <v>0</v>
      </c>
      <c r="AM219" s="34">
        <f>INDEX(Curves!$A$12:$AZ$907,$CA219,CT219)</f>
        <v>0</v>
      </c>
      <c r="AN219" s="34"/>
      <c r="AO219" s="34">
        <f>INDEX(Curves!$A$12:$AZ$907,$CA219,CV219)</f>
        <v>0</v>
      </c>
      <c r="AP219" s="34">
        <f>INDEX(Curves!$A$12:$AZ$907,$CA219,CW219)</f>
        <v>0</v>
      </c>
      <c r="AQ219" s="34">
        <f>INDEX(Curves!$A$12:$AZ$907,$CA219,CX219)</f>
        <v>0</v>
      </c>
      <c r="AR219" s="34"/>
      <c r="AS219" s="34">
        <f>INDEX(Curves!$A$12:$AZ$907,$CA219,CZ219)</f>
        <v>0</v>
      </c>
      <c r="AT219" s="34">
        <f>INDEX(Curves!$A$12:$AZ$907,$CA219,DA219)</f>
        <v>0</v>
      </c>
      <c r="AU219" s="34">
        <f>INDEX(Curves!$A$12:$AZ$907,$CA219,DB219)</f>
        <v>0</v>
      </c>
      <c r="AV219" s="34"/>
      <c r="AW219" s="34">
        <f>INDEX(Curves!$A$12:$AZ$907,$CA219,DD219)</f>
        <v>4.931</v>
      </c>
      <c r="AX219" s="34">
        <f>INDEX(Curves!$A$12:$AZ$907,$CA219,DE219)</f>
        <v>-0.26</v>
      </c>
      <c r="AY219" s="34">
        <f>INDEX(Curves!$A$12:$AZ$907,$CA219,DF219)</f>
        <v>0.99489548400359107</v>
      </c>
      <c r="AZ219" s="34"/>
      <c r="BA219" s="34">
        <f>INDEX(Curves!$A$12:$AZ$907,$CA219,DH219)</f>
        <v>4.9720000000000004</v>
      </c>
      <c r="BB219" s="34">
        <f>INDEX(Curves!$A$12:$AZ$907,$CA219,DI219)</f>
        <v>-0.245</v>
      </c>
      <c r="BC219" s="34">
        <f>INDEX(Curves!$A$12:$AZ$907,$CA219,DJ219)</f>
        <v>0.98905344455733923</v>
      </c>
      <c r="BD219" s="34"/>
      <c r="BE219" s="34">
        <f>INDEX(Curves!$A$12:$AZ$907,$CA219,DL219)</f>
        <v>4.8019999999999996</v>
      </c>
      <c r="BF219" s="34">
        <f>INDEX(Curves!$A$12:$AZ$907,$CA219,DM219)</f>
        <v>-0.245</v>
      </c>
      <c r="BG219" s="34">
        <f>INDEX(Curves!$A$12:$AZ$907,$CA219,DN219)</f>
        <v>0.9834062821155527</v>
      </c>
      <c r="BH219" s="34"/>
      <c r="BI219" s="34">
        <f>INDEX(Curves!$A$12:$AZ$907,$CA219,DP219)</f>
        <v>4.6070000000000002</v>
      </c>
      <c r="BJ219" s="34">
        <f>INDEX(Curves!$A$12:$AZ$907,$CA219,DQ219)</f>
        <v>-0.27500000000000002</v>
      </c>
      <c r="BK219" s="34">
        <f>INDEX(Curves!$A$12:$AZ$907,$CA219,DR219)</f>
        <v>0.97836284024888109</v>
      </c>
      <c r="BL219"/>
      <c r="BM219"/>
      <c r="BN219" s="17">
        <f t="shared" si="261"/>
        <v>36647</v>
      </c>
      <c r="BO219" s="17">
        <f t="shared" ref="BO219:BX219" si="285">EOMONTH(BN219,1)</f>
        <v>36707</v>
      </c>
      <c r="BP219" s="17">
        <f t="shared" si="285"/>
        <v>36738</v>
      </c>
      <c r="BQ219" s="17">
        <f t="shared" si="285"/>
        <v>36769</v>
      </c>
      <c r="BR219" s="17">
        <f t="shared" si="285"/>
        <v>36799</v>
      </c>
      <c r="BS219" s="17">
        <f t="shared" si="285"/>
        <v>36830</v>
      </c>
      <c r="BT219" s="17">
        <f t="shared" si="285"/>
        <v>36860</v>
      </c>
      <c r="BU219" s="17">
        <f t="shared" si="285"/>
        <v>36891</v>
      </c>
      <c r="BV219" s="17">
        <f t="shared" si="285"/>
        <v>36922</v>
      </c>
      <c r="BW219" s="17">
        <f t="shared" si="285"/>
        <v>36950</v>
      </c>
      <c r="BX219" s="17">
        <f t="shared" si="285"/>
        <v>36981</v>
      </c>
      <c r="BY219" s="9"/>
      <c r="CA219" s="12">
        <f>MATCH(C219,Curves!$C$12:$C$433,0)</f>
        <v>217</v>
      </c>
      <c r="CB219" s="12">
        <f>MATCH(CONCATENATE("NG ",TEXT($BN219,"mmm-yyyy")),Curves!$11:$11,0)</f>
        <v>20</v>
      </c>
      <c r="CC219" s="12">
        <f>MATCH(CONCATENATE("B ",TEXT($BN219,"mmm-yyyy")),Curves!$11:$11,0)</f>
        <v>8</v>
      </c>
      <c r="CD219" s="12">
        <f>MATCH(CONCATENATE("DISC ",TEXT($BN219,"mmm-yyyy")),Curves!$11:$11,0)</f>
        <v>32</v>
      </c>
      <c r="CE219" s="12"/>
      <c r="CF219" s="12">
        <f>MATCH(CONCATENATE("NG ",TEXT($BO219,"mmm-yyyy")),Curves!$11:$11,0)</f>
        <v>21</v>
      </c>
      <c r="CG219" s="12">
        <f>MATCH(CONCATENATE("B ",TEXT($BO219,"mmm-yyyy")),Curves!$11:$11,0)</f>
        <v>9</v>
      </c>
      <c r="CH219" s="12">
        <f>MATCH(CONCATENATE("DISC ",TEXT($BO219,"mmm-yyyy")),Curves!$11:$11,0)</f>
        <v>33</v>
      </c>
      <c r="CI219" s="12"/>
      <c r="CJ219" s="12">
        <f>MATCH(CONCATENATE("NG ",TEXT($BP219,"mmm-yyyy")),Curves!$11:$11,0)</f>
        <v>22</v>
      </c>
      <c r="CK219" s="12">
        <f>MATCH(CONCATENATE("B ",TEXT($BP219,"mmm-yyyy")),Curves!$11:$11,0)</f>
        <v>10</v>
      </c>
      <c r="CL219" s="12">
        <f>MATCH(CONCATENATE("DISC ",TEXT($BP219,"mmm-yyyy")),Curves!$11:$11,0)</f>
        <v>34</v>
      </c>
      <c r="CM219" s="12"/>
      <c r="CN219" s="12">
        <f>MATCH(CONCATENATE("NG ",TEXT($BQ219,"mmm-yyyy")),Curves!$11:$11,0)</f>
        <v>23</v>
      </c>
      <c r="CO219" s="12">
        <f>MATCH(CONCATENATE("B ",TEXT($BQ219,"mmm-yyyy")),Curves!$11:$11,0)</f>
        <v>11</v>
      </c>
      <c r="CP219" s="12">
        <f>MATCH(CONCATENATE("DISC ",TEXT($BQ219,"mmm-yyyy")),Curves!$11:$11,0)</f>
        <v>35</v>
      </c>
      <c r="CQ219" s="12"/>
      <c r="CR219" s="12">
        <f>MATCH(CONCATENATE("NG ",TEXT($BR219,"mmm-yyyy")),Curves!$11:$11,0)</f>
        <v>24</v>
      </c>
      <c r="CS219" s="12">
        <f>MATCH(CONCATENATE("B ",TEXT($BR219,"mmm-yyyy")),Curves!$11:$11,0)</f>
        <v>12</v>
      </c>
      <c r="CT219" s="12">
        <f>MATCH(CONCATENATE("DISC ",TEXT($BR219,"mmm-yyyy")),Curves!$11:$11,0)</f>
        <v>36</v>
      </c>
      <c r="CU219" s="12"/>
      <c r="CV219" s="12">
        <f>MATCH(CONCATENATE("NG ",TEXT($BS219,"mmm-yyyy")),Curves!$11:$11,0)</f>
        <v>25</v>
      </c>
      <c r="CW219" s="12">
        <f>MATCH(CONCATENATE("B ",TEXT($BS219,"mmm-yyyy")),Curves!$11:$11,0)</f>
        <v>13</v>
      </c>
      <c r="CX219" s="12">
        <f>MATCH(CONCATENATE("DISC ",TEXT($BS219,"mmm-yyyy")),Curves!$11:$11,0)</f>
        <v>37</v>
      </c>
      <c r="CY219" s="12"/>
      <c r="CZ219" s="12">
        <f>MATCH(CONCATENATE("NG ",TEXT($BT219,"mmm-yyyy")),Curves!$11:$11,0)</f>
        <v>26</v>
      </c>
      <c r="DA219" s="12">
        <f>MATCH(CONCATENATE("B ",TEXT($BT219,"mmm-yyyy")),Curves!$11:$11,0)</f>
        <v>14</v>
      </c>
      <c r="DB219" s="12">
        <f>MATCH(CONCATENATE("DISC ",TEXT($BT219,"mmm-yyyy")),Curves!$11:$11,0)</f>
        <v>38</v>
      </c>
      <c r="DC219" s="12"/>
      <c r="DD219" s="12">
        <f>MATCH(CONCATENATE("NG ",TEXT($BU219,"mmm-yyyy")),Curves!$11:$11,0)</f>
        <v>27</v>
      </c>
      <c r="DE219" s="12">
        <f>MATCH(CONCATENATE("B ",TEXT($BU219,"mmm-yyyy")),Curves!$11:$11,0)</f>
        <v>15</v>
      </c>
      <c r="DF219" s="12">
        <f>MATCH(CONCATENATE("DISC ",TEXT($BU219,"mmm-yyyy")),Curves!$11:$11,0)</f>
        <v>39</v>
      </c>
      <c r="DG219" s="12"/>
      <c r="DH219" s="12">
        <f>MATCH(CONCATENATE("NG ",TEXT($BV219,"mmm-yyyy")),Curves!$11:$11,0)</f>
        <v>28</v>
      </c>
      <c r="DI219" s="12">
        <f>MATCH(CONCATENATE("B ",TEXT($BV219,"mmm-yyyy")),Curves!$11:$11,0)</f>
        <v>16</v>
      </c>
      <c r="DJ219" s="12">
        <f>MATCH(CONCATENATE("DISC ",TEXT($BV219,"mmm-yyyy")),Curves!$11:$11,0)</f>
        <v>40</v>
      </c>
      <c r="DL219" s="12">
        <f>MATCH(CONCATENATE("NG ",TEXT($BW219,"mmm-yyyy")),Curves!$11:$11,0)</f>
        <v>29</v>
      </c>
      <c r="DM219" s="12">
        <f>MATCH(CONCATENATE("B ",TEXT($BW219,"mmm-yyyy")),Curves!$11:$11,0)</f>
        <v>17</v>
      </c>
      <c r="DN219" s="12">
        <f>MATCH(CONCATENATE("DISC ",TEXT($BW219,"mmm-yyyy")),Curves!$11:$11,0)</f>
        <v>41</v>
      </c>
      <c r="DP219" s="12">
        <f>MATCH(CONCATENATE("NG ",TEXT($BX219,"mmm-yyyy")),Curves!$11:$11,0)</f>
        <v>30</v>
      </c>
      <c r="DQ219" s="12">
        <f>MATCH(CONCATENATE("B ",TEXT($BX219,"mmm-yyyy")),Curves!$11:$11,0)</f>
        <v>18</v>
      </c>
      <c r="DR219" s="12">
        <f>MATCH(CONCATENATE("DISC ",TEXT($BX219,"mmm-yyyy")),Curves!$11:$11,0)</f>
        <v>42</v>
      </c>
    </row>
    <row r="220" spans="2:122" x14ac:dyDescent="0.2">
      <c r="B220" s="6">
        <f t="shared" si="245"/>
        <v>36861</v>
      </c>
      <c r="C220" s="27">
        <f>IF(Curves!C229&lt;&gt;"",Curves!C229,"")</f>
        <v>36834</v>
      </c>
      <c r="D220" s="31"/>
      <c r="E220" s="20">
        <f t="shared" si="246"/>
        <v>0</v>
      </c>
      <c r="F220" s="20">
        <f t="shared" si="248"/>
        <v>0</v>
      </c>
      <c r="G220" s="20">
        <f t="shared" si="249"/>
        <v>0</v>
      </c>
      <c r="H220" s="20">
        <f t="shared" si="250"/>
        <v>0</v>
      </c>
      <c r="I220" s="20">
        <f t="shared" si="251"/>
        <v>0</v>
      </c>
      <c r="J220" s="20">
        <f t="shared" si="252"/>
        <v>0</v>
      </c>
      <c r="K220" s="20">
        <f t="shared" si="253"/>
        <v>0</v>
      </c>
      <c r="L220" s="20">
        <f t="shared" si="254"/>
        <v>0</v>
      </c>
      <c r="M220" s="20">
        <f t="shared" si="255"/>
        <v>0</v>
      </c>
      <c r="N220" s="20">
        <f t="shared" si="256"/>
        <v>0</v>
      </c>
      <c r="O220" s="21">
        <f t="shared" si="257"/>
        <v>0</v>
      </c>
      <c r="P220" s="20"/>
      <c r="Q220" s="50">
        <f t="shared" si="258"/>
        <v>0</v>
      </c>
      <c r="R220" s="50">
        <f t="shared" si="278"/>
        <v>0</v>
      </c>
      <c r="S220" s="51">
        <f t="shared" si="259"/>
        <v>0.43698780846438989</v>
      </c>
      <c r="U220" s="34">
        <f>INDEX(Curves!$A$12:$AZ$907,$CA220,CB220)</f>
        <v>0</v>
      </c>
      <c r="V220" s="34">
        <f>INDEX(Curves!$A$12:$AZ$907,$CA220,CC220)</f>
        <v>0</v>
      </c>
      <c r="W220" s="34">
        <f>INDEX(Curves!$A$12:$AZ$907,$CA220,CD220)</f>
        <v>0</v>
      </c>
      <c r="X220" s="34"/>
      <c r="Y220" s="34">
        <f>INDEX(Curves!$A$12:$AZ$907,$CA220,CF220)</f>
        <v>0</v>
      </c>
      <c r="Z220" s="34">
        <f>INDEX(Curves!$A$12:$AZ$907,$CA220,CG220)</f>
        <v>0</v>
      </c>
      <c r="AA220" s="34">
        <f>INDEX(Curves!$A$12:$AZ$907,$CA220,CH220)</f>
        <v>0</v>
      </c>
      <c r="AB220" s="34"/>
      <c r="AC220" s="34">
        <f>INDEX(Curves!$A$12:$AZ$907,$CA220,CJ220)</f>
        <v>0</v>
      </c>
      <c r="AD220" s="34">
        <f>INDEX(Curves!$A$12:$AZ$907,$CA220,CK220)</f>
        <v>0</v>
      </c>
      <c r="AE220" s="34">
        <f>INDEX(Curves!$A$12:$AZ$907,$CA220,CL220)</f>
        <v>0</v>
      </c>
      <c r="AF220" s="34"/>
      <c r="AG220" s="34">
        <f>INDEX(Curves!$A$12:$AZ$907,$CA220,CN220)</f>
        <v>0</v>
      </c>
      <c r="AH220" s="34">
        <f>INDEX(Curves!$A$12:$AZ$907,$CA220,CO220)</f>
        <v>0</v>
      </c>
      <c r="AI220" s="34">
        <f>INDEX(Curves!$A$12:$AZ$907,$CA220,CP220)</f>
        <v>0</v>
      </c>
      <c r="AJ220" s="34"/>
      <c r="AK220" s="34">
        <f>INDEX(Curves!$A$12:$AZ$907,$CA220,CR220)</f>
        <v>0</v>
      </c>
      <c r="AL220" s="34">
        <f>INDEX(Curves!$A$12:$AZ$907,$CA220,CS220)</f>
        <v>0</v>
      </c>
      <c r="AM220" s="34">
        <f>INDEX(Curves!$A$12:$AZ$907,$CA220,CT220)</f>
        <v>0</v>
      </c>
      <c r="AN220" s="34"/>
      <c r="AO220" s="34">
        <f>INDEX(Curves!$A$12:$AZ$907,$CA220,CV220)</f>
        <v>0</v>
      </c>
      <c r="AP220" s="34">
        <f>INDEX(Curves!$A$12:$AZ$907,$CA220,CW220)</f>
        <v>0</v>
      </c>
      <c r="AQ220" s="34">
        <f>INDEX(Curves!$A$12:$AZ$907,$CA220,CX220)</f>
        <v>0</v>
      </c>
      <c r="AR220" s="34"/>
      <c r="AS220" s="34">
        <f>INDEX(Curves!$A$12:$AZ$907,$CA220,CZ220)</f>
        <v>0</v>
      </c>
      <c r="AT220" s="34">
        <f>INDEX(Curves!$A$12:$AZ$907,$CA220,DA220)</f>
        <v>0</v>
      </c>
      <c r="AU220" s="34">
        <f>INDEX(Curves!$A$12:$AZ$907,$CA220,DB220)</f>
        <v>0</v>
      </c>
      <c r="AV220" s="34"/>
      <c r="AW220" s="34">
        <f>INDEX(Curves!$A$12:$AZ$907,$CA220,DD220)</f>
        <v>0</v>
      </c>
      <c r="AX220" s="34">
        <f>INDEX(Curves!$A$12:$AZ$907,$CA220,DE220)</f>
        <v>0</v>
      </c>
      <c r="AY220" s="34">
        <f>INDEX(Curves!$A$12:$AZ$907,$CA220,DF220)</f>
        <v>0</v>
      </c>
      <c r="AZ220" s="34"/>
      <c r="BA220" s="34">
        <f>INDEX(Curves!$A$12:$AZ$907,$CA220,DH220)</f>
        <v>0</v>
      </c>
      <c r="BB220" s="34">
        <f>INDEX(Curves!$A$12:$AZ$907,$CA220,DI220)</f>
        <v>0</v>
      </c>
      <c r="BC220" s="34">
        <f>INDEX(Curves!$A$12:$AZ$907,$CA220,DJ220)</f>
        <v>0</v>
      </c>
      <c r="BD220" s="34"/>
      <c r="BE220" s="34">
        <f>INDEX(Curves!$A$12:$AZ$907,$CA220,DL220)</f>
        <v>0</v>
      </c>
      <c r="BF220" s="34">
        <f>INDEX(Curves!$A$12:$AZ$907,$CA220,DM220)</f>
        <v>0</v>
      </c>
      <c r="BG220" s="34">
        <f>INDEX(Curves!$A$12:$AZ$907,$CA220,DN220)</f>
        <v>0</v>
      </c>
      <c r="BH220" s="34"/>
      <c r="BI220" s="34">
        <f>INDEX(Curves!$A$12:$AZ$907,$CA220,DP220)</f>
        <v>0</v>
      </c>
      <c r="BJ220" s="34">
        <f>INDEX(Curves!$A$12:$AZ$907,$CA220,DQ220)</f>
        <v>0</v>
      </c>
      <c r="BK220" s="34">
        <f>INDEX(Curves!$A$12:$AZ$907,$CA220,DR220)</f>
        <v>0</v>
      </c>
      <c r="BL220"/>
      <c r="BM220"/>
      <c r="BN220" s="17">
        <f t="shared" si="261"/>
        <v>36647</v>
      </c>
      <c r="BO220" s="17">
        <f t="shared" ref="BO220:BX220" si="286">EOMONTH(BN220,1)</f>
        <v>36707</v>
      </c>
      <c r="BP220" s="17">
        <f t="shared" si="286"/>
        <v>36738</v>
      </c>
      <c r="BQ220" s="17">
        <f t="shared" si="286"/>
        <v>36769</v>
      </c>
      <c r="BR220" s="17">
        <f t="shared" si="286"/>
        <v>36799</v>
      </c>
      <c r="BS220" s="17">
        <f t="shared" si="286"/>
        <v>36830</v>
      </c>
      <c r="BT220" s="17">
        <f t="shared" si="286"/>
        <v>36860</v>
      </c>
      <c r="BU220" s="17">
        <f t="shared" si="286"/>
        <v>36891</v>
      </c>
      <c r="BV220" s="17">
        <f t="shared" si="286"/>
        <v>36922</v>
      </c>
      <c r="BW220" s="17">
        <f t="shared" si="286"/>
        <v>36950</v>
      </c>
      <c r="BX220" s="17">
        <f t="shared" si="286"/>
        <v>36981</v>
      </c>
      <c r="BY220" s="9"/>
      <c r="CA220" s="12">
        <f>MATCH(C220,Curves!$C$12:$C$433,0)</f>
        <v>218</v>
      </c>
      <c r="CB220" s="12">
        <f>MATCH(CONCATENATE("NG ",TEXT($BN220,"mmm-yyyy")),Curves!$11:$11,0)</f>
        <v>20</v>
      </c>
      <c r="CC220" s="12">
        <f>MATCH(CONCATENATE("B ",TEXT($BN220,"mmm-yyyy")),Curves!$11:$11,0)</f>
        <v>8</v>
      </c>
      <c r="CD220" s="12">
        <f>MATCH(CONCATENATE("DISC ",TEXT($BN220,"mmm-yyyy")),Curves!$11:$11,0)</f>
        <v>32</v>
      </c>
      <c r="CE220" s="12"/>
      <c r="CF220" s="12">
        <f>MATCH(CONCATENATE("NG ",TEXT($BO220,"mmm-yyyy")),Curves!$11:$11,0)</f>
        <v>21</v>
      </c>
      <c r="CG220" s="12">
        <f>MATCH(CONCATENATE("B ",TEXT($BO220,"mmm-yyyy")),Curves!$11:$11,0)</f>
        <v>9</v>
      </c>
      <c r="CH220" s="12">
        <f>MATCH(CONCATENATE("DISC ",TEXT($BO220,"mmm-yyyy")),Curves!$11:$11,0)</f>
        <v>33</v>
      </c>
      <c r="CI220" s="12"/>
      <c r="CJ220" s="12">
        <f>MATCH(CONCATENATE("NG ",TEXT($BP220,"mmm-yyyy")),Curves!$11:$11,0)</f>
        <v>22</v>
      </c>
      <c r="CK220" s="12">
        <f>MATCH(CONCATENATE("B ",TEXT($BP220,"mmm-yyyy")),Curves!$11:$11,0)</f>
        <v>10</v>
      </c>
      <c r="CL220" s="12">
        <f>MATCH(CONCATENATE("DISC ",TEXT($BP220,"mmm-yyyy")),Curves!$11:$11,0)</f>
        <v>34</v>
      </c>
      <c r="CM220" s="12"/>
      <c r="CN220" s="12">
        <f>MATCH(CONCATENATE("NG ",TEXT($BQ220,"mmm-yyyy")),Curves!$11:$11,0)</f>
        <v>23</v>
      </c>
      <c r="CO220" s="12">
        <f>MATCH(CONCATENATE("B ",TEXT($BQ220,"mmm-yyyy")),Curves!$11:$11,0)</f>
        <v>11</v>
      </c>
      <c r="CP220" s="12">
        <f>MATCH(CONCATENATE("DISC ",TEXT($BQ220,"mmm-yyyy")),Curves!$11:$11,0)</f>
        <v>35</v>
      </c>
      <c r="CQ220" s="12"/>
      <c r="CR220" s="12">
        <f>MATCH(CONCATENATE("NG ",TEXT($BR220,"mmm-yyyy")),Curves!$11:$11,0)</f>
        <v>24</v>
      </c>
      <c r="CS220" s="12">
        <f>MATCH(CONCATENATE("B ",TEXT($BR220,"mmm-yyyy")),Curves!$11:$11,0)</f>
        <v>12</v>
      </c>
      <c r="CT220" s="12">
        <f>MATCH(CONCATENATE("DISC ",TEXT($BR220,"mmm-yyyy")),Curves!$11:$11,0)</f>
        <v>36</v>
      </c>
      <c r="CU220" s="12"/>
      <c r="CV220" s="12">
        <f>MATCH(CONCATENATE("NG ",TEXT($BS220,"mmm-yyyy")),Curves!$11:$11,0)</f>
        <v>25</v>
      </c>
      <c r="CW220" s="12">
        <f>MATCH(CONCATENATE("B ",TEXT($BS220,"mmm-yyyy")),Curves!$11:$11,0)</f>
        <v>13</v>
      </c>
      <c r="CX220" s="12">
        <f>MATCH(CONCATENATE("DISC ",TEXT($BS220,"mmm-yyyy")),Curves!$11:$11,0)</f>
        <v>37</v>
      </c>
      <c r="CY220" s="12"/>
      <c r="CZ220" s="12">
        <f>MATCH(CONCATENATE("NG ",TEXT($BT220,"mmm-yyyy")),Curves!$11:$11,0)</f>
        <v>26</v>
      </c>
      <c r="DA220" s="12">
        <f>MATCH(CONCATENATE("B ",TEXT($BT220,"mmm-yyyy")),Curves!$11:$11,0)</f>
        <v>14</v>
      </c>
      <c r="DB220" s="12">
        <f>MATCH(CONCATENATE("DISC ",TEXT($BT220,"mmm-yyyy")),Curves!$11:$11,0)</f>
        <v>38</v>
      </c>
      <c r="DC220" s="12"/>
      <c r="DD220" s="12">
        <f>MATCH(CONCATENATE("NG ",TEXT($BU220,"mmm-yyyy")),Curves!$11:$11,0)</f>
        <v>27</v>
      </c>
      <c r="DE220" s="12">
        <f>MATCH(CONCATENATE("B ",TEXT($BU220,"mmm-yyyy")),Curves!$11:$11,0)</f>
        <v>15</v>
      </c>
      <c r="DF220" s="12">
        <f>MATCH(CONCATENATE("DISC ",TEXT($BU220,"mmm-yyyy")),Curves!$11:$11,0)</f>
        <v>39</v>
      </c>
      <c r="DG220" s="12"/>
      <c r="DH220" s="12">
        <f>MATCH(CONCATENATE("NG ",TEXT($BV220,"mmm-yyyy")),Curves!$11:$11,0)</f>
        <v>28</v>
      </c>
      <c r="DI220" s="12">
        <f>MATCH(CONCATENATE("B ",TEXT($BV220,"mmm-yyyy")),Curves!$11:$11,0)</f>
        <v>16</v>
      </c>
      <c r="DJ220" s="12">
        <f>MATCH(CONCATENATE("DISC ",TEXT($BV220,"mmm-yyyy")),Curves!$11:$11,0)</f>
        <v>40</v>
      </c>
      <c r="DL220" s="12">
        <f>MATCH(CONCATENATE("NG ",TEXT($BW220,"mmm-yyyy")),Curves!$11:$11,0)</f>
        <v>29</v>
      </c>
      <c r="DM220" s="12">
        <f>MATCH(CONCATENATE("B ",TEXT($BW220,"mmm-yyyy")),Curves!$11:$11,0)</f>
        <v>17</v>
      </c>
      <c r="DN220" s="12">
        <f>MATCH(CONCATENATE("DISC ",TEXT($BW220,"mmm-yyyy")),Curves!$11:$11,0)</f>
        <v>41</v>
      </c>
      <c r="DP220" s="12">
        <f>MATCH(CONCATENATE("NG ",TEXT($BX220,"mmm-yyyy")),Curves!$11:$11,0)</f>
        <v>30</v>
      </c>
      <c r="DQ220" s="12">
        <f>MATCH(CONCATENATE("B ",TEXT($BX220,"mmm-yyyy")),Curves!$11:$11,0)</f>
        <v>18</v>
      </c>
      <c r="DR220" s="12">
        <f>MATCH(CONCATENATE("DISC ",TEXT($BX220,"mmm-yyyy")),Curves!$11:$11,0)</f>
        <v>42</v>
      </c>
    </row>
    <row r="221" spans="2:122" x14ac:dyDescent="0.2">
      <c r="B221" s="6">
        <f t="shared" si="245"/>
        <v>36861</v>
      </c>
      <c r="C221" s="27">
        <f>IF(Curves!C230&lt;&gt;"",Curves!C230,"")</f>
        <v>36835</v>
      </c>
      <c r="D221" s="31"/>
      <c r="E221" s="20">
        <f t="shared" si="246"/>
        <v>0</v>
      </c>
      <c r="F221" s="20">
        <f t="shared" si="248"/>
        <v>0</v>
      </c>
      <c r="G221" s="20">
        <f t="shared" si="249"/>
        <v>0</v>
      </c>
      <c r="H221" s="20">
        <f t="shared" si="250"/>
        <v>0</v>
      </c>
      <c r="I221" s="20">
        <f t="shared" si="251"/>
        <v>0</v>
      </c>
      <c r="J221" s="20">
        <f t="shared" si="252"/>
        <v>0</v>
      </c>
      <c r="K221" s="20">
        <f t="shared" si="253"/>
        <v>0</v>
      </c>
      <c r="L221" s="20">
        <f t="shared" si="254"/>
        <v>0</v>
      </c>
      <c r="M221" s="20">
        <f t="shared" si="255"/>
        <v>0</v>
      </c>
      <c r="N221" s="20">
        <f t="shared" si="256"/>
        <v>0</v>
      </c>
      <c r="O221" s="21">
        <f t="shared" si="257"/>
        <v>0</v>
      </c>
      <c r="P221" s="20"/>
      <c r="Q221" s="50">
        <f t="shared" si="258"/>
        <v>0</v>
      </c>
      <c r="R221" s="50">
        <f t="shared" si="278"/>
        <v>0</v>
      </c>
      <c r="S221" s="51">
        <f t="shared" si="259"/>
        <v>0.43698780846438989</v>
      </c>
      <c r="U221" s="34">
        <f>INDEX(Curves!$A$12:$AZ$907,$CA221,CB221)</f>
        <v>0</v>
      </c>
      <c r="V221" s="34">
        <f>INDEX(Curves!$A$12:$AZ$907,$CA221,CC221)</f>
        <v>0</v>
      </c>
      <c r="W221" s="34">
        <f>INDEX(Curves!$A$12:$AZ$907,$CA221,CD221)</f>
        <v>0</v>
      </c>
      <c r="X221" s="34"/>
      <c r="Y221" s="34">
        <f>INDEX(Curves!$A$12:$AZ$907,$CA221,CF221)</f>
        <v>0</v>
      </c>
      <c r="Z221" s="34">
        <f>INDEX(Curves!$A$12:$AZ$907,$CA221,CG221)</f>
        <v>0</v>
      </c>
      <c r="AA221" s="34">
        <f>INDEX(Curves!$A$12:$AZ$907,$CA221,CH221)</f>
        <v>0</v>
      </c>
      <c r="AB221" s="34"/>
      <c r="AC221" s="34">
        <f>INDEX(Curves!$A$12:$AZ$907,$CA221,CJ221)</f>
        <v>0</v>
      </c>
      <c r="AD221" s="34">
        <f>INDEX(Curves!$A$12:$AZ$907,$CA221,CK221)</f>
        <v>0</v>
      </c>
      <c r="AE221" s="34">
        <f>INDEX(Curves!$A$12:$AZ$907,$CA221,CL221)</f>
        <v>0</v>
      </c>
      <c r="AF221" s="34"/>
      <c r="AG221" s="34">
        <f>INDEX(Curves!$A$12:$AZ$907,$CA221,CN221)</f>
        <v>0</v>
      </c>
      <c r="AH221" s="34">
        <f>INDEX(Curves!$A$12:$AZ$907,$CA221,CO221)</f>
        <v>0</v>
      </c>
      <c r="AI221" s="34">
        <f>INDEX(Curves!$A$12:$AZ$907,$CA221,CP221)</f>
        <v>0</v>
      </c>
      <c r="AJ221" s="34"/>
      <c r="AK221" s="34">
        <f>INDEX(Curves!$A$12:$AZ$907,$CA221,CR221)</f>
        <v>0</v>
      </c>
      <c r="AL221" s="34">
        <f>INDEX(Curves!$A$12:$AZ$907,$CA221,CS221)</f>
        <v>0</v>
      </c>
      <c r="AM221" s="34">
        <f>INDEX(Curves!$A$12:$AZ$907,$CA221,CT221)</f>
        <v>0</v>
      </c>
      <c r="AN221" s="34"/>
      <c r="AO221" s="34">
        <f>INDEX(Curves!$A$12:$AZ$907,$CA221,CV221)</f>
        <v>0</v>
      </c>
      <c r="AP221" s="34">
        <f>INDEX(Curves!$A$12:$AZ$907,$CA221,CW221)</f>
        <v>0</v>
      </c>
      <c r="AQ221" s="34">
        <f>INDEX(Curves!$A$12:$AZ$907,$CA221,CX221)</f>
        <v>0</v>
      </c>
      <c r="AR221" s="34"/>
      <c r="AS221" s="34">
        <f>INDEX(Curves!$A$12:$AZ$907,$CA221,CZ221)</f>
        <v>0</v>
      </c>
      <c r="AT221" s="34">
        <f>INDEX(Curves!$A$12:$AZ$907,$CA221,DA221)</f>
        <v>0</v>
      </c>
      <c r="AU221" s="34">
        <f>INDEX(Curves!$A$12:$AZ$907,$CA221,DB221)</f>
        <v>0</v>
      </c>
      <c r="AV221" s="34"/>
      <c r="AW221" s="34">
        <f>INDEX(Curves!$A$12:$AZ$907,$CA221,DD221)</f>
        <v>0</v>
      </c>
      <c r="AX221" s="34">
        <f>INDEX(Curves!$A$12:$AZ$907,$CA221,DE221)</f>
        <v>0</v>
      </c>
      <c r="AY221" s="34">
        <f>INDEX(Curves!$A$12:$AZ$907,$CA221,DF221)</f>
        <v>0</v>
      </c>
      <c r="AZ221" s="34"/>
      <c r="BA221" s="34">
        <f>INDEX(Curves!$A$12:$AZ$907,$CA221,DH221)</f>
        <v>0</v>
      </c>
      <c r="BB221" s="34">
        <f>INDEX(Curves!$A$12:$AZ$907,$CA221,DI221)</f>
        <v>0</v>
      </c>
      <c r="BC221" s="34">
        <f>INDEX(Curves!$A$12:$AZ$907,$CA221,DJ221)</f>
        <v>0</v>
      </c>
      <c r="BD221" s="34"/>
      <c r="BE221" s="34">
        <f>INDEX(Curves!$A$12:$AZ$907,$CA221,DL221)</f>
        <v>0</v>
      </c>
      <c r="BF221" s="34">
        <f>INDEX(Curves!$A$12:$AZ$907,$CA221,DM221)</f>
        <v>0</v>
      </c>
      <c r="BG221" s="34">
        <f>INDEX(Curves!$A$12:$AZ$907,$CA221,DN221)</f>
        <v>0</v>
      </c>
      <c r="BH221" s="34"/>
      <c r="BI221" s="34">
        <f>INDEX(Curves!$A$12:$AZ$907,$CA221,DP221)</f>
        <v>0</v>
      </c>
      <c r="BJ221" s="34">
        <f>INDEX(Curves!$A$12:$AZ$907,$CA221,DQ221)</f>
        <v>0</v>
      </c>
      <c r="BK221" s="34">
        <f>INDEX(Curves!$A$12:$AZ$907,$CA221,DR221)</f>
        <v>0</v>
      </c>
      <c r="BL221"/>
      <c r="BM221"/>
      <c r="BN221" s="17">
        <f t="shared" si="261"/>
        <v>36647</v>
      </c>
      <c r="BO221" s="17">
        <f t="shared" ref="BO221:BX221" si="287">EOMONTH(BN221,1)</f>
        <v>36707</v>
      </c>
      <c r="BP221" s="17">
        <f t="shared" si="287"/>
        <v>36738</v>
      </c>
      <c r="BQ221" s="17">
        <f t="shared" si="287"/>
        <v>36769</v>
      </c>
      <c r="BR221" s="17">
        <f t="shared" si="287"/>
        <v>36799</v>
      </c>
      <c r="BS221" s="17">
        <f t="shared" si="287"/>
        <v>36830</v>
      </c>
      <c r="BT221" s="17">
        <f t="shared" si="287"/>
        <v>36860</v>
      </c>
      <c r="BU221" s="17">
        <f t="shared" si="287"/>
        <v>36891</v>
      </c>
      <c r="BV221" s="17">
        <f t="shared" si="287"/>
        <v>36922</v>
      </c>
      <c r="BW221" s="17">
        <f t="shared" si="287"/>
        <v>36950</v>
      </c>
      <c r="BX221" s="17">
        <f t="shared" si="287"/>
        <v>36981</v>
      </c>
      <c r="BY221" s="9"/>
      <c r="CA221" s="12">
        <f>MATCH(C221,Curves!$C$12:$C$433,0)</f>
        <v>219</v>
      </c>
      <c r="CB221" s="12">
        <f>MATCH(CONCATENATE("NG ",TEXT($BN221,"mmm-yyyy")),Curves!$11:$11,0)</f>
        <v>20</v>
      </c>
      <c r="CC221" s="12">
        <f>MATCH(CONCATENATE("B ",TEXT($BN221,"mmm-yyyy")),Curves!$11:$11,0)</f>
        <v>8</v>
      </c>
      <c r="CD221" s="12">
        <f>MATCH(CONCATENATE("DISC ",TEXT($BN221,"mmm-yyyy")),Curves!$11:$11,0)</f>
        <v>32</v>
      </c>
      <c r="CE221" s="12"/>
      <c r="CF221" s="12">
        <f>MATCH(CONCATENATE("NG ",TEXT($BO221,"mmm-yyyy")),Curves!$11:$11,0)</f>
        <v>21</v>
      </c>
      <c r="CG221" s="12">
        <f>MATCH(CONCATENATE("B ",TEXT($BO221,"mmm-yyyy")),Curves!$11:$11,0)</f>
        <v>9</v>
      </c>
      <c r="CH221" s="12">
        <f>MATCH(CONCATENATE("DISC ",TEXT($BO221,"mmm-yyyy")),Curves!$11:$11,0)</f>
        <v>33</v>
      </c>
      <c r="CI221" s="12"/>
      <c r="CJ221" s="12">
        <f>MATCH(CONCATENATE("NG ",TEXT($BP221,"mmm-yyyy")),Curves!$11:$11,0)</f>
        <v>22</v>
      </c>
      <c r="CK221" s="12">
        <f>MATCH(CONCATENATE("B ",TEXT($BP221,"mmm-yyyy")),Curves!$11:$11,0)</f>
        <v>10</v>
      </c>
      <c r="CL221" s="12">
        <f>MATCH(CONCATENATE("DISC ",TEXT($BP221,"mmm-yyyy")),Curves!$11:$11,0)</f>
        <v>34</v>
      </c>
      <c r="CM221" s="12"/>
      <c r="CN221" s="12">
        <f>MATCH(CONCATENATE("NG ",TEXT($BQ221,"mmm-yyyy")),Curves!$11:$11,0)</f>
        <v>23</v>
      </c>
      <c r="CO221" s="12">
        <f>MATCH(CONCATENATE("B ",TEXT($BQ221,"mmm-yyyy")),Curves!$11:$11,0)</f>
        <v>11</v>
      </c>
      <c r="CP221" s="12">
        <f>MATCH(CONCATENATE("DISC ",TEXT($BQ221,"mmm-yyyy")),Curves!$11:$11,0)</f>
        <v>35</v>
      </c>
      <c r="CQ221" s="12"/>
      <c r="CR221" s="12">
        <f>MATCH(CONCATENATE("NG ",TEXT($BR221,"mmm-yyyy")),Curves!$11:$11,0)</f>
        <v>24</v>
      </c>
      <c r="CS221" s="12">
        <f>MATCH(CONCATENATE("B ",TEXT($BR221,"mmm-yyyy")),Curves!$11:$11,0)</f>
        <v>12</v>
      </c>
      <c r="CT221" s="12">
        <f>MATCH(CONCATENATE("DISC ",TEXT($BR221,"mmm-yyyy")),Curves!$11:$11,0)</f>
        <v>36</v>
      </c>
      <c r="CU221" s="12"/>
      <c r="CV221" s="12">
        <f>MATCH(CONCATENATE("NG ",TEXT($BS221,"mmm-yyyy")),Curves!$11:$11,0)</f>
        <v>25</v>
      </c>
      <c r="CW221" s="12">
        <f>MATCH(CONCATENATE("B ",TEXT($BS221,"mmm-yyyy")),Curves!$11:$11,0)</f>
        <v>13</v>
      </c>
      <c r="CX221" s="12">
        <f>MATCH(CONCATENATE("DISC ",TEXT($BS221,"mmm-yyyy")),Curves!$11:$11,0)</f>
        <v>37</v>
      </c>
      <c r="CY221" s="12"/>
      <c r="CZ221" s="12">
        <f>MATCH(CONCATENATE("NG ",TEXT($BT221,"mmm-yyyy")),Curves!$11:$11,0)</f>
        <v>26</v>
      </c>
      <c r="DA221" s="12">
        <f>MATCH(CONCATENATE("B ",TEXT($BT221,"mmm-yyyy")),Curves!$11:$11,0)</f>
        <v>14</v>
      </c>
      <c r="DB221" s="12">
        <f>MATCH(CONCATENATE("DISC ",TEXT($BT221,"mmm-yyyy")),Curves!$11:$11,0)</f>
        <v>38</v>
      </c>
      <c r="DC221" s="12"/>
      <c r="DD221" s="12">
        <f>MATCH(CONCATENATE("NG ",TEXT($BU221,"mmm-yyyy")),Curves!$11:$11,0)</f>
        <v>27</v>
      </c>
      <c r="DE221" s="12">
        <f>MATCH(CONCATENATE("B ",TEXT($BU221,"mmm-yyyy")),Curves!$11:$11,0)</f>
        <v>15</v>
      </c>
      <c r="DF221" s="12">
        <f>MATCH(CONCATENATE("DISC ",TEXT($BU221,"mmm-yyyy")),Curves!$11:$11,0)</f>
        <v>39</v>
      </c>
      <c r="DG221" s="12"/>
      <c r="DH221" s="12">
        <f>MATCH(CONCATENATE("NG ",TEXT($BV221,"mmm-yyyy")),Curves!$11:$11,0)</f>
        <v>28</v>
      </c>
      <c r="DI221" s="12">
        <f>MATCH(CONCATENATE("B ",TEXT($BV221,"mmm-yyyy")),Curves!$11:$11,0)</f>
        <v>16</v>
      </c>
      <c r="DJ221" s="12">
        <f>MATCH(CONCATENATE("DISC ",TEXT($BV221,"mmm-yyyy")),Curves!$11:$11,0)</f>
        <v>40</v>
      </c>
      <c r="DL221" s="12">
        <f>MATCH(CONCATENATE("NG ",TEXT($BW221,"mmm-yyyy")),Curves!$11:$11,0)</f>
        <v>29</v>
      </c>
      <c r="DM221" s="12">
        <f>MATCH(CONCATENATE("B ",TEXT($BW221,"mmm-yyyy")),Curves!$11:$11,0)</f>
        <v>17</v>
      </c>
      <c r="DN221" s="12">
        <f>MATCH(CONCATENATE("DISC ",TEXT($BW221,"mmm-yyyy")),Curves!$11:$11,0)</f>
        <v>41</v>
      </c>
      <c r="DP221" s="12">
        <f>MATCH(CONCATENATE("NG ",TEXT($BX221,"mmm-yyyy")),Curves!$11:$11,0)</f>
        <v>30</v>
      </c>
      <c r="DQ221" s="12">
        <f>MATCH(CONCATENATE("B ",TEXT($BX221,"mmm-yyyy")),Curves!$11:$11,0)</f>
        <v>18</v>
      </c>
      <c r="DR221" s="12">
        <f>MATCH(CONCATENATE("DISC ",TEXT($BX221,"mmm-yyyy")),Curves!$11:$11,0)</f>
        <v>42</v>
      </c>
    </row>
    <row r="222" spans="2:122" x14ac:dyDescent="0.2">
      <c r="B222" s="6">
        <f t="shared" si="245"/>
        <v>36861</v>
      </c>
      <c r="C222" s="27">
        <f>IF(Curves!C231&lt;&gt;"",Curves!C231,"")</f>
        <v>36836</v>
      </c>
      <c r="D222" s="31"/>
      <c r="E222" s="20">
        <f t="shared" si="246"/>
        <v>0</v>
      </c>
      <c r="F222" s="20">
        <f t="shared" si="248"/>
        <v>0</v>
      </c>
      <c r="G222" s="20">
        <f t="shared" si="249"/>
        <v>0</v>
      </c>
      <c r="H222" s="20">
        <f t="shared" si="250"/>
        <v>0</v>
      </c>
      <c r="I222" s="20">
        <f t="shared" si="251"/>
        <v>0</v>
      </c>
      <c r="J222" s="20">
        <f t="shared" si="252"/>
        <v>0</v>
      </c>
      <c r="K222" s="20">
        <f t="shared" si="253"/>
        <v>0</v>
      </c>
      <c r="L222" s="20">
        <f t="shared" si="254"/>
        <v>4.5730375615011782</v>
      </c>
      <c r="M222" s="20">
        <f t="shared" si="255"/>
        <v>4.6105320252856616</v>
      </c>
      <c r="N222" s="20">
        <f t="shared" si="256"/>
        <v>4.4267256588320523</v>
      </c>
      <c r="O222" s="21">
        <f t="shared" si="257"/>
        <v>4.1837490254151009</v>
      </c>
      <c r="P222" s="20"/>
      <c r="Q222" s="50">
        <f t="shared" si="258"/>
        <v>4.6105320252856616</v>
      </c>
      <c r="R222" s="50">
        <f t="shared" si="278"/>
        <v>4.1837490254151009</v>
      </c>
      <c r="S222" s="51">
        <f t="shared" si="259"/>
        <v>0.42678299987056079</v>
      </c>
      <c r="U222" s="34">
        <f>INDEX(Curves!$A$12:$AZ$907,$CA222,CB222)</f>
        <v>0</v>
      </c>
      <c r="V222" s="34">
        <f>INDEX(Curves!$A$12:$AZ$907,$CA222,CC222)</f>
        <v>0</v>
      </c>
      <c r="W222" s="34">
        <f>INDEX(Curves!$A$12:$AZ$907,$CA222,CD222)</f>
        <v>0</v>
      </c>
      <c r="X222" s="34"/>
      <c r="Y222" s="34">
        <f>INDEX(Curves!$A$12:$AZ$907,$CA222,CF222)</f>
        <v>0</v>
      </c>
      <c r="Z222" s="34">
        <f>INDEX(Curves!$A$12:$AZ$907,$CA222,CG222)</f>
        <v>0</v>
      </c>
      <c r="AA222" s="34">
        <f>INDEX(Curves!$A$12:$AZ$907,$CA222,CH222)</f>
        <v>0</v>
      </c>
      <c r="AB222" s="34"/>
      <c r="AC222" s="34">
        <f>INDEX(Curves!$A$12:$AZ$907,$CA222,CJ222)</f>
        <v>0</v>
      </c>
      <c r="AD222" s="34">
        <f>INDEX(Curves!$A$12:$AZ$907,$CA222,CK222)</f>
        <v>0</v>
      </c>
      <c r="AE222" s="34">
        <f>INDEX(Curves!$A$12:$AZ$907,$CA222,CL222)</f>
        <v>0</v>
      </c>
      <c r="AF222" s="34"/>
      <c r="AG222" s="34">
        <f>INDEX(Curves!$A$12:$AZ$907,$CA222,CN222)</f>
        <v>0</v>
      </c>
      <c r="AH222" s="34">
        <f>INDEX(Curves!$A$12:$AZ$907,$CA222,CO222)</f>
        <v>0</v>
      </c>
      <c r="AI222" s="34">
        <f>INDEX(Curves!$A$12:$AZ$907,$CA222,CP222)</f>
        <v>0</v>
      </c>
      <c r="AJ222" s="34"/>
      <c r="AK222" s="34">
        <f>INDEX(Curves!$A$12:$AZ$907,$CA222,CR222)</f>
        <v>0</v>
      </c>
      <c r="AL222" s="34">
        <f>INDEX(Curves!$A$12:$AZ$907,$CA222,CS222)</f>
        <v>0</v>
      </c>
      <c r="AM222" s="34">
        <f>INDEX(Curves!$A$12:$AZ$907,$CA222,CT222)</f>
        <v>0</v>
      </c>
      <c r="AN222" s="34"/>
      <c r="AO222" s="34">
        <f>INDEX(Curves!$A$12:$AZ$907,$CA222,CV222)</f>
        <v>0</v>
      </c>
      <c r="AP222" s="34">
        <f>INDEX(Curves!$A$12:$AZ$907,$CA222,CW222)</f>
        <v>0</v>
      </c>
      <c r="AQ222" s="34">
        <f>INDEX(Curves!$A$12:$AZ$907,$CA222,CX222)</f>
        <v>0</v>
      </c>
      <c r="AR222" s="34"/>
      <c r="AS222" s="34">
        <f>INDEX(Curves!$A$12:$AZ$907,$CA222,CZ222)</f>
        <v>0</v>
      </c>
      <c r="AT222" s="34">
        <f>INDEX(Curves!$A$12:$AZ$907,$CA222,DA222)</f>
        <v>0</v>
      </c>
      <c r="AU222" s="34">
        <f>INDEX(Curves!$A$12:$AZ$907,$CA222,DB222)</f>
        <v>0</v>
      </c>
      <c r="AV222" s="34"/>
      <c r="AW222" s="34">
        <f>INDEX(Curves!$A$12:$AZ$907,$CA222,DD222)</f>
        <v>4.8490000000000002</v>
      </c>
      <c r="AX222" s="34">
        <f>INDEX(Curves!$A$12:$AZ$907,$CA222,DE222)</f>
        <v>-0.255</v>
      </c>
      <c r="AY222" s="34">
        <f>INDEX(Curves!$A$12:$AZ$907,$CA222,DF222)</f>
        <v>0.99543699640861505</v>
      </c>
      <c r="AZ222" s="34"/>
      <c r="BA222" s="34">
        <f>INDEX(Curves!$A$12:$AZ$907,$CA222,DH222)</f>
        <v>4.9040000000000008</v>
      </c>
      <c r="BB222" s="34">
        <f>INDEX(Curves!$A$12:$AZ$907,$CA222,DI222)</f>
        <v>-0.245</v>
      </c>
      <c r="BC222" s="34">
        <f>INDEX(Curves!$A$12:$AZ$907,$CA222,DJ222)</f>
        <v>0.98959691463525679</v>
      </c>
      <c r="BD222" s="34"/>
      <c r="BE222" s="34">
        <f>INDEX(Curves!$A$12:$AZ$907,$CA222,DL222)</f>
        <v>4.7440000000000007</v>
      </c>
      <c r="BF222" s="34">
        <f>INDEX(Curves!$A$12:$AZ$907,$CA222,DM222)</f>
        <v>-0.245</v>
      </c>
      <c r="BG222" s="34">
        <f>INDEX(Curves!$A$12:$AZ$907,$CA222,DN222)</f>
        <v>0.98393546539943355</v>
      </c>
      <c r="BH222" s="34"/>
      <c r="BI222" s="34">
        <f>INDEX(Curves!$A$12:$AZ$907,$CA222,DP222)</f>
        <v>4.5540000000000003</v>
      </c>
      <c r="BJ222" s="34">
        <f>INDEX(Curves!$A$12:$AZ$907,$CA222,DQ222)</f>
        <v>-0.28000000000000003</v>
      </c>
      <c r="BK222" s="34">
        <f>INDEX(Curves!$A$12:$AZ$907,$CA222,DR222)</f>
        <v>0.97888372143544711</v>
      </c>
      <c r="BL222"/>
      <c r="BM222"/>
      <c r="BN222" s="17">
        <f t="shared" si="261"/>
        <v>36647</v>
      </c>
      <c r="BO222" s="17">
        <f t="shared" ref="BO222:BX222" si="288">EOMONTH(BN222,1)</f>
        <v>36707</v>
      </c>
      <c r="BP222" s="17">
        <f t="shared" si="288"/>
        <v>36738</v>
      </c>
      <c r="BQ222" s="17">
        <f t="shared" si="288"/>
        <v>36769</v>
      </c>
      <c r="BR222" s="17">
        <f t="shared" si="288"/>
        <v>36799</v>
      </c>
      <c r="BS222" s="17">
        <f t="shared" si="288"/>
        <v>36830</v>
      </c>
      <c r="BT222" s="17">
        <f t="shared" si="288"/>
        <v>36860</v>
      </c>
      <c r="BU222" s="17">
        <f t="shared" si="288"/>
        <v>36891</v>
      </c>
      <c r="BV222" s="17">
        <f t="shared" si="288"/>
        <v>36922</v>
      </c>
      <c r="BW222" s="17">
        <f t="shared" si="288"/>
        <v>36950</v>
      </c>
      <c r="BX222" s="17">
        <f t="shared" si="288"/>
        <v>36981</v>
      </c>
      <c r="BY222" s="9"/>
      <c r="CA222" s="12">
        <f>MATCH(C222,Curves!$C$12:$C$433,0)</f>
        <v>220</v>
      </c>
      <c r="CB222" s="12">
        <f>MATCH(CONCATENATE("NG ",TEXT($BN222,"mmm-yyyy")),Curves!$11:$11,0)</f>
        <v>20</v>
      </c>
      <c r="CC222" s="12">
        <f>MATCH(CONCATENATE("B ",TEXT($BN222,"mmm-yyyy")),Curves!$11:$11,0)</f>
        <v>8</v>
      </c>
      <c r="CD222" s="12">
        <f>MATCH(CONCATENATE("DISC ",TEXT($BN222,"mmm-yyyy")),Curves!$11:$11,0)</f>
        <v>32</v>
      </c>
      <c r="CE222" s="12"/>
      <c r="CF222" s="12">
        <f>MATCH(CONCATENATE("NG ",TEXT($BO222,"mmm-yyyy")),Curves!$11:$11,0)</f>
        <v>21</v>
      </c>
      <c r="CG222" s="12">
        <f>MATCH(CONCATENATE("B ",TEXT($BO222,"mmm-yyyy")),Curves!$11:$11,0)</f>
        <v>9</v>
      </c>
      <c r="CH222" s="12">
        <f>MATCH(CONCATENATE("DISC ",TEXT($BO222,"mmm-yyyy")),Curves!$11:$11,0)</f>
        <v>33</v>
      </c>
      <c r="CI222" s="12"/>
      <c r="CJ222" s="12">
        <f>MATCH(CONCATENATE("NG ",TEXT($BP222,"mmm-yyyy")),Curves!$11:$11,0)</f>
        <v>22</v>
      </c>
      <c r="CK222" s="12">
        <f>MATCH(CONCATENATE("B ",TEXT($BP222,"mmm-yyyy")),Curves!$11:$11,0)</f>
        <v>10</v>
      </c>
      <c r="CL222" s="12">
        <f>MATCH(CONCATENATE("DISC ",TEXT($BP222,"mmm-yyyy")),Curves!$11:$11,0)</f>
        <v>34</v>
      </c>
      <c r="CM222" s="12"/>
      <c r="CN222" s="12">
        <f>MATCH(CONCATENATE("NG ",TEXT($BQ222,"mmm-yyyy")),Curves!$11:$11,0)</f>
        <v>23</v>
      </c>
      <c r="CO222" s="12">
        <f>MATCH(CONCATENATE("B ",TEXT($BQ222,"mmm-yyyy")),Curves!$11:$11,0)</f>
        <v>11</v>
      </c>
      <c r="CP222" s="12">
        <f>MATCH(CONCATENATE("DISC ",TEXT($BQ222,"mmm-yyyy")),Curves!$11:$11,0)</f>
        <v>35</v>
      </c>
      <c r="CQ222" s="12"/>
      <c r="CR222" s="12">
        <f>MATCH(CONCATENATE("NG ",TEXT($BR222,"mmm-yyyy")),Curves!$11:$11,0)</f>
        <v>24</v>
      </c>
      <c r="CS222" s="12">
        <f>MATCH(CONCATENATE("B ",TEXT($BR222,"mmm-yyyy")),Curves!$11:$11,0)</f>
        <v>12</v>
      </c>
      <c r="CT222" s="12">
        <f>MATCH(CONCATENATE("DISC ",TEXT($BR222,"mmm-yyyy")),Curves!$11:$11,0)</f>
        <v>36</v>
      </c>
      <c r="CU222" s="12"/>
      <c r="CV222" s="12">
        <f>MATCH(CONCATENATE("NG ",TEXT($BS222,"mmm-yyyy")),Curves!$11:$11,0)</f>
        <v>25</v>
      </c>
      <c r="CW222" s="12">
        <f>MATCH(CONCATENATE("B ",TEXT($BS222,"mmm-yyyy")),Curves!$11:$11,0)</f>
        <v>13</v>
      </c>
      <c r="CX222" s="12">
        <f>MATCH(CONCATENATE("DISC ",TEXT($BS222,"mmm-yyyy")),Curves!$11:$11,0)</f>
        <v>37</v>
      </c>
      <c r="CY222" s="12"/>
      <c r="CZ222" s="12">
        <f>MATCH(CONCATENATE("NG ",TEXT($BT222,"mmm-yyyy")),Curves!$11:$11,0)</f>
        <v>26</v>
      </c>
      <c r="DA222" s="12">
        <f>MATCH(CONCATENATE("B ",TEXT($BT222,"mmm-yyyy")),Curves!$11:$11,0)</f>
        <v>14</v>
      </c>
      <c r="DB222" s="12">
        <f>MATCH(CONCATENATE("DISC ",TEXT($BT222,"mmm-yyyy")),Curves!$11:$11,0)</f>
        <v>38</v>
      </c>
      <c r="DC222" s="12"/>
      <c r="DD222" s="12">
        <f>MATCH(CONCATENATE("NG ",TEXT($BU222,"mmm-yyyy")),Curves!$11:$11,0)</f>
        <v>27</v>
      </c>
      <c r="DE222" s="12">
        <f>MATCH(CONCATENATE("B ",TEXT($BU222,"mmm-yyyy")),Curves!$11:$11,0)</f>
        <v>15</v>
      </c>
      <c r="DF222" s="12">
        <f>MATCH(CONCATENATE("DISC ",TEXT($BU222,"mmm-yyyy")),Curves!$11:$11,0)</f>
        <v>39</v>
      </c>
      <c r="DG222" s="12"/>
      <c r="DH222" s="12">
        <f>MATCH(CONCATENATE("NG ",TEXT($BV222,"mmm-yyyy")),Curves!$11:$11,0)</f>
        <v>28</v>
      </c>
      <c r="DI222" s="12">
        <f>MATCH(CONCATENATE("B ",TEXT($BV222,"mmm-yyyy")),Curves!$11:$11,0)</f>
        <v>16</v>
      </c>
      <c r="DJ222" s="12">
        <f>MATCH(CONCATENATE("DISC ",TEXT($BV222,"mmm-yyyy")),Curves!$11:$11,0)</f>
        <v>40</v>
      </c>
      <c r="DL222" s="12">
        <f>MATCH(CONCATENATE("NG ",TEXT($BW222,"mmm-yyyy")),Curves!$11:$11,0)</f>
        <v>29</v>
      </c>
      <c r="DM222" s="12">
        <f>MATCH(CONCATENATE("B ",TEXT($BW222,"mmm-yyyy")),Curves!$11:$11,0)</f>
        <v>17</v>
      </c>
      <c r="DN222" s="12">
        <f>MATCH(CONCATENATE("DISC ",TEXT($BW222,"mmm-yyyy")),Curves!$11:$11,0)</f>
        <v>41</v>
      </c>
      <c r="DP222" s="12">
        <f>MATCH(CONCATENATE("NG ",TEXT($BX222,"mmm-yyyy")),Curves!$11:$11,0)</f>
        <v>30</v>
      </c>
      <c r="DQ222" s="12">
        <f>MATCH(CONCATENATE("B ",TEXT($BX222,"mmm-yyyy")),Curves!$11:$11,0)</f>
        <v>18</v>
      </c>
      <c r="DR222" s="12">
        <f>MATCH(CONCATENATE("DISC ",TEXT($BX222,"mmm-yyyy")),Curves!$11:$11,0)</f>
        <v>42</v>
      </c>
    </row>
    <row r="223" spans="2:122" x14ac:dyDescent="0.2">
      <c r="B223" s="6">
        <f t="shared" si="245"/>
        <v>36861</v>
      </c>
      <c r="C223" s="27">
        <f>IF(Curves!C232&lt;&gt;"",Curves!C232,"")</f>
        <v>36837</v>
      </c>
      <c r="D223" s="31"/>
      <c r="E223" s="20">
        <f t="shared" si="246"/>
        <v>0</v>
      </c>
      <c r="F223" s="20">
        <f t="shared" si="248"/>
        <v>0</v>
      </c>
      <c r="G223" s="20">
        <f t="shared" si="249"/>
        <v>0</v>
      </c>
      <c r="H223" s="20">
        <f t="shared" si="250"/>
        <v>0</v>
      </c>
      <c r="I223" s="20">
        <f t="shared" si="251"/>
        <v>0</v>
      </c>
      <c r="J223" s="20">
        <f t="shared" si="252"/>
        <v>0</v>
      </c>
      <c r="K223" s="20">
        <f t="shared" si="253"/>
        <v>0</v>
      </c>
      <c r="L223" s="20">
        <f t="shared" si="254"/>
        <v>4.8148227480426673</v>
      </c>
      <c r="M223" s="20">
        <f t="shared" si="255"/>
        <v>4.8573960569554497</v>
      </c>
      <c r="N223" s="20">
        <f t="shared" si="256"/>
        <v>4.6572882729865581</v>
      </c>
      <c r="O223" s="21">
        <f t="shared" si="257"/>
        <v>4.4003869130128761</v>
      </c>
      <c r="P223" s="20"/>
      <c r="Q223" s="50">
        <f t="shared" si="258"/>
        <v>4.8573960569554497</v>
      </c>
      <c r="R223" s="50">
        <f t="shared" si="278"/>
        <v>4.4003869130128761</v>
      </c>
      <c r="S223" s="51">
        <f t="shared" si="259"/>
        <v>0.45700914394257364</v>
      </c>
      <c r="U223" s="34">
        <f>INDEX(Curves!$A$12:$AZ$907,$CA223,CB223)</f>
        <v>0</v>
      </c>
      <c r="V223" s="34">
        <f>INDEX(Curves!$A$12:$AZ$907,$CA223,CC223)</f>
        <v>0</v>
      </c>
      <c r="W223" s="34">
        <f>INDEX(Curves!$A$12:$AZ$907,$CA223,CD223)</f>
        <v>0</v>
      </c>
      <c r="X223" s="34"/>
      <c r="Y223" s="34">
        <f>INDEX(Curves!$A$12:$AZ$907,$CA223,CF223)</f>
        <v>0</v>
      </c>
      <c r="Z223" s="34">
        <f>INDEX(Curves!$A$12:$AZ$907,$CA223,CG223)</f>
        <v>0</v>
      </c>
      <c r="AA223" s="34">
        <f>INDEX(Curves!$A$12:$AZ$907,$CA223,CH223)</f>
        <v>0</v>
      </c>
      <c r="AB223" s="34"/>
      <c r="AC223" s="34">
        <f>INDEX(Curves!$A$12:$AZ$907,$CA223,CJ223)</f>
        <v>0</v>
      </c>
      <c r="AD223" s="34">
        <f>INDEX(Curves!$A$12:$AZ$907,$CA223,CK223)</f>
        <v>0</v>
      </c>
      <c r="AE223" s="34">
        <f>INDEX(Curves!$A$12:$AZ$907,$CA223,CL223)</f>
        <v>0</v>
      </c>
      <c r="AF223" s="34"/>
      <c r="AG223" s="34">
        <f>INDEX(Curves!$A$12:$AZ$907,$CA223,CN223)</f>
        <v>0</v>
      </c>
      <c r="AH223" s="34">
        <f>INDEX(Curves!$A$12:$AZ$907,$CA223,CO223)</f>
        <v>0</v>
      </c>
      <c r="AI223" s="34">
        <f>INDEX(Curves!$A$12:$AZ$907,$CA223,CP223)</f>
        <v>0</v>
      </c>
      <c r="AJ223" s="34"/>
      <c r="AK223" s="34">
        <f>INDEX(Curves!$A$12:$AZ$907,$CA223,CR223)</f>
        <v>0</v>
      </c>
      <c r="AL223" s="34">
        <f>INDEX(Curves!$A$12:$AZ$907,$CA223,CS223)</f>
        <v>0</v>
      </c>
      <c r="AM223" s="34">
        <f>INDEX(Curves!$A$12:$AZ$907,$CA223,CT223)</f>
        <v>0</v>
      </c>
      <c r="AN223" s="34"/>
      <c r="AO223" s="34">
        <f>INDEX(Curves!$A$12:$AZ$907,$CA223,CV223)</f>
        <v>0</v>
      </c>
      <c r="AP223" s="34">
        <f>INDEX(Curves!$A$12:$AZ$907,$CA223,CW223)</f>
        <v>0</v>
      </c>
      <c r="AQ223" s="34">
        <f>INDEX(Curves!$A$12:$AZ$907,$CA223,CX223)</f>
        <v>0</v>
      </c>
      <c r="AR223" s="34"/>
      <c r="AS223" s="34">
        <f>INDEX(Curves!$A$12:$AZ$907,$CA223,CZ223)</f>
        <v>0</v>
      </c>
      <c r="AT223" s="34">
        <f>INDEX(Curves!$A$12:$AZ$907,$CA223,DA223)</f>
        <v>0</v>
      </c>
      <c r="AU223" s="34">
        <f>INDEX(Curves!$A$12:$AZ$907,$CA223,DB223)</f>
        <v>0</v>
      </c>
      <c r="AV223" s="34"/>
      <c r="AW223" s="34">
        <f>INDEX(Curves!$A$12:$AZ$907,$CA223,DD223)</f>
        <v>5.0810000000000004</v>
      </c>
      <c r="AX223" s="34">
        <f>INDEX(Curves!$A$12:$AZ$907,$CA223,DE223)</f>
        <v>-0.245</v>
      </c>
      <c r="AY223" s="34">
        <f>INDEX(Curves!$A$12:$AZ$907,$CA223,DF223)</f>
        <v>0.99562091564157706</v>
      </c>
      <c r="AZ223" s="34"/>
      <c r="BA223" s="34">
        <f>INDEX(Curves!$A$12:$AZ$907,$CA223,DH223)</f>
        <v>5.14</v>
      </c>
      <c r="BB223" s="34">
        <f>INDEX(Curves!$A$12:$AZ$907,$CA223,DI223)</f>
        <v>-0.23250000000000001</v>
      </c>
      <c r="BC223" s="34">
        <f>INDEX(Curves!$A$12:$AZ$907,$CA223,DJ223)</f>
        <v>0.98979033254313808</v>
      </c>
      <c r="BD223" s="34"/>
      <c r="BE223" s="34">
        <f>INDEX(Curves!$A$12:$AZ$907,$CA223,DL223)</f>
        <v>4.9649999999999999</v>
      </c>
      <c r="BF223" s="34">
        <f>INDEX(Curves!$A$12:$AZ$907,$CA223,DM223)</f>
        <v>-0.23250000000000001</v>
      </c>
      <c r="BG223" s="34">
        <f>INDEX(Curves!$A$12:$AZ$907,$CA223,DN223)</f>
        <v>0.98410740052542178</v>
      </c>
      <c r="BH223" s="34"/>
      <c r="BI223" s="34">
        <f>INDEX(Curves!$A$12:$AZ$907,$CA223,DP223)</f>
        <v>4.7619999999999996</v>
      </c>
      <c r="BJ223" s="34">
        <f>INDEX(Curves!$A$12:$AZ$907,$CA223,DQ223)</f>
        <v>-0.26750000000000002</v>
      </c>
      <c r="BK223" s="34">
        <f>INDEX(Curves!$A$12:$AZ$907,$CA223,DR223)</f>
        <v>0.97906038781018501</v>
      </c>
      <c r="BL223"/>
      <c r="BM223"/>
      <c r="BN223" s="17">
        <f t="shared" si="261"/>
        <v>36647</v>
      </c>
      <c r="BO223" s="17">
        <f t="shared" ref="BO223:BX223" si="289">EOMONTH(BN223,1)</f>
        <v>36707</v>
      </c>
      <c r="BP223" s="17">
        <f t="shared" si="289"/>
        <v>36738</v>
      </c>
      <c r="BQ223" s="17">
        <f t="shared" si="289"/>
        <v>36769</v>
      </c>
      <c r="BR223" s="17">
        <f t="shared" si="289"/>
        <v>36799</v>
      </c>
      <c r="BS223" s="17">
        <f t="shared" si="289"/>
        <v>36830</v>
      </c>
      <c r="BT223" s="17">
        <f t="shared" si="289"/>
        <v>36860</v>
      </c>
      <c r="BU223" s="17">
        <f t="shared" si="289"/>
        <v>36891</v>
      </c>
      <c r="BV223" s="17">
        <f t="shared" si="289"/>
        <v>36922</v>
      </c>
      <c r="BW223" s="17">
        <f t="shared" si="289"/>
        <v>36950</v>
      </c>
      <c r="BX223" s="17">
        <f t="shared" si="289"/>
        <v>36981</v>
      </c>
      <c r="BY223" s="9"/>
      <c r="CA223" s="12">
        <f>MATCH(C223,Curves!$C$12:$C$433,0)</f>
        <v>221</v>
      </c>
      <c r="CB223" s="12">
        <f>MATCH(CONCATENATE("NG ",TEXT($BN223,"mmm-yyyy")),Curves!$11:$11,0)</f>
        <v>20</v>
      </c>
      <c r="CC223" s="12">
        <f>MATCH(CONCATENATE("B ",TEXT($BN223,"mmm-yyyy")),Curves!$11:$11,0)</f>
        <v>8</v>
      </c>
      <c r="CD223" s="12">
        <f>MATCH(CONCATENATE("DISC ",TEXT($BN223,"mmm-yyyy")),Curves!$11:$11,0)</f>
        <v>32</v>
      </c>
      <c r="CE223" s="12"/>
      <c r="CF223" s="12">
        <f>MATCH(CONCATENATE("NG ",TEXT($BO223,"mmm-yyyy")),Curves!$11:$11,0)</f>
        <v>21</v>
      </c>
      <c r="CG223" s="12">
        <f>MATCH(CONCATENATE("B ",TEXT($BO223,"mmm-yyyy")),Curves!$11:$11,0)</f>
        <v>9</v>
      </c>
      <c r="CH223" s="12">
        <f>MATCH(CONCATENATE("DISC ",TEXT($BO223,"mmm-yyyy")),Curves!$11:$11,0)</f>
        <v>33</v>
      </c>
      <c r="CI223" s="12"/>
      <c r="CJ223" s="12">
        <f>MATCH(CONCATENATE("NG ",TEXT($BP223,"mmm-yyyy")),Curves!$11:$11,0)</f>
        <v>22</v>
      </c>
      <c r="CK223" s="12">
        <f>MATCH(CONCATENATE("B ",TEXT($BP223,"mmm-yyyy")),Curves!$11:$11,0)</f>
        <v>10</v>
      </c>
      <c r="CL223" s="12">
        <f>MATCH(CONCATENATE("DISC ",TEXT($BP223,"mmm-yyyy")),Curves!$11:$11,0)</f>
        <v>34</v>
      </c>
      <c r="CM223" s="12"/>
      <c r="CN223" s="12">
        <f>MATCH(CONCATENATE("NG ",TEXT($BQ223,"mmm-yyyy")),Curves!$11:$11,0)</f>
        <v>23</v>
      </c>
      <c r="CO223" s="12">
        <f>MATCH(CONCATENATE("B ",TEXT($BQ223,"mmm-yyyy")),Curves!$11:$11,0)</f>
        <v>11</v>
      </c>
      <c r="CP223" s="12">
        <f>MATCH(CONCATENATE("DISC ",TEXT($BQ223,"mmm-yyyy")),Curves!$11:$11,0)</f>
        <v>35</v>
      </c>
      <c r="CQ223" s="12"/>
      <c r="CR223" s="12">
        <f>MATCH(CONCATENATE("NG ",TEXT($BR223,"mmm-yyyy")),Curves!$11:$11,0)</f>
        <v>24</v>
      </c>
      <c r="CS223" s="12">
        <f>MATCH(CONCATENATE("B ",TEXT($BR223,"mmm-yyyy")),Curves!$11:$11,0)</f>
        <v>12</v>
      </c>
      <c r="CT223" s="12">
        <f>MATCH(CONCATENATE("DISC ",TEXT($BR223,"mmm-yyyy")),Curves!$11:$11,0)</f>
        <v>36</v>
      </c>
      <c r="CU223" s="12"/>
      <c r="CV223" s="12">
        <f>MATCH(CONCATENATE("NG ",TEXT($BS223,"mmm-yyyy")),Curves!$11:$11,0)</f>
        <v>25</v>
      </c>
      <c r="CW223" s="12">
        <f>MATCH(CONCATENATE("B ",TEXT($BS223,"mmm-yyyy")),Curves!$11:$11,0)</f>
        <v>13</v>
      </c>
      <c r="CX223" s="12">
        <f>MATCH(CONCATENATE("DISC ",TEXT($BS223,"mmm-yyyy")),Curves!$11:$11,0)</f>
        <v>37</v>
      </c>
      <c r="CY223" s="12"/>
      <c r="CZ223" s="12">
        <f>MATCH(CONCATENATE("NG ",TEXT($BT223,"mmm-yyyy")),Curves!$11:$11,0)</f>
        <v>26</v>
      </c>
      <c r="DA223" s="12">
        <f>MATCH(CONCATENATE("B ",TEXT($BT223,"mmm-yyyy")),Curves!$11:$11,0)</f>
        <v>14</v>
      </c>
      <c r="DB223" s="12">
        <f>MATCH(CONCATENATE("DISC ",TEXT($BT223,"mmm-yyyy")),Curves!$11:$11,0)</f>
        <v>38</v>
      </c>
      <c r="DC223" s="12"/>
      <c r="DD223" s="12">
        <f>MATCH(CONCATENATE("NG ",TEXT($BU223,"mmm-yyyy")),Curves!$11:$11,0)</f>
        <v>27</v>
      </c>
      <c r="DE223" s="12">
        <f>MATCH(CONCATENATE("B ",TEXT($BU223,"mmm-yyyy")),Curves!$11:$11,0)</f>
        <v>15</v>
      </c>
      <c r="DF223" s="12">
        <f>MATCH(CONCATENATE("DISC ",TEXT($BU223,"mmm-yyyy")),Curves!$11:$11,0)</f>
        <v>39</v>
      </c>
      <c r="DG223" s="12"/>
      <c r="DH223" s="12">
        <f>MATCH(CONCATENATE("NG ",TEXT($BV223,"mmm-yyyy")),Curves!$11:$11,0)</f>
        <v>28</v>
      </c>
      <c r="DI223" s="12">
        <f>MATCH(CONCATENATE("B ",TEXT($BV223,"mmm-yyyy")),Curves!$11:$11,0)</f>
        <v>16</v>
      </c>
      <c r="DJ223" s="12">
        <f>MATCH(CONCATENATE("DISC ",TEXT($BV223,"mmm-yyyy")),Curves!$11:$11,0)</f>
        <v>40</v>
      </c>
      <c r="DL223" s="12">
        <f>MATCH(CONCATENATE("NG ",TEXT($BW223,"mmm-yyyy")),Curves!$11:$11,0)</f>
        <v>29</v>
      </c>
      <c r="DM223" s="12">
        <f>MATCH(CONCATENATE("B ",TEXT($BW223,"mmm-yyyy")),Curves!$11:$11,0)</f>
        <v>17</v>
      </c>
      <c r="DN223" s="12">
        <f>MATCH(CONCATENATE("DISC ",TEXT($BW223,"mmm-yyyy")),Curves!$11:$11,0)</f>
        <v>41</v>
      </c>
      <c r="DP223" s="12">
        <f>MATCH(CONCATENATE("NG ",TEXT($BX223,"mmm-yyyy")),Curves!$11:$11,0)</f>
        <v>30</v>
      </c>
      <c r="DQ223" s="12">
        <f>MATCH(CONCATENATE("B ",TEXT($BX223,"mmm-yyyy")),Curves!$11:$11,0)</f>
        <v>18</v>
      </c>
      <c r="DR223" s="12">
        <f>MATCH(CONCATENATE("DISC ",TEXT($BX223,"mmm-yyyy")),Curves!$11:$11,0)</f>
        <v>42</v>
      </c>
    </row>
    <row r="224" spans="2:122" x14ac:dyDescent="0.2">
      <c r="B224" s="6">
        <f t="shared" si="245"/>
        <v>36861</v>
      </c>
      <c r="C224" s="27">
        <f>IF(Curves!C233&lt;&gt;"",Curves!C233,"")</f>
        <v>36838</v>
      </c>
      <c r="D224" s="31"/>
      <c r="E224" s="20">
        <f t="shared" si="246"/>
        <v>0</v>
      </c>
      <c r="F224" s="20">
        <f t="shared" si="248"/>
        <v>0</v>
      </c>
      <c r="G224" s="20">
        <f t="shared" si="249"/>
        <v>0</v>
      </c>
      <c r="H224" s="20">
        <f t="shared" si="250"/>
        <v>0</v>
      </c>
      <c r="I224" s="20">
        <f t="shared" si="251"/>
        <v>0</v>
      </c>
      <c r="J224" s="20">
        <f t="shared" si="252"/>
        <v>0</v>
      </c>
      <c r="K224" s="20">
        <f t="shared" si="253"/>
        <v>0</v>
      </c>
      <c r="L224" s="20">
        <f t="shared" si="254"/>
        <v>5.1239065256928802</v>
      </c>
      <c r="M224" s="20">
        <f t="shared" si="255"/>
        <v>5.1429304390625958</v>
      </c>
      <c r="N224" s="20">
        <f t="shared" si="256"/>
        <v>4.9115763951469118</v>
      </c>
      <c r="O224" s="21">
        <f t="shared" si="257"/>
        <v>4.6269043886338928</v>
      </c>
      <c r="P224" s="20"/>
      <c r="Q224" s="50">
        <f t="shared" si="258"/>
        <v>5.1429304390625958</v>
      </c>
      <c r="R224" s="50">
        <f t="shared" si="278"/>
        <v>4.6269043886338928</v>
      </c>
      <c r="S224" s="51">
        <f t="shared" si="259"/>
        <v>0.51602605042870309</v>
      </c>
      <c r="U224" s="34">
        <f>INDEX(Curves!$A$12:$AZ$907,$CA224,CB224)</f>
        <v>0</v>
      </c>
      <c r="V224" s="34">
        <f>INDEX(Curves!$A$12:$AZ$907,$CA224,CC224)</f>
        <v>0</v>
      </c>
      <c r="W224" s="34">
        <f>INDEX(Curves!$A$12:$AZ$907,$CA224,CD224)</f>
        <v>0</v>
      </c>
      <c r="X224" s="34"/>
      <c r="Y224" s="34">
        <f>INDEX(Curves!$A$12:$AZ$907,$CA224,CF224)</f>
        <v>0</v>
      </c>
      <c r="Z224" s="34">
        <f>INDEX(Curves!$A$12:$AZ$907,$CA224,CG224)</f>
        <v>0</v>
      </c>
      <c r="AA224" s="34">
        <f>INDEX(Curves!$A$12:$AZ$907,$CA224,CH224)</f>
        <v>0</v>
      </c>
      <c r="AB224" s="34"/>
      <c r="AC224" s="34">
        <f>INDEX(Curves!$A$12:$AZ$907,$CA224,CJ224)</f>
        <v>0</v>
      </c>
      <c r="AD224" s="34">
        <f>INDEX(Curves!$A$12:$AZ$907,$CA224,CK224)</f>
        <v>0</v>
      </c>
      <c r="AE224" s="34">
        <f>INDEX(Curves!$A$12:$AZ$907,$CA224,CL224)</f>
        <v>0</v>
      </c>
      <c r="AF224" s="34"/>
      <c r="AG224" s="34">
        <f>INDEX(Curves!$A$12:$AZ$907,$CA224,CN224)</f>
        <v>0</v>
      </c>
      <c r="AH224" s="34">
        <f>INDEX(Curves!$A$12:$AZ$907,$CA224,CO224)</f>
        <v>0</v>
      </c>
      <c r="AI224" s="34">
        <f>INDEX(Curves!$A$12:$AZ$907,$CA224,CP224)</f>
        <v>0</v>
      </c>
      <c r="AJ224" s="34"/>
      <c r="AK224" s="34">
        <f>INDEX(Curves!$A$12:$AZ$907,$CA224,CR224)</f>
        <v>0</v>
      </c>
      <c r="AL224" s="34">
        <f>INDEX(Curves!$A$12:$AZ$907,$CA224,CS224)</f>
        <v>0</v>
      </c>
      <c r="AM224" s="34">
        <f>INDEX(Curves!$A$12:$AZ$907,$CA224,CT224)</f>
        <v>0</v>
      </c>
      <c r="AN224" s="34"/>
      <c r="AO224" s="34">
        <f>INDEX(Curves!$A$12:$AZ$907,$CA224,CV224)</f>
        <v>0</v>
      </c>
      <c r="AP224" s="34">
        <f>INDEX(Curves!$A$12:$AZ$907,$CA224,CW224)</f>
        <v>0</v>
      </c>
      <c r="AQ224" s="34">
        <f>INDEX(Curves!$A$12:$AZ$907,$CA224,CX224)</f>
        <v>0</v>
      </c>
      <c r="AR224" s="34"/>
      <c r="AS224" s="34">
        <f>INDEX(Curves!$A$12:$AZ$907,$CA224,CZ224)</f>
        <v>0</v>
      </c>
      <c r="AT224" s="34">
        <f>INDEX(Curves!$A$12:$AZ$907,$CA224,DA224)</f>
        <v>0</v>
      </c>
      <c r="AU224" s="34">
        <f>INDEX(Curves!$A$12:$AZ$907,$CA224,DB224)</f>
        <v>0</v>
      </c>
      <c r="AV224" s="34"/>
      <c r="AW224" s="34">
        <f>INDEX(Curves!$A$12:$AZ$907,$CA224,DD224)</f>
        <v>5.3380000000000001</v>
      </c>
      <c r="AX224" s="34">
        <f>INDEX(Curves!$A$12:$AZ$907,$CA224,DE224)</f>
        <v>-0.1925</v>
      </c>
      <c r="AY224" s="34">
        <f>INDEX(Curves!$A$12:$AZ$907,$CA224,DF224)</f>
        <v>0.99580342545775524</v>
      </c>
      <c r="AZ224" s="34"/>
      <c r="BA224" s="34">
        <f>INDEX(Curves!$A$12:$AZ$907,$CA224,DH224)</f>
        <v>5.3849999999999998</v>
      </c>
      <c r="BB224" s="34">
        <f>INDEX(Curves!$A$12:$AZ$907,$CA224,DI224)</f>
        <v>-0.19</v>
      </c>
      <c r="BC224" s="34">
        <f>INDEX(Curves!$A$12:$AZ$907,$CA224,DJ224)</f>
        <v>0.98997698538259793</v>
      </c>
      <c r="BD224" s="34"/>
      <c r="BE224" s="34">
        <f>INDEX(Curves!$A$12:$AZ$907,$CA224,DL224)</f>
        <v>5.18</v>
      </c>
      <c r="BF224" s="34">
        <f>INDEX(Curves!$A$12:$AZ$907,$CA224,DM224)</f>
        <v>-0.19</v>
      </c>
      <c r="BG224" s="34">
        <f>INDEX(Curves!$A$12:$AZ$907,$CA224,DN224)</f>
        <v>0.9842838467228282</v>
      </c>
      <c r="BH224" s="34"/>
      <c r="BI224" s="34">
        <f>INDEX(Curves!$A$12:$AZ$907,$CA224,DP224)</f>
        <v>4.95</v>
      </c>
      <c r="BJ224" s="34">
        <f>INDEX(Curves!$A$12:$AZ$907,$CA224,DQ224)</f>
        <v>-0.22500000000000001</v>
      </c>
      <c r="BK224" s="34">
        <f>INDEX(Curves!$A$12:$AZ$907,$CA224,DR224)</f>
        <v>0.97923902404950103</v>
      </c>
      <c r="BL224"/>
      <c r="BM224"/>
      <c r="BN224" s="17">
        <f t="shared" si="261"/>
        <v>36647</v>
      </c>
      <c r="BO224" s="17">
        <f t="shared" ref="BO224:BX224" si="290">EOMONTH(BN224,1)</f>
        <v>36707</v>
      </c>
      <c r="BP224" s="17">
        <f t="shared" si="290"/>
        <v>36738</v>
      </c>
      <c r="BQ224" s="17">
        <f t="shared" si="290"/>
        <v>36769</v>
      </c>
      <c r="BR224" s="17">
        <f t="shared" si="290"/>
        <v>36799</v>
      </c>
      <c r="BS224" s="17">
        <f t="shared" si="290"/>
        <v>36830</v>
      </c>
      <c r="BT224" s="17">
        <f t="shared" si="290"/>
        <v>36860</v>
      </c>
      <c r="BU224" s="17">
        <f t="shared" si="290"/>
        <v>36891</v>
      </c>
      <c r="BV224" s="17">
        <f t="shared" si="290"/>
        <v>36922</v>
      </c>
      <c r="BW224" s="17">
        <f t="shared" si="290"/>
        <v>36950</v>
      </c>
      <c r="BX224" s="17">
        <f t="shared" si="290"/>
        <v>36981</v>
      </c>
      <c r="BY224" s="9"/>
      <c r="CA224" s="12">
        <f>MATCH(C224,Curves!$C$12:$C$433,0)</f>
        <v>222</v>
      </c>
      <c r="CB224" s="12">
        <f>MATCH(CONCATENATE("NG ",TEXT($BN224,"mmm-yyyy")),Curves!$11:$11,0)</f>
        <v>20</v>
      </c>
      <c r="CC224" s="12">
        <f>MATCH(CONCATENATE("B ",TEXT($BN224,"mmm-yyyy")),Curves!$11:$11,0)</f>
        <v>8</v>
      </c>
      <c r="CD224" s="12">
        <f>MATCH(CONCATENATE("DISC ",TEXT($BN224,"mmm-yyyy")),Curves!$11:$11,0)</f>
        <v>32</v>
      </c>
      <c r="CE224" s="12"/>
      <c r="CF224" s="12">
        <f>MATCH(CONCATENATE("NG ",TEXT($BO224,"mmm-yyyy")),Curves!$11:$11,0)</f>
        <v>21</v>
      </c>
      <c r="CG224" s="12">
        <f>MATCH(CONCATENATE("B ",TEXT($BO224,"mmm-yyyy")),Curves!$11:$11,0)</f>
        <v>9</v>
      </c>
      <c r="CH224" s="12">
        <f>MATCH(CONCATENATE("DISC ",TEXT($BO224,"mmm-yyyy")),Curves!$11:$11,0)</f>
        <v>33</v>
      </c>
      <c r="CI224" s="12"/>
      <c r="CJ224" s="12">
        <f>MATCH(CONCATENATE("NG ",TEXT($BP224,"mmm-yyyy")),Curves!$11:$11,0)</f>
        <v>22</v>
      </c>
      <c r="CK224" s="12">
        <f>MATCH(CONCATENATE("B ",TEXT($BP224,"mmm-yyyy")),Curves!$11:$11,0)</f>
        <v>10</v>
      </c>
      <c r="CL224" s="12">
        <f>MATCH(CONCATENATE("DISC ",TEXT($BP224,"mmm-yyyy")),Curves!$11:$11,0)</f>
        <v>34</v>
      </c>
      <c r="CM224" s="12"/>
      <c r="CN224" s="12">
        <f>MATCH(CONCATENATE("NG ",TEXT($BQ224,"mmm-yyyy")),Curves!$11:$11,0)</f>
        <v>23</v>
      </c>
      <c r="CO224" s="12">
        <f>MATCH(CONCATENATE("B ",TEXT($BQ224,"mmm-yyyy")),Curves!$11:$11,0)</f>
        <v>11</v>
      </c>
      <c r="CP224" s="12">
        <f>MATCH(CONCATENATE("DISC ",TEXT($BQ224,"mmm-yyyy")),Curves!$11:$11,0)</f>
        <v>35</v>
      </c>
      <c r="CQ224" s="12"/>
      <c r="CR224" s="12">
        <f>MATCH(CONCATENATE("NG ",TEXT($BR224,"mmm-yyyy")),Curves!$11:$11,0)</f>
        <v>24</v>
      </c>
      <c r="CS224" s="12">
        <f>MATCH(CONCATENATE("B ",TEXT($BR224,"mmm-yyyy")),Curves!$11:$11,0)</f>
        <v>12</v>
      </c>
      <c r="CT224" s="12">
        <f>MATCH(CONCATENATE("DISC ",TEXT($BR224,"mmm-yyyy")),Curves!$11:$11,0)</f>
        <v>36</v>
      </c>
      <c r="CU224" s="12"/>
      <c r="CV224" s="12">
        <f>MATCH(CONCATENATE("NG ",TEXT($BS224,"mmm-yyyy")),Curves!$11:$11,0)</f>
        <v>25</v>
      </c>
      <c r="CW224" s="12">
        <f>MATCH(CONCATENATE("B ",TEXT($BS224,"mmm-yyyy")),Curves!$11:$11,0)</f>
        <v>13</v>
      </c>
      <c r="CX224" s="12">
        <f>MATCH(CONCATENATE("DISC ",TEXT($BS224,"mmm-yyyy")),Curves!$11:$11,0)</f>
        <v>37</v>
      </c>
      <c r="CY224" s="12"/>
      <c r="CZ224" s="12">
        <f>MATCH(CONCATENATE("NG ",TEXT($BT224,"mmm-yyyy")),Curves!$11:$11,0)</f>
        <v>26</v>
      </c>
      <c r="DA224" s="12">
        <f>MATCH(CONCATENATE("B ",TEXT($BT224,"mmm-yyyy")),Curves!$11:$11,0)</f>
        <v>14</v>
      </c>
      <c r="DB224" s="12">
        <f>MATCH(CONCATENATE("DISC ",TEXT($BT224,"mmm-yyyy")),Curves!$11:$11,0)</f>
        <v>38</v>
      </c>
      <c r="DC224" s="12"/>
      <c r="DD224" s="12">
        <f>MATCH(CONCATENATE("NG ",TEXT($BU224,"mmm-yyyy")),Curves!$11:$11,0)</f>
        <v>27</v>
      </c>
      <c r="DE224" s="12">
        <f>MATCH(CONCATENATE("B ",TEXT($BU224,"mmm-yyyy")),Curves!$11:$11,0)</f>
        <v>15</v>
      </c>
      <c r="DF224" s="12">
        <f>MATCH(CONCATENATE("DISC ",TEXT($BU224,"mmm-yyyy")),Curves!$11:$11,0)</f>
        <v>39</v>
      </c>
      <c r="DG224" s="12"/>
      <c r="DH224" s="12">
        <f>MATCH(CONCATENATE("NG ",TEXT($BV224,"mmm-yyyy")),Curves!$11:$11,0)</f>
        <v>28</v>
      </c>
      <c r="DI224" s="12">
        <f>MATCH(CONCATENATE("B ",TEXT($BV224,"mmm-yyyy")),Curves!$11:$11,0)</f>
        <v>16</v>
      </c>
      <c r="DJ224" s="12">
        <f>MATCH(CONCATENATE("DISC ",TEXT($BV224,"mmm-yyyy")),Curves!$11:$11,0)</f>
        <v>40</v>
      </c>
      <c r="DL224" s="12">
        <f>MATCH(CONCATENATE("NG ",TEXT($BW224,"mmm-yyyy")),Curves!$11:$11,0)</f>
        <v>29</v>
      </c>
      <c r="DM224" s="12">
        <f>MATCH(CONCATENATE("B ",TEXT($BW224,"mmm-yyyy")),Curves!$11:$11,0)</f>
        <v>17</v>
      </c>
      <c r="DN224" s="12">
        <f>MATCH(CONCATENATE("DISC ",TEXT($BW224,"mmm-yyyy")),Curves!$11:$11,0)</f>
        <v>41</v>
      </c>
      <c r="DP224" s="12">
        <f>MATCH(CONCATENATE("NG ",TEXT($BX224,"mmm-yyyy")),Curves!$11:$11,0)</f>
        <v>30</v>
      </c>
      <c r="DQ224" s="12">
        <f>MATCH(CONCATENATE("B ",TEXT($BX224,"mmm-yyyy")),Curves!$11:$11,0)</f>
        <v>18</v>
      </c>
      <c r="DR224" s="12">
        <f>MATCH(CONCATENATE("DISC ",TEXT($BX224,"mmm-yyyy")),Curves!$11:$11,0)</f>
        <v>42</v>
      </c>
    </row>
    <row r="225" spans="2:122" x14ac:dyDescent="0.2">
      <c r="B225" s="6">
        <f t="shared" si="245"/>
        <v>36861</v>
      </c>
      <c r="C225" s="27">
        <f>IF(Curves!C234&lt;&gt;"",Curves!C234,"")</f>
        <v>36839</v>
      </c>
      <c r="D225" s="31"/>
      <c r="E225" s="20">
        <f t="shared" si="246"/>
        <v>0</v>
      </c>
      <c r="F225" s="20">
        <f t="shared" si="248"/>
        <v>0</v>
      </c>
      <c r="G225" s="20">
        <f t="shared" si="249"/>
        <v>0</v>
      </c>
      <c r="H225" s="20">
        <f t="shared" si="250"/>
        <v>0</v>
      </c>
      <c r="I225" s="20">
        <f t="shared" si="251"/>
        <v>0</v>
      </c>
      <c r="J225" s="20">
        <f t="shared" si="252"/>
        <v>0</v>
      </c>
      <c r="K225" s="20">
        <f t="shared" si="253"/>
        <v>0</v>
      </c>
      <c r="L225" s="20">
        <f t="shared" si="254"/>
        <v>5.2563525024459095</v>
      </c>
      <c r="M225" s="20">
        <f t="shared" si="255"/>
        <v>5.2638591417781786</v>
      </c>
      <c r="N225" s="20">
        <f t="shared" si="256"/>
        <v>4.9922491321391735</v>
      </c>
      <c r="O225" s="21">
        <f t="shared" si="257"/>
        <v>4.6749220414973882</v>
      </c>
      <c r="P225" s="20"/>
      <c r="Q225" s="50">
        <f t="shared" si="258"/>
        <v>5.2638591417781786</v>
      </c>
      <c r="R225" s="50">
        <f t="shared" si="278"/>
        <v>4.6749220414973882</v>
      </c>
      <c r="S225" s="51">
        <f t="shared" si="259"/>
        <v>0.58893710028079038</v>
      </c>
      <c r="U225" s="34">
        <f>INDEX(Curves!$A$12:$AZ$907,$CA225,CB225)</f>
        <v>0</v>
      </c>
      <c r="V225" s="34">
        <f>INDEX(Curves!$A$12:$AZ$907,$CA225,CC225)</f>
        <v>0</v>
      </c>
      <c r="W225" s="34">
        <f>INDEX(Curves!$A$12:$AZ$907,$CA225,CD225)</f>
        <v>0</v>
      </c>
      <c r="X225" s="34"/>
      <c r="Y225" s="34">
        <f>INDEX(Curves!$A$12:$AZ$907,$CA225,CF225)</f>
        <v>0</v>
      </c>
      <c r="Z225" s="34">
        <f>INDEX(Curves!$A$12:$AZ$907,$CA225,CG225)</f>
        <v>0</v>
      </c>
      <c r="AA225" s="34">
        <f>INDEX(Curves!$A$12:$AZ$907,$CA225,CH225)</f>
        <v>0</v>
      </c>
      <c r="AB225" s="34"/>
      <c r="AC225" s="34">
        <f>INDEX(Curves!$A$12:$AZ$907,$CA225,CJ225)</f>
        <v>0</v>
      </c>
      <c r="AD225" s="34">
        <f>INDEX(Curves!$A$12:$AZ$907,$CA225,CK225)</f>
        <v>0</v>
      </c>
      <c r="AE225" s="34">
        <f>INDEX(Curves!$A$12:$AZ$907,$CA225,CL225)</f>
        <v>0</v>
      </c>
      <c r="AF225" s="34"/>
      <c r="AG225" s="34">
        <f>INDEX(Curves!$A$12:$AZ$907,$CA225,CN225)</f>
        <v>0</v>
      </c>
      <c r="AH225" s="34">
        <f>INDEX(Curves!$A$12:$AZ$907,$CA225,CO225)</f>
        <v>0</v>
      </c>
      <c r="AI225" s="34">
        <f>INDEX(Curves!$A$12:$AZ$907,$CA225,CP225)</f>
        <v>0</v>
      </c>
      <c r="AJ225" s="34"/>
      <c r="AK225" s="34">
        <f>INDEX(Curves!$A$12:$AZ$907,$CA225,CR225)</f>
        <v>0</v>
      </c>
      <c r="AL225" s="34">
        <f>INDEX(Curves!$A$12:$AZ$907,$CA225,CS225)</f>
        <v>0</v>
      </c>
      <c r="AM225" s="34">
        <f>INDEX(Curves!$A$12:$AZ$907,$CA225,CT225)</f>
        <v>0</v>
      </c>
      <c r="AN225" s="34"/>
      <c r="AO225" s="34">
        <f>INDEX(Curves!$A$12:$AZ$907,$CA225,CV225)</f>
        <v>0</v>
      </c>
      <c r="AP225" s="34">
        <f>INDEX(Curves!$A$12:$AZ$907,$CA225,CW225)</f>
        <v>0</v>
      </c>
      <c r="AQ225" s="34">
        <f>INDEX(Curves!$A$12:$AZ$907,$CA225,CX225)</f>
        <v>0</v>
      </c>
      <c r="AR225" s="34"/>
      <c r="AS225" s="34">
        <f>INDEX(Curves!$A$12:$AZ$907,$CA225,CZ225)</f>
        <v>0</v>
      </c>
      <c r="AT225" s="34">
        <f>INDEX(Curves!$A$12:$AZ$907,$CA225,DA225)</f>
        <v>0</v>
      </c>
      <c r="AU225" s="34">
        <f>INDEX(Curves!$A$12:$AZ$907,$CA225,DB225)</f>
        <v>0</v>
      </c>
      <c r="AV225" s="34"/>
      <c r="AW225" s="34">
        <f>INDEX(Curves!$A$12:$AZ$907,$CA225,DD225)</f>
        <v>5.4450000000000003</v>
      </c>
      <c r="AX225" s="34">
        <f>INDEX(Curves!$A$12:$AZ$907,$CA225,DE225)</f>
        <v>-0.16750000000000001</v>
      </c>
      <c r="AY225" s="34">
        <f>INDEX(Curves!$A$12:$AZ$907,$CA225,DF225)</f>
        <v>0.99599289482632103</v>
      </c>
      <c r="AZ225" s="34"/>
      <c r="BA225" s="34">
        <f>INDEX(Curves!$A$12:$AZ$907,$CA225,DH225)</f>
        <v>5.4860000000000007</v>
      </c>
      <c r="BB225" s="34">
        <f>INDEX(Curves!$A$12:$AZ$907,$CA225,DI225)</f>
        <v>-0.17</v>
      </c>
      <c r="BC225" s="34">
        <f>INDEX(Curves!$A$12:$AZ$907,$CA225,DJ225)</f>
        <v>0.99019171214788904</v>
      </c>
      <c r="BD225" s="34"/>
      <c r="BE225" s="34">
        <f>INDEX(Curves!$A$12:$AZ$907,$CA225,DL225)</f>
        <v>5.2410000000000005</v>
      </c>
      <c r="BF225" s="34">
        <f>INDEX(Curves!$A$12:$AZ$907,$CA225,DM225)</f>
        <v>-0.17</v>
      </c>
      <c r="BG225" s="34">
        <f>INDEX(Curves!$A$12:$AZ$907,$CA225,DN225)</f>
        <v>0.98447034749342799</v>
      </c>
      <c r="BH225" s="34"/>
      <c r="BI225" s="34">
        <f>INDEX(Curves!$A$12:$AZ$907,$CA225,DP225)</f>
        <v>4.9780000000000006</v>
      </c>
      <c r="BJ225" s="34">
        <f>INDEX(Curves!$A$12:$AZ$907,$CA225,DQ225)</f>
        <v>-0.20499999999999999</v>
      </c>
      <c r="BK225" s="34">
        <f>INDEX(Curves!$A$12:$AZ$907,$CA225,DR225)</f>
        <v>0.97945150670383152</v>
      </c>
      <c r="BL225"/>
      <c r="BM225"/>
      <c r="BN225" s="17">
        <f t="shared" si="261"/>
        <v>36647</v>
      </c>
      <c r="BO225" s="17">
        <f t="shared" ref="BO225:BX225" si="291">EOMONTH(BN225,1)</f>
        <v>36707</v>
      </c>
      <c r="BP225" s="17">
        <f t="shared" si="291"/>
        <v>36738</v>
      </c>
      <c r="BQ225" s="17">
        <f t="shared" si="291"/>
        <v>36769</v>
      </c>
      <c r="BR225" s="17">
        <f t="shared" si="291"/>
        <v>36799</v>
      </c>
      <c r="BS225" s="17">
        <f t="shared" si="291"/>
        <v>36830</v>
      </c>
      <c r="BT225" s="17">
        <f t="shared" si="291"/>
        <v>36860</v>
      </c>
      <c r="BU225" s="17">
        <f t="shared" si="291"/>
        <v>36891</v>
      </c>
      <c r="BV225" s="17">
        <f t="shared" si="291"/>
        <v>36922</v>
      </c>
      <c r="BW225" s="17">
        <f t="shared" si="291"/>
        <v>36950</v>
      </c>
      <c r="BX225" s="17">
        <f t="shared" si="291"/>
        <v>36981</v>
      </c>
      <c r="BY225" s="9"/>
      <c r="CA225" s="12">
        <f>MATCH(C225,Curves!$C$12:$C$433,0)</f>
        <v>223</v>
      </c>
      <c r="CB225" s="12">
        <f>MATCH(CONCATENATE("NG ",TEXT($BN225,"mmm-yyyy")),Curves!$11:$11,0)</f>
        <v>20</v>
      </c>
      <c r="CC225" s="12">
        <f>MATCH(CONCATENATE("B ",TEXT($BN225,"mmm-yyyy")),Curves!$11:$11,0)</f>
        <v>8</v>
      </c>
      <c r="CD225" s="12">
        <f>MATCH(CONCATENATE("DISC ",TEXT($BN225,"mmm-yyyy")),Curves!$11:$11,0)</f>
        <v>32</v>
      </c>
      <c r="CE225" s="12"/>
      <c r="CF225" s="12">
        <f>MATCH(CONCATENATE("NG ",TEXT($BO225,"mmm-yyyy")),Curves!$11:$11,0)</f>
        <v>21</v>
      </c>
      <c r="CG225" s="12">
        <f>MATCH(CONCATENATE("B ",TEXT($BO225,"mmm-yyyy")),Curves!$11:$11,0)</f>
        <v>9</v>
      </c>
      <c r="CH225" s="12">
        <f>MATCH(CONCATENATE("DISC ",TEXT($BO225,"mmm-yyyy")),Curves!$11:$11,0)</f>
        <v>33</v>
      </c>
      <c r="CI225" s="12"/>
      <c r="CJ225" s="12">
        <f>MATCH(CONCATENATE("NG ",TEXT($BP225,"mmm-yyyy")),Curves!$11:$11,0)</f>
        <v>22</v>
      </c>
      <c r="CK225" s="12">
        <f>MATCH(CONCATENATE("B ",TEXT($BP225,"mmm-yyyy")),Curves!$11:$11,0)</f>
        <v>10</v>
      </c>
      <c r="CL225" s="12">
        <f>MATCH(CONCATENATE("DISC ",TEXT($BP225,"mmm-yyyy")),Curves!$11:$11,0)</f>
        <v>34</v>
      </c>
      <c r="CM225" s="12"/>
      <c r="CN225" s="12">
        <f>MATCH(CONCATENATE("NG ",TEXT($BQ225,"mmm-yyyy")),Curves!$11:$11,0)</f>
        <v>23</v>
      </c>
      <c r="CO225" s="12">
        <f>MATCH(CONCATENATE("B ",TEXT($BQ225,"mmm-yyyy")),Curves!$11:$11,0)</f>
        <v>11</v>
      </c>
      <c r="CP225" s="12">
        <f>MATCH(CONCATENATE("DISC ",TEXT($BQ225,"mmm-yyyy")),Curves!$11:$11,0)</f>
        <v>35</v>
      </c>
      <c r="CQ225" s="12"/>
      <c r="CR225" s="12">
        <f>MATCH(CONCATENATE("NG ",TEXT($BR225,"mmm-yyyy")),Curves!$11:$11,0)</f>
        <v>24</v>
      </c>
      <c r="CS225" s="12">
        <f>MATCH(CONCATENATE("B ",TEXT($BR225,"mmm-yyyy")),Curves!$11:$11,0)</f>
        <v>12</v>
      </c>
      <c r="CT225" s="12">
        <f>MATCH(CONCATENATE("DISC ",TEXT($BR225,"mmm-yyyy")),Curves!$11:$11,0)</f>
        <v>36</v>
      </c>
      <c r="CU225" s="12"/>
      <c r="CV225" s="12">
        <f>MATCH(CONCATENATE("NG ",TEXT($BS225,"mmm-yyyy")),Curves!$11:$11,0)</f>
        <v>25</v>
      </c>
      <c r="CW225" s="12">
        <f>MATCH(CONCATENATE("B ",TEXT($BS225,"mmm-yyyy")),Curves!$11:$11,0)</f>
        <v>13</v>
      </c>
      <c r="CX225" s="12">
        <f>MATCH(CONCATENATE("DISC ",TEXT($BS225,"mmm-yyyy")),Curves!$11:$11,0)</f>
        <v>37</v>
      </c>
      <c r="CY225" s="12"/>
      <c r="CZ225" s="12">
        <f>MATCH(CONCATENATE("NG ",TEXT($BT225,"mmm-yyyy")),Curves!$11:$11,0)</f>
        <v>26</v>
      </c>
      <c r="DA225" s="12">
        <f>MATCH(CONCATENATE("B ",TEXT($BT225,"mmm-yyyy")),Curves!$11:$11,0)</f>
        <v>14</v>
      </c>
      <c r="DB225" s="12">
        <f>MATCH(CONCATENATE("DISC ",TEXT($BT225,"mmm-yyyy")),Curves!$11:$11,0)</f>
        <v>38</v>
      </c>
      <c r="DC225" s="12"/>
      <c r="DD225" s="12">
        <f>MATCH(CONCATENATE("NG ",TEXT($BU225,"mmm-yyyy")),Curves!$11:$11,0)</f>
        <v>27</v>
      </c>
      <c r="DE225" s="12">
        <f>MATCH(CONCATENATE("B ",TEXT($BU225,"mmm-yyyy")),Curves!$11:$11,0)</f>
        <v>15</v>
      </c>
      <c r="DF225" s="12">
        <f>MATCH(CONCATENATE("DISC ",TEXT($BU225,"mmm-yyyy")),Curves!$11:$11,0)</f>
        <v>39</v>
      </c>
      <c r="DG225" s="12"/>
      <c r="DH225" s="12">
        <f>MATCH(CONCATENATE("NG ",TEXT($BV225,"mmm-yyyy")),Curves!$11:$11,0)</f>
        <v>28</v>
      </c>
      <c r="DI225" s="12">
        <f>MATCH(CONCATENATE("B ",TEXT($BV225,"mmm-yyyy")),Curves!$11:$11,0)</f>
        <v>16</v>
      </c>
      <c r="DJ225" s="12">
        <f>MATCH(CONCATENATE("DISC ",TEXT($BV225,"mmm-yyyy")),Curves!$11:$11,0)</f>
        <v>40</v>
      </c>
      <c r="DL225" s="12">
        <f>MATCH(CONCATENATE("NG ",TEXT($BW225,"mmm-yyyy")),Curves!$11:$11,0)</f>
        <v>29</v>
      </c>
      <c r="DM225" s="12">
        <f>MATCH(CONCATENATE("B ",TEXT($BW225,"mmm-yyyy")),Curves!$11:$11,0)</f>
        <v>17</v>
      </c>
      <c r="DN225" s="12">
        <f>MATCH(CONCATENATE("DISC ",TEXT($BW225,"mmm-yyyy")),Curves!$11:$11,0)</f>
        <v>41</v>
      </c>
      <c r="DP225" s="12">
        <f>MATCH(CONCATENATE("NG ",TEXT($BX225,"mmm-yyyy")),Curves!$11:$11,0)</f>
        <v>30</v>
      </c>
      <c r="DQ225" s="12">
        <f>MATCH(CONCATENATE("B ",TEXT($BX225,"mmm-yyyy")),Curves!$11:$11,0)</f>
        <v>18</v>
      </c>
      <c r="DR225" s="12">
        <f>MATCH(CONCATENATE("DISC ",TEXT($BX225,"mmm-yyyy")),Curves!$11:$11,0)</f>
        <v>42</v>
      </c>
    </row>
    <row r="226" spans="2:122" x14ac:dyDescent="0.2">
      <c r="B226" s="6">
        <f t="shared" si="245"/>
        <v>36861</v>
      </c>
      <c r="C226" s="27">
        <f>IF(Curves!C235&lt;&gt;"",Curves!C235,"")</f>
        <v>36840</v>
      </c>
      <c r="D226" s="31"/>
      <c r="E226" s="20">
        <f t="shared" si="246"/>
        <v>0</v>
      </c>
      <c r="F226" s="20">
        <f t="shared" si="248"/>
        <v>0</v>
      </c>
      <c r="G226" s="20">
        <f t="shared" si="249"/>
        <v>0</v>
      </c>
      <c r="H226" s="20">
        <f t="shared" si="250"/>
        <v>0</v>
      </c>
      <c r="I226" s="20">
        <f t="shared" si="251"/>
        <v>0</v>
      </c>
      <c r="J226" s="20">
        <f t="shared" si="252"/>
        <v>0</v>
      </c>
      <c r="K226" s="20">
        <f t="shared" si="253"/>
        <v>0</v>
      </c>
      <c r="L226" s="20">
        <f t="shared" si="254"/>
        <v>5.2558211753083972</v>
      </c>
      <c r="M226" s="20">
        <f t="shared" si="255"/>
        <v>5.2460531421891483</v>
      </c>
      <c r="N226" s="20">
        <f t="shared" si="256"/>
        <v>4.9400047727563372</v>
      </c>
      <c r="O226" s="21">
        <f t="shared" si="257"/>
        <v>4.5866466234100036</v>
      </c>
      <c r="P226" s="20"/>
      <c r="Q226" s="50">
        <f t="shared" si="258"/>
        <v>5.2558211753083972</v>
      </c>
      <c r="R226" s="50">
        <f t="shared" si="278"/>
        <v>4.5866466234100036</v>
      </c>
      <c r="S226" s="51">
        <f t="shared" si="259"/>
        <v>0.66917455189839359</v>
      </c>
      <c r="U226" s="34">
        <f>INDEX(Curves!$A$12:$AZ$907,$CA226,CB226)</f>
        <v>0</v>
      </c>
      <c r="V226" s="34">
        <f>INDEX(Curves!$A$12:$AZ$907,$CA226,CC226)</f>
        <v>0</v>
      </c>
      <c r="W226" s="34">
        <f>INDEX(Curves!$A$12:$AZ$907,$CA226,CD226)</f>
        <v>0</v>
      </c>
      <c r="X226" s="34"/>
      <c r="Y226" s="34">
        <f>INDEX(Curves!$A$12:$AZ$907,$CA226,CF226)</f>
        <v>0</v>
      </c>
      <c r="Z226" s="34">
        <f>INDEX(Curves!$A$12:$AZ$907,$CA226,CG226)</f>
        <v>0</v>
      </c>
      <c r="AA226" s="34">
        <f>INDEX(Curves!$A$12:$AZ$907,$CA226,CH226)</f>
        <v>0</v>
      </c>
      <c r="AB226" s="34"/>
      <c r="AC226" s="34">
        <f>INDEX(Curves!$A$12:$AZ$907,$CA226,CJ226)</f>
        <v>0</v>
      </c>
      <c r="AD226" s="34">
        <f>INDEX(Curves!$A$12:$AZ$907,$CA226,CK226)</f>
        <v>0</v>
      </c>
      <c r="AE226" s="34">
        <f>INDEX(Curves!$A$12:$AZ$907,$CA226,CL226)</f>
        <v>0</v>
      </c>
      <c r="AF226" s="34"/>
      <c r="AG226" s="34">
        <f>INDEX(Curves!$A$12:$AZ$907,$CA226,CN226)</f>
        <v>0</v>
      </c>
      <c r="AH226" s="34">
        <f>INDEX(Curves!$A$12:$AZ$907,$CA226,CO226)</f>
        <v>0</v>
      </c>
      <c r="AI226" s="34">
        <f>INDEX(Curves!$A$12:$AZ$907,$CA226,CP226)</f>
        <v>0</v>
      </c>
      <c r="AJ226" s="34"/>
      <c r="AK226" s="34">
        <f>INDEX(Curves!$A$12:$AZ$907,$CA226,CR226)</f>
        <v>0</v>
      </c>
      <c r="AL226" s="34">
        <f>INDEX(Curves!$A$12:$AZ$907,$CA226,CS226)</f>
        <v>0</v>
      </c>
      <c r="AM226" s="34">
        <f>INDEX(Curves!$A$12:$AZ$907,$CA226,CT226)</f>
        <v>0</v>
      </c>
      <c r="AN226" s="34"/>
      <c r="AO226" s="34">
        <f>INDEX(Curves!$A$12:$AZ$907,$CA226,CV226)</f>
        <v>0</v>
      </c>
      <c r="AP226" s="34">
        <f>INDEX(Curves!$A$12:$AZ$907,$CA226,CW226)</f>
        <v>0</v>
      </c>
      <c r="AQ226" s="34">
        <f>INDEX(Curves!$A$12:$AZ$907,$CA226,CX226)</f>
        <v>0</v>
      </c>
      <c r="AR226" s="34"/>
      <c r="AS226" s="34">
        <f>INDEX(Curves!$A$12:$AZ$907,$CA226,CZ226)</f>
        <v>0</v>
      </c>
      <c r="AT226" s="34">
        <f>INDEX(Curves!$A$12:$AZ$907,$CA226,DA226)</f>
        <v>0</v>
      </c>
      <c r="AU226" s="34">
        <f>INDEX(Curves!$A$12:$AZ$907,$CA226,DB226)</f>
        <v>0</v>
      </c>
      <c r="AV226" s="34"/>
      <c r="AW226" s="34">
        <f>INDEX(Curves!$A$12:$AZ$907,$CA226,DD226)</f>
        <v>5.4560000000000004</v>
      </c>
      <c r="AX226" s="34">
        <f>INDEX(Curves!$A$12:$AZ$907,$CA226,DE226)</f>
        <v>-0.18</v>
      </c>
      <c r="AY226" s="34">
        <f>INDEX(Curves!$A$12:$AZ$907,$CA226,DF226)</f>
        <v>0.99617535544131852</v>
      </c>
      <c r="AZ226" s="34"/>
      <c r="BA226" s="34">
        <f>INDEX(Curves!$A$12:$AZ$907,$CA226,DH226)</f>
        <v>5.4920000000000009</v>
      </c>
      <c r="BB226" s="34">
        <f>INDEX(Curves!$A$12:$AZ$907,$CA226,DI226)</f>
        <v>-0.19500000000000001</v>
      </c>
      <c r="BC226" s="34">
        <f>INDEX(Curves!$A$12:$AZ$907,$CA226,DJ226)</f>
        <v>0.99038194113444367</v>
      </c>
      <c r="BD226" s="34"/>
      <c r="BE226" s="34">
        <f>INDEX(Curves!$A$12:$AZ$907,$CA226,DL226)</f>
        <v>5.2120000000000006</v>
      </c>
      <c r="BF226" s="34">
        <f>INDEX(Curves!$A$12:$AZ$907,$CA226,DM226)</f>
        <v>-0.19500000000000001</v>
      </c>
      <c r="BG226" s="34">
        <f>INDEX(Curves!$A$12:$AZ$907,$CA226,DN226)</f>
        <v>0.98465313389602083</v>
      </c>
      <c r="BH226" s="34"/>
      <c r="BI226" s="34">
        <f>INDEX(Curves!$A$12:$AZ$907,$CA226,DP226)</f>
        <v>4.9119999999999999</v>
      </c>
      <c r="BJ226" s="34">
        <f>INDEX(Curves!$A$12:$AZ$907,$CA226,DQ226)</f>
        <v>-0.23</v>
      </c>
      <c r="BK226" s="34">
        <f>INDEX(Curves!$A$12:$AZ$907,$CA226,DR226)</f>
        <v>0.97963405027979578</v>
      </c>
      <c r="BL226"/>
      <c r="BM226"/>
      <c r="BN226" s="17">
        <f t="shared" si="261"/>
        <v>36647</v>
      </c>
      <c r="BO226" s="17">
        <f t="shared" ref="BO226:BX226" si="292">EOMONTH(BN226,1)</f>
        <v>36707</v>
      </c>
      <c r="BP226" s="17">
        <f t="shared" si="292"/>
        <v>36738</v>
      </c>
      <c r="BQ226" s="17">
        <f t="shared" si="292"/>
        <v>36769</v>
      </c>
      <c r="BR226" s="17">
        <f t="shared" si="292"/>
        <v>36799</v>
      </c>
      <c r="BS226" s="17">
        <f t="shared" si="292"/>
        <v>36830</v>
      </c>
      <c r="BT226" s="17">
        <f t="shared" si="292"/>
        <v>36860</v>
      </c>
      <c r="BU226" s="17">
        <f t="shared" si="292"/>
        <v>36891</v>
      </c>
      <c r="BV226" s="17">
        <f t="shared" si="292"/>
        <v>36922</v>
      </c>
      <c r="BW226" s="17">
        <f t="shared" si="292"/>
        <v>36950</v>
      </c>
      <c r="BX226" s="17">
        <f t="shared" si="292"/>
        <v>36981</v>
      </c>
      <c r="BY226" s="9"/>
      <c r="CA226" s="12">
        <f>MATCH(C226,Curves!$C$12:$C$433,0)</f>
        <v>224</v>
      </c>
      <c r="CB226" s="12">
        <f>MATCH(CONCATENATE("NG ",TEXT($BN226,"mmm-yyyy")),Curves!$11:$11,0)</f>
        <v>20</v>
      </c>
      <c r="CC226" s="12">
        <f>MATCH(CONCATENATE("B ",TEXT($BN226,"mmm-yyyy")),Curves!$11:$11,0)</f>
        <v>8</v>
      </c>
      <c r="CD226" s="12">
        <f>MATCH(CONCATENATE("DISC ",TEXT($BN226,"mmm-yyyy")),Curves!$11:$11,0)</f>
        <v>32</v>
      </c>
      <c r="CE226" s="12"/>
      <c r="CF226" s="12">
        <f>MATCH(CONCATENATE("NG ",TEXT($BO226,"mmm-yyyy")),Curves!$11:$11,0)</f>
        <v>21</v>
      </c>
      <c r="CG226" s="12">
        <f>MATCH(CONCATENATE("B ",TEXT($BO226,"mmm-yyyy")),Curves!$11:$11,0)</f>
        <v>9</v>
      </c>
      <c r="CH226" s="12">
        <f>MATCH(CONCATENATE("DISC ",TEXT($BO226,"mmm-yyyy")),Curves!$11:$11,0)</f>
        <v>33</v>
      </c>
      <c r="CI226" s="12"/>
      <c r="CJ226" s="12">
        <f>MATCH(CONCATENATE("NG ",TEXT($BP226,"mmm-yyyy")),Curves!$11:$11,0)</f>
        <v>22</v>
      </c>
      <c r="CK226" s="12">
        <f>MATCH(CONCATENATE("B ",TEXT($BP226,"mmm-yyyy")),Curves!$11:$11,0)</f>
        <v>10</v>
      </c>
      <c r="CL226" s="12">
        <f>MATCH(CONCATENATE("DISC ",TEXT($BP226,"mmm-yyyy")),Curves!$11:$11,0)</f>
        <v>34</v>
      </c>
      <c r="CM226" s="12"/>
      <c r="CN226" s="12">
        <f>MATCH(CONCATENATE("NG ",TEXT($BQ226,"mmm-yyyy")),Curves!$11:$11,0)</f>
        <v>23</v>
      </c>
      <c r="CO226" s="12">
        <f>MATCH(CONCATENATE("B ",TEXT($BQ226,"mmm-yyyy")),Curves!$11:$11,0)</f>
        <v>11</v>
      </c>
      <c r="CP226" s="12">
        <f>MATCH(CONCATENATE("DISC ",TEXT($BQ226,"mmm-yyyy")),Curves!$11:$11,0)</f>
        <v>35</v>
      </c>
      <c r="CQ226" s="12"/>
      <c r="CR226" s="12">
        <f>MATCH(CONCATENATE("NG ",TEXT($BR226,"mmm-yyyy")),Curves!$11:$11,0)</f>
        <v>24</v>
      </c>
      <c r="CS226" s="12">
        <f>MATCH(CONCATENATE("B ",TEXT($BR226,"mmm-yyyy")),Curves!$11:$11,0)</f>
        <v>12</v>
      </c>
      <c r="CT226" s="12">
        <f>MATCH(CONCATENATE("DISC ",TEXT($BR226,"mmm-yyyy")),Curves!$11:$11,0)</f>
        <v>36</v>
      </c>
      <c r="CU226" s="12"/>
      <c r="CV226" s="12">
        <f>MATCH(CONCATENATE("NG ",TEXT($BS226,"mmm-yyyy")),Curves!$11:$11,0)</f>
        <v>25</v>
      </c>
      <c r="CW226" s="12">
        <f>MATCH(CONCATENATE("B ",TEXT($BS226,"mmm-yyyy")),Curves!$11:$11,0)</f>
        <v>13</v>
      </c>
      <c r="CX226" s="12">
        <f>MATCH(CONCATENATE("DISC ",TEXT($BS226,"mmm-yyyy")),Curves!$11:$11,0)</f>
        <v>37</v>
      </c>
      <c r="CY226" s="12"/>
      <c r="CZ226" s="12">
        <f>MATCH(CONCATENATE("NG ",TEXT($BT226,"mmm-yyyy")),Curves!$11:$11,0)</f>
        <v>26</v>
      </c>
      <c r="DA226" s="12">
        <f>MATCH(CONCATENATE("B ",TEXT($BT226,"mmm-yyyy")),Curves!$11:$11,0)</f>
        <v>14</v>
      </c>
      <c r="DB226" s="12">
        <f>MATCH(CONCATENATE("DISC ",TEXT($BT226,"mmm-yyyy")),Curves!$11:$11,0)</f>
        <v>38</v>
      </c>
      <c r="DC226" s="12"/>
      <c r="DD226" s="12">
        <f>MATCH(CONCATENATE("NG ",TEXT($BU226,"mmm-yyyy")),Curves!$11:$11,0)</f>
        <v>27</v>
      </c>
      <c r="DE226" s="12">
        <f>MATCH(CONCATENATE("B ",TEXT($BU226,"mmm-yyyy")),Curves!$11:$11,0)</f>
        <v>15</v>
      </c>
      <c r="DF226" s="12">
        <f>MATCH(CONCATENATE("DISC ",TEXT($BU226,"mmm-yyyy")),Curves!$11:$11,0)</f>
        <v>39</v>
      </c>
      <c r="DG226" s="12"/>
      <c r="DH226" s="12">
        <f>MATCH(CONCATENATE("NG ",TEXT($BV226,"mmm-yyyy")),Curves!$11:$11,0)</f>
        <v>28</v>
      </c>
      <c r="DI226" s="12">
        <f>MATCH(CONCATENATE("B ",TEXT($BV226,"mmm-yyyy")),Curves!$11:$11,0)</f>
        <v>16</v>
      </c>
      <c r="DJ226" s="12">
        <f>MATCH(CONCATENATE("DISC ",TEXT($BV226,"mmm-yyyy")),Curves!$11:$11,0)</f>
        <v>40</v>
      </c>
      <c r="DL226" s="12">
        <f>MATCH(CONCATENATE("NG ",TEXT($BW226,"mmm-yyyy")),Curves!$11:$11,0)</f>
        <v>29</v>
      </c>
      <c r="DM226" s="12">
        <f>MATCH(CONCATENATE("B ",TEXT($BW226,"mmm-yyyy")),Curves!$11:$11,0)</f>
        <v>17</v>
      </c>
      <c r="DN226" s="12">
        <f>MATCH(CONCATENATE("DISC ",TEXT($BW226,"mmm-yyyy")),Curves!$11:$11,0)</f>
        <v>41</v>
      </c>
      <c r="DP226" s="12">
        <f>MATCH(CONCATENATE("NG ",TEXT($BX226,"mmm-yyyy")),Curves!$11:$11,0)</f>
        <v>30</v>
      </c>
      <c r="DQ226" s="12">
        <f>MATCH(CONCATENATE("B ",TEXT($BX226,"mmm-yyyy")),Curves!$11:$11,0)</f>
        <v>18</v>
      </c>
      <c r="DR226" s="12">
        <f>MATCH(CONCATENATE("DISC ",TEXT($BX226,"mmm-yyyy")),Curves!$11:$11,0)</f>
        <v>42</v>
      </c>
    </row>
    <row r="227" spans="2:122" x14ac:dyDescent="0.2">
      <c r="B227" s="6">
        <f t="shared" si="245"/>
        <v>36861</v>
      </c>
      <c r="C227" s="27">
        <f>IF(Curves!C236&lt;&gt;"",Curves!C236,"")</f>
        <v>36841</v>
      </c>
      <c r="D227" s="31"/>
      <c r="E227" s="20">
        <f t="shared" si="246"/>
        <v>0</v>
      </c>
      <c r="F227" s="20">
        <f t="shared" si="248"/>
        <v>0</v>
      </c>
      <c r="G227" s="20">
        <f t="shared" si="249"/>
        <v>0</v>
      </c>
      <c r="H227" s="20">
        <f t="shared" si="250"/>
        <v>0</v>
      </c>
      <c r="I227" s="20">
        <f t="shared" si="251"/>
        <v>0</v>
      </c>
      <c r="J227" s="20">
        <f t="shared" si="252"/>
        <v>0</v>
      </c>
      <c r="K227" s="20">
        <f t="shared" si="253"/>
        <v>0</v>
      </c>
      <c r="L227" s="20">
        <f t="shared" si="254"/>
        <v>0</v>
      </c>
      <c r="M227" s="20">
        <f t="shared" si="255"/>
        <v>0</v>
      </c>
      <c r="N227" s="20">
        <f t="shared" si="256"/>
        <v>0</v>
      </c>
      <c r="O227" s="21">
        <f t="shared" si="257"/>
        <v>0</v>
      </c>
      <c r="P227" s="20"/>
      <c r="Q227" s="50">
        <f t="shared" si="258"/>
        <v>0</v>
      </c>
      <c r="R227" s="50">
        <f t="shared" si="278"/>
        <v>0</v>
      </c>
      <c r="S227" s="51">
        <f t="shared" si="259"/>
        <v>0.66917455189839359</v>
      </c>
      <c r="U227" s="34">
        <f>INDEX(Curves!$A$12:$AZ$907,$CA227,CB227)</f>
        <v>0</v>
      </c>
      <c r="V227" s="34">
        <f>INDEX(Curves!$A$12:$AZ$907,$CA227,CC227)</f>
        <v>0</v>
      </c>
      <c r="W227" s="34">
        <f>INDEX(Curves!$A$12:$AZ$907,$CA227,CD227)</f>
        <v>0</v>
      </c>
      <c r="X227" s="34"/>
      <c r="Y227" s="34">
        <f>INDEX(Curves!$A$12:$AZ$907,$CA227,CF227)</f>
        <v>0</v>
      </c>
      <c r="Z227" s="34">
        <f>INDEX(Curves!$A$12:$AZ$907,$CA227,CG227)</f>
        <v>0</v>
      </c>
      <c r="AA227" s="34">
        <f>INDEX(Curves!$A$12:$AZ$907,$CA227,CH227)</f>
        <v>0</v>
      </c>
      <c r="AB227" s="34"/>
      <c r="AC227" s="34">
        <f>INDEX(Curves!$A$12:$AZ$907,$CA227,CJ227)</f>
        <v>0</v>
      </c>
      <c r="AD227" s="34">
        <f>INDEX(Curves!$A$12:$AZ$907,$CA227,CK227)</f>
        <v>0</v>
      </c>
      <c r="AE227" s="34">
        <f>INDEX(Curves!$A$12:$AZ$907,$CA227,CL227)</f>
        <v>0</v>
      </c>
      <c r="AF227" s="34"/>
      <c r="AG227" s="34">
        <f>INDEX(Curves!$A$12:$AZ$907,$CA227,CN227)</f>
        <v>0</v>
      </c>
      <c r="AH227" s="34">
        <f>INDEX(Curves!$A$12:$AZ$907,$CA227,CO227)</f>
        <v>0</v>
      </c>
      <c r="AI227" s="34">
        <f>INDEX(Curves!$A$12:$AZ$907,$CA227,CP227)</f>
        <v>0</v>
      </c>
      <c r="AJ227" s="34"/>
      <c r="AK227" s="34">
        <f>INDEX(Curves!$A$12:$AZ$907,$CA227,CR227)</f>
        <v>0</v>
      </c>
      <c r="AL227" s="34">
        <f>INDEX(Curves!$A$12:$AZ$907,$CA227,CS227)</f>
        <v>0</v>
      </c>
      <c r="AM227" s="34">
        <f>INDEX(Curves!$A$12:$AZ$907,$CA227,CT227)</f>
        <v>0</v>
      </c>
      <c r="AN227" s="34"/>
      <c r="AO227" s="34">
        <f>INDEX(Curves!$A$12:$AZ$907,$CA227,CV227)</f>
        <v>0</v>
      </c>
      <c r="AP227" s="34">
        <f>INDEX(Curves!$A$12:$AZ$907,$CA227,CW227)</f>
        <v>0</v>
      </c>
      <c r="AQ227" s="34">
        <f>INDEX(Curves!$A$12:$AZ$907,$CA227,CX227)</f>
        <v>0</v>
      </c>
      <c r="AR227" s="34"/>
      <c r="AS227" s="34">
        <f>INDEX(Curves!$A$12:$AZ$907,$CA227,CZ227)</f>
        <v>0</v>
      </c>
      <c r="AT227" s="34">
        <f>INDEX(Curves!$A$12:$AZ$907,$CA227,DA227)</f>
        <v>0</v>
      </c>
      <c r="AU227" s="34">
        <f>INDEX(Curves!$A$12:$AZ$907,$CA227,DB227)</f>
        <v>0</v>
      </c>
      <c r="AV227" s="34"/>
      <c r="AW227" s="34">
        <f>INDEX(Curves!$A$12:$AZ$907,$CA227,DD227)</f>
        <v>0</v>
      </c>
      <c r="AX227" s="34">
        <f>INDEX(Curves!$A$12:$AZ$907,$CA227,DE227)</f>
        <v>0</v>
      </c>
      <c r="AY227" s="34">
        <f>INDEX(Curves!$A$12:$AZ$907,$CA227,DF227)</f>
        <v>0</v>
      </c>
      <c r="AZ227" s="34"/>
      <c r="BA227" s="34">
        <f>INDEX(Curves!$A$12:$AZ$907,$CA227,DH227)</f>
        <v>0</v>
      </c>
      <c r="BB227" s="34">
        <f>INDEX(Curves!$A$12:$AZ$907,$CA227,DI227)</f>
        <v>0</v>
      </c>
      <c r="BC227" s="34">
        <f>INDEX(Curves!$A$12:$AZ$907,$CA227,DJ227)</f>
        <v>0</v>
      </c>
      <c r="BD227" s="34"/>
      <c r="BE227" s="34">
        <f>INDEX(Curves!$A$12:$AZ$907,$CA227,DL227)</f>
        <v>0</v>
      </c>
      <c r="BF227" s="34">
        <f>INDEX(Curves!$A$12:$AZ$907,$CA227,DM227)</f>
        <v>0</v>
      </c>
      <c r="BG227" s="34">
        <f>INDEX(Curves!$A$12:$AZ$907,$CA227,DN227)</f>
        <v>0</v>
      </c>
      <c r="BH227" s="34"/>
      <c r="BI227" s="34">
        <f>INDEX(Curves!$A$12:$AZ$907,$CA227,DP227)</f>
        <v>0</v>
      </c>
      <c r="BJ227" s="34">
        <f>INDEX(Curves!$A$12:$AZ$907,$CA227,DQ227)</f>
        <v>0</v>
      </c>
      <c r="BK227" s="34">
        <f>INDEX(Curves!$A$12:$AZ$907,$CA227,DR227)</f>
        <v>0</v>
      </c>
      <c r="BL227"/>
      <c r="BM227"/>
      <c r="BN227" s="17">
        <f t="shared" si="261"/>
        <v>36647</v>
      </c>
      <c r="BO227" s="17">
        <f t="shared" ref="BO227:BX227" si="293">EOMONTH(BN227,1)</f>
        <v>36707</v>
      </c>
      <c r="BP227" s="17">
        <f t="shared" si="293"/>
        <v>36738</v>
      </c>
      <c r="BQ227" s="17">
        <f t="shared" si="293"/>
        <v>36769</v>
      </c>
      <c r="BR227" s="17">
        <f t="shared" si="293"/>
        <v>36799</v>
      </c>
      <c r="BS227" s="17">
        <f t="shared" si="293"/>
        <v>36830</v>
      </c>
      <c r="BT227" s="17">
        <f t="shared" si="293"/>
        <v>36860</v>
      </c>
      <c r="BU227" s="17">
        <f t="shared" si="293"/>
        <v>36891</v>
      </c>
      <c r="BV227" s="17">
        <f t="shared" si="293"/>
        <v>36922</v>
      </c>
      <c r="BW227" s="17">
        <f t="shared" si="293"/>
        <v>36950</v>
      </c>
      <c r="BX227" s="17">
        <f t="shared" si="293"/>
        <v>36981</v>
      </c>
      <c r="BY227" s="9"/>
      <c r="CA227" s="12">
        <f>MATCH(C227,Curves!$C$12:$C$433,0)</f>
        <v>225</v>
      </c>
      <c r="CB227" s="12">
        <f>MATCH(CONCATENATE("NG ",TEXT($BN227,"mmm-yyyy")),Curves!$11:$11,0)</f>
        <v>20</v>
      </c>
      <c r="CC227" s="12">
        <f>MATCH(CONCATENATE("B ",TEXT($BN227,"mmm-yyyy")),Curves!$11:$11,0)</f>
        <v>8</v>
      </c>
      <c r="CD227" s="12">
        <f>MATCH(CONCATENATE("DISC ",TEXT($BN227,"mmm-yyyy")),Curves!$11:$11,0)</f>
        <v>32</v>
      </c>
      <c r="CE227" s="12"/>
      <c r="CF227" s="12">
        <f>MATCH(CONCATENATE("NG ",TEXT($BO227,"mmm-yyyy")),Curves!$11:$11,0)</f>
        <v>21</v>
      </c>
      <c r="CG227" s="12">
        <f>MATCH(CONCATENATE("B ",TEXT($BO227,"mmm-yyyy")),Curves!$11:$11,0)</f>
        <v>9</v>
      </c>
      <c r="CH227" s="12">
        <f>MATCH(CONCATENATE("DISC ",TEXT($BO227,"mmm-yyyy")),Curves!$11:$11,0)</f>
        <v>33</v>
      </c>
      <c r="CI227" s="12"/>
      <c r="CJ227" s="12">
        <f>MATCH(CONCATENATE("NG ",TEXT($BP227,"mmm-yyyy")),Curves!$11:$11,0)</f>
        <v>22</v>
      </c>
      <c r="CK227" s="12">
        <f>MATCH(CONCATENATE("B ",TEXT($BP227,"mmm-yyyy")),Curves!$11:$11,0)</f>
        <v>10</v>
      </c>
      <c r="CL227" s="12">
        <f>MATCH(CONCATENATE("DISC ",TEXT($BP227,"mmm-yyyy")),Curves!$11:$11,0)</f>
        <v>34</v>
      </c>
      <c r="CM227" s="12"/>
      <c r="CN227" s="12">
        <f>MATCH(CONCATENATE("NG ",TEXT($BQ227,"mmm-yyyy")),Curves!$11:$11,0)</f>
        <v>23</v>
      </c>
      <c r="CO227" s="12">
        <f>MATCH(CONCATENATE("B ",TEXT($BQ227,"mmm-yyyy")),Curves!$11:$11,0)</f>
        <v>11</v>
      </c>
      <c r="CP227" s="12">
        <f>MATCH(CONCATENATE("DISC ",TEXT($BQ227,"mmm-yyyy")),Curves!$11:$11,0)</f>
        <v>35</v>
      </c>
      <c r="CQ227" s="12"/>
      <c r="CR227" s="12">
        <f>MATCH(CONCATENATE("NG ",TEXT($BR227,"mmm-yyyy")),Curves!$11:$11,0)</f>
        <v>24</v>
      </c>
      <c r="CS227" s="12">
        <f>MATCH(CONCATENATE("B ",TEXT($BR227,"mmm-yyyy")),Curves!$11:$11,0)</f>
        <v>12</v>
      </c>
      <c r="CT227" s="12">
        <f>MATCH(CONCATENATE("DISC ",TEXT($BR227,"mmm-yyyy")),Curves!$11:$11,0)</f>
        <v>36</v>
      </c>
      <c r="CU227" s="12"/>
      <c r="CV227" s="12">
        <f>MATCH(CONCATENATE("NG ",TEXT($BS227,"mmm-yyyy")),Curves!$11:$11,0)</f>
        <v>25</v>
      </c>
      <c r="CW227" s="12">
        <f>MATCH(CONCATENATE("B ",TEXT($BS227,"mmm-yyyy")),Curves!$11:$11,0)</f>
        <v>13</v>
      </c>
      <c r="CX227" s="12">
        <f>MATCH(CONCATENATE("DISC ",TEXT($BS227,"mmm-yyyy")),Curves!$11:$11,0)</f>
        <v>37</v>
      </c>
      <c r="CY227" s="12"/>
      <c r="CZ227" s="12">
        <f>MATCH(CONCATENATE("NG ",TEXT($BT227,"mmm-yyyy")),Curves!$11:$11,0)</f>
        <v>26</v>
      </c>
      <c r="DA227" s="12">
        <f>MATCH(CONCATENATE("B ",TEXT($BT227,"mmm-yyyy")),Curves!$11:$11,0)</f>
        <v>14</v>
      </c>
      <c r="DB227" s="12">
        <f>MATCH(CONCATENATE("DISC ",TEXT($BT227,"mmm-yyyy")),Curves!$11:$11,0)</f>
        <v>38</v>
      </c>
      <c r="DC227" s="12"/>
      <c r="DD227" s="12">
        <f>MATCH(CONCATENATE("NG ",TEXT($BU227,"mmm-yyyy")),Curves!$11:$11,0)</f>
        <v>27</v>
      </c>
      <c r="DE227" s="12">
        <f>MATCH(CONCATENATE("B ",TEXT($BU227,"mmm-yyyy")),Curves!$11:$11,0)</f>
        <v>15</v>
      </c>
      <c r="DF227" s="12">
        <f>MATCH(CONCATENATE("DISC ",TEXT($BU227,"mmm-yyyy")),Curves!$11:$11,0)</f>
        <v>39</v>
      </c>
      <c r="DG227" s="12"/>
      <c r="DH227" s="12">
        <f>MATCH(CONCATENATE("NG ",TEXT($BV227,"mmm-yyyy")),Curves!$11:$11,0)</f>
        <v>28</v>
      </c>
      <c r="DI227" s="12">
        <f>MATCH(CONCATENATE("B ",TEXT($BV227,"mmm-yyyy")),Curves!$11:$11,0)</f>
        <v>16</v>
      </c>
      <c r="DJ227" s="12">
        <f>MATCH(CONCATENATE("DISC ",TEXT($BV227,"mmm-yyyy")),Curves!$11:$11,0)</f>
        <v>40</v>
      </c>
      <c r="DL227" s="12">
        <f>MATCH(CONCATENATE("NG ",TEXT($BW227,"mmm-yyyy")),Curves!$11:$11,0)</f>
        <v>29</v>
      </c>
      <c r="DM227" s="12">
        <f>MATCH(CONCATENATE("B ",TEXT($BW227,"mmm-yyyy")),Curves!$11:$11,0)</f>
        <v>17</v>
      </c>
      <c r="DN227" s="12">
        <f>MATCH(CONCATENATE("DISC ",TEXT($BW227,"mmm-yyyy")),Curves!$11:$11,0)</f>
        <v>41</v>
      </c>
      <c r="DP227" s="12">
        <f>MATCH(CONCATENATE("NG ",TEXT($BX227,"mmm-yyyy")),Curves!$11:$11,0)</f>
        <v>30</v>
      </c>
      <c r="DQ227" s="12">
        <f>MATCH(CONCATENATE("B ",TEXT($BX227,"mmm-yyyy")),Curves!$11:$11,0)</f>
        <v>18</v>
      </c>
      <c r="DR227" s="12">
        <f>MATCH(CONCATENATE("DISC ",TEXT($BX227,"mmm-yyyy")),Curves!$11:$11,0)</f>
        <v>42</v>
      </c>
    </row>
    <row r="228" spans="2:122" x14ac:dyDescent="0.2">
      <c r="B228" s="6">
        <f t="shared" si="245"/>
        <v>36861</v>
      </c>
      <c r="C228" s="27">
        <f>IF(Curves!C237&lt;&gt;"",Curves!C237,"")</f>
        <v>36842</v>
      </c>
      <c r="D228" s="31"/>
      <c r="E228" s="20">
        <f t="shared" si="246"/>
        <v>0</v>
      </c>
      <c r="F228" s="20">
        <f t="shared" si="248"/>
        <v>0</v>
      </c>
      <c r="G228" s="20">
        <f t="shared" si="249"/>
        <v>0</v>
      </c>
      <c r="H228" s="20">
        <f t="shared" si="250"/>
        <v>0</v>
      </c>
      <c r="I228" s="20">
        <f t="shared" si="251"/>
        <v>0</v>
      </c>
      <c r="J228" s="20">
        <f t="shared" si="252"/>
        <v>0</v>
      </c>
      <c r="K228" s="20">
        <f t="shared" si="253"/>
        <v>0</v>
      </c>
      <c r="L228" s="20">
        <f t="shared" si="254"/>
        <v>0</v>
      </c>
      <c r="M228" s="20">
        <f t="shared" si="255"/>
        <v>0</v>
      </c>
      <c r="N228" s="20">
        <f t="shared" si="256"/>
        <v>0</v>
      </c>
      <c r="O228" s="21">
        <f t="shared" si="257"/>
        <v>0</v>
      </c>
      <c r="P228" s="20"/>
      <c r="Q228" s="50">
        <f t="shared" si="258"/>
        <v>0</v>
      </c>
      <c r="R228" s="50">
        <f t="shared" si="278"/>
        <v>0</v>
      </c>
      <c r="S228" s="51">
        <f t="shared" si="259"/>
        <v>0.66917455189839359</v>
      </c>
      <c r="U228" s="34">
        <f>INDEX(Curves!$A$12:$AZ$907,$CA228,CB228)</f>
        <v>0</v>
      </c>
      <c r="V228" s="34">
        <f>INDEX(Curves!$A$12:$AZ$907,$CA228,CC228)</f>
        <v>0</v>
      </c>
      <c r="W228" s="34">
        <f>INDEX(Curves!$A$12:$AZ$907,$CA228,CD228)</f>
        <v>0</v>
      </c>
      <c r="X228" s="34"/>
      <c r="Y228" s="34">
        <f>INDEX(Curves!$A$12:$AZ$907,$CA228,CF228)</f>
        <v>0</v>
      </c>
      <c r="Z228" s="34">
        <f>INDEX(Curves!$A$12:$AZ$907,$CA228,CG228)</f>
        <v>0</v>
      </c>
      <c r="AA228" s="34">
        <f>INDEX(Curves!$A$12:$AZ$907,$CA228,CH228)</f>
        <v>0</v>
      </c>
      <c r="AB228" s="34"/>
      <c r="AC228" s="34">
        <f>INDEX(Curves!$A$12:$AZ$907,$CA228,CJ228)</f>
        <v>0</v>
      </c>
      <c r="AD228" s="34">
        <f>INDEX(Curves!$A$12:$AZ$907,$CA228,CK228)</f>
        <v>0</v>
      </c>
      <c r="AE228" s="34">
        <f>INDEX(Curves!$A$12:$AZ$907,$CA228,CL228)</f>
        <v>0</v>
      </c>
      <c r="AF228" s="34"/>
      <c r="AG228" s="34">
        <f>INDEX(Curves!$A$12:$AZ$907,$CA228,CN228)</f>
        <v>0</v>
      </c>
      <c r="AH228" s="34">
        <f>INDEX(Curves!$A$12:$AZ$907,$CA228,CO228)</f>
        <v>0</v>
      </c>
      <c r="AI228" s="34">
        <f>INDEX(Curves!$A$12:$AZ$907,$CA228,CP228)</f>
        <v>0</v>
      </c>
      <c r="AJ228" s="34"/>
      <c r="AK228" s="34">
        <f>INDEX(Curves!$A$12:$AZ$907,$CA228,CR228)</f>
        <v>0</v>
      </c>
      <c r="AL228" s="34">
        <f>INDEX(Curves!$A$12:$AZ$907,$CA228,CS228)</f>
        <v>0</v>
      </c>
      <c r="AM228" s="34">
        <f>INDEX(Curves!$A$12:$AZ$907,$CA228,CT228)</f>
        <v>0</v>
      </c>
      <c r="AN228" s="34"/>
      <c r="AO228" s="34">
        <f>INDEX(Curves!$A$12:$AZ$907,$CA228,CV228)</f>
        <v>0</v>
      </c>
      <c r="AP228" s="34">
        <f>INDEX(Curves!$A$12:$AZ$907,$CA228,CW228)</f>
        <v>0</v>
      </c>
      <c r="AQ228" s="34">
        <f>INDEX(Curves!$A$12:$AZ$907,$CA228,CX228)</f>
        <v>0</v>
      </c>
      <c r="AR228" s="34"/>
      <c r="AS228" s="34">
        <f>INDEX(Curves!$A$12:$AZ$907,$CA228,CZ228)</f>
        <v>0</v>
      </c>
      <c r="AT228" s="34">
        <f>INDEX(Curves!$A$12:$AZ$907,$CA228,DA228)</f>
        <v>0</v>
      </c>
      <c r="AU228" s="34">
        <f>INDEX(Curves!$A$12:$AZ$907,$CA228,DB228)</f>
        <v>0</v>
      </c>
      <c r="AV228" s="34"/>
      <c r="AW228" s="34">
        <f>INDEX(Curves!$A$12:$AZ$907,$CA228,DD228)</f>
        <v>0</v>
      </c>
      <c r="AX228" s="34">
        <f>INDEX(Curves!$A$12:$AZ$907,$CA228,DE228)</f>
        <v>0</v>
      </c>
      <c r="AY228" s="34">
        <f>INDEX(Curves!$A$12:$AZ$907,$CA228,DF228)</f>
        <v>0</v>
      </c>
      <c r="AZ228" s="34"/>
      <c r="BA228" s="34">
        <f>INDEX(Curves!$A$12:$AZ$907,$CA228,DH228)</f>
        <v>0</v>
      </c>
      <c r="BB228" s="34">
        <f>INDEX(Curves!$A$12:$AZ$907,$CA228,DI228)</f>
        <v>0</v>
      </c>
      <c r="BC228" s="34">
        <f>INDEX(Curves!$A$12:$AZ$907,$CA228,DJ228)</f>
        <v>0</v>
      </c>
      <c r="BD228" s="34"/>
      <c r="BE228" s="34">
        <f>INDEX(Curves!$A$12:$AZ$907,$CA228,DL228)</f>
        <v>0</v>
      </c>
      <c r="BF228" s="34">
        <f>INDEX(Curves!$A$12:$AZ$907,$CA228,DM228)</f>
        <v>0</v>
      </c>
      <c r="BG228" s="34">
        <f>INDEX(Curves!$A$12:$AZ$907,$CA228,DN228)</f>
        <v>0</v>
      </c>
      <c r="BH228" s="34"/>
      <c r="BI228" s="34">
        <f>INDEX(Curves!$A$12:$AZ$907,$CA228,DP228)</f>
        <v>0</v>
      </c>
      <c r="BJ228" s="34">
        <f>INDEX(Curves!$A$12:$AZ$907,$CA228,DQ228)</f>
        <v>0</v>
      </c>
      <c r="BK228" s="34">
        <f>INDEX(Curves!$A$12:$AZ$907,$CA228,DR228)</f>
        <v>0</v>
      </c>
      <c r="BL228"/>
      <c r="BM228"/>
      <c r="BN228" s="17">
        <f t="shared" si="261"/>
        <v>36647</v>
      </c>
      <c r="BO228" s="17">
        <f t="shared" ref="BO228:BX228" si="294">EOMONTH(BN228,1)</f>
        <v>36707</v>
      </c>
      <c r="BP228" s="17">
        <f t="shared" si="294"/>
        <v>36738</v>
      </c>
      <c r="BQ228" s="17">
        <f t="shared" si="294"/>
        <v>36769</v>
      </c>
      <c r="BR228" s="17">
        <f t="shared" si="294"/>
        <v>36799</v>
      </c>
      <c r="BS228" s="17">
        <f t="shared" si="294"/>
        <v>36830</v>
      </c>
      <c r="BT228" s="17">
        <f t="shared" si="294"/>
        <v>36860</v>
      </c>
      <c r="BU228" s="17">
        <f t="shared" si="294"/>
        <v>36891</v>
      </c>
      <c r="BV228" s="17">
        <f t="shared" si="294"/>
        <v>36922</v>
      </c>
      <c r="BW228" s="17">
        <f t="shared" si="294"/>
        <v>36950</v>
      </c>
      <c r="BX228" s="17">
        <f t="shared" si="294"/>
        <v>36981</v>
      </c>
      <c r="BY228" s="9"/>
      <c r="CA228" s="12">
        <f>MATCH(C228,Curves!$C$12:$C$433,0)</f>
        <v>226</v>
      </c>
      <c r="CB228" s="12">
        <f>MATCH(CONCATENATE("NG ",TEXT($BN228,"mmm-yyyy")),Curves!$11:$11,0)</f>
        <v>20</v>
      </c>
      <c r="CC228" s="12">
        <f>MATCH(CONCATENATE("B ",TEXT($BN228,"mmm-yyyy")),Curves!$11:$11,0)</f>
        <v>8</v>
      </c>
      <c r="CD228" s="12">
        <f>MATCH(CONCATENATE("DISC ",TEXT($BN228,"mmm-yyyy")),Curves!$11:$11,0)</f>
        <v>32</v>
      </c>
      <c r="CE228" s="12"/>
      <c r="CF228" s="12">
        <f>MATCH(CONCATENATE("NG ",TEXT($BO228,"mmm-yyyy")),Curves!$11:$11,0)</f>
        <v>21</v>
      </c>
      <c r="CG228" s="12">
        <f>MATCH(CONCATENATE("B ",TEXT($BO228,"mmm-yyyy")),Curves!$11:$11,0)</f>
        <v>9</v>
      </c>
      <c r="CH228" s="12">
        <f>MATCH(CONCATENATE("DISC ",TEXT($BO228,"mmm-yyyy")),Curves!$11:$11,0)</f>
        <v>33</v>
      </c>
      <c r="CI228" s="12"/>
      <c r="CJ228" s="12">
        <f>MATCH(CONCATENATE("NG ",TEXT($BP228,"mmm-yyyy")),Curves!$11:$11,0)</f>
        <v>22</v>
      </c>
      <c r="CK228" s="12">
        <f>MATCH(CONCATENATE("B ",TEXT($BP228,"mmm-yyyy")),Curves!$11:$11,0)</f>
        <v>10</v>
      </c>
      <c r="CL228" s="12">
        <f>MATCH(CONCATENATE("DISC ",TEXT($BP228,"mmm-yyyy")),Curves!$11:$11,0)</f>
        <v>34</v>
      </c>
      <c r="CM228" s="12"/>
      <c r="CN228" s="12">
        <f>MATCH(CONCATENATE("NG ",TEXT($BQ228,"mmm-yyyy")),Curves!$11:$11,0)</f>
        <v>23</v>
      </c>
      <c r="CO228" s="12">
        <f>MATCH(CONCATENATE("B ",TEXT($BQ228,"mmm-yyyy")),Curves!$11:$11,0)</f>
        <v>11</v>
      </c>
      <c r="CP228" s="12">
        <f>MATCH(CONCATENATE("DISC ",TEXT($BQ228,"mmm-yyyy")),Curves!$11:$11,0)</f>
        <v>35</v>
      </c>
      <c r="CQ228" s="12"/>
      <c r="CR228" s="12">
        <f>MATCH(CONCATENATE("NG ",TEXT($BR228,"mmm-yyyy")),Curves!$11:$11,0)</f>
        <v>24</v>
      </c>
      <c r="CS228" s="12">
        <f>MATCH(CONCATENATE("B ",TEXT($BR228,"mmm-yyyy")),Curves!$11:$11,0)</f>
        <v>12</v>
      </c>
      <c r="CT228" s="12">
        <f>MATCH(CONCATENATE("DISC ",TEXT($BR228,"mmm-yyyy")),Curves!$11:$11,0)</f>
        <v>36</v>
      </c>
      <c r="CU228" s="12"/>
      <c r="CV228" s="12">
        <f>MATCH(CONCATENATE("NG ",TEXT($BS228,"mmm-yyyy")),Curves!$11:$11,0)</f>
        <v>25</v>
      </c>
      <c r="CW228" s="12">
        <f>MATCH(CONCATENATE("B ",TEXT($BS228,"mmm-yyyy")),Curves!$11:$11,0)</f>
        <v>13</v>
      </c>
      <c r="CX228" s="12">
        <f>MATCH(CONCATENATE("DISC ",TEXT($BS228,"mmm-yyyy")),Curves!$11:$11,0)</f>
        <v>37</v>
      </c>
      <c r="CY228" s="12"/>
      <c r="CZ228" s="12">
        <f>MATCH(CONCATENATE("NG ",TEXT($BT228,"mmm-yyyy")),Curves!$11:$11,0)</f>
        <v>26</v>
      </c>
      <c r="DA228" s="12">
        <f>MATCH(CONCATENATE("B ",TEXT($BT228,"mmm-yyyy")),Curves!$11:$11,0)</f>
        <v>14</v>
      </c>
      <c r="DB228" s="12">
        <f>MATCH(CONCATENATE("DISC ",TEXT($BT228,"mmm-yyyy")),Curves!$11:$11,0)</f>
        <v>38</v>
      </c>
      <c r="DC228" s="12"/>
      <c r="DD228" s="12">
        <f>MATCH(CONCATENATE("NG ",TEXT($BU228,"mmm-yyyy")),Curves!$11:$11,0)</f>
        <v>27</v>
      </c>
      <c r="DE228" s="12">
        <f>MATCH(CONCATENATE("B ",TEXT($BU228,"mmm-yyyy")),Curves!$11:$11,0)</f>
        <v>15</v>
      </c>
      <c r="DF228" s="12">
        <f>MATCH(CONCATENATE("DISC ",TEXT($BU228,"mmm-yyyy")),Curves!$11:$11,0)</f>
        <v>39</v>
      </c>
      <c r="DG228" s="12"/>
      <c r="DH228" s="12">
        <f>MATCH(CONCATENATE("NG ",TEXT($BV228,"mmm-yyyy")),Curves!$11:$11,0)</f>
        <v>28</v>
      </c>
      <c r="DI228" s="12">
        <f>MATCH(CONCATENATE("B ",TEXT($BV228,"mmm-yyyy")),Curves!$11:$11,0)</f>
        <v>16</v>
      </c>
      <c r="DJ228" s="12">
        <f>MATCH(CONCATENATE("DISC ",TEXT($BV228,"mmm-yyyy")),Curves!$11:$11,0)</f>
        <v>40</v>
      </c>
      <c r="DL228" s="12">
        <f>MATCH(CONCATENATE("NG ",TEXT($BW228,"mmm-yyyy")),Curves!$11:$11,0)</f>
        <v>29</v>
      </c>
      <c r="DM228" s="12">
        <f>MATCH(CONCATENATE("B ",TEXT($BW228,"mmm-yyyy")),Curves!$11:$11,0)</f>
        <v>17</v>
      </c>
      <c r="DN228" s="12">
        <f>MATCH(CONCATENATE("DISC ",TEXT($BW228,"mmm-yyyy")),Curves!$11:$11,0)</f>
        <v>41</v>
      </c>
      <c r="DP228" s="12">
        <f>MATCH(CONCATENATE("NG ",TEXT($BX228,"mmm-yyyy")),Curves!$11:$11,0)</f>
        <v>30</v>
      </c>
      <c r="DQ228" s="12">
        <f>MATCH(CONCATENATE("B ",TEXT($BX228,"mmm-yyyy")),Curves!$11:$11,0)</f>
        <v>18</v>
      </c>
      <c r="DR228" s="12">
        <f>MATCH(CONCATENATE("DISC ",TEXT($BX228,"mmm-yyyy")),Curves!$11:$11,0)</f>
        <v>42</v>
      </c>
    </row>
    <row r="229" spans="2:122" x14ac:dyDescent="0.2">
      <c r="B229" s="6">
        <f t="shared" si="245"/>
        <v>36861</v>
      </c>
      <c r="C229" s="27">
        <f>IF(Curves!C238&lt;&gt;"",Curves!C238,"")</f>
        <v>36843</v>
      </c>
      <c r="D229" s="31"/>
      <c r="E229" s="20">
        <f t="shared" si="246"/>
        <v>0</v>
      </c>
      <c r="F229" s="20">
        <f t="shared" si="248"/>
        <v>0</v>
      </c>
      <c r="G229" s="20">
        <f t="shared" si="249"/>
        <v>0</v>
      </c>
      <c r="H229" s="20">
        <f t="shared" si="250"/>
        <v>0</v>
      </c>
      <c r="I229" s="20">
        <f t="shared" si="251"/>
        <v>0</v>
      </c>
      <c r="J229" s="20">
        <f t="shared" si="252"/>
        <v>0</v>
      </c>
      <c r="K229" s="20">
        <f t="shared" si="253"/>
        <v>0</v>
      </c>
      <c r="L229" s="20">
        <f t="shared" si="254"/>
        <v>5.5048618087259378</v>
      </c>
      <c r="M229" s="20">
        <f t="shared" si="255"/>
        <v>5.4733867327406491</v>
      </c>
      <c r="N229" s="20">
        <f t="shared" si="256"/>
        <v>5.1264328346800934</v>
      </c>
      <c r="O229" s="21">
        <f t="shared" si="257"/>
        <v>4.7082600948300053</v>
      </c>
      <c r="P229" s="20"/>
      <c r="Q229" s="50">
        <f t="shared" si="258"/>
        <v>5.5048618087259378</v>
      </c>
      <c r="R229" s="50">
        <f t="shared" si="278"/>
        <v>4.7082600948300053</v>
      </c>
      <c r="S229" s="51">
        <f t="shared" si="259"/>
        <v>0.79660171389593248</v>
      </c>
      <c r="U229" s="34">
        <f>INDEX(Curves!$A$12:$AZ$907,$CA229,CB229)</f>
        <v>0</v>
      </c>
      <c r="V229" s="34">
        <f>INDEX(Curves!$A$12:$AZ$907,$CA229,CC229)</f>
        <v>0</v>
      </c>
      <c r="W229" s="34">
        <f>INDEX(Curves!$A$12:$AZ$907,$CA229,CD229)</f>
        <v>0</v>
      </c>
      <c r="X229" s="34"/>
      <c r="Y229" s="34">
        <f>INDEX(Curves!$A$12:$AZ$907,$CA229,CF229)</f>
        <v>0</v>
      </c>
      <c r="Z229" s="34">
        <f>INDEX(Curves!$A$12:$AZ$907,$CA229,CG229)</f>
        <v>0</v>
      </c>
      <c r="AA229" s="34">
        <f>INDEX(Curves!$A$12:$AZ$907,$CA229,CH229)</f>
        <v>0</v>
      </c>
      <c r="AB229" s="34"/>
      <c r="AC229" s="34">
        <f>INDEX(Curves!$A$12:$AZ$907,$CA229,CJ229)</f>
        <v>0</v>
      </c>
      <c r="AD229" s="34">
        <f>INDEX(Curves!$A$12:$AZ$907,$CA229,CK229)</f>
        <v>0</v>
      </c>
      <c r="AE229" s="34">
        <f>INDEX(Curves!$A$12:$AZ$907,$CA229,CL229)</f>
        <v>0</v>
      </c>
      <c r="AF229" s="34"/>
      <c r="AG229" s="34">
        <f>INDEX(Curves!$A$12:$AZ$907,$CA229,CN229)</f>
        <v>0</v>
      </c>
      <c r="AH229" s="34">
        <f>INDEX(Curves!$A$12:$AZ$907,$CA229,CO229)</f>
        <v>0</v>
      </c>
      <c r="AI229" s="34">
        <f>INDEX(Curves!$A$12:$AZ$907,$CA229,CP229)</f>
        <v>0</v>
      </c>
      <c r="AJ229" s="34"/>
      <c r="AK229" s="34">
        <f>INDEX(Curves!$A$12:$AZ$907,$CA229,CR229)</f>
        <v>0</v>
      </c>
      <c r="AL229" s="34">
        <f>INDEX(Curves!$A$12:$AZ$907,$CA229,CS229)</f>
        <v>0</v>
      </c>
      <c r="AM229" s="34">
        <f>INDEX(Curves!$A$12:$AZ$907,$CA229,CT229)</f>
        <v>0</v>
      </c>
      <c r="AN229" s="34"/>
      <c r="AO229" s="34">
        <f>INDEX(Curves!$A$12:$AZ$907,$CA229,CV229)</f>
        <v>0</v>
      </c>
      <c r="AP229" s="34">
        <f>INDEX(Curves!$A$12:$AZ$907,$CA229,CW229)</f>
        <v>0</v>
      </c>
      <c r="AQ229" s="34">
        <f>INDEX(Curves!$A$12:$AZ$907,$CA229,CX229)</f>
        <v>0</v>
      </c>
      <c r="AR229" s="34"/>
      <c r="AS229" s="34">
        <f>INDEX(Curves!$A$12:$AZ$907,$CA229,CZ229)</f>
        <v>0</v>
      </c>
      <c r="AT229" s="34">
        <f>INDEX(Curves!$A$12:$AZ$907,$CA229,DA229)</f>
        <v>0</v>
      </c>
      <c r="AU229" s="34">
        <f>INDEX(Curves!$A$12:$AZ$907,$CA229,DB229)</f>
        <v>0</v>
      </c>
      <c r="AV229" s="34"/>
      <c r="AW229" s="34">
        <f>INDEX(Curves!$A$12:$AZ$907,$CA229,DD229)</f>
        <v>5.6980000000000004</v>
      </c>
      <c r="AX229" s="34">
        <f>INDEX(Curves!$A$12:$AZ$907,$CA229,DE229)</f>
        <v>-0.17499999999999999</v>
      </c>
      <c r="AY229" s="34">
        <f>INDEX(Curves!$A$12:$AZ$907,$CA229,DF229)</f>
        <v>0.99671588063116734</v>
      </c>
      <c r="AZ229" s="34"/>
      <c r="BA229" s="34">
        <f>INDEX(Curves!$A$12:$AZ$907,$CA229,DH229)</f>
        <v>5.7060000000000004</v>
      </c>
      <c r="BB229" s="34">
        <f>INDEX(Curves!$A$12:$AZ$907,$CA229,DI229)</f>
        <v>-0.1825</v>
      </c>
      <c r="BC229" s="34">
        <f>INDEX(Curves!$A$12:$AZ$907,$CA229,DJ229)</f>
        <v>0.99092726219618876</v>
      </c>
      <c r="BD229" s="34"/>
      <c r="BE229" s="34">
        <f>INDEX(Curves!$A$12:$AZ$907,$CA229,DL229)</f>
        <v>5.3860000000000001</v>
      </c>
      <c r="BF229" s="34">
        <f>INDEX(Curves!$A$12:$AZ$907,$CA229,DM229)</f>
        <v>-0.1825</v>
      </c>
      <c r="BG229" s="34">
        <f>INDEX(Curves!$A$12:$AZ$907,$CA229,DN229)</f>
        <v>0.98518935998464374</v>
      </c>
      <c r="BH229" s="34"/>
      <c r="BI229" s="34">
        <f>INDEX(Curves!$A$12:$AZ$907,$CA229,DP229)</f>
        <v>5.0209999999999999</v>
      </c>
      <c r="BJ229" s="34">
        <f>INDEX(Curves!$A$12:$AZ$907,$CA229,DQ229)</f>
        <v>-0.2175</v>
      </c>
      <c r="BK229" s="34">
        <f>INDEX(Curves!$A$12:$AZ$907,$CA229,DR229)</f>
        <v>0.98017281041532334</v>
      </c>
      <c r="BL229"/>
      <c r="BM229"/>
      <c r="BN229" s="17">
        <f t="shared" si="261"/>
        <v>36647</v>
      </c>
      <c r="BO229" s="17">
        <f t="shared" ref="BO229:BX229" si="295">EOMONTH(BN229,1)</f>
        <v>36707</v>
      </c>
      <c r="BP229" s="17">
        <f t="shared" si="295"/>
        <v>36738</v>
      </c>
      <c r="BQ229" s="17">
        <f t="shared" si="295"/>
        <v>36769</v>
      </c>
      <c r="BR229" s="17">
        <f t="shared" si="295"/>
        <v>36799</v>
      </c>
      <c r="BS229" s="17">
        <f t="shared" si="295"/>
        <v>36830</v>
      </c>
      <c r="BT229" s="17">
        <f t="shared" si="295"/>
        <v>36860</v>
      </c>
      <c r="BU229" s="17">
        <f t="shared" si="295"/>
        <v>36891</v>
      </c>
      <c r="BV229" s="17">
        <f t="shared" si="295"/>
        <v>36922</v>
      </c>
      <c r="BW229" s="17">
        <f t="shared" si="295"/>
        <v>36950</v>
      </c>
      <c r="BX229" s="17">
        <f t="shared" si="295"/>
        <v>36981</v>
      </c>
      <c r="BY229" s="9"/>
      <c r="CA229" s="12">
        <f>MATCH(C229,Curves!$C$12:$C$433,0)</f>
        <v>227</v>
      </c>
      <c r="CB229" s="12">
        <f>MATCH(CONCATENATE("NG ",TEXT($BN229,"mmm-yyyy")),Curves!$11:$11,0)</f>
        <v>20</v>
      </c>
      <c r="CC229" s="12">
        <f>MATCH(CONCATENATE("B ",TEXT($BN229,"mmm-yyyy")),Curves!$11:$11,0)</f>
        <v>8</v>
      </c>
      <c r="CD229" s="12">
        <f>MATCH(CONCATENATE("DISC ",TEXT($BN229,"mmm-yyyy")),Curves!$11:$11,0)</f>
        <v>32</v>
      </c>
      <c r="CE229" s="12"/>
      <c r="CF229" s="12">
        <f>MATCH(CONCATENATE("NG ",TEXT($BO229,"mmm-yyyy")),Curves!$11:$11,0)</f>
        <v>21</v>
      </c>
      <c r="CG229" s="12">
        <f>MATCH(CONCATENATE("B ",TEXT($BO229,"mmm-yyyy")),Curves!$11:$11,0)</f>
        <v>9</v>
      </c>
      <c r="CH229" s="12">
        <f>MATCH(CONCATENATE("DISC ",TEXT($BO229,"mmm-yyyy")),Curves!$11:$11,0)</f>
        <v>33</v>
      </c>
      <c r="CI229" s="12"/>
      <c r="CJ229" s="12">
        <f>MATCH(CONCATENATE("NG ",TEXT($BP229,"mmm-yyyy")),Curves!$11:$11,0)</f>
        <v>22</v>
      </c>
      <c r="CK229" s="12">
        <f>MATCH(CONCATENATE("B ",TEXT($BP229,"mmm-yyyy")),Curves!$11:$11,0)</f>
        <v>10</v>
      </c>
      <c r="CL229" s="12">
        <f>MATCH(CONCATENATE("DISC ",TEXT($BP229,"mmm-yyyy")),Curves!$11:$11,0)</f>
        <v>34</v>
      </c>
      <c r="CM229" s="12"/>
      <c r="CN229" s="12">
        <f>MATCH(CONCATENATE("NG ",TEXT($BQ229,"mmm-yyyy")),Curves!$11:$11,0)</f>
        <v>23</v>
      </c>
      <c r="CO229" s="12">
        <f>MATCH(CONCATENATE("B ",TEXT($BQ229,"mmm-yyyy")),Curves!$11:$11,0)</f>
        <v>11</v>
      </c>
      <c r="CP229" s="12">
        <f>MATCH(CONCATENATE("DISC ",TEXT($BQ229,"mmm-yyyy")),Curves!$11:$11,0)</f>
        <v>35</v>
      </c>
      <c r="CQ229" s="12"/>
      <c r="CR229" s="12">
        <f>MATCH(CONCATENATE("NG ",TEXT($BR229,"mmm-yyyy")),Curves!$11:$11,0)</f>
        <v>24</v>
      </c>
      <c r="CS229" s="12">
        <f>MATCH(CONCATENATE("B ",TEXT($BR229,"mmm-yyyy")),Curves!$11:$11,0)</f>
        <v>12</v>
      </c>
      <c r="CT229" s="12">
        <f>MATCH(CONCATENATE("DISC ",TEXT($BR229,"mmm-yyyy")),Curves!$11:$11,0)</f>
        <v>36</v>
      </c>
      <c r="CU229" s="12"/>
      <c r="CV229" s="12">
        <f>MATCH(CONCATENATE("NG ",TEXT($BS229,"mmm-yyyy")),Curves!$11:$11,0)</f>
        <v>25</v>
      </c>
      <c r="CW229" s="12">
        <f>MATCH(CONCATENATE("B ",TEXT($BS229,"mmm-yyyy")),Curves!$11:$11,0)</f>
        <v>13</v>
      </c>
      <c r="CX229" s="12">
        <f>MATCH(CONCATENATE("DISC ",TEXT($BS229,"mmm-yyyy")),Curves!$11:$11,0)</f>
        <v>37</v>
      </c>
      <c r="CY229" s="12"/>
      <c r="CZ229" s="12">
        <f>MATCH(CONCATENATE("NG ",TEXT($BT229,"mmm-yyyy")),Curves!$11:$11,0)</f>
        <v>26</v>
      </c>
      <c r="DA229" s="12">
        <f>MATCH(CONCATENATE("B ",TEXT($BT229,"mmm-yyyy")),Curves!$11:$11,0)</f>
        <v>14</v>
      </c>
      <c r="DB229" s="12">
        <f>MATCH(CONCATENATE("DISC ",TEXT($BT229,"mmm-yyyy")),Curves!$11:$11,0)</f>
        <v>38</v>
      </c>
      <c r="DC229" s="12"/>
      <c r="DD229" s="12">
        <f>MATCH(CONCATENATE("NG ",TEXT($BU229,"mmm-yyyy")),Curves!$11:$11,0)</f>
        <v>27</v>
      </c>
      <c r="DE229" s="12">
        <f>MATCH(CONCATENATE("B ",TEXT($BU229,"mmm-yyyy")),Curves!$11:$11,0)</f>
        <v>15</v>
      </c>
      <c r="DF229" s="12">
        <f>MATCH(CONCATENATE("DISC ",TEXT($BU229,"mmm-yyyy")),Curves!$11:$11,0)</f>
        <v>39</v>
      </c>
      <c r="DG229" s="12"/>
      <c r="DH229" s="12">
        <f>MATCH(CONCATENATE("NG ",TEXT($BV229,"mmm-yyyy")),Curves!$11:$11,0)</f>
        <v>28</v>
      </c>
      <c r="DI229" s="12">
        <f>MATCH(CONCATENATE("B ",TEXT($BV229,"mmm-yyyy")),Curves!$11:$11,0)</f>
        <v>16</v>
      </c>
      <c r="DJ229" s="12">
        <f>MATCH(CONCATENATE("DISC ",TEXT($BV229,"mmm-yyyy")),Curves!$11:$11,0)</f>
        <v>40</v>
      </c>
      <c r="DL229" s="12">
        <f>MATCH(CONCATENATE("NG ",TEXT($BW229,"mmm-yyyy")),Curves!$11:$11,0)</f>
        <v>29</v>
      </c>
      <c r="DM229" s="12">
        <f>MATCH(CONCATENATE("B ",TEXT($BW229,"mmm-yyyy")),Curves!$11:$11,0)</f>
        <v>17</v>
      </c>
      <c r="DN229" s="12">
        <f>MATCH(CONCATENATE("DISC ",TEXT($BW229,"mmm-yyyy")),Curves!$11:$11,0)</f>
        <v>41</v>
      </c>
      <c r="DP229" s="12">
        <f>MATCH(CONCATENATE("NG ",TEXT($BX229,"mmm-yyyy")),Curves!$11:$11,0)</f>
        <v>30</v>
      </c>
      <c r="DQ229" s="12">
        <f>MATCH(CONCATENATE("B ",TEXT($BX229,"mmm-yyyy")),Curves!$11:$11,0)</f>
        <v>18</v>
      </c>
      <c r="DR229" s="12">
        <f>MATCH(CONCATENATE("DISC ",TEXT($BX229,"mmm-yyyy")),Curves!$11:$11,0)</f>
        <v>42</v>
      </c>
    </row>
    <row r="230" spans="2:122" x14ac:dyDescent="0.2">
      <c r="B230" s="6">
        <f t="shared" si="245"/>
        <v>36861</v>
      </c>
      <c r="C230" s="27">
        <f>IF(Curves!C239&lt;&gt;"",Curves!C239,"")</f>
        <v>36844</v>
      </c>
      <c r="D230" s="31"/>
      <c r="E230" s="20">
        <f t="shared" si="246"/>
        <v>0</v>
      </c>
      <c r="F230" s="20">
        <f t="shared" si="248"/>
        <v>0</v>
      </c>
      <c r="G230" s="20">
        <f t="shared" si="249"/>
        <v>0</v>
      </c>
      <c r="H230" s="20">
        <f t="shared" si="250"/>
        <v>0</v>
      </c>
      <c r="I230" s="20">
        <f t="shared" si="251"/>
        <v>0</v>
      </c>
      <c r="J230" s="20">
        <f t="shared" si="252"/>
        <v>0</v>
      </c>
      <c r="K230" s="20">
        <f t="shared" si="253"/>
        <v>0</v>
      </c>
      <c r="L230" s="20">
        <f t="shared" si="254"/>
        <v>5.8403428765622767</v>
      </c>
      <c r="M230" s="20">
        <f t="shared" si="255"/>
        <v>5.7728807640224939</v>
      </c>
      <c r="N230" s="20">
        <f t="shared" si="256"/>
        <v>5.3628931891826648</v>
      </c>
      <c r="O230" s="21">
        <f t="shared" si="257"/>
        <v>4.89736103771176</v>
      </c>
      <c r="P230" s="20"/>
      <c r="Q230" s="50">
        <f t="shared" si="258"/>
        <v>5.8403428765622767</v>
      </c>
      <c r="R230" s="50">
        <f t="shared" si="278"/>
        <v>4.89736103771176</v>
      </c>
      <c r="S230" s="51">
        <f t="shared" si="259"/>
        <v>0.94298183885051667</v>
      </c>
      <c r="U230" s="34">
        <f>INDEX(Curves!$A$12:$AZ$907,$CA230,CB230)</f>
        <v>0</v>
      </c>
      <c r="V230" s="34">
        <f>INDEX(Curves!$A$12:$AZ$907,$CA230,CC230)</f>
        <v>0</v>
      </c>
      <c r="W230" s="34">
        <f>INDEX(Curves!$A$12:$AZ$907,$CA230,CD230)</f>
        <v>0</v>
      </c>
      <c r="X230" s="34"/>
      <c r="Y230" s="34">
        <f>INDEX(Curves!$A$12:$AZ$907,$CA230,CF230)</f>
        <v>0</v>
      </c>
      <c r="Z230" s="34">
        <f>INDEX(Curves!$A$12:$AZ$907,$CA230,CG230)</f>
        <v>0</v>
      </c>
      <c r="AA230" s="34">
        <f>INDEX(Curves!$A$12:$AZ$907,$CA230,CH230)</f>
        <v>0</v>
      </c>
      <c r="AB230" s="34"/>
      <c r="AC230" s="34">
        <f>INDEX(Curves!$A$12:$AZ$907,$CA230,CJ230)</f>
        <v>0</v>
      </c>
      <c r="AD230" s="34">
        <f>INDEX(Curves!$A$12:$AZ$907,$CA230,CK230)</f>
        <v>0</v>
      </c>
      <c r="AE230" s="34">
        <f>INDEX(Curves!$A$12:$AZ$907,$CA230,CL230)</f>
        <v>0</v>
      </c>
      <c r="AF230" s="34"/>
      <c r="AG230" s="34">
        <f>INDEX(Curves!$A$12:$AZ$907,$CA230,CN230)</f>
        <v>0</v>
      </c>
      <c r="AH230" s="34">
        <f>INDEX(Curves!$A$12:$AZ$907,$CA230,CO230)</f>
        <v>0</v>
      </c>
      <c r="AI230" s="34">
        <f>INDEX(Curves!$A$12:$AZ$907,$CA230,CP230)</f>
        <v>0</v>
      </c>
      <c r="AJ230" s="34"/>
      <c r="AK230" s="34">
        <f>INDEX(Curves!$A$12:$AZ$907,$CA230,CR230)</f>
        <v>0</v>
      </c>
      <c r="AL230" s="34">
        <f>INDEX(Curves!$A$12:$AZ$907,$CA230,CS230)</f>
        <v>0</v>
      </c>
      <c r="AM230" s="34">
        <f>INDEX(Curves!$A$12:$AZ$907,$CA230,CT230)</f>
        <v>0</v>
      </c>
      <c r="AN230" s="34"/>
      <c r="AO230" s="34">
        <f>INDEX(Curves!$A$12:$AZ$907,$CA230,CV230)</f>
        <v>0</v>
      </c>
      <c r="AP230" s="34">
        <f>INDEX(Curves!$A$12:$AZ$907,$CA230,CW230)</f>
        <v>0</v>
      </c>
      <c r="AQ230" s="34">
        <f>INDEX(Curves!$A$12:$AZ$907,$CA230,CX230)</f>
        <v>0</v>
      </c>
      <c r="AR230" s="34"/>
      <c r="AS230" s="34">
        <f>INDEX(Curves!$A$12:$AZ$907,$CA230,CZ230)</f>
        <v>0</v>
      </c>
      <c r="AT230" s="34">
        <f>INDEX(Curves!$A$12:$AZ$907,$CA230,DA230)</f>
        <v>0</v>
      </c>
      <c r="AU230" s="34">
        <f>INDEX(Curves!$A$12:$AZ$907,$CA230,DB230)</f>
        <v>0</v>
      </c>
      <c r="AV230" s="34"/>
      <c r="AW230" s="34">
        <f>INDEX(Curves!$A$12:$AZ$907,$CA230,DD230)</f>
        <v>6.016</v>
      </c>
      <c r="AX230" s="34">
        <f>INDEX(Curves!$A$12:$AZ$907,$CA230,DE230)</f>
        <v>-0.1575</v>
      </c>
      <c r="AY230" s="34">
        <f>INDEX(Curves!$A$12:$AZ$907,$CA230,DF230)</f>
        <v>0.99690072144103037</v>
      </c>
      <c r="AZ230" s="34"/>
      <c r="BA230" s="34">
        <f>INDEX(Curves!$A$12:$AZ$907,$CA230,DH230)</f>
        <v>6.0020000000000007</v>
      </c>
      <c r="BB230" s="34">
        <f>INDEX(Curves!$A$12:$AZ$907,$CA230,DI230)</f>
        <v>-0.17749999999999999</v>
      </c>
      <c r="BC230" s="34">
        <f>INDEX(Curves!$A$12:$AZ$907,$CA230,DJ230)</f>
        <v>0.99113756786376395</v>
      </c>
      <c r="BD230" s="34"/>
      <c r="BE230" s="34">
        <f>INDEX(Curves!$A$12:$AZ$907,$CA230,DL230)</f>
        <v>5.62</v>
      </c>
      <c r="BF230" s="34">
        <f>INDEX(Curves!$A$12:$AZ$907,$CA230,DM230)</f>
        <v>-0.17749999999999999</v>
      </c>
      <c r="BG230" s="34">
        <f>INDEX(Curves!$A$12:$AZ$907,$CA230,DN230)</f>
        <v>0.98537311698349384</v>
      </c>
      <c r="BH230" s="34"/>
      <c r="BI230" s="34">
        <f>INDEX(Curves!$A$12:$AZ$907,$CA230,DP230)</f>
        <v>5.2079999999999993</v>
      </c>
      <c r="BJ230" s="34">
        <f>INDEX(Curves!$A$12:$AZ$907,$CA230,DQ230)</f>
        <v>-0.21249999999999999</v>
      </c>
      <c r="BK230" s="34">
        <f>INDEX(Curves!$A$12:$AZ$907,$CA230,DR230)</f>
        <v>0.98035452661630695</v>
      </c>
      <c r="BL230"/>
      <c r="BM230"/>
      <c r="BN230" s="17">
        <f t="shared" si="261"/>
        <v>36647</v>
      </c>
      <c r="BO230" s="17">
        <f t="shared" ref="BO230:BX230" si="296">EOMONTH(BN230,1)</f>
        <v>36707</v>
      </c>
      <c r="BP230" s="17">
        <f t="shared" si="296"/>
        <v>36738</v>
      </c>
      <c r="BQ230" s="17">
        <f t="shared" si="296"/>
        <v>36769</v>
      </c>
      <c r="BR230" s="17">
        <f t="shared" si="296"/>
        <v>36799</v>
      </c>
      <c r="BS230" s="17">
        <f t="shared" si="296"/>
        <v>36830</v>
      </c>
      <c r="BT230" s="17">
        <f t="shared" si="296"/>
        <v>36860</v>
      </c>
      <c r="BU230" s="17">
        <f t="shared" si="296"/>
        <v>36891</v>
      </c>
      <c r="BV230" s="17">
        <f t="shared" si="296"/>
        <v>36922</v>
      </c>
      <c r="BW230" s="17">
        <f t="shared" si="296"/>
        <v>36950</v>
      </c>
      <c r="BX230" s="17">
        <f t="shared" si="296"/>
        <v>36981</v>
      </c>
      <c r="BY230" s="9"/>
      <c r="CA230" s="12">
        <f>MATCH(C230,Curves!$C$12:$C$433,0)</f>
        <v>228</v>
      </c>
      <c r="CB230" s="12">
        <f>MATCH(CONCATENATE("NG ",TEXT($BN230,"mmm-yyyy")),Curves!$11:$11,0)</f>
        <v>20</v>
      </c>
      <c r="CC230" s="12">
        <f>MATCH(CONCATENATE("B ",TEXT($BN230,"mmm-yyyy")),Curves!$11:$11,0)</f>
        <v>8</v>
      </c>
      <c r="CD230" s="12">
        <f>MATCH(CONCATENATE("DISC ",TEXT($BN230,"mmm-yyyy")),Curves!$11:$11,0)</f>
        <v>32</v>
      </c>
      <c r="CE230" s="12"/>
      <c r="CF230" s="12">
        <f>MATCH(CONCATENATE("NG ",TEXT($BO230,"mmm-yyyy")),Curves!$11:$11,0)</f>
        <v>21</v>
      </c>
      <c r="CG230" s="12">
        <f>MATCH(CONCATENATE("B ",TEXT($BO230,"mmm-yyyy")),Curves!$11:$11,0)</f>
        <v>9</v>
      </c>
      <c r="CH230" s="12">
        <f>MATCH(CONCATENATE("DISC ",TEXT($BO230,"mmm-yyyy")),Curves!$11:$11,0)</f>
        <v>33</v>
      </c>
      <c r="CI230" s="12"/>
      <c r="CJ230" s="12">
        <f>MATCH(CONCATENATE("NG ",TEXT($BP230,"mmm-yyyy")),Curves!$11:$11,0)</f>
        <v>22</v>
      </c>
      <c r="CK230" s="12">
        <f>MATCH(CONCATENATE("B ",TEXT($BP230,"mmm-yyyy")),Curves!$11:$11,0)</f>
        <v>10</v>
      </c>
      <c r="CL230" s="12">
        <f>MATCH(CONCATENATE("DISC ",TEXT($BP230,"mmm-yyyy")),Curves!$11:$11,0)</f>
        <v>34</v>
      </c>
      <c r="CM230" s="12"/>
      <c r="CN230" s="12">
        <f>MATCH(CONCATENATE("NG ",TEXT($BQ230,"mmm-yyyy")),Curves!$11:$11,0)</f>
        <v>23</v>
      </c>
      <c r="CO230" s="12">
        <f>MATCH(CONCATENATE("B ",TEXT($BQ230,"mmm-yyyy")),Curves!$11:$11,0)</f>
        <v>11</v>
      </c>
      <c r="CP230" s="12">
        <f>MATCH(CONCATENATE("DISC ",TEXT($BQ230,"mmm-yyyy")),Curves!$11:$11,0)</f>
        <v>35</v>
      </c>
      <c r="CQ230" s="12"/>
      <c r="CR230" s="12">
        <f>MATCH(CONCATENATE("NG ",TEXT($BR230,"mmm-yyyy")),Curves!$11:$11,0)</f>
        <v>24</v>
      </c>
      <c r="CS230" s="12">
        <f>MATCH(CONCATENATE("B ",TEXT($BR230,"mmm-yyyy")),Curves!$11:$11,0)</f>
        <v>12</v>
      </c>
      <c r="CT230" s="12">
        <f>MATCH(CONCATENATE("DISC ",TEXT($BR230,"mmm-yyyy")),Curves!$11:$11,0)</f>
        <v>36</v>
      </c>
      <c r="CU230" s="12"/>
      <c r="CV230" s="12">
        <f>MATCH(CONCATENATE("NG ",TEXT($BS230,"mmm-yyyy")),Curves!$11:$11,0)</f>
        <v>25</v>
      </c>
      <c r="CW230" s="12">
        <f>MATCH(CONCATENATE("B ",TEXT($BS230,"mmm-yyyy")),Curves!$11:$11,0)</f>
        <v>13</v>
      </c>
      <c r="CX230" s="12">
        <f>MATCH(CONCATENATE("DISC ",TEXT($BS230,"mmm-yyyy")),Curves!$11:$11,0)</f>
        <v>37</v>
      </c>
      <c r="CY230" s="12"/>
      <c r="CZ230" s="12">
        <f>MATCH(CONCATENATE("NG ",TEXT($BT230,"mmm-yyyy")),Curves!$11:$11,0)</f>
        <v>26</v>
      </c>
      <c r="DA230" s="12">
        <f>MATCH(CONCATENATE("B ",TEXT($BT230,"mmm-yyyy")),Curves!$11:$11,0)</f>
        <v>14</v>
      </c>
      <c r="DB230" s="12">
        <f>MATCH(CONCATENATE("DISC ",TEXT($BT230,"mmm-yyyy")),Curves!$11:$11,0)</f>
        <v>38</v>
      </c>
      <c r="DC230" s="12"/>
      <c r="DD230" s="12">
        <f>MATCH(CONCATENATE("NG ",TEXT($BU230,"mmm-yyyy")),Curves!$11:$11,0)</f>
        <v>27</v>
      </c>
      <c r="DE230" s="12">
        <f>MATCH(CONCATENATE("B ",TEXT($BU230,"mmm-yyyy")),Curves!$11:$11,0)</f>
        <v>15</v>
      </c>
      <c r="DF230" s="12">
        <f>MATCH(CONCATENATE("DISC ",TEXT($BU230,"mmm-yyyy")),Curves!$11:$11,0)</f>
        <v>39</v>
      </c>
      <c r="DG230" s="12"/>
      <c r="DH230" s="12">
        <f>MATCH(CONCATENATE("NG ",TEXT($BV230,"mmm-yyyy")),Curves!$11:$11,0)</f>
        <v>28</v>
      </c>
      <c r="DI230" s="12">
        <f>MATCH(CONCATENATE("B ",TEXT($BV230,"mmm-yyyy")),Curves!$11:$11,0)</f>
        <v>16</v>
      </c>
      <c r="DJ230" s="12">
        <f>MATCH(CONCATENATE("DISC ",TEXT($BV230,"mmm-yyyy")),Curves!$11:$11,0)</f>
        <v>40</v>
      </c>
      <c r="DL230" s="12">
        <f>MATCH(CONCATENATE("NG ",TEXT($BW230,"mmm-yyyy")),Curves!$11:$11,0)</f>
        <v>29</v>
      </c>
      <c r="DM230" s="12">
        <f>MATCH(CONCATENATE("B ",TEXT($BW230,"mmm-yyyy")),Curves!$11:$11,0)</f>
        <v>17</v>
      </c>
      <c r="DN230" s="12">
        <f>MATCH(CONCATENATE("DISC ",TEXT($BW230,"mmm-yyyy")),Curves!$11:$11,0)</f>
        <v>41</v>
      </c>
      <c r="DP230" s="12">
        <f>MATCH(CONCATENATE("NG ",TEXT($BX230,"mmm-yyyy")),Curves!$11:$11,0)</f>
        <v>30</v>
      </c>
      <c r="DQ230" s="12">
        <f>MATCH(CONCATENATE("B ",TEXT($BX230,"mmm-yyyy")),Curves!$11:$11,0)</f>
        <v>18</v>
      </c>
      <c r="DR230" s="12">
        <f>MATCH(CONCATENATE("DISC ",TEXT($BX230,"mmm-yyyy")),Curves!$11:$11,0)</f>
        <v>42</v>
      </c>
    </row>
    <row r="231" spans="2:122" x14ac:dyDescent="0.2">
      <c r="B231" s="6">
        <f t="shared" si="245"/>
        <v>36861</v>
      </c>
      <c r="C231" s="27">
        <f>IF(Curves!C240&lt;&gt;"",Curves!C240,"")</f>
        <v>36845</v>
      </c>
      <c r="D231" s="31"/>
      <c r="E231" s="20">
        <f t="shared" si="246"/>
        <v>0</v>
      </c>
      <c r="F231" s="20">
        <f t="shared" si="248"/>
        <v>0</v>
      </c>
      <c r="G231" s="20">
        <f t="shared" si="249"/>
        <v>0</v>
      </c>
      <c r="H231" s="20">
        <f t="shared" si="250"/>
        <v>0</v>
      </c>
      <c r="I231" s="20">
        <f t="shared" si="251"/>
        <v>0</v>
      </c>
      <c r="J231" s="20">
        <f t="shared" si="252"/>
        <v>0</v>
      </c>
      <c r="K231" s="20">
        <f t="shared" si="253"/>
        <v>0</v>
      </c>
      <c r="L231" s="20">
        <f t="shared" si="254"/>
        <v>5.9750182463305386</v>
      </c>
      <c r="M231" s="20">
        <f t="shared" si="255"/>
        <v>5.9637961314598673</v>
      </c>
      <c r="N231" s="20">
        <f t="shared" si="256"/>
        <v>5.515163824135124</v>
      </c>
      <c r="O231" s="21">
        <f t="shared" si="257"/>
        <v>5.0016744155005979</v>
      </c>
      <c r="P231" s="20"/>
      <c r="Q231" s="50">
        <f t="shared" si="258"/>
        <v>5.9750182463305386</v>
      </c>
      <c r="R231" s="50">
        <f t="shared" si="278"/>
        <v>5.0016744155005979</v>
      </c>
      <c r="S231" s="51">
        <f t="shared" si="259"/>
        <v>0.97334383082994069</v>
      </c>
      <c r="U231" s="34">
        <f>INDEX(Curves!$A$12:$AZ$907,$CA231,CB231)</f>
        <v>0</v>
      </c>
      <c r="V231" s="34">
        <f>INDEX(Curves!$A$12:$AZ$907,$CA231,CC231)</f>
        <v>0</v>
      </c>
      <c r="W231" s="34">
        <f>INDEX(Curves!$A$12:$AZ$907,$CA231,CD231)</f>
        <v>0</v>
      </c>
      <c r="X231" s="34"/>
      <c r="Y231" s="34">
        <f>INDEX(Curves!$A$12:$AZ$907,$CA231,CF231)</f>
        <v>0</v>
      </c>
      <c r="Z231" s="34">
        <f>INDEX(Curves!$A$12:$AZ$907,$CA231,CG231)</f>
        <v>0</v>
      </c>
      <c r="AA231" s="34">
        <f>INDEX(Curves!$A$12:$AZ$907,$CA231,CH231)</f>
        <v>0</v>
      </c>
      <c r="AB231" s="34"/>
      <c r="AC231" s="34">
        <f>INDEX(Curves!$A$12:$AZ$907,$CA231,CJ231)</f>
        <v>0</v>
      </c>
      <c r="AD231" s="34">
        <f>INDEX(Curves!$A$12:$AZ$907,$CA231,CK231)</f>
        <v>0</v>
      </c>
      <c r="AE231" s="34">
        <f>INDEX(Curves!$A$12:$AZ$907,$CA231,CL231)</f>
        <v>0</v>
      </c>
      <c r="AF231" s="34"/>
      <c r="AG231" s="34">
        <f>INDEX(Curves!$A$12:$AZ$907,$CA231,CN231)</f>
        <v>0</v>
      </c>
      <c r="AH231" s="34">
        <f>INDEX(Curves!$A$12:$AZ$907,$CA231,CO231)</f>
        <v>0</v>
      </c>
      <c r="AI231" s="34">
        <f>INDEX(Curves!$A$12:$AZ$907,$CA231,CP231)</f>
        <v>0</v>
      </c>
      <c r="AJ231" s="34"/>
      <c r="AK231" s="34">
        <f>INDEX(Curves!$A$12:$AZ$907,$CA231,CR231)</f>
        <v>0</v>
      </c>
      <c r="AL231" s="34">
        <f>INDEX(Curves!$A$12:$AZ$907,$CA231,CS231)</f>
        <v>0</v>
      </c>
      <c r="AM231" s="34">
        <f>INDEX(Curves!$A$12:$AZ$907,$CA231,CT231)</f>
        <v>0</v>
      </c>
      <c r="AN231" s="34"/>
      <c r="AO231" s="34">
        <f>INDEX(Curves!$A$12:$AZ$907,$CA231,CV231)</f>
        <v>0</v>
      </c>
      <c r="AP231" s="34">
        <f>INDEX(Curves!$A$12:$AZ$907,$CA231,CW231)</f>
        <v>0</v>
      </c>
      <c r="AQ231" s="34">
        <f>INDEX(Curves!$A$12:$AZ$907,$CA231,CX231)</f>
        <v>0</v>
      </c>
      <c r="AR231" s="34"/>
      <c r="AS231" s="34">
        <f>INDEX(Curves!$A$12:$AZ$907,$CA231,CZ231)</f>
        <v>0</v>
      </c>
      <c r="AT231" s="34">
        <f>INDEX(Curves!$A$12:$AZ$907,$CA231,DA231)</f>
        <v>0</v>
      </c>
      <c r="AU231" s="34">
        <f>INDEX(Curves!$A$12:$AZ$907,$CA231,DB231)</f>
        <v>0</v>
      </c>
      <c r="AV231" s="34"/>
      <c r="AW231" s="34">
        <f>INDEX(Curves!$A$12:$AZ$907,$CA231,DD231)</f>
        <v>6.2649999999999997</v>
      </c>
      <c r="AX231" s="34">
        <f>INDEX(Curves!$A$12:$AZ$907,$CA231,DE231)</f>
        <v>-0.27250000000000002</v>
      </c>
      <c r="AY231" s="34">
        <f>INDEX(Curves!$A$12:$AZ$907,$CA231,DF231)</f>
        <v>0.99708272779817086</v>
      </c>
      <c r="AZ231" s="34"/>
      <c r="BA231" s="34">
        <f>INDEX(Curves!$A$12:$AZ$907,$CA231,DH231)</f>
        <v>6.2310000000000008</v>
      </c>
      <c r="BB231" s="34">
        <f>INDEX(Curves!$A$12:$AZ$907,$CA231,DI231)</f>
        <v>-0.215</v>
      </c>
      <c r="BC231" s="34">
        <f>INDEX(Curves!$A$12:$AZ$907,$CA231,DJ231)</f>
        <v>0.99132249525596183</v>
      </c>
      <c r="BD231" s="34"/>
      <c r="BE231" s="34">
        <f>INDEX(Curves!$A$12:$AZ$907,$CA231,DL231)</f>
        <v>5.8109999999999999</v>
      </c>
      <c r="BF231" s="34">
        <f>INDEX(Curves!$A$12:$AZ$907,$CA231,DM231)</f>
        <v>-0.215</v>
      </c>
      <c r="BG231" s="34">
        <f>INDEX(Curves!$A$12:$AZ$907,$CA231,DN231)</f>
        <v>0.98555465048876412</v>
      </c>
      <c r="BH231" s="34"/>
      <c r="BI231" s="34">
        <f>INDEX(Curves!$A$12:$AZ$907,$CA231,DP231)</f>
        <v>5.351</v>
      </c>
      <c r="BJ231" s="34">
        <f>INDEX(Curves!$A$12:$AZ$907,$CA231,DQ231)</f>
        <v>-0.25</v>
      </c>
      <c r="BK231" s="34">
        <f>INDEX(Curves!$A$12:$AZ$907,$CA231,DR231)</f>
        <v>0.98052821319360872</v>
      </c>
      <c r="BL231"/>
      <c r="BM231"/>
      <c r="BN231" s="17">
        <f t="shared" si="261"/>
        <v>36647</v>
      </c>
      <c r="BO231" s="17">
        <f t="shared" ref="BO231:BX231" si="297">EOMONTH(BN231,1)</f>
        <v>36707</v>
      </c>
      <c r="BP231" s="17">
        <f t="shared" si="297"/>
        <v>36738</v>
      </c>
      <c r="BQ231" s="17">
        <f t="shared" si="297"/>
        <v>36769</v>
      </c>
      <c r="BR231" s="17">
        <f t="shared" si="297"/>
        <v>36799</v>
      </c>
      <c r="BS231" s="17">
        <f t="shared" si="297"/>
        <v>36830</v>
      </c>
      <c r="BT231" s="17">
        <f t="shared" si="297"/>
        <v>36860</v>
      </c>
      <c r="BU231" s="17">
        <f t="shared" si="297"/>
        <v>36891</v>
      </c>
      <c r="BV231" s="17">
        <f t="shared" si="297"/>
        <v>36922</v>
      </c>
      <c r="BW231" s="17">
        <f t="shared" si="297"/>
        <v>36950</v>
      </c>
      <c r="BX231" s="17">
        <f t="shared" si="297"/>
        <v>36981</v>
      </c>
      <c r="BY231" s="9"/>
      <c r="CA231" s="12">
        <f>MATCH(C231,Curves!$C$12:$C$433,0)</f>
        <v>229</v>
      </c>
      <c r="CB231" s="12">
        <f>MATCH(CONCATENATE("NG ",TEXT($BN231,"mmm-yyyy")),Curves!$11:$11,0)</f>
        <v>20</v>
      </c>
      <c r="CC231" s="12">
        <f>MATCH(CONCATENATE("B ",TEXT($BN231,"mmm-yyyy")),Curves!$11:$11,0)</f>
        <v>8</v>
      </c>
      <c r="CD231" s="12">
        <f>MATCH(CONCATENATE("DISC ",TEXT($BN231,"mmm-yyyy")),Curves!$11:$11,0)</f>
        <v>32</v>
      </c>
      <c r="CE231" s="12"/>
      <c r="CF231" s="12">
        <f>MATCH(CONCATENATE("NG ",TEXT($BO231,"mmm-yyyy")),Curves!$11:$11,0)</f>
        <v>21</v>
      </c>
      <c r="CG231" s="12">
        <f>MATCH(CONCATENATE("B ",TEXT($BO231,"mmm-yyyy")),Curves!$11:$11,0)</f>
        <v>9</v>
      </c>
      <c r="CH231" s="12">
        <f>MATCH(CONCATENATE("DISC ",TEXT($BO231,"mmm-yyyy")),Curves!$11:$11,0)</f>
        <v>33</v>
      </c>
      <c r="CI231" s="12"/>
      <c r="CJ231" s="12">
        <f>MATCH(CONCATENATE("NG ",TEXT($BP231,"mmm-yyyy")),Curves!$11:$11,0)</f>
        <v>22</v>
      </c>
      <c r="CK231" s="12">
        <f>MATCH(CONCATENATE("B ",TEXT($BP231,"mmm-yyyy")),Curves!$11:$11,0)</f>
        <v>10</v>
      </c>
      <c r="CL231" s="12">
        <f>MATCH(CONCATENATE("DISC ",TEXT($BP231,"mmm-yyyy")),Curves!$11:$11,0)</f>
        <v>34</v>
      </c>
      <c r="CM231" s="12"/>
      <c r="CN231" s="12">
        <f>MATCH(CONCATENATE("NG ",TEXT($BQ231,"mmm-yyyy")),Curves!$11:$11,0)</f>
        <v>23</v>
      </c>
      <c r="CO231" s="12">
        <f>MATCH(CONCATENATE("B ",TEXT($BQ231,"mmm-yyyy")),Curves!$11:$11,0)</f>
        <v>11</v>
      </c>
      <c r="CP231" s="12">
        <f>MATCH(CONCATENATE("DISC ",TEXT($BQ231,"mmm-yyyy")),Curves!$11:$11,0)</f>
        <v>35</v>
      </c>
      <c r="CQ231" s="12"/>
      <c r="CR231" s="12">
        <f>MATCH(CONCATENATE("NG ",TEXT($BR231,"mmm-yyyy")),Curves!$11:$11,0)</f>
        <v>24</v>
      </c>
      <c r="CS231" s="12">
        <f>MATCH(CONCATENATE("B ",TEXT($BR231,"mmm-yyyy")),Curves!$11:$11,0)</f>
        <v>12</v>
      </c>
      <c r="CT231" s="12">
        <f>MATCH(CONCATENATE("DISC ",TEXT($BR231,"mmm-yyyy")),Curves!$11:$11,0)</f>
        <v>36</v>
      </c>
      <c r="CU231" s="12"/>
      <c r="CV231" s="12">
        <f>MATCH(CONCATENATE("NG ",TEXT($BS231,"mmm-yyyy")),Curves!$11:$11,0)</f>
        <v>25</v>
      </c>
      <c r="CW231" s="12">
        <f>MATCH(CONCATENATE("B ",TEXT($BS231,"mmm-yyyy")),Curves!$11:$11,0)</f>
        <v>13</v>
      </c>
      <c r="CX231" s="12">
        <f>MATCH(CONCATENATE("DISC ",TEXT($BS231,"mmm-yyyy")),Curves!$11:$11,0)</f>
        <v>37</v>
      </c>
      <c r="CY231" s="12"/>
      <c r="CZ231" s="12">
        <f>MATCH(CONCATENATE("NG ",TEXT($BT231,"mmm-yyyy")),Curves!$11:$11,0)</f>
        <v>26</v>
      </c>
      <c r="DA231" s="12">
        <f>MATCH(CONCATENATE("B ",TEXT($BT231,"mmm-yyyy")),Curves!$11:$11,0)</f>
        <v>14</v>
      </c>
      <c r="DB231" s="12">
        <f>MATCH(CONCATENATE("DISC ",TEXT($BT231,"mmm-yyyy")),Curves!$11:$11,0)</f>
        <v>38</v>
      </c>
      <c r="DC231" s="12"/>
      <c r="DD231" s="12">
        <f>MATCH(CONCATENATE("NG ",TEXT($BU231,"mmm-yyyy")),Curves!$11:$11,0)</f>
        <v>27</v>
      </c>
      <c r="DE231" s="12">
        <f>MATCH(CONCATENATE("B ",TEXT($BU231,"mmm-yyyy")),Curves!$11:$11,0)</f>
        <v>15</v>
      </c>
      <c r="DF231" s="12">
        <f>MATCH(CONCATENATE("DISC ",TEXT($BU231,"mmm-yyyy")),Curves!$11:$11,0)</f>
        <v>39</v>
      </c>
      <c r="DG231" s="12"/>
      <c r="DH231" s="12">
        <f>MATCH(CONCATENATE("NG ",TEXT($BV231,"mmm-yyyy")),Curves!$11:$11,0)</f>
        <v>28</v>
      </c>
      <c r="DI231" s="12">
        <f>MATCH(CONCATENATE("B ",TEXT($BV231,"mmm-yyyy")),Curves!$11:$11,0)</f>
        <v>16</v>
      </c>
      <c r="DJ231" s="12">
        <f>MATCH(CONCATENATE("DISC ",TEXT($BV231,"mmm-yyyy")),Curves!$11:$11,0)</f>
        <v>40</v>
      </c>
      <c r="DL231" s="12">
        <f>MATCH(CONCATENATE("NG ",TEXT($BW231,"mmm-yyyy")),Curves!$11:$11,0)</f>
        <v>29</v>
      </c>
      <c r="DM231" s="12">
        <f>MATCH(CONCATENATE("B ",TEXT($BW231,"mmm-yyyy")),Curves!$11:$11,0)</f>
        <v>17</v>
      </c>
      <c r="DN231" s="12">
        <f>MATCH(CONCATENATE("DISC ",TEXT($BW231,"mmm-yyyy")),Curves!$11:$11,0)</f>
        <v>41</v>
      </c>
      <c r="DP231" s="12">
        <f>MATCH(CONCATENATE("NG ",TEXT($BX231,"mmm-yyyy")),Curves!$11:$11,0)</f>
        <v>30</v>
      </c>
      <c r="DQ231" s="12">
        <f>MATCH(CONCATENATE("B ",TEXT($BX231,"mmm-yyyy")),Curves!$11:$11,0)</f>
        <v>18</v>
      </c>
      <c r="DR231" s="12">
        <f>MATCH(CONCATENATE("DISC ",TEXT($BX231,"mmm-yyyy")),Curves!$11:$11,0)</f>
        <v>42</v>
      </c>
    </row>
    <row r="232" spans="2:122" x14ac:dyDescent="0.2">
      <c r="B232" s="6">
        <f t="shared" si="245"/>
        <v>36861</v>
      </c>
      <c r="C232" s="27">
        <f>IF(Curves!C241&lt;&gt;"",Curves!C241,"")</f>
        <v>36846</v>
      </c>
      <c r="D232" s="31"/>
      <c r="E232" s="20">
        <f t="shared" si="246"/>
        <v>0</v>
      </c>
      <c r="F232" s="20">
        <f t="shared" si="248"/>
        <v>0</v>
      </c>
      <c r="G232" s="20">
        <f t="shared" si="249"/>
        <v>0</v>
      </c>
      <c r="H232" s="20">
        <f t="shared" si="250"/>
        <v>0</v>
      </c>
      <c r="I232" s="20">
        <f t="shared" si="251"/>
        <v>0</v>
      </c>
      <c r="J232" s="20">
        <f t="shared" si="252"/>
        <v>0</v>
      </c>
      <c r="K232" s="20">
        <f t="shared" si="253"/>
        <v>0</v>
      </c>
      <c r="L232" s="20">
        <f t="shared" si="254"/>
        <v>5.5428362466660959</v>
      </c>
      <c r="M232" s="20">
        <f t="shared" si="255"/>
        <v>5.5234526817397818</v>
      </c>
      <c r="N232" s="20">
        <f t="shared" si="256"/>
        <v>5.2180356050332906</v>
      </c>
      <c r="O232" s="21">
        <f t="shared" si="257"/>
        <v>4.7060098521205473</v>
      </c>
      <c r="P232" s="20"/>
      <c r="Q232" s="50">
        <f t="shared" si="258"/>
        <v>5.5428362466660959</v>
      </c>
      <c r="R232" s="50">
        <f t="shared" si="278"/>
        <v>4.7060098521205473</v>
      </c>
      <c r="S232" s="51">
        <f t="shared" si="259"/>
        <v>0.83682639454554852</v>
      </c>
      <c r="U232" s="34">
        <f>INDEX(Curves!$A$12:$AZ$907,$CA232,CB232)</f>
        <v>0</v>
      </c>
      <c r="V232" s="34">
        <f>INDEX(Curves!$A$12:$AZ$907,$CA232,CC232)</f>
        <v>0</v>
      </c>
      <c r="W232" s="34">
        <f>INDEX(Curves!$A$12:$AZ$907,$CA232,CD232)</f>
        <v>0</v>
      </c>
      <c r="X232" s="34"/>
      <c r="Y232" s="34">
        <f>INDEX(Curves!$A$12:$AZ$907,$CA232,CF232)</f>
        <v>0</v>
      </c>
      <c r="Z232" s="34">
        <f>INDEX(Curves!$A$12:$AZ$907,$CA232,CG232)</f>
        <v>0</v>
      </c>
      <c r="AA232" s="34">
        <f>INDEX(Curves!$A$12:$AZ$907,$CA232,CH232)</f>
        <v>0</v>
      </c>
      <c r="AB232" s="34"/>
      <c r="AC232" s="34">
        <f>INDEX(Curves!$A$12:$AZ$907,$CA232,CJ232)</f>
        <v>0</v>
      </c>
      <c r="AD232" s="34">
        <f>INDEX(Curves!$A$12:$AZ$907,$CA232,CK232)</f>
        <v>0</v>
      </c>
      <c r="AE232" s="34">
        <f>INDEX(Curves!$A$12:$AZ$907,$CA232,CL232)</f>
        <v>0</v>
      </c>
      <c r="AF232" s="34"/>
      <c r="AG232" s="34">
        <f>INDEX(Curves!$A$12:$AZ$907,$CA232,CN232)</f>
        <v>0</v>
      </c>
      <c r="AH232" s="34">
        <f>INDEX(Curves!$A$12:$AZ$907,$CA232,CO232)</f>
        <v>0</v>
      </c>
      <c r="AI232" s="34">
        <f>INDEX(Curves!$A$12:$AZ$907,$CA232,CP232)</f>
        <v>0</v>
      </c>
      <c r="AJ232" s="34"/>
      <c r="AK232" s="34">
        <f>INDEX(Curves!$A$12:$AZ$907,$CA232,CR232)</f>
        <v>0</v>
      </c>
      <c r="AL232" s="34">
        <f>INDEX(Curves!$A$12:$AZ$907,$CA232,CS232)</f>
        <v>0</v>
      </c>
      <c r="AM232" s="34">
        <f>INDEX(Curves!$A$12:$AZ$907,$CA232,CT232)</f>
        <v>0</v>
      </c>
      <c r="AN232" s="34"/>
      <c r="AO232" s="34">
        <f>INDEX(Curves!$A$12:$AZ$907,$CA232,CV232)</f>
        <v>0</v>
      </c>
      <c r="AP232" s="34">
        <f>INDEX(Curves!$A$12:$AZ$907,$CA232,CW232)</f>
        <v>0</v>
      </c>
      <c r="AQ232" s="34">
        <f>INDEX(Curves!$A$12:$AZ$907,$CA232,CX232)</f>
        <v>0</v>
      </c>
      <c r="AR232" s="34"/>
      <c r="AS232" s="34">
        <f>INDEX(Curves!$A$12:$AZ$907,$CA232,CZ232)</f>
        <v>0</v>
      </c>
      <c r="AT232" s="34">
        <f>INDEX(Curves!$A$12:$AZ$907,$CA232,DA232)</f>
        <v>0</v>
      </c>
      <c r="AU232" s="34">
        <f>INDEX(Curves!$A$12:$AZ$907,$CA232,DB232)</f>
        <v>0</v>
      </c>
      <c r="AV232" s="34"/>
      <c r="AW232" s="34">
        <f>INDEX(Curves!$A$12:$AZ$907,$CA232,DD232)</f>
        <v>5.7980000000000009</v>
      </c>
      <c r="AX232" s="34">
        <f>INDEX(Curves!$A$12:$AZ$907,$CA232,DE232)</f>
        <v>-0.24</v>
      </c>
      <c r="AY232" s="34">
        <f>INDEX(Curves!$A$12:$AZ$907,$CA232,DF232)</f>
        <v>0.99727172484096716</v>
      </c>
      <c r="AZ232" s="34"/>
      <c r="BA232" s="34">
        <f>INDEX(Curves!$A$12:$AZ$907,$CA232,DH232)</f>
        <v>5.7880000000000011</v>
      </c>
      <c r="BB232" s="34">
        <f>INDEX(Curves!$A$12:$AZ$907,$CA232,DI232)</f>
        <v>-0.2175</v>
      </c>
      <c r="BC232" s="34">
        <f>INDEX(Curves!$A$12:$AZ$907,$CA232,DJ232)</f>
        <v>0.99155420191002253</v>
      </c>
      <c r="BD232" s="34"/>
      <c r="BE232" s="34">
        <f>INDEX(Curves!$A$12:$AZ$907,$CA232,DL232)</f>
        <v>5.5110000000000001</v>
      </c>
      <c r="BF232" s="34">
        <f>INDEX(Curves!$A$12:$AZ$907,$CA232,DM232)</f>
        <v>-0.2175</v>
      </c>
      <c r="BG232" s="34">
        <f>INDEX(Curves!$A$12:$AZ$907,$CA232,DN232)</f>
        <v>0.98574395107835855</v>
      </c>
      <c r="BH232" s="34"/>
      <c r="BI232" s="34">
        <f>INDEX(Curves!$A$12:$AZ$907,$CA232,DP232)</f>
        <v>5.0510000000000002</v>
      </c>
      <c r="BJ232" s="34">
        <f>INDEX(Curves!$A$12:$AZ$907,$CA232,DQ232)</f>
        <v>-0.2525</v>
      </c>
      <c r="BK232" s="34">
        <f>INDEX(Curves!$A$12:$AZ$907,$CA232,DR232)</f>
        <v>0.98072519581547302</v>
      </c>
      <c r="BL232"/>
      <c r="BM232"/>
      <c r="BN232" s="17">
        <f t="shared" si="261"/>
        <v>36647</v>
      </c>
      <c r="BO232" s="17">
        <f t="shared" ref="BO232:BX232" si="298">EOMONTH(BN232,1)</f>
        <v>36707</v>
      </c>
      <c r="BP232" s="17">
        <f t="shared" si="298"/>
        <v>36738</v>
      </c>
      <c r="BQ232" s="17">
        <f t="shared" si="298"/>
        <v>36769</v>
      </c>
      <c r="BR232" s="17">
        <f t="shared" si="298"/>
        <v>36799</v>
      </c>
      <c r="BS232" s="17">
        <f t="shared" si="298"/>
        <v>36830</v>
      </c>
      <c r="BT232" s="17">
        <f t="shared" si="298"/>
        <v>36860</v>
      </c>
      <c r="BU232" s="17">
        <f t="shared" si="298"/>
        <v>36891</v>
      </c>
      <c r="BV232" s="17">
        <f t="shared" si="298"/>
        <v>36922</v>
      </c>
      <c r="BW232" s="17">
        <f t="shared" si="298"/>
        <v>36950</v>
      </c>
      <c r="BX232" s="17">
        <f t="shared" si="298"/>
        <v>36981</v>
      </c>
      <c r="BY232" s="9"/>
      <c r="CA232" s="12">
        <f>MATCH(C232,Curves!$C$12:$C$433,0)</f>
        <v>230</v>
      </c>
      <c r="CB232" s="12">
        <f>MATCH(CONCATENATE("NG ",TEXT($BN232,"mmm-yyyy")),Curves!$11:$11,0)</f>
        <v>20</v>
      </c>
      <c r="CC232" s="12">
        <f>MATCH(CONCATENATE("B ",TEXT($BN232,"mmm-yyyy")),Curves!$11:$11,0)</f>
        <v>8</v>
      </c>
      <c r="CD232" s="12">
        <f>MATCH(CONCATENATE("DISC ",TEXT($BN232,"mmm-yyyy")),Curves!$11:$11,0)</f>
        <v>32</v>
      </c>
      <c r="CE232" s="12"/>
      <c r="CF232" s="12">
        <f>MATCH(CONCATENATE("NG ",TEXT($BO232,"mmm-yyyy")),Curves!$11:$11,0)</f>
        <v>21</v>
      </c>
      <c r="CG232" s="12">
        <f>MATCH(CONCATENATE("B ",TEXT($BO232,"mmm-yyyy")),Curves!$11:$11,0)</f>
        <v>9</v>
      </c>
      <c r="CH232" s="12">
        <f>MATCH(CONCATENATE("DISC ",TEXT($BO232,"mmm-yyyy")),Curves!$11:$11,0)</f>
        <v>33</v>
      </c>
      <c r="CI232" s="12"/>
      <c r="CJ232" s="12">
        <f>MATCH(CONCATENATE("NG ",TEXT($BP232,"mmm-yyyy")),Curves!$11:$11,0)</f>
        <v>22</v>
      </c>
      <c r="CK232" s="12">
        <f>MATCH(CONCATENATE("B ",TEXT($BP232,"mmm-yyyy")),Curves!$11:$11,0)</f>
        <v>10</v>
      </c>
      <c r="CL232" s="12">
        <f>MATCH(CONCATENATE("DISC ",TEXT($BP232,"mmm-yyyy")),Curves!$11:$11,0)</f>
        <v>34</v>
      </c>
      <c r="CM232" s="12"/>
      <c r="CN232" s="12">
        <f>MATCH(CONCATENATE("NG ",TEXT($BQ232,"mmm-yyyy")),Curves!$11:$11,0)</f>
        <v>23</v>
      </c>
      <c r="CO232" s="12">
        <f>MATCH(CONCATENATE("B ",TEXT($BQ232,"mmm-yyyy")),Curves!$11:$11,0)</f>
        <v>11</v>
      </c>
      <c r="CP232" s="12">
        <f>MATCH(CONCATENATE("DISC ",TEXT($BQ232,"mmm-yyyy")),Curves!$11:$11,0)</f>
        <v>35</v>
      </c>
      <c r="CQ232" s="12"/>
      <c r="CR232" s="12">
        <f>MATCH(CONCATENATE("NG ",TEXT($BR232,"mmm-yyyy")),Curves!$11:$11,0)</f>
        <v>24</v>
      </c>
      <c r="CS232" s="12">
        <f>MATCH(CONCATENATE("B ",TEXT($BR232,"mmm-yyyy")),Curves!$11:$11,0)</f>
        <v>12</v>
      </c>
      <c r="CT232" s="12">
        <f>MATCH(CONCATENATE("DISC ",TEXT($BR232,"mmm-yyyy")),Curves!$11:$11,0)</f>
        <v>36</v>
      </c>
      <c r="CU232" s="12"/>
      <c r="CV232" s="12">
        <f>MATCH(CONCATENATE("NG ",TEXT($BS232,"mmm-yyyy")),Curves!$11:$11,0)</f>
        <v>25</v>
      </c>
      <c r="CW232" s="12">
        <f>MATCH(CONCATENATE("B ",TEXT($BS232,"mmm-yyyy")),Curves!$11:$11,0)</f>
        <v>13</v>
      </c>
      <c r="CX232" s="12">
        <f>MATCH(CONCATENATE("DISC ",TEXT($BS232,"mmm-yyyy")),Curves!$11:$11,0)</f>
        <v>37</v>
      </c>
      <c r="CY232" s="12"/>
      <c r="CZ232" s="12">
        <f>MATCH(CONCATENATE("NG ",TEXT($BT232,"mmm-yyyy")),Curves!$11:$11,0)</f>
        <v>26</v>
      </c>
      <c r="DA232" s="12">
        <f>MATCH(CONCATENATE("B ",TEXT($BT232,"mmm-yyyy")),Curves!$11:$11,0)</f>
        <v>14</v>
      </c>
      <c r="DB232" s="12">
        <f>MATCH(CONCATENATE("DISC ",TEXT($BT232,"mmm-yyyy")),Curves!$11:$11,0)</f>
        <v>38</v>
      </c>
      <c r="DC232" s="12"/>
      <c r="DD232" s="12">
        <f>MATCH(CONCATENATE("NG ",TEXT($BU232,"mmm-yyyy")),Curves!$11:$11,0)</f>
        <v>27</v>
      </c>
      <c r="DE232" s="12">
        <f>MATCH(CONCATENATE("B ",TEXT($BU232,"mmm-yyyy")),Curves!$11:$11,0)</f>
        <v>15</v>
      </c>
      <c r="DF232" s="12">
        <f>MATCH(CONCATENATE("DISC ",TEXT($BU232,"mmm-yyyy")),Curves!$11:$11,0)</f>
        <v>39</v>
      </c>
      <c r="DG232" s="12"/>
      <c r="DH232" s="12">
        <f>MATCH(CONCATENATE("NG ",TEXT($BV232,"mmm-yyyy")),Curves!$11:$11,0)</f>
        <v>28</v>
      </c>
      <c r="DI232" s="12">
        <f>MATCH(CONCATENATE("B ",TEXT($BV232,"mmm-yyyy")),Curves!$11:$11,0)</f>
        <v>16</v>
      </c>
      <c r="DJ232" s="12">
        <f>MATCH(CONCATENATE("DISC ",TEXT($BV232,"mmm-yyyy")),Curves!$11:$11,0)</f>
        <v>40</v>
      </c>
      <c r="DL232" s="12">
        <f>MATCH(CONCATENATE("NG ",TEXT($BW232,"mmm-yyyy")),Curves!$11:$11,0)</f>
        <v>29</v>
      </c>
      <c r="DM232" s="12">
        <f>MATCH(CONCATENATE("B ",TEXT($BW232,"mmm-yyyy")),Curves!$11:$11,0)</f>
        <v>17</v>
      </c>
      <c r="DN232" s="12">
        <f>MATCH(CONCATENATE("DISC ",TEXT($BW232,"mmm-yyyy")),Curves!$11:$11,0)</f>
        <v>41</v>
      </c>
      <c r="DP232" s="12">
        <f>MATCH(CONCATENATE("NG ",TEXT($BX232,"mmm-yyyy")),Curves!$11:$11,0)</f>
        <v>30</v>
      </c>
      <c r="DQ232" s="12">
        <f>MATCH(CONCATENATE("B ",TEXT($BX232,"mmm-yyyy")),Curves!$11:$11,0)</f>
        <v>18</v>
      </c>
      <c r="DR232" s="12">
        <f>MATCH(CONCATENATE("DISC ",TEXT($BX232,"mmm-yyyy")),Curves!$11:$11,0)</f>
        <v>42</v>
      </c>
    </row>
    <row r="233" spans="2:122" x14ac:dyDescent="0.2">
      <c r="B233" s="6">
        <f t="shared" si="245"/>
        <v>36861</v>
      </c>
      <c r="C233" s="27">
        <f>IF(Curves!C242&lt;&gt;"",Curves!C242,"")</f>
        <v>36847</v>
      </c>
      <c r="D233" s="31"/>
      <c r="E233" s="20">
        <f t="shared" si="246"/>
        <v>0</v>
      </c>
      <c r="F233" s="20">
        <f t="shared" si="248"/>
        <v>0</v>
      </c>
      <c r="G233" s="20">
        <f t="shared" si="249"/>
        <v>0</v>
      </c>
      <c r="H233" s="20">
        <f t="shared" si="250"/>
        <v>0</v>
      </c>
      <c r="I233" s="20">
        <f t="shared" si="251"/>
        <v>0</v>
      </c>
      <c r="J233" s="20">
        <f t="shared" si="252"/>
        <v>0</v>
      </c>
      <c r="K233" s="20">
        <f t="shared" si="253"/>
        <v>0</v>
      </c>
      <c r="L233" s="20">
        <f t="shared" si="254"/>
        <v>6.0146383884866017</v>
      </c>
      <c r="M233" s="20">
        <f t="shared" si="255"/>
        <v>5.9856701538710295</v>
      </c>
      <c r="N233" s="20">
        <f t="shared" si="256"/>
        <v>5.5730297511724229</v>
      </c>
      <c r="O233" s="21">
        <f t="shared" si="257"/>
        <v>5.054157502374518</v>
      </c>
      <c r="P233" s="20"/>
      <c r="Q233" s="50">
        <f t="shared" si="258"/>
        <v>6.0146383884866017</v>
      </c>
      <c r="R233" s="50">
        <f t="shared" si="278"/>
        <v>5.054157502374518</v>
      </c>
      <c r="S233" s="51">
        <f t="shared" si="259"/>
        <v>0.96048088611208371</v>
      </c>
      <c r="U233" s="34">
        <f>INDEX(Curves!$A$12:$AZ$907,$CA233,CB233)</f>
        <v>0</v>
      </c>
      <c r="V233" s="34">
        <f>INDEX(Curves!$A$12:$AZ$907,$CA233,CC233)</f>
        <v>0</v>
      </c>
      <c r="W233" s="34">
        <f>INDEX(Curves!$A$12:$AZ$907,$CA233,CD233)</f>
        <v>0</v>
      </c>
      <c r="X233" s="34"/>
      <c r="Y233" s="34">
        <f>INDEX(Curves!$A$12:$AZ$907,$CA233,CF233)</f>
        <v>0</v>
      </c>
      <c r="Z233" s="34">
        <f>INDEX(Curves!$A$12:$AZ$907,$CA233,CG233)</f>
        <v>0</v>
      </c>
      <c r="AA233" s="34">
        <f>INDEX(Curves!$A$12:$AZ$907,$CA233,CH233)</f>
        <v>0</v>
      </c>
      <c r="AB233" s="34"/>
      <c r="AC233" s="34">
        <f>INDEX(Curves!$A$12:$AZ$907,$CA233,CJ233)</f>
        <v>0</v>
      </c>
      <c r="AD233" s="34">
        <f>INDEX(Curves!$A$12:$AZ$907,$CA233,CK233)</f>
        <v>0</v>
      </c>
      <c r="AE233" s="34">
        <f>INDEX(Curves!$A$12:$AZ$907,$CA233,CL233)</f>
        <v>0</v>
      </c>
      <c r="AF233" s="34"/>
      <c r="AG233" s="34">
        <f>INDEX(Curves!$A$12:$AZ$907,$CA233,CN233)</f>
        <v>0</v>
      </c>
      <c r="AH233" s="34">
        <f>INDEX(Curves!$A$12:$AZ$907,$CA233,CO233)</f>
        <v>0</v>
      </c>
      <c r="AI233" s="34">
        <f>INDEX(Curves!$A$12:$AZ$907,$CA233,CP233)</f>
        <v>0</v>
      </c>
      <c r="AJ233" s="34"/>
      <c r="AK233" s="34">
        <f>INDEX(Curves!$A$12:$AZ$907,$CA233,CR233)</f>
        <v>0</v>
      </c>
      <c r="AL233" s="34">
        <f>INDEX(Curves!$A$12:$AZ$907,$CA233,CS233)</f>
        <v>0</v>
      </c>
      <c r="AM233" s="34">
        <f>INDEX(Curves!$A$12:$AZ$907,$CA233,CT233)</f>
        <v>0</v>
      </c>
      <c r="AN233" s="34"/>
      <c r="AO233" s="34">
        <f>INDEX(Curves!$A$12:$AZ$907,$CA233,CV233)</f>
        <v>0</v>
      </c>
      <c r="AP233" s="34">
        <f>INDEX(Curves!$A$12:$AZ$907,$CA233,CW233)</f>
        <v>0</v>
      </c>
      <c r="AQ233" s="34">
        <f>INDEX(Curves!$A$12:$AZ$907,$CA233,CX233)</f>
        <v>0</v>
      </c>
      <c r="AR233" s="34"/>
      <c r="AS233" s="34">
        <f>INDEX(Curves!$A$12:$AZ$907,$CA233,CZ233)</f>
        <v>0</v>
      </c>
      <c r="AT233" s="34">
        <f>INDEX(Curves!$A$12:$AZ$907,$CA233,DA233)</f>
        <v>0</v>
      </c>
      <c r="AU233" s="34">
        <f>INDEX(Curves!$A$12:$AZ$907,$CA233,DB233)</f>
        <v>0</v>
      </c>
      <c r="AV233" s="34"/>
      <c r="AW233" s="34">
        <f>INDEX(Curves!$A$12:$AZ$907,$CA233,DD233)</f>
        <v>6.1</v>
      </c>
      <c r="AX233" s="34">
        <f>INDEX(Curves!$A$12:$AZ$907,$CA233,DE233)</f>
        <v>-7.0000000000000007E-2</v>
      </c>
      <c r="AY233" s="34">
        <f>INDEX(Curves!$A$12:$AZ$907,$CA233,DF233)</f>
        <v>0.99745246906908824</v>
      </c>
      <c r="AZ233" s="34"/>
      <c r="BA233" s="34">
        <f>INDEX(Curves!$A$12:$AZ$907,$CA233,DH233)</f>
        <v>6.0830000000000011</v>
      </c>
      <c r="BB233" s="34">
        <f>INDEX(Curves!$A$12:$AZ$907,$CA233,DI233)</f>
        <v>-4.7500000000000001E-2</v>
      </c>
      <c r="BC233" s="34">
        <f>INDEX(Curves!$A$12:$AZ$907,$CA233,DJ233)</f>
        <v>0.99174387438837364</v>
      </c>
      <c r="BD233" s="34"/>
      <c r="BE233" s="34">
        <f>INDEX(Curves!$A$12:$AZ$907,$CA233,DL233)</f>
        <v>5.7</v>
      </c>
      <c r="BF233" s="34">
        <f>INDEX(Curves!$A$12:$AZ$907,$CA233,DM233)</f>
        <v>-4.7500000000000001E-2</v>
      </c>
      <c r="BG233" s="34">
        <f>INDEX(Curves!$A$12:$AZ$907,$CA233,DN233)</f>
        <v>0.98594069016761132</v>
      </c>
      <c r="BH233" s="34"/>
      <c r="BI233" s="34">
        <f>INDEX(Curves!$A$12:$AZ$907,$CA233,DP233)</f>
        <v>5.2350000000000003</v>
      </c>
      <c r="BJ233" s="34">
        <f>INDEX(Curves!$A$12:$AZ$907,$CA233,DQ233)</f>
        <v>-8.2500000000000004E-2</v>
      </c>
      <c r="BK233" s="34">
        <f>INDEX(Curves!$A$12:$AZ$907,$CA233,DR233)</f>
        <v>0.98091363461902326</v>
      </c>
      <c r="BL233"/>
      <c r="BM233"/>
      <c r="BN233" s="17">
        <f t="shared" si="261"/>
        <v>36647</v>
      </c>
      <c r="BO233" s="17">
        <f t="shared" ref="BO233:BX233" si="299">EOMONTH(BN233,1)</f>
        <v>36707</v>
      </c>
      <c r="BP233" s="17">
        <f t="shared" si="299"/>
        <v>36738</v>
      </c>
      <c r="BQ233" s="17">
        <f t="shared" si="299"/>
        <v>36769</v>
      </c>
      <c r="BR233" s="17">
        <f t="shared" si="299"/>
        <v>36799</v>
      </c>
      <c r="BS233" s="17">
        <f t="shared" si="299"/>
        <v>36830</v>
      </c>
      <c r="BT233" s="17">
        <f t="shared" si="299"/>
        <v>36860</v>
      </c>
      <c r="BU233" s="17">
        <f t="shared" si="299"/>
        <v>36891</v>
      </c>
      <c r="BV233" s="17">
        <f t="shared" si="299"/>
        <v>36922</v>
      </c>
      <c r="BW233" s="17">
        <f t="shared" si="299"/>
        <v>36950</v>
      </c>
      <c r="BX233" s="17">
        <f t="shared" si="299"/>
        <v>36981</v>
      </c>
      <c r="BY233" s="9"/>
      <c r="CA233" s="12">
        <f>MATCH(C233,Curves!$C$12:$C$433,0)</f>
        <v>231</v>
      </c>
      <c r="CB233" s="12">
        <f>MATCH(CONCATENATE("NG ",TEXT($BN233,"mmm-yyyy")),Curves!$11:$11,0)</f>
        <v>20</v>
      </c>
      <c r="CC233" s="12">
        <f>MATCH(CONCATENATE("B ",TEXT($BN233,"mmm-yyyy")),Curves!$11:$11,0)</f>
        <v>8</v>
      </c>
      <c r="CD233" s="12">
        <f>MATCH(CONCATENATE("DISC ",TEXT($BN233,"mmm-yyyy")),Curves!$11:$11,0)</f>
        <v>32</v>
      </c>
      <c r="CE233" s="12"/>
      <c r="CF233" s="12">
        <f>MATCH(CONCATENATE("NG ",TEXT($BO233,"mmm-yyyy")),Curves!$11:$11,0)</f>
        <v>21</v>
      </c>
      <c r="CG233" s="12">
        <f>MATCH(CONCATENATE("B ",TEXT($BO233,"mmm-yyyy")),Curves!$11:$11,0)</f>
        <v>9</v>
      </c>
      <c r="CH233" s="12">
        <f>MATCH(CONCATENATE("DISC ",TEXT($BO233,"mmm-yyyy")),Curves!$11:$11,0)</f>
        <v>33</v>
      </c>
      <c r="CI233" s="12"/>
      <c r="CJ233" s="12">
        <f>MATCH(CONCATENATE("NG ",TEXT($BP233,"mmm-yyyy")),Curves!$11:$11,0)</f>
        <v>22</v>
      </c>
      <c r="CK233" s="12">
        <f>MATCH(CONCATENATE("B ",TEXT($BP233,"mmm-yyyy")),Curves!$11:$11,0)</f>
        <v>10</v>
      </c>
      <c r="CL233" s="12">
        <f>MATCH(CONCATENATE("DISC ",TEXT($BP233,"mmm-yyyy")),Curves!$11:$11,0)</f>
        <v>34</v>
      </c>
      <c r="CM233" s="12"/>
      <c r="CN233" s="12">
        <f>MATCH(CONCATENATE("NG ",TEXT($BQ233,"mmm-yyyy")),Curves!$11:$11,0)</f>
        <v>23</v>
      </c>
      <c r="CO233" s="12">
        <f>MATCH(CONCATENATE("B ",TEXT($BQ233,"mmm-yyyy")),Curves!$11:$11,0)</f>
        <v>11</v>
      </c>
      <c r="CP233" s="12">
        <f>MATCH(CONCATENATE("DISC ",TEXT($BQ233,"mmm-yyyy")),Curves!$11:$11,0)</f>
        <v>35</v>
      </c>
      <c r="CQ233" s="12"/>
      <c r="CR233" s="12">
        <f>MATCH(CONCATENATE("NG ",TEXT($BR233,"mmm-yyyy")),Curves!$11:$11,0)</f>
        <v>24</v>
      </c>
      <c r="CS233" s="12">
        <f>MATCH(CONCATENATE("B ",TEXT($BR233,"mmm-yyyy")),Curves!$11:$11,0)</f>
        <v>12</v>
      </c>
      <c r="CT233" s="12">
        <f>MATCH(CONCATENATE("DISC ",TEXT($BR233,"mmm-yyyy")),Curves!$11:$11,0)</f>
        <v>36</v>
      </c>
      <c r="CU233" s="12"/>
      <c r="CV233" s="12">
        <f>MATCH(CONCATENATE("NG ",TEXT($BS233,"mmm-yyyy")),Curves!$11:$11,0)</f>
        <v>25</v>
      </c>
      <c r="CW233" s="12">
        <f>MATCH(CONCATENATE("B ",TEXT($BS233,"mmm-yyyy")),Curves!$11:$11,0)</f>
        <v>13</v>
      </c>
      <c r="CX233" s="12">
        <f>MATCH(CONCATENATE("DISC ",TEXT($BS233,"mmm-yyyy")),Curves!$11:$11,0)</f>
        <v>37</v>
      </c>
      <c r="CY233" s="12"/>
      <c r="CZ233" s="12">
        <f>MATCH(CONCATENATE("NG ",TEXT($BT233,"mmm-yyyy")),Curves!$11:$11,0)</f>
        <v>26</v>
      </c>
      <c r="DA233" s="12">
        <f>MATCH(CONCATENATE("B ",TEXT($BT233,"mmm-yyyy")),Curves!$11:$11,0)</f>
        <v>14</v>
      </c>
      <c r="DB233" s="12">
        <f>MATCH(CONCATENATE("DISC ",TEXT($BT233,"mmm-yyyy")),Curves!$11:$11,0)</f>
        <v>38</v>
      </c>
      <c r="DC233" s="12"/>
      <c r="DD233" s="12">
        <f>MATCH(CONCATENATE("NG ",TEXT($BU233,"mmm-yyyy")),Curves!$11:$11,0)</f>
        <v>27</v>
      </c>
      <c r="DE233" s="12">
        <f>MATCH(CONCATENATE("B ",TEXT($BU233,"mmm-yyyy")),Curves!$11:$11,0)</f>
        <v>15</v>
      </c>
      <c r="DF233" s="12">
        <f>MATCH(CONCATENATE("DISC ",TEXT($BU233,"mmm-yyyy")),Curves!$11:$11,0)</f>
        <v>39</v>
      </c>
      <c r="DG233" s="12"/>
      <c r="DH233" s="12">
        <f>MATCH(CONCATENATE("NG ",TEXT($BV233,"mmm-yyyy")),Curves!$11:$11,0)</f>
        <v>28</v>
      </c>
      <c r="DI233" s="12">
        <f>MATCH(CONCATENATE("B ",TEXT($BV233,"mmm-yyyy")),Curves!$11:$11,0)</f>
        <v>16</v>
      </c>
      <c r="DJ233" s="12">
        <f>MATCH(CONCATENATE("DISC ",TEXT($BV233,"mmm-yyyy")),Curves!$11:$11,0)</f>
        <v>40</v>
      </c>
      <c r="DL233" s="12">
        <f>MATCH(CONCATENATE("NG ",TEXT($BW233,"mmm-yyyy")),Curves!$11:$11,0)</f>
        <v>29</v>
      </c>
      <c r="DM233" s="12">
        <f>MATCH(CONCATENATE("B ",TEXT($BW233,"mmm-yyyy")),Curves!$11:$11,0)</f>
        <v>17</v>
      </c>
      <c r="DN233" s="12">
        <f>MATCH(CONCATENATE("DISC ",TEXT($BW233,"mmm-yyyy")),Curves!$11:$11,0)</f>
        <v>41</v>
      </c>
      <c r="DP233" s="12">
        <f>MATCH(CONCATENATE("NG ",TEXT($BX233,"mmm-yyyy")),Curves!$11:$11,0)</f>
        <v>30</v>
      </c>
      <c r="DQ233" s="12">
        <f>MATCH(CONCATENATE("B ",TEXT($BX233,"mmm-yyyy")),Curves!$11:$11,0)</f>
        <v>18</v>
      </c>
      <c r="DR233" s="12">
        <f>MATCH(CONCATENATE("DISC ",TEXT($BX233,"mmm-yyyy")),Curves!$11:$11,0)</f>
        <v>42</v>
      </c>
    </row>
    <row r="234" spans="2:122" x14ac:dyDescent="0.2">
      <c r="B234" s="6">
        <f t="shared" si="245"/>
        <v>36861</v>
      </c>
      <c r="C234" s="27">
        <f>IF(Curves!C243&lt;&gt;"",Curves!C243,"")</f>
        <v>36848</v>
      </c>
      <c r="D234" s="31"/>
      <c r="E234" s="20">
        <f t="shared" si="246"/>
        <v>0</v>
      </c>
      <c r="F234" s="20">
        <f t="shared" si="248"/>
        <v>0</v>
      </c>
      <c r="G234" s="20">
        <f t="shared" si="249"/>
        <v>0</v>
      </c>
      <c r="H234" s="20">
        <f t="shared" si="250"/>
        <v>0</v>
      </c>
      <c r="I234" s="20">
        <f t="shared" si="251"/>
        <v>0</v>
      </c>
      <c r="J234" s="20">
        <f t="shared" si="252"/>
        <v>0</v>
      </c>
      <c r="K234" s="20">
        <f t="shared" si="253"/>
        <v>0</v>
      </c>
      <c r="L234" s="20">
        <f t="shared" si="254"/>
        <v>0</v>
      </c>
      <c r="M234" s="20">
        <f t="shared" si="255"/>
        <v>0</v>
      </c>
      <c r="N234" s="20">
        <f t="shared" si="256"/>
        <v>0</v>
      </c>
      <c r="O234" s="21">
        <f t="shared" si="257"/>
        <v>0</v>
      </c>
      <c r="P234" s="20"/>
      <c r="Q234" s="50">
        <f t="shared" si="258"/>
        <v>0</v>
      </c>
      <c r="R234" s="50">
        <f t="shared" si="278"/>
        <v>0</v>
      </c>
      <c r="S234" s="51">
        <f t="shared" si="259"/>
        <v>0.96048088611208371</v>
      </c>
      <c r="U234" s="34">
        <f>INDEX(Curves!$A$12:$AZ$907,$CA234,CB234)</f>
        <v>0</v>
      </c>
      <c r="V234" s="34">
        <f>INDEX(Curves!$A$12:$AZ$907,$CA234,CC234)</f>
        <v>0</v>
      </c>
      <c r="W234" s="34">
        <f>INDEX(Curves!$A$12:$AZ$907,$CA234,CD234)</f>
        <v>0</v>
      </c>
      <c r="X234" s="34"/>
      <c r="Y234" s="34">
        <f>INDEX(Curves!$A$12:$AZ$907,$CA234,CF234)</f>
        <v>0</v>
      </c>
      <c r="Z234" s="34">
        <f>INDEX(Curves!$A$12:$AZ$907,$CA234,CG234)</f>
        <v>0</v>
      </c>
      <c r="AA234" s="34">
        <f>INDEX(Curves!$A$12:$AZ$907,$CA234,CH234)</f>
        <v>0</v>
      </c>
      <c r="AB234" s="34"/>
      <c r="AC234" s="34">
        <f>INDEX(Curves!$A$12:$AZ$907,$CA234,CJ234)</f>
        <v>0</v>
      </c>
      <c r="AD234" s="34">
        <f>INDEX(Curves!$A$12:$AZ$907,$CA234,CK234)</f>
        <v>0</v>
      </c>
      <c r="AE234" s="34">
        <f>INDEX(Curves!$A$12:$AZ$907,$CA234,CL234)</f>
        <v>0</v>
      </c>
      <c r="AF234" s="34"/>
      <c r="AG234" s="34">
        <f>INDEX(Curves!$A$12:$AZ$907,$CA234,CN234)</f>
        <v>0</v>
      </c>
      <c r="AH234" s="34">
        <f>INDEX(Curves!$A$12:$AZ$907,$CA234,CO234)</f>
        <v>0</v>
      </c>
      <c r="AI234" s="34">
        <f>INDEX(Curves!$A$12:$AZ$907,$CA234,CP234)</f>
        <v>0</v>
      </c>
      <c r="AJ234" s="34"/>
      <c r="AK234" s="34">
        <f>INDEX(Curves!$A$12:$AZ$907,$CA234,CR234)</f>
        <v>0</v>
      </c>
      <c r="AL234" s="34">
        <f>INDEX(Curves!$A$12:$AZ$907,$CA234,CS234)</f>
        <v>0</v>
      </c>
      <c r="AM234" s="34">
        <f>INDEX(Curves!$A$12:$AZ$907,$CA234,CT234)</f>
        <v>0</v>
      </c>
      <c r="AN234" s="34"/>
      <c r="AO234" s="34">
        <f>INDEX(Curves!$A$12:$AZ$907,$CA234,CV234)</f>
        <v>0</v>
      </c>
      <c r="AP234" s="34">
        <f>INDEX(Curves!$A$12:$AZ$907,$CA234,CW234)</f>
        <v>0</v>
      </c>
      <c r="AQ234" s="34">
        <f>INDEX(Curves!$A$12:$AZ$907,$CA234,CX234)</f>
        <v>0</v>
      </c>
      <c r="AR234" s="34"/>
      <c r="AS234" s="34">
        <f>INDEX(Curves!$A$12:$AZ$907,$CA234,CZ234)</f>
        <v>0</v>
      </c>
      <c r="AT234" s="34">
        <f>INDEX(Curves!$A$12:$AZ$907,$CA234,DA234)</f>
        <v>0</v>
      </c>
      <c r="AU234" s="34">
        <f>INDEX(Curves!$A$12:$AZ$907,$CA234,DB234)</f>
        <v>0</v>
      </c>
      <c r="AV234" s="34"/>
      <c r="AW234" s="34">
        <f>INDEX(Curves!$A$12:$AZ$907,$CA234,DD234)</f>
        <v>0</v>
      </c>
      <c r="AX234" s="34">
        <f>INDEX(Curves!$A$12:$AZ$907,$CA234,DE234)</f>
        <v>0</v>
      </c>
      <c r="AY234" s="34">
        <f>INDEX(Curves!$A$12:$AZ$907,$CA234,DF234)</f>
        <v>0</v>
      </c>
      <c r="AZ234" s="34"/>
      <c r="BA234" s="34">
        <f>INDEX(Curves!$A$12:$AZ$907,$CA234,DH234)</f>
        <v>0</v>
      </c>
      <c r="BB234" s="34">
        <f>INDEX(Curves!$A$12:$AZ$907,$CA234,DI234)</f>
        <v>0</v>
      </c>
      <c r="BC234" s="34">
        <f>INDEX(Curves!$A$12:$AZ$907,$CA234,DJ234)</f>
        <v>0</v>
      </c>
      <c r="BD234" s="34"/>
      <c r="BE234" s="34">
        <f>INDEX(Curves!$A$12:$AZ$907,$CA234,DL234)</f>
        <v>0</v>
      </c>
      <c r="BF234" s="34">
        <f>INDEX(Curves!$A$12:$AZ$907,$CA234,DM234)</f>
        <v>0</v>
      </c>
      <c r="BG234" s="34">
        <f>INDEX(Curves!$A$12:$AZ$907,$CA234,DN234)</f>
        <v>0</v>
      </c>
      <c r="BH234" s="34"/>
      <c r="BI234" s="34">
        <f>INDEX(Curves!$A$12:$AZ$907,$CA234,DP234)</f>
        <v>0</v>
      </c>
      <c r="BJ234" s="34">
        <f>INDEX(Curves!$A$12:$AZ$907,$CA234,DQ234)</f>
        <v>0</v>
      </c>
      <c r="BK234" s="34">
        <f>INDEX(Curves!$A$12:$AZ$907,$CA234,DR234)</f>
        <v>0</v>
      </c>
      <c r="BL234"/>
      <c r="BM234"/>
      <c r="BN234" s="17">
        <f t="shared" si="261"/>
        <v>36647</v>
      </c>
      <c r="BO234" s="17">
        <f t="shared" ref="BO234:BX234" si="300">EOMONTH(BN234,1)</f>
        <v>36707</v>
      </c>
      <c r="BP234" s="17">
        <f t="shared" si="300"/>
        <v>36738</v>
      </c>
      <c r="BQ234" s="17">
        <f t="shared" si="300"/>
        <v>36769</v>
      </c>
      <c r="BR234" s="17">
        <f t="shared" si="300"/>
        <v>36799</v>
      </c>
      <c r="BS234" s="17">
        <f t="shared" si="300"/>
        <v>36830</v>
      </c>
      <c r="BT234" s="17">
        <f t="shared" si="300"/>
        <v>36860</v>
      </c>
      <c r="BU234" s="17">
        <f t="shared" si="300"/>
        <v>36891</v>
      </c>
      <c r="BV234" s="17">
        <f t="shared" si="300"/>
        <v>36922</v>
      </c>
      <c r="BW234" s="17">
        <f t="shared" si="300"/>
        <v>36950</v>
      </c>
      <c r="BX234" s="17">
        <f t="shared" si="300"/>
        <v>36981</v>
      </c>
      <c r="BY234" s="9"/>
      <c r="CA234" s="12">
        <f>MATCH(C234,Curves!$C$12:$C$433,0)</f>
        <v>232</v>
      </c>
      <c r="CB234" s="12">
        <f>MATCH(CONCATENATE("NG ",TEXT($BN234,"mmm-yyyy")),Curves!$11:$11,0)</f>
        <v>20</v>
      </c>
      <c r="CC234" s="12">
        <f>MATCH(CONCATENATE("B ",TEXT($BN234,"mmm-yyyy")),Curves!$11:$11,0)</f>
        <v>8</v>
      </c>
      <c r="CD234" s="12">
        <f>MATCH(CONCATENATE("DISC ",TEXT($BN234,"mmm-yyyy")),Curves!$11:$11,0)</f>
        <v>32</v>
      </c>
      <c r="CE234" s="12"/>
      <c r="CF234" s="12">
        <f>MATCH(CONCATENATE("NG ",TEXT($BO234,"mmm-yyyy")),Curves!$11:$11,0)</f>
        <v>21</v>
      </c>
      <c r="CG234" s="12">
        <f>MATCH(CONCATENATE("B ",TEXT($BO234,"mmm-yyyy")),Curves!$11:$11,0)</f>
        <v>9</v>
      </c>
      <c r="CH234" s="12">
        <f>MATCH(CONCATENATE("DISC ",TEXT($BO234,"mmm-yyyy")),Curves!$11:$11,0)</f>
        <v>33</v>
      </c>
      <c r="CI234" s="12"/>
      <c r="CJ234" s="12">
        <f>MATCH(CONCATENATE("NG ",TEXT($BP234,"mmm-yyyy")),Curves!$11:$11,0)</f>
        <v>22</v>
      </c>
      <c r="CK234" s="12">
        <f>MATCH(CONCATENATE("B ",TEXT($BP234,"mmm-yyyy")),Curves!$11:$11,0)</f>
        <v>10</v>
      </c>
      <c r="CL234" s="12">
        <f>MATCH(CONCATENATE("DISC ",TEXT($BP234,"mmm-yyyy")),Curves!$11:$11,0)</f>
        <v>34</v>
      </c>
      <c r="CM234" s="12"/>
      <c r="CN234" s="12">
        <f>MATCH(CONCATENATE("NG ",TEXT($BQ234,"mmm-yyyy")),Curves!$11:$11,0)</f>
        <v>23</v>
      </c>
      <c r="CO234" s="12">
        <f>MATCH(CONCATENATE("B ",TEXT($BQ234,"mmm-yyyy")),Curves!$11:$11,0)</f>
        <v>11</v>
      </c>
      <c r="CP234" s="12">
        <f>MATCH(CONCATENATE("DISC ",TEXT($BQ234,"mmm-yyyy")),Curves!$11:$11,0)</f>
        <v>35</v>
      </c>
      <c r="CQ234" s="12"/>
      <c r="CR234" s="12">
        <f>MATCH(CONCATENATE("NG ",TEXT($BR234,"mmm-yyyy")),Curves!$11:$11,0)</f>
        <v>24</v>
      </c>
      <c r="CS234" s="12">
        <f>MATCH(CONCATENATE("B ",TEXT($BR234,"mmm-yyyy")),Curves!$11:$11,0)</f>
        <v>12</v>
      </c>
      <c r="CT234" s="12">
        <f>MATCH(CONCATENATE("DISC ",TEXT($BR234,"mmm-yyyy")),Curves!$11:$11,0)</f>
        <v>36</v>
      </c>
      <c r="CU234" s="12"/>
      <c r="CV234" s="12">
        <f>MATCH(CONCATENATE("NG ",TEXT($BS234,"mmm-yyyy")),Curves!$11:$11,0)</f>
        <v>25</v>
      </c>
      <c r="CW234" s="12">
        <f>MATCH(CONCATENATE("B ",TEXT($BS234,"mmm-yyyy")),Curves!$11:$11,0)</f>
        <v>13</v>
      </c>
      <c r="CX234" s="12">
        <f>MATCH(CONCATENATE("DISC ",TEXT($BS234,"mmm-yyyy")),Curves!$11:$11,0)</f>
        <v>37</v>
      </c>
      <c r="CY234" s="12"/>
      <c r="CZ234" s="12">
        <f>MATCH(CONCATENATE("NG ",TEXT($BT234,"mmm-yyyy")),Curves!$11:$11,0)</f>
        <v>26</v>
      </c>
      <c r="DA234" s="12">
        <f>MATCH(CONCATENATE("B ",TEXT($BT234,"mmm-yyyy")),Curves!$11:$11,0)</f>
        <v>14</v>
      </c>
      <c r="DB234" s="12">
        <f>MATCH(CONCATENATE("DISC ",TEXT($BT234,"mmm-yyyy")),Curves!$11:$11,0)</f>
        <v>38</v>
      </c>
      <c r="DC234" s="12"/>
      <c r="DD234" s="12">
        <f>MATCH(CONCATENATE("NG ",TEXT($BU234,"mmm-yyyy")),Curves!$11:$11,0)</f>
        <v>27</v>
      </c>
      <c r="DE234" s="12">
        <f>MATCH(CONCATENATE("B ",TEXT($BU234,"mmm-yyyy")),Curves!$11:$11,0)</f>
        <v>15</v>
      </c>
      <c r="DF234" s="12">
        <f>MATCH(CONCATENATE("DISC ",TEXT($BU234,"mmm-yyyy")),Curves!$11:$11,0)</f>
        <v>39</v>
      </c>
      <c r="DG234" s="12"/>
      <c r="DH234" s="12">
        <f>MATCH(CONCATENATE("NG ",TEXT($BV234,"mmm-yyyy")),Curves!$11:$11,0)</f>
        <v>28</v>
      </c>
      <c r="DI234" s="12">
        <f>MATCH(CONCATENATE("B ",TEXT($BV234,"mmm-yyyy")),Curves!$11:$11,0)</f>
        <v>16</v>
      </c>
      <c r="DJ234" s="12">
        <f>MATCH(CONCATENATE("DISC ",TEXT($BV234,"mmm-yyyy")),Curves!$11:$11,0)</f>
        <v>40</v>
      </c>
      <c r="DL234" s="12">
        <f>MATCH(CONCATENATE("NG ",TEXT($BW234,"mmm-yyyy")),Curves!$11:$11,0)</f>
        <v>29</v>
      </c>
      <c r="DM234" s="12">
        <f>MATCH(CONCATENATE("B ",TEXT($BW234,"mmm-yyyy")),Curves!$11:$11,0)</f>
        <v>17</v>
      </c>
      <c r="DN234" s="12">
        <f>MATCH(CONCATENATE("DISC ",TEXT($BW234,"mmm-yyyy")),Curves!$11:$11,0)</f>
        <v>41</v>
      </c>
      <c r="DP234" s="12">
        <f>MATCH(CONCATENATE("NG ",TEXT($BX234,"mmm-yyyy")),Curves!$11:$11,0)</f>
        <v>30</v>
      </c>
      <c r="DQ234" s="12">
        <f>MATCH(CONCATENATE("B ",TEXT($BX234,"mmm-yyyy")),Curves!$11:$11,0)</f>
        <v>18</v>
      </c>
      <c r="DR234" s="12">
        <f>MATCH(CONCATENATE("DISC ",TEXT($BX234,"mmm-yyyy")),Curves!$11:$11,0)</f>
        <v>42</v>
      </c>
    </row>
    <row r="235" spans="2:122" x14ac:dyDescent="0.2">
      <c r="B235" s="6">
        <f t="shared" si="245"/>
        <v>36861</v>
      </c>
      <c r="C235" s="27">
        <f>IF(Curves!C244&lt;&gt;"",Curves!C244,"")</f>
        <v>36849</v>
      </c>
      <c r="D235" s="31"/>
      <c r="E235" s="20">
        <f t="shared" si="246"/>
        <v>0</v>
      </c>
      <c r="F235" s="20">
        <f t="shared" si="248"/>
        <v>0</v>
      </c>
      <c r="G235" s="20">
        <f t="shared" si="249"/>
        <v>0</v>
      </c>
      <c r="H235" s="20">
        <f t="shared" si="250"/>
        <v>0</v>
      </c>
      <c r="I235" s="20">
        <f t="shared" si="251"/>
        <v>0</v>
      </c>
      <c r="J235" s="20">
        <f t="shared" si="252"/>
        <v>0</v>
      </c>
      <c r="K235" s="20">
        <f t="shared" si="253"/>
        <v>0</v>
      </c>
      <c r="L235" s="20">
        <f t="shared" si="254"/>
        <v>0</v>
      </c>
      <c r="M235" s="20">
        <f t="shared" si="255"/>
        <v>0</v>
      </c>
      <c r="N235" s="20">
        <f t="shared" si="256"/>
        <v>0</v>
      </c>
      <c r="O235" s="21">
        <f t="shared" si="257"/>
        <v>0</v>
      </c>
      <c r="P235" s="20"/>
      <c r="Q235" s="50">
        <f t="shared" si="258"/>
        <v>0</v>
      </c>
      <c r="R235" s="50">
        <f t="shared" si="278"/>
        <v>0</v>
      </c>
      <c r="S235" s="51">
        <f t="shared" si="259"/>
        <v>0.96048088611208371</v>
      </c>
      <c r="U235" s="34">
        <f>INDEX(Curves!$A$12:$AZ$907,$CA235,CB235)</f>
        <v>0</v>
      </c>
      <c r="V235" s="34">
        <f>INDEX(Curves!$A$12:$AZ$907,$CA235,CC235)</f>
        <v>0</v>
      </c>
      <c r="W235" s="34">
        <f>INDEX(Curves!$A$12:$AZ$907,$CA235,CD235)</f>
        <v>0</v>
      </c>
      <c r="X235" s="34"/>
      <c r="Y235" s="34">
        <f>INDEX(Curves!$A$12:$AZ$907,$CA235,CF235)</f>
        <v>0</v>
      </c>
      <c r="Z235" s="34">
        <f>INDEX(Curves!$A$12:$AZ$907,$CA235,CG235)</f>
        <v>0</v>
      </c>
      <c r="AA235" s="34">
        <f>INDEX(Curves!$A$12:$AZ$907,$CA235,CH235)</f>
        <v>0</v>
      </c>
      <c r="AB235" s="34"/>
      <c r="AC235" s="34">
        <f>INDEX(Curves!$A$12:$AZ$907,$CA235,CJ235)</f>
        <v>0</v>
      </c>
      <c r="AD235" s="34">
        <f>INDEX(Curves!$A$12:$AZ$907,$CA235,CK235)</f>
        <v>0</v>
      </c>
      <c r="AE235" s="34">
        <f>INDEX(Curves!$A$12:$AZ$907,$CA235,CL235)</f>
        <v>0</v>
      </c>
      <c r="AF235" s="34"/>
      <c r="AG235" s="34">
        <f>INDEX(Curves!$A$12:$AZ$907,$CA235,CN235)</f>
        <v>0</v>
      </c>
      <c r="AH235" s="34">
        <f>INDEX(Curves!$A$12:$AZ$907,$CA235,CO235)</f>
        <v>0</v>
      </c>
      <c r="AI235" s="34">
        <f>INDEX(Curves!$A$12:$AZ$907,$CA235,CP235)</f>
        <v>0</v>
      </c>
      <c r="AJ235" s="34"/>
      <c r="AK235" s="34">
        <f>INDEX(Curves!$A$12:$AZ$907,$CA235,CR235)</f>
        <v>0</v>
      </c>
      <c r="AL235" s="34">
        <f>INDEX(Curves!$A$12:$AZ$907,$CA235,CS235)</f>
        <v>0</v>
      </c>
      <c r="AM235" s="34">
        <f>INDEX(Curves!$A$12:$AZ$907,$CA235,CT235)</f>
        <v>0</v>
      </c>
      <c r="AN235" s="34"/>
      <c r="AO235" s="34">
        <f>INDEX(Curves!$A$12:$AZ$907,$CA235,CV235)</f>
        <v>0</v>
      </c>
      <c r="AP235" s="34">
        <f>INDEX(Curves!$A$12:$AZ$907,$CA235,CW235)</f>
        <v>0</v>
      </c>
      <c r="AQ235" s="34">
        <f>INDEX(Curves!$A$12:$AZ$907,$CA235,CX235)</f>
        <v>0</v>
      </c>
      <c r="AR235" s="34"/>
      <c r="AS235" s="34">
        <f>INDEX(Curves!$A$12:$AZ$907,$CA235,CZ235)</f>
        <v>0</v>
      </c>
      <c r="AT235" s="34">
        <f>INDEX(Curves!$A$12:$AZ$907,$CA235,DA235)</f>
        <v>0</v>
      </c>
      <c r="AU235" s="34">
        <f>INDEX(Curves!$A$12:$AZ$907,$CA235,DB235)</f>
        <v>0</v>
      </c>
      <c r="AV235" s="34"/>
      <c r="AW235" s="34">
        <f>INDEX(Curves!$A$12:$AZ$907,$CA235,DD235)</f>
        <v>0</v>
      </c>
      <c r="AX235" s="34">
        <f>INDEX(Curves!$A$12:$AZ$907,$CA235,DE235)</f>
        <v>0</v>
      </c>
      <c r="AY235" s="34">
        <f>INDEX(Curves!$A$12:$AZ$907,$CA235,DF235)</f>
        <v>0</v>
      </c>
      <c r="AZ235" s="34"/>
      <c r="BA235" s="34">
        <f>INDEX(Curves!$A$12:$AZ$907,$CA235,DH235)</f>
        <v>0</v>
      </c>
      <c r="BB235" s="34">
        <f>INDEX(Curves!$A$12:$AZ$907,$CA235,DI235)</f>
        <v>0</v>
      </c>
      <c r="BC235" s="34">
        <f>INDEX(Curves!$A$12:$AZ$907,$CA235,DJ235)</f>
        <v>0</v>
      </c>
      <c r="BD235" s="34"/>
      <c r="BE235" s="34">
        <f>INDEX(Curves!$A$12:$AZ$907,$CA235,DL235)</f>
        <v>0</v>
      </c>
      <c r="BF235" s="34">
        <f>INDEX(Curves!$A$12:$AZ$907,$CA235,DM235)</f>
        <v>0</v>
      </c>
      <c r="BG235" s="34">
        <f>INDEX(Curves!$A$12:$AZ$907,$CA235,DN235)</f>
        <v>0</v>
      </c>
      <c r="BH235" s="34"/>
      <c r="BI235" s="34">
        <f>INDEX(Curves!$A$12:$AZ$907,$CA235,DP235)</f>
        <v>0</v>
      </c>
      <c r="BJ235" s="34">
        <f>INDEX(Curves!$A$12:$AZ$907,$CA235,DQ235)</f>
        <v>0</v>
      </c>
      <c r="BK235" s="34">
        <f>INDEX(Curves!$A$12:$AZ$907,$CA235,DR235)</f>
        <v>0</v>
      </c>
      <c r="BL235"/>
      <c r="BM235"/>
      <c r="BN235" s="17">
        <f t="shared" si="261"/>
        <v>36647</v>
      </c>
      <c r="BO235" s="17">
        <f t="shared" ref="BO235:BX235" si="301">EOMONTH(BN235,1)</f>
        <v>36707</v>
      </c>
      <c r="BP235" s="17">
        <f t="shared" si="301"/>
        <v>36738</v>
      </c>
      <c r="BQ235" s="17">
        <f t="shared" si="301"/>
        <v>36769</v>
      </c>
      <c r="BR235" s="17">
        <f t="shared" si="301"/>
        <v>36799</v>
      </c>
      <c r="BS235" s="17">
        <f t="shared" si="301"/>
        <v>36830</v>
      </c>
      <c r="BT235" s="17">
        <f t="shared" si="301"/>
        <v>36860</v>
      </c>
      <c r="BU235" s="17">
        <f t="shared" si="301"/>
        <v>36891</v>
      </c>
      <c r="BV235" s="17">
        <f t="shared" si="301"/>
        <v>36922</v>
      </c>
      <c r="BW235" s="17">
        <f t="shared" si="301"/>
        <v>36950</v>
      </c>
      <c r="BX235" s="17">
        <f t="shared" si="301"/>
        <v>36981</v>
      </c>
      <c r="BY235" s="9"/>
      <c r="CA235" s="12">
        <f>MATCH(C235,Curves!$C$12:$C$433,0)</f>
        <v>233</v>
      </c>
      <c r="CB235" s="12">
        <f>MATCH(CONCATENATE("NG ",TEXT($BN235,"mmm-yyyy")),Curves!$11:$11,0)</f>
        <v>20</v>
      </c>
      <c r="CC235" s="12">
        <f>MATCH(CONCATENATE("B ",TEXT($BN235,"mmm-yyyy")),Curves!$11:$11,0)</f>
        <v>8</v>
      </c>
      <c r="CD235" s="12">
        <f>MATCH(CONCATENATE("DISC ",TEXT($BN235,"mmm-yyyy")),Curves!$11:$11,0)</f>
        <v>32</v>
      </c>
      <c r="CE235" s="12"/>
      <c r="CF235" s="12">
        <f>MATCH(CONCATENATE("NG ",TEXT($BO235,"mmm-yyyy")),Curves!$11:$11,0)</f>
        <v>21</v>
      </c>
      <c r="CG235" s="12">
        <f>MATCH(CONCATENATE("B ",TEXT($BO235,"mmm-yyyy")),Curves!$11:$11,0)</f>
        <v>9</v>
      </c>
      <c r="CH235" s="12">
        <f>MATCH(CONCATENATE("DISC ",TEXT($BO235,"mmm-yyyy")),Curves!$11:$11,0)</f>
        <v>33</v>
      </c>
      <c r="CI235" s="12"/>
      <c r="CJ235" s="12">
        <f>MATCH(CONCATENATE("NG ",TEXT($BP235,"mmm-yyyy")),Curves!$11:$11,0)</f>
        <v>22</v>
      </c>
      <c r="CK235" s="12">
        <f>MATCH(CONCATENATE("B ",TEXT($BP235,"mmm-yyyy")),Curves!$11:$11,0)</f>
        <v>10</v>
      </c>
      <c r="CL235" s="12">
        <f>MATCH(CONCATENATE("DISC ",TEXT($BP235,"mmm-yyyy")),Curves!$11:$11,0)</f>
        <v>34</v>
      </c>
      <c r="CM235" s="12"/>
      <c r="CN235" s="12">
        <f>MATCH(CONCATENATE("NG ",TEXT($BQ235,"mmm-yyyy")),Curves!$11:$11,0)</f>
        <v>23</v>
      </c>
      <c r="CO235" s="12">
        <f>MATCH(CONCATENATE("B ",TEXT($BQ235,"mmm-yyyy")),Curves!$11:$11,0)</f>
        <v>11</v>
      </c>
      <c r="CP235" s="12">
        <f>MATCH(CONCATENATE("DISC ",TEXT($BQ235,"mmm-yyyy")),Curves!$11:$11,0)</f>
        <v>35</v>
      </c>
      <c r="CQ235" s="12"/>
      <c r="CR235" s="12">
        <f>MATCH(CONCATENATE("NG ",TEXT($BR235,"mmm-yyyy")),Curves!$11:$11,0)</f>
        <v>24</v>
      </c>
      <c r="CS235" s="12">
        <f>MATCH(CONCATENATE("B ",TEXT($BR235,"mmm-yyyy")),Curves!$11:$11,0)</f>
        <v>12</v>
      </c>
      <c r="CT235" s="12">
        <f>MATCH(CONCATENATE("DISC ",TEXT($BR235,"mmm-yyyy")),Curves!$11:$11,0)</f>
        <v>36</v>
      </c>
      <c r="CU235" s="12"/>
      <c r="CV235" s="12">
        <f>MATCH(CONCATENATE("NG ",TEXT($BS235,"mmm-yyyy")),Curves!$11:$11,0)</f>
        <v>25</v>
      </c>
      <c r="CW235" s="12">
        <f>MATCH(CONCATENATE("B ",TEXT($BS235,"mmm-yyyy")),Curves!$11:$11,0)</f>
        <v>13</v>
      </c>
      <c r="CX235" s="12">
        <f>MATCH(CONCATENATE("DISC ",TEXT($BS235,"mmm-yyyy")),Curves!$11:$11,0)</f>
        <v>37</v>
      </c>
      <c r="CY235" s="12"/>
      <c r="CZ235" s="12">
        <f>MATCH(CONCATENATE("NG ",TEXT($BT235,"mmm-yyyy")),Curves!$11:$11,0)</f>
        <v>26</v>
      </c>
      <c r="DA235" s="12">
        <f>MATCH(CONCATENATE("B ",TEXT($BT235,"mmm-yyyy")),Curves!$11:$11,0)</f>
        <v>14</v>
      </c>
      <c r="DB235" s="12">
        <f>MATCH(CONCATENATE("DISC ",TEXT($BT235,"mmm-yyyy")),Curves!$11:$11,0)</f>
        <v>38</v>
      </c>
      <c r="DC235" s="12"/>
      <c r="DD235" s="12">
        <f>MATCH(CONCATENATE("NG ",TEXT($BU235,"mmm-yyyy")),Curves!$11:$11,0)</f>
        <v>27</v>
      </c>
      <c r="DE235" s="12">
        <f>MATCH(CONCATENATE("B ",TEXT($BU235,"mmm-yyyy")),Curves!$11:$11,0)</f>
        <v>15</v>
      </c>
      <c r="DF235" s="12">
        <f>MATCH(CONCATENATE("DISC ",TEXT($BU235,"mmm-yyyy")),Curves!$11:$11,0)</f>
        <v>39</v>
      </c>
      <c r="DG235" s="12"/>
      <c r="DH235" s="12">
        <f>MATCH(CONCATENATE("NG ",TEXT($BV235,"mmm-yyyy")),Curves!$11:$11,0)</f>
        <v>28</v>
      </c>
      <c r="DI235" s="12">
        <f>MATCH(CONCATENATE("B ",TEXT($BV235,"mmm-yyyy")),Curves!$11:$11,0)</f>
        <v>16</v>
      </c>
      <c r="DJ235" s="12">
        <f>MATCH(CONCATENATE("DISC ",TEXT($BV235,"mmm-yyyy")),Curves!$11:$11,0)</f>
        <v>40</v>
      </c>
      <c r="DL235" s="12">
        <f>MATCH(CONCATENATE("NG ",TEXT($BW235,"mmm-yyyy")),Curves!$11:$11,0)</f>
        <v>29</v>
      </c>
      <c r="DM235" s="12">
        <f>MATCH(CONCATENATE("B ",TEXT($BW235,"mmm-yyyy")),Curves!$11:$11,0)</f>
        <v>17</v>
      </c>
      <c r="DN235" s="12">
        <f>MATCH(CONCATENATE("DISC ",TEXT($BW235,"mmm-yyyy")),Curves!$11:$11,0)</f>
        <v>41</v>
      </c>
      <c r="DP235" s="12">
        <f>MATCH(CONCATENATE("NG ",TEXT($BX235,"mmm-yyyy")),Curves!$11:$11,0)</f>
        <v>30</v>
      </c>
      <c r="DQ235" s="12">
        <f>MATCH(CONCATENATE("B ",TEXT($BX235,"mmm-yyyy")),Curves!$11:$11,0)</f>
        <v>18</v>
      </c>
      <c r="DR235" s="12">
        <f>MATCH(CONCATENATE("DISC ",TEXT($BX235,"mmm-yyyy")),Curves!$11:$11,0)</f>
        <v>42</v>
      </c>
    </row>
    <row r="236" spans="2:122" x14ac:dyDescent="0.2">
      <c r="B236" s="6">
        <f t="shared" si="245"/>
        <v>36861</v>
      </c>
      <c r="C236" s="27">
        <f>IF(Curves!C245&lt;&gt;"",Curves!C245,"")</f>
        <v>36850</v>
      </c>
      <c r="D236" s="31"/>
      <c r="E236" s="20">
        <f t="shared" si="246"/>
        <v>0</v>
      </c>
      <c r="F236" s="20">
        <f t="shared" si="248"/>
        <v>0</v>
      </c>
      <c r="G236" s="20">
        <f t="shared" si="249"/>
        <v>0</v>
      </c>
      <c r="H236" s="20">
        <f t="shared" si="250"/>
        <v>0</v>
      </c>
      <c r="I236" s="20">
        <f t="shared" si="251"/>
        <v>0</v>
      </c>
      <c r="J236" s="20">
        <f t="shared" si="252"/>
        <v>0</v>
      </c>
      <c r="K236" s="20">
        <f t="shared" si="253"/>
        <v>0</v>
      </c>
      <c r="L236" s="20">
        <f t="shared" si="254"/>
        <v>6.2364615900861349</v>
      </c>
      <c r="M236" s="20">
        <f t="shared" si="255"/>
        <v>6.1879104732910069</v>
      </c>
      <c r="N236" s="20">
        <f t="shared" si="256"/>
        <v>5.7659442231810454</v>
      </c>
      <c r="O236" s="21">
        <f t="shared" si="257"/>
        <v>5.1702385779458009</v>
      </c>
      <c r="P236" s="20"/>
      <c r="Q236" s="50">
        <f t="shared" si="258"/>
        <v>6.2364615900861349</v>
      </c>
      <c r="R236" s="50">
        <f t="shared" si="278"/>
        <v>5.1702385779458009</v>
      </c>
      <c r="S236" s="51">
        <f t="shared" si="259"/>
        <v>1.066223012140334</v>
      </c>
      <c r="U236" s="34">
        <f>INDEX(Curves!$A$12:$AZ$907,$CA236,CB236)</f>
        <v>0</v>
      </c>
      <c r="V236" s="34">
        <f>INDEX(Curves!$A$12:$AZ$907,$CA236,CC236)</f>
        <v>0</v>
      </c>
      <c r="W236" s="34">
        <f>INDEX(Curves!$A$12:$AZ$907,$CA236,CD236)</f>
        <v>0</v>
      </c>
      <c r="X236" s="34"/>
      <c r="Y236" s="34">
        <f>INDEX(Curves!$A$12:$AZ$907,$CA236,CF236)</f>
        <v>0</v>
      </c>
      <c r="Z236" s="34">
        <f>INDEX(Curves!$A$12:$AZ$907,$CA236,CG236)</f>
        <v>0</v>
      </c>
      <c r="AA236" s="34">
        <f>INDEX(Curves!$A$12:$AZ$907,$CA236,CH236)</f>
        <v>0</v>
      </c>
      <c r="AB236" s="34"/>
      <c r="AC236" s="34">
        <f>INDEX(Curves!$A$12:$AZ$907,$CA236,CJ236)</f>
        <v>0</v>
      </c>
      <c r="AD236" s="34">
        <f>INDEX(Curves!$A$12:$AZ$907,$CA236,CK236)</f>
        <v>0</v>
      </c>
      <c r="AE236" s="34">
        <f>INDEX(Curves!$A$12:$AZ$907,$CA236,CL236)</f>
        <v>0</v>
      </c>
      <c r="AF236" s="34"/>
      <c r="AG236" s="34">
        <f>INDEX(Curves!$A$12:$AZ$907,$CA236,CN236)</f>
        <v>0</v>
      </c>
      <c r="AH236" s="34">
        <f>INDEX(Curves!$A$12:$AZ$907,$CA236,CO236)</f>
        <v>0</v>
      </c>
      <c r="AI236" s="34">
        <f>INDEX(Curves!$A$12:$AZ$907,$CA236,CP236)</f>
        <v>0</v>
      </c>
      <c r="AJ236" s="34"/>
      <c r="AK236" s="34">
        <f>INDEX(Curves!$A$12:$AZ$907,$CA236,CR236)</f>
        <v>0</v>
      </c>
      <c r="AL236" s="34">
        <f>INDEX(Curves!$A$12:$AZ$907,$CA236,CS236)</f>
        <v>0</v>
      </c>
      <c r="AM236" s="34">
        <f>INDEX(Curves!$A$12:$AZ$907,$CA236,CT236)</f>
        <v>0</v>
      </c>
      <c r="AN236" s="34"/>
      <c r="AO236" s="34">
        <f>INDEX(Curves!$A$12:$AZ$907,$CA236,CV236)</f>
        <v>0</v>
      </c>
      <c r="AP236" s="34">
        <f>INDEX(Curves!$A$12:$AZ$907,$CA236,CW236)</f>
        <v>0</v>
      </c>
      <c r="AQ236" s="34">
        <f>INDEX(Curves!$A$12:$AZ$907,$CA236,CX236)</f>
        <v>0</v>
      </c>
      <c r="AR236" s="34"/>
      <c r="AS236" s="34">
        <f>INDEX(Curves!$A$12:$AZ$907,$CA236,CZ236)</f>
        <v>0</v>
      </c>
      <c r="AT236" s="34">
        <f>INDEX(Curves!$A$12:$AZ$907,$CA236,DA236)</f>
        <v>0</v>
      </c>
      <c r="AU236" s="34">
        <f>INDEX(Curves!$A$12:$AZ$907,$CA236,DB236)</f>
        <v>0</v>
      </c>
      <c r="AV236" s="34"/>
      <c r="AW236" s="34">
        <f>INDEX(Curves!$A$12:$AZ$907,$CA236,DD236)</f>
        <v>6.2489999999999997</v>
      </c>
      <c r="AX236" s="34">
        <f>INDEX(Curves!$A$12:$AZ$907,$CA236,DE236)</f>
        <v>0</v>
      </c>
      <c r="AY236" s="34">
        <f>INDEX(Curves!$A$12:$AZ$907,$CA236,DF236)</f>
        <v>0.99799353337912233</v>
      </c>
      <c r="AZ236" s="34"/>
      <c r="BA236" s="34">
        <f>INDEX(Curves!$A$12:$AZ$907,$CA236,DH236)</f>
        <v>6.2360000000000007</v>
      </c>
      <c r="BB236" s="34">
        <f>INDEX(Curves!$A$12:$AZ$907,$CA236,DI236)</f>
        <v>0</v>
      </c>
      <c r="BC236" s="34">
        <f>INDEX(Curves!$A$12:$AZ$907,$CA236,DJ236)</f>
        <v>0.99228840174647304</v>
      </c>
      <c r="BD236" s="34"/>
      <c r="BE236" s="34">
        <f>INDEX(Curves!$A$12:$AZ$907,$CA236,DL236)</f>
        <v>5.8449999999999998</v>
      </c>
      <c r="BF236" s="34">
        <f>INDEX(Curves!$A$12:$AZ$907,$CA236,DM236)</f>
        <v>0</v>
      </c>
      <c r="BG236" s="34">
        <f>INDEX(Curves!$A$12:$AZ$907,$CA236,DN236)</f>
        <v>0.98647463185304463</v>
      </c>
      <c r="BH236" s="34"/>
      <c r="BI236" s="34">
        <f>INDEX(Curves!$A$12:$AZ$907,$CA236,DP236)</f>
        <v>5.3179999999999996</v>
      </c>
      <c r="BJ236" s="34">
        <f>INDEX(Curves!$A$12:$AZ$907,$CA236,DQ236)</f>
        <v>-0.05</v>
      </c>
      <c r="BK236" s="34">
        <f>INDEX(Curves!$A$12:$AZ$907,$CA236,DR236)</f>
        <v>0.98144240279912709</v>
      </c>
      <c r="BL236"/>
      <c r="BM236"/>
      <c r="BN236" s="17">
        <f t="shared" si="261"/>
        <v>36647</v>
      </c>
      <c r="BO236" s="17">
        <f t="shared" ref="BO236:BX236" si="302">EOMONTH(BN236,1)</f>
        <v>36707</v>
      </c>
      <c r="BP236" s="17">
        <f t="shared" si="302"/>
        <v>36738</v>
      </c>
      <c r="BQ236" s="17">
        <f t="shared" si="302"/>
        <v>36769</v>
      </c>
      <c r="BR236" s="17">
        <f t="shared" si="302"/>
        <v>36799</v>
      </c>
      <c r="BS236" s="17">
        <f t="shared" si="302"/>
        <v>36830</v>
      </c>
      <c r="BT236" s="17">
        <f t="shared" si="302"/>
        <v>36860</v>
      </c>
      <c r="BU236" s="17">
        <f t="shared" si="302"/>
        <v>36891</v>
      </c>
      <c r="BV236" s="17">
        <f t="shared" si="302"/>
        <v>36922</v>
      </c>
      <c r="BW236" s="17">
        <f t="shared" si="302"/>
        <v>36950</v>
      </c>
      <c r="BX236" s="17">
        <f t="shared" si="302"/>
        <v>36981</v>
      </c>
      <c r="BY236" s="9"/>
      <c r="CA236" s="12">
        <f>MATCH(C236,Curves!$C$12:$C$433,0)</f>
        <v>234</v>
      </c>
      <c r="CB236" s="12">
        <f>MATCH(CONCATENATE("NG ",TEXT($BN236,"mmm-yyyy")),Curves!$11:$11,0)</f>
        <v>20</v>
      </c>
      <c r="CC236" s="12">
        <f>MATCH(CONCATENATE("B ",TEXT($BN236,"mmm-yyyy")),Curves!$11:$11,0)</f>
        <v>8</v>
      </c>
      <c r="CD236" s="12">
        <f>MATCH(CONCATENATE("DISC ",TEXT($BN236,"mmm-yyyy")),Curves!$11:$11,0)</f>
        <v>32</v>
      </c>
      <c r="CE236" s="12"/>
      <c r="CF236" s="12">
        <f>MATCH(CONCATENATE("NG ",TEXT($BO236,"mmm-yyyy")),Curves!$11:$11,0)</f>
        <v>21</v>
      </c>
      <c r="CG236" s="12">
        <f>MATCH(CONCATENATE("B ",TEXT($BO236,"mmm-yyyy")),Curves!$11:$11,0)</f>
        <v>9</v>
      </c>
      <c r="CH236" s="12">
        <f>MATCH(CONCATENATE("DISC ",TEXT($BO236,"mmm-yyyy")),Curves!$11:$11,0)</f>
        <v>33</v>
      </c>
      <c r="CI236" s="12"/>
      <c r="CJ236" s="12">
        <f>MATCH(CONCATENATE("NG ",TEXT($BP236,"mmm-yyyy")),Curves!$11:$11,0)</f>
        <v>22</v>
      </c>
      <c r="CK236" s="12">
        <f>MATCH(CONCATENATE("B ",TEXT($BP236,"mmm-yyyy")),Curves!$11:$11,0)</f>
        <v>10</v>
      </c>
      <c r="CL236" s="12">
        <f>MATCH(CONCATENATE("DISC ",TEXT($BP236,"mmm-yyyy")),Curves!$11:$11,0)</f>
        <v>34</v>
      </c>
      <c r="CM236" s="12"/>
      <c r="CN236" s="12">
        <f>MATCH(CONCATENATE("NG ",TEXT($BQ236,"mmm-yyyy")),Curves!$11:$11,0)</f>
        <v>23</v>
      </c>
      <c r="CO236" s="12">
        <f>MATCH(CONCATENATE("B ",TEXT($BQ236,"mmm-yyyy")),Curves!$11:$11,0)</f>
        <v>11</v>
      </c>
      <c r="CP236" s="12">
        <f>MATCH(CONCATENATE("DISC ",TEXT($BQ236,"mmm-yyyy")),Curves!$11:$11,0)</f>
        <v>35</v>
      </c>
      <c r="CQ236" s="12"/>
      <c r="CR236" s="12">
        <f>MATCH(CONCATENATE("NG ",TEXT($BR236,"mmm-yyyy")),Curves!$11:$11,0)</f>
        <v>24</v>
      </c>
      <c r="CS236" s="12">
        <f>MATCH(CONCATENATE("B ",TEXT($BR236,"mmm-yyyy")),Curves!$11:$11,0)</f>
        <v>12</v>
      </c>
      <c r="CT236" s="12">
        <f>MATCH(CONCATENATE("DISC ",TEXT($BR236,"mmm-yyyy")),Curves!$11:$11,0)</f>
        <v>36</v>
      </c>
      <c r="CU236" s="12"/>
      <c r="CV236" s="12">
        <f>MATCH(CONCATENATE("NG ",TEXT($BS236,"mmm-yyyy")),Curves!$11:$11,0)</f>
        <v>25</v>
      </c>
      <c r="CW236" s="12">
        <f>MATCH(CONCATENATE("B ",TEXT($BS236,"mmm-yyyy")),Curves!$11:$11,0)</f>
        <v>13</v>
      </c>
      <c r="CX236" s="12">
        <f>MATCH(CONCATENATE("DISC ",TEXT($BS236,"mmm-yyyy")),Curves!$11:$11,0)</f>
        <v>37</v>
      </c>
      <c r="CY236" s="12"/>
      <c r="CZ236" s="12">
        <f>MATCH(CONCATENATE("NG ",TEXT($BT236,"mmm-yyyy")),Curves!$11:$11,0)</f>
        <v>26</v>
      </c>
      <c r="DA236" s="12">
        <f>MATCH(CONCATENATE("B ",TEXT($BT236,"mmm-yyyy")),Curves!$11:$11,0)</f>
        <v>14</v>
      </c>
      <c r="DB236" s="12">
        <f>MATCH(CONCATENATE("DISC ",TEXT($BT236,"mmm-yyyy")),Curves!$11:$11,0)</f>
        <v>38</v>
      </c>
      <c r="DC236" s="12"/>
      <c r="DD236" s="12">
        <f>MATCH(CONCATENATE("NG ",TEXT($BU236,"mmm-yyyy")),Curves!$11:$11,0)</f>
        <v>27</v>
      </c>
      <c r="DE236" s="12">
        <f>MATCH(CONCATENATE("B ",TEXT($BU236,"mmm-yyyy")),Curves!$11:$11,0)</f>
        <v>15</v>
      </c>
      <c r="DF236" s="12">
        <f>MATCH(CONCATENATE("DISC ",TEXT($BU236,"mmm-yyyy")),Curves!$11:$11,0)</f>
        <v>39</v>
      </c>
      <c r="DG236" s="12"/>
      <c r="DH236" s="12">
        <f>MATCH(CONCATENATE("NG ",TEXT($BV236,"mmm-yyyy")),Curves!$11:$11,0)</f>
        <v>28</v>
      </c>
      <c r="DI236" s="12">
        <f>MATCH(CONCATENATE("B ",TEXT($BV236,"mmm-yyyy")),Curves!$11:$11,0)</f>
        <v>16</v>
      </c>
      <c r="DJ236" s="12">
        <f>MATCH(CONCATENATE("DISC ",TEXT($BV236,"mmm-yyyy")),Curves!$11:$11,0)</f>
        <v>40</v>
      </c>
      <c r="DL236" s="12">
        <f>MATCH(CONCATENATE("NG ",TEXT($BW236,"mmm-yyyy")),Curves!$11:$11,0)</f>
        <v>29</v>
      </c>
      <c r="DM236" s="12">
        <f>MATCH(CONCATENATE("B ",TEXT($BW236,"mmm-yyyy")),Curves!$11:$11,0)</f>
        <v>17</v>
      </c>
      <c r="DN236" s="12">
        <f>MATCH(CONCATENATE("DISC ",TEXT($BW236,"mmm-yyyy")),Curves!$11:$11,0)</f>
        <v>41</v>
      </c>
      <c r="DP236" s="12">
        <f>MATCH(CONCATENATE("NG ",TEXT($BX236,"mmm-yyyy")),Curves!$11:$11,0)</f>
        <v>30</v>
      </c>
      <c r="DQ236" s="12">
        <f>MATCH(CONCATENATE("B ",TEXT($BX236,"mmm-yyyy")),Curves!$11:$11,0)</f>
        <v>18</v>
      </c>
      <c r="DR236" s="12">
        <f>MATCH(CONCATENATE("DISC ",TEXT($BX236,"mmm-yyyy")),Curves!$11:$11,0)</f>
        <v>42</v>
      </c>
    </row>
    <row r="237" spans="2:122" x14ac:dyDescent="0.2">
      <c r="B237" s="6">
        <f t="shared" si="245"/>
        <v>36861</v>
      </c>
      <c r="C237" s="27">
        <f>IF(Curves!C246&lt;&gt;"",Curves!C246,"")</f>
        <v>36851</v>
      </c>
      <c r="D237" s="31"/>
      <c r="E237" s="20">
        <f t="shared" si="246"/>
        <v>0</v>
      </c>
      <c r="F237" s="20">
        <f t="shared" si="248"/>
        <v>0</v>
      </c>
      <c r="G237" s="20">
        <f t="shared" si="249"/>
        <v>0</v>
      </c>
      <c r="H237" s="20">
        <f t="shared" si="250"/>
        <v>0</v>
      </c>
      <c r="I237" s="20">
        <f t="shared" si="251"/>
        <v>0</v>
      </c>
      <c r="J237" s="20">
        <f t="shared" si="252"/>
        <v>0</v>
      </c>
      <c r="K237" s="20">
        <f t="shared" si="253"/>
        <v>0</v>
      </c>
      <c r="L237" s="20">
        <f t="shared" si="254"/>
        <v>6.3563900553922492</v>
      </c>
      <c r="M237" s="20">
        <f t="shared" si="255"/>
        <v>6.3341142201002594</v>
      </c>
      <c r="N237" s="20">
        <f t="shared" si="256"/>
        <v>5.9071498592161165</v>
      </c>
      <c r="O237" s="21">
        <f t="shared" si="257"/>
        <v>5.2683376593462423</v>
      </c>
      <c r="P237" s="20"/>
      <c r="Q237" s="50">
        <f t="shared" si="258"/>
        <v>6.3563900553922492</v>
      </c>
      <c r="R237" s="50">
        <f t="shared" si="278"/>
        <v>5.2683376593462423</v>
      </c>
      <c r="S237" s="51">
        <f t="shared" si="259"/>
        <v>1.0880523960460069</v>
      </c>
      <c r="U237" s="34">
        <f>INDEX(Curves!$A$12:$AZ$907,$CA237,CB237)</f>
        <v>0</v>
      </c>
      <c r="V237" s="34">
        <f>INDEX(Curves!$A$12:$AZ$907,$CA237,CC237)</f>
        <v>0</v>
      </c>
      <c r="W237" s="34">
        <f>INDEX(Curves!$A$12:$AZ$907,$CA237,CD237)</f>
        <v>0</v>
      </c>
      <c r="X237" s="34"/>
      <c r="Y237" s="34">
        <f>INDEX(Curves!$A$12:$AZ$907,$CA237,CF237)</f>
        <v>0</v>
      </c>
      <c r="Z237" s="34">
        <f>INDEX(Curves!$A$12:$AZ$907,$CA237,CG237)</f>
        <v>0</v>
      </c>
      <c r="AA237" s="34">
        <f>INDEX(Curves!$A$12:$AZ$907,$CA237,CH237)</f>
        <v>0</v>
      </c>
      <c r="AB237" s="34"/>
      <c r="AC237" s="34">
        <f>INDEX(Curves!$A$12:$AZ$907,$CA237,CJ237)</f>
        <v>0</v>
      </c>
      <c r="AD237" s="34">
        <f>INDEX(Curves!$A$12:$AZ$907,$CA237,CK237)</f>
        <v>0</v>
      </c>
      <c r="AE237" s="34">
        <f>INDEX(Curves!$A$12:$AZ$907,$CA237,CL237)</f>
        <v>0</v>
      </c>
      <c r="AF237" s="34"/>
      <c r="AG237" s="34">
        <f>INDEX(Curves!$A$12:$AZ$907,$CA237,CN237)</f>
        <v>0</v>
      </c>
      <c r="AH237" s="34">
        <f>INDEX(Curves!$A$12:$AZ$907,$CA237,CO237)</f>
        <v>0</v>
      </c>
      <c r="AI237" s="34">
        <f>INDEX(Curves!$A$12:$AZ$907,$CA237,CP237)</f>
        <v>0</v>
      </c>
      <c r="AJ237" s="34"/>
      <c r="AK237" s="34">
        <f>INDEX(Curves!$A$12:$AZ$907,$CA237,CR237)</f>
        <v>0</v>
      </c>
      <c r="AL237" s="34">
        <f>INDEX(Curves!$A$12:$AZ$907,$CA237,CS237)</f>
        <v>0</v>
      </c>
      <c r="AM237" s="34">
        <f>INDEX(Curves!$A$12:$AZ$907,$CA237,CT237)</f>
        <v>0</v>
      </c>
      <c r="AN237" s="34"/>
      <c r="AO237" s="34">
        <f>INDEX(Curves!$A$12:$AZ$907,$CA237,CV237)</f>
        <v>0</v>
      </c>
      <c r="AP237" s="34">
        <f>INDEX(Curves!$A$12:$AZ$907,$CA237,CW237)</f>
        <v>0</v>
      </c>
      <c r="AQ237" s="34">
        <f>INDEX(Curves!$A$12:$AZ$907,$CA237,CX237)</f>
        <v>0</v>
      </c>
      <c r="AR237" s="34"/>
      <c r="AS237" s="34">
        <f>INDEX(Curves!$A$12:$AZ$907,$CA237,CZ237)</f>
        <v>0</v>
      </c>
      <c r="AT237" s="34">
        <f>INDEX(Curves!$A$12:$AZ$907,$CA237,DA237)</f>
        <v>0</v>
      </c>
      <c r="AU237" s="34">
        <f>INDEX(Curves!$A$12:$AZ$907,$CA237,DB237)</f>
        <v>0</v>
      </c>
      <c r="AV237" s="34"/>
      <c r="AW237" s="34">
        <f>INDEX(Curves!$A$12:$AZ$907,$CA237,DD237)</f>
        <v>6.4080000000000013</v>
      </c>
      <c r="AX237" s="34">
        <f>INDEX(Curves!$A$12:$AZ$907,$CA237,DE237)</f>
        <v>-0.04</v>
      </c>
      <c r="AY237" s="34">
        <f>INDEX(Curves!$A$12:$AZ$907,$CA237,DF237)</f>
        <v>0.99817683030657167</v>
      </c>
      <c r="AZ237" s="34"/>
      <c r="BA237" s="34">
        <f>INDEX(Curves!$A$12:$AZ$907,$CA237,DH237)</f>
        <v>6.4320000000000004</v>
      </c>
      <c r="BB237" s="34">
        <f>INDEX(Curves!$A$12:$AZ$907,$CA237,DI237)</f>
        <v>-0.05</v>
      </c>
      <c r="BC237" s="34">
        <f>INDEX(Curves!$A$12:$AZ$907,$CA237,DJ237)</f>
        <v>0.99249674398311793</v>
      </c>
      <c r="BD237" s="34"/>
      <c r="BE237" s="34">
        <f>INDEX(Curves!$A$12:$AZ$907,$CA237,DL237)</f>
        <v>6.0370000000000008</v>
      </c>
      <c r="BF237" s="34">
        <f>INDEX(Curves!$A$12:$AZ$907,$CA237,DM237)</f>
        <v>-0.05</v>
      </c>
      <c r="BG237" s="34">
        <f>INDEX(Curves!$A$12:$AZ$907,$CA237,DN237)</f>
        <v>0.98666274581862623</v>
      </c>
      <c r="BH237" s="34"/>
      <c r="BI237" s="34">
        <f>INDEX(Curves!$A$12:$AZ$907,$CA237,DP237)</f>
        <v>5.447000000000001</v>
      </c>
      <c r="BJ237" s="34">
        <f>INDEX(Curves!$A$12:$AZ$907,$CA237,DQ237)</f>
        <v>-0.08</v>
      </c>
      <c r="BK237" s="34">
        <f>INDEX(Curves!$A$12:$AZ$907,$CA237,DR237)</f>
        <v>0.98161685473192506</v>
      </c>
      <c r="BL237"/>
      <c r="BM237"/>
      <c r="BN237" s="17">
        <f t="shared" si="261"/>
        <v>36647</v>
      </c>
      <c r="BO237" s="17">
        <f t="shared" ref="BO237:BX237" si="303">EOMONTH(BN237,1)</f>
        <v>36707</v>
      </c>
      <c r="BP237" s="17">
        <f t="shared" si="303"/>
        <v>36738</v>
      </c>
      <c r="BQ237" s="17">
        <f t="shared" si="303"/>
        <v>36769</v>
      </c>
      <c r="BR237" s="17">
        <f t="shared" si="303"/>
        <v>36799</v>
      </c>
      <c r="BS237" s="17">
        <f t="shared" si="303"/>
        <v>36830</v>
      </c>
      <c r="BT237" s="17">
        <f t="shared" si="303"/>
        <v>36860</v>
      </c>
      <c r="BU237" s="17">
        <f t="shared" si="303"/>
        <v>36891</v>
      </c>
      <c r="BV237" s="17">
        <f t="shared" si="303"/>
        <v>36922</v>
      </c>
      <c r="BW237" s="17">
        <f t="shared" si="303"/>
        <v>36950</v>
      </c>
      <c r="BX237" s="17">
        <f t="shared" si="303"/>
        <v>36981</v>
      </c>
      <c r="BY237" s="9"/>
      <c r="CA237" s="12">
        <f>MATCH(C237,Curves!$C$12:$C$433,0)</f>
        <v>235</v>
      </c>
      <c r="CB237" s="12">
        <f>MATCH(CONCATENATE("NG ",TEXT($BN237,"mmm-yyyy")),Curves!$11:$11,0)</f>
        <v>20</v>
      </c>
      <c r="CC237" s="12">
        <f>MATCH(CONCATENATE("B ",TEXT($BN237,"mmm-yyyy")),Curves!$11:$11,0)</f>
        <v>8</v>
      </c>
      <c r="CD237" s="12">
        <f>MATCH(CONCATENATE("DISC ",TEXT($BN237,"mmm-yyyy")),Curves!$11:$11,0)</f>
        <v>32</v>
      </c>
      <c r="CE237" s="12"/>
      <c r="CF237" s="12">
        <f>MATCH(CONCATENATE("NG ",TEXT($BO237,"mmm-yyyy")),Curves!$11:$11,0)</f>
        <v>21</v>
      </c>
      <c r="CG237" s="12">
        <f>MATCH(CONCATENATE("B ",TEXT($BO237,"mmm-yyyy")),Curves!$11:$11,0)</f>
        <v>9</v>
      </c>
      <c r="CH237" s="12">
        <f>MATCH(CONCATENATE("DISC ",TEXT($BO237,"mmm-yyyy")),Curves!$11:$11,0)</f>
        <v>33</v>
      </c>
      <c r="CI237" s="12"/>
      <c r="CJ237" s="12">
        <f>MATCH(CONCATENATE("NG ",TEXT($BP237,"mmm-yyyy")),Curves!$11:$11,0)</f>
        <v>22</v>
      </c>
      <c r="CK237" s="12">
        <f>MATCH(CONCATENATE("B ",TEXT($BP237,"mmm-yyyy")),Curves!$11:$11,0)</f>
        <v>10</v>
      </c>
      <c r="CL237" s="12">
        <f>MATCH(CONCATENATE("DISC ",TEXT($BP237,"mmm-yyyy")),Curves!$11:$11,0)</f>
        <v>34</v>
      </c>
      <c r="CM237" s="12"/>
      <c r="CN237" s="12">
        <f>MATCH(CONCATENATE("NG ",TEXT($BQ237,"mmm-yyyy")),Curves!$11:$11,0)</f>
        <v>23</v>
      </c>
      <c r="CO237" s="12">
        <f>MATCH(CONCATENATE("B ",TEXT($BQ237,"mmm-yyyy")),Curves!$11:$11,0)</f>
        <v>11</v>
      </c>
      <c r="CP237" s="12">
        <f>MATCH(CONCATENATE("DISC ",TEXT($BQ237,"mmm-yyyy")),Curves!$11:$11,0)</f>
        <v>35</v>
      </c>
      <c r="CQ237" s="12"/>
      <c r="CR237" s="12">
        <f>MATCH(CONCATENATE("NG ",TEXT($BR237,"mmm-yyyy")),Curves!$11:$11,0)</f>
        <v>24</v>
      </c>
      <c r="CS237" s="12">
        <f>MATCH(CONCATENATE("B ",TEXT($BR237,"mmm-yyyy")),Curves!$11:$11,0)</f>
        <v>12</v>
      </c>
      <c r="CT237" s="12">
        <f>MATCH(CONCATENATE("DISC ",TEXT($BR237,"mmm-yyyy")),Curves!$11:$11,0)</f>
        <v>36</v>
      </c>
      <c r="CU237" s="12"/>
      <c r="CV237" s="12">
        <f>MATCH(CONCATENATE("NG ",TEXT($BS237,"mmm-yyyy")),Curves!$11:$11,0)</f>
        <v>25</v>
      </c>
      <c r="CW237" s="12">
        <f>MATCH(CONCATENATE("B ",TEXT($BS237,"mmm-yyyy")),Curves!$11:$11,0)</f>
        <v>13</v>
      </c>
      <c r="CX237" s="12">
        <f>MATCH(CONCATENATE("DISC ",TEXT($BS237,"mmm-yyyy")),Curves!$11:$11,0)</f>
        <v>37</v>
      </c>
      <c r="CY237" s="12"/>
      <c r="CZ237" s="12">
        <f>MATCH(CONCATENATE("NG ",TEXT($BT237,"mmm-yyyy")),Curves!$11:$11,0)</f>
        <v>26</v>
      </c>
      <c r="DA237" s="12">
        <f>MATCH(CONCATENATE("B ",TEXT($BT237,"mmm-yyyy")),Curves!$11:$11,0)</f>
        <v>14</v>
      </c>
      <c r="DB237" s="12">
        <f>MATCH(CONCATENATE("DISC ",TEXT($BT237,"mmm-yyyy")),Curves!$11:$11,0)</f>
        <v>38</v>
      </c>
      <c r="DC237" s="12"/>
      <c r="DD237" s="12">
        <f>MATCH(CONCATENATE("NG ",TEXT($BU237,"mmm-yyyy")),Curves!$11:$11,0)</f>
        <v>27</v>
      </c>
      <c r="DE237" s="12">
        <f>MATCH(CONCATENATE("B ",TEXT($BU237,"mmm-yyyy")),Curves!$11:$11,0)</f>
        <v>15</v>
      </c>
      <c r="DF237" s="12">
        <f>MATCH(CONCATENATE("DISC ",TEXT($BU237,"mmm-yyyy")),Curves!$11:$11,0)</f>
        <v>39</v>
      </c>
      <c r="DG237" s="12"/>
      <c r="DH237" s="12">
        <f>MATCH(CONCATENATE("NG ",TEXT($BV237,"mmm-yyyy")),Curves!$11:$11,0)</f>
        <v>28</v>
      </c>
      <c r="DI237" s="12">
        <f>MATCH(CONCATENATE("B ",TEXT($BV237,"mmm-yyyy")),Curves!$11:$11,0)</f>
        <v>16</v>
      </c>
      <c r="DJ237" s="12">
        <f>MATCH(CONCATENATE("DISC ",TEXT($BV237,"mmm-yyyy")),Curves!$11:$11,0)</f>
        <v>40</v>
      </c>
      <c r="DL237" s="12">
        <f>MATCH(CONCATENATE("NG ",TEXT($BW237,"mmm-yyyy")),Curves!$11:$11,0)</f>
        <v>29</v>
      </c>
      <c r="DM237" s="12">
        <f>MATCH(CONCATENATE("B ",TEXT($BW237,"mmm-yyyy")),Curves!$11:$11,0)</f>
        <v>17</v>
      </c>
      <c r="DN237" s="12">
        <f>MATCH(CONCATENATE("DISC ",TEXT($BW237,"mmm-yyyy")),Curves!$11:$11,0)</f>
        <v>41</v>
      </c>
      <c r="DP237" s="12">
        <f>MATCH(CONCATENATE("NG ",TEXT($BX237,"mmm-yyyy")),Curves!$11:$11,0)</f>
        <v>30</v>
      </c>
      <c r="DQ237" s="12">
        <f>MATCH(CONCATENATE("B ",TEXT($BX237,"mmm-yyyy")),Curves!$11:$11,0)</f>
        <v>18</v>
      </c>
      <c r="DR237" s="12">
        <f>MATCH(CONCATENATE("DISC ",TEXT($BX237,"mmm-yyyy")),Curves!$11:$11,0)</f>
        <v>42</v>
      </c>
    </row>
    <row r="238" spans="2:122" x14ac:dyDescent="0.2">
      <c r="B238" s="6">
        <f t="shared" si="245"/>
        <v>36861</v>
      </c>
      <c r="C238" s="27">
        <f>IF(Curves!C247&lt;&gt;"",Curves!C247,"")</f>
        <v>36852</v>
      </c>
      <c r="D238" s="31"/>
      <c r="E238" s="20">
        <f t="shared" si="246"/>
        <v>0</v>
      </c>
      <c r="F238" s="20">
        <f t="shared" si="248"/>
        <v>0</v>
      </c>
      <c r="G238" s="20">
        <f t="shared" si="249"/>
        <v>0</v>
      </c>
      <c r="H238" s="20">
        <f t="shared" si="250"/>
        <v>0</v>
      </c>
      <c r="I238" s="20">
        <f t="shared" si="251"/>
        <v>0</v>
      </c>
      <c r="J238" s="20">
        <f t="shared" si="252"/>
        <v>0</v>
      </c>
      <c r="K238" s="20">
        <f t="shared" si="253"/>
        <v>0</v>
      </c>
      <c r="L238" s="20">
        <f t="shared" si="254"/>
        <v>6.4767337569365262</v>
      </c>
      <c r="M238" s="20">
        <f t="shared" si="255"/>
        <v>6.476298513753231</v>
      </c>
      <c r="N238" s="20">
        <f t="shared" si="256"/>
        <v>6.1026771246508016</v>
      </c>
      <c r="O238" s="21">
        <f t="shared" si="257"/>
        <v>5.409739838273083</v>
      </c>
      <c r="P238" s="20"/>
      <c r="Q238" s="50">
        <f t="shared" si="258"/>
        <v>6.4767337569365262</v>
      </c>
      <c r="R238" s="50">
        <f t="shared" si="278"/>
        <v>5.409739838273083</v>
      </c>
      <c r="S238" s="51">
        <f t="shared" si="259"/>
        <v>1.0669939186634432</v>
      </c>
      <c r="U238" s="34">
        <f>INDEX(Curves!$A$12:$AZ$907,$CA238,CB238)</f>
        <v>0</v>
      </c>
      <c r="V238" s="34">
        <f>INDEX(Curves!$A$12:$AZ$907,$CA238,CC238)</f>
        <v>0</v>
      </c>
      <c r="W238" s="34">
        <f>INDEX(Curves!$A$12:$AZ$907,$CA238,CD238)</f>
        <v>0</v>
      </c>
      <c r="X238" s="34"/>
      <c r="Y238" s="34">
        <f>INDEX(Curves!$A$12:$AZ$907,$CA238,CF238)</f>
        <v>0</v>
      </c>
      <c r="Z238" s="34">
        <f>INDEX(Curves!$A$12:$AZ$907,$CA238,CG238)</f>
        <v>0</v>
      </c>
      <c r="AA238" s="34">
        <f>INDEX(Curves!$A$12:$AZ$907,$CA238,CH238)</f>
        <v>0</v>
      </c>
      <c r="AB238" s="34"/>
      <c r="AC238" s="34">
        <f>INDEX(Curves!$A$12:$AZ$907,$CA238,CJ238)</f>
        <v>0</v>
      </c>
      <c r="AD238" s="34">
        <f>INDEX(Curves!$A$12:$AZ$907,$CA238,CK238)</f>
        <v>0</v>
      </c>
      <c r="AE238" s="34">
        <f>INDEX(Curves!$A$12:$AZ$907,$CA238,CL238)</f>
        <v>0</v>
      </c>
      <c r="AF238" s="34"/>
      <c r="AG238" s="34">
        <f>INDEX(Curves!$A$12:$AZ$907,$CA238,CN238)</f>
        <v>0</v>
      </c>
      <c r="AH238" s="34">
        <f>INDEX(Curves!$A$12:$AZ$907,$CA238,CO238)</f>
        <v>0</v>
      </c>
      <c r="AI238" s="34">
        <f>INDEX(Curves!$A$12:$AZ$907,$CA238,CP238)</f>
        <v>0</v>
      </c>
      <c r="AJ238" s="34"/>
      <c r="AK238" s="34">
        <f>INDEX(Curves!$A$12:$AZ$907,$CA238,CR238)</f>
        <v>0</v>
      </c>
      <c r="AL238" s="34">
        <f>INDEX(Curves!$A$12:$AZ$907,$CA238,CS238)</f>
        <v>0</v>
      </c>
      <c r="AM238" s="34">
        <f>INDEX(Curves!$A$12:$AZ$907,$CA238,CT238)</f>
        <v>0</v>
      </c>
      <c r="AN238" s="34"/>
      <c r="AO238" s="34">
        <f>INDEX(Curves!$A$12:$AZ$907,$CA238,CV238)</f>
        <v>0</v>
      </c>
      <c r="AP238" s="34">
        <f>INDEX(Curves!$A$12:$AZ$907,$CA238,CW238)</f>
        <v>0</v>
      </c>
      <c r="AQ238" s="34">
        <f>INDEX(Curves!$A$12:$AZ$907,$CA238,CX238)</f>
        <v>0</v>
      </c>
      <c r="AR238" s="34"/>
      <c r="AS238" s="34">
        <f>INDEX(Curves!$A$12:$AZ$907,$CA238,CZ238)</f>
        <v>0</v>
      </c>
      <c r="AT238" s="34">
        <f>INDEX(Curves!$A$12:$AZ$907,$CA238,DA238)</f>
        <v>0</v>
      </c>
      <c r="AU238" s="34">
        <f>INDEX(Curves!$A$12:$AZ$907,$CA238,DB238)</f>
        <v>0</v>
      </c>
      <c r="AV238" s="34"/>
      <c r="AW238" s="34">
        <f>INDEX(Curves!$A$12:$AZ$907,$CA238,DD238)</f>
        <v>6.5770000000000008</v>
      </c>
      <c r="AX238" s="34">
        <f>INDEX(Curves!$A$12:$AZ$907,$CA238,DE238)</f>
        <v>-0.09</v>
      </c>
      <c r="AY238" s="34">
        <f>INDEX(Curves!$A$12:$AZ$907,$CA238,DF238)</f>
        <v>0.99841741281586638</v>
      </c>
      <c r="AZ238" s="34"/>
      <c r="BA238" s="34">
        <f>INDEX(Curves!$A$12:$AZ$907,$CA238,DH238)</f>
        <v>6.5839999999999996</v>
      </c>
      <c r="BB238" s="34">
        <f>INDEX(Curves!$A$12:$AZ$907,$CA238,DI238)</f>
        <v>-0.06</v>
      </c>
      <c r="BC238" s="34">
        <f>INDEX(Curves!$A$12:$AZ$907,$CA238,DJ238)</f>
        <v>0.99268830682912801</v>
      </c>
      <c r="BD238" s="34"/>
      <c r="BE238" s="34">
        <f>INDEX(Curves!$A$12:$AZ$907,$CA238,DL238)</f>
        <v>6.2439999999999998</v>
      </c>
      <c r="BF238" s="34">
        <f>INDEX(Curves!$A$12:$AZ$907,$CA238,DM238)</f>
        <v>-0.06</v>
      </c>
      <c r="BG238" s="34">
        <f>INDEX(Curves!$A$12:$AZ$907,$CA238,DN238)</f>
        <v>0.98684947035103521</v>
      </c>
      <c r="BH238" s="34"/>
      <c r="BI238" s="34">
        <f>INDEX(Curves!$A$12:$AZ$907,$CA238,DP238)</f>
        <v>5.6</v>
      </c>
      <c r="BJ238" s="34">
        <f>INDEX(Curves!$A$12:$AZ$907,$CA238,DQ238)</f>
        <v>-0.09</v>
      </c>
      <c r="BK238" s="34">
        <f>INDEX(Curves!$A$12:$AZ$907,$CA238,DR238)</f>
        <v>0.98180396338894438</v>
      </c>
      <c r="BL238"/>
      <c r="BM238"/>
      <c r="BN238" s="17">
        <f t="shared" si="261"/>
        <v>36647</v>
      </c>
      <c r="BO238" s="17">
        <f t="shared" ref="BO238:BX238" si="304">EOMONTH(BN238,1)</f>
        <v>36707</v>
      </c>
      <c r="BP238" s="17">
        <f t="shared" si="304"/>
        <v>36738</v>
      </c>
      <c r="BQ238" s="17">
        <f t="shared" si="304"/>
        <v>36769</v>
      </c>
      <c r="BR238" s="17">
        <f t="shared" si="304"/>
        <v>36799</v>
      </c>
      <c r="BS238" s="17">
        <f t="shared" si="304"/>
        <v>36830</v>
      </c>
      <c r="BT238" s="17">
        <f t="shared" si="304"/>
        <v>36860</v>
      </c>
      <c r="BU238" s="17">
        <f t="shared" si="304"/>
        <v>36891</v>
      </c>
      <c r="BV238" s="17">
        <f t="shared" si="304"/>
        <v>36922</v>
      </c>
      <c r="BW238" s="17">
        <f t="shared" si="304"/>
        <v>36950</v>
      </c>
      <c r="BX238" s="17">
        <f t="shared" si="304"/>
        <v>36981</v>
      </c>
      <c r="BY238" s="9"/>
      <c r="CA238" s="12">
        <f>MATCH(C238,Curves!$C$12:$C$433,0)</f>
        <v>236</v>
      </c>
      <c r="CB238" s="12">
        <f>MATCH(CONCATENATE("NG ",TEXT($BN238,"mmm-yyyy")),Curves!$11:$11,0)</f>
        <v>20</v>
      </c>
      <c r="CC238" s="12">
        <f>MATCH(CONCATENATE("B ",TEXT($BN238,"mmm-yyyy")),Curves!$11:$11,0)</f>
        <v>8</v>
      </c>
      <c r="CD238" s="12">
        <f>MATCH(CONCATENATE("DISC ",TEXT($BN238,"mmm-yyyy")),Curves!$11:$11,0)</f>
        <v>32</v>
      </c>
      <c r="CE238" s="12"/>
      <c r="CF238" s="12">
        <f>MATCH(CONCATENATE("NG ",TEXT($BO238,"mmm-yyyy")),Curves!$11:$11,0)</f>
        <v>21</v>
      </c>
      <c r="CG238" s="12">
        <f>MATCH(CONCATENATE("B ",TEXT($BO238,"mmm-yyyy")),Curves!$11:$11,0)</f>
        <v>9</v>
      </c>
      <c r="CH238" s="12">
        <f>MATCH(CONCATENATE("DISC ",TEXT($BO238,"mmm-yyyy")),Curves!$11:$11,0)</f>
        <v>33</v>
      </c>
      <c r="CI238" s="12"/>
      <c r="CJ238" s="12">
        <f>MATCH(CONCATENATE("NG ",TEXT($BP238,"mmm-yyyy")),Curves!$11:$11,0)</f>
        <v>22</v>
      </c>
      <c r="CK238" s="12">
        <f>MATCH(CONCATENATE("B ",TEXT($BP238,"mmm-yyyy")),Curves!$11:$11,0)</f>
        <v>10</v>
      </c>
      <c r="CL238" s="12">
        <f>MATCH(CONCATENATE("DISC ",TEXT($BP238,"mmm-yyyy")),Curves!$11:$11,0)</f>
        <v>34</v>
      </c>
      <c r="CM238" s="12"/>
      <c r="CN238" s="12">
        <f>MATCH(CONCATENATE("NG ",TEXT($BQ238,"mmm-yyyy")),Curves!$11:$11,0)</f>
        <v>23</v>
      </c>
      <c r="CO238" s="12">
        <f>MATCH(CONCATENATE("B ",TEXT($BQ238,"mmm-yyyy")),Curves!$11:$11,0)</f>
        <v>11</v>
      </c>
      <c r="CP238" s="12">
        <f>MATCH(CONCATENATE("DISC ",TEXT($BQ238,"mmm-yyyy")),Curves!$11:$11,0)</f>
        <v>35</v>
      </c>
      <c r="CQ238" s="12"/>
      <c r="CR238" s="12">
        <f>MATCH(CONCATENATE("NG ",TEXT($BR238,"mmm-yyyy")),Curves!$11:$11,0)</f>
        <v>24</v>
      </c>
      <c r="CS238" s="12">
        <f>MATCH(CONCATENATE("B ",TEXT($BR238,"mmm-yyyy")),Curves!$11:$11,0)</f>
        <v>12</v>
      </c>
      <c r="CT238" s="12">
        <f>MATCH(CONCATENATE("DISC ",TEXT($BR238,"mmm-yyyy")),Curves!$11:$11,0)</f>
        <v>36</v>
      </c>
      <c r="CU238" s="12"/>
      <c r="CV238" s="12">
        <f>MATCH(CONCATENATE("NG ",TEXT($BS238,"mmm-yyyy")),Curves!$11:$11,0)</f>
        <v>25</v>
      </c>
      <c r="CW238" s="12">
        <f>MATCH(CONCATENATE("B ",TEXT($BS238,"mmm-yyyy")),Curves!$11:$11,0)</f>
        <v>13</v>
      </c>
      <c r="CX238" s="12">
        <f>MATCH(CONCATENATE("DISC ",TEXT($BS238,"mmm-yyyy")),Curves!$11:$11,0)</f>
        <v>37</v>
      </c>
      <c r="CY238" s="12"/>
      <c r="CZ238" s="12">
        <f>MATCH(CONCATENATE("NG ",TEXT($BT238,"mmm-yyyy")),Curves!$11:$11,0)</f>
        <v>26</v>
      </c>
      <c r="DA238" s="12">
        <f>MATCH(CONCATENATE("B ",TEXT($BT238,"mmm-yyyy")),Curves!$11:$11,0)</f>
        <v>14</v>
      </c>
      <c r="DB238" s="12">
        <f>MATCH(CONCATENATE("DISC ",TEXT($BT238,"mmm-yyyy")),Curves!$11:$11,0)</f>
        <v>38</v>
      </c>
      <c r="DC238" s="12"/>
      <c r="DD238" s="12">
        <f>MATCH(CONCATENATE("NG ",TEXT($BU238,"mmm-yyyy")),Curves!$11:$11,0)</f>
        <v>27</v>
      </c>
      <c r="DE238" s="12">
        <f>MATCH(CONCATENATE("B ",TEXT($BU238,"mmm-yyyy")),Curves!$11:$11,0)</f>
        <v>15</v>
      </c>
      <c r="DF238" s="12">
        <f>MATCH(CONCATENATE("DISC ",TEXT($BU238,"mmm-yyyy")),Curves!$11:$11,0)</f>
        <v>39</v>
      </c>
      <c r="DG238" s="12"/>
      <c r="DH238" s="12">
        <f>MATCH(CONCATENATE("NG ",TEXT($BV238,"mmm-yyyy")),Curves!$11:$11,0)</f>
        <v>28</v>
      </c>
      <c r="DI238" s="12">
        <f>MATCH(CONCATENATE("B ",TEXT($BV238,"mmm-yyyy")),Curves!$11:$11,0)</f>
        <v>16</v>
      </c>
      <c r="DJ238" s="12">
        <f>MATCH(CONCATENATE("DISC ",TEXT($BV238,"mmm-yyyy")),Curves!$11:$11,0)</f>
        <v>40</v>
      </c>
      <c r="DL238" s="12">
        <f>MATCH(CONCATENATE("NG ",TEXT($BW238,"mmm-yyyy")),Curves!$11:$11,0)</f>
        <v>29</v>
      </c>
      <c r="DM238" s="12">
        <f>MATCH(CONCATENATE("B ",TEXT($BW238,"mmm-yyyy")),Curves!$11:$11,0)</f>
        <v>17</v>
      </c>
      <c r="DN238" s="12">
        <f>MATCH(CONCATENATE("DISC ",TEXT($BW238,"mmm-yyyy")),Curves!$11:$11,0)</f>
        <v>41</v>
      </c>
      <c r="DP238" s="12">
        <f>MATCH(CONCATENATE("NG ",TEXT($BX238,"mmm-yyyy")),Curves!$11:$11,0)</f>
        <v>30</v>
      </c>
      <c r="DQ238" s="12">
        <f>MATCH(CONCATENATE("B ",TEXT($BX238,"mmm-yyyy")),Curves!$11:$11,0)</f>
        <v>18</v>
      </c>
      <c r="DR238" s="12">
        <f>MATCH(CONCATENATE("DISC ",TEXT($BX238,"mmm-yyyy")),Curves!$11:$11,0)</f>
        <v>42</v>
      </c>
    </row>
    <row r="239" spans="2:122" x14ac:dyDescent="0.2">
      <c r="B239" s="6">
        <f t="shared" si="245"/>
        <v>36861</v>
      </c>
      <c r="C239" s="27">
        <f>IF(Curves!C248&lt;&gt;"",Curves!C248,"")</f>
        <v>36853</v>
      </c>
      <c r="D239" s="31"/>
      <c r="E239" s="20">
        <f t="shared" si="246"/>
        <v>0</v>
      </c>
      <c r="F239" s="20">
        <f t="shared" si="248"/>
        <v>0</v>
      </c>
      <c r="G239" s="20">
        <f t="shared" si="249"/>
        <v>0</v>
      </c>
      <c r="H239" s="20">
        <f t="shared" si="250"/>
        <v>0</v>
      </c>
      <c r="I239" s="20">
        <f t="shared" si="251"/>
        <v>0</v>
      </c>
      <c r="J239" s="20">
        <f t="shared" si="252"/>
        <v>0</v>
      </c>
      <c r="K239" s="20">
        <f t="shared" si="253"/>
        <v>0</v>
      </c>
      <c r="L239" s="20">
        <f t="shared" si="254"/>
        <v>0</v>
      </c>
      <c r="M239" s="20">
        <f t="shared" si="255"/>
        <v>0</v>
      </c>
      <c r="N239" s="20">
        <f t="shared" si="256"/>
        <v>0</v>
      </c>
      <c r="O239" s="21">
        <f t="shared" si="257"/>
        <v>0</v>
      </c>
      <c r="P239" s="20"/>
      <c r="Q239" s="50">
        <f t="shared" si="258"/>
        <v>0</v>
      </c>
      <c r="R239" s="50">
        <f t="shared" si="278"/>
        <v>0</v>
      </c>
      <c r="S239" s="51">
        <f t="shared" si="259"/>
        <v>1.0669939186634432</v>
      </c>
      <c r="U239" s="34">
        <f>INDEX(Curves!$A$12:$AZ$907,$CA239,CB239)</f>
        <v>0</v>
      </c>
      <c r="V239" s="34">
        <f>INDEX(Curves!$A$12:$AZ$907,$CA239,CC239)</f>
        <v>0</v>
      </c>
      <c r="W239" s="34">
        <f>INDEX(Curves!$A$12:$AZ$907,$CA239,CD239)</f>
        <v>0</v>
      </c>
      <c r="X239" s="34"/>
      <c r="Y239" s="34">
        <f>INDEX(Curves!$A$12:$AZ$907,$CA239,CF239)</f>
        <v>0</v>
      </c>
      <c r="Z239" s="34">
        <f>INDEX(Curves!$A$12:$AZ$907,$CA239,CG239)</f>
        <v>0</v>
      </c>
      <c r="AA239" s="34">
        <f>INDEX(Curves!$A$12:$AZ$907,$CA239,CH239)</f>
        <v>0</v>
      </c>
      <c r="AB239" s="34"/>
      <c r="AC239" s="34">
        <f>INDEX(Curves!$A$12:$AZ$907,$CA239,CJ239)</f>
        <v>0</v>
      </c>
      <c r="AD239" s="34">
        <f>INDEX(Curves!$A$12:$AZ$907,$CA239,CK239)</f>
        <v>0</v>
      </c>
      <c r="AE239" s="34">
        <f>INDEX(Curves!$A$12:$AZ$907,$CA239,CL239)</f>
        <v>0</v>
      </c>
      <c r="AF239" s="34"/>
      <c r="AG239" s="34">
        <f>INDEX(Curves!$A$12:$AZ$907,$CA239,CN239)</f>
        <v>0</v>
      </c>
      <c r="AH239" s="34">
        <f>INDEX(Curves!$A$12:$AZ$907,$CA239,CO239)</f>
        <v>0</v>
      </c>
      <c r="AI239" s="34">
        <f>INDEX(Curves!$A$12:$AZ$907,$CA239,CP239)</f>
        <v>0</v>
      </c>
      <c r="AJ239" s="34"/>
      <c r="AK239" s="34">
        <f>INDEX(Curves!$A$12:$AZ$907,$CA239,CR239)</f>
        <v>0</v>
      </c>
      <c r="AL239" s="34">
        <f>INDEX(Curves!$A$12:$AZ$907,$CA239,CS239)</f>
        <v>0</v>
      </c>
      <c r="AM239" s="34">
        <f>INDEX(Curves!$A$12:$AZ$907,$CA239,CT239)</f>
        <v>0</v>
      </c>
      <c r="AN239" s="34"/>
      <c r="AO239" s="34">
        <f>INDEX(Curves!$A$12:$AZ$907,$CA239,CV239)</f>
        <v>0</v>
      </c>
      <c r="AP239" s="34">
        <f>INDEX(Curves!$A$12:$AZ$907,$CA239,CW239)</f>
        <v>0</v>
      </c>
      <c r="AQ239" s="34">
        <f>INDEX(Curves!$A$12:$AZ$907,$CA239,CX239)</f>
        <v>0</v>
      </c>
      <c r="AR239" s="34"/>
      <c r="AS239" s="34">
        <f>INDEX(Curves!$A$12:$AZ$907,$CA239,CZ239)</f>
        <v>0</v>
      </c>
      <c r="AT239" s="34">
        <f>INDEX(Curves!$A$12:$AZ$907,$CA239,DA239)</f>
        <v>0</v>
      </c>
      <c r="AU239" s="34">
        <f>INDEX(Curves!$A$12:$AZ$907,$CA239,DB239)</f>
        <v>0</v>
      </c>
      <c r="AV239" s="34"/>
      <c r="AW239" s="34">
        <f>INDEX(Curves!$A$12:$AZ$907,$CA239,DD239)</f>
        <v>0</v>
      </c>
      <c r="AX239" s="34">
        <f>INDEX(Curves!$A$12:$AZ$907,$CA239,DE239)</f>
        <v>0</v>
      </c>
      <c r="AY239" s="34">
        <f>INDEX(Curves!$A$12:$AZ$907,$CA239,DF239)</f>
        <v>0.99859645465959379</v>
      </c>
      <c r="AZ239" s="34"/>
      <c r="BA239" s="34">
        <f>INDEX(Curves!$A$12:$AZ$907,$CA239,DH239)</f>
        <v>0</v>
      </c>
      <c r="BB239" s="34">
        <f>INDEX(Curves!$A$12:$AZ$907,$CA239,DI239)</f>
        <v>0</v>
      </c>
      <c r="BC239" s="34">
        <f>INDEX(Curves!$A$12:$AZ$907,$CA239,DJ239)</f>
        <v>0.99286762535762441</v>
      </c>
      <c r="BD239" s="34"/>
      <c r="BE239" s="34">
        <f>INDEX(Curves!$A$12:$AZ$907,$CA239,DL239)</f>
        <v>0</v>
      </c>
      <c r="BF239" s="34">
        <f>INDEX(Curves!$A$12:$AZ$907,$CA239,DM239)</f>
        <v>0</v>
      </c>
      <c r="BG239" s="34">
        <f>INDEX(Curves!$A$12:$AZ$907,$CA239,DN239)</f>
        <v>0.98702755472594383</v>
      </c>
      <c r="BH239" s="34"/>
      <c r="BI239" s="34">
        <f>INDEX(Curves!$A$12:$AZ$907,$CA239,DP239)</f>
        <v>0</v>
      </c>
      <c r="BJ239" s="34">
        <f>INDEX(Curves!$A$12:$AZ$907,$CA239,DQ239)</f>
        <v>0</v>
      </c>
      <c r="BK239" s="34">
        <f>INDEX(Curves!$A$12:$AZ$907,$CA239,DR239)</f>
        <v>0.98198119285793806</v>
      </c>
      <c r="BL239"/>
      <c r="BM239"/>
      <c r="BN239" s="17">
        <f t="shared" si="261"/>
        <v>36647</v>
      </c>
      <c r="BO239" s="17">
        <f t="shared" ref="BO239:BX239" si="305">EOMONTH(BN239,1)</f>
        <v>36707</v>
      </c>
      <c r="BP239" s="17">
        <f t="shared" si="305"/>
        <v>36738</v>
      </c>
      <c r="BQ239" s="17">
        <f t="shared" si="305"/>
        <v>36769</v>
      </c>
      <c r="BR239" s="17">
        <f t="shared" si="305"/>
        <v>36799</v>
      </c>
      <c r="BS239" s="17">
        <f t="shared" si="305"/>
        <v>36830</v>
      </c>
      <c r="BT239" s="17">
        <f t="shared" si="305"/>
        <v>36860</v>
      </c>
      <c r="BU239" s="17">
        <f t="shared" si="305"/>
        <v>36891</v>
      </c>
      <c r="BV239" s="17">
        <f t="shared" si="305"/>
        <v>36922</v>
      </c>
      <c r="BW239" s="17">
        <f t="shared" si="305"/>
        <v>36950</v>
      </c>
      <c r="BX239" s="17">
        <f t="shared" si="305"/>
        <v>36981</v>
      </c>
      <c r="BY239" s="9"/>
      <c r="CA239" s="12">
        <f>MATCH(C239,Curves!$C$12:$C$433,0)</f>
        <v>237</v>
      </c>
      <c r="CB239" s="12">
        <f>MATCH(CONCATENATE("NG ",TEXT($BN239,"mmm-yyyy")),Curves!$11:$11,0)</f>
        <v>20</v>
      </c>
      <c r="CC239" s="12">
        <f>MATCH(CONCATENATE("B ",TEXT($BN239,"mmm-yyyy")),Curves!$11:$11,0)</f>
        <v>8</v>
      </c>
      <c r="CD239" s="12">
        <f>MATCH(CONCATENATE("DISC ",TEXT($BN239,"mmm-yyyy")),Curves!$11:$11,0)</f>
        <v>32</v>
      </c>
      <c r="CE239" s="12"/>
      <c r="CF239" s="12">
        <f>MATCH(CONCATENATE("NG ",TEXT($BO239,"mmm-yyyy")),Curves!$11:$11,0)</f>
        <v>21</v>
      </c>
      <c r="CG239" s="12">
        <f>MATCH(CONCATENATE("B ",TEXT($BO239,"mmm-yyyy")),Curves!$11:$11,0)</f>
        <v>9</v>
      </c>
      <c r="CH239" s="12">
        <f>MATCH(CONCATENATE("DISC ",TEXT($BO239,"mmm-yyyy")),Curves!$11:$11,0)</f>
        <v>33</v>
      </c>
      <c r="CI239" s="12"/>
      <c r="CJ239" s="12">
        <f>MATCH(CONCATENATE("NG ",TEXT($BP239,"mmm-yyyy")),Curves!$11:$11,0)</f>
        <v>22</v>
      </c>
      <c r="CK239" s="12">
        <f>MATCH(CONCATENATE("B ",TEXT($BP239,"mmm-yyyy")),Curves!$11:$11,0)</f>
        <v>10</v>
      </c>
      <c r="CL239" s="12">
        <f>MATCH(CONCATENATE("DISC ",TEXT($BP239,"mmm-yyyy")),Curves!$11:$11,0)</f>
        <v>34</v>
      </c>
      <c r="CM239" s="12"/>
      <c r="CN239" s="12">
        <f>MATCH(CONCATENATE("NG ",TEXT($BQ239,"mmm-yyyy")),Curves!$11:$11,0)</f>
        <v>23</v>
      </c>
      <c r="CO239" s="12">
        <f>MATCH(CONCATENATE("B ",TEXT($BQ239,"mmm-yyyy")),Curves!$11:$11,0)</f>
        <v>11</v>
      </c>
      <c r="CP239" s="12">
        <f>MATCH(CONCATENATE("DISC ",TEXT($BQ239,"mmm-yyyy")),Curves!$11:$11,0)</f>
        <v>35</v>
      </c>
      <c r="CQ239" s="12"/>
      <c r="CR239" s="12">
        <f>MATCH(CONCATENATE("NG ",TEXT($BR239,"mmm-yyyy")),Curves!$11:$11,0)</f>
        <v>24</v>
      </c>
      <c r="CS239" s="12">
        <f>MATCH(CONCATENATE("B ",TEXT($BR239,"mmm-yyyy")),Curves!$11:$11,0)</f>
        <v>12</v>
      </c>
      <c r="CT239" s="12">
        <f>MATCH(CONCATENATE("DISC ",TEXT($BR239,"mmm-yyyy")),Curves!$11:$11,0)</f>
        <v>36</v>
      </c>
      <c r="CU239" s="12"/>
      <c r="CV239" s="12">
        <f>MATCH(CONCATENATE("NG ",TEXT($BS239,"mmm-yyyy")),Curves!$11:$11,0)</f>
        <v>25</v>
      </c>
      <c r="CW239" s="12">
        <f>MATCH(CONCATENATE("B ",TEXT($BS239,"mmm-yyyy")),Curves!$11:$11,0)</f>
        <v>13</v>
      </c>
      <c r="CX239" s="12">
        <f>MATCH(CONCATENATE("DISC ",TEXT($BS239,"mmm-yyyy")),Curves!$11:$11,0)</f>
        <v>37</v>
      </c>
      <c r="CY239" s="12"/>
      <c r="CZ239" s="12">
        <f>MATCH(CONCATENATE("NG ",TEXT($BT239,"mmm-yyyy")),Curves!$11:$11,0)</f>
        <v>26</v>
      </c>
      <c r="DA239" s="12">
        <f>MATCH(CONCATENATE("B ",TEXT($BT239,"mmm-yyyy")),Curves!$11:$11,0)</f>
        <v>14</v>
      </c>
      <c r="DB239" s="12">
        <f>MATCH(CONCATENATE("DISC ",TEXT($BT239,"mmm-yyyy")),Curves!$11:$11,0)</f>
        <v>38</v>
      </c>
      <c r="DC239" s="12"/>
      <c r="DD239" s="12">
        <f>MATCH(CONCATENATE("NG ",TEXT($BU239,"mmm-yyyy")),Curves!$11:$11,0)</f>
        <v>27</v>
      </c>
      <c r="DE239" s="12">
        <f>MATCH(CONCATENATE("B ",TEXT($BU239,"mmm-yyyy")),Curves!$11:$11,0)</f>
        <v>15</v>
      </c>
      <c r="DF239" s="12">
        <f>MATCH(CONCATENATE("DISC ",TEXT($BU239,"mmm-yyyy")),Curves!$11:$11,0)</f>
        <v>39</v>
      </c>
      <c r="DG239" s="12"/>
      <c r="DH239" s="12">
        <f>MATCH(CONCATENATE("NG ",TEXT($BV239,"mmm-yyyy")),Curves!$11:$11,0)</f>
        <v>28</v>
      </c>
      <c r="DI239" s="12">
        <f>MATCH(CONCATENATE("B ",TEXT($BV239,"mmm-yyyy")),Curves!$11:$11,0)</f>
        <v>16</v>
      </c>
      <c r="DJ239" s="12">
        <f>MATCH(CONCATENATE("DISC ",TEXT($BV239,"mmm-yyyy")),Curves!$11:$11,0)</f>
        <v>40</v>
      </c>
      <c r="DL239" s="12">
        <f>MATCH(CONCATENATE("NG ",TEXT($BW239,"mmm-yyyy")),Curves!$11:$11,0)</f>
        <v>29</v>
      </c>
      <c r="DM239" s="12">
        <f>MATCH(CONCATENATE("B ",TEXT($BW239,"mmm-yyyy")),Curves!$11:$11,0)</f>
        <v>17</v>
      </c>
      <c r="DN239" s="12">
        <f>MATCH(CONCATENATE("DISC ",TEXT($BW239,"mmm-yyyy")),Curves!$11:$11,0)</f>
        <v>41</v>
      </c>
      <c r="DP239" s="12">
        <f>MATCH(CONCATENATE("NG ",TEXT($BX239,"mmm-yyyy")),Curves!$11:$11,0)</f>
        <v>30</v>
      </c>
      <c r="DQ239" s="12">
        <f>MATCH(CONCATENATE("B ",TEXT($BX239,"mmm-yyyy")),Curves!$11:$11,0)</f>
        <v>18</v>
      </c>
      <c r="DR239" s="12">
        <f>MATCH(CONCATENATE("DISC ",TEXT($BX239,"mmm-yyyy")),Curves!$11:$11,0)</f>
        <v>42</v>
      </c>
    </row>
    <row r="240" spans="2:122" x14ac:dyDescent="0.2">
      <c r="B240" s="6">
        <f t="shared" si="245"/>
        <v>36861</v>
      </c>
      <c r="C240" s="27">
        <f>IF(Curves!C249&lt;&gt;"",Curves!C249,"")</f>
        <v>36854</v>
      </c>
      <c r="D240" s="31"/>
      <c r="E240" s="20">
        <f t="shared" si="246"/>
        <v>0</v>
      </c>
      <c r="F240" s="20">
        <f t="shared" si="248"/>
        <v>0</v>
      </c>
      <c r="G240" s="20">
        <f t="shared" si="249"/>
        <v>0</v>
      </c>
      <c r="H240" s="20">
        <f t="shared" si="250"/>
        <v>0</v>
      </c>
      <c r="I240" s="20">
        <f t="shared" si="251"/>
        <v>0</v>
      </c>
      <c r="J240" s="20">
        <f t="shared" si="252"/>
        <v>0</v>
      </c>
      <c r="K240" s="20">
        <f t="shared" si="253"/>
        <v>0</v>
      </c>
      <c r="L240" s="20">
        <f t="shared" si="254"/>
        <v>0</v>
      </c>
      <c r="M240" s="20">
        <f t="shared" si="255"/>
        <v>0</v>
      </c>
      <c r="N240" s="20">
        <f t="shared" si="256"/>
        <v>0</v>
      </c>
      <c r="O240" s="21">
        <f t="shared" si="257"/>
        <v>0</v>
      </c>
      <c r="P240" s="20"/>
      <c r="Q240" s="50">
        <f t="shared" si="258"/>
        <v>0</v>
      </c>
      <c r="R240" s="50">
        <f t="shared" si="278"/>
        <v>0</v>
      </c>
      <c r="S240" s="51">
        <f t="shared" si="259"/>
        <v>1.0669939186634432</v>
      </c>
      <c r="U240" s="34">
        <f>INDEX(Curves!$A$12:$AZ$907,$CA240,CB240)</f>
        <v>0</v>
      </c>
      <c r="V240" s="34">
        <f>INDEX(Curves!$A$12:$AZ$907,$CA240,CC240)</f>
        <v>0</v>
      </c>
      <c r="W240" s="34">
        <f>INDEX(Curves!$A$12:$AZ$907,$CA240,CD240)</f>
        <v>0</v>
      </c>
      <c r="X240" s="34"/>
      <c r="Y240" s="34">
        <f>INDEX(Curves!$A$12:$AZ$907,$CA240,CF240)</f>
        <v>0</v>
      </c>
      <c r="Z240" s="34">
        <f>INDEX(Curves!$A$12:$AZ$907,$CA240,CG240)</f>
        <v>0</v>
      </c>
      <c r="AA240" s="34">
        <f>INDEX(Curves!$A$12:$AZ$907,$CA240,CH240)</f>
        <v>0</v>
      </c>
      <c r="AB240" s="34"/>
      <c r="AC240" s="34">
        <f>INDEX(Curves!$A$12:$AZ$907,$CA240,CJ240)</f>
        <v>0</v>
      </c>
      <c r="AD240" s="34">
        <f>INDEX(Curves!$A$12:$AZ$907,$CA240,CK240)</f>
        <v>0</v>
      </c>
      <c r="AE240" s="34">
        <f>INDEX(Curves!$A$12:$AZ$907,$CA240,CL240)</f>
        <v>0</v>
      </c>
      <c r="AF240" s="34"/>
      <c r="AG240" s="34">
        <f>INDEX(Curves!$A$12:$AZ$907,$CA240,CN240)</f>
        <v>0</v>
      </c>
      <c r="AH240" s="34">
        <f>INDEX(Curves!$A$12:$AZ$907,$CA240,CO240)</f>
        <v>0</v>
      </c>
      <c r="AI240" s="34">
        <f>INDEX(Curves!$A$12:$AZ$907,$CA240,CP240)</f>
        <v>0</v>
      </c>
      <c r="AJ240" s="34"/>
      <c r="AK240" s="34">
        <f>INDEX(Curves!$A$12:$AZ$907,$CA240,CR240)</f>
        <v>0</v>
      </c>
      <c r="AL240" s="34">
        <f>INDEX(Curves!$A$12:$AZ$907,$CA240,CS240)</f>
        <v>0</v>
      </c>
      <c r="AM240" s="34">
        <f>INDEX(Curves!$A$12:$AZ$907,$CA240,CT240)</f>
        <v>0</v>
      </c>
      <c r="AN240" s="34"/>
      <c r="AO240" s="34">
        <f>INDEX(Curves!$A$12:$AZ$907,$CA240,CV240)</f>
        <v>0</v>
      </c>
      <c r="AP240" s="34">
        <f>INDEX(Curves!$A$12:$AZ$907,$CA240,CW240)</f>
        <v>0</v>
      </c>
      <c r="AQ240" s="34">
        <f>INDEX(Curves!$A$12:$AZ$907,$CA240,CX240)</f>
        <v>0</v>
      </c>
      <c r="AR240" s="34"/>
      <c r="AS240" s="34">
        <f>INDEX(Curves!$A$12:$AZ$907,$CA240,CZ240)</f>
        <v>0</v>
      </c>
      <c r="AT240" s="34">
        <f>INDEX(Curves!$A$12:$AZ$907,$CA240,DA240)</f>
        <v>0</v>
      </c>
      <c r="AU240" s="34">
        <f>INDEX(Curves!$A$12:$AZ$907,$CA240,DB240)</f>
        <v>0</v>
      </c>
      <c r="AV240" s="34"/>
      <c r="AW240" s="34">
        <f>INDEX(Curves!$A$12:$AZ$907,$CA240,DD240)</f>
        <v>0</v>
      </c>
      <c r="AX240" s="34">
        <f>INDEX(Curves!$A$12:$AZ$907,$CA240,DE240)</f>
        <v>0</v>
      </c>
      <c r="AY240" s="34">
        <f>INDEX(Curves!$A$12:$AZ$907,$CA240,DF240)</f>
        <v>0.99876311087107394</v>
      </c>
      <c r="AZ240" s="34"/>
      <c r="BA240" s="34">
        <f>INDEX(Curves!$A$12:$AZ$907,$CA240,DH240)</f>
        <v>0</v>
      </c>
      <c r="BB240" s="34">
        <f>INDEX(Curves!$A$12:$AZ$907,$CA240,DI240)</f>
        <v>0</v>
      </c>
      <c r="BC240" s="34">
        <f>INDEX(Curves!$A$12:$AZ$907,$CA240,DJ240)</f>
        <v>0.99305343529363732</v>
      </c>
      <c r="BD240" s="34"/>
      <c r="BE240" s="34">
        <f>INDEX(Curves!$A$12:$AZ$907,$CA240,DL240)</f>
        <v>0</v>
      </c>
      <c r="BF240" s="34">
        <f>INDEX(Curves!$A$12:$AZ$907,$CA240,DM240)</f>
        <v>0</v>
      </c>
      <c r="BG240" s="34">
        <f>INDEX(Curves!$A$12:$AZ$907,$CA240,DN240)</f>
        <v>0.98721079037790738</v>
      </c>
      <c r="BH240" s="34"/>
      <c r="BI240" s="34">
        <f>INDEX(Curves!$A$12:$AZ$907,$CA240,DP240)</f>
        <v>0</v>
      </c>
      <c r="BJ240" s="34">
        <f>INDEX(Curves!$A$12:$AZ$907,$CA240,DQ240)</f>
        <v>0</v>
      </c>
      <c r="BK240" s="34">
        <f>INDEX(Curves!$A$12:$AZ$907,$CA240,DR240)</f>
        <v>0.98215667224862102</v>
      </c>
      <c r="BL240"/>
      <c r="BM240"/>
      <c r="BN240" s="17">
        <f t="shared" si="261"/>
        <v>36647</v>
      </c>
      <c r="BO240" s="17">
        <f t="shared" ref="BO240:BX240" si="306">EOMONTH(BN240,1)</f>
        <v>36707</v>
      </c>
      <c r="BP240" s="17">
        <f t="shared" si="306"/>
        <v>36738</v>
      </c>
      <c r="BQ240" s="17">
        <f t="shared" si="306"/>
        <v>36769</v>
      </c>
      <c r="BR240" s="17">
        <f t="shared" si="306"/>
        <v>36799</v>
      </c>
      <c r="BS240" s="17">
        <f t="shared" si="306"/>
        <v>36830</v>
      </c>
      <c r="BT240" s="17">
        <f t="shared" si="306"/>
        <v>36860</v>
      </c>
      <c r="BU240" s="17">
        <f t="shared" si="306"/>
        <v>36891</v>
      </c>
      <c r="BV240" s="17">
        <f t="shared" si="306"/>
        <v>36922</v>
      </c>
      <c r="BW240" s="17">
        <f t="shared" si="306"/>
        <v>36950</v>
      </c>
      <c r="BX240" s="17">
        <f t="shared" si="306"/>
        <v>36981</v>
      </c>
      <c r="BY240" s="9"/>
      <c r="CA240" s="12">
        <f>MATCH(C240,Curves!$C$12:$C$433,0)</f>
        <v>238</v>
      </c>
      <c r="CB240" s="12">
        <f>MATCH(CONCATENATE("NG ",TEXT($BN240,"mmm-yyyy")),Curves!$11:$11,0)</f>
        <v>20</v>
      </c>
      <c r="CC240" s="12">
        <f>MATCH(CONCATENATE("B ",TEXT($BN240,"mmm-yyyy")),Curves!$11:$11,0)</f>
        <v>8</v>
      </c>
      <c r="CD240" s="12">
        <f>MATCH(CONCATENATE("DISC ",TEXT($BN240,"mmm-yyyy")),Curves!$11:$11,0)</f>
        <v>32</v>
      </c>
      <c r="CE240" s="12"/>
      <c r="CF240" s="12">
        <f>MATCH(CONCATENATE("NG ",TEXT($BO240,"mmm-yyyy")),Curves!$11:$11,0)</f>
        <v>21</v>
      </c>
      <c r="CG240" s="12">
        <f>MATCH(CONCATENATE("B ",TEXT($BO240,"mmm-yyyy")),Curves!$11:$11,0)</f>
        <v>9</v>
      </c>
      <c r="CH240" s="12">
        <f>MATCH(CONCATENATE("DISC ",TEXT($BO240,"mmm-yyyy")),Curves!$11:$11,0)</f>
        <v>33</v>
      </c>
      <c r="CI240" s="12"/>
      <c r="CJ240" s="12">
        <f>MATCH(CONCATENATE("NG ",TEXT($BP240,"mmm-yyyy")),Curves!$11:$11,0)</f>
        <v>22</v>
      </c>
      <c r="CK240" s="12">
        <f>MATCH(CONCATENATE("B ",TEXT($BP240,"mmm-yyyy")),Curves!$11:$11,0)</f>
        <v>10</v>
      </c>
      <c r="CL240" s="12">
        <f>MATCH(CONCATENATE("DISC ",TEXT($BP240,"mmm-yyyy")),Curves!$11:$11,0)</f>
        <v>34</v>
      </c>
      <c r="CM240" s="12"/>
      <c r="CN240" s="12">
        <f>MATCH(CONCATENATE("NG ",TEXT($BQ240,"mmm-yyyy")),Curves!$11:$11,0)</f>
        <v>23</v>
      </c>
      <c r="CO240" s="12">
        <f>MATCH(CONCATENATE("B ",TEXT($BQ240,"mmm-yyyy")),Curves!$11:$11,0)</f>
        <v>11</v>
      </c>
      <c r="CP240" s="12">
        <f>MATCH(CONCATENATE("DISC ",TEXT($BQ240,"mmm-yyyy")),Curves!$11:$11,0)</f>
        <v>35</v>
      </c>
      <c r="CQ240" s="12"/>
      <c r="CR240" s="12">
        <f>MATCH(CONCATENATE("NG ",TEXT($BR240,"mmm-yyyy")),Curves!$11:$11,0)</f>
        <v>24</v>
      </c>
      <c r="CS240" s="12">
        <f>MATCH(CONCATENATE("B ",TEXT($BR240,"mmm-yyyy")),Curves!$11:$11,0)</f>
        <v>12</v>
      </c>
      <c r="CT240" s="12">
        <f>MATCH(CONCATENATE("DISC ",TEXT($BR240,"mmm-yyyy")),Curves!$11:$11,0)</f>
        <v>36</v>
      </c>
      <c r="CU240" s="12"/>
      <c r="CV240" s="12">
        <f>MATCH(CONCATENATE("NG ",TEXT($BS240,"mmm-yyyy")),Curves!$11:$11,0)</f>
        <v>25</v>
      </c>
      <c r="CW240" s="12">
        <f>MATCH(CONCATENATE("B ",TEXT($BS240,"mmm-yyyy")),Curves!$11:$11,0)</f>
        <v>13</v>
      </c>
      <c r="CX240" s="12">
        <f>MATCH(CONCATENATE("DISC ",TEXT($BS240,"mmm-yyyy")),Curves!$11:$11,0)</f>
        <v>37</v>
      </c>
      <c r="CY240" s="12"/>
      <c r="CZ240" s="12">
        <f>MATCH(CONCATENATE("NG ",TEXT($BT240,"mmm-yyyy")),Curves!$11:$11,0)</f>
        <v>26</v>
      </c>
      <c r="DA240" s="12">
        <f>MATCH(CONCATENATE("B ",TEXT($BT240,"mmm-yyyy")),Curves!$11:$11,0)</f>
        <v>14</v>
      </c>
      <c r="DB240" s="12">
        <f>MATCH(CONCATENATE("DISC ",TEXT($BT240,"mmm-yyyy")),Curves!$11:$11,0)</f>
        <v>38</v>
      </c>
      <c r="DC240" s="12"/>
      <c r="DD240" s="12">
        <f>MATCH(CONCATENATE("NG ",TEXT($BU240,"mmm-yyyy")),Curves!$11:$11,0)</f>
        <v>27</v>
      </c>
      <c r="DE240" s="12">
        <f>MATCH(CONCATENATE("B ",TEXT($BU240,"mmm-yyyy")),Curves!$11:$11,0)</f>
        <v>15</v>
      </c>
      <c r="DF240" s="12">
        <f>MATCH(CONCATENATE("DISC ",TEXT($BU240,"mmm-yyyy")),Curves!$11:$11,0)</f>
        <v>39</v>
      </c>
      <c r="DG240" s="12"/>
      <c r="DH240" s="12">
        <f>MATCH(CONCATENATE("NG ",TEXT($BV240,"mmm-yyyy")),Curves!$11:$11,0)</f>
        <v>28</v>
      </c>
      <c r="DI240" s="12">
        <f>MATCH(CONCATENATE("B ",TEXT($BV240,"mmm-yyyy")),Curves!$11:$11,0)</f>
        <v>16</v>
      </c>
      <c r="DJ240" s="12">
        <f>MATCH(CONCATENATE("DISC ",TEXT($BV240,"mmm-yyyy")),Curves!$11:$11,0)</f>
        <v>40</v>
      </c>
      <c r="DL240" s="12">
        <f>MATCH(CONCATENATE("NG ",TEXT($BW240,"mmm-yyyy")),Curves!$11:$11,0)</f>
        <v>29</v>
      </c>
      <c r="DM240" s="12">
        <f>MATCH(CONCATENATE("B ",TEXT($BW240,"mmm-yyyy")),Curves!$11:$11,0)</f>
        <v>17</v>
      </c>
      <c r="DN240" s="12">
        <f>MATCH(CONCATENATE("DISC ",TEXT($BW240,"mmm-yyyy")),Curves!$11:$11,0)</f>
        <v>41</v>
      </c>
      <c r="DP240" s="12">
        <f>MATCH(CONCATENATE("NG ",TEXT($BX240,"mmm-yyyy")),Curves!$11:$11,0)</f>
        <v>30</v>
      </c>
      <c r="DQ240" s="12">
        <f>MATCH(CONCATENATE("B ",TEXT($BX240,"mmm-yyyy")),Curves!$11:$11,0)</f>
        <v>18</v>
      </c>
      <c r="DR240" s="12">
        <f>MATCH(CONCATENATE("DISC ",TEXT($BX240,"mmm-yyyy")),Curves!$11:$11,0)</f>
        <v>42</v>
      </c>
    </row>
    <row r="241" spans="2:122" x14ac:dyDescent="0.2">
      <c r="B241" s="6">
        <f t="shared" si="245"/>
        <v>36861</v>
      </c>
      <c r="C241" s="27">
        <f>IF(Curves!C250&lt;&gt;"",Curves!C250,"")</f>
        <v>36855</v>
      </c>
      <c r="D241" s="31"/>
      <c r="E241" s="20">
        <f t="shared" si="246"/>
        <v>0</v>
      </c>
      <c r="F241" s="20">
        <f t="shared" si="248"/>
        <v>0</v>
      </c>
      <c r="G241" s="20">
        <f t="shared" si="249"/>
        <v>0</v>
      </c>
      <c r="H241" s="20">
        <f t="shared" si="250"/>
        <v>0</v>
      </c>
      <c r="I241" s="20">
        <f t="shared" si="251"/>
        <v>0</v>
      </c>
      <c r="J241" s="20">
        <f t="shared" si="252"/>
        <v>0</v>
      </c>
      <c r="K241" s="20">
        <f t="shared" si="253"/>
        <v>0</v>
      </c>
      <c r="L241" s="20">
        <f t="shared" si="254"/>
        <v>0</v>
      </c>
      <c r="M241" s="20">
        <f t="shared" si="255"/>
        <v>0</v>
      </c>
      <c r="N241" s="20">
        <f t="shared" si="256"/>
        <v>0</v>
      </c>
      <c r="O241" s="21">
        <f t="shared" si="257"/>
        <v>0</v>
      </c>
      <c r="P241" s="20"/>
      <c r="Q241" s="50">
        <f t="shared" si="258"/>
        <v>0</v>
      </c>
      <c r="R241" s="50">
        <f t="shared" si="278"/>
        <v>0</v>
      </c>
      <c r="S241" s="51">
        <f t="shared" si="259"/>
        <v>1.0669939186634432</v>
      </c>
      <c r="U241" s="34">
        <f>INDEX(Curves!$A$12:$AZ$907,$CA241,CB241)</f>
        <v>0</v>
      </c>
      <c r="V241" s="34">
        <f>INDEX(Curves!$A$12:$AZ$907,$CA241,CC241)</f>
        <v>0</v>
      </c>
      <c r="W241" s="34">
        <f>INDEX(Curves!$A$12:$AZ$907,$CA241,CD241)</f>
        <v>0</v>
      </c>
      <c r="X241" s="34"/>
      <c r="Y241" s="34">
        <f>INDEX(Curves!$A$12:$AZ$907,$CA241,CF241)</f>
        <v>0</v>
      </c>
      <c r="Z241" s="34">
        <f>INDEX(Curves!$A$12:$AZ$907,$CA241,CG241)</f>
        <v>0</v>
      </c>
      <c r="AA241" s="34">
        <f>INDEX(Curves!$A$12:$AZ$907,$CA241,CH241)</f>
        <v>0</v>
      </c>
      <c r="AB241" s="34"/>
      <c r="AC241" s="34">
        <f>INDEX(Curves!$A$12:$AZ$907,$CA241,CJ241)</f>
        <v>0</v>
      </c>
      <c r="AD241" s="34">
        <f>INDEX(Curves!$A$12:$AZ$907,$CA241,CK241)</f>
        <v>0</v>
      </c>
      <c r="AE241" s="34">
        <f>INDEX(Curves!$A$12:$AZ$907,$CA241,CL241)</f>
        <v>0</v>
      </c>
      <c r="AF241" s="34"/>
      <c r="AG241" s="34">
        <f>INDEX(Curves!$A$12:$AZ$907,$CA241,CN241)</f>
        <v>0</v>
      </c>
      <c r="AH241" s="34">
        <f>INDEX(Curves!$A$12:$AZ$907,$CA241,CO241)</f>
        <v>0</v>
      </c>
      <c r="AI241" s="34">
        <f>INDEX(Curves!$A$12:$AZ$907,$CA241,CP241)</f>
        <v>0</v>
      </c>
      <c r="AJ241" s="34"/>
      <c r="AK241" s="34">
        <f>INDEX(Curves!$A$12:$AZ$907,$CA241,CR241)</f>
        <v>0</v>
      </c>
      <c r="AL241" s="34">
        <f>INDEX(Curves!$A$12:$AZ$907,$CA241,CS241)</f>
        <v>0</v>
      </c>
      <c r="AM241" s="34">
        <f>INDEX(Curves!$A$12:$AZ$907,$CA241,CT241)</f>
        <v>0</v>
      </c>
      <c r="AN241" s="34"/>
      <c r="AO241" s="34">
        <f>INDEX(Curves!$A$12:$AZ$907,$CA241,CV241)</f>
        <v>0</v>
      </c>
      <c r="AP241" s="34">
        <f>INDEX(Curves!$A$12:$AZ$907,$CA241,CW241)</f>
        <v>0</v>
      </c>
      <c r="AQ241" s="34">
        <f>INDEX(Curves!$A$12:$AZ$907,$CA241,CX241)</f>
        <v>0</v>
      </c>
      <c r="AR241" s="34"/>
      <c r="AS241" s="34">
        <f>INDEX(Curves!$A$12:$AZ$907,$CA241,CZ241)</f>
        <v>0</v>
      </c>
      <c r="AT241" s="34">
        <f>INDEX(Curves!$A$12:$AZ$907,$CA241,DA241)</f>
        <v>0</v>
      </c>
      <c r="AU241" s="34">
        <f>INDEX(Curves!$A$12:$AZ$907,$CA241,DB241)</f>
        <v>0</v>
      </c>
      <c r="AV241" s="34"/>
      <c r="AW241" s="34">
        <f>INDEX(Curves!$A$12:$AZ$907,$CA241,DD241)</f>
        <v>0</v>
      </c>
      <c r="AX241" s="34">
        <f>INDEX(Curves!$A$12:$AZ$907,$CA241,DE241)</f>
        <v>0</v>
      </c>
      <c r="AY241" s="34">
        <f>INDEX(Curves!$A$12:$AZ$907,$CA241,DF241)</f>
        <v>0</v>
      </c>
      <c r="AZ241" s="34"/>
      <c r="BA241" s="34">
        <f>INDEX(Curves!$A$12:$AZ$907,$CA241,DH241)</f>
        <v>0</v>
      </c>
      <c r="BB241" s="34">
        <f>INDEX(Curves!$A$12:$AZ$907,$CA241,DI241)</f>
        <v>0</v>
      </c>
      <c r="BC241" s="34">
        <f>INDEX(Curves!$A$12:$AZ$907,$CA241,DJ241)</f>
        <v>0</v>
      </c>
      <c r="BD241" s="34"/>
      <c r="BE241" s="34">
        <f>INDEX(Curves!$A$12:$AZ$907,$CA241,DL241)</f>
        <v>0</v>
      </c>
      <c r="BF241" s="34">
        <f>INDEX(Curves!$A$12:$AZ$907,$CA241,DM241)</f>
        <v>0</v>
      </c>
      <c r="BG241" s="34">
        <f>INDEX(Curves!$A$12:$AZ$907,$CA241,DN241)</f>
        <v>0</v>
      </c>
      <c r="BH241" s="34"/>
      <c r="BI241" s="34">
        <f>INDEX(Curves!$A$12:$AZ$907,$CA241,DP241)</f>
        <v>0</v>
      </c>
      <c r="BJ241" s="34">
        <f>INDEX(Curves!$A$12:$AZ$907,$CA241,DQ241)</f>
        <v>0</v>
      </c>
      <c r="BK241" s="34">
        <f>INDEX(Curves!$A$12:$AZ$907,$CA241,DR241)</f>
        <v>0</v>
      </c>
      <c r="BL241"/>
      <c r="BM241"/>
      <c r="BN241" s="17">
        <f t="shared" si="261"/>
        <v>36647</v>
      </c>
      <c r="BO241" s="17">
        <f t="shared" ref="BO241:BX241" si="307">EOMONTH(BN241,1)</f>
        <v>36707</v>
      </c>
      <c r="BP241" s="17">
        <f t="shared" si="307"/>
        <v>36738</v>
      </c>
      <c r="BQ241" s="17">
        <f t="shared" si="307"/>
        <v>36769</v>
      </c>
      <c r="BR241" s="17">
        <f t="shared" si="307"/>
        <v>36799</v>
      </c>
      <c r="BS241" s="17">
        <f t="shared" si="307"/>
        <v>36830</v>
      </c>
      <c r="BT241" s="17">
        <f t="shared" si="307"/>
        <v>36860</v>
      </c>
      <c r="BU241" s="17">
        <f t="shared" si="307"/>
        <v>36891</v>
      </c>
      <c r="BV241" s="17">
        <f t="shared" si="307"/>
        <v>36922</v>
      </c>
      <c r="BW241" s="17">
        <f t="shared" si="307"/>
        <v>36950</v>
      </c>
      <c r="BX241" s="17">
        <f t="shared" si="307"/>
        <v>36981</v>
      </c>
      <c r="BY241" s="9"/>
      <c r="CA241" s="12">
        <f>MATCH(C241,Curves!$C$12:$C$433,0)</f>
        <v>239</v>
      </c>
      <c r="CB241" s="12">
        <f>MATCH(CONCATENATE("NG ",TEXT($BN241,"mmm-yyyy")),Curves!$11:$11,0)</f>
        <v>20</v>
      </c>
      <c r="CC241" s="12">
        <f>MATCH(CONCATENATE("B ",TEXT($BN241,"mmm-yyyy")),Curves!$11:$11,0)</f>
        <v>8</v>
      </c>
      <c r="CD241" s="12">
        <f>MATCH(CONCATENATE("DISC ",TEXT($BN241,"mmm-yyyy")),Curves!$11:$11,0)</f>
        <v>32</v>
      </c>
      <c r="CE241" s="12"/>
      <c r="CF241" s="12">
        <f>MATCH(CONCATENATE("NG ",TEXT($BO241,"mmm-yyyy")),Curves!$11:$11,0)</f>
        <v>21</v>
      </c>
      <c r="CG241" s="12">
        <f>MATCH(CONCATENATE("B ",TEXT($BO241,"mmm-yyyy")),Curves!$11:$11,0)</f>
        <v>9</v>
      </c>
      <c r="CH241" s="12">
        <f>MATCH(CONCATENATE("DISC ",TEXT($BO241,"mmm-yyyy")),Curves!$11:$11,0)</f>
        <v>33</v>
      </c>
      <c r="CI241" s="12"/>
      <c r="CJ241" s="12">
        <f>MATCH(CONCATENATE("NG ",TEXT($BP241,"mmm-yyyy")),Curves!$11:$11,0)</f>
        <v>22</v>
      </c>
      <c r="CK241" s="12">
        <f>MATCH(CONCATENATE("B ",TEXT($BP241,"mmm-yyyy")),Curves!$11:$11,0)</f>
        <v>10</v>
      </c>
      <c r="CL241" s="12">
        <f>MATCH(CONCATENATE("DISC ",TEXT($BP241,"mmm-yyyy")),Curves!$11:$11,0)</f>
        <v>34</v>
      </c>
      <c r="CM241" s="12"/>
      <c r="CN241" s="12">
        <f>MATCH(CONCATENATE("NG ",TEXT($BQ241,"mmm-yyyy")),Curves!$11:$11,0)</f>
        <v>23</v>
      </c>
      <c r="CO241" s="12">
        <f>MATCH(CONCATENATE("B ",TEXT($BQ241,"mmm-yyyy")),Curves!$11:$11,0)</f>
        <v>11</v>
      </c>
      <c r="CP241" s="12">
        <f>MATCH(CONCATENATE("DISC ",TEXT($BQ241,"mmm-yyyy")),Curves!$11:$11,0)</f>
        <v>35</v>
      </c>
      <c r="CQ241" s="12"/>
      <c r="CR241" s="12">
        <f>MATCH(CONCATENATE("NG ",TEXT($BR241,"mmm-yyyy")),Curves!$11:$11,0)</f>
        <v>24</v>
      </c>
      <c r="CS241" s="12">
        <f>MATCH(CONCATENATE("B ",TEXT($BR241,"mmm-yyyy")),Curves!$11:$11,0)</f>
        <v>12</v>
      </c>
      <c r="CT241" s="12">
        <f>MATCH(CONCATENATE("DISC ",TEXT($BR241,"mmm-yyyy")),Curves!$11:$11,0)</f>
        <v>36</v>
      </c>
      <c r="CU241" s="12"/>
      <c r="CV241" s="12">
        <f>MATCH(CONCATENATE("NG ",TEXT($BS241,"mmm-yyyy")),Curves!$11:$11,0)</f>
        <v>25</v>
      </c>
      <c r="CW241" s="12">
        <f>MATCH(CONCATENATE("B ",TEXT($BS241,"mmm-yyyy")),Curves!$11:$11,0)</f>
        <v>13</v>
      </c>
      <c r="CX241" s="12">
        <f>MATCH(CONCATENATE("DISC ",TEXT($BS241,"mmm-yyyy")),Curves!$11:$11,0)</f>
        <v>37</v>
      </c>
      <c r="CY241" s="12"/>
      <c r="CZ241" s="12">
        <f>MATCH(CONCATENATE("NG ",TEXT($BT241,"mmm-yyyy")),Curves!$11:$11,0)</f>
        <v>26</v>
      </c>
      <c r="DA241" s="12">
        <f>MATCH(CONCATENATE("B ",TEXT($BT241,"mmm-yyyy")),Curves!$11:$11,0)</f>
        <v>14</v>
      </c>
      <c r="DB241" s="12">
        <f>MATCH(CONCATENATE("DISC ",TEXT($BT241,"mmm-yyyy")),Curves!$11:$11,0)</f>
        <v>38</v>
      </c>
      <c r="DC241" s="12"/>
      <c r="DD241" s="12">
        <f>MATCH(CONCATENATE("NG ",TEXT($BU241,"mmm-yyyy")),Curves!$11:$11,0)</f>
        <v>27</v>
      </c>
      <c r="DE241" s="12">
        <f>MATCH(CONCATENATE("B ",TEXT($BU241,"mmm-yyyy")),Curves!$11:$11,0)</f>
        <v>15</v>
      </c>
      <c r="DF241" s="12">
        <f>MATCH(CONCATENATE("DISC ",TEXT($BU241,"mmm-yyyy")),Curves!$11:$11,0)</f>
        <v>39</v>
      </c>
      <c r="DG241" s="12"/>
      <c r="DH241" s="12">
        <f>MATCH(CONCATENATE("NG ",TEXT($BV241,"mmm-yyyy")),Curves!$11:$11,0)</f>
        <v>28</v>
      </c>
      <c r="DI241" s="12">
        <f>MATCH(CONCATENATE("B ",TEXT($BV241,"mmm-yyyy")),Curves!$11:$11,0)</f>
        <v>16</v>
      </c>
      <c r="DJ241" s="12">
        <f>MATCH(CONCATENATE("DISC ",TEXT($BV241,"mmm-yyyy")),Curves!$11:$11,0)</f>
        <v>40</v>
      </c>
      <c r="DL241" s="12">
        <f>MATCH(CONCATENATE("NG ",TEXT($BW241,"mmm-yyyy")),Curves!$11:$11,0)</f>
        <v>29</v>
      </c>
      <c r="DM241" s="12">
        <f>MATCH(CONCATENATE("B ",TEXT($BW241,"mmm-yyyy")),Curves!$11:$11,0)</f>
        <v>17</v>
      </c>
      <c r="DN241" s="12">
        <f>MATCH(CONCATENATE("DISC ",TEXT($BW241,"mmm-yyyy")),Curves!$11:$11,0)</f>
        <v>41</v>
      </c>
      <c r="DP241" s="12">
        <f>MATCH(CONCATENATE("NG ",TEXT($BX241,"mmm-yyyy")),Curves!$11:$11,0)</f>
        <v>30</v>
      </c>
      <c r="DQ241" s="12">
        <f>MATCH(CONCATENATE("B ",TEXT($BX241,"mmm-yyyy")),Curves!$11:$11,0)</f>
        <v>18</v>
      </c>
      <c r="DR241" s="12">
        <f>MATCH(CONCATENATE("DISC ",TEXT($BX241,"mmm-yyyy")),Curves!$11:$11,0)</f>
        <v>42</v>
      </c>
    </row>
    <row r="242" spans="2:122" x14ac:dyDescent="0.2">
      <c r="B242" s="6">
        <f t="shared" si="245"/>
        <v>36861</v>
      </c>
      <c r="C242" s="27">
        <f>IF(Curves!C251&lt;&gt;"",Curves!C251,"")</f>
        <v>36856</v>
      </c>
      <c r="D242" s="31"/>
      <c r="E242" s="20">
        <f t="shared" si="246"/>
        <v>0</v>
      </c>
      <c r="F242" s="20">
        <f t="shared" si="248"/>
        <v>0</v>
      </c>
      <c r="G242" s="20">
        <f t="shared" si="249"/>
        <v>0</v>
      </c>
      <c r="H242" s="20">
        <f t="shared" si="250"/>
        <v>0</v>
      </c>
      <c r="I242" s="20">
        <f t="shared" si="251"/>
        <v>0</v>
      </c>
      <c r="J242" s="20">
        <f t="shared" si="252"/>
        <v>0</v>
      </c>
      <c r="K242" s="20">
        <f t="shared" si="253"/>
        <v>0</v>
      </c>
      <c r="L242" s="20">
        <f t="shared" si="254"/>
        <v>0</v>
      </c>
      <c r="M242" s="20">
        <f t="shared" si="255"/>
        <v>0</v>
      </c>
      <c r="N242" s="20">
        <f t="shared" si="256"/>
        <v>0</v>
      </c>
      <c r="O242" s="21">
        <f t="shared" si="257"/>
        <v>0</v>
      </c>
      <c r="P242" s="20"/>
      <c r="Q242" s="50">
        <f t="shared" si="258"/>
        <v>0</v>
      </c>
      <c r="R242" s="50">
        <f t="shared" si="278"/>
        <v>0</v>
      </c>
      <c r="S242" s="51">
        <f t="shared" si="259"/>
        <v>1.0669939186634432</v>
      </c>
      <c r="U242" s="34">
        <f>INDEX(Curves!$A$12:$AZ$907,$CA242,CB242)</f>
        <v>0</v>
      </c>
      <c r="V242" s="34">
        <f>INDEX(Curves!$A$12:$AZ$907,$CA242,CC242)</f>
        <v>0</v>
      </c>
      <c r="W242" s="34">
        <f>INDEX(Curves!$A$12:$AZ$907,$CA242,CD242)</f>
        <v>0</v>
      </c>
      <c r="X242" s="34"/>
      <c r="Y242" s="34">
        <f>INDEX(Curves!$A$12:$AZ$907,$CA242,CF242)</f>
        <v>0</v>
      </c>
      <c r="Z242" s="34">
        <f>INDEX(Curves!$A$12:$AZ$907,$CA242,CG242)</f>
        <v>0</v>
      </c>
      <c r="AA242" s="34">
        <f>INDEX(Curves!$A$12:$AZ$907,$CA242,CH242)</f>
        <v>0</v>
      </c>
      <c r="AB242" s="34"/>
      <c r="AC242" s="34">
        <f>INDEX(Curves!$A$12:$AZ$907,$CA242,CJ242)</f>
        <v>0</v>
      </c>
      <c r="AD242" s="34">
        <f>INDEX(Curves!$A$12:$AZ$907,$CA242,CK242)</f>
        <v>0</v>
      </c>
      <c r="AE242" s="34">
        <f>INDEX(Curves!$A$12:$AZ$907,$CA242,CL242)</f>
        <v>0</v>
      </c>
      <c r="AF242" s="34"/>
      <c r="AG242" s="34">
        <f>INDEX(Curves!$A$12:$AZ$907,$CA242,CN242)</f>
        <v>0</v>
      </c>
      <c r="AH242" s="34">
        <f>INDEX(Curves!$A$12:$AZ$907,$CA242,CO242)</f>
        <v>0</v>
      </c>
      <c r="AI242" s="34">
        <f>INDEX(Curves!$A$12:$AZ$907,$CA242,CP242)</f>
        <v>0</v>
      </c>
      <c r="AJ242" s="34"/>
      <c r="AK242" s="34">
        <f>INDEX(Curves!$A$12:$AZ$907,$CA242,CR242)</f>
        <v>0</v>
      </c>
      <c r="AL242" s="34">
        <f>INDEX(Curves!$A$12:$AZ$907,$CA242,CS242)</f>
        <v>0</v>
      </c>
      <c r="AM242" s="34">
        <f>INDEX(Curves!$A$12:$AZ$907,$CA242,CT242)</f>
        <v>0</v>
      </c>
      <c r="AN242" s="34"/>
      <c r="AO242" s="34">
        <f>INDEX(Curves!$A$12:$AZ$907,$CA242,CV242)</f>
        <v>0</v>
      </c>
      <c r="AP242" s="34">
        <f>INDEX(Curves!$A$12:$AZ$907,$CA242,CW242)</f>
        <v>0</v>
      </c>
      <c r="AQ242" s="34">
        <f>INDEX(Curves!$A$12:$AZ$907,$CA242,CX242)</f>
        <v>0</v>
      </c>
      <c r="AR242" s="34"/>
      <c r="AS242" s="34">
        <f>INDEX(Curves!$A$12:$AZ$907,$CA242,CZ242)</f>
        <v>0</v>
      </c>
      <c r="AT242" s="34">
        <f>INDEX(Curves!$A$12:$AZ$907,$CA242,DA242)</f>
        <v>0</v>
      </c>
      <c r="AU242" s="34">
        <f>INDEX(Curves!$A$12:$AZ$907,$CA242,DB242)</f>
        <v>0</v>
      </c>
      <c r="AV242" s="34"/>
      <c r="AW242" s="34">
        <f>INDEX(Curves!$A$12:$AZ$907,$CA242,DD242)</f>
        <v>0</v>
      </c>
      <c r="AX242" s="34">
        <f>INDEX(Curves!$A$12:$AZ$907,$CA242,DE242)</f>
        <v>0</v>
      </c>
      <c r="AY242" s="34">
        <f>INDEX(Curves!$A$12:$AZ$907,$CA242,DF242)</f>
        <v>0</v>
      </c>
      <c r="AZ242" s="34"/>
      <c r="BA242" s="34">
        <f>INDEX(Curves!$A$12:$AZ$907,$CA242,DH242)</f>
        <v>0</v>
      </c>
      <c r="BB242" s="34">
        <f>INDEX(Curves!$A$12:$AZ$907,$CA242,DI242)</f>
        <v>0</v>
      </c>
      <c r="BC242" s="34">
        <f>INDEX(Curves!$A$12:$AZ$907,$CA242,DJ242)</f>
        <v>0</v>
      </c>
      <c r="BD242" s="34"/>
      <c r="BE242" s="34">
        <f>INDEX(Curves!$A$12:$AZ$907,$CA242,DL242)</f>
        <v>0</v>
      </c>
      <c r="BF242" s="34">
        <f>INDEX(Curves!$A$12:$AZ$907,$CA242,DM242)</f>
        <v>0</v>
      </c>
      <c r="BG242" s="34">
        <f>INDEX(Curves!$A$12:$AZ$907,$CA242,DN242)</f>
        <v>0</v>
      </c>
      <c r="BH242" s="34"/>
      <c r="BI242" s="34">
        <f>INDEX(Curves!$A$12:$AZ$907,$CA242,DP242)</f>
        <v>0</v>
      </c>
      <c r="BJ242" s="34">
        <f>INDEX(Curves!$A$12:$AZ$907,$CA242,DQ242)</f>
        <v>0</v>
      </c>
      <c r="BK242" s="34">
        <f>INDEX(Curves!$A$12:$AZ$907,$CA242,DR242)</f>
        <v>0</v>
      </c>
      <c r="BL242"/>
      <c r="BM242"/>
      <c r="BN242" s="17">
        <f t="shared" si="261"/>
        <v>36647</v>
      </c>
      <c r="BO242" s="17">
        <f t="shared" ref="BO242:BX242" si="308">EOMONTH(BN242,1)</f>
        <v>36707</v>
      </c>
      <c r="BP242" s="17">
        <f t="shared" si="308"/>
        <v>36738</v>
      </c>
      <c r="BQ242" s="17">
        <f t="shared" si="308"/>
        <v>36769</v>
      </c>
      <c r="BR242" s="17">
        <f t="shared" si="308"/>
        <v>36799</v>
      </c>
      <c r="BS242" s="17">
        <f t="shared" si="308"/>
        <v>36830</v>
      </c>
      <c r="BT242" s="17">
        <f t="shared" si="308"/>
        <v>36860</v>
      </c>
      <c r="BU242" s="17">
        <f t="shared" si="308"/>
        <v>36891</v>
      </c>
      <c r="BV242" s="17">
        <f t="shared" si="308"/>
        <v>36922</v>
      </c>
      <c r="BW242" s="17">
        <f t="shared" si="308"/>
        <v>36950</v>
      </c>
      <c r="BX242" s="17">
        <f t="shared" si="308"/>
        <v>36981</v>
      </c>
      <c r="BY242" s="9"/>
      <c r="CA242" s="12">
        <f>MATCH(C242,Curves!$C$12:$C$433,0)</f>
        <v>240</v>
      </c>
      <c r="CB242" s="12">
        <f>MATCH(CONCATENATE("NG ",TEXT($BN242,"mmm-yyyy")),Curves!$11:$11,0)</f>
        <v>20</v>
      </c>
      <c r="CC242" s="12">
        <f>MATCH(CONCATENATE("B ",TEXT($BN242,"mmm-yyyy")),Curves!$11:$11,0)</f>
        <v>8</v>
      </c>
      <c r="CD242" s="12">
        <f>MATCH(CONCATENATE("DISC ",TEXT($BN242,"mmm-yyyy")),Curves!$11:$11,0)</f>
        <v>32</v>
      </c>
      <c r="CE242" s="12"/>
      <c r="CF242" s="12">
        <f>MATCH(CONCATENATE("NG ",TEXT($BO242,"mmm-yyyy")),Curves!$11:$11,0)</f>
        <v>21</v>
      </c>
      <c r="CG242" s="12">
        <f>MATCH(CONCATENATE("B ",TEXT($BO242,"mmm-yyyy")),Curves!$11:$11,0)</f>
        <v>9</v>
      </c>
      <c r="CH242" s="12">
        <f>MATCH(CONCATENATE("DISC ",TEXT($BO242,"mmm-yyyy")),Curves!$11:$11,0)</f>
        <v>33</v>
      </c>
      <c r="CI242" s="12"/>
      <c r="CJ242" s="12">
        <f>MATCH(CONCATENATE("NG ",TEXT($BP242,"mmm-yyyy")),Curves!$11:$11,0)</f>
        <v>22</v>
      </c>
      <c r="CK242" s="12">
        <f>MATCH(CONCATENATE("B ",TEXT($BP242,"mmm-yyyy")),Curves!$11:$11,0)</f>
        <v>10</v>
      </c>
      <c r="CL242" s="12">
        <f>MATCH(CONCATENATE("DISC ",TEXT($BP242,"mmm-yyyy")),Curves!$11:$11,0)</f>
        <v>34</v>
      </c>
      <c r="CM242" s="12"/>
      <c r="CN242" s="12">
        <f>MATCH(CONCATENATE("NG ",TEXT($BQ242,"mmm-yyyy")),Curves!$11:$11,0)</f>
        <v>23</v>
      </c>
      <c r="CO242" s="12">
        <f>MATCH(CONCATENATE("B ",TEXT($BQ242,"mmm-yyyy")),Curves!$11:$11,0)</f>
        <v>11</v>
      </c>
      <c r="CP242" s="12">
        <f>MATCH(CONCATENATE("DISC ",TEXT($BQ242,"mmm-yyyy")),Curves!$11:$11,0)</f>
        <v>35</v>
      </c>
      <c r="CQ242" s="12"/>
      <c r="CR242" s="12">
        <f>MATCH(CONCATENATE("NG ",TEXT($BR242,"mmm-yyyy")),Curves!$11:$11,0)</f>
        <v>24</v>
      </c>
      <c r="CS242" s="12">
        <f>MATCH(CONCATENATE("B ",TEXT($BR242,"mmm-yyyy")),Curves!$11:$11,0)</f>
        <v>12</v>
      </c>
      <c r="CT242" s="12">
        <f>MATCH(CONCATENATE("DISC ",TEXT($BR242,"mmm-yyyy")),Curves!$11:$11,0)</f>
        <v>36</v>
      </c>
      <c r="CU242" s="12"/>
      <c r="CV242" s="12">
        <f>MATCH(CONCATENATE("NG ",TEXT($BS242,"mmm-yyyy")),Curves!$11:$11,0)</f>
        <v>25</v>
      </c>
      <c r="CW242" s="12">
        <f>MATCH(CONCATENATE("B ",TEXT($BS242,"mmm-yyyy")),Curves!$11:$11,0)</f>
        <v>13</v>
      </c>
      <c r="CX242" s="12">
        <f>MATCH(CONCATENATE("DISC ",TEXT($BS242,"mmm-yyyy")),Curves!$11:$11,0)</f>
        <v>37</v>
      </c>
      <c r="CY242" s="12"/>
      <c r="CZ242" s="12">
        <f>MATCH(CONCATENATE("NG ",TEXT($BT242,"mmm-yyyy")),Curves!$11:$11,0)</f>
        <v>26</v>
      </c>
      <c r="DA242" s="12">
        <f>MATCH(CONCATENATE("B ",TEXT($BT242,"mmm-yyyy")),Curves!$11:$11,0)</f>
        <v>14</v>
      </c>
      <c r="DB242" s="12">
        <f>MATCH(CONCATENATE("DISC ",TEXT($BT242,"mmm-yyyy")),Curves!$11:$11,0)</f>
        <v>38</v>
      </c>
      <c r="DC242" s="12"/>
      <c r="DD242" s="12">
        <f>MATCH(CONCATENATE("NG ",TEXT($BU242,"mmm-yyyy")),Curves!$11:$11,0)</f>
        <v>27</v>
      </c>
      <c r="DE242" s="12">
        <f>MATCH(CONCATENATE("B ",TEXT($BU242,"mmm-yyyy")),Curves!$11:$11,0)</f>
        <v>15</v>
      </c>
      <c r="DF242" s="12">
        <f>MATCH(CONCATENATE("DISC ",TEXT($BU242,"mmm-yyyy")),Curves!$11:$11,0)</f>
        <v>39</v>
      </c>
      <c r="DG242" s="12"/>
      <c r="DH242" s="12">
        <f>MATCH(CONCATENATE("NG ",TEXT($BV242,"mmm-yyyy")),Curves!$11:$11,0)</f>
        <v>28</v>
      </c>
      <c r="DI242" s="12">
        <f>MATCH(CONCATENATE("B ",TEXT($BV242,"mmm-yyyy")),Curves!$11:$11,0)</f>
        <v>16</v>
      </c>
      <c r="DJ242" s="12">
        <f>MATCH(CONCATENATE("DISC ",TEXT($BV242,"mmm-yyyy")),Curves!$11:$11,0)</f>
        <v>40</v>
      </c>
      <c r="DL242" s="12">
        <f>MATCH(CONCATENATE("NG ",TEXT($BW242,"mmm-yyyy")),Curves!$11:$11,0)</f>
        <v>29</v>
      </c>
      <c r="DM242" s="12">
        <f>MATCH(CONCATENATE("B ",TEXT($BW242,"mmm-yyyy")),Curves!$11:$11,0)</f>
        <v>17</v>
      </c>
      <c r="DN242" s="12">
        <f>MATCH(CONCATENATE("DISC ",TEXT($BW242,"mmm-yyyy")),Curves!$11:$11,0)</f>
        <v>41</v>
      </c>
      <c r="DP242" s="12">
        <f>MATCH(CONCATENATE("NG ",TEXT($BX242,"mmm-yyyy")),Curves!$11:$11,0)</f>
        <v>30</v>
      </c>
      <c r="DQ242" s="12">
        <f>MATCH(CONCATENATE("B ",TEXT($BX242,"mmm-yyyy")),Curves!$11:$11,0)</f>
        <v>18</v>
      </c>
      <c r="DR242" s="12">
        <f>MATCH(CONCATENATE("DISC ",TEXT($BX242,"mmm-yyyy")),Curves!$11:$11,0)</f>
        <v>42</v>
      </c>
    </row>
    <row r="243" spans="2:122" x14ac:dyDescent="0.2">
      <c r="B243" s="6">
        <f t="shared" si="245"/>
        <v>36861</v>
      </c>
      <c r="C243" s="27">
        <f>IF(Curves!C252&lt;&gt;"",Curves!C252,"")</f>
        <v>36857</v>
      </c>
      <c r="D243" s="31"/>
      <c r="E243" s="20">
        <f t="shared" si="246"/>
        <v>0</v>
      </c>
      <c r="F243" s="20">
        <f t="shared" si="248"/>
        <v>0</v>
      </c>
      <c r="G243" s="20">
        <f t="shared" si="249"/>
        <v>0</v>
      </c>
      <c r="H243" s="20">
        <f t="shared" si="250"/>
        <v>0</v>
      </c>
      <c r="I243" s="20">
        <f t="shared" si="251"/>
        <v>0</v>
      </c>
      <c r="J243" s="20">
        <f t="shared" si="252"/>
        <v>0</v>
      </c>
      <c r="K243" s="20">
        <f t="shared" si="253"/>
        <v>0</v>
      </c>
      <c r="L243" s="20">
        <f t="shared" si="254"/>
        <v>6.1835181919703208</v>
      </c>
      <c r="M243" s="20">
        <f t="shared" si="255"/>
        <v>6.2925930856801902</v>
      </c>
      <c r="N243" s="20">
        <f t="shared" si="256"/>
        <v>5.9956713495354821</v>
      </c>
      <c r="O243" s="21">
        <f t="shared" si="257"/>
        <v>5.3949960503450001</v>
      </c>
      <c r="P243" s="20"/>
      <c r="Q243" s="50">
        <f t="shared" si="258"/>
        <v>6.2925930856801902</v>
      </c>
      <c r="R243" s="50">
        <f t="shared" si="278"/>
        <v>5.3949960503450001</v>
      </c>
      <c r="S243" s="51">
        <f t="shared" si="259"/>
        <v>0.89759703533519009</v>
      </c>
      <c r="U243" s="34">
        <f>INDEX(Curves!$A$12:$AZ$907,$CA243,CB243)</f>
        <v>0</v>
      </c>
      <c r="V243" s="34">
        <f>INDEX(Curves!$A$12:$AZ$907,$CA243,CC243)</f>
        <v>0</v>
      </c>
      <c r="W243" s="34">
        <f>INDEX(Curves!$A$12:$AZ$907,$CA243,CD243)</f>
        <v>0</v>
      </c>
      <c r="X243" s="34"/>
      <c r="Y243" s="34">
        <f>INDEX(Curves!$A$12:$AZ$907,$CA243,CF243)</f>
        <v>0</v>
      </c>
      <c r="Z243" s="34">
        <f>INDEX(Curves!$A$12:$AZ$907,$CA243,CG243)</f>
        <v>0</v>
      </c>
      <c r="AA243" s="34">
        <f>INDEX(Curves!$A$12:$AZ$907,$CA243,CH243)</f>
        <v>0</v>
      </c>
      <c r="AB243" s="34"/>
      <c r="AC243" s="34">
        <f>INDEX(Curves!$A$12:$AZ$907,$CA243,CJ243)</f>
        <v>0</v>
      </c>
      <c r="AD243" s="34">
        <f>INDEX(Curves!$A$12:$AZ$907,$CA243,CK243)</f>
        <v>0</v>
      </c>
      <c r="AE243" s="34">
        <f>INDEX(Curves!$A$12:$AZ$907,$CA243,CL243)</f>
        <v>0</v>
      </c>
      <c r="AF243" s="34"/>
      <c r="AG243" s="34">
        <f>INDEX(Curves!$A$12:$AZ$907,$CA243,CN243)</f>
        <v>0</v>
      </c>
      <c r="AH243" s="34">
        <f>INDEX(Curves!$A$12:$AZ$907,$CA243,CO243)</f>
        <v>0</v>
      </c>
      <c r="AI243" s="34">
        <f>INDEX(Curves!$A$12:$AZ$907,$CA243,CP243)</f>
        <v>0</v>
      </c>
      <c r="AJ243" s="34"/>
      <c r="AK243" s="34">
        <f>INDEX(Curves!$A$12:$AZ$907,$CA243,CR243)</f>
        <v>0</v>
      </c>
      <c r="AL243" s="34">
        <f>INDEX(Curves!$A$12:$AZ$907,$CA243,CS243)</f>
        <v>0</v>
      </c>
      <c r="AM243" s="34">
        <f>INDEX(Curves!$A$12:$AZ$907,$CA243,CT243)</f>
        <v>0</v>
      </c>
      <c r="AN243" s="34"/>
      <c r="AO243" s="34">
        <f>INDEX(Curves!$A$12:$AZ$907,$CA243,CV243)</f>
        <v>0</v>
      </c>
      <c r="AP243" s="34">
        <f>INDEX(Curves!$A$12:$AZ$907,$CA243,CW243)</f>
        <v>0</v>
      </c>
      <c r="AQ243" s="34">
        <f>INDEX(Curves!$A$12:$AZ$907,$CA243,CX243)</f>
        <v>0</v>
      </c>
      <c r="AR243" s="34"/>
      <c r="AS243" s="34">
        <f>INDEX(Curves!$A$12:$AZ$907,$CA243,CZ243)</f>
        <v>0</v>
      </c>
      <c r="AT243" s="34">
        <f>INDEX(Curves!$A$12:$AZ$907,$CA243,DA243)</f>
        <v>0</v>
      </c>
      <c r="AU243" s="34">
        <f>INDEX(Curves!$A$12:$AZ$907,$CA243,DB243)</f>
        <v>0</v>
      </c>
      <c r="AV243" s="34"/>
      <c r="AW243" s="34">
        <f>INDEX(Curves!$A$12:$AZ$907,$CA243,DD243)</f>
        <v>6.3680000000000012</v>
      </c>
      <c r="AX243" s="34">
        <f>INDEX(Curves!$A$12:$AZ$907,$CA243,DE243)</f>
        <v>-0.18</v>
      </c>
      <c r="AY243" s="34">
        <f>INDEX(Curves!$A$12:$AZ$907,$CA243,DF243)</f>
        <v>0.99927572591634117</v>
      </c>
      <c r="AZ243" s="34"/>
      <c r="BA243" s="34">
        <f>INDEX(Curves!$A$12:$AZ$907,$CA243,DH243)</f>
        <v>6.4730000000000008</v>
      </c>
      <c r="BB243" s="34">
        <f>INDEX(Curves!$A$12:$AZ$907,$CA243,DI243)</f>
        <v>-0.14000000000000001</v>
      </c>
      <c r="BC243" s="34">
        <f>INDEX(Curves!$A$12:$AZ$907,$CA243,DJ243)</f>
        <v>0.99361962508766599</v>
      </c>
      <c r="BD243" s="34"/>
      <c r="BE243" s="34">
        <f>INDEX(Curves!$A$12:$AZ$907,$CA243,DL243)</f>
        <v>6.21</v>
      </c>
      <c r="BF243" s="34">
        <f>INDEX(Curves!$A$12:$AZ$907,$CA243,DM243)</f>
        <v>-0.14000000000000001</v>
      </c>
      <c r="BG243" s="34">
        <f>INDEX(Curves!$A$12:$AZ$907,$CA243,DN243)</f>
        <v>0.98775475280650449</v>
      </c>
      <c r="BH243" s="34"/>
      <c r="BI243" s="34">
        <f>INDEX(Curves!$A$12:$AZ$907,$CA243,DP243)</f>
        <v>5.63</v>
      </c>
      <c r="BJ243" s="34">
        <f>INDEX(Curves!$A$12:$AZ$907,$CA243,DQ243)</f>
        <v>-0.14000000000000001</v>
      </c>
      <c r="BK243" s="34">
        <f>INDEX(Curves!$A$12:$AZ$907,$CA243,DR243)</f>
        <v>0.98269509113752274</v>
      </c>
      <c r="BL243"/>
      <c r="BM243"/>
      <c r="BN243" s="17">
        <f t="shared" si="261"/>
        <v>36647</v>
      </c>
      <c r="BO243" s="17">
        <f t="shared" ref="BO243:BX243" si="309">EOMONTH(BN243,1)</f>
        <v>36707</v>
      </c>
      <c r="BP243" s="17">
        <f t="shared" si="309"/>
        <v>36738</v>
      </c>
      <c r="BQ243" s="17">
        <f t="shared" si="309"/>
        <v>36769</v>
      </c>
      <c r="BR243" s="17">
        <f t="shared" si="309"/>
        <v>36799</v>
      </c>
      <c r="BS243" s="17">
        <f t="shared" si="309"/>
        <v>36830</v>
      </c>
      <c r="BT243" s="17">
        <f t="shared" si="309"/>
        <v>36860</v>
      </c>
      <c r="BU243" s="17">
        <f t="shared" si="309"/>
        <v>36891</v>
      </c>
      <c r="BV243" s="17">
        <f t="shared" si="309"/>
        <v>36922</v>
      </c>
      <c r="BW243" s="17">
        <f t="shared" si="309"/>
        <v>36950</v>
      </c>
      <c r="BX243" s="17">
        <f t="shared" si="309"/>
        <v>36981</v>
      </c>
      <c r="BY243" s="9"/>
      <c r="CA243" s="12">
        <f>MATCH(C243,Curves!$C$12:$C$433,0)</f>
        <v>241</v>
      </c>
      <c r="CB243" s="12">
        <f>MATCH(CONCATENATE("NG ",TEXT($BN243,"mmm-yyyy")),Curves!$11:$11,0)</f>
        <v>20</v>
      </c>
      <c r="CC243" s="12">
        <f>MATCH(CONCATENATE("B ",TEXT($BN243,"mmm-yyyy")),Curves!$11:$11,0)</f>
        <v>8</v>
      </c>
      <c r="CD243" s="12">
        <f>MATCH(CONCATENATE("DISC ",TEXT($BN243,"mmm-yyyy")),Curves!$11:$11,0)</f>
        <v>32</v>
      </c>
      <c r="CE243" s="12"/>
      <c r="CF243" s="12">
        <f>MATCH(CONCATENATE("NG ",TEXT($BO243,"mmm-yyyy")),Curves!$11:$11,0)</f>
        <v>21</v>
      </c>
      <c r="CG243" s="12">
        <f>MATCH(CONCATENATE("B ",TEXT($BO243,"mmm-yyyy")),Curves!$11:$11,0)</f>
        <v>9</v>
      </c>
      <c r="CH243" s="12">
        <f>MATCH(CONCATENATE("DISC ",TEXT($BO243,"mmm-yyyy")),Curves!$11:$11,0)</f>
        <v>33</v>
      </c>
      <c r="CI243" s="12"/>
      <c r="CJ243" s="12">
        <f>MATCH(CONCATENATE("NG ",TEXT($BP243,"mmm-yyyy")),Curves!$11:$11,0)</f>
        <v>22</v>
      </c>
      <c r="CK243" s="12">
        <f>MATCH(CONCATENATE("B ",TEXT($BP243,"mmm-yyyy")),Curves!$11:$11,0)</f>
        <v>10</v>
      </c>
      <c r="CL243" s="12">
        <f>MATCH(CONCATENATE("DISC ",TEXT($BP243,"mmm-yyyy")),Curves!$11:$11,0)</f>
        <v>34</v>
      </c>
      <c r="CM243" s="12"/>
      <c r="CN243" s="12">
        <f>MATCH(CONCATENATE("NG ",TEXT($BQ243,"mmm-yyyy")),Curves!$11:$11,0)</f>
        <v>23</v>
      </c>
      <c r="CO243" s="12">
        <f>MATCH(CONCATENATE("B ",TEXT($BQ243,"mmm-yyyy")),Curves!$11:$11,0)</f>
        <v>11</v>
      </c>
      <c r="CP243" s="12">
        <f>MATCH(CONCATENATE("DISC ",TEXT($BQ243,"mmm-yyyy")),Curves!$11:$11,0)</f>
        <v>35</v>
      </c>
      <c r="CQ243" s="12"/>
      <c r="CR243" s="12">
        <f>MATCH(CONCATENATE("NG ",TEXT($BR243,"mmm-yyyy")),Curves!$11:$11,0)</f>
        <v>24</v>
      </c>
      <c r="CS243" s="12">
        <f>MATCH(CONCATENATE("B ",TEXT($BR243,"mmm-yyyy")),Curves!$11:$11,0)</f>
        <v>12</v>
      </c>
      <c r="CT243" s="12">
        <f>MATCH(CONCATENATE("DISC ",TEXT($BR243,"mmm-yyyy")),Curves!$11:$11,0)</f>
        <v>36</v>
      </c>
      <c r="CU243" s="12"/>
      <c r="CV243" s="12">
        <f>MATCH(CONCATENATE("NG ",TEXT($BS243,"mmm-yyyy")),Curves!$11:$11,0)</f>
        <v>25</v>
      </c>
      <c r="CW243" s="12">
        <f>MATCH(CONCATENATE("B ",TEXT($BS243,"mmm-yyyy")),Curves!$11:$11,0)</f>
        <v>13</v>
      </c>
      <c r="CX243" s="12">
        <f>MATCH(CONCATENATE("DISC ",TEXT($BS243,"mmm-yyyy")),Curves!$11:$11,0)</f>
        <v>37</v>
      </c>
      <c r="CY243" s="12"/>
      <c r="CZ243" s="12">
        <f>MATCH(CONCATENATE("NG ",TEXT($BT243,"mmm-yyyy")),Curves!$11:$11,0)</f>
        <v>26</v>
      </c>
      <c r="DA243" s="12">
        <f>MATCH(CONCATENATE("B ",TEXT($BT243,"mmm-yyyy")),Curves!$11:$11,0)</f>
        <v>14</v>
      </c>
      <c r="DB243" s="12">
        <f>MATCH(CONCATENATE("DISC ",TEXT($BT243,"mmm-yyyy")),Curves!$11:$11,0)</f>
        <v>38</v>
      </c>
      <c r="DC243" s="12"/>
      <c r="DD243" s="12">
        <f>MATCH(CONCATENATE("NG ",TEXT($BU243,"mmm-yyyy")),Curves!$11:$11,0)</f>
        <v>27</v>
      </c>
      <c r="DE243" s="12">
        <f>MATCH(CONCATENATE("B ",TEXT($BU243,"mmm-yyyy")),Curves!$11:$11,0)</f>
        <v>15</v>
      </c>
      <c r="DF243" s="12">
        <f>MATCH(CONCATENATE("DISC ",TEXT($BU243,"mmm-yyyy")),Curves!$11:$11,0)</f>
        <v>39</v>
      </c>
      <c r="DG243" s="12"/>
      <c r="DH243" s="12">
        <f>MATCH(CONCATENATE("NG ",TEXT($BV243,"mmm-yyyy")),Curves!$11:$11,0)</f>
        <v>28</v>
      </c>
      <c r="DI243" s="12">
        <f>MATCH(CONCATENATE("B ",TEXT($BV243,"mmm-yyyy")),Curves!$11:$11,0)</f>
        <v>16</v>
      </c>
      <c r="DJ243" s="12">
        <f>MATCH(CONCATENATE("DISC ",TEXT($BV243,"mmm-yyyy")),Curves!$11:$11,0)</f>
        <v>40</v>
      </c>
      <c r="DL243" s="12">
        <f>MATCH(CONCATENATE("NG ",TEXT($BW243,"mmm-yyyy")),Curves!$11:$11,0)</f>
        <v>29</v>
      </c>
      <c r="DM243" s="12">
        <f>MATCH(CONCATENATE("B ",TEXT($BW243,"mmm-yyyy")),Curves!$11:$11,0)</f>
        <v>17</v>
      </c>
      <c r="DN243" s="12">
        <f>MATCH(CONCATENATE("DISC ",TEXT($BW243,"mmm-yyyy")),Curves!$11:$11,0)</f>
        <v>41</v>
      </c>
      <c r="DP243" s="12">
        <f>MATCH(CONCATENATE("NG ",TEXT($BX243,"mmm-yyyy")),Curves!$11:$11,0)</f>
        <v>30</v>
      </c>
      <c r="DQ243" s="12">
        <f>MATCH(CONCATENATE("B ",TEXT($BX243,"mmm-yyyy")),Curves!$11:$11,0)</f>
        <v>18</v>
      </c>
      <c r="DR243" s="12">
        <f>MATCH(CONCATENATE("DISC ",TEXT($BX243,"mmm-yyyy")),Curves!$11:$11,0)</f>
        <v>42</v>
      </c>
    </row>
    <row r="244" spans="2:122" x14ac:dyDescent="0.2">
      <c r="B244" s="6">
        <f t="shared" si="245"/>
        <v>36861</v>
      </c>
      <c r="C244" s="27">
        <f>IF(Curves!C253&lt;&gt;"",Curves!C253,"")</f>
        <v>36858</v>
      </c>
      <c r="D244" s="31"/>
      <c r="E244" s="20">
        <f t="shared" si="246"/>
        <v>0</v>
      </c>
      <c r="F244" s="20">
        <f t="shared" si="248"/>
        <v>0</v>
      </c>
      <c r="G244" s="20">
        <f t="shared" si="249"/>
        <v>0</v>
      </c>
      <c r="H244" s="20">
        <f t="shared" si="250"/>
        <v>0</v>
      </c>
      <c r="I244" s="20">
        <f t="shared" si="251"/>
        <v>0</v>
      </c>
      <c r="J244" s="20">
        <f t="shared" si="252"/>
        <v>0</v>
      </c>
      <c r="K244" s="20">
        <f t="shared" si="253"/>
        <v>0</v>
      </c>
      <c r="L244" s="20">
        <f t="shared" si="254"/>
        <v>5.9527696861829291</v>
      </c>
      <c r="M244" s="20">
        <f t="shared" si="255"/>
        <v>6.0988376466911163</v>
      </c>
      <c r="N244" s="20">
        <f t="shared" si="256"/>
        <v>5.8436360703877819</v>
      </c>
      <c r="O244" s="21">
        <f t="shared" si="257"/>
        <v>5.3026144928980878</v>
      </c>
      <c r="P244" s="20"/>
      <c r="Q244" s="50">
        <f t="shared" si="258"/>
        <v>6.0988376466911163</v>
      </c>
      <c r="R244" s="50">
        <f t="shared" si="278"/>
        <v>5.3026144928980878</v>
      </c>
      <c r="S244" s="51">
        <f t="shared" si="259"/>
        <v>0.79622315379302844</v>
      </c>
      <c r="U244" s="34">
        <f>INDEX(Curves!$A$12:$AZ$907,$CA244,CB244)</f>
        <v>0</v>
      </c>
      <c r="V244" s="34">
        <f>INDEX(Curves!$A$12:$AZ$907,$CA244,CC244)</f>
        <v>0</v>
      </c>
      <c r="W244" s="34">
        <f>INDEX(Curves!$A$12:$AZ$907,$CA244,CD244)</f>
        <v>0</v>
      </c>
      <c r="X244" s="34"/>
      <c r="Y244" s="34">
        <f>INDEX(Curves!$A$12:$AZ$907,$CA244,CF244)</f>
        <v>0</v>
      </c>
      <c r="Z244" s="34">
        <f>INDEX(Curves!$A$12:$AZ$907,$CA244,CG244)</f>
        <v>0</v>
      </c>
      <c r="AA244" s="34">
        <f>INDEX(Curves!$A$12:$AZ$907,$CA244,CH244)</f>
        <v>0</v>
      </c>
      <c r="AB244" s="34"/>
      <c r="AC244" s="34">
        <f>INDEX(Curves!$A$12:$AZ$907,$CA244,CJ244)</f>
        <v>0</v>
      </c>
      <c r="AD244" s="34">
        <f>INDEX(Curves!$A$12:$AZ$907,$CA244,CK244)</f>
        <v>0</v>
      </c>
      <c r="AE244" s="34">
        <f>INDEX(Curves!$A$12:$AZ$907,$CA244,CL244)</f>
        <v>0</v>
      </c>
      <c r="AF244" s="34"/>
      <c r="AG244" s="34">
        <f>INDEX(Curves!$A$12:$AZ$907,$CA244,CN244)</f>
        <v>0</v>
      </c>
      <c r="AH244" s="34">
        <f>INDEX(Curves!$A$12:$AZ$907,$CA244,CO244)</f>
        <v>0</v>
      </c>
      <c r="AI244" s="34">
        <f>INDEX(Curves!$A$12:$AZ$907,$CA244,CP244)</f>
        <v>0</v>
      </c>
      <c r="AJ244" s="34"/>
      <c r="AK244" s="34">
        <f>INDEX(Curves!$A$12:$AZ$907,$CA244,CR244)</f>
        <v>0</v>
      </c>
      <c r="AL244" s="34">
        <f>INDEX(Curves!$A$12:$AZ$907,$CA244,CS244)</f>
        <v>0</v>
      </c>
      <c r="AM244" s="34">
        <f>INDEX(Curves!$A$12:$AZ$907,$CA244,CT244)</f>
        <v>0</v>
      </c>
      <c r="AN244" s="34"/>
      <c r="AO244" s="34">
        <f>INDEX(Curves!$A$12:$AZ$907,$CA244,CV244)</f>
        <v>0</v>
      </c>
      <c r="AP244" s="34">
        <f>INDEX(Curves!$A$12:$AZ$907,$CA244,CW244)</f>
        <v>0</v>
      </c>
      <c r="AQ244" s="34">
        <f>INDEX(Curves!$A$12:$AZ$907,$CA244,CX244)</f>
        <v>0</v>
      </c>
      <c r="AR244" s="34"/>
      <c r="AS244" s="34">
        <f>INDEX(Curves!$A$12:$AZ$907,$CA244,CZ244)</f>
        <v>0</v>
      </c>
      <c r="AT244" s="34">
        <f>INDEX(Curves!$A$12:$AZ$907,$CA244,DA244)</f>
        <v>0</v>
      </c>
      <c r="AU244" s="34">
        <f>INDEX(Curves!$A$12:$AZ$907,$CA244,DB244)</f>
        <v>0</v>
      </c>
      <c r="AV244" s="34"/>
      <c r="AW244" s="34">
        <f>INDEX(Curves!$A$12:$AZ$907,$CA244,DD244)</f>
        <v>6.016</v>
      </c>
      <c r="AX244" s="34">
        <f>INDEX(Curves!$A$12:$AZ$907,$CA244,DE244)</f>
        <v>-0.06</v>
      </c>
      <c r="AY244" s="34">
        <f>INDEX(Curves!$A$12:$AZ$907,$CA244,DF244)</f>
        <v>0.99945763703541446</v>
      </c>
      <c r="AZ244" s="34"/>
      <c r="BA244" s="34">
        <f>INDEX(Curves!$A$12:$AZ$907,$CA244,DH244)</f>
        <v>6.2070000000000007</v>
      </c>
      <c r="BB244" s="34">
        <f>INDEX(Curves!$A$12:$AZ$907,$CA244,DI244)</f>
        <v>-7.0000000000000007E-2</v>
      </c>
      <c r="BC244" s="34">
        <f>INDEX(Curves!$A$12:$AZ$907,$CA244,DJ244)</f>
        <v>0.99378159470280525</v>
      </c>
      <c r="BD244" s="34"/>
      <c r="BE244" s="34">
        <f>INDEX(Curves!$A$12:$AZ$907,$CA244,DL244)</f>
        <v>6.0049999999999999</v>
      </c>
      <c r="BF244" s="34">
        <f>INDEX(Curves!$A$12:$AZ$907,$CA244,DM244)</f>
        <v>-0.09</v>
      </c>
      <c r="BG244" s="34">
        <f>INDEX(Curves!$A$12:$AZ$907,$CA244,DN244)</f>
        <v>0.98793509220418974</v>
      </c>
      <c r="BH244" s="34"/>
      <c r="BI244" s="34">
        <f>INDEX(Curves!$A$12:$AZ$907,$CA244,DP244)</f>
        <v>5.5049999999999999</v>
      </c>
      <c r="BJ244" s="34">
        <f>INDEX(Curves!$A$12:$AZ$907,$CA244,DQ244)</f>
        <v>-0.11</v>
      </c>
      <c r="BK244" s="34">
        <f>INDEX(Curves!$A$12:$AZ$907,$CA244,DR244)</f>
        <v>0.98287571694125819</v>
      </c>
      <c r="BL244"/>
      <c r="BM244"/>
      <c r="BN244" s="17">
        <f t="shared" si="261"/>
        <v>36647</v>
      </c>
      <c r="BO244" s="17">
        <f t="shared" ref="BO244:BX244" si="310">EOMONTH(BN244,1)</f>
        <v>36707</v>
      </c>
      <c r="BP244" s="17">
        <f t="shared" si="310"/>
        <v>36738</v>
      </c>
      <c r="BQ244" s="17">
        <f t="shared" si="310"/>
        <v>36769</v>
      </c>
      <c r="BR244" s="17">
        <f t="shared" si="310"/>
        <v>36799</v>
      </c>
      <c r="BS244" s="17">
        <f t="shared" si="310"/>
        <v>36830</v>
      </c>
      <c r="BT244" s="17">
        <f t="shared" si="310"/>
        <v>36860</v>
      </c>
      <c r="BU244" s="17">
        <f t="shared" si="310"/>
        <v>36891</v>
      </c>
      <c r="BV244" s="17">
        <f t="shared" si="310"/>
        <v>36922</v>
      </c>
      <c r="BW244" s="17">
        <f t="shared" si="310"/>
        <v>36950</v>
      </c>
      <c r="BX244" s="17">
        <f t="shared" si="310"/>
        <v>36981</v>
      </c>
      <c r="BY244" s="9"/>
      <c r="CA244" s="12">
        <f>MATCH(C244,Curves!$C$12:$C$433,0)</f>
        <v>242</v>
      </c>
      <c r="CB244" s="12">
        <f>MATCH(CONCATENATE("NG ",TEXT($BN244,"mmm-yyyy")),Curves!$11:$11,0)</f>
        <v>20</v>
      </c>
      <c r="CC244" s="12">
        <f>MATCH(CONCATENATE("B ",TEXT($BN244,"mmm-yyyy")),Curves!$11:$11,0)</f>
        <v>8</v>
      </c>
      <c r="CD244" s="12">
        <f>MATCH(CONCATENATE("DISC ",TEXT($BN244,"mmm-yyyy")),Curves!$11:$11,0)</f>
        <v>32</v>
      </c>
      <c r="CE244" s="12"/>
      <c r="CF244" s="12">
        <f>MATCH(CONCATENATE("NG ",TEXT($BO244,"mmm-yyyy")),Curves!$11:$11,0)</f>
        <v>21</v>
      </c>
      <c r="CG244" s="12">
        <f>MATCH(CONCATENATE("B ",TEXT($BO244,"mmm-yyyy")),Curves!$11:$11,0)</f>
        <v>9</v>
      </c>
      <c r="CH244" s="12">
        <f>MATCH(CONCATENATE("DISC ",TEXT($BO244,"mmm-yyyy")),Curves!$11:$11,0)</f>
        <v>33</v>
      </c>
      <c r="CI244" s="12"/>
      <c r="CJ244" s="12">
        <f>MATCH(CONCATENATE("NG ",TEXT($BP244,"mmm-yyyy")),Curves!$11:$11,0)</f>
        <v>22</v>
      </c>
      <c r="CK244" s="12">
        <f>MATCH(CONCATENATE("B ",TEXT($BP244,"mmm-yyyy")),Curves!$11:$11,0)</f>
        <v>10</v>
      </c>
      <c r="CL244" s="12">
        <f>MATCH(CONCATENATE("DISC ",TEXT($BP244,"mmm-yyyy")),Curves!$11:$11,0)</f>
        <v>34</v>
      </c>
      <c r="CM244" s="12"/>
      <c r="CN244" s="12">
        <f>MATCH(CONCATENATE("NG ",TEXT($BQ244,"mmm-yyyy")),Curves!$11:$11,0)</f>
        <v>23</v>
      </c>
      <c r="CO244" s="12">
        <f>MATCH(CONCATENATE("B ",TEXT($BQ244,"mmm-yyyy")),Curves!$11:$11,0)</f>
        <v>11</v>
      </c>
      <c r="CP244" s="12">
        <f>MATCH(CONCATENATE("DISC ",TEXT($BQ244,"mmm-yyyy")),Curves!$11:$11,0)</f>
        <v>35</v>
      </c>
      <c r="CQ244" s="12"/>
      <c r="CR244" s="12">
        <f>MATCH(CONCATENATE("NG ",TEXT($BR244,"mmm-yyyy")),Curves!$11:$11,0)</f>
        <v>24</v>
      </c>
      <c r="CS244" s="12">
        <f>MATCH(CONCATENATE("B ",TEXT($BR244,"mmm-yyyy")),Curves!$11:$11,0)</f>
        <v>12</v>
      </c>
      <c r="CT244" s="12">
        <f>MATCH(CONCATENATE("DISC ",TEXT($BR244,"mmm-yyyy")),Curves!$11:$11,0)</f>
        <v>36</v>
      </c>
      <c r="CU244" s="12"/>
      <c r="CV244" s="12">
        <f>MATCH(CONCATENATE("NG ",TEXT($BS244,"mmm-yyyy")),Curves!$11:$11,0)</f>
        <v>25</v>
      </c>
      <c r="CW244" s="12">
        <f>MATCH(CONCATENATE("B ",TEXT($BS244,"mmm-yyyy")),Curves!$11:$11,0)</f>
        <v>13</v>
      </c>
      <c r="CX244" s="12">
        <f>MATCH(CONCATENATE("DISC ",TEXT($BS244,"mmm-yyyy")),Curves!$11:$11,0)</f>
        <v>37</v>
      </c>
      <c r="CY244" s="12"/>
      <c r="CZ244" s="12">
        <f>MATCH(CONCATENATE("NG ",TEXT($BT244,"mmm-yyyy")),Curves!$11:$11,0)</f>
        <v>26</v>
      </c>
      <c r="DA244" s="12">
        <f>MATCH(CONCATENATE("B ",TEXT($BT244,"mmm-yyyy")),Curves!$11:$11,0)</f>
        <v>14</v>
      </c>
      <c r="DB244" s="12">
        <f>MATCH(CONCATENATE("DISC ",TEXT($BT244,"mmm-yyyy")),Curves!$11:$11,0)</f>
        <v>38</v>
      </c>
      <c r="DC244" s="12"/>
      <c r="DD244" s="12">
        <f>MATCH(CONCATENATE("NG ",TEXT($BU244,"mmm-yyyy")),Curves!$11:$11,0)</f>
        <v>27</v>
      </c>
      <c r="DE244" s="12">
        <f>MATCH(CONCATENATE("B ",TEXT($BU244,"mmm-yyyy")),Curves!$11:$11,0)</f>
        <v>15</v>
      </c>
      <c r="DF244" s="12">
        <f>MATCH(CONCATENATE("DISC ",TEXT($BU244,"mmm-yyyy")),Curves!$11:$11,0)</f>
        <v>39</v>
      </c>
      <c r="DG244" s="12"/>
      <c r="DH244" s="12">
        <f>MATCH(CONCATENATE("NG ",TEXT($BV244,"mmm-yyyy")),Curves!$11:$11,0)</f>
        <v>28</v>
      </c>
      <c r="DI244" s="12">
        <f>MATCH(CONCATENATE("B ",TEXT($BV244,"mmm-yyyy")),Curves!$11:$11,0)</f>
        <v>16</v>
      </c>
      <c r="DJ244" s="12">
        <f>MATCH(CONCATENATE("DISC ",TEXT($BV244,"mmm-yyyy")),Curves!$11:$11,0)</f>
        <v>40</v>
      </c>
      <c r="DL244" s="12">
        <f>MATCH(CONCATENATE("NG ",TEXT($BW244,"mmm-yyyy")),Curves!$11:$11,0)</f>
        <v>29</v>
      </c>
      <c r="DM244" s="12">
        <f>MATCH(CONCATENATE("B ",TEXT($BW244,"mmm-yyyy")),Curves!$11:$11,0)</f>
        <v>17</v>
      </c>
      <c r="DN244" s="12">
        <f>MATCH(CONCATENATE("DISC ",TEXT($BW244,"mmm-yyyy")),Curves!$11:$11,0)</f>
        <v>41</v>
      </c>
      <c r="DP244" s="12">
        <f>MATCH(CONCATENATE("NG ",TEXT($BX244,"mmm-yyyy")),Curves!$11:$11,0)</f>
        <v>30</v>
      </c>
      <c r="DQ244" s="12">
        <f>MATCH(CONCATENATE("B ",TEXT($BX244,"mmm-yyyy")),Curves!$11:$11,0)</f>
        <v>18</v>
      </c>
      <c r="DR244" s="12">
        <f>MATCH(CONCATENATE("DISC ",TEXT($BX244,"mmm-yyyy")),Curves!$11:$11,0)</f>
        <v>42</v>
      </c>
    </row>
    <row r="245" spans="2:122" x14ac:dyDescent="0.2">
      <c r="B245" s="6">
        <f t="shared" si="245"/>
        <v>36892</v>
      </c>
      <c r="C245" s="27">
        <f>IF(Curves!C254&lt;&gt;"",Curves!C254,"")</f>
        <v>36859</v>
      </c>
      <c r="D245" s="31"/>
      <c r="E245" s="20">
        <f t="shared" si="246"/>
        <v>0</v>
      </c>
      <c r="F245" s="20">
        <f t="shared" si="248"/>
        <v>0</v>
      </c>
      <c r="G245" s="20">
        <f t="shared" si="249"/>
        <v>0</v>
      </c>
      <c r="H245" s="20">
        <f t="shared" si="250"/>
        <v>0</v>
      </c>
      <c r="I245" s="20">
        <f t="shared" si="251"/>
        <v>0</v>
      </c>
      <c r="J245" s="20">
        <f t="shared" si="252"/>
        <v>0</v>
      </c>
      <c r="K245" s="20">
        <f t="shared" si="253"/>
        <v>0</v>
      </c>
      <c r="L245" s="20">
        <f t="shared" si="254"/>
        <v>0</v>
      </c>
      <c r="M245" s="20">
        <f t="shared" si="255"/>
        <v>6.0731198515987694</v>
      </c>
      <c r="N245" s="20">
        <f t="shared" si="256"/>
        <v>5.8655687697735832</v>
      </c>
      <c r="O245" s="21">
        <f t="shared" si="257"/>
        <v>5.3342097161501707</v>
      </c>
      <c r="P245" s="20"/>
      <c r="Q245" s="50">
        <f t="shared" si="258"/>
        <v>6.0731198515987694</v>
      </c>
      <c r="R245" s="50">
        <f t="shared" ref="R245:R275" si="311">MIN(M245:O245)</f>
        <v>5.3342097161501707</v>
      </c>
      <c r="S245" s="51">
        <f t="shared" si="259"/>
        <v>0.73891013544859874</v>
      </c>
      <c r="U245" s="34">
        <f>INDEX(Curves!$A$12:$AZ$907,$CA245,CB245)</f>
        <v>0</v>
      </c>
      <c r="V245" s="34">
        <f>INDEX(Curves!$A$12:$AZ$907,$CA245,CC245)</f>
        <v>0</v>
      </c>
      <c r="W245" s="34">
        <f>INDEX(Curves!$A$12:$AZ$907,$CA245,CD245)</f>
        <v>0</v>
      </c>
      <c r="X245" s="34"/>
      <c r="Y245" s="34">
        <f>INDEX(Curves!$A$12:$AZ$907,$CA245,CF245)</f>
        <v>0</v>
      </c>
      <c r="Z245" s="34">
        <f>INDEX(Curves!$A$12:$AZ$907,$CA245,CG245)</f>
        <v>0</v>
      </c>
      <c r="AA245" s="34">
        <f>INDEX(Curves!$A$12:$AZ$907,$CA245,CH245)</f>
        <v>0</v>
      </c>
      <c r="AB245" s="34"/>
      <c r="AC245" s="34">
        <f>INDEX(Curves!$A$12:$AZ$907,$CA245,CJ245)</f>
        <v>0</v>
      </c>
      <c r="AD245" s="34">
        <f>INDEX(Curves!$A$12:$AZ$907,$CA245,CK245)</f>
        <v>0</v>
      </c>
      <c r="AE245" s="34">
        <f>INDEX(Curves!$A$12:$AZ$907,$CA245,CL245)</f>
        <v>0</v>
      </c>
      <c r="AF245" s="34"/>
      <c r="AG245" s="34">
        <f>INDEX(Curves!$A$12:$AZ$907,$CA245,CN245)</f>
        <v>0</v>
      </c>
      <c r="AH245" s="34">
        <f>INDEX(Curves!$A$12:$AZ$907,$CA245,CO245)</f>
        <v>0</v>
      </c>
      <c r="AI245" s="34">
        <f>INDEX(Curves!$A$12:$AZ$907,$CA245,CP245)</f>
        <v>0</v>
      </c>
      <c r="AJ245" s="34"/>
      <c r="AK245" s="34">
        <f>INDEX(Curves!$A$12:$AZ$907,$CA245,CR245)</f>
        <v>0</v>
      </c>
      <c r="AL245" s="34">
        <f>INDEX(Curves!$A$12:$AZ$907,$CA245,CS245)</f>
        <v>0</v>
      </c>
      <c r="AM245" s="34">
        <f>INDEX(Curves!$A$12:$AZ$907,$CA245,CT245)</f>
        <v>0</v>
      </c>
      <c r="AN245" s="34"/>
      <c r="AO245" s="34">
        <f>INDEX(Curves!$A$12:$AZ$907,$CA245,CV245)</f>
        <v>0</v>
      </c>
      <c r="AP245" s="34">
        <f>INDEX(Curves!$A$12:$AZ$907,$CA245,CW245)</f>
        <v>0</v>
      </c>
      <c r="AQ245" s="34">
        <f>INDEX(Curves!$A$12:$AZ$907,$CA245,CX245)</f>
        <v>0</v>
      </c>
      <c r="AR245" s="34"/>
      <c r="AS245" s="34">
        <f>INDEX(Curves!$A$12:$AZ$907,$CA245,CZ245)</f>
        <v>0</v>
      </c>
      <c r="AT245" s="34">
        <f>INDEX(Curves!$A$12:$AZ$907,$CA245,DA245)</f>
        <v>0</v>
      </c>
      <c r="AU245" s="34">
        <f>INDEX(Curves!$A$12:$AZ$907,$CA245,DB245)</f>
        <v>0</v>
      </c>
      <c r="AV245" s="34"/>
      <c r="AW245" s="34">
        <f>INDEX(Curves!$A$12:$AZ$907,$CA245,DD245)</f>
        <v>0</v>
      </c>
      <c r="AX245" s="34">
        <f>INDEX(Curves!$A$12:$AZ$907,$CA245,DE245)</f>
        <v>0</v>
      </c>
      <c r="AY245" s="34">
        <f>INDEX(Curves!$A$12:$AZ$907,$CA245,DF245)</f>
        <v>0</v>
      </c>
      <c r="AZ245" s="34"/>
      <c r="BA245" s="34">
        <f>INDEX(Curves!$A$12:$AZ$907,$CA245,DH245)</f>
        <v>6.181</v>
      </c>
      <c r="BB245" s="34">
        <f>INDEX(Curves!$A$12:$AZ$907,$CA245,DI245)</f>
        <v>-7.0000000000000007E-2</v>
      </c>
      <c r="BC245" s="34">
        <f>INDEX(Curves!$A$12:$AZ$907,$CA245,DJ245)</f>
        <v>0.9938013175582997</v>
      </c>
      <c r="BD245" s="34"/>
      <c r="BE245" s="34">
        <f>INDEX(Curves!$A$12:$AZ$907,$CA245,DL245)</f>
        <v>6.0260000000000007</v>
      </c>
      <c r="BF245" s="34">
        <f>INDEX(Curves!$A$12:$AZ$907,$CA245,DM245)</f>
        <v>-0.09</v>
      </c>
      <c r="BG245" s="34">
        <f>INDEX(Curves!$A$12:$AZ$907,$CA245,DN245)</f>
        <v>0.98813490056832587</v>
      </c>
      <c r="BH245" s="34"/>
      <c r="BI245" s="34">
        <f>INDEX(Curves!$A$12:$AZ$907,$CA245,DP245)</f>
        <v>5.5360000000000005</v>
      </c>
      <c r="BJ245" s="34">
        <f>INDEX(Curves!$A$12:$AZ$907,$CA245,DQ245)</f>
        <v>-0.11</v>
      </c>
      <c r="BK245" s="34">
        <f>INDEX(Curves!$A$12:$AZ$907,$CA245,DR245)</f>
        <v>0.9830832503041228</v>
      </c>
      <c r="BL245"/>
      <c r="BM245"/>
      <c r="BN245" s="17">
        <f t="shared" si="261"/>
        <v>36647</v>
      </c>
      <c r="BO245" s="17">
        <f t="shared" ref="BO245:BX245" si="312">EOMONTH(BN245,1)</f>
        <v>36707</v>
      </c>
      <c r="BP245" s="17">
        <f t="shared" si="312"/>
        <v>36738</v>
      </c>
      <c r="BQ245" s="17">
        <f t="shared" si="312"/>
        <v>36769</v>
      </c>
      <c r="BR245" s="17">
        <f t="shared" si="312"/>
        <v>36799</v>
      </c>
      <c r="BS245" s="17">
        <f t="shared" si="312"/>
        <v>36830</v>
      </c>
      <c r="BT245" s="17">
        <f t="shared" si="312"/>
        <v>36860</v>
      </c>
      <c r="BU245" s="17">
        <f t="shared" si="312"/>
        <v>36891</v>
      </c>
      <c r="BV245" s="17">
        <f t="shared" si="312"/>
        <v>36922</v>
      </c>
      <c r="BW245" s="17">
        <f t="shared" si="312"/>
        <v>36950</v>
      </c>
      <c r="BX245" s="17">
        <f t="shared" si="312"/>
        <v>36981</v>
      </c>
      <c r="BY245" s="9"/>
      <c r="CA245" s="12">
        <f>MATCH(C245,Curves!$C$12:$C$433,0)</f>
        <v>243</v>
      </c>
      <c r="CB245" s="12">
        <f>MATCH(CONCATENATE("NG ",TEXT($BN245,"mmm-yyyy")),Curves!$11:$11,0)</f>
        <v>20</v>
      </c>
      <c r="CC245" s="12">
        <f>MATCH(CONCATENATE("B ",TEXT($BN245,"mmm-yyyy")),Curves!$11:$11,0)</f>
        <v>8</v>
      </c>
      <c r="CD245" s="12">
        <f>MATCH(CONCATENATE("DISC ",TEXT($BN245,"mmm-yyyy")),Curves!$11:$11,0)</f>
        <v>32</v>
      </c>
      <c r="CE245" s="12"/>
      <c r="CF245" s="12">
        <f>MATCH(CONCATENATE("NG ",TEXT($BO245,"mmm-yyyy")),Curves!$11:$11,0)</f>
        <v>21</v>
      </c>
      <c r="CG245" s="12">
        <f>MATCH(CONCATENATE("B ",TEXT($BO245,"mmm-yyyy")),Curves!$11:$11,0)</f>
        <v>9</v>
      </c>
      <c r="CH245" s="12">
        <f>MATCH(CONCATENATE("DISC ",TEXT($BO245,"mmm-yyyy")),Curves!$11:$11,0)</f>
        <v>33</v>
      </c>
      <c r="CI245" s="12"/>
      <c r="CJ245" s="12">
        <f>MATCH(CONCATENATE("NG ",TEXT($BP245,"mmm-yyyy")),Curves!$11:$11,0)</f>
        <v>22</v>
      </c>
      <c r="CK245" s="12">
        <f>MATCH(CONCATENATE("B ",TEXT($BP245,"mmm-yyyy")),Curves!$11:$11,0)</f>
        <v>10</v>
      </c>
      <c r="CL245" s="12">
        <f>MATCH(CONCATENATE("DISC ",TEXT($BP245,"mmm-yyyy")),Curves!$11:$11,0)</f>
        <v>34</v>
      </c>
      <c r="CM245" s="12"/>
      <c r="CN245" s="12">
        <f>MATCH(CONCATENATE("NG ",TEXT($BQ245,"mmm-yyyy")),Curves!$11:$11,0)</f>
        <v>23</v>
      </c>
      <c r="CO245" s="12">
        <f>MATCH(CONCATENATE("B ",TEXT($BQ245,"mmm-yyyy")),Curves!$11:$11,0)</f>
        <v>11</v>
      </c>
      <c r="CP245" s="12">
        <f>MATCH(CONCATENATE("DISC ",TEXT($BQ245,"mmm-yyyy")),Curves!$11:$11,0)</f>
        <v>35</v>
      </c>
      <c r="CQ245" s="12"/>
      <c r="CR245" s="12">
        <f>MATCH(CONCATENATE("NG ",TEXT($BR245,"mmm-yyyy")),Curves!$11:$11,0)</f>
        <v>24</v>
      </c>
      <c r="CS245" s="12">
        <f>MATCH(CONCATENATE("B ",TEXT($BR245,"mmm-yyyy")),Curves!$11:$11,0)</f>
        <v>12</v>
      </c>
      <c r="CT245" s="12">
        <f>MATCH(CONCATENATE("DISC ",TEXT($BR245,"mmm-yyyy")),Curves!$11:$11,0)</f>
        <v>36</v>
      </c>
      <c r="CU245" s="12"/>
      <c r="CV245" s="12">
        <f>MATCH(CONCATENATE("NG ",TEXT($BS245,"mmm-yyyy")),Curves!$11:$11,0)</f>
        <v>25</v>
      </c>
      <c r="CW245" s="12">
        <f>MATCH(CONCATENATE("B ",TEXT($BS245,"mmm-yyyy")),Curves!$11:$11,0)</f>
        <v>13</v>
      </c>
      <c r="CX245" s="12">
        <f>MATCH(CONCATENATE("DISC ",TEXT($BS245,"mmm-yyyy")),Curves!$11:$11,0)</f>
        <v>37</v>
      </c>
      <c r="CY245" s="12"/>
      <c r="CZ245" s="12">
        <f>MATCH(CONCATENATE("NG ",TEXT($BT245,"mmm-yyyy")),Curves!$11:$11,0)</f>
        <v>26</v>
      </c>
      <c r="DA245" s="12">
        <f>MATCH(CONCATENATE("B ",TEXT($BT245,"mmm-yyyy")),Curves!$11:$11,0)</f>
        <v>14</v>
      </c>
      <c r="DB245" s="12">
        <f>MATCH(CONCATENATE("DISC ",TEXT($BT245,"mmm-yyyy")),Curves!$11:$11,0)</f>
        <v>38</v>
      </c>
      <c r="DC245" s="12"/>
      <c r="DD245" s="12">
        <f>MATCH(CONCATENATE("NG ",TEXT($BU245,"mmm-yyyy")),Curves!$11:$11,0)</f>
        <v>27</v>
      </c>
      <c r="DE245" s="12">
        <f>MATCH(CONCATENATE("B ",TEXT($BU245,"mmm-yyyy")),Curves!$11:$11,0)</f>
        <v>15</v>
      </c>
      <c r="DF245" s="12">
        <f>MATCH(CONCATENATE("DISC ",TEXT($BU245,"mmm-yyyy")),Curves!$11:$11,0)</f>
        <v>39</v>
      </c>
      <c r="DG245" s="12"/>
      <c r="DH245" s="12">
        <f>MATCH(CONCATENATE("NG ",TEXT($BV245,"mmm-yyyy")),Curves!$11:$11,0)</f>
        <v>28</v>
      </c>
      <c r="DI245" s="12">
        <f>MATCH(CONCATENATE("B ",TEXT($BV245,"mmm-yyyy")),Curves!$11:$11,0)</f>
        <v>16</v>
      </c>
      <c r="DJ245" s="12">
        <f>MATCH(CONCATENATE("DISC ",TEXT($BV245,"mmm-yyyy")),Curves!$11:$11,0)</f>
        <v>40</v>
      </c>
      <c r="DL245" s="12">
        <f>MATCH(CONCATENATE("NG ",TEXT($BW245,"mmm-yyyy")),Curves!$11:$11,0)</f>
        <v>29</v>
      </c>
      <c r="DM245" s="12">
        <f>MATCH(CONCATENATE("B ",TEXT($BW245,"mmm-yyyy")),Curves!$11:$11,0)</f>
        <v>17</v>
      </c>
      <c r="DN245" s="12">
        <f>MATCH(CONCATENATE("DISC ",TEXT($BW245,"mmm-yyyy")),Curves!$11:$11,0)</f>
        <v>41</v>
      </c>
      <c r="DP245" s="12">
        <f>MATCH(CONCATENATE("NG ",TEXT($BX245,"mmm-yyyy")),Curves!$11:$11,0)</f>
        <v>30</v>
      </c>
      <c r="DQ245" s="12">
        <f>MATCH(CONCATENATE("B ",TEXT($BX245,"mmm-yyyy")),Curves!$11:$11,0)</f>
        <v>18</v>
      </c>
      <c r="DR245" s="12">
        <f>MATCH(CONCATENATE("DISC ",TEXT($BX245,"mmm-yyyy")),Curves!$11:$11,0)</f>
        <v>42</v>
      </c>
    </row>
    <row r="246" spans="2:122" x14ac:dyDescent="0.2">
      <c r="B246" s="6">
        <f t="shared" si="245"/>
        <v>36892</v>
      </c>
      <c r="C246" s="27">
        <f>IF(Curves!C255&lt;&gt;"",Curves!C255,"")</f>
        <v>36860</v>
      </c>
      <c r="D246" s="31"/>
      <c r="E246" s="20">
        <f t="shared" si="246"/>
        <v>0</v>
      </c>
      <c r="F246" s="20">
        <f t="shared" si="248"/>
        <v>0</v>
      </c>
      <c r="G246" s="20">
        <f t="shared" si="249"/>
        <v>0</v>
      </c>
      <c r="H246" s="20">
        <f t="shared" si="250"/>
        <v>0</v>
      </c>
      <c r="I246" s="20">
        <f t="shared" si="251"/>
        <v>0</v>
      </c>
      <c r="J246" s="20">
        <f t="shared" si="252"/>
        <v>0</v>
      </c>
      <c r="K246" s="20">
        <f t="shared" si="253"/>
        <v>0</v>
      </c>
      <c r="L246" s="20">
        <f t="shared" si="254"/>
        <v>0</v>
      </c>
      <c r="M246" s="20">
        <f t="shared" si="255"/>
        <v>6.4700608922096343</v>
      </c>
      <c r="N246" s="20">
        <f t="shared" si="256"/>
        <v>6.2641270688877615</v>
      </c>
      <c r="O246" s="21">
        <f t="shared" si="257"/>
        <v>5.6402764187484227</v>
      </c>
      <c r="P246" s="20"/>
      <c r="Q246" s="50">
        <f t="shared" si="258"/>
        <v>6.4700608922096343</v>
      </c>
      <c r="R246" s="50">
        <f t="shared" si="311"/>
        <v>5.6402764187484227</v>
      </c>
      <c r="S246" s="51">
        <f t="shared" si="259"/>
        <v>0.82978447346121165</v>
      </c>
      <c r="U246" s="34">
        <f>INDEX(Curves!$A$12:$AZ$907,$CA246,CB246)</f>
        <v>0</v>
      </c>
      <c r="V246" s="34">
        <f>INDEX(Curves!$A$12:$AZ$907,$CA246,CC246)</f>
        <v>0</v>
      </c>
      <c r="W246" s="34">
        <f>INDEX(Curves!$A$12:$AZ$907,$CA246,CD246)</f>
        <v>0</v>
      </c>
      <c r="X246" s="34"/>
      <c r="Y246" s="34">
        <f>INDEX(Curves!$A$12:$AZ$907,$CA246,CF246)</f>
        <v>0</v>
      </c>
      <c r="Z246" s="34">
        <f>INDEX(Curves!$A$12:$AZ$907,$CA246,CG246)</f>
        <v>0</v>
      </c>
      <c r="AA246" s="34">
        <f>INDEX(Curves!$A$12:$AZ$907,$CA246,CH246)</f>
        <v>0</v>
      </c>
      <c r="AB246" s="34"/>
      <c r="AC246" s="34">
        <f>INDEX(Curves!$A$12:$AZ$907,$CA246,CJ246)</f>
        <v>0</v>
      </c>
      <c r="AD246" s="34">
        <f>INDEX(Curves!$A$12:$AZ$907,$CA246,CK246)</f>
        <v>0</v>
      </c>
      <c r="AE246" s="34">
        <f>INDEX(Curves!$A$12:$AZ$907,$CA246,CL246)</f>
        <v>0</v>
      </c>
      <c r="AF246" s="34"/>
      <c r="AG246" s="34">
        <f>INDEX(Curves!$A$12:$AZ$907,$CA246,CN246)</f>
        <v>0</v>
      </c>
      <c r="AH246" s="34">
        <f>INDEX(Curves!$A$12:$AZ$907,$CA246,CO246)</f>
        <v>0</v>
      </c>
      <c r="AI246" s="34">
        <f>INDEX(Curves!$A$12:$AZ$907,$CA246,CP246)</f>
        <v>0</v>
      </c>
      <c r="AJ246" s="34"/>
      <c r="AK246" s="34">
        <f>INDEX(Curves!$A$12:$AZ$907,$CA246,CR246)</f>
        <v>0</v>
      </c>
      <c r="AL246" s="34">
        <f>INDEX(Curves!$A$12:$AZ$907,$CA246,CS246)</f>
        <v>0</v>
      </c>
      <c r="AM246" s="34">
        <f>INDEX(Curves!$A$12:$AZ$907,$CA246,CT246)</f>
        <v>0</v>
      </c>
      <c r="AN246" s="34"/>
      <c r="AO246" s="34">
        <f>INDEX(Curves!$A$12:$AZ$907,$CA246,CV246)</f>
        <v>0</v>
      </c>
      <c r="AP246" s="34">
        <f>INDEX(Curves!$A$12:$AZ$907,$CA246,CW246)</f>
        <v>0</v>
      </c>
      <c r="AQ246" s="34">
        <f>INDEX(Curves!$A$12:$AZ$907,$CA246,CX246)</f>
        <v>0</v>
      </c>
      <c r="AR246" s="34"/>
      <c r="AS246" s="34">
        <f>INDEX(Curves!$A$12:$AZ$907,$CA246,CZ246)</f>
        <v>0</v>
      </c>
      <c r="AT246" s="34">
        <f>INDEX(Curves!$A$12:$AZ$907,$CA246,DA246)</f>
        <v>0</v>
      </c>
      <c r="AU246" s="34">
        <f>INDEX(Curves!$A$12:$AZ$907,$CA246,DB246)</f>
        <v>0</v>
      </c>
      <c r="AV246" s="34"/>
      <c r="AW246" s="34">
        <f>INDEX(Curves!$A$12:$AZ$907,$CA246,DD246)</f>
        <v>0</v>
      </c>
      <c r="AX246" s="34">
        <f>INDEX(Curves!$A$12:$AZ$907,$CA246,DE246)</f>
        <v>0</v>
      </c>
      <c r="AY246" s="34">
        <f>INDEX(Curves!$A$12:$AZ$907,$CA246,DF246)</f>
        <v>0</v>
      </c>
      <c r="AZ246" s="34"/>
      <c r="BA246" s="34">
        <f>INDEX(Curves!$A$12:$AZ$907,$CA246,DH246)</f>
        <v>6.5889999999999995</v>
      </c>
      <c r="BB246" s="34">
        <f>INDEX(Curves!$A$12:$AZ$907,$CA246,DI246)</f>
        <v>-0.08</v>
      </c>
      <c r="BC246" s="34">
        <f>INDEX(Curves!$A$12:$AZ$907,$CA246,DJ246)</f>
        <v>0.9940176512843194</v>
      </c>
      <c r="BD246" s="34"/>
      <c r="BE246" s="34">
        <f>INDEX(Curves!$A$12:$AZ$907,$CA246,DL246)</f>
        <v>6.418000000000001</v>
      </c>
      <c r="BF246" s="34">
        <f>INDEX(Curves!$A$12:$AZ$907,$CA246,DM246)</f>
        <v>-0.08</v>
      </c>
      <c r="BG246" s="34">
        <f>INDEX(Curves!$A$12:$AZ$907,$CA246,DN246)</f>
        <v>0.98834444128869681</v>
      </c>
      <c r="BH246" s="34"/>
      <c r="BI246" s="34">
        <f>INDEX(Curves!$A$12:$AZ$907,$CA246,DP246)</f>
        <v>5.8360000000000003</v>
      </c>
      <c r="BJ246" s="34">
        <f>INDEX(Curves!$A$12:$AZ$907,$CA246,DQ246)</f>
        <v>-0.1</v>
      </c>
      <c r="BK246" s="34">
        <f>INDEX(Curves!$A$12:$AZ$907,$CA246,DR246)</f>
        <v>0.98331178848473189</v>
      </c>
      <c r="BL246"/>
      <c r="BM246"/>
      <c r="BN246" s="17">
        <f t="shared" si="261"/>
        <v>36647</v>
      </c>
      <c r="BO246" s="17">
        <f t="shared" ref="BO246:BX246" si="313">EOMONTH(BN246,1)</f>
        <v>36707</v>
      </c>
      <c r="BP246" s="17">
        <f t="shared" si="313"/>
        <v>36738</v>
      </c>
      <c r="BQ246" s="17">
        <f t="shared" si="313"/>
        <v>36769</v>
      </c>
      <c r="BR246" s="17">
        <f t="shared" si="313"/>
        <v>36799</v>
      </c>
      <c r="BS246" s="17">
        <f t="shared" si="313"/>
        <v>36830</v>
      </c>
      <c r="BT246" s="17">
        <f t="shared" si="313"/>
        <v>36860</v>
      </c>
      <c r="BU246" s="17">
        <f t="shared" si="313"/>
        <v>36891</v>
      </c>
      <c r="BV246" s="17">
        <f t="shared" si="313"/>
        <v>36922</v>
      </c>
      <c r="BW246" s="17">
        <f t="shared" si="313"/>
        <v>36950</v>
      </c>
      <c r="BX246" s="17">
        <f t="shared" si="313"/>
        <v>36981</v>
      </c>
      <c r="BY246" s="9"/>
      <c r="CA246" s="12">
        <f>MATCH(C246,Curves!$C$12:$C$433,0)</f>
        <v>244</v>
      </c>
      <c r="CB246" s="12">
        <f>MATCH(CONCATENATE("NG ",TEXT($BN246,"mmm-yyyy")),Curves!$11:$11,0)</f>
        <v>20</v>
      </c>
      <c r="CC246" s="12">
        <f>MATCH(CONCATENATE("B ",TEXT($BN246,"mmm-yyyy")),Curves!$11:$11,0)</f>
        <v>8</v>
      </c>
      <c r="CD246" s="12">
        <f>MATCH(CONCATENATE("DISC ",TEXT($BN246,"mmm-yyyy")),Curves!$11:$11,0)</f>
        <v>32</v>
      </c>
      <c r="CE246" s="12"/>
      <c r="CF246" s="12">
        <f>MATCH(CONCATENATE("NG ",TEXT($BO246,"mmm-yyyy")),Curves!$11:$11,0)</f>
        <v>21</v>
      </c>
      <c r="CG246" s="12">
        <f>MATCH(CONCATENATE("B ",TEXT($BO246,"mmm-yyyy")),Curves!$11:$11,0)</f>
        <v>9</v>
      </c>
      <c r="CH246" s="12">
        <f>MATCH(CONCATENATE("DISC ",TEXT($BO246,"mmm-yyyy")),Curves!$11:$11,0)</f>
        <v>33</v>
      </c>
      <c r="CI246" s="12"/>
      <c r="CJ246" s="12">
        <f>MATCH(CONCATENATE("NG ",TEXT($BP246,"mmm-yyyy")),Curves!$11:$11,0)</f>
        <v>22</v>
      </c>
      <c r="CK246" s="12">
        <f>MATCH(CONCATENATE("B ",TEXT($BP246,"mmm-yyyy")),Curves!$11:$11,0)</f>
        <v>10</v>
      </c>
      <c r="CL246" s="12">
        <f>MATCH(CONCATENATE("DISC ",TEXT($BP246,"mmm-yyyy")),Curves!$11:$11,0)</f>
        <v>34</v>
      </c>
      <c r="CM246" s="12"/>
      <c r="CN246" s="12">
        <f>MATCH(CONCATENATE("NG ",TEXT($BQ246,"mmm-yyyy")),Curves!$11:$11,0)</f>
        <v>23</v>
      </c>
      <c r="CO246" s="12">
        <f>MATCH(CONCATENATE("B ",TEXT($BQ246,"mmm-yyyy")),Curves!$11:$11,0)</f>
        <v>11</v>
      </c>
      <c r="CP246" s="12">
        <f>MATCH(CONCATENATE("DISC ",TEXT($BQ246,"mmm-yyyy")),Curves!$11:$11,0)</f>
        <v>35</v>
      </c>
      <c r="CQ246" s="12"/>
      <c r="CR246" s="12">
        <f>MATCH(CONCATENATE("NG ",TEXT($BR246,"mmm-yyyy")),Curves!$11:$11,0)</f>
        <v>24</v>
      </c>
      <c r="CS246" s="12">
        <f>MATCH(CONCATENATE("B ",TEXT($BR246,"mmm-yyyy")),Curves!$11:$11,0)</f>
        <v>12</v>
      </c>
      <c r="CT246" s="12">
        <f>MATCH(CONCATENATE("DISC ",TEXT($BR246,"mmm-yyyy")),Curves!$11:$11,0)</f>
        <v>36</v>
      </c>
      <c r="CU246" s="12"/>
      <c r="CV246" s="12">
        <f>MATCH(CONCATENATE("NG ",TEXT($BS246,"mmm-yyyy")),Curves!$11:$11,0)</f>
        <v>25</v>
      </c>
      <c r="CW246" s="12">
        <f>MATCH(CONCATENATE("B ",TEXT($BS246,"mmm-yyyy")),Curves!$11:$11,0)</f>
        <v>13</v>
      </c>
      <c r="CX246" s="12">
        <f>MATCH(CONCATENATE("DISC ",TEXT($BS246,"mmm-yyyy")),Curves!$11:$11,0)</f>
        <v>37</v>
      </c>
      <c r="CY246" s="12"/>
      <c r="CZ246" s="12">
        <f>MATCH(CONCATENATE("NG ",TEXT($BT246,"mmm-yyyy")),Curves!$11:$11,0)</f>
        <v>26</v>
      </c>
      <c r="DA246" s="12">
        <f>MATCH(CONCATENATE("B ",TEXT($BT246,"mmm-yyyy")),Curves!$11:$11,0)</f>
        <v>14</v>
      </c>
      <c r="DB246" s="12">
        <f>MATCH(CONCATENATE("DISC ",TEXT($BT246,"mmm-yyyy")),Curves!$11:$11,0)</f>
        <v>38</v>
      </c>
      <c r="DC246" s="12"/>
      <c r="DD246" s="12">
        <f>MATCH(CONCATENATE("NG ",TEXT($BU246,"mmm-yyyy")),Curves!$11:$11,0)</f>
        <v>27</v>
      </c>
      <c r="DE246" s="12">
        <f>MATCH(CONCATENATE("B ",TEXT($BU246,"mmm-yyyy")),Curves!$11:$11,0)</f>
        <v>15</v>
      </c>
      <c r="DF246" s="12">
        <f>MATCH(CONCATENATE("DISC ",TEXT($BU246,"mmm-yyyy")),Curves!$11:$11,0)</f>
        <v>39</v>
      </c>
      <c r="DG246" s="12"/>
      <c r="DH246" s="12">
        <f>MATCH(CONCATENATE("NG ",TEXT($BV246,"mmm-yyyy")),Curves!$11:$11,0)</f>
        <v>28</v>
      </c>
      <c r="DI246" s="12">
        <f>MATCH(CONCATENATE("B ",TEXT($BV246,"mmm-yyyy")),Curves!$11:$11,0)</f>
        <v>16</v>
      </c>
      <c r="DJ246" s="12">
        <f>MATCH(CONCATENATE("DISC ",TEXT($BV246,"mmm-yyyy")),Curves!$11:$11,0)</f>
        <v>40</v>
      </c>
      <c r="DL246" s="12">
        <f>MATCH(CONCATENATE("NG ",TEXT($BW246,"mmm-yyyy")),Curves!$11:$11,0)</f>
        <v>29</v>
      </c>
      <c r="DM246" s="12">
        <f>MATCH(CONCATENATE("B ",TEXT($BW246,"mmm-yyyy")),Curves!$11:$11,0)</f>
        <v>17</v>
      </c>
      <c r="DN246" s="12">
        <f>MATCH(CONCATENATE("DISC ",TEXT($BW246,"mmm-yyyy")),Curves!$11:$11,0)</f>
        <v>41</v>
      </c>
      <c r="DP246" s="12">
        <f>MATCH(CONCATENATE("NG ",TEXT($BX246,"mmm-yyyy")),Curves!$11:$11,0)</f>
        <v>30</v>
      </c>
      <c r="DQ246" s="12">
        <f>MATCH(CONCATENATE("B ",TEXT($BX246,"mmm-yyyy")),Curves!$11:$11,0)</f>
        <v>18</v>
      </c>
      <c r="DR246" s="12">
        <f>MATCH(CONCATENATE("DISC ",TEXT($BX246,"mmm-yyyy")),Curves!$11:$11,0)</f>
        <v>42</v>
      </c>
    </row>
    <row r="247" spans="2:122" x14ac:dyDescent="0.2">
      <c r="B247" s="6">
        <f t="shared" si="245"/>
        <v>36892</v>
      </c>
      <c r="C247" s="27">
        <f>IF(Curves!C256&lt;&gt;"",Curves!C256,"")</f>
        <v>36861</v>
      </c>
      <c r="D247" s="31"/>
      <c r="E247" s="20">
        <f t="shared" si="246"/>
        <v>0</v>
      </c>
      <c r="F247" s="20">
        <f t="shared" si="248"/>
        <v>0</v>
      </c>
      <c r="G247" s="20">
        <f t="shared" si="249"/>
        <v>0</v>
      </c>
      <c r="H247" s="20">
        <f t="shared" si="250"/>
        <v>0</v>
      </c>
      <c r="I247" s="20">
        <f t="shared" si="251"/>
        <v>0</v>
      </c>
      <c r="J247" s="20">
        <f t="shared" si="252"/>
        <v>0</v>
      </c>
      <c r="K247" s="20">
        <f t="shared" si="253"/>
        <v>0</v>
      </c>
      <c r="L247" s="20">
        <f t="shared" si="254"/>
        <v>0</v>
      </c>
      <c r="M247" s="20">
        <f t="shared" si="255"/>
        <v>6.5300679171128824</v>
      </c>
      <c r="N247" s="20">
        <f t="shared" si="256"/>
        <v>6.3495971921397985</v>
      </c>
      <c r="O247" s="21">
        <f t="shared" si="257"/>
        <v>5.8157836649950374</v>
      </c>
      <c r="P247" s="20"/>
      <c r="Q247" s="50">
        <f t="shared" si="258"/>
        <v>6.5300679171128824</v>
      </c>
      <c r="R247" s="50">
        <f t="shared" si="311"/>
        <v>5.8157836649950374</v>
      </c>
      <c r="S247" s="51">
        <f t="shared" si="259"/>
        <v>0.71428425211784496</v>
      </c>
      <c r="U247" s="34">
        <f>INDEX(Curves!$A$12:$AZ$907,$CA247,CB247)</f>
        <v>0</v>
      </c>
      <c r="V247" s="34">
        <f>INDEX(Curves!$A$12:$AZ$907,$CA247,CC247)</f>
        <v>0</v>
      </c>
      <c r="W247" s="34">
        <f>INDEX(Curves!$A$12:$AZ$907,$CA247,CD247)</f>
        <v>0</v>
      </c>
      <c r="X247" s="34"/>
      <c r="Y247" s="34">
        <f>INDEX(Curves!$A$12:$AZ$907,$CA247,CF247)</f>
        <v>0</v>
      </c>
      <c r="Z247" s="34">
        <f>INDEX(Curves!$A$12:$AZ$907,$CA247,CG247)</f>
        <v>0</v>
      </c>
      <c r="AA247" s="34">
        <f>INDEX(Curves!$A$12:$AZ$907,$CA247,CH247)</f>
        <v>0</v>
      </c>
      <c r="AB247" s="34"/>
      <c r="AC247" s="34">
        <f>INDEX(Curves!$A$12:$AZ$907,$CA247,CJ247)</f>
        <v>0</v>
      </c>
      <c r="AD247" s="34">
        <f>INDEX(Curves!$A$12:$AZ$907,$CA247,CK247)</f>
        <v>0</v>
      </c>
      <c r="AE247" s="34">
        <f>INDEX(Curves!$A$12:$AZ$907,$CA247,CL247)</f>
        <v>0</v>
      </c>
      <c r="AF247" s="34"/>
      <c r="AG247" s="34">
        <f>INDEX(Curves!$A$12:$AZ$907,$CA247,CN247)</f>
        <v>0</v>
      </c>
      <c r="AH247" s="34">
        <f>INDEX(Curves!$A$12:$AZ$907,$CA247,CO247)</f>
        <v>0</v>
      </c>
      <c r="AI247" s="34">
        <f>INDEX(Curves!$A$12:$AZ$907,$CA247,CP247)</f>
        <v>0</v>
      </c>
      <c r="AJ247" s="34"/>
      <c r="AK247" s="34">
        <f>INDEX(Curves!$A$12:$AZ$907,$CA247,CR247)</f>
        <v>0</v>
      </c>
      <c r="AL247" s="34">
        <f>INDEX(Curves!$A$12:$AZ$907,$CA247,CS247)</f>
        <v>0</v>
      </c>
      <c r="AM247" s="34">
        <f>INDEX(Curves!$A$12:$AZ$907,$CA247,CT247)</f>
        <v>0</v>
      </c>
      <c r="AN247" s="34"/>
      <c r="AO247" s="34">
        <f>INDEX(Curves!$A$12:$AZ$907,$CA247,CV247)</f>
        <v>0</v>
      </c>
      <c r="AP247" s="34">
        <f>INDEX(Curves!$A$12:$AZ$907,$CA247,CW247)</f>
        <v>0</v>
      </c>
      <c r="AQ247" s="34">
        <f>INDEX(Curves!$A$12:$AZ$907,$CA247,CX247)</f>
        <v>0</v>
      </c>
      <c r="AR247" s="34"/>
      <c r="AS247" s="34">
        <f>INDEX(Curves!$A$12:$AZ$907,$CA247,CZ247)</f>
        <v>0</v>
      </c>
      <c r="AT247" s="34">
        <f>INDEX(Curves!$A$12:$AZ$907,$CA247,DA247)</f>
        <v>0</v>
      </c>
      <c r="AU247" s="34">
        <f>INDEX(Curves!$A$12:$AZ$907,$CA247,DB247)</f>
        <v>0</v>
      </c>
      <c r="AV247" s="34"/>
      <c r="AW247" s="34">
        <f>INDEX(Curves!$A$12:$AZ$907,$CA247,DD247)</f>
        <v>0</v>
      </c>
      <c r="AX247" s="34">
        <f>INDEX(Curves!$A$12:$AZ$907,$CA247,DE247)</f>
        <v>0</v>
      </c>
      <c r="AY247" s="34">
        <f>INDEX(Curves!$A$12:$AZ$907,$CA247,DF247)</f>
        <v>0</v>
      </c>
      <c r="AZ247" s="34"/>
      <c r="BA247" s="34">
        <f>INDEX(Curves!$A$12:$AZ$907,$CA247,DH247)</f>
        <v>6.6730000000000009</v>
      </c>
      <c r="BB247" s="34">
        <f>INDEX(Curves!$A$12:$AZ$907,$CA247,DI247)</f>
        <v>-0.105</v>
      </c>
      <c r="BC247" s="34">
        <f>INDEX(Curves!$A$12:$AZ$907,$CA247,DJ247)</f>
        <v>0.99422471332412943</v>
      </c>
      <c r="BD247" s="34"/>
      <c r="BE247" s="34">
        <f>INDEX(Curves!$A$12:$AZ$907,$CA247,DL247)</f>
        <v>6.5330000000000013</v>
      </c>
      <c r="BF247" s="34">
        <f>INDEX(Curves!$A$12:$AZ$907,$CA247,DM247)</f>
        <v>-0.11</v>
      </c>
      <c r="BG247" s="34">
        <f>INDEX(Curves!$A$12:$AZ$907,$CA247,DN247)</f>
        <v>0.98857188107423277</v>
      </c>
      <c r="BH247" s="34"/>
      <c r="BI247" s="34">
        <f>INDEX(Curves!$A$12:$AZ$907,$CA247,DP247)</f>
        <v>6.043000000000001</v>
      </c>
      <c r="BJ247" s="34">
        <f>INDEX(Curves!$A$12:$AZ$907,$CA247,DQ247)</f>
        <v>-0.13</v>
      </c>
      <c r="BK247" s="34">
        <f>INDEX(Curves!$A$12:$AZ$907,$CA247,DR247)</f>
        <v>0.98355888127769941</v>
      </c>
      <c r="BL247"/>
      <c r="BM247"/>
      <c r="BN247" s="17">
        <f t="shared" si="261"/>
        <v>36647</v>
      </c>
      <c r="BO247" s="17">
        <f t="shared" ref="BO247:BX247" si="314">EOMONTH(BN247,1)</f>
        <v>36707</v>
      </c>
      <c r="BP247" s="17">
        <f t="shared" si="314"/>
        <v>36738</v>
      </c>
      <c r="BQ247" s="17">
        <f t="shared" si="314"/>
        <v>36769</v>
      </c>
      <c r="BR247" s="17">
        <f t="shared" si="314"/>
        <v>36799</v>
      </c>
      <c r="BS247" s="17">
        <f t="shared" si="314"/>
        <v>36830</v>
      </c>
      <c r="BT247" s="17">
        <f t="shared" si="314"/>
        <v>36860</v>
      </c>
      <c r="BU247" s="17">
        <f t="shared" si="314"/>
        <v>36891</v>
      </c>
      <c r="BV247" s="17">
        <f t="shared" si="314"/>
        <v>36922</v>
      </c>
      <c r="BW247" s="17">
        <f t="shared" si="314"/>
        <v>36950</v>
      </c>
      <c r="BX247" s="17">
        <f t="shared" si="314"/>
        <v>36981</v>
      </c>
      <c r="BY247" s="9"/>
      <c r="CA247" s="12">
        <f>MATCH(C247,Curves!$C$12:$C$433,0)</f>
        <v>245</v>
      </c>
      <c r="CB247" s="12">
        <f>MATCH(CONCATENATE("NG ",TEXT($BN247,"mmm-yyyy")),Curves!$11:$11,0)</f>
        <v>20</v>
      </c>
      <c r="CC247" s="12">
        <f>MATCH(CONCATENATE("B ",TEXT($BN247,"mmm-yyyy")),Curves!$11:$11,0)</f>
        <v>8</v>
      </c>
      <c r="CD247" s="12">
        <f>MATCH(CONCATENATE("DISC ",TEXT($BN247,"mmm-yyyy")),Curves!$11:$11,0)</f>
        <v>32</v>
      </c>
      <c r="CE247" s="12"/>
      <c r="CF247" s="12">
        <f>MATCH(CONCATENATE("NG ",TEXT($BO247,"mmm-yyyy")),Curves!$11:$11,0)</f>
        <v>21</v>
      </c>
      <c r="CG247" s="12">
        <f>MATCH(CONCATENATE("B ",TEXT($BO247,"mmm-yyyy")),Curves!$11:$11,0)</f>
        <v>9</v>
      </c>
      <c r="CH247" s="12">
        <f>MATCH(CONCATENATE("DISC ",TEXT($BO247,"mmm-yyyy")),Curves!$11:$11,0)</f>
        <v>33</v>
      </c>
      <c r="CI247" s="12"/>
      <c r="CJ247" s="12">
        <f>MATCH(CONCATENATE("NG ",TEXT($BP247,"mmm-yyyy")),Curves!$11:$11,0)</f>
        <v>22</v>
      </c>
      <c r="CK247" s="12">
        <f>MATCH(CONCATENATE("B ",TEXT($BP247,"mmm-yyyy")),Curves!$11:$11,0)</f>
        <v>10</v>
      </c>
      <c r="CL247" s="12">
        <f>MATCH(CONCATENATE("DISC ",TEXT($BP247,"mmm-yyyy")),Curves!$11:$11,0)</f>
        <v>34</v>
      </c>
      <c r="CM247" s="12"/>
      <c r="CN247" s="12">
        <f>MATCH(CONCATENATE("NG ",TEXT($BQ247,"mmm-yyyy")),Curves!$11:$11,0)</f>
        <v>23</v>
      </c>
      <c r="CO247" s="12">
        <f>MATCH(CONCATENATE("B ",TEXT($BQ247,"mmm-yyyy")),Curves!$11:$11,0)</f>
        <v>11</v>
      </c>
      <c r="CP247" s="12">
        <f>MATCH(CONCATENATE("DISC ",TEXT($BQ247,"mmm-yyyy")),Curves!$11:$11,0)</f>
        <v>35</v>
      </c>
      <c r="CQ247" s="12"/>
      <c r="CR247" s="12">
        <f>MATCH(CONCATENATE("NG ",TEXT($BR247,"mmm-yyyy")),Curves!$11:$11,0)</f>
        <v>24</v>
      </c>
      <c r="CS247" s="12">
        <f>MATCH(CONCATENATE("B ",TEXT($BR247,"mmm-yyyy")),Curves!$11:$11,0)</f>
        <v>12</v>
      </c>
      <c r="CT247" s="12">
        <f>MATCH(CONCATENATE("DISC ",TEXT($BR247,"mmm-yyyy")),Curves!$11:$11,0)</f>
        <v>36</v>
      </c>
      <c r="CU247" s="12"/>
      <c r="CV247" s="12">
        <f>MATCH(CONCATENATE("NG ",TEXT($BS247,"mmm-yyyy")),Curves!$11:$11,0)</f>
        <v>25</v>
      </c>
      <c r="CW247" s="12">
        <f>MATCH(CONCATENATE("B ",TEXT($BS247,"mmm-yyyy")),Curves!$11:$11,0)</f>
        <v>13</v>
      </c>
      <c r="CX247" s="12">
        <f>MATCH(CONCATENATE("DISC ",TEXT($BS247,"mmm-yyyy")),Curves!$11:$11,0)</f>
        <v>37</v>
      </c>
      <c r="CY247" s="12"/>
      <c r="CZ247" s="12">
        <f>MATCH(CONCATENATE("NG ",TEXT($BT247,"mmm-yyyy")),Curves!$11:$11,0)</f>
        <v>26</v>
      </c>
      <c r="DA247" s="12">
        <f>MATCH(CONCATENATE("B ",TEXT($BT247,"mmm-yyyy")),Curves!$11:$11,0)</f>
        <v>14</v>
      </c>
      <c r="DB247" s="12">
        <f>MATCH(CONCATENATE("DISC ",TEXT($BT247,"mmm-yyyy")),Curves!$11:$11,0)</f>
        <v>38</v>
      </c>
      <c r="DC247" s="12"/>
      <c r="DD247" s="12">
        <f>MATCH(CONCATENATE("NG ",TEXT($BU247,"mmm-yyyy")),Curves!$11:$11,0)</f>
        <v>27</v>
      </c>
      <c r="DE247" s="12">
        <f>MATCH(CONCATENATE("B ",TEXT($BU247,"mmm-yyyy")),Curves!$11:$11,0)</f>
        <v>15</v>
      </c>
      <c r="DF247" s="12">
        <f>MATCH(CONCATENATE("DISC ",TEXT($BU247,"mmm-yyyy")),Curves!$11:$11,0)</f>
        <v>39</v>
      </c>
      <c r="DG247" s="12"/>
      <c r="DH247" s="12">
        <f>MATCH(CONCATENATE("NG ",TEXT($BV247,"mmm-yyyy")),Curves!$11:$11,0)</f>
        <v>28</v>
      </c>
      <c r="DI247" s="12">
        <f>MATCH(CONCATENATE("B ",TEXT($BV247,"mmm-yyyy")),Curves!$11:$11,0)</f>
        <v>16</v>
      </c>
      <c r="DJ247" s="12">
        <f>MATCH(CONCATENATE("DISC ",TEXT($BV247,"mmm-yyyy")),Curves!$11:$11,0)</f>
        <v>40</v>
      </c>
      <c r="DL247" s="12">
        <f>MATCH(CONCATENATE("NG ",TEXT($BW247,"mmm-yyyy")),Curves!$11:$11,0)</f>
        <v>29</v>
      </c>
      <c r="DM247" s="12">
        <f>MATCH(CONCATENATE("B ",TEXT($BW247,"mmm-yyyy")),Curves!$11:$11,0)</f>
        <v>17</v>
      </c>
      <c r="DN247" s="12">
        <f>MATCH(CONCATENATE("DISC ",TEXT($BW247,"mmm-yyyy")),Curves!$11:$11,0)</f>
        <v>41</v>
      </c>
      <c r="DP247" s="12">
        <f>MATCH(CONCATENATE("NG ",TEXT($BX247,"mmm-yyyy")),Curves!$11:$11,0)</f>
        <v>30</v>
      </c>
      <c r="DQ247" s="12">
        <f>MATCH(CONCATENATE("B ",TEXT($BX247,"mmm-yyyy")),Curves!$11:$11,0)</f>
        <v>18</v>
      </c>
      <c r="DR247" s="12">
        <f>MATCH(CONCATENATE("DISC ",TEXT($BX247,"mmm-yyyy")),Curves!$11:$11,0)</f>
        <v>42</v>
      </c>
    </row>
    <row r="248" spans="2:122" x14ac:dyDescent="0.2">
      <c r="B248" s="6">
        <f t="shared" si="245"/>
        <v>36892</v>
      </c>
      <c r="C248" s="27">
        <f>IF(Curves!C257&lt;&gt;"",Curves!C257,"")</f>
        <v>36862</v>
      </c>
      <c r="D248" s="31"/>
      <c r="E248" s="20">
        <f t="shared" si="246"/>
        <v>0</v>
      </c>
      <c r="F248" s="20">
        <f t="shared" si="248"/>
        <v>0</v>
      </c>
      <c r="G248" s="20">
        <f t="shared" si="249"/>
        <v>0</v>
      </c>
      <c r="H248" s="20">
        <f t="shared" si="250"/>
        <v>0</v>
      </c>
      <c r="I248" s="20">
        <f t="shared" si="251"/>
        <v>0</v>
      </c>
      <c r="J248" s="20">
        <f t="shared" si="252"/>
        <v>0</v>
      </c>
      <c r="K248" s="20">
        <f t="shared" si="253"/>
        <v>0</v>
      </c>
      <c r="L248" s="20">
        <f t="shared" si="254"/>
        <v>0</v>
      </c>
      <c r="M248" s="20">
        <f t="shared" si="255"/>
        <v>0</v>
      </c>
      <c r="N248" s="20">
        <f t="shared" si="256"/>
        <v>0</v>
      </c>
      <c r="O248" s="21">
        <f t="shared" si="257"/>
        <v>0</v>
      </c>
      <c r="P248" s="20"/>
      <c r="Q248" s="50">
        <f t="shared" si="258"/>
        <v>0</v>
      </c>
      <c r="R248" s="50">
        <f t="shared" si="311"/>
        <v>0</v>
      </c>
      <c r="S248" s="51">
        <f t="shared" si="259"/>
        <v>0.71428425211784496</v>
      </c>
      <c r="U248" s="34">
        <f>INDEX(Curves!$A$12:$AZ$907,$CA248,CB248)</f>
        <v>0</v>
      </c>
      <c r="V248" s="34">
        <f>INDEX(Curves!$A$12:$AZ$907,$CA248,CC248)</f>
        <v>0</v>
      </c>
      <c r="W248" s="34">
        <f>INDEX(Curves!$A$12:$AZ$907,$CA248,CD248)</f>
        <v>0</v>
      </c>
      <c r="X248" s="34"/>
      <c r="Y248" s="34">
        <f>INDEX(Curves!$A$12:$AZ$907,$CA248,CF248)</f>
        <v>0</v>
      </c>
      <c r="Z248" s="34">
        <f>INDEX(Curves!$A$12:$AZ$907,$CA248,CG248)</f>
        <v>0</v>
      </c>
      <c r="AA248" s="34">
        <f>INDEX(Curves!$A$12:$AZ$907,$CA248,CH248)</f>
        <v>0</v>
      </c>
      <c r="AB248" s="34"/>
      <c r="AC248" s="34">
        <f>INDEX(Curves!$A$12:$AZ$907,$CA248,CJ248)</f>
        <v>0</v>
      </c>
      <c r="AD248" s="34">
        <f>INDEX(Curves!$A$12:$AZ$907,$CA248,CK248)</f>
        <v>0</v>
      </c>
      <c r="AE248" s="34">
        <f>INDEX(Curves!$A$12:$AZ$907,$CA248,CL248)</f>
        <v>0</v>
      </c>
      <c r="AF248" s="34"/>
      <c r="AG248" s="34">
        <f>INDEX(Curves!$A$12:$AZ$907,$CA248,CN248)</f>
        <v>0</v>
      </c>
      <c r="AH248" s="34">
        <f>INDEX(Curves!$A$12:$AZ$907,$CA248,CO248)</f>
        <v>0</v>
      </c>
      <c r="AI248" s="34">
        <f>INDEX(Curves!$A$12:$AZ$907,$CA248,CP248)</f>
        <v>0</v>
      </c>
      <c r="AJ248" s="34"/>
      <c r="AK248" s="34">
        <f>INDEX(Curves!$A$12:$AZ$907,$CA248,CR248)</f>
        <v>0</v>
      </c>
      <c r="AL248" s="34">
        <f>INDEX(Curves!$A$12:$AZ$907,$CA248,CS248)</f>
        <v>0</v>
      </c>
      <c r="AM248" s="34">
        <f>INDEX(Curves!$A$12:$AZ$907,$CA248,CT248)</f>
        <v>0</v>
      </c>
      <c r="AN248" s="34"/>
      <c r="AO248" s="34">
        <f>INDEX(Curves!$A$12:$AZ$907,$CA248,CV248)</f>
        <v>0</v>
      </c>
      <c r="AP248" s="34">
        <f>INDEX(Curves!$A$12:$AZ$907,$CA248,CW248)</f>
        <v>0</v>
      </c>
      <c r="AQ248" s="34">
        <f>INDEX(Curves!$A$12:$AZ$907,$CA248,CX248)</f>
        <v>0</v>
      </c>
      <c r="AR248" s="34"/>
      <c r="AS248" s="34">
        <f>INDEX(Curves!$A$12:$AZ$907,$CA248,CZ248)</f>
        <v>0</v>
      </c>
      <c r="AT248" s="34">
        <f>INDEX(Curves!$A$12:$AZ$907,$CA248,DA248)</f>
        <v>0</v>
      </c>
      <c r="AU248" s="34">
        <f>INDEX(Curves!$A$12:$AZ$907,$CA248,DB248)</f>
        <v>0</v>
      </c>
      <c r="AV248" s="34"/>
      <c r="AW248" s="34">
        <f>INDEX(Curves!$A$12:$AZ$907,$CA248,DD248)</f>
        <v>0</v>
      </c>
      <c r="AX248" s="34">
        <f>INDEX(Curves!$A$12:$AZ$907,$CA248,DE248)</f>
        <v>0</v>
      </c>
      <c r="AY248" s="34">
        <f>INDEX(Curves!$A$12:$AZ$907,$CA248,DF248)</f>
        <v>0</v>
      </c>
      <c r="AZ248" s="34"/>
      <c r="BA248" s="34">
        <f>INDEX(Curves!$A$12:$AZ$907,$CA248,DH248)</f>
        <v>0</v>
      </c>
      <c r="BB248" s="34">
        <f>INDEX(Curves!$A$12:$AZ$907,$CA248,DI248)</f>
        <v>0</v>
      </c>
      <c r="BC248" s="34">
        <f>INDEX(Curves!$A$12:$AZ$907,$CA248,DJ248)</f>
        <v>0</v>
      </c>
      <c r="BD248" s="34"/>
      <c r="BE248" s="34">
        <f>INDEX(Curves!$A$12:$AZ$907,$CA248,DL248)</f>
        <v>0</v>
      </c>
      <c r="BF248" s="34">
        <f>INDEX(Curves!$A$12:$AZ$907,$CA248,DM248)</f>
        <v>0</v>
      </c>
      <c r="BG248" s="34">
        <f>INDEX(Curves!$A$12:$AZ$907,$CA248,DN248)</f>
        <v>0</v>
      </c>
      <c r="BH248" s="34"/>
      <c r="BI248" s="34">
        <f>INDEX(Curves!$A$12:$AZ$907,$CA248,DP248)</f>
        <v>0</v>
      </c>
      <c r="BJ248" s="34">
        <f>INDEX(Curves!$A$12:$AZ$907,$CA248,DQ248)</f>
        <v>0</v>
      </c>
      <c r="BK248" s="34">
        <f>INDEX(Curves!$A$12:$AZ$907,$CA248,DR248)</f>
        <v>0</v>
      </c>
      <c r="BL248"/>
      <c r="BM248"/>
      <c r="BN248" s="17">
        <f t="shared" si="261"/>
        <v>36647</v>
      </c>
      <c r="BO248" s="17">
        <f t="shared" ref="BO248:BX248" si="315">EOMONTH(BN248,1)</f>
        <v>36707</v>
      </c>
      <c r="BP248" s="17">
        <f t="shared" si="315"/>
        <v>36738</v>
      </c>
      <c r="BQ248" s="17">
        <f t="shared" si="315"/>
        <v>36769</v>
      </c>
      <c r="BR248" s="17">
        <f t="shared" si="315"/>
        <v>36799</v>
      </c>
      <c r="BS248" s="17">
        <f t="shared" si="315"/>
        <v>36830</v>
      </c>
      <c r="BT248" s="17">
        <f t="shared" si="315"/>
        <v>36860</v>
      </c>
      <c r="BU248" s="17">
        <f t="shared" si="315"/>
        <v>36891</v>
      </c>
      <c r="BV248" s="17">
        <f t="shared" si="315"/>
        <v>36922</v>
      </c>
      <c r="BW248" s="17">
        <f t="shared" si="315"/>
        <v>36950</v>
      </c>
      <c r="BX248" s="17">
        <f t="shared" si="315"/>
        <v>36981</v>
      </c>
      <c r="BY248" s="9"/>
      <c r="CA248" s="12">
        <f>MATCH(C248,Curves!$C$12:$C$433,0)</f>
        <v>246</v>
      </c>
      <c r="CB248" s="12">
        <f>MATCH(CONCATENATE("NG ",TEXT($BN248,"mmm-yyyy")),Curves!$11:$11,0)</f>
        <v>20</v>
      </c>
      <c r="CC248" s="12">
        <f>MATCH(CONCATENATE("B ",TEXT($BN248,"mmm-yyyy")),Curves!$11:$11,0)</f>
        <v>8</v>
      </c>
      <c r="CD248" s="12">
        <f>MATCH(CONCATENATE("DISC ",TEXT($BN248,"mmm-yyyy")),Curves!$11:$11,0)</f>
        <v>32</v>
      </c>
      <c r="CE248" s="12"/>
      <c r="CF248" s="12">
        <f>MATCH(CONCATENATE("NG ",TEXT($BO248,"mmm-yyyy")),Curves!$11:$11,0)</f>
        <v>21</v>
      </c>
      <c r="CG248" s="12">
        <f>MATCH(CONCATENATE("B ",TEXT($BO248,"mmm-yyyy")),Curves!$11:$11,0)</f>
        <v>9</v>
      </c>
      <c r="CH248" s="12">
        <f>MATCH(CONCATENATE("DISC ",TEXT($BO248,"mmm-yyyy")),Curves!$11:$11,0)</f>
        <v>33</v>
      </c>
      <c r="CI248" s="12"/>
      <c r="CJ248" s="12">
        <f>MATCH(CONCATENATE("NG ",TEXT($BP248,"mmm-yyyy")),Curves!$11:$11,0)</f>
        <v>22</v>
      </c>
      <c r="CK248" s="12">
        <f>MATCH(CONCATENATE("B ",TEXT($BP248,"mmm-yyyy")),Curves!$11:$11,0)</f>
        <v>10</v>
      </c>
      <c r="CL248" s="12">
        <f>MATCH(CONCATENATE("DISC ",TEXT($BP248,"mmm-yyyy")),Curves!$11:$11,0)</f>
        <v>34</v>
      </c>
      <c r="CM248" s="12"/>
      <c r="CN248" s="12">
        <f>MATCH(CONCATENATE("NG ",TEXT($BQ248,"mmm-yyyy")),Curves!$11:$11,0)</f>
        <v>23</v>
      </c>
      <c r="CO248" s="12">
        <f>MATCH(CONCATENATE("B ",TEXT($BQ248,"mmm-yyyy")),Curves!$11:$11,0)</f>
        <v>11</v>
      </c>
      <c r="CP248" s="12">
        <f>MATCH(CONCATENATE("DISC ",TEXT($BQ248,"mmm-yyyy")),Curves!$11:$11,0)</f>
        <v>35</v>
      </c>
      <c r="CQ248" s="12"/>
      <c r="CR248" s="12">
        <f>MATCH(CONCATENATE("NG ",TEXT($BR248,"mmm-yyyy")),Curves!$11:$11,0)</f>
        <v>24</v>
      </c>
      <c r="CS248" s="12">
        <f>MATCH(CONCATENATE("B ",TEXT($BR248,"mmm-yyyy")),Curves!$11:$11,0)</f>
        <v>12</v>
      </c>
      <c r="CT248" s="12">
        <f>MATCH(CONCATENATE("DISC ",TEXT($BR248,"mmm-yyyy")),Curves!$11:$11,0)</f>
        <v>36</v>
      </c>
      <c r="CU248" s="12"/>
      <c r="CV248" s="12">
        <f>MATCH(CONCATENATE("NG ",TEXT($BS248,"mmm-yyyy")),Curves!$11:$11,0)</f>
        <v>25</v>
      </c>
      <c r="CW248" s="12">
        <f>MATCH(CONCATENATE("B ",TEXT($BS248,"mmm-yyyy")),Curves!$11:$11,0)</f>
        <v>13</v>
      </c>
      <c r="CX248" s="12">
        <f>MATCH(CONCATENATE("DISC ",TEXT($BS248,"mmm-yyyy")),Curves!$11:$11,0)</f>
        <v>37</v>
      </c>
      <c r="CY248" s="12"/>
      <c r="CZ248" s="12">
        <f>MATCH(CONCATENATE("NG ",TEXT($BT248,"mmm-yyyy")),Curves!$11:$11,0)</f>
        <v>26</v>
      </c>
      <c r="DA248" s="12">
        <f>MATCH(CONCATENATE("B ",TEXT($BT248,"mmm-yyyy")),Curves!$11:$11,0)</f>
        <v>14</v>
      </c>
      <c r="DB248" s="12">
        <f>MATCH(CONCATENATE("DISC ",TEXT($BT248,"mmm-yyyy")),Curves!$11:$11,0)</f>
        <v>38</v>
      </c>
      <c r="DC248" s="12"/>
      <c r="DD248" s="12">
        <f>MATCH(CONCATENATE("NG ",TEXT($BU248,"mmm-yyyy")),Curves!$11:$11,0)</f>
        <v>27</v>
      </c>
      <c r="DE248" s="12">
        <f>MATCH(CONCATENATE("B ",TEXT($BU248,"mmm-yyyy")),Curves!$11:$11,0)</f>
        <v>15</v>
      </c>
      <c r="DF248" s="12">
        <f>MATCH(CONCATENATE("DISC ",TEXT($BU248,"mmm-yyyy")),Curves!$11:$11,0)</f>
        <v>39</v>
      </c>
      <c r="DG248" s="12"/>
      <c r="DH248" s="12">
        <f>MATCH(CONCATENATE("NG ",TEXT($BV248,"mmm-yyyy")),Curves!$11:$11,0)</f>
        <v>28</v>
      </c>
      <c r="DI248" s="12">
        <f>MATCH(CONCATENATE("B ",TEXT($BV248,"mmm-yyyy")),Curves!$11:$11,0)</f>
        <v>16</v>
      </c>
      <c r="DJ248" s="12">
        <f>MATCH(CONCATENATE("DISC ",TEXT($BV248,"mmm-yyyy")),Curves!$11:$11,0)</f>
        <v>40</v>
      </c>
      <c r="DL248" s="12">
        <f>MATCH(CONCATENATE("NG ",TEXT($BW248,"mmm-yyyy")),Curves!$11:$11,0)</f>
        <v>29</v>
      </c>
      <c r="DM248" s="12">
        <f>MATCH(CONCATENATE("B ",TEXT($BW248,"mmm-yyyy")),Curves!$11:$11,0)</f>
        <v>17</v>
      </c>
      <c r="DN248" s="12">
        <f>MATCH(CONCATENATE("DISC ",TEXT($BW248,"mmm-yyyy")),Curves!$11:$11,0)</f>
        <v>41</v>
      </c>
      <c r="DP248" s="12">
        <f>MATCH(CONCATENATE("NG ",TEXT($BX248,"mmm-yyyy")),Curves!$11:$11,0)</f>
        <v>30</v>
      </c>
      <c r="DQ248" s="12">
        <f>MATCH(CONCATENATE("B ",TEXT($BX248,"mmm-yyyy")),Curves!$11:$11,0)</f>
        <v>18</v>
      </c>
      <c r="DR248" s="12">
        <f>MATCH(CONCATENATE("DISC ",TEXT($BX248,"mmm-yyyy")),Curves!$11:$11,0)</f>
        <v>42</v>
      </c>
    </row>
    <row r="249" spans="2:122" x14ac:dyDescent="0.2">
      <c r="B249" s="6">
        <f t="shared" si="245"/>
        <v>36892</v>
      </c>
      <c r="C249" s="27">
        <f>IF(Curves!C258&lt;&gt;"",Curves!C258,"")</f>
        <v>36863</v>
      </c>
      <c r="D249" s="31"/>
      <c r="E249" s="20">
        <f t="shared" si="246"/>
        <v>0</v>
      </c>
      <c r="F249" s="20">
        <f t="shared" si="248"/>
        <v>0</v>
      </c>
      <c r="G249" s="20">
        <f t="shared" si="249"/>
        <v>0</v>
      </c>
      <c r="H249" s="20">
        <f t="shared" si="250"/>
        <v>0</v>
      </c>
      <c r="I249" s="20">
        <f t="shared" si="251"/>
        <v>0</v>
      </c>
      <c r="J249" s="20">
        <f t="shared" si="252"/>
        <v>0</v>
      </c>
      <c r="K249" s="20">
        <f t="shared" si="253"/>
        <v>0</v>
      </c>
      <c r="L249" s="20">
        <f t="shared" si="254"/>
        <v>0</v>
      </c>
      <c r="M249" s="20">
        <f t="shared" si="255"/>
        <v>0</v>
      </c>
      <c r="N249" s="20">
        <f t="shared" si="256"/>
        <v>0</v>
      </c>
      <c r="O249" s="21">
        <f t="shared" si="257"/>
        <v>0</v>
      </c>
      <c r="P249" s="20"/>
      <c r="Q249" s="50">
        <f t="shared" si="258"/>
        <v>0</v>
      </c>
      <c r="R249" s="50">
        <f t="shared" si="311"/>
        <v>0</v>
      </c>
      <c r="S249" s="51">
        <f t="shared" si="259"/>
        <v>0.71428425211784496</v>
      </c>
      <c r="U249" s="34">
        <f>INDEX(Curves!$A$12:$AZ$907,$CA249,CB249)</f>
        <v>0</v>
      </c>
      <c r="V249" s="34">
        <f>INDEX(Curves!$A$12:$AZ$907,$CA249,CC249)</f>
        <v>0</v>
      </c>
      <c r="W249" s="34">
        <f>INDEX(Curves!$A$12:$AZ$907,$CA249,CD249)</f>
        <v>0</v>
      </c>
      <c r="X249" s="34"/>
      <c r="Y249" s="34">
        <f>INDEX(Curves!$A$12:$AZ$907,$CA249,CF249)</f>
        <v>0</v>
      </c>
      <c r="Z249" s="34">
        <f>INDEX(Curves!$A$12:$AZ$907,$CA249,CG249)</f>
        <v>0</v>
      </c>
      <c r="AA249" s="34">
        <f>INDEX(Curves!$A$12:$AZ$907,$CA249,CH249)</f>
        <v>0</v>
      </c>
      <c r="AB249" s="34"/>
      <c r="AC249" s="34">
        <f>INDEX(Curves!$A$12:$AZ$907,$CA249,CJ249)</f>
        <v>0</v>
      </c>
      <c r="AD249" s="34">
        <f>INDEX(Curves!$A$12:$AZ$907,$CA249,CK249)</f>
        <v>0</v>
      </c>
      <c r="AE249" s="34">
        <f>INDEX(Curves!$A$12:$AZ$907,$CA249,CL249)</f>
        <v>0</v>
      </c>
      <c r="AF249" s="34"/>
      <c r="AG249" s="34">
        <f>INDEX(Curves!$A$12:$AZ$907,$CA249,CN249)</f>
        <v>0</v>
      </c>
      <c r="AH249" s="34">
        <f>INDEX(Curves!$A$12:$AZ$907,$CA249,CO249)</f>
        <v>0</v>
      </c>
      <c r="AI249" s="34">
        <f>INDEX(Curves!$A$12:$AZ$907,$CA249,CP249)</f>
        <v>0</v>
      </c>
      <c r="AJ249" s="34"/>
      <c r="AK249" s="34">
        <f>INDEX(Curves!$A$12:$AZ$907,$CA249,CR249)</f>
        <v>0</v>
      </c>
      <c r="AL249" s="34">
        <f>INDEX(Curves!$A$12:$AZ$907,$CA249,CS249)</f>
        <v>0</v>
      </c>
      <c r="AM249" s="34">
        <f>INDEX(Curves!$A$12:$AZ$907,$CA249,CT249)</f>
        <v>0</v>
      </c>
      <c r="AN249" s="34"/>
      <c r="AO249" s="34">
        <f>INDEX(Curves!$A$12:$AZ$907,$CA249,CV249)</f>
        <v>0</v>
      </c>
      <c r="AP249" s="34">
        <f>INDEX(Curves!$A$12:$AZ$907,$CA249,CW249)</f>
        <v>0</v>
      </c>
      <c r="AQ249" s="34">
        <f>INDEX(Curves!$A$12:$AZ$907,$CA249,CX249)</f>
        <v>0</v>
      </c>
      <c r="AR249" s="34"/>
      <c r="AS249" s="34">
        <f>INDEX(Curves!$A$12:$AZ$907,$CA249,CZ249)</f>
        <v>0</v>
      </c>
      <c r="AT249" s="34">
        <f>INDEX(Curves!$A$12:$AZ$907,$CA249,DA249)</f>
        <v>0</v>
      </c>
      <c r="AU249" s="34">
        <f>INDEX(Curves!$A$12:$AZ$907,$CA249,DB249)</f>
        <v>0</v>
      </c>
      <c r="AV249" s="34"/>
      <c r="AW249" s="34">
        <f>INDEX(Curves!$A$12:$AZ$907,$CA249,DD249)</f>
        <v>0</v>
      </c>
      <c r="AX249" s="34">
        <f>INDEX(Curves!$A$12:$AZ$907,$CA249,DE249)</f>
        <v>0</v>
      </c>
      <c r="AY249" s="34">
        <f>INDEX(Curves!$A$12:$AZ$907,$CA249,DF249)</f>
        <v>0</v>
      </c>
      <c r="AZ249" s="34"/>
      <c r="BA249" s="34">
        <f>INDEX(Curves!$A$12:$AZ$907,$CA249,DH249)</f>
        <v>0</v>
      </c>
      <c r="BB249" s="34">
        <f>INDEX(Curves!$A$12:$AZ$907,$CA249,DI249)</f>
        <v>0</v>
      </c>
      <c r="BC249" s="34">
        <f>INDEX(Curves!$A$12:$AZ$907,$CA249,DJ249)</f>
        <v>0</v>
      </c>
      <c r="BD249" s="34"/>
      <c r="BE249" s="34">
        <f>INDEX(Curves!$A$12:$AZ$907,$CA249,DL249)</f>
        <v>0</v>
      </c>
      <c r="BF249" s="34">
        <f>INDEX(Curves!$A$12:$AZ$907,$CA249,DM249)</f>
        <v>0</v>
      </c>
      <c r="BG249" s="34">
        <f>INDEX(Curves!$A$12:$AZ$907,$CA249,DN249)</f>
        <v>0</v>
      </c>
      <c r="BH249" s="34"/>
      <c r="BI249" s="34">
        <f>INDEX(Curves!$A$12:$AZ$907,$CA249,DP249)</f>
        <v>0</v>
      </c>
      <c r="BJ249" s="34">
        <f>INDEX(Curves!$A$12:$AZ$907,$CA249,DQ249)</f>
        <v>0</v>
      </c>
      <c r="BK249" s="34">
        <f>INDEX(Curves!$A$12:$AZ$907,$CA249,DR249)</f>
        <v>0</v>
      </c>
      <c r="BL249"/>
      <c r="BM249"/>
      <c r="BN249" s="17">
        <f t="shared" si="261"/>
        <v>36647</v>
      </c>
      <c r="BO249" s="17">
        <f t="shared" ref="BO249:BX249" si="316">EOMONTH(BN249,1)</f>
        <v>36707</v>
      </c>
      <c r="BP249" s="17">
        <f t="shared" si="316"/>
        <v>36738</v>
      </c>
      <c r="BQ249" s="17">
        <f t="shared" si="316"/>
        <v>36769</v>
      </c>
      <c r="BR249" s="17">
        <f t="shared" si="316"/>
        <v>36799</v>
      </c>
      <c r="BS249" s="17">
        <f t="shared" si="316"/>
        <v>36830</v>
      </c>
      <c r="BT249" s="17">
        <f t="shared" si="316"/>
        <v>36860</v>
      </c>
      <c r="BU249" s="17">
        <f t="shared" si="316"/>
        <v>36891</v>
      </c>
      <c r="BV249" s="17">
        <f t="shared" si="316"/>
        <v>36922</v>
      </c>
      <c r="BW249" s="17">
        <f t="shared" si="316"/>
        <v>36950</v>
      </c>
      <c r="BX249" s="17">
        <f t="shared" si="316"/>
        <v>36981</v>
      </c>
      <c r="BY249" s="9"/>
      <c r="CA249" s="12">
        <f>MATCH(C249,Curves!$C$12:$C$433,0)</f>
        <v>247</v>
      </c>
      <c r="CB249" s="12">
        <f>MATCH(CONCATENATE("NG ",TEXT($BN249,"mmm-yyyy")),Curves!$11:$11,0)</f>
        <v>20</v>
      </c>
      <c r="CC249" s="12">
        <f>MATCH(CONCATENATE("B ",TEXT($BN249,"mmm-yyyy")),Curves!$11:$11,0)</f>
        <v>8</v>
      </c>
      <c r="CD249" s="12">
        <f>MATCH(CONCATENATE("DISC ",TEXT($BN249,"mmm-yyyy")),Curves!$11:$11,0)</f>
        <v>32</v>
      </c>
      <c r="CE249" s="12"/>
      <c r="CF249" s="12">
        <f>MATCH(CONCATENATE("NG ",TEXT($BO249,"mmm-yyyy")),Curves!$11:$11,0)</f>
        <v>21</v>
      </c>
      <c r="CG249" s="12">
        <f>MATCH(CONCATENATE("B ",TEXT($BO249,"mmm-yyyy")),Curves!$11:$11,0)</f>
        <v>9</v>
      </c>
      <c r="CH249" s="12">
        <f>MATCH(CONCATENATE("DISC ",TEXT($BO249,"mmm-yyyy")),Curves!$11:$11,0)</f>
        <v>33</v>
      </c>
      <c r="CI249" s="12"/>
      <c r="CJ249" s="12">
        <f>MATCH(CONCATENATE("NG ",TEXT($BP249,"mmm-yyyy")),Curves!$11:$11,0)</f>
        <v>22</v>
      </c>
      <c r="CK249" s="12">
        <f>MATCH(CONCATENATE("B ",TEXT($BP249,"mmm-yyyy")),Curves!$11:$11,0)</f>
        <v>10</v>
      </c>
      <c r="CL249" s="12">
        <f>MATCH(CONCATENATE("DISC ",TEXT($BP249,"mmm-yyyy")),Curves!$11:$11,0)</f>
        <v>34</v>
      </c>
      <c r="CM249" s="12"/>
      <c r="CN249" s="12">
        <f>MATCH(CONCATENATE("NG ",TEXT($BQ249,"mmm-yyyy")),Curves!$11:$11,0)</f>
        <v>23</v>
      </c>
      <c r="CO249" s="12">
        <f>MATCH(CONCATENATE("B ",TEXT($BQ249,"mmm-yyyy")),Curves!$11:$11,0)</f>
        <v>11</v>
      </c>
      <c r="CP249" s="12">
        <f>MATCH(CONCATENATE("DISC ",TEXT($BQ249,"mmm-yyyy")),Curves!$11:$11,0)</f>
        <v>35</v>
      </c>
      <c r="CQ249" s="12"/>
      <c r="CR249" s="12">
        <f>MATCH(CONCATENATE("NG ",TEXT($BR249,"mmm-yyyy")),Curves!$11:$11,0)</f>
        <v>24</v>
      </c>
      <c r="CS249" s="12">
        <f>MATCH(CONCATENATE("B ",TEXT($BR249,"mmm-yyyy")),Curves!$11:$11,0)</f>
        <v>12</v>
      </c>
      <c r="CT249" s="12">
        <f>MATCH(CONCATENATE("DISC ",TEXT($BR249,"mmm-yyyy")),Curves!$11:$11,0)</f>
        <v>36</v>
      </c>
      <c r="CU249" s="12"/>
      <c r="CV249" s="12">
        <f>MATCH(CONCATENATE("NG ",TEXT($BS249,"mmm-yyyy")),Curves!$11:$11,0)</f>
        <v>25</v>
      </c>
      <c r="CW249" s="12">
        <f>MATCH(CONCATENATE("B ",TEXT($BS249,"mmm-yyyy")),Curves!$11:$11,0)</f>
        <v>13</v>
      </c>
      <c r="CX249" s="12">
        <f>MATCH(CONCATENATE("DISC ",TEXT($BS249,"mmm-yyyy")),Curves!$11:$11,0)</f>
        <v>37</v>
      </c>
      <c r="CY249" s="12"/>
      <c r="CZ249" s="12">
        <f>MATCH(CONCATENATE("NG ",TEXT($BT249,"mmm-yyyy")),Curves!$11:$11,0)</f>
        <v>26</v>
      </c>
      <c r="DA249" s="12">
        <f>MATCH(CONCATENATE("B ",TEXT($BT249,"mmm-yyyy")),Curves!$11:$11,0)</f>
        <v>14</v>
      </c>
      <c r="DB249" s="12">
        <f>MATCH(CONCATENATE("DISC ",TEXT($BT249,"mmm-yyyy")),Curves!$11:$11,0)</f>
        <v>38</v>
      </c>
      <c r="DC249" s="12"/>
      <c r="DD249" s="12">
        <f>MATCH(CONCATENATE("NG ",TEXT($BU249,"mmm-yyyy")),Curves!$11:$11,0)</f>
        <v>27</v>
      </c>
      <c r="DE249" s="12">
        <f>MATCH(CONCATENATE("B ",TEXT($BU249,"mmm-yyyy")),Curves!$11:$11,0)</f>
        <v>15</v>
      </c>
      <c r="DF249" s="12">
        <f>MATCH(CONCATENATE("DISC ",TEXT($BU249,"mmm-yyyy")),Curves!$11:$11,0)</f>
        <v>39</v>
      </c>
      <c r="DG249" s="12"/>
      <c r="DH249" s="12">
        <f>MATCH(CONCATENATE("NG ",TEXT($BV249,"mmm-yyyy")),Curves!$11:$11,0)</f>
        <v>28</v>
      </c>
      <c r="DI249" s="12">
        <f>MATCH(CONCATENATE("B ",TEXT($BV249,"mmm-yyyy")),Curves!$11:$11,0)</f>
        <v>16</v>
      </c>
      <c r="DJ249" s="12">
        <f>MATCH(CONCATENATE("DISC ",TEXT($BV249,"mmm-yyyy")),Curves!$11:$11,0)</f>
        <v>40</v>
      </c>
      <c r="DL249" s="12">
        <f>MATCH(CONCATENATE("NG ",TEXT($BW249,"mmm-yyyy")),Curves!$11:$11,0)</f>
        <v>29</v>
      </c>
      <c r="DM249" s="12">
        <f>MATCH(CONCATENATE("B ",TEXT($BW249,"mmm-yyyy")),Curves!$11:$11,0)</f>
        <v>17</v>
      </c>
      <c r="DN249" s="12">
        <f>MATCH(CONCATENATE("DISC ",TEXT($BW249,"mmm-yyyy")),Curves!$11:$11,0)</f>
        <v>41</v>
      </c>
      <c r="DP249" s="12">
        <f>MATCH(CONCATENATE("NG ",TEXT($BX249,"mmm-yyyy")),Curves!$11:$11,0)</f>
        <v>30</v>
      </c>
      <c r="DQ249" s="12">
        <f>MATCH(CONCATENATE("B ",TEXT($BX249,"mmm-yyyy")),Curves!$11:$11,0)</f>
        <v>18</v>
      </c>
      <c r="DR249" s="12">
        <f>MATCH(CONCATENATE("DISC ",TEXT($BX249,"mmm-yyyy")),Curves!$11:$11,0)</f>
        <v>42</v>
      </c>
    </row>
    <row r="250" spans="2:122" x14ac:dyDescent="0.2">
      <c r="B250" s="6">
        <f t="shared" si="245"/>
        <v>36892</v>
      </c>
      <c r="C250" s="27">
        <f>IF(Curves!C259&lt;&gt;"",Curves!C259,"")</f>
        <v>36864</v>
      </c>
      <c r="D250" s="31"/>
      <c r="E250" s="20">
        <f t="shared" si="246"/>
        <v>0</v>
      </c>
      <c r="F250" s="20">
        <f t="shared" si="248"/>
        <v>0</v>
      </c>
      <c r="G250" s="20">
        <f t="shared" si="249"/>
        <v>0</v>
      </c>
      <c r="H250" s="20">
        <f t="shared" si="250"/>
        <v>0</v>
      </c>
      <c r="I250" s="20">
        <f t="shared" si="251"/>
        <v>0</v>
      </c>
      <c r="J250" s="20">
        <f t="shared" si="252"/>
        <v>0</v>
      </c>
      <c r="K250" s="20">
        <f t="shared" si="253"/>
        <v>0</v>
      </c>
      <c r="L250" s="20">
        <f t="shared" si="254"/>
        <v>0</v>
      </c>
      <c r="M250" s="20">
        <f t="shared" si="255"/>
        <v>7.4289654825537079</v>
      </c>
      <c r="N250" s="20">
        <f t="shared" si="256"/>
        <v>7.1611356390720315</v>
      </c>
      <c r="O250" s="21">
        <f t="shared" si="257"/>
        <v>6.5442394517150149</v>
      </c>
      <c r="P250" s="20"/>
      <c r="Q250" s="50">
        <f t="shared" si="258"/>
        <v>7.4289654825537079</v>
      </c>
      <c r="R250" s="50">
        <f t="shared" si="311"/>
        <v>6.5442394517150149</v>
      </c>
      <c r="S250" s="51">
        <f t="shared" si="259"/>
        <v>0.88472603083869306</v>
      </c>
      <c r="U250" s="34">
        <f>INDEX(Curves!$A$12:$AZ$907,$CA250,CB250)</f>
        <v>0</v>
      </c>
      <c r="V250" s="34">
        <f>INDEX(Curves!$A$12:$AZ$907,$CA250,CC250)</f>
        <v>0</v>
      </c>
      <c r="W250" s="34">
        <f>INDEX(Curves!$A$12:$AZ$907,$CA250,CD250)</f>
        <v>0</v>
      </c>
      <c r="X250" s="34"/>
      <c r="Y250" s="34">
        <f>INDEX(Curves!$A$12:$AZ$907,$CA250,CF250)</f>
        <v>0</v>
      </c>
      <c r="Z250" s="34">
        <f>INDEX(Curves!$A$12:$AZ$907,$CA250,CG250)</f>
        <v>0</v>
      </c>
      <c r="AA250" s="34">
        <f>INDEX(Curves!$A$12:$AZ$907,$CA250,CH250)</f>
        <v>0</v>
      </c>
      <c r="AB250" s="34"/>
      <c r="AC250" s="34">
        <f>INDEX(Curves!$A$12:$AZ$907,$CA250,CJ250)</f>
        <v>0</v>
      </c>
      <c r="AD250" s="34">
        <f>INDEX(Curves!$A$12:$AZ$907,$CA250,CK250)</f>
        <v>0</v>
      </c>
      <c r="AE250" s="34">
        <f>INDEX(Curves!$A$12:$AZ$907,$CA250,CL250)</f>
        <v>0</v>
      </c>
      <c r="AF250" s="34"/>
      <c r="AG250" s="34">
        <f>INDEX(Curves!$A$12:$AZ$907,$CA250,CN250)</f>
        <v>0</v>
      </c>
      <c r="AH250" s="34">
        <f>INDEX(Curves!$A$12:$AZ$907,$CA250,CO250)</f>
        <v>0</v>
      </c>
      <c r="AI250" s="34">
        <f>INDEX(Curves!$A$12:$AZ$907,$CA250,CP250)</f>
        <v>0</v>
      </c>
      <c r="AJ250" s="34"/>
      <c r="AK250" s="34">
        <f>INDEX(Curves!$A$12:$AZ$907,$CA250,CR250)</f>
        <v>0</v>
      </c>
      <c r="AL250" s="34">
        <f>INDEX(Curves!$A$12:$AZ$907,$CA250,CS250)</f>
        <v>0</v>
      </c>
      <c r="AM250" s="34">
        <f>INDEX(Curves!$A$12:$AZ$907,$CA250,CT250)</f>
        <v>0</v>
      </c>
      <c r="AN250" s="34"/>
      <c r="AO250" s="34">
        <f>INDEX(Curves!$A$12:$AZ$907,$CA250,CV250)</f>
        <v>0</v>
      </c>
      <c r="AP250" s="34">
        <f>INDEX(Curves!$A$12:$AZ$907,$CA250,CW250)</f>
        <v>0</v>
      </c>
      <c r="AQ250" s="34">
        <f>INDEX(Curves!$A$12:$AZ$907,$CA250,CX250)</f>
        <v>0</v>
      </c>
      <c r="AR250" s="34"/>
      <c r="AS250" s="34">
        <f>INDEX(Curves!$A$12:$AZ$907,$CA250,CZ250)</f>
        <v>0</v>
      </c>
      <c r="AT250" s="34">
        <f>INDEX(Curves!$A$12:$AZ$907,$CA250,DA250)</f>
        <v>0</v>
      </c>
      <c r="AU250" s="34">
        <f>INDEX(Curves!$A$12:$AZ$907,$CA250,DB250)</f>
        <v>0</v>
      </c>
      <c r="AV250" s="34"/>
      <c r="AW250" s="34">
        <f>INDEX(Curves!$A$12:$AZ$907,$CA250,DD250)</f>
        <v>0</v>
      </c>
      <c r="AX250" s="34">
        <f>INDEX(Curves!$A$12:$AZ$907,$CA250,DE250)</f>
        <v>0</v>
      </c>
      <c r="AY250" s="34">
        <f>INDEX(Curves!$A$12:$AZ$907,$CA250,DF250)</f>
        <v>0</v>
      </c>
      <c r="AZ250" s="34"/>
      <c r="BA250" s="34">
        <f>INDEX(Curves!$A$12:$AZ$907,$CA250,DH250)</f>
        <v>7.4330000000000007</v>
      </c>
      <c r="BB250" s="34">
        <f>INDEX(Curves!$A$12:$AZ$907,$CA250,DI250)</f>
        <v>3.5000000000000003E-2</v>
      </c>
      <c r="BC250" s="34">
        <f>INDEX(Curves!$A$12:$AZ$907,$CA250,DJ250)</f>
        <v>0.99477309621768972</v>
      </c>
      <c r="BD250" s="34"/>
      <c r="BE250" s="34">
        <f>INDEX(Curves!$A$12:$AZ$907,$CA250,DL250)</f>
        <v>7.19</v>
      </c>
      <c r="BF250" s="34">
        <f>INDEX(Curves!$A$12:$AZ$907,$CA250,DM250)</f>
        <v>0.05</v>
      </c>
      <c r="BG250" s="34">
        <f>INDEX(Curves!$A$12:$AZ$907,$CA250,DN250)</f>
        <v>0.98910713246851267</v>
      </c>
      <c r="BH250" s="34"/>
      <c r="BI250" s="34">
        <f>INDEX(Curves!$A$12:$AZ$907,$CA250,DP250)</f>
        <v>6.62</v>
      </c>
      <c r="BJ250" s="34">
        <f>INDEX(Curves!$A$12:$AZ$907,$CA250,DQ250)</f>
        <v>0.03</v>
      </c>
      <c r="BK250" s="34">
        <f>INDEX(Curves!$A$12:$AZ$907,$CA250,DR250)</f>
        <v>0.98409615815263374</v>
      </c>
      <c r="BL250"/>
      <c r="BM250"/>
      <c r="BN250" s="17">
        <f t="shared" si="261"/>
        <v>36647</v>
      </c>
      <c r="BO250" s="17">
        <f t="shared" ref="BO250:BX250" si="317">EOMONTH(BN250,1)</f>
        <v>36707</v>
      </c>
      <c r="BP250" s="17">
        <f t="shared" si="317"/>
        <v>36738</v>
      </c>
      <c r="BQ250" s="17">
        <f t="shared" si="317"/>
        <v>36769</v>
      </c>
      <c r="BR250" s="17">
        <f t="shared" si="317"/>
        <v>36799</v>
      </c>
      <c r="BS250" s="17">
        <f t="shared" si="317"/>
        <v>36830</v>
      </c>
      <c r="BT250" s="17">
        <f t="shared" si="317"/>
        <v>36860</v>
      </c>
      <c r="BU250" s="17">
        <f t="shared" si="317"/>
        <v>36891</v>
      </c>
      <c r="BV250" s="17">
        <f t="shared" si="317"/>
        <v>36922</v>
      </c>
      <c r="BW250" s="17">
        <f t="shared" si="317"/>
        <v>36950</v>
      </c>
      <c r="BX250" s="17">
        <f t="shared" si="317"/>
        <v>36981</v>
      </c>
      <c r="BY250" s="9"/>
      <c r="CA250" s="12">
        <f>MATCH(C250,Curves!$C$12:$C$433,0)</f>
        <v>248</v>
      </c>
      <c r="CB250" s="12">
        <f>MATCH(CONCATENATE("NG ",TEXT($BN250,"mmm-yyyy")),Curves!$11:$11,0)</f>
        <v>20</v>
      </c>
      <c r="CC250" s="12">
        <f>MATCH(CONCATENATE("B ",TEXT($BN250,"mmm-yyyy")),Curves!$11:$11,0)</f>
        <v>8</v>
      </c>
      <c r="CD250" s="12">
        <f>MATCH(CONCATENATE("DISC ",TEXT($BN250,"mmm-yyyy")),Curves!$11:$11,0)</f>
        <v>32</v>
      </c>
      <c r="CE250" s="12"/>
      <c r="CF250" s="12">
        <f>MATCH(CONCATENATE("NG ",TEXT($BO250,"mmm-yyyy")),Curves!$11:$11,0)</f>
        <v>21</v>
      </c>
      <c r="CG250" s="12">
        <f>MATCH(CONCATENATE("B ",TEXT($BO250,"mmm-yyyy")),Curves!$11:$11,0)</f>
        <v>9</v>
      </c>
      <c r="CH250" s="12">
        <f>MATCH(CONCATENATE("DISC ",TEXT($BO250,"mmm-yyyy")),Curves!$11:$11,0)</f>
        <v>33</v>
      </c>
      <c r="CI250" s="12"/>
      <c r="CJ250" s="12">
        <f>MATCH(CONCATENATE("NG ",TEXT($BP250,"mmm-yyyy")),Curves!$11:$11,0)</f>
        <v>22</v>
      </c>
      <c r="CK250" s="12">
        <f>MATCH(CONCATENATE("B ",TEXT($BP250,"mmm-yyyy")),Curves!$11:$11,0)</f>
        <v>10</v>
      </c>
      <c r="CL250" s="12">
        <f>MATCH(CONCATENATE("DISC ",TEXT($BP250,"mmm-yyyy")),Curves!$11:$11,0)</f>
        <v>34</v>
      </c>
      <c r="CM250" s="12"/>
      <c r="CN250" s="12">
        <f>MATCH(CONCATENATE("NG ",TEXT($BQ250,"mmm-yyyy")),Curves!$11:$11,0)</f>
        <v>23</v>
      </c>
      <c r="CO250" s="12">
        <f>MATCH(CONCATENATE("B ",TEXT($BQ250,"mmm-yyyy")),Curves!$11:$11,0)</f>
        <v>11</v>
      </c>
      <c r="CP250" s="12">
        <f>MATCH(CONCATENATE("DISC ",TEXT($BQ250,"mmm-yyyy")),Curves!$11:$11,0)</f>
        <v>35</v>
      </c>
      <c r="CQ250" s="12"/>
      <c r="CR250" s="12">
        <f>MATCH(CONCATENATE("NG ",TEXT($BR250,"mmm-yyyy")),Curves!$11:$11,0)</f>
        <v>24</v>
      </c>
      <c r="CS250" s="12">
        <f>MATCH(CONCATENATE("B ",TEXT($BR250,"mmm-yyyy")),Curves!$11:$11,0)</f>
        <v>12</v>
      </c>
      <c r="CT250" s="12">
        <f>MATCH(CONCATENATE("DISC ",TEXT($BR250,"mmm-yyyy")),Curves!$11:$11,0)</f>
        <v>36</v>
      </c>
      <c r="CU250" s="12"/>
      <c r="CV250" s="12">
        <f>MATCH(CONCATENATE("NG ",TEXT($BS250,"mmm-yyyy")),Curves!$11:$11,0)</f>
        <v>25</v>
      </c>
      <c r="CW250" s="12">
        <f>MATCH(CONCATENATE("B ",TEXT($BS250,"mmm-yyyy")),Curves!$11:$11,0)</f>
        <v>13</v>
      </c>
      <c r="CX250" s="12">
        <f>MATCH(CONCATENATE("DISC ",TEXT($BS250,"mmm-yyyy")),Curves!$11:$11,0)</f>
        <v>37</v>
      </c>
      <c r="CY250" s="12"/>
      <c r="CZ250" s="12">
        <f>MATCH(CONCATENATE("NG ",TEXT($BT250,"mmm-yyyy")),Curves!$11:$11,0)</f>
        <v>26</v>
      </c>
      <c r="DA250" s="12">
        <f>MATCH(CONCATENATE("B ",TEXT($BT250,"mmm-yyyy")),Curves!$11:$11,0)</f>
        <v>14</v>
      </c>
      <c r="DB250" s="12">
        <f>MATCH(CONCATENATE("DISC ",TEXT($BT250,"mmm-yyyy")),Curves!$11:$11,0)</f>
        <v>38</v>
      </c>
      <c r="DC250" s="12"/>
      <c r="DD250" s="12">
        <f>MATCH(CONCATENATE("NG ",TEXT($BU250,"mmm-yyyy")),Curves!$11:$11,0)</f>
        <v>27</v>
      </c>
      <c r="DE250" s="12">
        <f>MATCH(CONCATENATE("B ",TEXT($BU250,"mmm-yyyy")),Curves!$11:$11,0)</f>
        <v>15</v>
      </c>
      <c r="DF250" s="12">
        <f>MATCH(CONCATENATE("DISC ",TEXT($BU250,"mmm-yyyy")),Curves!$11:$11,0)</f>
        <v>39</v>
      </c>
      <c r="DG250" s="12"/>
      <c r="DH250" s="12">
        <f>MATCH(CONCATENATE("NG ",TEXT($BV250,"mmm-yyyy")),Curves!$11:$11,0)</f>
        <v>28</v>
      </c>
      <c r="DI250" s="12">
        <f>MATCH(CONCATENATE("B ",TEXT($BV250,"mmm-yyyy")),Curves!$11:$11,0)</f>
        <v>16</v>
      </c>
      <c r="DJ250" s="12">
        <f>MATCH(CONCATENATE("DISC ",TEXT($BV250,"mmm-yyyy")),Curves!$11:$11,0)</f>
        <v>40</v>
      </c>
      <c r="DL250" s="12">
        <f>MATCH(CONCATENATE("NG ",TEXT($BW250,"mmm-yyyy")),Curves!$11:$11,0)</f>
        <v>29</v>
      </c>
      <c r="DM250" s="12">
        <f>MATCH(CONCATENATE("B ",TEXT($BW250,"mmm-yyyy")),Curves!$11:$11,0)</f>
        <v>17</v>
      </c>
      <c r="DN250" s="12">
        <f>MATCH(CONCATENATE("DISC ",TEXT($BW250,"mmm-yyyy")),Curves!$11:$11,0)</f>
        <v>41</v>
      </c>
      <c r="DP250" s="12">
        <f>MATCH(CONCATENATE("NG ",TEXT($BX250,"mmm-yyyy")),Curves!$11:$11,0)</f>
        <v>30</v>
      </c>
      <c r="DQ250" s="12">
        <f>MATCH(CONCATENATE("B ",TEXT($BX250,"mmm-yyyy")),Curves!$11:$11,0)</f>
        <v>18</v>
      </c>
      <c r="DR250" s="12">
        <f>MATCH(CONCATENATE("DISC ",TEXT($BX250,"mmm-yyyy")),Curves!$11:$11,0)</f>
        <v>42</v>
      </c>
    </row>
    <row r="251" spans="2:122" x14ac:dyDescent="0.2">
      <c r="B251" s="6">
        <f t="shared" si="245"/>
        <v>36892</v>
      </c>
      <c r="C251" s="27">
        <f>IF(Curves!C260&lt;&gt;"",Curves!C260,"")</f>
        <v>36865</v>
      </c>
      <c r="D251" s="31"/>
      <c r="E251" s="20">
        <f t="shared" si="246"/>
        <v>0</v>
      </c>
      <c r="F251" s="20">
        <f t="shared" si="248"/>
        <v>0</v>
      </c>
      <c r="G251" s="20">
        <f t="shared" si="249"/>
        <v>0</v>
      </c>
      <c r="H251" s="20">
        <f t="shared" si="250"/>
        <v>0</v>
      </c>
      <c r="I251" s="20">
        <f t="shared" si="251"/>
        <v>0</v>
      </c>
      <c r="J251" s="20">
        <f t="shared" si="252"/>
        <v>0</v>
      </c>
      <c r="K251" s="20">
        <f t="shared" si="253"/>
        <v>0</v>
      </c>
      <c r="L251" s="20">
        <f t="shared" si="254"/>
        <v>0</v>
      </c>
      <c r="M251" s="20">
        <f t="shared" si="255"/>
        <v>7.4612280730490923</v>
      </c>
      <c r="N251" s="20">
        <f t="shared" si="256"/>
        <v>7.0556589900754316</v>
      </c>
      <c r="O251" s="21">
        <f t="shared" si="257"/>
        <v>6.4098658614620545</v>
      </c>
      <c r="P251" s="20"/>
      <c r="Q251" s="50">
        <f t="shared" si="258"/>
        <v>7.4612280730490923</v>
      </c>
      <c r="R251" s="50">
        <f t="shared" si="311"/>
        <v>6.4098658614620545</v>
      </c>
      <c r="S251" s="51">
        <f t="shared" si="259"/>
        <v>1.0513622115870378</v>
      </c>
      <c r="U251" s="34">
        <f>INDEX(Curves!$A$12:$AZ$907,$CA251,CB251)</f>
        <v>0</v>
      </c>
      <c r="V251" s="34">
        <f>INDEX(Curves!$A$12:$AZ$907,$CA251,CC251)</f>
        <v>0</v>
      </c>
      <c r="W251" s="34">
        <f>INDEX(Curves!$A$12:$AZ$907,$CA251,CD251)</f>
        <v>0</v>
      </c>
      <c r="X251" s="34"/>
      <c r="Y251" s="34">
        <f>INDEX(Curves!$A$12:$AZ$907,$CA251,CF251)</f>
        <v>0</v>
      </c>
      <c r="Z251" s="34">
        <f>INDEX(Curves!$A$12:$AZ$907,$CA251,CG251)</f>
        <v>0</v>
      </c>
      <c r="AA251" s="34">
        <f>INDEX(Curves!$A$12:$AZ$907,$CA251,CH251)</f>
        <v>0</v>
      </c>
      <c r="AB251" s="34"/>
      <c r="AC251" s="34">
        <f>INDEX(Curves!$A$12:$AZ$907,$CA251,CJ251)</f>
        <v>0</v>
      </c>
      <c r="AD251" s="34">
        <f>INDEX(Curves!$A$12:$AZ$907,$CA251,CK251)</f>
        <v>0</v>
      </c>
      <c r="AE251" s="34">
        <f>INDEX(Curves!$A$12:$AZ$907,$CA251,CL251)</f>
        <v>0</v>
      </c>
      <c r="AF251" s="34"/>
      <c r="AG251" s="34">
        <f>INDEX(Curves!$A$12:$AZ$907,$CA251,CN251)</f>
        <v>0</v>
      </c>
      <c r="AH251" s="34">
        <f>INDEX(Curves!$A$12:$AZ$907,$CA251,CO251)</f>
        <v>0</v>
      </c>
      <c r="AI251" s="34">
        <f>INDEX(Curves!$A$12:$AZ$907,$CA251,CP251)</f>
        <v>0</v>
      </c>
      <c r="AJ251" s="34"/>
      <c r="AK251" s="34">
        <f>INDEX(Curves!$A$12:$AZ$907,$CA251,CR251)</f>
        <v>0</v>
      </c>
      <c r="AL251" s="34">
        <f>INDEX(Curves!$A$12:$AZ$907,$CA251,CS251)</f>
        <v>0</v>
      </c>
      <c r="AM251" s="34">
        <f>INDEX(Curves!$A$12:$AZ$907,$CA251,CT251)</f>
        <v>0</v>
      </c>
      <c r="AN251" s="34"/>
      <c r="AO251" s="34">
        <f>INDEX(Curves!$A$12:$AZ$907,$CA251,CV251)</f>
        <v>0</v>
      </c>
      <c r="AP251" s="34">
        <f>INDEX(Curves!$A$12:$AZ$907,$CA251,CW251)</f>
        <v>0</v>
      </c>
      <c r="AQ251" s="34">
        <f>INDEX(Curves!$A$12:$AZ$907,$CA251,CX251)</f>
        <v>0</v>
      </c>
      <c r="AR251" s="34"/>
      <c r="AS251" s="34">
        <f>INDEX(Curves!$A$12:$AZ$907,$CA251,CZ251)</f>
        <v>0</v>
      </c>
      <c r="AT251" s="34">
        <f>INDEX(Curves!$A$12:$AZ$907,$CA251,DA251)</f>
        <v>0</v>
      </c>
      <c r="AU251" s="34">
        <f>INDEX(Curves!$A$12:$AZ$907,$CA251,DB251)</f>
        <v>0</v>
      </c>
      <c r="AV251" s="34"/>
      <c r="AW251" s="34">
        <f>INDEX(Curves!$A$12:$AZ$907,$CA251,DD251)</f>
        <v>0</v>
      </c>
      <c r="AX251" s="34">
        <f>INDEX(Curves!$A$12:$AZ$907,$CA251,DE251)</f>
        <v>0</v>
      </c>
      <c r="AY251" s="34">
        <f>INDEX(Curves!$A$12:$AZ$907,$CA251,DF251)</f>
        <v>0</v>
      </c>
      <c r="AZ251" s="34"/>
      <c r="BA251" s="34">
        <f>INDEX(Curves!$A$12:$AZ$907,$CA251,DH251)</f>
        <v>7.3840000000000003</v>
      </c>
      <c r="BB251" s="34">
        <f>INDEX(Curves!$A$12:$AZ$907,$CA251,DI251)</f>
        <v>0.115</v>
      </c>
      <c r="BC251" s="34">
        <f>INDEX(Curves!$A$12:$AZ$907,$CA251,DJ251)</f>
        <v>0.99496307148274332</v>
      </c>
      <c r="BD251" s="34"/>
      <c r="BE251" s="34">
        <f>INDEX(Curves!$A$12:$AZ$907,$CA251,DL251)</f>
        <v>7.0970000000000004</v>
      </c>
      <c r="BF251" s="34">
        <f>INDEX(Curves!$A$12:$AZ$907,$CA251,DM251)</f>
        <v>3.5000000000000003E-2</v>
      </c>
      <c r="BG251" s="34">
        <f>INDEX(Curves!$A$12:$AZ$907,$CA251,DN251)</f>
        <v>0.9892959885131003</v>
      </c>
      <c r="BH251" s="34"/>
      <c r="BI251" s="34">
        <f>INDEX(Curves!$A$12:$AZ$907,$CA251,DP251)</f>
        <v>6.5350000000000001</v>
      </c>
      <c r="BJ251" s="34">
        <f>INDEX(Curves!$A$12:$AZ$907,$CA251,DQ251)</f>
        <v>-2.5000000000000001E-2</v>
      </c>
      <c r="BK251" s="34">
        <f>INDEX(Curves!$A$12:$AZ$907,$CA251,DR251)</f>
        <v>0.98461841189893318</v>
      </c>
      <c r="BL251"/>
      <c r="BM251"/>
      <c r="BN251" s="17">
        <f t="shared" si="261"/>
        <v>36647</v>
      </c>
      <c r="BO251" s="17">
        <f t="shared" ref="BO251:BX251" si="318">EOMONTH(BN251,1)</f>
        <v>36707</v>
      </c>
      <c r="BP251" s="17">
        <f t="shared" si="318"/>
        <v>36738</v>
      </c>
      <c r="BQ251" s="17">
        <f t="shared" si="318"/>
        <v>36769</v>
      </c>
      <c r="BR251" s="17">
        <f t="shared" si="318"/>
        <v>36799</v>
      </c>
      <c r="BS251" s="17">
        <f t="shared" si="318"/>
        <v>36830</v>
      </c>
      <c r="BT251" s="17">
        <f t="shared" si="318"/>
        <v>36860</v>
      </c>
      <c r="BU251" s="17">
        <f t="shared" si="318"/>
        <v>36891</v>
      </c>
      <c r="BV251" s="17">
        <f t="shared" si="318"/>
        <v>36922</v>
      </c>
      <c r="BW251" s="17">
        <f t="shared" si="318"/>
        <v>36950</v>
      </c>
      <c r="BX251" s="17">
        <f t="shared" si="318"/>
        <v>36981</v>
      </c>
      <c r="BY251" s="9"/>
      <c r="CA251" s="12">
        <f>MATCH(C251,Curves!$C$12:$C$433,0)</f>
        <v>249</v>
      </c>
      <c r="CB251" s="12">
        <f>MATCH(CONCATENATE("NG ",TEXT($BN251,"mmm-yyyy")),Curves!$11:$11,0)</f>
        <v>20</v>
      </c>
      <c r="CC251" s="12">
        <f>MATCH(CONCATENATE("B ",TEXT($BN251,"mmm-yyyy")),Curves!$11:$11,0)</f>
        <v>8</v>
      </c>
      <c r="CD251" s="12">
        <f>MATCH(CONCATENATE("DISC ",TEXT($BN251,"mmm-yyyy")),Curves!$11:$11,0)</f>
        <v>32</v>
      </c>
      <c r="CE251" s="12"/>
      <c r="CF251" s="12">
        <f>MATCH(CONCATENATE("NG ",TEXT($BO251,"mmm-yyyy")),Curves!$11:$11,0)</f>
        <v>21</v>
      </c>
      <c r="CG251" s="12">
        <f>MATCH(CONCATENATE("B ",TEXT($BO251,"mmm-yyyy")),Curves!$11:$11,0)</f>
        <v>9</v>
      </c>
      <c r="CH251" s="12">
        <f>MATCH(CONCATENATE("DISC ",TEXT($BO251,"mmm-yyyy")),Curves!$11:$11,0)</f>
        <v>33</v>
      </c>
      <c r="CI251" s="12"/>
      <c r="CJ251" s="12">
        <f>MATCH(CONCATENATE("NG ",TEXT($BP251,"mmm-yyyy")),Curves!$11:$11,0)</f>
        <v>22</v>
      </c>
      <c r="CK251" s="12">
        <f>MATCH(CONCATENATE("B ",TEXT($BP251,"mmm-yyyy")),Curves!$11:$11,0)</f>
        <v>10</v>
      </c>
      <c r="CL251" s="12">
        <f>MATCH(CONCATENATE("DISC ",TEXT($BP251,"mmm-yyyy")),Curves!$11:$11,0)</f>
        <v>34</v>
      </c>
      <c r="CM251" s="12"/>
      <c r="CN251" s="12">
        <f>MATCH(CONCATENATE("NG ",TEXT($BQ251,"mmm-yyyy")),Curves!$11:$11,0)</f>
        <v>23</v>
      </c>
      <c r="CO251" s="12">
        <f>MATCH(CONCATENATE("B ",TEXT($BQ251,"mmm-yyyy")),Curves!$11:$11,0)</f>
        <v>11</v>
      </c>
      <c r="CP251" s="12">
        <f>MATCH(CONCATENATE("DISC ",TEXT($BQ251,"mmm-yyyy")),Curves!$11:$11,0)</f>
        <v>35</v>
      </c>
      <c r="CQ251" s="12"/>
      <c r="CR251" s="12">
        <f>MATCH(CONCATENATE("NG ",TEXT($BR251,"mmm-yyyy")),Curves!$11:$11,0)</f>
        <v>24</v>
      </c>
      <c r="CS251" s="12">
        <f>MATCH(CONCATENATE("B ",TEXT($BR251,"mmm-yyyy")),Curves!$11:$11,0)</f>
        <v>12</v>
      </c>
      <c r="CT251" s="12">
        <f>MATCH(CONCATENATE("DISC ",TEXT($BR251,"mmm-yyyy")),Curves!$11:$11,0)</f>
        <v>36</v>
      </c>
      <c r="CU251" s="12"/>
      <c r="CV251" s="12">
        <f>MATCH(CONCATENATE("NG ",TEXT($BS251,"mmm-yyyy")),Curves!$11:$11,0)</f>
        <v>25</v>
      </c>
      <c r="CW251" s="12">
        <f>MATCH(CONCATENATE("B ",TEXT($BS251,"mmm-yyyy")),Curves!$11:$11,0)</f>
        <v>13</v>
      </c>
      <c r="CX251" s="12">
        <f>MATCH(CONCATENATE("DISC ",TEXT($BS251,"mmm-yyyy")),Curves!$11:$11,0)</f>
        <v>37</v>
      </c>
      <c r="CY251" s="12"/>
      <c r="CZ251" s="12">
        <f>MATCH(CONCATENATE("NG ",TEXT($BT251,"mmm-yyyy")),Curves!$11:$11,0)</f>
        <v>26</v>
      </c>
      <c r="DA251" s="12">
        <f>MATCH(CONCATENATE("B ",TEXT($BT251,"mmm-yyyy")),Curves!$11:$11,0)</f>
        <v>14</v>
      </c>
      <c r="DB251" s="12">
        <f>MATCH(CONCATENATE("DISC ",TEXT($BT251,"mmm-yyyy")),Curves!$11:$11,0)</f>
        <v>38</v>
      </c>
      <c r="DC251" s="12"/>
      <c r="DD251" s="12">
        <f>MATCH(CONCATENATE("NG ",TEXT($BU251,"mmm-yyyy")),Curves!$11:$11,0)</f>
        <v>27</v>
      </c>
      <c r="DE251" s="12">
        <f>MATCH(CONCATENATE("B ",TEXT($BU251,"mmm-yyyy")),Curves!$11:$11,0)</f>
        <v>15</v>
      </c>
      <c r="DF251" s="12">
        <f>MATCH(CONCATENATE("DISC ",TEXT($BU251,"mmm-yyyy")),Curves!$11:$11,0)</f>
        <v>39</v>
      </c>
      <c r="DG251" s="12"/>
      <c r="DH251" s="12">
        <f>MATCH(CONCATENATE("NG ",TEXT($BV251,"mmm-yyyy")),Curves!$11:$11,0)</f>
        <v>28</v>
      </c>
      <c r="DI251" s="12">
        <f>MATCH(CONCATENATE("B ",TEXT($BV251,"mmm-yyyy")),Curves!$11:$11,0)</f>
        <v>16</v>
      </c>
      <c r="DJ251" s="12">
        <f>MATCH(CONCATENATE("DISC ",TEXT($BV251,"mmm-yyyy")),Curves!$11:$11,0)</f>
        <v>40</v>
      </c>
      <c r="DL251" s="12">
        <f>MATCH(CONCATENATE("NG ",TEXT($BW251,"mmm-yyyy")),Curves!$11:$11,0)</f>
        <v>29</v>
      </c>
      <c r="DM251" s="12">
        <f>MATCH(CONCATENATE("B ",TEXT($BW251,"mmm-yyyy")),Curves!$11:$11,0)</f>
        <v>17</v>
      </c>
      <c r="DN251" s="12">
        <f>MATCH(CONCATENATE("DISC ",TEXT($BW251,"mmm-yyyy")),Curves!$11:$11,0)</f>
        <v>41</v>
      </c>
      <c r="DP251" s="12">
        <f>MATCH(CONCATENATE("NG ",TEXT($BX251,"mmm-yyyy")),Curves!$11:$11,0)</f>
        <v>30</v>
      </c>
      <c r="DQ251" s="12">
        <f>MATCH(CONCATENATE("B ",TEXT($BX251,"mmm-yyyy")),Curves!$11:$11,0)</f>
        <v>18</v>
      </c>
      <c r="DR251" s="12">
        <f>MATCH(CONCATENATE("DISC ",TEXT($BX251,"mmm-yyyy")),Curves!$11:$11,0)</f>
        <v>42</v>
      </c>
    </row>
    <row r="252" spans="2:122" x14ac:dyDescent="0.2">
      <c r="B252" s="6">
        <f t="shared" si="245"/>
        <v>36892</v>
      </c>
      <c r="C252" s="27">
        <f>IF(Curves!C261&lt;&gt;"",Curves!C261,"")</f>
        <v>36866</v>
      </c>
      <c r="D252" s="31"/>
      <c r="E252" s="20">
        <f t="shared" si="246"/>
        <v>0</v>
      </c>
      <c r="F252" s="20">
        <f t="shared" si="248"/>
        <v>0</v>
      </c>
      <c r="G252" s="20">
        <f t="shared" si="249"/>
        <v>0</v>
      </c>
      <c r="H252" s="20">
        <f t="shared" si="250"/>
        <v>0</v>
      </c>
      <c r="I252" s="20">
        <f t="shared" si="251"/>
        <v>0</v>
      </c>
      <c r="J252" s="20">
        <f t="shared" si="252"/>
        <v>0</v>
      </c>
      <c r="K252" s="20">
        <f t="shared" si="253"/>
        <v>0</v>
      </c>
      <c r="L252" s="20">
        <f t="shared" si="254"/>
        <v>0</v>
      </c>
      <c r="M252" s="20">
        <f t="shared" si="255"/>
        <v>8.6330365076756888</v>
      </c>
      <c r="N252" s="20">
        <f t="shared" si="256"/>
        <v>8.0048520426567435</v>
      </c>
      <c r="O252" s="21">
        <f t="shared" si="257"/>
        <v>7.1161268928080244</v>
      </c>
      <c r="P252" s="20"/>
      <c r="Q252" s="50">
        <f t="shared" si="258"/>
        <v>8.6330365076756888</v>
      </c>
      <c r="R252" s="50">
        <f t="shared" si="311"/>
        <v>7.1161268928080244</v>
      </c>
      <c r="S252" s="51">
        <f t="shared" si="259"/>
        <v>1.5169096148676644</v>
      </c>
      <c r="U252" s="34">
        <f>INDEX(Curves!$A$12:$AZ$907,$CA252,CB252)</f>
        <v>0</v>
      </c>
      <c r="V252" s="34">
        <f>INDEX(Curves!$A$12:$AZ$907,$CA252,CC252)</f>
        <v>0</v>
      </c>
      <c r="W252" s="34">
        <f>INDEX(Curves!$A$12:$AZ$907,$CA252,CD252)</f>
        <v>0</v>
      </c>
      <c r="X252" s="34"/>
      <c r="Y252" s="34">
        <f>INDEX(Curves!$A$12:$AZ$907,$CA252,CF252)</f>
        <v>0</v>
      </c>
      <c r="Z252" s="34">
        <f>INDEX(Curves!$A$12:$AZ$907,$CA252,CG252)</f>
        <v>0</v>
      </c>
      <c r="AA252" s="34">
        <f>INDEX(Curves!$A$12:$AZ$907,$CA252,CH252)</f>
        <v>0</v>
      </c>
      <c r="AB252" s="34"/>
      <c r="AC252" s="34">
        <f>INDEX(Curves!$A$12:$AZ$907,$CA252,CJ252)</f>
        <v>0</v>
      </c>
      <c r="AD252" s="34">
        <f>INDEX(Curves!$A$12:$AZ$907,$CA252,CK252)</f>
        <v>0</v>
      </c>
      <c r="AE252" s="34">
        <f>INDEX(Curves!$A$12:$AZ$907,$CA252,CL252)</f>
        <v>0</v>
      </c>
      <c r="AF252" s="34"/>
      <c r="AG252" s="34">
        <f>INDEX(Curves!$A$12:$AZ$907,$CA252,CN252)</f>
        <v>0</v>
      </c>
      <c r="AH252" s="34">
        <f>INDEX(Curves!$A$12:$AZ$907,$CA252,CO252)</f>
        <v>0</v>
      </c>
      <c r="AI252" s="34">
        <f>INDEX(Curves!$A$12:$AZ$907,$CA252,CP252)</f>
        <v>0</v>
      </c>
      <c r="AJ252" s="34"/>
      <c r="AK252" s="34">
        <f>INDEX(Curves!$A$12:$AZ$907,$CA252,CR252)</f>
        <v>0</v>
      </c>
      <c r="AL252" s="34">
        <f>INDEX(Curves!$A$12:$AZ$907,$CA252,CS252)</f>
        <v>0</v>
      </c>
      <c r="AM252" s="34">
        <f>INDEX(Curves!$A$12:$AZ$907,$CA252,CT252)</f>
        <v>0</v>
      </c>
      <c r="AN252" s="34"/>
      <c r="AO252" s="34">
        <f>INDEX(Curves!$A$12:$AZ$907,$CA252,CV252)</f>
        <v>0</v>
      </c>
      <c r="AP252" s="34">
        <f>INDEX(Curves!$A$12:$AZ$907,$CA252,CW252)</f>
        <v>0</v>
      </c>
      <c r="AQ252" s="34">
        <f>INDEX(Curves!$A$12:$AZ$907,$CA252,CX252)</f>
        <v>0</v>
      </c>
      <c r="AR252" s="34"/>
      <c r="AS252" s="34">
        <f>INDEX(Curves!$A$12:$AZ$907,$CA252,CZ252)</f>
        <v>0</v>
      </c>
      <c r="AT252" s="34">
        <f>INDEX(Curves!$A$12:$AZ$907,$CA252,DA252)</f>
        <v>0</v>
      </c>
      <c r="AU252" s="34">
        <f>INDEX(Curves!$A$12:$AZ$907,$CA252,DB252)</f>
        <v>0</v>
      </c>
      <c r="AV252" s="34"/>
      <c r="AW252" s="34">
        <f>INDEX(Curves!$A$12:$AZ$907,$CA252,DD252)</f>
        <v>0</v>
      </c>
      <c r="AX252" s="34">
        <f>INDEX(Curves!$A$12:$AZ$907,$CA252,DE252)</f>
        <v>0</v>
      </c>
      <c r="AY252" s="34">
        <f>INDEX(Curves!$A$12:$AZ$907,$CA252,DF252)</f>
        <v>0</v>
      </c>
      <c r="AZ252" s="34"/>
      <c r="BA252" s="34">
        <f>INDEX(Curves!$A$12:$AZ$907,$CA252,DH252)</f>
        <v>8.4849999999999994</v>
      </c>
      <c r="BB252" s="34">
        <f>INDEX(Curves!$A$12:$AZ$907,$CA252,DI252)</f>
        <v>0.19</v>
      </c>
      <c r="BC252" s="34">
        <f>INDEX(Curves!$A$12:$AZ$907,$CA252,DJ252)</f>
        <v>0.99516270981852328</v>
      </c>
      <c r="BD252" s="34"/>
      <c r="BE252" s="34">
        <f>INDEX(Curves!$A$12:$AZ$907,$CA252,DL252)</f>
        <v>8.0020000000000007</v>
      </c>
      <c r="BF252" s="34">
        <f>INDEX(Curves!$A$12:$AZ$907,$CA252,DM252)</f>
        <v>8.7499999999999994E-2</v>
      </c>
      <c r="BG252" s="34">
        <f>INDEX(Curves!$A$12:$AZ$907,$CA252,DN252)</f>
        <v>0.98953607054289427</v>
      </c>
      <c r="BH252" s="34"/>
      <c r="BI252" s="34">
        <f>INDEX(Curves!$A$12:$AZ$907,$CA252,DP252)</f>
        <v>7.2</v>
      </c>
      <c r="BJ252" s="34">
        <f>INDEX(Curves!$A$12:$AZ$907,$CA252,DQ252)</f>
        <v>2.75E-2</v>
      </c>
      <c r="BK252" s="34">
        <f>INDEX(Curves!$A$12:$AZ$907,$CA252,DR252)</f>
        <v>0.9845903691190625</v>
      </c>
      <c r="BL252"/>
      <c r="BM252"/>
      <c r="BN252" s="17">
        <f t="shared" si="261"/>
        <v>36647</v>
      </c>
      <c r="BO252" s="17">
        <f t="shared" ref="BO252:BX252" si="319">EOMONTH(BN252,1)</f>
        <v>36707</v>
      </c>
      <c r="BP252" s="17">
        <f t="shared" si="319"/>
        <v>36738</v>
      </c>
      <c r="BQ252" s="17">
        <f t="shared" si="319"/>
        <v>36769</v>
      </c>
      <c r="BR252" s="17">
        <f t="shared" si="319"/>
        <v>36799</v>
      </c>
      <c r="BS252" s="17">
        <f t="shared" si="319"/>
        <v>36830</v>
      </c>
      <c r="BT252" s="17">
        <f t="shared" si="319"/>
        <v>36860</v>
      </c>
      <c r="BU252" s="17">
        <f t="shared" si="319"/>
        <v>36891</v>
      </c>
      <c r="BV252" s="17">
        <f t="shared" si="319"/>
        <v>36922</v>
      </c>
      <c r="BW252" s="17">
        <f t="shared" si="319"/>
        <v>36950</v>
      </c>
      <c r="BX252" s="17">
        <f t="shared" si="319"/>
        <v>36981</v>
      </c>
      <c r="BY252" s="9"/>
      <c r="CA252" s="12">
        <f>MATCH(C252,Curves!$C$12:$C$433,0)</f>
        <v>250</v>
      </c>
      <c r="CB252" s="12">
        <f>MATCH(CONCATENATE("NG ",TEXT($BN252,"mmm-yyyy")),Curves!$11:$11,0)</f>
        <v>20</v>
      </c>
      <c r="CC252" s="12">
        <f>MATCH(CONCATENATE("B ",TEXT($BN252,"mmm-yyyy")),Curves!$11:$11,0)</f>
        <v>8</v>
      </c>
      <c r="CD252" s="12">
        <f>MATCH(CONCATENATE("DISC ",TEXT($BN252,"mmm-yyyy")),Curves!$11:$11,0)</f>
        <v>32</v>
      </c>
      <c r="CE252" s="12"/>
      <c r="CF252" s="12">
        <f>MATCH(CONCATENATE("NG ",TEXT($BO252,"mmm-yyyy")),Curves!$11:$11,0)</f>
        <v>21</v>
      </c>
      <c r="CG252" s="12">
        <f>MATCH(CONCATENATE("B ",TEXT($BO252,"mmm-yyyy")),Curves!$11:$11,0)</f>
        <v>9</v>
      </c>
      <c r="CH252" s="12">
        <f>MATCH(CONCATENATE("DISC ",TEXT($BO252,"mmm-yyyy")),Curves!$11:$11,0)</f>
        <v>33</v>
      </c>
      <c r="CI252" s="12"/>
      <c r="CJ252" s="12">
        <f>MATCH(CONCATENATE("NG ",TEXT($BP252,"mmm-yyyy")),Curves!$11:$11,0)</f>
        <v>22</v>
      </c>
      <c r="CK252" s="12">
        <f>MATCH(CONCATENATE("B ",TEXT($BP252,"mmm-yyyy")),Curves!$11:$11,0)</f>
        <v>10</v>
      </c>
      <c r="CL252" s="12">
        <f>MATCH(CONCATENATE("DISC ",TEXT($BP252,"mmm-yyyy")),Curves!$11:$11,0)</f>
        <v>34</v>
      </c>
      <c r="CM252" s="12"/>
      <c r="CN252" s="12">
        <f>MATCH(CONCATENATE("NG ",TEXT($BQ252,"mmm-yyyy")),Curves!$11:$11,0)</f>
        <v>23</v>
      </c>
      <c r="CO252" s="12">
        <f>MATCH(CONCATENATE("B ",TEXT($BQ252,"mmm-yyyy")),Curves!$11:$11,0)</f>
        <v>11</v>
      </c>
      <c r="CP252" s="12">
        <f>MATCH(CONCATENATE("DISC ",TEXT($BQ252,"mmm-yyyy")),Curves!$11:$11,0)</f>
        <v>35</v>
      </c>
      <c r="CQ252" s="12"/>
      <c r="CR252" s="12">
        <f>MATCH(CONCATENATE("NG ",TEXT($BR252,"mmm-yyyy")),Curves!$11:$11,0)</f>
        <v>24</v>
      </c>
      <c r="CS252" s="12">
        <f>MATCH(CONCATENATE("B ",TEXT($BR252,"mmm-yyyy")),Curves!$11:$11,0)</f>
        <v>12</v>
      </c>
      <c r="CT252" s="12">
        <f>MATCH(CONCATENATE("DISC ",TEXT($BR252,"mmm-yyyy")),Curves!$11:$11,0)</f>
        <v>36</v>
      </c>
      <c r="CU252" s="12"/>
      <c r="CV252" s="12">
        <f>MATCH(CONCATENATE("NG ",TEXT($BS252,"mmm-yyyy")),Curves!$11:$11,0)</f>
        <v>25</v>
      </c>
      <c r="CW252" s="12">
        <f>MATCH(CONCATENATE("B ",TEXT($BS252,"mmm-yyyy")),Curves!$11:$11,0)</f>
        <v>13</v>
      </c>
      <c r="CX252" s="12">
        <f>MATCH(CONCATENATE("DISC ",TEXT($BS252,"mmm-yyyy")),Curves!$11:$11,0)</f>
        <v>37</v>
      </c>
      <c r="CY252" s="12"/>
      <c r="CZ252" s="12">
        <f>MATCH(CONCATENATE("NG ",TEXT($BT252,"mmm-yyyy")),Curves!$11:$11,0)</f>
        <v>26</v>
      </c>
      <c r="DA252" s="12">
        <f>MATCH(CONCATENATE("B ",TEXT($BT252,"mmm-yyyy")),Curves!$11:$11,0)</f>
        <v>14</v>
      </c>
      <c r="DB252" s="12">
        <f>MATCH(CONCATENATE("DISC ",TEXT($BT252,"mmm-yyyy")),Curves!$11:$11,0)</f>
        <v>38</v>
      </c>
      <c r="DC252" s="12"/>
      <c r="DD252" s="12">
        <f>MATCH(CONCATENATE("NG ",TEXT($BU252,"mmm-yyyy")),Curves!$11:$11,0)</f>
        <v>27</v>
      </c>
      <c r="DE252" s="12">
        <f>MATCH(CONCATENATE("B ",TEXT($BU252,"mmm-yyyy")),Curves!$11:$11,0)</f>
        <v>15</v>
      </c>
      <c r="DF252" s="12">
        <f>MATCH(CONCATENATE("DISC ",TEXT($BU252,"mmm-yyyy")),Curves!$11:$11,0)</f>
        <v>39</v>
      </c>
      <c r="DG252" s="12"/>
      <c r="DH252" s="12">
        <f>MATCH(CONCATENATE("NG ",TEXT($BV252,"mmm-yyyy")),Curves!$11:$11,0)</f>
        <v>28</v>
      </c>
      <c r="DI252" s="12">
        <f>MATCH(CONCATENATE("B ",TEXT($BV252,"mmm-yyyy")),Curves!$11:$11,0)</f>
        <v>16</v>
      </c>
      <c r="DJ252" s="12">
        <f>MATCH(CONCATENATE("DISC ",TEXT($BV252,"mmm-yyyy")),Curves!$11:$11,0)</f>
        <v>40</v>
      </c>
      <c r="DL252" s="12">
        <f>MATCH(CONCATENATE("NG ",TEXT($BW252,"mmm-yyyy")),Curves!$11:$11,0)</f>
        <v>29</v>
      </c>
      <c r="DM252" s="12">
        <f>MATCH(CONCATENATE("B ",TEXT($BW252,"mmm-yyyy")),Curves!$11:$11,0)</f>
        <v>17</v>
      </c>
      <c r="DN252" s="12">
        <f>MATCH(CONCATENATE("DISC ",TEXT($BW252,"mmm-yyyy")),Curves!$11:$11,0)</f>
        <v>41</v>
      </c>
      <c r="DP252" s="12">
        <f>MATCH(CONCATENATE("NG ",TEXT($BX252,"mmm-yyyy")),Curves!$11:$11,0)</f>
        <v>30</v>
      </c>
      <c r="DQ252" s="12">
        <f>MATCH(CONCATENATE("B ",TEXT($BX252,"mmm-yyyy")),Curves!$11:$11,0)</f>
        <v>18</v>
      </c>
      <c r="DR252" s="12">
        <f>MATCH(CONCATENATE("DISC ",TEXT($BX252,"mmm-yyyy")),Curves!$11:$11,0)</f>
        <v>42</v>
      </c>
    </row>
    <row r="253" spans="2:122" x14ac:dyDescent="0.2">
      <c r="B253" s="6">
        <f t="shared" si="245"/>
        <v>36892</v>
      </c>
      <c r="C253" s="27">
        <f>IF(Curves!C262&lt;&gt;"",Curves!C262,"")</f>
        <v>36867</v>
      </c>
      <c r="D253" s="31"/>
      <c r="E253" s="20">
        <f t="shared" si="246"/>
        <v>0</v>
      </c>
      <c r="F253" s="20">
        <f t="shared" si="248"/>
        <v>0</v>
      </c>
      <c r="G253" s="20">
        <f t="shared" si="249"/>
        <v>0</v>
      </c>
      <c r="H253" s="20">
        <f t="shared" si="250"/>
        <v>0</v>
      </c>
      <c r="I253" s="20">
        <f t="shared" si="251"/>
        <v>0</v>
      </c>
      <c r="J253" s="20">
        <f t="shared" si="252"/>
        <v>0</v>
      </c>
      <c r="K253" s="20">
        <f t="shared" si="253"/>
        <v>0</v>
      </c>
      <c r="L253" s="20">
        <f t="shared" si="254"/>
        <v>0</v>
      </c>
      <c r="M253" s="20">
        <f t="shared" si="255"/>
        <v>8.5384379006269082</v>
      </c>
      <c r="N253" s="20">
        <f t="shared" si="256"/>
        <v>8.0199194014816673</v>
      </c>
      <c r="O253" s="21">
        <f t="shared" si="257"/>
        <v>6.9627571784105591</v>
      </c>
      <c r="P253" s="20"/>
      <c r="Q253" s="50">
        <f t="shared" si="258"/>
        <v>8.5384379006269082</v>
      </c>
      <c r="R253" s="50">
        <f t="shared" si="311"/>
        <v>6.9627571784105591</v>
      </c>
      <c r="S253" s="51">
        <f t="shared" si="259"/>
        <v>1.5756807222163491</v>
      </c>
      <c r="U253" s="34">
        <f>INDEX(Curves!$A$12:$AZ$907,$CA253,CB253)</f>
        <v>0</v>
      </c>
      <c r="V253" s="34">
        <f>INDEX(Curves!$A$12:$AZ$907,$CA253,CC253)</f>
        <v>0</v>
      </c>
      <c r="W253" s="34">
        <f>INDEX(Curves!$A$12:$AZ$907,$CA253,CD253)</f>
        <v>0</v>
      </c>
      <c r="X253" s="34"/>
      <c r="Y253" s="34">
        <f>INDEX(Curves!$A$12:$AZ$907,$CA253,CF253)</f>
        <v>0</v>
      </c>
      <c r="Z253" s="34">
        <f>INDEX(Curves!$A$12:$AZ$907,$CA253,CG253)</f>
        <v>0</v>
      </c>
      <c r="AA253" s="34">
        <f>INDEX(Curves!$A$12:$AZ$907,$CA253,CH253)</f>
        <v>0</v>
      </c>
      <c r="AB253" s="34"/>
      <c r="AC253" s="34">
        <f>INDEX(Curves!$A$12:$AZ$907,$CA253,CJ253)</f>
        <v>0</v>
      </c>
      <c r="AD253" s="34">
        <f>INDEX(Curves!$A$12:$AZ$907,$CA253,CK253)</f>
        <v>0</v>
      </c>
      <c r="AE253" s="34">
        <f>INDEX(Curves!$A$12:$AZ$907,$CA253,CL253)</f>
        <v>0</v>
      </c>
      <c r="AF253" s="34"/>
      <c r="AG253" s="34">
        <f>INDEX(Curves!$A$12:$AZ$907,$CA253,CN253)</f>
        <v>0</v>
      </c>
      <c r="AH253" s="34">
        <f>INDEX(Curves!$A$12:$AZ$907,$CA253,CO253)</f>
        <v>0</v>
      </c>
      <c r="AI253" s="34">
        <f>INDEX(Curves!$A$12:$AZ$907,$CA253,CP253)</f>
        <v>0</v>
      </c>
      <c r="AJ253" s="34"/>
      <c r="AK253" s="34">
        <f>INDEX(Curves!$A$12:$AZ$907,$CA253,CR253)</f>
        <v>0</v>
      </c>
      <c r="AL253" s="34">
        <f>INDEX(Curves!$A$12:$AZ$907,$CA253,CS253)</f>
        <v>0</v>
      </c>
      <c r="AM253" s="34">
        <f>INDEX(Curves!$A$12:$AZ$907,$CA253,CT253)</f>
        <v>0</v>
      </c>
      <c r="AN253" s="34"/>
      <c r="AO253" s="34">
        <f>INDEX(Curves!$A$12:$AZ$907,$CA253,CV253)</f>
        <v>0</v>
      </c>
      <c r="AP253" s="34">
        <f>INDEX(Curves!$A$12:$AZ$907,$CA253,CW253)</f>
        <v>0</v>
      </c>
      <c r="AQ253" s="34">
        <f>INDEX(Curves!$A$12:$AZ$907,$CA253,CX253)</f>
        <v>0</v>
      </c>
      <c r="AR253" s="34"/>
      <c r="AS253" s="34">
        <f>INDEX(Curves!$A$12:$AZ$907,$CA253,CZ253)</f>
        <v>0</v>
      </c>
      <c r="AT253" s="34">
        <f>INDEX(Curves!$A$12:$AZ$907,$CA253,DA253)</f>
        <v>0</v>
      </c>
      <c r="AU253" s="34">
        <f>INDEX(Curves!$A$12:$AZ$907,$CA253,DB253)</f>
        <v>0</v>
      </c>
      <c r="AV253" s="34"/>
      <c r="AW253" s="34">
        <f>INDEX(Curves!$A$12:$AZ$907,$CA253,DD253)</f>
        <v>0</v>
      </c>
      <c r="AX253" s="34">
        <f>INDEX(Curves!$A$12:$AZ$907,$CA253,DE253)</f>
        <v>0</v>
      </c>
      <c r="AY253" s="34">
        <f>INDEX(Curves!$A$12:$AZ$907,$CA253,DF253)</f>
        <v>0</v>
      </c>
      <c r="AZ253" s="34"/>
      <c r="BA253" s="34">
        <f>INDEX(Curves!$A$12:$AZ$907,$CA253,DH253)</f>
        <v>8.3730000000000011</v>
      </c>
      <c r="BB253" s="34">
        <f>INDEX(Curves!$A$12:$AZ$907,$CA253,DI253)</f>
        <v>0.20499999999999999</v>
      </c>
      <c r="BC253" s="34">
        <f>INDEX(Curves!$A$12:$AZ$907,$CA253,DJ253)</f>
        <v>0.99538795763894927</v>
      </c>
      <c r="BD253" s="34"/>
      <c r="BE253" s="34">
        <f>INDEX(Curves!$A$12:$AZ$907,$CA253,DL253)</f>
        <v>8.0030000000000001</v>
      </c>
      <c r="BF253" s="34">
        <f>INDEX(Curves!$A$12:$AZ$907,$CA253,DM253)</f>
        <v>0.1</v>
      </c>
      <c r="BG253" s="34">
        <f>INDEX(Curves!$A$12:$AZ$907,$CA253,DN253)</f>
        <v>0.98974693341745867</v>
      </c>
      <c r="BH253" s="34"/>
      <c r="BI253" s="34">
        <f>INDEX(Curves!$A$12:$AZ$907,$CA253,DP253)</f>
        <v>7.07</v>
      </c>
      <c r="BJ253" s="34">
        <f>INDEX(Curves!$A$12:$AZ$907,$CA253,DQ253)</f>
        <v>0</v>
      </c>
      <c r="BK253" s="34">
        <f>INDEX(Curves!$A$12:$AZ$907,$CA253,DR253)</f>
        <v>0.98483128407504372</v>
      </c>
      <c r="BL253"/>
      <c r="BM253"/>
      <c r="BN253" s="17">
        <f t="shared" si="261"/>
        <v>36647</v>
      </c>
      <c r="BO253" s="17">
        <f t="shared" ref="BO253:BX253" si="320">EOMONTH(BN253,1)</f>
        <v>36707</v>
      </c>
      <c r="BP253" s="17">
        <f t="shared" si="320"/>
        <v>36738</v>
      </c>
      <c r="BQ253" s="17">
        <f t="shared" si="320"/>
        <v>36769</v>
      </c>
      <c r="BR253" s="17">
        <f t="shared" si="320"/>
        <v>36799</v>
      </c>
      <c r="BS253" s="17">
        <f t="shared" si="320"/>
        <v>36830</v>
      </c>
      <c r="BT253" s="17">
        <f t="shared" si="320"/>
        <v>36860</v>
      </c>
      <c r="BU253" s="17">
        <f t="shared" si="320"/>
        <v>36891</v>
      </c>
      <c r="BV253" s="17">
        <f t="shared" si="320"/>
        <v>36922</v>
      </c>
      <c r="BW253" s="17">
        <f t="shared" si="320"/>
        <v>36950</v>
      </c>
      <c r="BX253" s="17">
        <f t="shared" si="320"/>
        <v>36981</v>
      </c>
      <c r="BY253" s="9"/>
      <c r="CA253" s="12">
        <f>MATCH(C253,Curves!$C$12:$C$433,0)</f>
        <v>251</v>
      </c>
      <c r="CB253" s="12">
        <f>MATCH(CONCATENATE("NG ",TEXT($BN253,"mmm-yyyy")),Curves!$11:$11,0)</f>
        <v>20</v>
      </c>
      <c r="CC253" s="12">
        <f>MATCH(CONCATENATE("B ",TEXT($BN253,"mmm-yyyy")),Curves!$11:$11,0)</f>
        <v>8</v>
      </c>
      <c r="CD253" s="12">
        <f>MATCH(CONCATENATE("DISC ",TEXT($BN253,"mmm-yyyy")),Curves!$11:$11,0)</f>
        <v>32</v>
      </c>
      <c r="CE253" s="12"/>
      <c r="CF253" s="12">
        <f>MATCH(CONCATENATE("NG ",TEXT($BO253,"mmm-yyyy")),Curves!$11:$11,0)</f>
        <v>21</v>
      </c>
      <c r="CG253" s="12">
        <f>MATCH(CONCATENATE("B ",TEXT($BO253,"mmm-yyyy")),Curves!$11:$11,0)</f>
        <v>9</v>
      </c>
      <c r="CH253" s="12">
        <f>MATCH(CONCATENATE("DISC ",TEXT($BO253,"mmm-yyyy")),Curves!$11:$11,0)</f>
        <v>33</v>
      </c>
      <c r="CI253" s="12"/>
      <c r="CJ253" s="12">
        <f>MATCH(CONCATENATE("NG ",TEXT($BP253,"mmm-yyyy")),Curves!$11:$11,0)</f>
        <v>22</v>
      </c>
      <c r="CK253" s="12">
        <f>MATCH(CONCATENATE("B ",TEXT($BP253,"mmm-yyyy")),Curves!$11:$11,0)</f>
        <v>10</v>
      </c>
      <c r="CL253" s="12">
        <f>MATCH(CONCATENATE("DISC ",TEXT($BP253,"mmm-yyyy")),Curves!$11:$11,0)</f>
        <v>34</v>
      </c>
      <c r="CM253" s="12"/>
      <c r="CN253" s="12">
        <f>MATCH(CONCATENATE("NG ",TEXT($BQ253,"mmm-yyyy")),Curves!$11:$11,0)</f>
        <v>23</v>
      </c>
      <c r="CO253" s="12">
        <f>MATCH(CONCATENATE("B ",TEXT($BQ253,"mmm-yyyy")),Curves!$11:$11,0)</f>
        <v>11</v>
      </c>
      <c r="CP253" s="12">
        <f>MATCH(CONCATENATE("DISC ",TEXT($BQ253,"mmm-yyyy")),Curves!$11:$11,0)</f>
        <v>35</v>
      </c>
      <c r="CQ253" s="12"/>
      <c r="CR253" s="12">
        <f>MATCH(CONCATENATE("NG ",TEXT($BR253,"mmm-yyyy")),Curves!$11:$11,0)</f>
        <v>24</v>
      </c>
      <c r="CS253" s="12">
        <f>MATCH(CONCATENATE("B ",TEXT($BR253,"mmm-yyyy")),Curves!$11:$11,0)</f>
        <v>12</v>
      </c>
      <c r="CT253" s="12">
        <f>MATCH(CONCATENATE("DISC ",TEXT($BR253,"mmm-yyyy")),Curves!$11:$11,0)</f>
        <v>36</v>
      </c>
      <c r="CU253" s="12"/>
      <c r="CV253" s="12">
        <f>MATCH(CONCATENATE("NG ",TEXT($BS253,"mmm-yyyy")),Curves!$11:$11,0)</f>
        <v>25</v>
      </c>
      <c r="CW253" s="12">
        <f>MATCH(CONCATENATE("B ",TEXT($BS253,"mmm-yyyy")),Curves!$11:$11,0)</f>
        <v>13</v>
      </c>
      <c r="CX253" s="12">
        <f>MATCH(CONCATENATE("DISC ",TEXT($BS253,"mmm-yyyy")),Curves!$11:$11,0)</f>
        <v>37</v>
      </c>
      <c r="CY253" s="12"/>
      <c r="CZ253" s="12">
        <f>MATCH(CONCATENATE("NG ",TEXT($BT253,"mmm-yyyy")),Curves!$11:$11,0)</f>
        <v>26</v>
      </c>
      <c r="DA253" s="12">
        <f>MATCH(CONCATENATE("B ",TEXT($BT253,"mmm-yyyy")),Curves!$11:$11,0)</f>
        <v>14</v>
      </c>
      <c r="DB253" s="12">
        <f>MATCH(CONCATENATE("DISC ",TEXT($BT253,"mmm-yyyy")),Curves!$11:$11,0)</f>
        <v>38</v>
      </c>
      <c r="DC253" s="12"/>
      <c r="DD253" s="12">
        <f>MATCH(CONCATENATE("NG ",TEXT($BU253,"mmm-yyyy")),Curves!$11:$11,0)</f>
        <v>27</v>
      </c>
      <c r="DE253" s="12">
        <f>MATCH(CONCATENATE("B ",TEXT($BU253,"mmm-yyyy")),Curves!$11:$11,0)</f>
        <v>15</v>
      </c>
      <c r="DF253" s="12">
        <f>MATCH(CONCATENATE("DISC ",TEXT($BU253,"mmm-yyyy")),Curves!$11:$11,0)</f>
        <v>39</v>
      </c>
      <c r="DG253" s="12"/>
      <c r="DH253" s="12">
        <f>MATCH(CONCATENATE("NG ",TEXT($BV253,"mmm-yyyy")),Curves!$11:$11,0)</f>
        <v>28</v>
      </c>
      <c r="DI253" s="12">
        <f>MATCH(CONCATENATE("B ",TEXT($BV253,"mmm-yyyy")),Curves!$11:$11,0)</f>
        <v>16</v>
      </c>
      <c r="DJ253" s="12">
        <f>MATCH(CONCATENATE("DISC ",TEXT($BV253,"mmm-yyyy")),Curves!$11:$11,0)</f>
        <v>40</v>
      </c>
      <c r="DL253" s="12">
        <f>MATCH(CONCATENATE("NG ",TEXT($BW253,"mmm-yyyy")),Curves!$11:$11,0)</f>
        <v>29</v>
      </c>
      <c r="DM253" s="12">
        <f>MATCH(CONCATENATE("B ",TEXT($BW253,"mmm-yyyy")),Curves!$11:$11,0)</f>
        <v>17</v>
      </c>
      <c r="DN253" s="12">
        <f>MATCH(CONCATENATE("DISC ",TEXT($BW253,"mmm-yyyy")),Curves!$11:$11,0)</f>
        <v>41</v>
      </c>
      <c r="DP253" s="12">
        <f>MATCH(CONCATENATE("NG ",TEXT($BX253,"mmm-yyyy")),Curves!$11:$11,0)</f>
        <v>30</v>
      </c>
      <c r="DQ253" s="12">
        <f>MATCH(CONCATENATE("B ",TEXT($BX253,"mmm-yyyy")),Curves!$11:$11,0)</f>
        <v>18</v>
      </c>
      <c r="DR253" s="12">
        <f>MATCH(CONCATENATE("DISC ",TEXT($BX253,"mmm-yyyy")),Curves!$11:$11,0)</f>
        <v>42</v>
      </c>
    </row>
    <row r="254" spans="2:122" x14ac:dyDescent="0.2">
      <c r="B254" s="6">
        <f t="shared" si="245"/>
        <v>36892</v>
      </c>
      <c r="C254" s="27">
        <f>IF(Curves!C263&lt;&gt;"",Curves!C263,"")</f>
        <v>36868</v>
      </c>
      <c r="D254" s="31"/>
      <c r="E254" s="20">
        <f t="shared" si="246"/>
        <v>0</v>
      </c>
      <c r="F254" s="20">
        <f t="shared" si="248"/>
        <v>0</v>
      </c>
      <c r="G254" s="20">
        <f t="shared" si="249"/>
        <v>0</v>
      </c>
      <c r="H254" s="20">
        <f t="shared" si="250"/>
        <v>0</v>
      </c>
      <c r="I254" s="20">
        <f t="shared" si="251"/>
        <v>0</v>
      </c>
      <c r="J254" s="20">
        <f t="shared" si="252"/>
        <v>0</v>
      </c>
      <c r="K254" s="20">
        <f t="shared" si="253"/>
        <v>0</v>
      </c>
      <c r="L254" s="20">
        <f t="shared" si="254"/>
        <v>0</v>
      </c>
      <c r="M254" s="20">
        <f t="shared" si="255"/>
        <v>8.7950029799691585</v>
      </c>
      <c r="N254" s="20">
        <f t="shared" si="256"/>
        <v>8.2768869434974484</v>
      </c>
      <c r="O254" s="21">
        <f t="shared" si="257"/>
        <v>7.1719768798701509</v>
      </c>
      <c r="P254" s="20"/>
      <c r="Q254" s="50">
        <f t="shared" si="258"/>
        <v>8.7950029799691585</v>
      </c>
      <c r="R254" s="50">
        <f t="shared" si="311"/>
        <v>7.1719768798701509</v>
      </c>
      <c r="S254" s="51">
        <f t="shared" si="259"/>
        <v>1.6230261000990076</v>
      </c>
      <c r="U254" s="34">
        <f>INDEX(Curves!$A$12:$AZ$907,$CA254,CB254)</f>
        <v>0</v>
      </c>
      <c r="V254" s="34">
        <f>INDEX(Curves!$A$12:$AZ$907,$CA254,CC254)</f>
        <v>0</v>
      </c>
      <c r="W254" s="34">
        <f>INDEX(Curves!$A$12:$AZ$907,$CA254,CD254)</f>
        <v>0</v>
      </c>
      <c r="X254" s="34"/>
      <c r="Y254" s="34">
        <f>INDEX(Curves!$A$12:$AZ$907,$CA254,CF254)</f>
        <v>0</v>
      </c>
      <c r="Z254" s="34">
        <f>INDEX(Curves!$A$12:$AZ$907,$CA254,CG254)</f>
        <v>0</v>
      </c>
      <c r="AA254" s="34">
        <f>INDEX(Curves!$A$12:$AZ$907,$CA254,CH254)</f>
        <v>0</v>
      </c>
      <c r="AB254" s="34"/>
      <c r="AC254" s="34">
        <f>INDEX(Curves!$A$12:$AZ$907,$CA254,CJ254)</f>
        <v>0</v>
      </c>
      <c r="AD254" s="34">
        <f>INDEX(Curves!$A$12:$AZ$907,$CA254,CK254)</f>
        <v>0</v>
      </c>
      <c r="AE254" s="34">
        <f>INDEX(Curves!$A$12:$AZ$907,$CA254,CL254)</f>
        <v>0</v>
      </c>
      <c r="AF254" s="34"/>
      <c r="AG254" s="34">
        <f>INDEX(Curves!$A$12:$AZ$907,$CA254,CN254)</f>
        <v>0</v>
      </c>
      <c r="AH254" s="34">
        <f>INDEX(Curves!$A$12:$AZ$907,$CA254,CO254)</f>
        <v>0</v>
      </c>
      <c r="AI254" s="34">
        <f>INDEX(Curves!$A$12:$AZ$907,$CA254,CP254)</f>
        <v>0</v>
      </c>
      <c r="AJ254" s="34"/>
      <c r="AK254" s="34">
        <f>INDEX(Curves!$A$12:$AZ$907,$CA254,CR254)</f>
        <v>0</v>
      </c>
      <c r="AL254" s="34">
        <f>INDEX(Curves!$A$12:$AZ$907,$CA254,CS254)</f>
        <v>0</v>
      </c>
      <c r="AM254" s="34">
        <f>INDEX(Curves!$A$12:$AZ$907,$CA254,CT254)</f>
        <v>0</v>
      </c>
      <c r="AN254" s="34"/>
      <c r="AO254" s="34">
        <f>INDEX(Curves!$A$12:$AZ$907,$CA254,CV254)</f>
        <v>0</v>
      </c>
      <c r="AP254" s="34">
        <f>INDEX(Curves!$A$12:$AZ$907,$CA254,CW254)</f>
        <v>0</v>
      </c>
      <c r="AQ254" s="34">
        <f>INDEX(Curves!$A$12:$AZ$907,$CA254,CX254)</f>
        <v>0</v>
      </c>
      <c r="AR254" s="34"/>
      <c r="AS254" s="34">
        <f>INDEX(Curves!$A$12:$AZ$907,$CA254,CZ254)</f>
        <v>0</v>
      </c>
      <c r="AT254" s="34">
        <f>INDEX(Curves!$A$12:$AZ$907,$CA254,DA254)</f>
        <v>0</v>
      </c>
      <c r="AU254" s="34">
        <f>INDEX(Curves!$A$12:$AZ$907,$CA254,DB254)</f>
        <v>0</v>
      </c>
      <c r="AV254" s="34"/>
      <c r="AW254" s="34">
        <f>INDEX(Curves!$A$12:$AZ$907,$CA254,DD254)</f>
        <v>0</v>
      </c>
      <c r="AX254" s="34">
        <f>INDEX(Curves!$A$12:$AZ$907,$CA254,DE254)</f>
        <v>0</v>
      </c>
      <c r="AY254" s="34">
        <f>INDEX(Curves!$A$12:$AZ$907,$CA254,DF254)</f>
        <v>0</v>
      </c>
      <c r="AZ254" s="34"/>
      <c r="BA254" s="34">
        <f>INDEX(Curves!$A$12:$AZ$907,$CA254,DH254)</f>
        <v>8.5839999999999996</v>
      </c>
      <c r="BB254" s="34">
        <f>INDEX(Curves!$A$12:$AZ$907,$CA254,DI254)</f>
        <v>0.25</v>
      </c>
      <c r="BC254" s="34">
        <f>INDEX(Curves!$A$12:$AZ$907,$CA254,DJ254)</f>
        <v>0.99558557617943844</v>
      </c>
      <c r="BD254" s="34"/>
      <c r="BE254" s="34">
        <f>INDEX(Curves!$A$12:$AZ$907,$CA254,DL254)</f>
        <v>8.266</v>
      </c>
      <c r="BF254" s="34">
        <f>INDEX(Curves!$A$12:$AZ$907,$CA254,DM254)</f>
        <v>9.5000000000000001E-2</v>
      </c>
      <c r="BG254" s="34">
        <f>INDEX(Curves!$A$12:$AZ$907,$CA254,DN254)</f>
        <v>0.98993983297421939</v>
      </c>
      <c r="BH254" s="34"/>
      <c r="BI254" s="34">
        <f>INDEX(Curves!$A$12:$AZ$907,$CA254,DP254)</f>
        <v>7.2860000000000005</v>
      </c>
      <c r="BJ254" s="34">
        <f>INDEX(Curves!$A$12:$AZ$907,$CA254,DQ254)</f>
        <v>-5.0000000000000001E-3</v>
      </c>
      <c r="BK254" s="34">
        <f>INDEX(Curves!$A$12:$AZ$907,$CA254,DR254)</f>
        <v>0.98502635350503365</v>
      </c>
      <c r="BL254"/>
      <c r="BM254"/>
      <c r="BN254" s="17">
        <f t="shared" si="261"/>
        <v>36647</v>
      </c>
      <c r="BO254" s="17">
        <f t="shared" ref="BO254:BX254" si="321">EOMONTH(BN254,1)</f>
        <v>36707</v>
      </c>
      <c r="BP254" s="17">
        <f t="shared" si="321"/>
        <v>36738</v>
      </c>
      <c r="BQ254" s="17">
        <f t="shared" si="321"/>
        <v>36769</v>
      </c>
      <c r="BR254" s="17">
        <f t="shared" si="321"/>
        <v>36799</v>
      </c>
      <c r="BS254" s="17">
        <f t="shared" si="321"/>
        <v>36830</v>
      </c>
      <c r="BT254" s="17">
        <f t="shared" si="321"/>
        <v>36860</v>
      </c>
      <c r="BU254" s="17">
        <f t="shared" si="321"/>
        <v>36891</v>
      </c>
      <c r="BV254" s="17">
        <f t="shared" si="321"/>
        <v>36922</v>
      </c>
      <c r="BW254" s="17">
        <f t="shared" si="321"/>
        <v>36950</v>
      </c>
      <c r="BX254" s="17">
        <f t="shared" si="321"/>
        <v>36981</v>
      </c>
      <c r="BY254" s="9"/>
      <c r="CA254" s="12">
        <f>MATCH(C254,Curves!$C$12:$C$433,0)</f>
        <v>252</v>
      </c>
      <c r="CB254" s="12">
        <f>MATCH(CONCATENATE("NG ",TEXT($BN254,"mmm-yyyy")),Curves!$11:$11,0)</f>
        <v>20</v>
      </c>
      <c r="CC254" s="12">
        <f>MATCH(CONCATENATE("B ",TEXT($BN254,"mmm-yyyy")),Curves!$11:$11,0)</f>
        <v>8</v>
      </c>
      <c r="CD254" s="12">
        <f>MATCH(CONCATENATE("DISC ",TEXT($BN254,"mmm-yyyy")),Curves!$11:$11,0)</f>
        <v>32</v>
      </c>
      <c r="CE254" s="12"/>
      <c r="CF254" s="12">
        <f>MATCH(CONCATENATE("NG ",TEXT($BO254,"mmm-yyyy")),Curves!$11:$11,0)</f>
        <v>21</v>
      </c>
      <c r="CG254" s="12">
        <f>MATCH(CONCATENATE("B ",TEXT($BO254,"mmm-yyyy")),Curves!$11:$11,0)</f>
        <v>9</v>
      </c>
      <c r="CH254" s="12">
        <f>MATCH(CONCATENATE("DISC ",TEXT($BO254,"mmm-yyyy")),Curves!$11:$11,0)</f>
        <v>33</v>
      </c>
      <c r="CI254" s="12"/>
      <c r="CJ254" s="12">
        <f>MATCH(CONCATENATE("NG ",TEXT($BP254,"mmm-yyyy")),Curves!$11:$11,0)</f>
        <v>22</v>
      </c>
      <c r="CK254" s="12">
        <f>MATCH(CONCATENATE("B ",TEXT($BP254,"mmm-yyyy")),Curves!$11:$11,0)</f>
        <v>10</v>
      </c>
      <c r="CL254" s="12">
        <f>MATCH(CONCATENATE("DISC ",TEXT($BP254,"mmm-yyyy")),Curves!$11:$11,0)</f>
        <v>34</v>
      </c>
      <c r="CM254" s="12"/>
      <c r="CN254" s="12">
        <f>MATCH(CONCATENATE("NG ",TEXT($BQ254,"mmm-yyyy")),Curves!$11:$11,0)</f>
        <v>23</v>
      </c>
      <c r="CO254" s="12">
        <f>MATCH(CONCATENATE("B ",TEXT($BQ254,"mmm-yyyy")),Curves!$11:$11,0)</f>
        <v>11</v>
      </c>
      <c r="CP254" s="12">
        <f>MATCH(CONCATENATE("DISC ",TEXT($BQ254,"mmm-yyyy")),Curves!$11:$11,0)</f>
        <v>35</v>
      </c>
      <c r="CQ254" s="12"/>
      <c r="CR254" s="12">
        <f>MATCH(CONCATENATE("NG ",TEXT($BR254,"mmm-yyyy")),Curves!$11:$11,0)</f>
        <v>24</v>
      </c>
      <c r="CS254" s="12">
        <f>MATCH(CONCATENATE("B ",TEXT($BR254,"mmm-yyyy")),Curves!$11:$11,0)</f>
        <v>12</v>
      </c>
      <c r="CT254" s="12">
        <f>MATCH(CONCATENATE("DISC ",TEXT($BR254,"mmm-yyyy")),Curves!$11:$11,0)</f>
        <v>36</v>
      </c>
      <c r="CU254" s="12"/>
      <c r="CV254" s="12">
        <f>MATCH(CONCATENATE("NG ",TEXT($BS254,"mmm-yyyy")),Curves!$11:$11,0)</f>
        <v>25</v>
      </c>
      <c r="CW254" s="12">
        <f>MATCH(CONCATENATE("B ",TEXT($BS254,"mmm-yyyy")),Curves!$11:$11,0)</f>
        <v>13</v>
      </c>
      <c r="CX254" s="12">
        <f>MATCH(CONCATENATE("DISC ",TEXT($BS254,"mmm-yyyy")),Curves!$11:$11,0)</f>
        <v>37</v>
      </c>
      <c r="CY254" s="12"/>
      <c r="CZ254" s="12">
        <f>MATCH(CONCATENATE("NG ",TEXT($BT254,"mmm-yyyy")),Curves!$11:$11,0)</f>
        <v>26</v>
      </c>
      <c r="DA254" s="12">
        <f>MATCH(CONCATENATE("B ",TEXT($BT254,"mmm-yyyy")),Curves!$11:$11,0)</f>
        <v>14</v>
      </c>
      <c r="DB254" s="12">
        <f>MATCH(CONCATENATE("DISC ",TEXT($BT254,"mmm-yyyy")),Curves!$11:$11,0)</f>
        <v>38</v>
      </c>
      <c r="DC254" s="12"/>
      <c r="DD254" s="12">
        <f>MATCH(CONCATENATE("NG ",TEXT($BU254,"mmm-yyyy")),Curves!$11:$11,0)</f>
        <v>27</v>
      </c>
      <c r="DE254" s="12">
        <f>MATCH(CONCATENATE("B ",TEXT($BU254,"mmm-yyyy")),Curves!$11:$11,0)</f>
        <v>15</v>
      </c>
      <c r="DF254" s="12">
        <f>MATCH(CONCATENATE("DISC ",TEXT($BU254,"mmm-yyyy")),Curves!$11:$11,0)</f>
        <v>39</v>
      </c>
      <c r="DG254" s="12"/>
      <c r="DH254" s="12">
        <f>MATCH(CONCATENATE("NG ",TEXT($BV254,"mmm-yyyy")),Curves!$11:$11,0)</f>
        <v>28</v>
      </c>
      <c r="DI254" s="12">
        <f>MATCH(CONCATENATE("B ",TEXT($BV254,"mmm-yyyy")),Curves!$11:$11,0)</f>
        <v>16</v>
      </c>
      <c r="DJ254" s="12">
        <f>MATCH(CONCATENATE("DISC ",TEXT($BV254,"mmm-yyyy")),Curves!$11:$11,0)</f>
        <v>40</v>
      </c>
      <c r="DL254" s="12">
        <f>MATCH(CONCATENATE("NG ",TEXT($BW254,"mmm-yyyy")),Curves!$11:$11,0)</f>
        <v>29</v>
      </c>
      <c r="DM254" s="12">
        <f>MATCH(CONCATENATE("B ",TEXT($BW254,"mmm-yyyy")),Curves!$11:$11,0)</f>
        <v>17</v>
      </c>
      <c r="DN254" s="12">
        <f>MATCH(CONCATENATE("DISC ",TEXT($BW254,"mmm-yyyy")),Curves!$11:$11,0)</f>
        <v>41</v>
      </c>
      <c r="DP254" s="12">
        <f>MATCH(CONCATENATE("NG ",TEXT($BX254,"mmm-yyyy")),Curves!$11:$11,0)</f>
        <v>30</v>
      </c>
      <c r="DQ254" s="12">
        <f>MATCH(CONCATENATE("B ",TEXT($BX254,"mmm-yyyy")),Curves!$11:$11,0)</f>
        <v>18</v>
      </c>
      <c r="DR254" s="12">
        <f>MATCH(CONCATENATE("DISC ",TEXT($BX254,"mmm-yyyy")),Curves!$11:$11,0)</f>
        <v>42</v>
      </c>
    </row>
    <row r="255" spans="2:122" x14ac:dyDescent="0.2">
      <c r="B255" s="6">
        <f t="shared" si="245"/>
        <v>36892</v>
      </c>
      <c r="C255" s="27">
        <f>IF(Curves!C264&lt;&gt;"",Curves!C264,"")</f>
        <v>36869</v>
      </c>
      <c r="D255" s="31"/>
      <c r="E255" s="20">
        <f t="shared" si="246"/>
        <v>0</v>
      </c>
      <c r="F255" s="20">
        <f t="shared" si="248"/>
        <v>0</v>
      </c>
      <c r="G255" s="20">
        <f t="shared" si="249"/>
        <v>0</v>
      </c>
      <c r="H255" s="20">
        <f t="shared" si="250"/>
        <v>0</v>
      </c>
      <c r="I255" s="20">
        <f t="shared" si="251"/>
        <v>0</v>
      </c>
      <c r="J255" s="20">
        <f t="shared" si="252"/>
        <v>0</v>
      </c>
      <c r="K255" s="20">
        <f t="shared" si="253"/>
        <v>0</v>
      </c>
      <c r="L255" s="20">
        <f t="shared" si="254"/>
        <v>0</v>
      </c>
      <c r="M255" s="20">
        <f t="shared" si="255"/>
        <v>0</v>
      </c>
      <c r="N255" s="20">
        <f t="shared" si="256"/>
        <v>0</v>
      </c>
      <c r="O255" s="21">
        <f t="shared" si="257"/>
        <v>0</v>
      </c>
      <c r="P255" s="20"/>
      <c r="Q255" s="50">
        <f t="shared" si="258"/>
        <v>0</v>
      </c>
      <c r="R255" s="50">
        <f t="shared" si="311"/>
        <v>0</v>
      </c>
      <c r="S255" s="51">
        <f t="shared" si="259"/>
        <v>1.6230261000990076</v>
      </c>
      <c r="U255" s="34">
        <f>INDEX(Curves!$A$12:$AZ$907,$CA255,CB255)</f>
        <v>0</v>
      </c>
      <c r="V255" s="34">
        <f>INDEX(Curves!$A$12:$AZ$907,$CA255,CC255)</f>
        <v>0</v>
      </c>
      <c r="W255" s="34">
        <f>INDEX(Curves!$A$12:$AZ$907,$CA255,CD255)</f>
        <v>0</v>
      </c>
      <c r="X255" s="34"/>
      <c r="Y255" s="34">
        <f>INDEX(Curves!$A$12:$AZ$907,$CA255,CF255)</f>
        <v>0</v>
      </c>
      <c r="Z255" s="34">
        <f>INDEX(Curves!$A$12:$AZ$907,$CA255,CG255)</f>
        <v>0</v>
      </c>
      <c r="AA255" s="34">
        <f>INDEX(Curves!$A$12:$AZ$907,$CA255,CH255)</f>
        <v>0</v>
      </c>
      <c r="AB255" s="34"/>
      <c r="AC255" s="34">
        <f>INDEX(Curves!$A$12:$AZ$907,$CA255,CJ255)</f>
        <v>0</v>
      </c>
      <c r="AD255" s="34">
        <f>INDEX(Curves!$A$12:$AZ$907,$CA255,CK255)</f>
        <v>0</v>
      </c>
      <c r="AE255" s="34">
        <f>INDEX(Curves!$A$12:$AZ$907,$CA255,CL255)</f>
        <v>0</v>
      </c>
      <c r="AF255" s="34"/>
      <c r="AG255" s="34">
        <f>INDEX(Curves!$A$12:$AZ$907,$CA255,CN255)</f>
        <v>0</v>
      </c>
      <c r="AH255" s="34">
        <f>INDEX(Curves!$A$12:$AZ$907,$CA255,CO255)</f>
        <v>0</v>
      </c>
      <c r="AI255" s="34">
        <f>INDEX(Curves!$A$12:$AZ$907,$CA255,CP255)</f>
        <v>0</v>
      </c>
      <c r="AJ255" s="34"/>
      <c r="AK255" s="34">
        <f>INDEX(Curves!$A$12:$AZ$907,$CA255,CR255)</f>
        <v>0</v>
      </c>
      <c r="AL255" s="34">
        <f>INDEX(Curves!$A$12:$AZ$907,$CA255,CS255)</f>
        <v>0</v>
      </c>
      <c r="AM255" s="34">
        <f>INDEX(Curves!$A$12:$AZ$907,$CA255,CT255)</f>
        <v>0</v>
      </c>
      <c r="AN255" s="34"/>
      <c r="AO255" s="34">
        <f>INDEX(Curves!$A$12:$AZ$907,$CA255,CV255)</f>
        <v>0</v>
      </c>
      <c r="AP255" s="34">
        <f>INDEX(Curves!$A$12:$AZ$907,$CA255,CW255)</f>
        <v>0</v>
      </c>
      <c r="AQ255" s="34">
        <f>INDEX(Curves!$A$12:$AZ$907,$CA255,CX255)</f>
        <v>0</v>
      </c>
      <c r="AR255" s="34"/>
      <c r="AS255" s="34">
        <f>INDEX(Curves!$A$12:$AZ$907,$CA255,CZ255)</f>
        <v>0</v>
      </c>
      <c r="AT255" s="34">
        <f>INDEX(Curves!$A$12:$AZ$907,$CA255,DA255)</f>
        <v>0</v>
      </c>
      <c r="AU255" s="34">
        <f>INDEX(Curves!$A$12:$AZ$907,$CA255,DB255)</f>
        <v>0</v>
      </c>
      <c r="AV255" s="34"/>
      <c r="AW255" s="34">
        <f>INDEX(Curves!$A$12:$AZ$907,$CA255,DD255)</f>
        <v>0</v>
      </c>
      <c r="AX255" s="34">
        <f>INDEX(Curves!$A$12:$AZ$907,$CA255,DE255)</f>
        <v>0</v>
      </c>
      <c r="AY255" s="34">
        <f>INDEX(Curves!$A$12:$AZ$907,$CA255,DF255)</f>
        <v>0</v>
      </c>
      <c r="AZ255" s="34"/>
      <c r="BA255" s="34">
        <f>INDEX(Curves!$A$12:$AZ$907,$CA255,DH255)</f>
        <v>0</v>
      </c>
      <c r="BB255" s="34">
        <f>INDEX(Curves!$A$12:$AZ$907,$CA255,DI255)</f>
        <v>0</v>
      </c>
      <c r="BC255" s="34">
        <f>INDEX(Curves!$A$12:$AZ$907,$CA255,DJ255)</f>
        <v>0</v>
      </c>
      <c r="BD255" s="34"/>
      <c r="BE255" s="34">
        <f>INDEX(Curves!$A$12:$AZ$907,$CA255,DL255)</f>
        <v>0</v>
      </c>
      <c r="BF255" s="34">
        <f>INDEX(Curves!$A$12:$AZ$907,$CA255,DM255)</f>
        <v>0</v>
      </c>
      <c r="BG255" s="34">
        <f>INDEX(Curves!$A$12:$AZ$907,$CA255,DN255)</f>
        <v>0</v>
      </c>
      <c r="BH255" s="34"/>
      <c r="BI255" s="34">
        <f>INDEX(Curves!$A$12:$AZ$907,$CA255,DP255)</f>
        <v>0</v>
      </c>
      <c r="BJ255" s="34">
        <f>INDEX(Curves!$A$12:$AZ$907,$CA255,DQ255)</f>
        <v>0</v>
      </c>
      <c r="BK255" s="34">
        <f>INDEX(Curves!$A$12:$AZ$907,$CA255,DR255)</f>
        <v>0</v>
      </c>
      <c r="BL255"/>
      <c r="BM255"/>
      <c r="BN255" s="17">
        <f t="shared" si="261"/>
        <v>36647</v>
      </c>
      <c r="BO255" s="17">
        <f t="shared" ref="BO255:BX255" si="322">EOMONTH(BN255,1)</f>
        <v>36707</v>
      </c>
      <c r="BP255" s="17">
        <f t="shared" si="322"/>
        <v>36738</v>
      </c>
      <c r="BQ255" s="17">
        <f t="shared" si="322"/>
        <v>36769</v>
      </c>
      <c r="BR255" s="17">
        <f t="shared" si="322"/>
        <v>36799</v>
      </c>
      <c r="BS255" s="17">
        <f t="shared" si="322"/>
        <v>36830</v>
      </c>
      <c r="BT255" s="17">
        <f t="shared" si="322"/>
        <v>36860</v>
      </c>
      <c r="BU255" s="17">
        <f t="shared" si="322"/>
        <v>36891</v>
      </c>
      <c r="BV255" s="17">
        <f t="shared" si="322"/>
        <v>36922</v>
      </c>
      <c r="BW255" s="17">
        <f t="shared" si="322"/>
        <v>36950</v>
      </c>
      <c r="BX255" s="17">
        <f t="shared" si="322"/>
        <v>36981</v>
      </c>
      <c r="BY255" s="9"/>
      <c r="CA255" s="12">
        <f>MATCH(C255,Curves!$C$12:$C$433,0)</f>
        <v>253</v>
      </c>
      <c r="CB255" s="12">
        <f>MATCH(CONCATENATE("NG ",TEXT($BN255,"mmm-yyyy")),Curves!$11:$11,0)</f>
        <v>20</v>
      </c>
      <c r="CC255" s="12">
        <f>MATCH(CONCATENATE("B ",TEXT($BN255,"mmm-yyyy")),Curves!$11:$11,0)</f>
        <v>8</v>
      </c>
      <c r="CD255" s="12">
        <f>MATCH(CONCATENATE("DISC ",TEXT($BN255,"mmm-yyyy")),Curves!$11:$11,0)</f>
        <v>32</v>
      </c>
      <c r="CE255" s="12"/>
      <c r="CF255" s="12">
        <f>MATCH(CONCATENATE("NG ",TEXT($BO255,"mmm-yyyy")),Curves!$11:$11,0)</f>
        <v>21</v>
      </c>
      <c r="CG255" s="12">
        <f>MATCH(CONCATENATE("B ",TEXT($BO255,"mmm-yyyy")),Curves!$11:$11,0)</f>
        <v>9</v>
      </c>
      <c r="CH255" s="12">
        <f>MATCH(CONCATENATE("DISC ",TEXT($BO255,"mmm-yyyy")),Curves!$11:$11,0)</f>
        <v>33</v>
      </c>
      <c r="CI255" s="12"/>
      <c r="CJ255" s="12">
        <f>MATCH(CONCATENATE("NG ",TEXT($BP255,"mmm-yyyy")),Curves!$11:$11,0)</f>
        <v>22</v>
      </c>
      <c r="CK255" s="12">
        <f>MATCH(CONCATENATE("B ",TEXT($BP255,"mmm-yyyy")),Curves!$11:$11,0)</f>
        <v>10</v>
      </c>
      <c r="CL255" s="12">
        <f>MATCH(CONCATENATE("DISC ",TEXT($BP255,"mmm-yyyy")),Curves!$11:$11,0)</f>
        <v>34</v>
      </c>
      <c r="CM255" s="12"/>
      <c r="CN255" s="12">
        <f>MATCH(CONCATENATE("NG ",TEXT($BQ255,"mmm-yyyy")),Curves!$11:$11,0)</f>
        <v>23</v>
      </c>
      <c r="CO255" s="12">
        <f>MATCH(CONCATENATE("B ",TEXT($BQ255,"mmm-yyyy")),Curves!$11:$11,0)</f>
        <v>11</v>
      </c>
      <c r="CP255" s="12">
        <f>MATCH(CONCATENATE("DISC ",TEXT($BQ255,"mmm-yyyy")),Curves!$11:$11,0)</f>
        <v>35</v>
      </c>
      <c r="CQ255" s="12"/>
      <c r="CR255" s="12">
        <f>MATCH(CONCATENATE("NG ",TEXT($BR255,"mmm-yyyy")),Curves!$11:$11,0)</f>
        <v>24</v>
      </c>
      <c r="CS255" s="12">
        <f>MATCH(CONCATENATE("B ",TEXT($BR255,"mmm-yyyy")),Curves!$11:$11,0)</f>
        <v>12</v>
      </c>
      <c r="CT255" s="12">
        <f>MATCH(CONCATENATE("DISC ",TEXT($BR255,"mmm-yyyy")),Curves!$11:$11,0)</f>
        <v>36</v>
      </c>
      <c r="CU255" s="12"/>
      <c r="CV255" s="12">
        <f>MATCH(CONCATENATE("NG ",TEXT($BS255,"mmm-yyyy")),Curves!$11:$11,0)</f>
        <v>25</v>
      </c>
      <c r="CW255" s="12">
        <f>MATCH(CONCATENATE("B ",TEXT($BS255,"mmm-yyyy")),Curves!$11:$11,0)</f>
        <v>13</v>
      </c>
      <c r="CX255" s="12">
        <f>MATCH(CONCATENATE("DISC ",TEXT($BS255,"mmm-yyyy")),Curves!$11:$11,0)</f>
        <v>37</v>
      </c>
      <c r="CY255" s="12"/>
      <c r="CZ255" s="12">
        <f>MATCH(CONCATENATE("NG ",TEXT($BT255,"mmm-yyyy")),Curves!$11:$11,0)</f>
        <v>26</v>
      </c>
      <c r="DA255" s="12">
        <f>MATCH(CONCATENATE("B ",TEXT($BT255,"mmm-yyyy")),Curves!$11:$11,0)</f>
        <v>14</v>
      </c>
      <c r="DB255" s="12">
        <f>MATCH(CONCATENATE("DISC ",TEXT($BT255,"mmm-yyyy")),Curves!$11:$11,0)</f>
        <v>38</v>
      </c>
      <c r="DC255" s="12"/>
      <c r="DD255" s="12">
        <f>MATCH(CONCATENATE("NG ",TEXT($BU255,"mmm-yyyy")),Curves!$11:$11,0)</f>
        <v>27</v>
      </c>
      <c r="DE255" s="12">
        <f>MATCH(CONCATENATE("B ",TEXT($BU255,"mmm-yyyy")),Curves!$11:$11,0)</f>
        <v>15</v>
      </c>
      <c r="DF255" s="12">
        <f>MATCH(CONCATENATE("DISC ",TEXT($BU255,"mmm-yyyy")),Curves!$11:$11,0)</f>
        <v>39</v>
      </c>
      <c r="DG255" s="12"/>
      <c r="DH255" s="12">
        <f>MATCH(CONCATENATE("NG ",TEXT($BV255,"mmm-yyyy")),Curves!$11:$11,0)</f>
        <v>28</v>
      </c>
      <c r="DI255" s="12">
        <f>MATCH(CONCATENATE("B ",TEXT($BV255,"mmm-yyyy")),Curves!$11:$11,0)</f>
        <v>16</v>
      </c>
      <c r="DJ255" s="12">
        <f>MATCH(CONCATENATE("DISC ",TEXT($BV255,"mmm-yyyy")),Curves!$11:$11,0)</f>
        <v>40</v>
      </c>
      <c r="DL255" s="12">
        <f>MATCH(CONCATENATE("NG ",TEXT($BW255,"mmm-yyyy")),Curves!$11:$11,0)</f>
        <v>29</v>
      </c>
      <c r="DM255" s="12">
        <f>MATCH(CONCATENATE("B ",TEXT($BW255,"mmm-yyyy")),Curves!$11:$11,0)</f>
        <v>17</v>
      </c>
      <c r="DN255" s="12">
        <f>MATCH(CONCATENATE("DISC ",TEXT($BW255,"mmm-yyyy")),Curves!$11:$11,0)</f>
        <v>41</v>
      </c>
      <c r="DP255" s="12">
        <f>MATCH(CONCATENATE("NG ",TEXT($BX255,"mmm-yyyy")),Curves!$11:$11,0)</f>
        <v>30</v>
      </c>
      <c r="DQ255" s="12">
        <f>MATCH(CONCATENATE("B ",TEXT($BX255,"mmm-yyyy")),Curves!$11:$11,0)</f>
        <v>18</v>
      </c>
      <c r="DR255" s="12">
        <f>MATCH(CONCATENATE("DISC ",TEXT($BX255,"mmm-yyyy")),Curves!$11:$11,0)</f>
        <v>42</v>
      </c>
    </row>
    <row r="256" spans="2:122" x14ac:dyDescent="0.2">
      <c r="B256" s="6">
        <f t="shared" si="245"/>
        <v>36892</v>
      </c>
      <c r="C256" s="27">
        <f>IF(Curves!C265&lt;&gt;"",Curves!C265,"")</f>
        <v>36870</v>
      </c>
      <c r="D256" s="31"/>
      <c r="E256" s="20">
        <f t="shared" si="246"/>
        <v>0</v>
      </c>
      <c r="F256" s="20">
        <f t="shared" si="248"/>
        <v>0</v>
      </c>
      <c r="G256" s="20">
        <f t="shared" si="249"/>
        <v>0</v>
      </c>
      <c r="H256" s="20">
        <f t="shared" si="250"/>
        <v>0</v>
      </c>
      <c r="I256" s="20">
        <f t="shared" si="251"/>
        <v>0</v>
      </c>
      <c r="J256" s="20">
        <f t="shared" si="252"/>
        <v>0</v>
      </c>
      <c r="K256" s="20">
        <f t="shared" si="253"/>
        <v>0</v>
      </c>
      <c r="L256" s="20">
        <f t="shared" si="254"/>
        <v>0</v>
      </c>
      <c r="M256" s="20">
        <f t="shared" si="255"/>
        <v>0</v>
      </c>
      <c r="N256" s="20">
        <f t="shared" si="256"/>
        <v>0</v>
      </c>
      <c r="O256" s="21">
        <f t="shared" si="257"/>
        <v>0</v>
      </c>
      <c r="P256" s="20"/>
      <c r="Q256" s="50">
        <f t="shared" si="258"/>
        <v>0</v>
      </c>
      <c r="R256" s="50">
        <f t="shared" si="311"/>
        <v>0</v>
      </c>
      <c r="S256" s="51">
        <f t="shared" si="259"/>
        <v>1.6230261000990076</v>
      </c>
      <c r="U256" s="34">
        <f>INDEX(Curves!$A$12:$AZ$907,$CA256,CB256)</f>
        <v>0</v>
      </c>
      <c r="V256" s="34">
        <f>INDEX(Curves!$A$12:$AZ$907,$CA256,CC256)</f>
        <v>0</v>
      </c>
      <c r="W256" s="34">
        <f>INDEX(Curves!$A$12:$AZ$907,$CA256,CD256)</f>
        <v>0</v>
      </c>
      <c r="X256" s="34"/>
      <c r="Y256" s="34">
        <f>INDEX(Curves!$A$12:$AZ$907,$CA256,CF256)</f>
        <v>0</v>
      </c>
      <c r="Z256" s="34">
        <f>INDEX(Curves!$A$12:$AZ$907,$CA256,CG256)</f>
        <v>0</v>
      </c>
      <c r="AA256" s="34">
        <f>INDEX(Curves!$A$12:$AZ$907,$CA256,CH256)</f>
        <v>0</v>
      </c>
      <c r="AB256" s="34"/>
      <c r="AC256" s="34">
        <f>INDEX(Curves!$A$12:$AZ$907,$CA256,CJ256)</f>
        <v>0</v>
      </c>
      <c r="AD256" s="34">
        <f>INDEX(Curves!$A$12:$AZ$907,$CA256,CK256)</f>
        <v>0</v>
      </c>
      <c r="AE256" s="34">
        <f>INDEX(Curves!$A$12:$AZ$907,$CA256,CL256)</f>
        <v>0</v>
      </c>
      <c r="AF256" s="34"/>
      <c r="AG256" s="34">
        <f>INDEX(Curves!$A$12:$AZ$907,$CA256,CN256)</f>
        <v>0</v>
      </c>
      <c r="AH256" s="34">
        <f>INDEX(Curves!$A$12:$AZ$907,$CA256,CO256)</f>
        <v>0</v>
      </c>
      <c r="AI256" s="34">
        <f>INDEX(Curves!$A$12:$AZ$907,$CA256,CP256)</f>
        <v>0</v>
      </c>
      <c r="AJ256" s="34"/>
      <c r="AK256" s="34">
        <f>INDEX(Curves!$A$12:$AZ$907,$CA256,CR256)</f>
        <v>0</v>
      </c>
      <c r="AL256" s="34">
        <f>INDEX(Curves!$A$12:$AZ$907,$CA256,CS256)</f>
        <v>0</v>
      </c>
      <c r="AM256" s="34">
        <f>INDEX(Curves!$A$12:$AZ$907,$CA256,CT256)</f>
        <v>0</v>
      </c>
      <c r="AN256" s="34"/>
      <c r="AO256" s="34">
        <f>INDEX(Curves!$A$12:$AZ$907,$CA256,CV256)</f>
        <v>0</v>
      </c>
      <c r="AP256" s="34">
        <f>INDEX(Curves!$A$12:$AZ$907,$CA256,CW256)</f>
        <v>0</v>
      </c>
      <c r="AQ256" s="34">
        <f>INDEX(Curves!$A$12:$AZ$907,$CA256,CX256)</f>
        <v>0</v>
      </c>
      <c r="AR256" s="34"/>
      <c r="AS256" s="34">
        <f>INDEX(Curves!$A$12:$AZ$907,$CA256,CZ256)</f>
        <v>0</v>
      </c>
      <c r="AT256" s="34">
        <f>INDEX(Curves!$A$12:$AZ$907,$CA256,DA256)</f>
        <v>0</v>
      </c>
      <c r="AU256" s="34">
        <f>INDEX(Curves!$A$12:$AZ$907,$CA256,DB256)</f>
        <v>0</v>
      </c>
      <c r="AV256" s="34"/>
      <c r="AW256" s="34">
        <f>INDEX(Curves!$A$12:$AZ$907,$CA256,DD256)</f>
        <v>0</v>
      </c>
      <c r="AX256" s="34">
        <f>INDEX(Curves!$A$12:$AZ$907,$CA256,DE256)</f>
        <v>0</v>
      </c>
      <c r="AY256" s="34">
        <f>INDEX(Curves!$A$12:$AZ$907,$CA256,DF256)</f>
        <v>0</v>
      </c>
      <c r="AZ256" s="34"/>
      <c r="BA256" s="34">
        <f>INDEX(Curves!$A$12:$AZ$907,$CA256,DH256)</f>
        <v>0</v>
      </c>
      <c r="BB256" s="34">
        <f>INDEX(Curves!$A$12:$AZ$907,$CA256,DI256)</f>
        <v>0</v>
      </c>
      <c r="BC256" s="34">
        <f>INDEX(Curves!$A$12:$AZ$907,$CA256,DJ256)</f>
        <v>0</v>
      </c>
      <c r="BD256" s="34"/>
      <c r="BE256" s="34">
        <f>INDEX(Curves!$A$12:$AZ$907,$CA256,DL256)</f>
        <v>0</v>
      </c>
      <c r="BF256" s="34">
        <f>INDEX(Curves!$A$12:$AZ$907,$CA256,DM256)</f>
        <v>0</v>
      </c>
      <c r="BG256" s="34">
        <f>INDEX(Curves!$A$12:$AZ$907,$CA256,DN256)</f>
        <v>0</v>
      </c>
      <c r="BH256" s="34"/>
      <c r="BI256" s="34">
        <f>INDEX(Curves!$A$12:$AZ$907,$CA256,DP256)</f>
        <v>0</v>
      </c>
      <c r="BJ256" s="34">
        <f>INDEX(Curves!$A$12:$AZ$907,$CA256,DQ256)</f>
        <v>0</v>
      </c>
      <c r="BK256" s="34">
        <f>INDEX(Curves!$A$12:$AZ$907,$CA256,DR256)</f>
        <v>0</v>
      </c>
      <c r="BL256"/>
      <c r="BM256"/>
      <c r="BN256" s="17">
        <f t="shared" si="261"/>
        <v>36647</v>
      </c>
      <c r="BO256" s="17">
        <f t="shared" ref="BO256:BX256" si="323">EOMONTH(BN256,1)</f>
        <v>36707</v>
      </c>
      <c r="BP256" s="17">
        <f t="shared" si="323"/>
        <v>36738</v>
      </c>
      <c r="BQ256" s="17">
        <f t="shared" si="323"/>
        <v>36769</v>
      </c>
      <c r="BR256" s="17">
        <f t="shared" si="323"/>
        <v>36799</v>
      </c>
      <c r="BS256" s="17">
        <f t="shared" si="323"/>
        <v>36830</v>
      </c>
      <c r="BT256" s="17">
        <f t="shared" si="323"/>
        <v>36860</v>
      </c>
      <c r="BU256" s="17">
        <f t="shared" si="323"/>
        <v>36891</v>
      </c>
      <c r="BV256" s="17">
        <f t="shared" si="323"/>
        <v>36922</v>
      </c>
      <c r="BW256" s="17">
        <f t="shared" si="323"/>
        <v>36950</v>
      </c>
      <c r="BX256" s="17">
        <f t="shared" si="323"/>
        <v>36981</v>
      </c>
      <c r="BY256" s="9"/>
      <c r="CA256" s="12">
        <f>MATCH(C256,Curves!$C$12:$C$433,0)</f>
        <v>254</v>
      </c>
      <c r="CB256" s="12">
        <f>MATCH(CONCATENATE("NG ",TEXT($BN256,"mmm-yyyy")),Curves!$11:$11,0)</f>
        <v>20</v>
      </c>
      <c r="CC256" s="12">
        <f>MATCH(CONCATENATE("B ",TEXT($BN256,"mmm-yyyy")),Curves!$11:$11,0)</f>
        <v>8</v>
      </c>
      <c r="CD256" s="12">
        <f>MATCH(CONCATENATE("DISC ",TEXT($BN256,"mmm-yyyy")),Curves!$11:$11,0)</f>
        <v>32</v>
      </c>
      <c r="CE256" s="12"/>
      <c r="CF256" s="12">
        <f>MATCH(CONCATENATE("NG ",TEXT($BO256,"mmm-yyyy")),Curves!$11:$11,0)</f>
        <v>21</v>
      </c>
      <c r="CG256" s="12">
        <f>MATCH(CONCATENATE("B ",TEXT($BO256,"mmm-yyyy")),Curves!$11:$11,0)</f>
        <v>9</v>
      </c>
      <c r="CH256" s="12">
        <f>MATCH(CONCATENATE("DISC ",TEXT($BO256,"mmm-yyyy")),Curves!$11:$11,0)</f>
        <v>33</v>
      </c>
      <c r="CI256" s="12"/>
      <c r="CJ256" s="12">
        <f>MATCH(CONCATENATE("NG ",TEXT($BP256,"mmm-yyyy")),Curves!$11:$11,0)</f>
        <v>22</v>
      </c>
      <c r="CK256" s="12">
        <f>MATCH(CONCATENATE("B ",TEXT($BP256,"mmm-yyyy")),Curves!$11:$11,0)</f>
        <v>10</v>
      </c>
      <c r="CL256" s="12">
        <f>MATCH(CONCATENATE("DISC ",TEXT($BP256,"mmm-yyyy")),Curves!$11:$11,0)</f>
        <v>34</v>
      </c>
      <c r="CM256" s="12"/>
      <c r="CN256" s="12">
        <f>MATCH(CONCATENATE("NG ",TEXT($BQ256,"mmm-yyyy")),Curves!$11:$11,0)</f>
        <v>23</v>
      </c>
      <c r="CO256" s="12">
        <f>MATCH(CONCATENATE("B ",TEXT($BQ256,"mmm-yyyy")),Curves!$11:$11,0)</f>
        <v>11</v>
      </c>
      <c r="CP256" s="12">
        <f>MATCH(CONCATENATE("DISC ",TEXT($BQ256,"mmm-yyyy")),Curves!$11:$11,0)</f>
        <v>35</v>
      </c>
      <c r="CQ256" s="12"/>
      <c r="CR256" s="12">
        <f>MATCH(CONCATENATE("NG ",TEXT($BR256,"mmm-yyyy")),Curves!$11:$11,0)</f>
        <v>24</v>
      </c>
      <c r="CS256" s="12">
        <f>MATCH(CONCATENATE("B ",TEXT($BR256,"mmm-yyyy")),Curves!$11:$11,0)</f>
        <v>12</v>
      </c>
      <c r="CT256" s="12">
        <f>MATCH(CONCATENATE("DISC ",TEXT($BR256,"mmm-yyyy")),Curves!$11:$11,0)</f>
        <v>36</v>
      </c>
      <c r="CU256" s="12"/>
      <c r="CV256" s="12">
        <f>MATCH(CONCATENATE("NG ",TEXT($BS256,"mmm-yyyy")),Curves!$11:$11,0)</f>
        <v>25</v>
      </c>
      <c r="CW256" s="12">
        <f>MATCH(CONCATENATE("B ",TEXT($BS256,"mmm-yyyy")),Curves!$11:$11,0)</f>
        <v>13</v>
      </c>
      <c r="CX256" s="12">
        <f>MATCH(CONCATENATE("DISC ",TEXT($BS256,"mmm-yyyy")),Curves!$11:$11,0)</f>
        <v>37</v>
      </c>
      <c r="CY256" s="12"/>
      <c r="CZ256" s="12">
        <f>MATCH(CONCATENATE("NG ",TEXT($BT256,"mmm-yyyy")),Curves!$11:$11,0)</f>
        <v>26</v>
      </c>
      <c r="DA256" s="12">
        <f>MATCH(CONCATENATE("B ",TEXT($BT256,"mmm-yyyy")),Curves!$11:$11,0)</f>
        <v>14</v>
      </c>
      <c r="DB256" s="12">
        <f>MATCH(CONCATENATE("DISC ",TEXT($BT256,"mmm-yyyy")),Curves!$11:$11,0)</f>
        <v>38</v>
      </c>
      <c r="DC256" s="12"/>
      <c r="DD256" s="12">
        <f>MATCH(CONCATENATE("NG ",TEXT($BU256,"mmm-yyyy")),Curves!$11:$11,0)</f>
        <v>27</v>
      </c>
      <c r="DE256" s="12">
        <f>MATCH(CONCATENATE("B ",TEXT($BU256,"mmm-yyyy")),Curves!$11:$11,0)</f>
        <v>15</v>
      </c>
      <c r="DF256" s="12">
        <f>MATCH(CONCATENATE("DISC ",TEXT($BU256,"mmm-yyyy")),Curves!$11:$11,0)</f>
        <v>39</v>
      </c>
      <c r="DG256" s="12"/>
      <c r="DH256" s="12">
        <f>MATCH(CONCATENATE("NG ",TEXT($BV256,"mmm-yyyy")),Curves!$11:$11,0)</f>
        <v>28</v>
      </c>
      <c r="DI256" s="12">
        <f>MATCH(CONCATENATE("B ",TEXT($BV256,"mmm-yyyy")),Curves!$11:$11,0)</f>
        <v>16</v>
      </c>
      <c r="DJ256" s="12">
        <f>MATCH(CONCATENATE("DISC ",TEXT($BV256,"mmm-yyyy")),Curves!$11:$11,0)</f>
        <v>40</v>
      </c>
      <c r="DL256" s="12">
        <f>MATCH(CONCATENATE("NG ",TEXT($BW256,"mmm-yyyy")),Curves!$11:$11,0)</f>
        <v>29</v>
      </c>
      <c r="DM256" s="12">
        <f>MATCH(CONCATENATE("B ",TEXT($BW256,"mmm-yyyy")),Curves!$11:$11,0)</f>
        <v>17</v>
      </c>
      <c r="DN256" s="12">
        <f>MATCH(CONCATENATE("DISC ",TEXT($BW256,"mmm-yyyy")),Curves!$11:$11,0)</f>
        <v>41</v>
      </c>
      <c r="DP256" s="12">
        <f>MATCH(CONCATENATE("NG ",TEXT($BX256,"mmm-yyyy")),Curves!$11:$11,0)</f>
        <v>30</v>
      </c>
      <c r="DQ256" s="12">
        <f>MATCH(CONCATENATE("B ",TEXT($BX256,"mmm-yyyy")),Curves!$11:$11,0)</f>
        <v>18</v>
      </c>
      <c r="DR256" s="12">
        <f>MATCH(CONCATENATE("DISC ",TEXT($BX256,"mmm-yyyy")),Curves!$11:$11,0)</f>
        <v>42</v>
      </c>
    </row>
    <row r="257" spans="2:122" x14ac:dyDescent="0.2">
      <c r="B257" s="6">
        <f t="shared" si="245"/>
        <v>36892</v>
      </c>
      <c r="C257" s="27">
        <f>IF(Curves!C266&lt;&gt;"",Curves!C266,"")</f>
        <v>36871</v>
      </c>
      <c r="D257" s="31"/>
      <c r="E257" s="20">
        <f t="shared" si="246"/>
        <v>0</v>
      </c>
      <c r="F257" s="20">
        <f t="shared" si="248"/>
        <v>0</v>
      </c>
      <c r="G257" s="20">
        <f t="shared" si="249"/>
        <v>0</v>
      </c>
      <c r="H257" s="20">
        <f t="shared" si="250"/>
        <v>0</v>
      </c>
      <c r="I257" s="20">
        <f t="shared" si="251"/>
        <v>0</v>
      </c>
      <c r="J257" s="20">
        <f t="shared" si="252"/>
        <v>0</v>
      </c>
      <c r="K257" s="20">
        <f t="shared" si="253"/>
        <v>0</v>
      </c>
      <c r="L257" s="20">
        <f t="shared" si="254"/>
        <v>0</v>
      </c>
      <c r="M257" s="20">
        <f t="shared" si="255"/>
        <v>9.0580347592380939</v>
      </c>
      <c r="N257" s="20">
        <f t="shared" si="256"/>
        <v>8.7102885225420508</v>
      </c>
      <c r="O257" s="21">
        <f t="shared" si="257"/>
        <v>7.7305897072686296</v>
      </c>
      <c r="P257" s="20"/>
      <c r="Q257" s="50">
        <f t="shared" si="258"/>
        <v>9.0580347592380939</v>
      </c>
      <c r="R257" s="50">
        <f t="shared" si="311"/>
        <v>7.7305897072686296</v>
      </c>
      <c r="S257" s="51">
        <f t="shared" si="259"/>
        <v>1.3274450519694643</v>
      </c>
      <c r="U257" s="34">
        <f>INDEX(Curves!$A$12:$AZ$907,$CA257,CB257)</f>
        <v>0</v>
      </c>
      <c r="V257" s="34">
        <f>INDEX(Curves!$A$12:$AZ$907,$CA257,CC257)</f>
        <v>0</v>
      </c>
      <c r="W257" s="34">
        <f>INDEX(Curves!$A$12:$AZ$907,$CA257,CD257)</f>
        <v>0</v>
      </c>
      <c r="X257" s="34"/>
      <c r="Y257" s="34">
        <f>INDEX(Curves!$A$12:$AZ$907,$CA257,CF257)</f>
        <v>0</v>
      </c>
      <c r="Z257" s="34">
        <f>INDEX(Curves!$A$12:$AZ$907,$CA257,CG257)</f>
        <v>0</v>
      </c>
      <c r="AA257" s="34">
        <f>INDEX(Curves!$A$12:$AZ$907,$CA257,CH257)</f>
        <v>0</v>
      </c>
      <c r="AB257" s="34"/>
      <c r="AC257" s="34">
        <f>INDEX(Curves!$A$12:$AZ$907,$CA257,CJ257)</f>
        <v>0</v>
      </c>
      <c r="AD257" s="34">
        <f>INDEX(Curves!$A$12:$AZ$907,$CA257,CK257)</f>
        <v>0</v>
      </c>
      <c r="AE257" s="34">
        <f>INDEX(Curves!$A$12:$AZ$907,$CA257,CL257)</f>
        <v>0</v>
      </c>
      <c r="AF257" s="34"/>
      <c r="AG257" s="34">
        <f>INDEX(Curves!$A$12:$AZ$907,$CA257,CN257)</f>
        <v>0</v>
      </c>
      <c r="AH257" s="34">
        <f>INDEX(Curves!$A$12:$AZ$907,$CA257,CO257)</f>
        <v>0</v>
      </c>
      <c r="AI257" s="34">
        <f>INDEX(Curves!$A$12:$AZ$907,$CA257,CP257)</f>
        <v>0</v>
      </c>
      <c r="AJ257" s="34"/>
      <c r="AK257" s="34">
        <f>INDEX(Curves!$A$12:$AZ$907,$CA257,CR257)</f>
        <v>0</v>
      </c>
      <c r="AL257" s="34">
        <f>INDEX(Curves!$A$12:$AZ$907,$CA257,CS257)</f>
        <v>0</v>
      </c>
      <c r="AM257" s="34">
        <f>INDEX(Curves!$A$12:$AZ$907,$CA257,CT257)</f>
        <v>0</v>
      </c>
      <c r="AN257" s="34"/>
      <c r="AO257" s="34">
        <f>INDEX(Curves!$A$12:$AZ$907,$CA257,CV257)</f>
        <v>0</v>
      </c>
      <c r="AP257" s="34">
        <f>INDEX(Curves!$A$12:$AZ$907,$CA257,CW257)</f>
        <v>0</v>
      </c>
      <c r="AQ257" s="34">
        <f>INDEX(Curves!$A$12:$AZ$907,$CA257,CX257)</f>
        <v>0</v>
      </c>
      <c r="AR257" s="34"/>
      <c r="AS257" s="34">
        <f>INDEX(Curves!$A$12:$AZ$907,$CA257,CZ257)</f>
        <v>0</v>
      </c>
      <c r="AT257" s="34">
        <f>INDEX(Curves!$A$12:$AZ$907,$CA257,DA257)</f>
        <v>0</v>
      </c>
      <c r="AU257" s="34">
        <f>INDEX(Curves!$A$12:$AZ$907,$CA257,DB257)</f>
        <v>0</v>
      </c>
      <c r="AV257" s="34"/>
      <c r="AW257" s="34">
        <f>INDEX(Curves!$A$12:$AZ$907,$CA257,DD257)</f>
        <v>0</v>
      </c>
      <c r="AX257" s="34">
        <f>INDEX(Curves!$A$12:$AZ$907,$CA257,DE257)</f>
        <v>0</v>
      </c>
      <c r="AY257" s="34">
        <f>INDEX(Curves!$A$12:$AZ$907,$CA257,DF257)</f>
        <v>0</v>
      </c>
      <c r="AZ257" s="34"/>
      <c r="BA257" s="34">
        <f>INDEX(Curves!$A$12:$AZ$907,$CA257,DH257)</f>
        <v>9.4130000000000003</v>
      </c>
      <c r="BB257" s="34">
        <f>INDEX(Curves!$A$12:$AZ$907,$CA257,DI257)</f>
        <v>-0.32</v>
      </c>
      <c r="BC257" s="34">
        <f>INDEX(Curves!$A$12:$AZ$907,$CA257,DJ257)</f>
        <v>0.99615470793336558</v>
      </c>
      <c r="BD257" s="34"/>
      <c r="BE257" s="34">
        <f>INDEX(Curves!$A$12:$AZ$907,$CA257,DL257)</f>
        <v>9.1140000000000008</v>
      </c>
      <c r="BF257" s="34">
        <f>INDEX(Curves!$A$12:$AZ$907,$CA257,DM257)</f>
        <v>-0.32</v>
      </c>
      <c r="BG257" s="34">
        <f>INDEX(Curves!$A$12:$AZ$907,$CA257,DN257)</f>
        <v>0.99048084177189555</v>
      </c>
      <c r="BH257" s="34"/>
      <c r="BI257" s="34">
        <f>INDEX(Curves!$A$12:$AZ$907,$CA257,DP257)</f>
        <v>8.1839999999999993</v>
      </c>
      <c r="BJ257" s="34">
        <f>INDEX(Curves!$A$12:$AZ$907,$CA257,DQ257)</f>
        <v>-0.34</v>
      </c>
      <c r="BK257" s="34">
        <f>INDEX(Curves!$A$12:$AZ$907,$CA257,DR257)</f>
        <v>0.98554177808116139</v>
      </c>
      <c r="BL257"/>
      <c r="BM257"/>
      <c r="BN257" s="17">
        <f t="shared" si="261"/>
        <v>36647</v>
      </c>
      <c r="BO257" s="17">
        <f t="shared" ref="BO257:BX257" si="324">EOMONTH(BN257,1)</f>
        <v>36707</v>
      </c>
      <c r="BP257" s="17">
        <f t="shared" si="324"/>
        <v>36738</v>
      </c>
      <c r="BQ257" s="17">
        <f t="shared" si="324"/>
        <v>36769</v>
      </c>
      <c r="BR257" s="17">
        <f t="shared" si="324"/>
        <v>36799</v>
      </c>
      <c r="BS257" s="17">
        <f t="shared" si="324"/>
        <v>36830</v>
      </c>
      <c r="BT257" s="17">
        <f t="shared" si="324"/>
        <v>36860</v>
      </c>
      <c r="BU257" s="17">
        <f t="shared" si="324"/>
        <v>36891</v>
      </c>
      <c r="BV257" s="17">
        <f t="shared" si="324"/>
        <v>36922</v>
      </c>
      <c r="BW257" s="17">
        <f t="shared" si="324"/>
        <v>36950</v>
      </c>
      <c r="BX257" s="17">
        <f t="shared" si="324"/>
        <v>36981</v>
      </c>
      <c r="BY257" s="9"/>
      <c r="CA257" s="12">
        <f>MATCH(C257,Curves!$C$12:$C$433,0)</f>
        <v>255</v>
      </c>
      <c r="CB257" s="12">
        <f>MATCH(CONCATENATE("NG ",TEXT($BN257,"mmm-yyyy")),Curves!$11:$11,0)</f>
        <v>20</v>
      </c>
      <c r="CC257" s="12">
        <f>MATCH(CONCATENATE("B ",TEXT($BN257,"mmm-yyyy")),Curves!$11:$11,0)</f>
        <v>8</v>
      </c>
      <c r="CD257" s="12">
        <f>MATCH(CONCATENATE("DISC ",TEXT($BN257,"mmm-yyyy")),Curves!$11:$11,0)</f>
        <v>32</v>
      </c>
      <c r="CE257" s="12"/>
      <c r="CF257" s="12">
        <f>MATCH(CONCATENATE("NG ",TEXT($BO257,"mmm-yyyy")),Curves!$11:$11,0)</f>
        <v>21</v>
      </c>
      <c r="CG257" s="12">
        <f>MATCH(CONCATENATE("B ",TEXT($BO257,"mmm-yyyy")),Curves!$11:$11,0)</f>
        <v>9</v>
      </c>
      <c r="CH257" s="12">
        <f>MATCH(CONCATENATE("DISC ",TEXT($BO257,"mmm-yyyy")),Curves!$11:$11,0)</f>
        <v>33</v>
      </c>
      <c r="CI257" s="12"/>
      <c r="CJ257" s="12">
        <f>MATCH(CONCATENATE("NG ",TEXT($BP257,"mmm-yyyy")),Curves!$11:$11,0)</f>
        <v>22</v>
      </c>
      <c r="CK257" s="12">
        <f>MATCH(CONCATENATE("B ",TEXT($BP257,"mmm-yyyy")),Curves!$11:$11,0)</f>
        <v>10</v>
      </c>
      <c r="CL257" s="12">
        <f>MATCH(CONCATENATE("DISC ",TEXT($BP257,"mmm-yyyy")),Curves!$11:$11,0)</f>
        <v>34</v>
      </c>
      <c r="CM257" s="12"/>
      <c r="CN257" s="12">
        <f>MATCH(CONCATENATE("NG ",TEXT($BQ257,"mmm-yyyy")),Curves!$11:$11,0)</f>
        <v>23</v>
      </c>
      <c r="CO257" s="12">
        <f>MATCH(CONCATENATE("B ",TEXT($BQ257,"mmm-yyyy")),Curves!$11:$11,0)</f>
        <v>11</v>
      </c>
      <c r="CP257" s="12">
        <f>MATCH(CONCATENATE("DISC ",TEXT($BQ257,"mmm-yyyy")),Curves!$11:$11,0)</f>
        <v>35</v>
      </c>
      <c r="CQ257" s="12"/>
      <c r="CR257" s="12">
        <f>MATCH(CONCATENATE("NG ",TEXT($BR257,"mmm-yyyy")),Curves!$11:$11,0)</f>
        <v>24</v>
      </c>
      <c r="CS257" s="12">
        <f>MATCH(CONCATENATE("B ",TEXT($BR257,"mmm-yyyy")),Curves!$11:$11,0)</f>
        <v>12</v>
      </c>
      <c r="CT257" s="12">
        <f>MATCH(CONCATENATE("DISC ",TEXT($BR257,"mmm-yyyy")),Curves!$11:$11,0)</f>
        <v>36</v>
      </c>
      <c r="CU257" s="12"/>
      <c r="CV257" s="12">
        <f>MATCH(CONCATENATE("NG ",TEXT($BS257,"mmm-yyyy")),Curves!$11:$11,0)</f>
        <v>25</v>
      </c>
      <c r="CW257" s="12">
        <f>MATCH(CONCATENATE("B ",TEXT($BS257,"mmm-yyyy")),Curves!$11:$11,0)</f>
        <v>13</v>
      </c>
      <c r="CX257" s="12">
        <f>MATCH(CONCATENATE("DISC ",TEXT($BS257,"mmm-yyyy")),Curves!$11:$11,0)</f>
        <v>37</v>
      </c>
      <c r="CY257" s="12"/>
      <c r="CZ257" s="12">
        <f>MATCH(CONCATENATE("NG ",TEXT($BT257,"mmm-yyyy")),Curves!$11:$11,0)</f>
        <v>26</v>
      </c>
      <c r="DA257" s="12">
        <f>MATCH(CONCATENATE("B ",TEXT($BT257,"mmm-yyyy")),Curves!$11:$11,0)</f>
        <v>14</v>
      </c>
      <c r="DB257" s="12">
        <f>MATCH(CONCATENATE("DISC ",TEXT($BT257,"mmm-yyyy")),Curves!$11:$11,0)</f>
        <v>38</v>
      </c>
      <c r="DC257" s="12"/>
      <c r="DD257" s="12">
        <f>MATCH(CONCATENATE("NG ",TEXT($BU257,"mmm-yyyy")),Curves!$11:$11,0)</f>
        <v>27</v>
      </c>
      <c r="DE257" s="12">
        <f>MATCH(CONCATENATE("B ",TEXT($BU257,"mmm-yyyy")),Curves!$11:$11,0)</f>
        <v>15</v>
      </c>
      <c r="DF257" s="12">
        <f>MATCH(CONCATENATE("DISC ",TEXT($BU257,"mmm-yyyy")),Curves!$11:$11,0)</f>
        <v>39</v>
      </c>
      <c r="DG257" s="12"/>
      <c r="DH257" s="12">
        <f>MATCH(CONCATENATE("NG ",TEXT($BV257,"mmm-yyyy")),Curves!$11:$11,0)</f>
        <v>28</v>
      </c>
      <c r="DI257" s="12">
        <f>MATCH(CONCATENATE("B ",TEXT($BV257,"mmm-yyyy")),Curves!$11:$11,0)</f>
        <v>16</v>
      </c>
      <c r="DJ257" s="12">
        <f>MATCH(CONCATENATE("DISC ",TEXT($BV257,"mmm-yyyy")),Curves!$11:$11,0)</f>
        <v>40</v>
      </c>
      <c r="DL257" s="12">
        <f>MATCH(CONCATENATE("NG ",TEXT($BW257,"mmm-yyyy")),Curves!$11:$11,0)</f>
        <v>29</v>
      </c>
      <c r="DM257" s="12">
        <f>MATCH(CONCATENATE("B ",TEXT($BW257,"mmm-yyyy")),Curves!$11:$11,0)</f>
        <v>17</v>
      </c>
      <c r="DN257" s="12">
        <f>MATCH(CONCATENATE("DISC ",TEXT($BW257,"mmm-yyyy")),Curves!$11:$11,0)</f>
        <v>41</v>
      </c>
      <c r="DP257" s="12">
        <f>MATCH(CONCATENATE("NG ",TEXT($BX257,"mmm-yyyy")),Curves!$11:$11,0)</f>
        <v>30</v>
      </c>
      <c r="DQ257" s="12">
        <f>MATCH(CONCATENATE("B ",TEXT($BX257,"mmm-yyyy")),Curves!$11:$11,0)</f>
        <v>18</v>
      </c>
      <c r="DR257" s="12">
        <f>MATCH(CONCATENATE("DISC ",TEXT($BX257,"mmm-yyyy")),Curves!$11:$11,0)</f>
        <v>42</v>
      </c>
    </row>
    <row r="258" spans="2:122" x14ac:dyDescent="0.2">
      <c r="B258" s="6">
        <f t="shared" si="245"/>
        <v>36892</v>
      </c>
      <c r="C258" s="27">
        <f>IF(Curves!C267&lt;&gt;"",Curves!C267,"")</f>
        <v>36872</v>
      </c>
      <c r="D258" s="31"/>
      <c r="E258" s="20">
        <f t="shared" si="246"/>
        <v>0</v>
      </c>
      <c r="F258" s="20">
        <f t="shared" si="248"/>
        <v>0</v>
      </c>
      <c r="G258" s="20">
        <f t="shared" si="249"/>
        <v>0</v>
      </c>
      <c r="H258" s="20">
        <f t="shared" si="250"/>
        <v>0</v>
      </c>
      <c r="I258" s="20">
        <f t="shared" si="251"/>
        <v>0</v>
      </c>
      <c r="J258" s="20">
        <f t="shared" si="252"/>
        <v>0</v>
      </c>
      <c r="K258" s="20">
        <f t="shared" si="253"/>
        <v>0</v>
      </c>
      <c r="L258" s="20">
        <f t="shared" si="254"/>
        <v>0</v>
      </c>
      <c r="M258" s="20">
        <f t="shared" si="255"/>
        <v>7.7564713352228454</v>
      </c>
      <c r="N258" s="20">
        <f t="shared" si="256"/>
        <v>7.5121103063627785</v>
      </c>
      <c r="O258" s="21">
        <f t="shared" si="257"/>
        <v>6.9424079766700251</v>
      </c>
      <c r="P258" s="20"/>
      <c r="Q258" s="50">
        <f t="shared" si="258"/>
        <v>7.7564713352228454</v>
      </c>
      <c r="R258" s="50">
        <f t="shared" si="311"/>
        <v>6.9424079766700251</v>
      </c>
      <c r="S258" s="51">
        <f t="shared" si="259"/>
        <v>0.8140633585528203</v>
      </c>
      <c r="U258" s="34">
        <f>INDEX(Curves!$A$12:$AZ$907,$CA258,CB258)</f>
        <v>0</v>
      </c>
      <c r="V258" s="34">
        <f>INDEX(Curves!$A$12:$AZ$907,$CA258,CC258)</f>
        <v>0</v>
      </c>
      <c r="W258" s="34">
        <f>INDEX(Curves!$A$12:$AZ$907,$CA258,CD258)</f>
        <v>0</v>
      </c>
      <c r="X258" s="34"/>
      <c r="Y258" s="34">
        <f>INDEX(Curves!$A$12:$AZ$907,$CA258,CF258)</f>
        <v>0</v>
      </c>
      <c r="Z258" s="34">
        <f>INDEX(Curves!$A$12:$AZ$907,$CA258,CG258)</f>
        <v>0</v>
      </c>
      <c r="AA258" s="34">
        <f>INDEX(Curves!$A$12:$AZ$907,$CA258,CH258)</f>
        <v>0</v>
      </c>
      <c r="AB258" s="34"/>
      <c r="AC258" s="34">
        <f>INDEX(Curves!$A$12:$AZ$907,$CA258,CJ258)</f>
        <v>0</v>
      </c>
      <c r="AD258" s="34">
        <f>INDEX(Curves!$A$12:$AZ$907,$CA258,CK258)</f>
        <v>0</v>
      </c>
      <c r="AE258" s="34">
        <f>INDEX(Curves!$A$12:$AZ$907,$CA258,CL258)</f>
        <v>0</v>
      </c>
      <c r="AF258" s="34"/>
      <c r="AG258" s="34">
        <f>INDEX(Curves!$A$12:$AZ$907,$CA258,CN258)</f>
        <v>0</v>
      </c>
      <c r="AH258" s="34">
        <f>INDEX(Curves!$A$12:$AZ$907,$CA258,CO258)</f>
        <v>0</v>
      </c>
      <c r="AI258" s="34">
        <f>INDEX(Curves!$A$12:$AZ$907,$CA258,CP258)</f>
        <v>0</v>
      </c>
      <c r="AJ258" s="34"/>
      <c r="AK258" s="34">
        <f>INDEX(Curves!$A$12:$AZ$907,$CA258,CR258)</f>
        <v>0</v>
      </c>
      <c r="AL258" s="34">
        <f>INDEX(Curves!$A$12:$AZ$907,$CA258,CS258)</f>
        <v>0</v>
      </c>
      <c r="AM258" s="34">
        <f>INDEX(Curves!$A$12:$AZ$907,$CA258,CT258)</f>
        <v>0</v>
      </c>
      <c r="AN258" s="34"/>
      <c r="AO258" s="34">
        <f>INDEX(Curves!$A$12:$AZ$907,$CA258,CV258)</f>
        <v>0</v>
      </c>
      <c r="AP258" s="34">
        <f>INDEX(Curves!$A$12:$AZ$907,$CA258,CW258)</f>
        <v>0</v>
      </c>
      <c r="AQ258" s="34">
        <f>INDEX(Curves!$A$12:$AZ$907,$CA258,CX258)</f>
        <v>0</v>
      </c>
      <c r="AR258" s="34"/>
      <c r="AS258" s="34">
        <f>INDEX(Curves!$A$12:$AZ$907,$CA258,CZ258)</f>
        <v>0</v>
      </c>
      <c r="AT258" s="34">
        <f>INDEX(Curves!$A$12:$AZ$907,$CA258,DA258)</f>
        <v>0</v>
      </c>
      <c r="AU258" s="34">
        <f>INDEX(Curves!$A$12:$AZ$907,$CA258,DB258)</f>
        <v>0</v>
      </c>
      <c r="AV258" s="34"/>
      <c r="AW258" s="34">
        <f>INDEX(Curves!$A$12:$AZ$907,$CA258,DD258)</f>
        <v>0</v>
      </c>
      <c r="AX258" s="34">
        <f>INDEX(Curves!$A$12:$AZ$907,$CA258,DE258)</f>
        <v>0</v>
      </c>
      <c r="AY258" s="34">
        <f>INDEX(Curves!$A$12:$AZ$907,$CA258,DF258)</f>
        <v>0</v>
      </c>
      <c r="AZ258" s="34"/>
      <c r="BA258" s="34">
        <f>INDEX(Curves!$A$12:$AZ$907,$CA258,DH258)</f>
        <v>8.1449999999999996</v>
      </c>
      <c r="BB258" s="34">
        <f>INDEX(Curves!$A$12:$AZ$907,$CA258,DI258)</f>
        <v>-0.36</v>
      </c>
      <c r="BC258" s="34">
        <f>INDEX(Curves!$A$12:$AZ$907,$CA258,DJ258)</f>
        <v>0.99633543162785432</v>
      </c>
      <c r="BD258" s="34"/>
      <c r="BE258" s="34">
        <f>INDEX(Curves!$A$12:$AZ$907,$CA258,DL258)</f>
        <v>8.0030000000000001</v>
      </c>
      <c r="BF258" s="34">
        <f>INDEX(Curves!$A$12:$AZ$907,$CA258,DM258)</f>
        <v>-0.42</v>
      </c>
      <c r="BG258" s="34">
        <f>INDEX(Curves!$A$12:$AZ$907,$CA258,DN258)</f>
        <v>0.99065149760817328</v>
      </c>
      <c r="BH258" s="34"/>
      <c r="BI258" s="34">
        <f>INDEX(Curves!$A$12:$AZ$907,$CA258,DP258)</f>
        <v>7.4330000000000007</v>
      </c>
      <c r="BJ258" s="34">
        <f>INDEX(Curves!$A$12:$AZ$907,$CA258,DQ258)</f>
        <v>-0.39</v>
      </c>
      <c r="BK258" s="34">
        <f>INDEX(Curves!$A$12:$AZ$907,$CA258,DR258)</f>
        <v>0.98571744663779981</v>
      </c>
      <c r="BL258"/>
      <c r="BM258"/>
      <c r="BN258" s="17">
        <f t="shared" si="261"/>
        <v>36647</v>
      </c>
      <c r="BO258" s="17">
        <f t="shared" ref="BO258:BX258" si="325">EOMONTH(BN258,1)</f>
        <v>36707</v>
      </c>
      <c r="BP258" s="17">
        <f t="shared" si="325"/>
        <v>36738</v>
      </c>
      <c r="BQ258" s="17">
        <f t="shared" si="325"/>
        <v>36769</v>
      </c>
      <c r="BR258" s="17">
        <f t="shared" si="325"/>
        <v>36799</v>
      </c>
      <c r="BS258" s="17">
        <f t="shared" si="325"/>
        <v>36830</v>
      </c>
      <c r="BT258" s="17">
        <f t="shared" si="325"/>
        <v>36860</v>
      </c>
      <c r="BU258" s="17">
        <f t="shared" si="325"/>
        <v>36891</v>
      </c>
      <c r="BV258" s="17">
        <f t="shared" si="325"/>
        <v>36922</v>
      </c>
      <c r="BW258" s="17">
        <f t="shared" si="325"/>
        <v>36950</v>
      </c>
      <c r="BX258" s="17">
        <f t="shared" si="325"/>
        <v>36981</v>
      </c>
      <c r="BY258" s="9"/>
      <c r="CA258" s="12">
        <f>MATCH(C258,Curves!$C$12:$C$433,0)</f>
        <v>256</v>
      </c>
      <c r="CB258" s="12">
        <f>MATCH(CONCATENATE("NG ",TEXT($BN258,"mmm-yyyy")),Curves!$11:$11,0)</f>
        <v>20</v>
      </c>
      <c r="CC258" s="12">
        <f>MATCH(CONCATENATE("B ",TEXT($BN258,"mmm-yyyy")),Curves!$11:$11,0)</f>
        <v>8</v>
      </c>
      <c r="CD258" s="12">
        <f>MATCH(CONCATENATE("DISC ",TEXT($BN258,"mmm-yyyy")),Curves!$11:$11,0)</f>
        <v>32</v>
      </c>
      <c r="CE258" s="12"/>
      <c r="CF258" s="12">
        <f>MATCH(CONCATENATE("NG ",TEXT($BO258,"mmm-yyyy")),Curves!$11:$11,0)</f>
        <v>21</v>
      </c>
      <c r="CG258" s="12">
        <f>MATCH(CONCATENATE("B ",TEXT($BO258,"mmm-yyyy")),Curves!$11:$11,0)</f>
        <v>9</v>
      </c>
      <c r="CH258" s="12">
        <f>MATCH(CONCATENATE("DISC ",TEXT($BO258,"mmm-yyyy")),Curves!$11:$11,0)</f>
        <v>33</v>
      </c>
      <c r="CI258" s="12"/>
      <c r="CJ258" s="12">
        <f>MATCH(CONCATENATE("NG ",TEXT($BP258,"mmm-yyyy")),Curves!$11:$11,0)</f>
        <v>22</v>
      </c>
      <c r="CK258" s="12">
        <f>MATCH(CONCATENATE("B ",TEXT($BP258,"mmm-yyyy")),Curves!$11:$11,0)</f>
        <v>10</v>
      </c>
      <c r="CL258" s="12">
        <f>MATCH(CONCATENATE("DISC ",TEXT($BP258,"mmm-yyyy")),Curves!$11:$11,0)</f>
        <v>34</v>
      </c>
      <c r="CM258" s="12"/>
      <c r="CN258" s="12">
        <f>MATCH(CONCATENATE("NG ",TEXT($BQ258,"mmm-yyyy")),Curves!$11:$11,0)</f>
        <v>23</v>
      </c>
      <c r="CO258" s="12">
        <f>MATCH(CONCATENATE("B ",TEXT($BQ258,"mmm-yyyy")),Curves!$11:$11,0)</f>
        <v>11</v>
      </c>
      <c r="CP258" s="12">
        <f>MATCH(CONCATENATE("DISC ",TEXT($BQ258,"mmm-yyyy")),Curves!$11:$11,0)</f>
        <v>35</v>
      </c>
      <c r="CQ258" s="12"/>
      <c r="CR258" s="12">
        <f>MATCH(CONCATENATE("NG ",TEXT($BR258,"mmm-yyyy")),Curves!$11:$11,0)</f>
        <v>24</v>
      </c>
      <c r="CS258" s="12">
        <f>MATCH(CONCATENATE("B ",TEXT($BR258,"mmm-yyyy")),Curves!$11:$11,0)</f>
        <v>12</v>
      </c>
      <c r="CT258" s="12">
        <f>MATCH(CONCATENATE("DISC ",TEXT($BR258,"mmm-yyyy")),Curves!$11:$11,0)</f>
        <v>36</v>
      </c>
      <c r="CU258" s="12"/>
      <c r="CV258" s="12">
        <f>MATCH(CONCATENATE("NG ",TEXT($BS258,"mmm-yyyy")),Curves!$11:$11,0)</f>
        <v>25</v>
      </c>
      <c r="CW258" s="12">
        <f>MATCH(CONCATENATE("B ",TEXT($BS258,"mmm-yyyy")),Curves!$11:$11,0)</f>
        <v>13</v>
      </c>
      <c r="CX258" s="12">
        <f>MATCH(CONCATENATE("DISC ",TEXT($BS258,"mmm-yyyy")),Curves!$11:$11,0)</f>
        <v>37</v>
      </c>
      <c r="CY258" s="12"/>
      <c r="CZ258" s="12">
        <f>MATCH(CONCATENATE("NG ",TEXT($BT258,"mmm-yyyy")),Curves!$11:$11,0)</f>
        <v>26</v>
      </c>
      <c r="DA258" s="12">
        <f>MATCH(CONCATENATE("B ",TEXT($BT258,"mmm-yyyy")),Curves!$11:$11,0)</f>
        <v>14</v>
      </c>
      <c r="DB258" s="12">
        <f>MATCH(CONCATENATE("DISC ",TEXT($BT258,"mmm-yyyy")),Curves!$11:$11,0)</f>
        <v>38</v>
      </c>
      <c r="DC258" s="12"/>
      <c r="DD258" s="12">
        <f>MATCH(CONCATENATE("NG ",TEXT($BU258,"mmm-yyyy")),Curves!$11:$11,0)</f>
        <v>27</v>
      </c>
      <c r="DE258" s="12">
        <f>MATCH(CONCATENATE("B ",TEXT($BU258,"mmm-yyyy")),Curves!$11:$11,0)</f>
        <v>15</v>
      </c>
      <c r="DF258" s="12">
        <f>MATCH(CONCATENATE("DISC ",TEXT($BU258,"mmm-yyyy")),Curves!$11:$11,0)</f>
        <v>39</v>
      </c>
      <c r="DG258" s="12"/>
      <c r="DH258" s="12">
        <f>MATCH(CONCATENATE("NG ",TEXT($BV258,"mmm-yyyy")),Curves!$11:$11,0)</f>
        <v>28</v>
      </c>
      <c r="DI258" s="12">
        <f>MATCH(CONCATENATE("B ",TEXT($BV258,"mmm-yyyy")),Curves!$11:$11,0)</f>
        <v>16</v>
      </c>
      <c r="DJ258" s="12">
        <f>MATCH(CONCATENATE("DISC ",TEXT($BV258,"mmm-yyyy")),Curves!$11:$11,0)</f>
        <v>40</v>
      </c>
      <c r="DL258" s="12">
        <f>MATCH(CONCATENATE("NG ",TEXT($BW258,"mmm-yyyy")),Curves!$11:$11,0)</f>
        <v>29</v>
      </c>
      <c r="DM258" s="12">
        <f>MATCH(CONCATENATE("B ",TEXT($BW258,"mmm-yyyy")),Curves!$11:$11,0)</f>
        <v>17</v>
      </c>
      <c r="DN258" s="12">
        <f>MATCH(CONCATENATE("DISC ",TEXT($BW258,"mmm-yyyy")),Curves!$11:$11,0)</f>
        <v>41</v>
      </c>
      <c r="DP258" s="12">
        <f>MATCH(CONCATENATE("NG ",TEXT($BX258,"mmm-yyyy")),Curves!$11:$11,0)</f>
        <v>30</v>
      </c>
      <c r="DQ258" s="12">
        <f>MATCH(CONCATENATE("B ",TEXT($BX258,"mmm-yyyy")),Curves!$11:$11,0)</f>
        <v>18</v>
      </c>
      <c r="DR258" s="12">
        <f>MATCH(CONCATENATE("DISC ",TEXT($BX258,"mmm-yyyy")),Curves!$11:$11,0)</f>
        <v>42</v>
      </c>
    </row>
    <row r="259" spans="2:122" x14ac:dyDescent="0.2">
      <c r="B259" s="6">
        <f t="shared" ref="B259:B322" si="326">IF(C259&lt;&gt;"",IF(C259&gt;=(WORKDAY(EOMONTH(C259,0)+1,-2)),EOMONTH(EOMONTH(C259,0)+1,0)+1,EOMONTH(C259,0)+1),"")</f>
        <v>36892</v>
      </c>
      <c r="C259" s="27">
        <f>IF(Curves!C268&lt;&gt;"",Curves!C268,"")</f>
        <v>36873</v>
      </c>
      <c r="D259" s="31"/>
      <c r="E259" s="20">
        <f t="shared" ref="E259:E322" si="327">(U259+V259)*W259</f>
        <v>0</v>
      </c>
      <c r="F259" s="20">
        <f t="shared" si="248"/>
        <v>0</v>
      </c>
      <c r="G259" s="20">
        <f t="shared" si="249"/>
        <v>0</v>
      </c>
      <c r="H259" s="20">
        <f t="shared" si="250"/>
        <v>0</v>
      </c>
      <c r="I259" s="20">
        <f t="shared" si="251"/>
        <v>0</v>
      </c>
      <c r="J259" s="20">
        <f t="shared" si="252"/>
        <v>0</v>
      </c>
      <c r="K259" s="20">
        <f t="shared" si="253"/>
        <v>0</v>
      </c>
      <c r="L259" s="20">
        <f t="shared" si="254"/>
        <v>0</v>
      </c>
      <c r="M259" s="20">
        <f t="shared" si="255"/>
        <v>7.1221222052828006</v>
      </c>
      <c r="N259" s="20">
        <f t="shared" si="256"/>
        <v>7.0517531782755221</v>
      </c>
      <c r="O259" s="21">
        <f t="shared" si="257"/>
        <v>6.7602621414963062</v>
      </c>
      <c r="P259" s="20"/>
      <c r="Q259" s="50">
        <f t="shared" si="258"/>
        <v>7.1221222052828006</v>
      </c>
      <c r="R259" s="50">
        <f t="shared" si="311"/>
        <v>6.7602621414963062</v>
      </c>
      <c r="S259" s="51">
        <f t="shared" si="259"/>
        <v>0.36186006378649438</v>
      </c>
      <c r="U259" s="34">
        <f>INDEX(Curves!$A$12:$AZ$907,$CA259,CB259)</f>
        <v>0</v>
      </c>
      <c r="V259" s="34">
        <f>INDEX(Curves!$A$12:$AZ$907,$CA259,CC259)</f>
        <v>0</v>
      </c>
      <c r="W259" s="34">
        <f>INDEX(Curves!$A$12:$AZ$907,$CA259,CD259)</f>
        <v>0</v>
      </c>
      <c r="X259" s="34"/>
      <c r="Y259" s="34">
        <f>INDEX(Curves!$A$12:$AZ$907,$CA259,CF259)</f>
        <v>0</v>
      </c>
      <c r="Z259" s="34">
        <f>INDEX(Curves!$A$12:$AZ$907,$CA259,CG259)</f>
        <v>0</v>
      </c>
      <c r="AA259" s="34">
        <f>INDEX(Curves!$A$12:$AZ$907,$CA259,CH259)</f>
        <v>0</v>
      </c>
      <c r="AB259" s="34"/>
      <c r="AC259" s="34">
        <f>INDEX(Curves!$A$12:$AZ$907,$CA259,CJ259)</f>
        <v>0</v>
      </c>
      <c r="AD259" s="34">
        <f>INDEX(Curves!$A$12:$AZ$907,$CA259,CK259)</f>
        <v>0</v>
      </c>
      <c r="AE259" s="34">
        <f>INDEX(Curves!$A$12:$AZ$907,$CA259,CL259)</f>
        <v>0</v>
      </c>
      <c r="AF259" s="34"/>
      <c r="AG259" s="34">
        <f>INDEX(Curves!$A$12:$AZ$907,$CA259,CN259)</f>
        <v>0</v>
      </c>
      <c r="AH259" s="34">
        <f>INDEX(Curves!$A$12:$AZ$907,$CA259,CO259)</f>
        <v>0</v>
      </c>
      <c r="AI259" s="34">
        <f>INDEX(Curves!$A$12:$AZ$907,$CA259,CP259)</f>
        <v>0</v>
      </c>
      <c r="AJ259" s="34"/>
      <c r="AK259" s="34">
        <f>INDEX(Curves!$A$12:$AZ$907,$CA259,CR259)</f>
        <v>0</v>
      </c>
      <c r="AL259" s="34">
        <f>INDEX(Curves!$A$12:$AZ$907,$CA259,CS259)</f>
        <v>0</v>
      </c>
      <c r="AM259" s="34">
        <f>INDEX(Curves!$A$12:$AZ$907,$CA259,CT259)</f>
        <v>0</v>
      </c>
      <c r="AN259" s="34"/>
      <c r="AO259" s="34">
        <f>INDEX(Curves!$A$12:$AZ$907,$CA259,CV259)</f>
        <v>0</v>
      </c>
      <c r="AP259" s="34">
        <f>INDEX(Curves!$A$12:$AZ$907,$CA259,CW259)</f>
        <v>0</v>
      </c>
      <c r="AQ259" s="34">
        <f>INDEX(Curves!$A$12:$AZ$907,$CA259,CX259)</f>
        <v>0</v>
      </c>
      <c r="AR259" s="34"/>
      <c r="AS259" s="34">
        <f>INDEX(Curves!$A$12:$AZ$907,$CA259,CZ259)</f>
        <v>0</v>
      </c>
      <c r="AT259" s="34">
        <f>INDEX(Curves!$A$12:$AZ$907,$CA259,DA259)</f>
        <v>0</v>
      </c>
      <c r="AU259" s="34">
        <f>INDEX(Curves!$A$12:$AZ$907,$CA259,DB259)</f>
        <v>0</v>
      </c>
      <c r="AV259" s="34"/>
      <c r="AW259" s="34">
        <f>INDEX(Curves!$A$12:$AZ$907,$CA259,DD259)</f>
        <v>0</v>
      </c>
      <c r="AX259" s="34">
        <f>INDEX(Curves!$A$12:$AZ$907,$CA259,DE259)</f>
        <v>0</v>
      </c>
      <c r="AY259" s="34">
        <f>INDEX(Curves!$A$12:$AZ$907,$CA259,DF259)</f>
        <v>0</v>
      </c>
      <c r="AZ259" s="34"/>
      <c r="BA259" s="34">
        <f>INDEX(Curves!$A$12:$AZ$907,$CA259,DH259)</f>
        <v>7.5370000000000008</v>
      </c>
      <c r="BB259" s="34">
        <f>INDEX(Curves!$A$12:$AZ$907,$CA259,DI259)</f>
        <v>-0.39</v>
      </c>
      <c r="BC259" s="34">
        <f>INDEX(Curves!$A$12:$AZ$907,$CA259,DJ259)</f>
        <v>0.9965191276455575</v>
      </c>
      <c r="BD259" s="34"/>
      <c r="BE259" s="34">
        <f>INDEX(Curves!$A$12:$AZ$907,$CA259,DL259)</f>
        <v>7.527000000000001</v>
      </c>
      <c r="BF259" s="34">
        <f>INDEX(Curves!$A$12:$AZ$907,$CA259,DM259)</f>
        <v>-0.41</v>
      </c>
      <c r="BG259" s="34">
        <f>INDEX(Curves!$A$12:$AZ$907,$CA259,DN259)</f>
        <v>0.99083225773156125</v>
      </c>
      <c r="BH259" s="34"/>
      <c r="BI259" s="34">
        <f>INDEX(Curves!$A$12:$AZ$907,$CA259,DP259)</f>
        <v>7.2270000000000003</v>
      </c>
      <c r="BJ259" s="34">
        <f>INDEX(Curves!$A$12:$AZ$907,$CA259,DQ259)</f>
        <v>-0.37</v>
      </c>
      <c r="BK259" s="34">
        <f>INDEX(Curves!$A$12:$AZ$907,$CA259,DR259)</f>
        <v>0.98589210172033048</v>
      </c>
      <c r="BL259"/>
      <c r="BM259"/>
      <c r="BN259" s="17">
        <f t="shared" si="261"/>
        <v>36647</v>
      </c>
      <c r="BO259" s="17">
        <f t="shared" ref="BO259:BX259" si="328">EOMONTH(BN259,1)</f>
        <v>36707</v>
      </c>
      <c r="BP259" s="17">
        <f t="shared" si="328"/>
        <v>36738</v>
      </c>
      <c r="BQ259" s="17">
        <f t="shared" si="328"/>
        <v>36769</v>
      </c>
      <c r="BR259" s="17">
        <f t="shared" si="328"/>
        <v>36799</v>
      </c>
      <c r="BS259" s="17">
        <f t="shared" si="328"/>
        <v>36830</v>
      </c>
      <c r="BT259" s="17">
        <f t="shared" si="328"/>
        <v>36860</v>
      </c>
      <c r="BU259" s="17">
        <f t="shared" si="328"/>
        <v>36891</v>
      </c>
      <c r="BV259" s="17">
        <f t="shared" si="328"/>
        <v>36922</v>
      </c>
      <c r="BW259" s="17">
        <f t="shared" si="328"/>
        <v>36950</v>
      </c>
      <c r="BX259" s="17">
        <f t="shared" si="328"/>
        <v>36981</v>
      </c>
      <c r="BY259" s="9"/>
      <c r="CA259" s="12">
        <f>MATCH(C259,Curves!$C$12:$C$433,0)</f>
        <v>257</v>
      </c>
      <c r="CB259" s="12">
        <f>MATCH(CONCATENATE("NG ",TEXT($BN259,"mmm-yyyy")),Curves!$11:$11,0)</f>
        <v>20</v>
      </c>
      <c r="CC259" s="12">
        <f>MATCH(CONCATENATE("B ",TEXT($BN259,"mmm-yyyy")),Curves!$11:$11,0)</f>
        <v>8</v>
      </c>
      <c r="CD259" s="12">
        <f>MATCH(CONCATENATE("DISC ",TEXT($BN259,"mmm-yyyy")),Curves!$11:$11,0)</f>
        <v>32</v>
      </c>
      <c r="CE259" s="12"/>
      <c r="CF259" s="12">
        <f>MATCH(CONCATENATE("NG ",TEXT($BO259,"mmm-yyyy")),Curves!$11:$11,0)</f>
        <v>21</v>
      </c>
      <c r="CG259" s="12">
        <f>MATCH(CONCATENATE("B ",TEXT($BO259,"mmm-yyyy")),Curves!$11:$11,0)</f>
        <v>9</v>
      </c>
      <c r="CH259" s="12">
        <f>MATCH(CONCATENATE("DISC ",TEXT($BO259,"mmm-yyyy")),Curves!$11:$11,0)</f>
        <v>33</v>
      </c>
      <c r="CI259" s="12"/>
      <c r="CJ259" s="12">
        <f>MATCH(CONCATENATE("NG ",TEXT($BP259,"mmm-yyyy")),Curves!$11:$11,0)</f>
        <v>22</v>
      </c>
      <c r="CK259" s="12">
        <f>MATCH(CONCATENATE("B ",TEXT($BP259,"mmm-yyyy")),Curves!$11:$11,0)</f>
        <v>10</v>
      </c>
      <c r="CL259" s="12">
        <f>MATCH(CONCATENATE("DISC ",TEXT($BP259,"mmm-yyyy")),Curves!$11:$11,0)</f>
        <v>34</v>
      </c>
      <c r="CM259" s="12"/>
      <c r="CN259" s="12">
        <f>MATCH(CONCATENATE("NG ",TEXT($BQ259,"mmm-yyyy")),Curves!$11:$11,0)</f>
        <v>23</v>
      </c>
      <c r="CO259" s="12">
        <f>MATCH(CONCATENATE("B ",TEXT($BQ259,"mmm-yyyy")),Curves!$11:$11,0)</f>
        <v>11</v>
      </c>
      <c r="CP259" s="12">
        <f>MATCH(CONCATENATE("DISC ",TEXT($BQ259,"mmm-yyyy")),Curves!$11:$11,0)</f>
        <v>35</v>
      </c>
      <c r="CQ259" s="12"/>
      <c r="CR259" s="12">
        <f>MATCH(CONCATENATE("NG ",TEXT($BR259,"mmm-yyyy")),Curves!$11:$11,0)</f>
        <v>24</v>
      </c>
      <c r="CS259" s="12">
        <f>MATCH(CONCATENATE("B ",TEXT($BR259,"mmm-yyyy")),Curves!$11:$11,0)</f>
        <v>12</v>
      </c>
      <c r="CT259" s="12">
        <f>MATCH(CONCATENATE("DISC ",TEXT($BR259,"mmm-yyyy")),Curves!$11:$11,0)</f>
        <v>36</v>
      </c>
      <c r="CU259" s="12"/>
      <c r="CV259" s="12">
        <f>MATCH(CONCATENATE("NG ",TEXT($BS259,"mmm-yyyy")),Curves!$11:$11,0)</f>
        <v>25</v>
      </c>
      <c r="CW259" s="12">
        <f>MATCH(CONCATENATE("B ",TEXT($BS259,"mmm-yyyy")),Curves!$11:$11,0)</f>
        <v>13</v>
      </c>
      <c r="CX259" s="12">
        <f>MATCH(CONCATENATE("DISC ",TEXT($BS259,"mmm-yyyy")),Curves!$11:$11,0)</f>
        <v>37</v>
      </c>
      <c r="CY259" s="12"/>
      <c r="CZ259" s="12">
        <f>MATCH(CONCATENATE("NG ",TEXT($BT259,"mmm-yyyy")),Curves!$11:$11,0)</f>
        <v>26</v>
      </c>
      <c r="DA259" s="12">
        <f>MATCH(CONCATENATE("B ",TEXT($BT259,"mmm-yyyy")),Curves!$11:$11,0)</f>
        <v>14</v>
      </c>
      <c r="DB259" s="12">
        <f>MATCH(CONCATENATE("DISC ",TEXT($BT259,"mmm-yyyy")),Curves!$11:$11,0)</f>
        <v>38</v>
      </c>
      <c r="DC259" s="12"/>
      <c r="DD259" s="12">
        <f>MATCH(CONCATENATE("NG ",TEXT($BU259,"mmm-yyyy")),Curves!$11:$11,0)</f>
        <v>27</v>
      </c>
      <c r="DE259" s="12">
        <f>MATCH(CONCATENATE("B ",TEXT($BU259,"mmm-yyyy")),Curves!$11:$11,0)</f>
        <v>15</v>
      </c>
      <c r="DF259" s="12">
        <f>MATCH(CONCATENATE("DISC ",TEXT($BU259,"mmm-yyyy")),Curves!$11:$11,0)</f>
        <v>39</v>
      </c>
      <c r="DG259" s="12"/>
      <c r="DH259" s="12">
        <f>MATCH(CONCATENATE("NG ",TEXT($BV259,"mmm-yyyy")),Curves!$11:$11,0)</f>
        <v>28</v>
      </c>
      <c r="DI259" s="12">
        <f>MATCH(CONCATENATE("B ",TEXT($BV259,"mmm-yyyy")),Curves!$11:$11,0)</f>
        <v>16</v>
      </c>
      <c r="DJ259" s="12">
        <f>MATCH(CONCATENATE("DISC ",TEXT($BV259,"mmm-yyyy")),Curves!$11:$11,0)</f>
        <v>40</v>
      </c>
      <c r="DL259" s="12">
        <f>MATCH(CONCATENATE("NG ",TEXT($BW259,"mmm-yyyy")),Curves!$11:$11,0)</f>
        <v>29</v>
      </c>
      <c r="DM259" s="12">
        <f>MATCH(CONCATENATE("B ",TEXT($BW259,"mmm-yyyy")),Curves!$11:$11,0)</f>
        <v>17</v>
      </c>
      <c r="DN259" s="12">
        <f>MATCH(CONCATENATE("DISC ",TEXT($BW259,"mmm-yyyy")),Curves!$11:$11,0)</f>
        <v>41</v>
      </c>
      <c r="DP259" s="12">
        <f>MATCH(CONCATENATE("NG ",TEXT($BX259,"mmm-yyyy")),Curves!$11:$11,0)</f>
        <v>30</v>
      </c>
      <c r="DQ259" s="12">
        <f>MATCH(CONCATENATE("B ",TEXT($BX259,"mmm-yyyy")),Curves!$11:$11,0)</f>
        <v>18</v>
      </c>
      <c r="DR259" s="12">
        <f>MATCH(CONCATENATE("DISC ",TEXT($BX259,"mmm-yyyy")),Curves!$11:$11,0)</f>
        <v>42</v>
      </c>
    </row>
    <row r="260" spans="2:122" x14ac:dyDescent="0.2">
      <c r="B260" s="6">
        <f t="shared" si="326"/>
        <v>36892</v>
      </c>
      <c r="C260" s="27">
        <f>IF(Curves!C269&lt;&gt;"",Curves!C269,"")</f>
        <v>36874</v>
      </c>
      <c r="D260" s="31"/>
      <c r="E260" s="20">
        <f t="shared" si="327"/>
        <v>0</v>
      </c>
      <c r="F260" s="20">
        <f t="shared" ref="F260:F323" si="329">(Y260+Z260)*AA260</f>
        <v>0</v>
      </c>
      <c r="G260" s="20">
        <f t="shared" ref="G260:G323" si="330">(AC260+AD260)*AE260</f>
        <v>0</v>
      </c>
      <c r="H260" s="20">
        <f t="shared" ref="H260:H323" si="331">(AG260+AH260)*AI260</f>
        <v>0</v>
      </c>
      <c r="I260" s="20">
        <f t="shared" ref="I260:I323" si="332">(AK260+AL260)*AM260</f>
        <v>0</v>
      </c>
      <c r="J260" s="20">
        <f t="shared" ref="J260:J323" si="333">(AO260+AP260)*AQ260</f>
        <v>0</v>
      </c>
      <c r="K260" s="20">
        <f t="shared" ref="K260:K323" si="334">(AS260+AT260)*AU260</f>
        <v>0</v>
      </c>
      <c r="L260" s="20">
        <f t="shared" ref="L260:L323" si="335">(AW260+AX260)*AY260</f>
        <v>0</v>
      </c>
      <c r="M260" s="20">
        <f t="shared" ref="M260:M323" si="336">(BA260+BB260)*BC260</f>
        <v>6.9401435736591877</v>
      </c>
      <c r="N260" s="20">
        <f t="shared" ref="N260:N323" si="337">(BE260+BF260)*BG260</f>
        <v>6.8232355998914676</v>
      </c>
      <c r="O260" s="21">
        <f t="shared" ref="O260:O323" si="338">(BI260+BJ260)*BK260</f>
        <v>6.4589644657691885</v>
      </c>
      <c r="P260" s="20"/>
      <c r="Q260" s="50">
        <f t="shared" ref="Q260:Q323" si="339">MAX(E260:O260)</f>
        <v>6.9401435736591877</v>
      </c>
      <c r="R260" s="50">
        <f t="shared" si="311"/>
        <v>6.4589644657691885</v>
      </c>
      <c r="S260" s="51">
        <f t="shared" ref="S260:S323" si="340">IF(Q260-R260&lt;&gt;0,Q260-R260,S259)</f>
        <v>0.48117910788999918</v>
      </c>
      <c r="U260" s="34">
        <f>INDEX(Curves!$A$12:$AZ$907,$CA260,CB260)</f>
        <v>0</v>
      </c>
      <c r="V260" s="34">
        <f>INDEX(Curves!$A$12:$AZ$907,$CA260,CC260)</f>
        <v>0</v>
      </c>
      <c r="W260" s="34">
        <f>INDEX(Curves!$A$12:$AZ$907,$CA260,CD260)</f>
        <v>0</v>
      </c>
      <c r="X260" s="34"/>
      <c r="Y260" s="34">
        <f>INDEX(Curves!$A$12:$AZ$907,$CA260,CF260)</f>
        <v>0</v>
      </c>
      <c r="Z260" s="34">
        <f>INDEX(Curves!$A$12:$AZ$907,$CA260,CG260)</f>
        <v>0</v>
      </c>
      <c r="AA260" s="34">
        <f>INDEX(Curves!$A$12:$AZ$907,$CA260,CH260)</f>
        <v>0</v>
      </c>
      <c r="AB260" s="34"/>
      <c r="AC260" s="34">
        <f>INDEX(Curves!$A$12:$AZ$907,$CA260,CJ260)</f>
        <v>0</v>
      </c>
      <c r="AD260" s="34">
        <f>INDEX(Curves!$A$12:$AZ$907,$CA260,CK260)</f>
        <v>0</v>
      </c>
      <c r="AE260" s="34">
        <f>INDEX(Curves!$A$12:$AZ$907,$CA260,CL260)</f>
        <v>0</v>
      </c>
      <c r="AF260" s="34"/>
      <c r="AG260" s="34">
        <f>INDEX(Curves!$A$12:$AZ$907,$CA260,CN260)</f>
        <v>0</v>
      </c>
      <c r="AH260" s="34">
        <f>INDEX(Curves!$A$12:$AZ$907,$CA260,CO260)</f>
        <v>0</v>
      </c>
      <c r="AI260" s="34">
        <f>INDEX(Curves!$A$12:$AZ$907,$CA260,CP260)</f>
        <v>0</v>
      </c>
      <c r="AJ260" s="34"/>
      <c r="AK260" s="34">
        <f>INDEX(Curves!$A$12:$AZ$907,$CA260,CR260)</f>
        <v>0</v>
      </c>
      <c r="AL260" s="34">
        <f>INDEX(Curves!$A$12:$AZ$907,$CA260,CS260)</f>
        <v>0</v>
      </c>
      <c r="AM260" s="34">
        <f>INDEX(Curves!$A$12:$AZ$907,$CA260,CT260)</f>
        <v>0</v>
      </c>
      <c r="AN260" s="34"/>
      <c r="AO260" s="34">
        <f>INDEX(Curves!$A$12:$AZ$907,$CA260,CV260)</f>
        <v>0</v>
      </c>
      <c r="AP260" s="34">
        <f>INDEX(Curves!$A$12:$AZ$907,$CA260,CW260)</f>
        <v>0</v>
      </c>
      <c r="AQ260" s="34">
        <f>INDEX(Curves!$A$12:$AZ$907,$CA260,CX260)</f>
        <v>0</v>
      </c>
      <c r="AR260" s="34"/>
      <c r="AS260" s="34">
        <f>INDEX(Curves!$A$12:$AZ$907,$CA260,CZ260)</f>
        <v>0</v>
      </c>
      <c r="AT260" s="34">
        <f>INDEX(Curves!$A$12:$AZ$907,$CA260,DA260)</f>
        <v>0</v>
      </c>
      <c r="AU260" s="34">
        <f>INDEX(Curves!$A$12:$AZ$907,$CA260,DB260)</f>
        <v>0</v>
      </c>
      <c r="AV260" s="34"/>
      <c r="AW260" s="34">
        <f>INDEX(Curves!$A$12:$AZ$907,$CA260,DD260)</f>
        <v>0</v>
      </c>
      <c r="AX260" s="34">
        <f>INDEX(Curves!$A$12:$AZ$907,$CA260,DE260)</f>
        <v>0</v>
      </c>
      <c r="AY260" s="34">
        <f>INDEX(Curves!$A$12:$AZ$907,$CA260,DF260)</f>
        <v>0</v>
      </c>
      <c r="AZ260" s="34"/>
      <c r="BA260" s="34">
        <f>INDEX(Curves!$A$12:$AZ$907,$CA260,DH260)</f>
        <v>7.4130000000000011</v>
      </c>
      <c r="BB260" s="34">
        <f>INDEX(Curves!$A$12:$AZ$907,$CA260,DI260)</f>
        <v>-0.45</v>
      </c>
      <c r="BC260" s="34">
        <f>INDEX(Curves!$A$12:$AZ$907,$CA260,DJ260)</f>
        <v>0.99671744559230024</v>
      </c>
      <c r="BD260" s="34"/>
      <c r="BE260" s="34">
        <f>INDEX(Curves!$A$12:$AZ$907,$CA260,DL260)</f>
        <v>7.335</v>
      </c>
      <c r="BF260" s="34">
        <f>INDEX(Curves!$A$12:$AZ$907,$CA260,DM260)</f>
        <v>-0.45</v>
      </c>
      <c r="BG260" s="34">
        <f>INDEX(Curves!$A$12:$AZ$907,$CA260,DN260)</f>
        <v>0.9910291357867056</v>
      </c>
      <c r="BH260" s="34"/>
      <c r="BI260" s="34">
        <f>INDEX(Curves!$A$12:$AZ$907,$CA260,DP260)</f>
        <v>7</v>
      </c>
      <c r="BJ260" s="34">
        <f>INDEX(Curves!$A$12:$AZ$907,$CA260,DQ260)</f>
        <v>-0.45</v>
      </c>
      <c r="BK260" s="34">
        <f>INDEX(Curves!$A$12:$AZ$907,$CA260,DR260)</f>
        <v>0.98610144515560139</v>
      </c>
      <c r="BL260"/>
      <c r="BM260"/>
      <c r="BN260" s="17">
        <f t="shared" si="261"/>
        <v>36647</v>
      </c>
      <c r="BO260" s="17">
        <f t="shared" ref="BO260:BX260" si="341">EOMONTH(BN260,1)</f>
        <v>36707</v>
      </c>
      <c r="BP260" s="17">
        <f t="shared" si="341"/>
        <v>36738</v>
      </c>
      <c r="BQ260" s="17">
        <f t="shared" si="341"/>
        <v>36769</v>
      </c>
      <c r="BR260" s="17">
        <f t="shared" si="341"/>
        <v>36799</v>
      </c>
      <c r="BS260" s="17">
        <f t="shared" si="341"/>
        <v>36830</v>
      </c>
      <c r="BT260" s="17">
        <f t="shared" si="341"/>
        <v>36860</v>
      </c>
      <c r="BU260" s="17">
        <f t="shared" si="341"/>
        <v>36891</v>
      </c>
      <c r="BV260" s="17">
        <f t="shared" si="341"/>
        <v>36922</v>
      </c>
      <c r="BW260" s="17">
        <f t="shared" si="341"/>
        <v>36950</v>
      </c>
      <c r="BX260" s="17">
        <f t="shared" si="341"/>
        <v>36981</v>
      </c>
      <c r="BY260" s="9"/>
      <c r="CA260" s="12">
        <f>MATCH(C260,Curves!$C$12:$C$433,0)</f>
        <v>258</v>
      </c>
      <c r="CB260" s="12">
        <f>MATCH(CONCATENATE("NG ",TEXT($BN260,"mmm-yyyy")),Curves!$11:$11,0)</f>
        <v>20</v>
      </c>
      <c r="CC260" s="12">
        <f>MATCH(CONCATENATE("B ",TEXT($BN260,"mmm-yyyy")),Curves!$11:$11,0)</f>
        <v>8</v>
      </c>
      <c r="CD260" s="12">
        <f>MATCH(CONCATENATE("DISC ",TEXT($BN260,"mmm-yyyy")),Curves!$11:$11,0)</f>
        <v>32</v>
      </c>
      <c r="CE260" s="12"/>
      <c r="CF260" s="12">
        <f>MATCH(CONCATENATE("NG ",TEXT($BO260,"mmm-yyyy")),Curves!$11:$11,0)</f>
        <v>21</v>
      </c>
      <c r="CG260" s="12">
        <f>MATCH(CONCATENATE("B ",TEXT($BO260,"mmm-yyyy")),Curves!$11:$11,0)</f>
        <v>9</v>
      </c>
      <c r="CH260" s="12">
        <f>MATCH(CONCATENATE("DISC ",TEXT($BO260,"mmm-yyyy")),Curves!$11:$11,0)</f>
        <v>33</v>
      </c>
      <c r="CI260" s="12"/>
      <c r="CJ260" s="12">
        <f>MATCH(CONCATENATE("NG ",TEXT($BP260,"mmm-yyyy")),Curves!$11:$11,0)</f>
        <v>22</v>
      </c>
      <c r="CK260" s="12">
        <f>MATCH(CONCATENATE("B ",TEXT($BP260,"mmm-yyyy")),Curves!$11:$11,0)</f>
        <v>10</v>
      </c>
      <c r="CL260" s="12">
        <f>MATCH(CONCATENATE("DISC ",TEXT($BP260,"mmm-yyyy")),Curves!$11:$11,0)</f>
        <v>34</v>
      </c>
      <c r="CM260" s="12"/>
      <c r="CN260" s="12">
        <f>MATCH(CONCATENATE("NG ",TEXT($BQ260,"mmm-yyyy")),Curves!$11:$11,0)</f>
        <v>23</v>
      </c>
      <c r="CO260" s="12">
        <f>MATCH(CONCATENATE("B ",TEXT($BQ260,"mmm-yyyy")),Curves!$11:$11,0)</f>
        <v>11</v>
      </c>
      <c r="CP260" s="12">
        <f>MATCH(CONCATENATE("DISC ",TEXT($BQ260,"mmm-yyyy")),Curves!$11:$11,0)</f>
        <v>35</v>
      </c>
      <c r="CQ260" s="12"/>
      <c r="CR260" s="12">
        <f>MATCH(CONCATENATE("NG ",TEXT($BR260,"mmm-yyyy")),Curves!$11:$11,0)</f>
        <v>24</v>
      </c>
      <c r="CS260" s="12">
        <f>MATCH(CONCATENATE("B ",TEXT($BR260,"mmm-yyyy")),Curves!$11:$11,0)</f>
        <v>12</v>
      </c>
      <c r="CT260" s="12">
        <f>MATCH(CONCATENATE("DISC ",TEXT($BR260,"mmm-yyyy")),Curves!$11:$11,0)</f>
        <v>36</v>
      </c>
      <c r="CU260" s="12"/>
      <c r="CV260" s="12">
        <f>MATCH(CONCATENATE("NG ",TEXT($BS260,"mmm-yyyy")),Curves!$11:$11,0)</f>
        <v>25</v>
      </c>
      <c r="CW260" s="12">
        <f>MATCH(CONCATENATE("B ",TEXT($BS260,"mmm-yyyy")),Curves!$11:$11,0)</f>
        <v>13</v>
      </c>
      <c r="CX260" s="12">
        <f>MATCH(CONCATENATE("DISC ",TEXT($BS260,"mmm-yyyy")),Curves!$11:$11,0)</f>
        <v>37</v>
      </c>
      <c r="CY260" s="12"/>
      <c r="CZ260" s="12">
        <f>MATCH(CONCATENATE("NG ",TEXT($BT260,"mmm-yyyy")),Curves!$11:$11,0)</f>
        <v>26</v>
      </c>
      <c r="DA260" s="12">
        <f>MATCH(CONCATENATE("B ",TEXT($BT260,"mmm-yyyy")),Curves!$11:$11,0)</f>
        <v>14</v>
      </c>
      <c r="DB260" s="12">
        <f>MATCH(CONCATENATE("DISC ",TEXT($BT260,"mmm-yyyy")),Curves!$11:$11,0)</f>
        <v>38</v>
      </c>
      <c r="DC260" s="12"/>
      <c r="DD260" s="12">
        <f>MATCH(CONCATENATE("NG ",TEXT($BU260,"mmm-yyyy")),Curves!$11:$11,0)</f>
        <v>27</v>
      </c>
      <c r="DE260" s="12">
        <f>MATCH(CONCATENATE("B ",TEXT($BU260,"mmm-yyyy")),Curves!$11:$11,0)</f>
        <v>15</v>
      </c>
      <c r="DF260" s="12">
        <f>MATCH(CONCATENATE("DISC ",TEXT($BU260,"mmm-yyyy")),Curves!$11:$11,0)</f>
        <v>39</v>
      </c>
      <c r="DG260" s="12"/>
      <c r="DH260" s="12">
        <f>MATCH(CONCATENATE("NG ",TEXT($BV260,"mmm-yyyy")),Curves!$11:$11,0)</f>
        <v>28</v>
      </c>
      <c r="DI260" s="12">
        <f>MATCH(CONCATENATE("B ",TEXT($BV260,"mmm-yyyy")),Curves!$11:$11,0)</f>
        <v>16</v>
      </c>
      <c r="DJ260" s="12">
        <f>MATCH(CONCATENATE("DISC ",TEXT($BV260,"mmm-yyyy")),Curves!$11:$11,0)</f>
        <v>40</v>
      </c>
      <c r="DL260" s="12">
        <f>MATCH(CONCATENATE("NG ",TEXT($BW260,"mmm-yyyy")),Curves!$11:$11,0)</f>
        <v>29</v>
      </c>
      <c r="DM260" s="12">
        <f>MATCH(CONCATENATE("B ",TEXT($BW260,"mmm-yyyy")),Curves!$11:$11,0)</f>
        <v>17</v>
      </c>
      <c r="DN260" s="12">
        <f>MATCH(CONCATENATE("DISC ",TEXT($BW260,"mmm-yyyy")),Curves!$11:$11,0)</f>
        <v>41</v>
      </c>
      <c r="DP260" s="12">
        <f>MATCH(CONCATENATE("NG ",TEXT($BX260,"mmm-yyyy")),Curves!$11:$11,0)</f>
        <v>30</v>
      </c>
      <c r="DQ260" s="12">
        <f>MATCH(CONCATENATE("B ",TEXT($BX260,"mmm-yyyy")),Curves!$11:$11,0)</f>
        <v>18</v>
      </c>
      <c r="DR260" s="12">
        <f>MATCH(CONCATENATE("DISC ",TEXT($BX260,"mmm-yyyy")),Curves!$11:$11,0)</f>
        <v>42</v>
      </c>
    </row>
    <row r="261" spans="2:122" x14ac:dyDescent="0.2">
      <c r="B261" s="6">
        <f t="shared" si="326"/>
        <v>36892</v>
      </c>
      <c r="C261" s="27">
        <f>IF(Curves!C270&lt;&gt;"",Curves!C270,"")</f>
        <v>36875</v>
      </c>
      <c r="D261" s="31"/>
      <c r="E261" s="20">
        <f t="shared" si="327"/>
        <v>0</v>
      </c>
      <c r="F261" s="20">
        <f t="shared" si="329"/>
        <v>0</v>
      </c>
      <c r="G261" s="20">
        <f t="shared" si="330"/>
        <v>0</v>
      </c>
      <c r="H261" s="20">
        <f t="shared" si="331"/>
        <v>0</v>
      </c>
      <c r="I261" s="20">
        <f t="shared" si="332"/>
        <v>0</v>
      </c>
      <c r="J261" s="20">
        <f t="shared" si="333"/>
        <v>0</v>
      </c>
      <c r="K261" s="20">
        <f t="shared" si="334"/>
        <v>0</v>
      </c>
      <c r="L261" s="20">
        <f t="shared" si="335"/>
        <v>0</v>
      </c>
      <c r="M261" s="20">
        <f t="shared" si="336"/>
        <v>8.1207634806115312</v>
      </c>
      <c r="N261" s="20">
        <f t="shared" si="337"/>
        <v>7.9792597477840896</v>
      </c>
      <c r="O261" s="21">
        <f t="shared" si="338"/>
        <v>7.2787466074346288</v>
      </c>
      <c r="P261" s="20"/>
      <c r="Q261" s="50">
        <f t="shared" si="339"/>
        <v>8.1207634806115312</v>
      </c>
      <c r="R261" s="50">
        <f t="shared" si="311"/>
        <v>7.2787466074346288</v>
      </c>
      <c r="S261" s="51">
        <f t="shared" si="340"/>
        <v>0.84201687317690244</v>
      </c>
      <c r="U261" s="34">
        <f>INDEX(Curves!$A$12:$AZ$907,$CA261,CB261)</f>
        <v>0</v>
      </c>
      <c r="V261" s="34">
        <f>INDEX(Curves!$A$12:$AZ$907,$CA261,CC261)</f>
        <v>0</v>
      </c>
      <c r="W261" s="34">
        <f>INDEX(Curves!$A$12:$AZ$907,$CA261,CD261)</f>
        <v>0</v>
      </c>
      <c r="X261" s="34"/>
      <c r="Y261" s="34">
        <f>INDEX(Curves!$A$12:$AZ$907,$CA261,CF261)</f>
        <v>0</v>
      </c>
      <c r="Z261" s="34">
        <f>INDEX(Curves!$A$12:$AZ$907,$CA261,CG261)</f>
        <v>0</v>
      </c>
      <c r="AA261" s="34">
        <f>INDEX(Curves!$A$12:$AZ$907,$CA261,CH261)</f>
        <v>0</v>
      </c>
      <c r="AB261" s="34"/>
      <c r="AC261" s="34">
        <f>INDEX(Curves!$A$12:$AZ$907,$CA261,CJ261)</f>
        <v>0</v>
      </c>
      <c r="AD261" s="34">
        <f>INDEX(Curves!$A$12:$AZ$907,$CA261,CK261)</f>
        <v>0</v>
      </c>
      <c r="AE261" s="34">
        <f>INDEX(Curves!$A$12:$AZ$907,$CA261,CL261)</f>
        <v>0</v>
      </c>
      <c r="AF261" s="34"/>
      <c r="AG261" s="34">
        <f>INDEX(Curves!$A$12:$AZ$907,$CA261,CN261)</f>
        <v>0</v>
      </c>
      <c r="AH261" s="34">
        <f>INDEX(Curves!$A$12:$AZ$907,$CA261,CO261)</f>
        <v>0</v>
      </c>
      <c r="AI261" s="34">
        <f>INDEX(Curves!$A$12:$AZ$907,$CA261,CP261)</f>
        <v>0</v>
      </c>
      <c r="AJ261" s="34"/>
      <c r="AK261" s="34">
        <f>INDEX(Curves!$A$12:$AZ$907,$CA261,CR261)</f>
        <v>0</v>
      </c>
      <c r="AL261" s="34">
        <f>INDEX(Curves!$A$12:$AZ$907,$CA261,CS261)</f>
        <v>0</v>
      </c>
      <c r="AM261" s="34">
        <f>INDEX(Curves!$A$12:$AZ$907,$CA261,CT261)</f>
        <v>0</v>
      </c>
      <c r="AN261" s="34"/>
      <c r="AO261" s="34">
        <f>INDEX(Curves!$A$12:$AZ$907,$CA261,CV261)</f>
        <v>0</v>
      </c>
      <c r="AP261" s="34">
        <f>INDEX(Curves!$A$12:$AZ$907,$CA261,CW261)</f>
        <v>0</v>
      </c>
      <c r="AQ261" s="34">
        <f>INDEX(Curves!$A$12:$AZ$907,$CA261,CX261)</f>
        <v>0</v>
      </c>
      <c r="AR261" s="34"/>
      <c r="AS261" s="34">
        <f>INDEX(Curves!$A$12:$AZ$907,$CA261,CZ261)</f>
        <v>0</v>
      </c>
      <c r="AT261" s="34">
        <f>INDEX(Curves!$A$12:$AZ$907,$CA261,DA261)</f>
        <v>0</v>
      </c>
      <c r="AU261" s="34">
        <f>INDEX(Curves!$A$12:$AZ$907,$CA261,DB261)</f>
        <v>0</v>
      </c>
      <c r="AV261" s="34"/>
      <c r="AW261" s="34">
        <f>INDEX(Curves!$A$12:$AZ$907,$CA261,DD261)</f>
        <v>0</v>
      </c>
      <c r="AX261" s="34">
        <f>INDEX(Curves!$A$12:$AZ$907,$CA261,DE261)</f>
        <v>0</v>
      </c>
      <c r="AY261" s="34">
        <f>INDEX(Curves!$A$12:$AZ$907,$CA261,DF261)</f>
        <v>0</v>
      </c>
      <c r="AZ261" s="34"/>
      <c r="BA261" s="34">
        <f>INDEX(Curves!$A$12:$AZ$907,$CA261,DH261)</f>
        <v>8.3960000000000008</v>
      </c>
      <c r="BB261" s="34">
        <f>INDEX(Curves!$A$12:$AZ$907,$CA261,DI261)</f>
        <v>-0.25</v>
      </c>
      <c r="BC261" s="34">
        <f>INDEX(Curves!$A$12:$AZ$907,$CA261,DJ261)</f>
        <v>0.99690197405002834</v>
      </c>
      <c r="BD261" s="34"/>
      <c r="BE261" s="34">
        <f>INDEX(Curves!$A$12:$AZ$907,$CA261,DL261)</f>
        <v>8.2899999999999991</v>
      </c>
      <c r="BF261" s="34">
        <f>INDEX(Curves!$A$12:$AZ$907,$CA261,DM261)</f>
        <v>-0.24</v>
      </c>
      <c r="BG261" s="34">
        <f>INDEX(Curves!$A$12:$AZ$907,$CA261,DN261)</f>
        <v>0.99121239102907954</v>
      </c>
      <c r="BH261" s="34"/>
      <c r="BI261" s="34">
        <f>INDEX(Curves!$A$12:$AZ$907,$CA261,DP261)</f>
        <v>7.6</v>
      </c>
      <c r="BJ261" s="34">
        <f>INDEX(Curves!$A$12:$AZ$907,$CA261,DQ261)</f>
        <v>-0.22</v>
      </c>
      <c r="BK261" s="34">
        <f>INDEX(Curves!$A$12:$AZ$907,$CA261,DR261)</f>
        <v>0.98628002810767323</v>
      </c>
      <c r="BL261"/>
      <c r="BM261"/>
      <c r="BN261" s="17">
        <f t="shared" ref="BN261:BN324" si="342">BN260</f>
        <v>36647</v>
      </c>
      <c r="BO261" s="17">
        <f t="shared" ref="BO261:BX261" si="343">EOMONTH(BN261,1)</f>
        <v>36707</v>
      </c>
      <c r="BP261" s="17">
        <f t="shared" si="343"/>
        <v>36738</v>
      </c>
      <c r="BQ261" s="17">
        <f t="shared" si="343"/>
        <v>36769</v>
      </c>
      <c r="BR261" s="17">
        <f t="shared" si="343"/>
        <v>36799</v>
      </c>
      <c r="BS261" s="17">
        <f t="shared" si="343"/>
        <v>36830</v>
      </c>
      <c r="BT261" s="17">
        <f t="shared" si="343"/>
        <v>36860</v>
      </c>
      <c r="BU261" s="17">
        <f t="shared" si="343"/>
        <v>36891</v>
      </c>
      <c r="BV261" s="17">
        <f t="shared" si="343"/>
        <v>36922</v>
      </c>
      <c r="BW261" s="17">
        <f t="shared" si="343"/>
        <v>36950</v>
      </c>
      <c r="BX261" s="17">
        <f t="shared" si="343"/>
        <v>36981</v>
      </c>
      <c r="BY261" s="9"/>
      <c r="CA261" s="12">
        <f>MATCH(C261,Curves!$C$12:$C$433,0)</f>
        <v>259</v>
      </c>
      <c r="CB261" s="12">
        <f>MATCH(CONCATENATE("NG ",TEXT($BN261,"mmm-yyyy")),Curves!$11:$11,0)</f>
        <v>20</v>
      </c>
      <c r="CC261" s="12">
        <f>MATCH(CONCATENATE("B ",TEXT($BN261,"mmm-yyyy")),Curves!$11:$11,0)</f>
        <v>8</v>
      </c>
      <c r="CD261" s="12">
        <f>MATCH(CONCATENATE("DISC ",TEXT($BN261,"mmm-yyyy")),Curves!$11:$11,0)</f>
        <v>32</v>
      </c>
      <c r="CE261" s="12"/>
      <c r="CF261" s="12">
        <f>MATCH(CONCATENATE("NG ",TEXT($BO261,"mmm-yyyy")),Curves!$11:$11,0)</f>
        <v>21</v>
      </c>
      <c r="CG261" s="12">
        <f>MATCH(CONCATENATE("B ",TEXT($BO261,"mmm-yyyy")),Curves!$11:$11,0)</f>
        <v>9</v>
      </c>
      <c r="CH261" s="12">
        <f>MATCH(CONCATENATE("DISC ",TEXT($BO261,"mmm-yyyy")),Curves!$11:$11,0)</f>
        <v>33</v>
      </c>
      <c r="CI261" s="12"/>
      <c r="CJ261" s="12">
        <f>MATCH(CONCATENATE("NG ",TEXT($BP261,"mmm-yyyy")),Curves!$11:$11,0)</f>
        <v>22</v>
      </c>
      <c r="CK261" s="12">
        <f>MATCH(CONCATENATE("B ",TEXT($BP261,"mmm-yyyy")),Curves!$11:$11,0)</f>
        <v>10</v>
      </c>
      <c r="CL261" s="12">
        <f>MATCH(CONCATENATE("DISC ",TEXT($BP261,"mmm-yyyy")),Curves!$11:$11,0)</f>
        <v>34</v>
      </c>
      <c r="CM261" s="12"/>
      <c r="CN261" s="12">
        <f>MATCH(CONCATENATE("NG ",TEXT($BQ261,"mmm-yyyy")),Curves!$11:$11,0)</f>
        <v>23</v>
      </c>
      <c r="CO261" s="12">
        <f>MATCH(CONCATENATE("B ",TEXT($BQ261,"mmm-yyyy")),Curves!$11:$11,0)</f>
        <v>11</v>
      </c>
      <c r="CP261" s="12">
        <f>MATCH(CONCATENATE("DISC ",TEXT($BQ261,"mmm-yyyy")),Curves!$11:$11,0)</f>
        <v>35</v>
      </c>
      <c r="CQ261" s="12"/>
      <c r="CR261" s="12">
        <f>MATCH(CONCATENATE("NG ",TEXT($BR261,"mmm-yyyy")),Curves!$11:$11,0)</f>
        <v>24</v>
      </c>
      <c r="CS261" s="12">
        <f>MATCH(CONCATENATE("B ",TEXT($BR261,"mmm-yyyy")),Curves!$11:$11,0)</f>
        <v>12</v>
      </c>
      <c r="CT261" s="12">
        <f>MATCH(CONCATENATE("DISC ",TEXT($BR261,"mmm-yyyy")),Curves!$11:$11,0)</f>
        <v>36</v>
      </c>
      <c r="CU261" s="12"/>
      <c r="CV261" s="12">
        <f>MATCH(CONCATENATE("NG ",TEXT($BS261,"mmm-yyyy")),Curves!$11:$11,0)</f>
        <v>25</v>
      </c>
      <c r="CW261" s="12">
        <f>MATCH(CONCATENATE("B ",TEXT($BS261,"mmm-yyyy")),Curves!$11:$11,0)</f>
        <v>13</v>
      </c>
      <c r="CX261" s="12">
        <f>MATCH(CONCATENATE("DISC ",TEXT($BS261,"mmm-yyyy")),Curves!$11:$11,0)</f>
        <v>37</v>
      </c>
      <c r="CY261" s="12"/>
      <c r="CZ261" s="12">
        <f>MATCH(CONCATENATE("NG ",TEXT($BT261,"mmm-yyyy")),Curves!$11:$11,0)</f>
        <v>26</v>
      </c>
      <c r="DA261" s="12">
        <f>MATCH(CONCATENATE("B ",TEXT($BT261,"mmm-yyyy")),Curves!$11:$11,0)</f>
        <v>14</v>
      </c>
      <c r="DB261" s="12">
        <f>MATCH(CONCATENATE("DISC ",TEXT($BT261,"mmm-yyyy")),Curves!$11:$11,0)</f>
        <v>38</v>
      </c>
      <c r="DC261" s="12"/>
      <c r="DD261" s="12">
        <f>MATCH(CONCATENATE("NG ",TEXT($BU261,"mmm-yyyy")),Curves!$11:$11,0)</f>
        <v>27</v>
      </c>
      <c r="DE261" s="12">
        <f>MATCH(CONCATENATE("B ",TEXT($BU261,"mmm-yyyy")),Curves!$11:$11,0)</f>
        <v>15</v>
      </c>
      <c r="DF261" s="12">
        <f>MATCH(CONCATENATE("DISC ",TEXT($BU261,"mmm-yyyy")),Curves!$11:$11,0)</f>
        <v>39</v>
      </c>
      <c r="DG261" s="12"/>
      <c r="DH261" s="12">
        <f>MATCH(CONCATENATE("NG ",TEXT($BV261,"mmm-yyyy")),Curves!$11:$11,0)</f>
        <v>28</v>
      </c>
      <c r="DI261" s="12">
        <f>MATCH(CONCATENATE("B ",TEXT($BV261,"mmm-yyyy")),Curves!$11:$11,0)</f>
        <v>16</v>
      </c>
      <c r="DJ261" s="12">
        <f>MATCH(CONCATENATE("DISC ",TEXT($BV261,"mmm-yyyy")),Curves!$11:$11,0)</f>
        <v>40</v>
      </c>
      <c r="DL261" s="12">
        <f>MATCH(CONCATENATE("NG ",TEXT($BW261,"mmm-yyyy")),Curves!$11:$11,0)</f>
        <v>29</v>
      </c>
      <c r="DM261" s="12">
        <f>MATCH(CONCATENATE("B ",TEXT($BW261,"mmm-yyyy")),Curves!$11:$11,0)</f>
        <v>17</v>
      </c>
      <c r="DN261" s="12">
        <f>MATCH(CONCATENATE("DISC ",TEXT($BW261,"mmm-yyyy")),Curves!$11:$11,0)</f>
        <v>41</v>
      </c>
      <c r="DP261" s="12">
        <f>MATCH(CONCATENATE("NG ",TEXT($BX261,"mmm-yyyy")),Curves!$11:$11,0)</f>
        <v>30</v>
      </c>
      <c r="DQ261" s="12">
        <f>MATCH(CONCATENATE("B ",TEXT($BX261,"mmm-yyyy")),Curves!$11:$11,0)</f>
        <v>18</v>
      </c>
      <c r="DR261" s="12">
        <f>MATCH(CONCATENATE("DISC ",TEXT($BX261,"mmm-yyyy")),Curves!$11:$11,0)</f>
        <v>42</v>
      </c>
    </row>
    <row r="262" spans="2:122" x14ac:dyDescent="0.2">
      <c r="B262" s="6">
        <f t="shared" si="326"/>
        <v>36892</v>
      </c>
      <c r="C262" s="27">
        <f>IF(Curves!C271&lt;&gt;"",Curves!C271,"")</f>
        <v>36876</v>
      </c>
      <c r="D262" s="31"/>
      <c r="E262" s="20">
        <f t="shared" si="327"/>
        <v>0</v>
      </c>
      <c r="F262" s="20">
        <f t="shared" si="329"/>
        <v>0</v>
      </c>
      <c r="G262" s="20">
        <f t="shared" si="330"/>
        <v>0</v>
      </c>
      <c r="H262" s="20">
        <f t="shared" si="331"/>
        <v>0</v>
      </c>
      <c r="I262" s="20">
        <f t="shared" si="332"/>
        <v>0</v>
      </c>
      <c r="J262" s="20">
        <f t="shared" si="333"/>
        <v>0</v>
      </c>
      <c r="K262" s="20">
        <f t="shared" si="334"/>
        <v>0</v>
      </c>
      <c r="L262" s="20">
        <f t="shared" si="335"/>
        <v>0</v>
      </c>
      <c r="M262" s="20">
        <f t="shared" si="336"/>
        <v>0</v>
      </c>
      <c r="N262" s="20">
        <f t="shared" si="337"/>
        <v>0</v>
      </c>
      <c r="O262" s="21">
        <f t="shared" si="338"/>
        <v>0</v>
      </c>
      <c r="P262" s="20"/>
      <c r="Q262" s="50">
        <f t="shared" si="339"/>
        <v>0</v>
      </c>
      <c r="R262" s="50">
        <f t="shared" si="311"/>
        <v>0</v>
      </c>
      <c r="S262" s="51">
        <f t="shared" si="340"/>
        <v>0.84201687317690244</v>
      </c>
      <c r="U262" s="34">
        <f>INDEX(Curves!$A$12:$AZ$907,$CA262,CB262)</f>
        <v>0</v>
      </c>
      <c r="V262" s="34">
        <f>INDEX(Curves!$A$12:$AZ$907,$CA262,CC262)</f>
        <v>0</v>
      </c>
      <c r="W262" s="34">
        <f>INDEX(Curves!$A$12:$AZ$907,$CA262,CD262)</f>
        <v>0</v>
      </c>
      <c r="X262" s="34"/>
      <c r="Y262" s="34">
        <f>INDEX(Curves!$A$12:$AZ$907,$CA262,CF262)</f>
        <v>0</v>
      </c>
      <c r="Z262" s="34">
        <f>INDEX(Curves!$A$12:$AZ$907,$CA262,CG262)</f>
        <v>0</v>
      </c>
      <c r="AA262" s="34">
        <f>INDEX(Curves!$A$12:$AZ$907,$CA262,CH262)</f>
        <v>0</v>
      </c>
      <c r="AB262" s="34"/>
      <c r="AC262" s="34">
        <f>INDEX(Curves!$A$12:$AZ$907,$CA262,CJ262)</f>
        <v>0</v>
      </c>
      <c r="AD262" s="34">
        <f>INDEX(Curves!$A$12:$AZ$907,$CA262,CK262)</f>
        <v>0</v>
      </c>
      <c r="AE262" s="34">
        <f>INDEX(Curves!$A$12:$AZ$907,$CA262,CL262)</f>
        <v>0</v>
      </c>
      <c r="AF262" s="34"/>
      <c r="AG262" s="34">
        <f>INDEX(Curves!$A$12:$AZ$907,$CA262,CN262)</f>
        <v>0</v>
      </c>
      <c r="AH262" s="34">
        <f>INDEX(Curves!$A$12:$AZ$907,$CA262,CO262)</f>
        <v>0</v>
      </c>
      <c r="AI262" s="34">
        <f>INDEX(Curves!$A$12:$AZ$907,$CA262,CP262)</f>
        <v>0</v>
      </c>
      <c r="AJ262" s="34"/>
      <c r="AK262" s="34">
        <f>INDEX(Curves!$A$12:$AZ$907,$CA262,CR262)</f>
        <v>0</v>
      </c>
      <c r="AL262" s="34">
        <f>INDEX(Curves!$A$12:$AZ$907,$CA262,CS262)</f>
        <v>0</v>
      </c>
      <c r="AM262" s="34">
        <f>INDEX(Curves!$A$12:$AZ$907,$CA262,CT262)</f>
        <v>0</v>
      </c>
      <c r="AN262" s="34"/>
      <c r="AO262" s="34">
        <f>INDEX(Curves!$A$12:$AZ$907,$CA262,CV262)</f>
        <v>0</v>
      </c>
      <c r="AP262" s="34">
        <f>INDEX(Curves!$A$12:$AZ$907,$CA262,CW262)</f>
        <v>0</v>
      </c>
      <c r="AQ262" s="34">
        <f>INDEX(Curves!$A$12:$AZ$907,$CA262,CX262)</f>
        <v>0</v>
      </c>
      <c r="AR262" s="34"/>
      <c r="AS262" s="34">
        <f>INDEX(Curves!$A$12:$AZ$907,$CA262,CZ262)</f>
        <v>0</v>
      </c>
      <c r="AT262" s="34">
        <f>INDEX(Curves!$A$12:$AZ$907,$CA262,DA262)</f>
        <v>0</v>
      </c>
      <c r="AU262" s="34">
        <f>INDEX(Curves!$A$12:$AZ$907,$CA262,DB262)</f>
        <v>0</v>
      </c>
      <c r="AV262" s="34"/>
      <c r="AW262" s="34">
        <f>INDEX(Curves!$A$12:$AZ$907,$CA262,DD262)</f>
        <v>0</v>
      </c>
      <c r="AX262" s="34">
        <f>INDEX(Curves!$A$12:$AZ$907,$CA262,DE262)</f>
        <v>0</v>
      </c>
      <c r="AY262" s="34">
        <f>INDEX(Curves!$A$12:$AZ$907,$CA262,DF262)</f>
        <v>0</v>
      </c>
      <c r="AZ262" s="34"/>
      <c r="BA262" s="34">
        <f>INDEX(Curves!$A$12:$AZ$907,$CA262,DH262)</f>
        <v>0</v>
      </c>
      <c r="BB262" s="34">
        <f>INDEX(Curves!$A$12:$AZ$907,$CA262,DI262)</f>
        <v>0</v>
      </c>
      <c r="BC262" s="34">
        <f>INDEX(Curves!$A$12:$AZ$907,$CA262,DJ262)</f>
        <v>0</v>
      </c>
      <c r="BD262" s="34"/>
      <c r="BE262" s="34">
        <f>INDEX(Curves!$A$12:$AZ$907,$CA262,DL262)</f>
        <v>0</v>
      </c>
      <c r="BF262" s="34">
        <f>INDEX(Curves!$A$12:$AZ$907,$CA262,DM262)</f>
        <v>0</v>
      </c>
      <c r="BG262" s="34">
        <f>INDEX(Curves!$A$12:$AZ$907,$CA262,DN262)</f>
        <v>0</v>
      </c>
      <c r="BH262" s="34"/>
      <c r="BI262" s="34">
        <f>INDEX(Curves!$A$12:$AZ$907,$CA262,DP262)</f>
        <v>0</v>
      </c>
      <c r="BJ262" s="34">
        <f>INDEX(Curves!$A$12:$AZ$907,$CA262,DQ262)</f>
        <v>0</v>
      </c>
      <c r="BK262" s="34">
        <f>INDEX(Curves!$A$12:$AZ$907,$CA262,DR262)</f>
        <v>0</v>
      </c>
      <c r="BL262"/>
      <c r="BM262"/>
      <c r="BN262" s="17">
        <f t="shared" si="342"/>
        <v>36647</v>
      </c>
      <c r="BO262" s="17">
        <f t="shared" ref="BO262:BX262" si="344">EOMONTH(BN262,1)</f>
        <v>36707</v>
      </c>
      <c r="BP262" s="17">
        <f t="shared" si="344"/>
        <v>36738</v>
      </c>
      <c r="BQ262" s="17">
        <f t="shared" si="344"/>
        <v>36769</v>
      </c>
      <c r="BR262" s="17">
        <f t="shared" si="344"/>
        <v>36799</v>
      </c>
      <c r="BS262" s="17">
        <f t="shared" si="344"/>
        <v>36830</v>
      </c>
      <c r="BT262" s="17">
        <f t="shared" si="344"/>
        <v>36860</v>
      </c>
      <c r="BU262" s="17">
        <f t="shared" si="344"/>
        <v>36891</v>
      </c>
      <c r="BV262" s="17">
        <f t="shared" si="344"/>
        <v>36922</v>
      </c>
      <c r="BW262" s="17">
        <f t="shared" si="344"/>
        <v>36950</v>
      </c>
      <c r="BX262" s="17">
        <f t="shared" si="344"/>
        <v>36981</v>
      </c>
      <c r="BY262" s="9"/>
      <c r="CA262" s="12">
        <f>MATCH(C262,Curves!$C$12:$C$433,0)</f>
        <v>260</v>
      </c>
      <c r="CB262" s="12">
        <f>MATCH(CONCATENATE("NG ",TEXT($BN262,"mmm-yyyy")),Curves!$11:$11,0)</f>
        <v>20</v>
      </c>
      <c r="CC262" s="12">
        <f>MATCH(CONCATENATE("B ",TEXT($BN262,"mmm-yyyy")),Curves!$11:$11,0)</f>
        <v>8</v>
      </c>
      <c r="CD262" s="12">
        <f>MATCH(CONCATENATE("DISC ",TEXT($BN262,"mmm-yyyy")),Curves!$11:$11,0)</f>
        <v>32</v>
      </c>
      <c r="CE262" s="12"/>
      <c r="CF262" s="12">
        <f>MATCH(CONCATENATE("NG ",TEXT($BO262,"mmm-yyyy")),Curves!$11:$11,0)</f>
        <v>21</v>
      </c>
      <c r="CG262" s="12">
        <f>MATCH(CONCATENATE("B ",TEXT($BO262,"mmm-yyyy")),Curves!$11:$11,0)</f>
        <v>9</v>
      </c>
      <c r="CH262" s="12">
        <f>MATCH(CONCATENATE("DISC ",TEXT($BO262,"mmm-yyyy")),Curves!$11:$11,0)</f>
        <v>33</v>
      </c>
      <c r="CI262" s="12"/>
      <c r="CJ262" s="12">
        <f>MATCH(CONCATENATE("NG ",TEXT($BP262,"mmm-yyyy")),Curves!$11:$11,0)</f>
        <v>22</v>
      </c>
      <c r="CK262" s="12">
        <f>MATCH(CONCATENATE("B ",TEXT($BP262,"mmm-yyyy")),Curves!$11:$11,0)</f>
        <v>10</v>
      </c>
      <c r="CL262" s="12">
        <f>MATCH(CONCATENATE("DISC ",TEXT($BP262,"mmm-yyyy")),Curves!$11:$11,0)</f>
        <v>34</v>
      </c>
      <c r="CM262" s="12"/>
      <c r="CN262" s="12">
        <f>MATCH(CONCATENATE("NG ",TEXT($BQ262,"mmm-yyyy")),Curves!$11:$11,0)</f>
        <v>23</v>
      </c>
      <c r="CO262" s="12">
        <f>MATCH(CONCATENATE("B ",TEXT($BQ262,"mmm-yyyy")),Curves!$11:$11,0)</f>
        <v>11</v>
      </c>
      <c r="CP262" s="12">
        <f>MATCH(CONCATENATE("DISC ",TEXT($BQ262,"mmm-yyyy")),Curves!$11:$11,0)</f>
        <v>35</v>
      </c>
      <c r="CQ262" s="12"/>
      <c r="CR262" s="12">
        <f>MATCH(CONCATENATE("NG ",TEXT($BR262,"mmm-yyyy")),Curves!$11:$11,0)</f>
        <v>24</v>
      </c>
      <c r="CS262" s="12">
        <f>MATCH(CONCATENATE("B ",TEXT($BR262,"mmm-yyyy")),Curves!$11:$11,0)</f>
        <v>12</v>
      </c>
      <c r="CT262" s="12">
        <f>MATCH(CONCATENATE("DISC ",TEXT($BR262,"mmm-yyyy")),Curves!$11:$11,0)</f>
        <v>36</v>
      </c>
      <c r="CU262" s="12"/>
      <c r="CV262" s="12">
        <f>MATCH(CONCATENATE("NG ",TEXT($BS262,"mmm-yyyy")),Curves!$11:$11,0)</f>
        <v>25</v>
      </c>
      <c r="CW262" s="12">
        <f>MATCH(CONCATENATE("B ",TEXT($BS262,"mmm-yyyy")),Curves!$11:$11,0)</f>
        <v>13</v>
      </c>
      <c r="CX262" s="12">
        <f>MATCH(CONCATENATE("DISC ",TEXT($BS262,"mmm-yyyy")),Curves!$11:$11,0)</f>
        <v>37</v>
      </c>
      <c r="CY262" s="12"/>
      <c r="CZ262" s="12">
        <f>MATCH(CONCATENATE("NG ",TEXT($BT262,"mmm-yyyy")),Curves!$11:$11,0)</f>
        <v>26</v>
      </c>
      <c r="DA262" s="12">
        <f>MATCH(CONCATENATE("B ",TEXT($BT262,"mmm-yyyy")),Curves!$11:$11,0)</f>
        <v>14</v>
      </c>
      <c r="DB262" s="12">
        <f>MATCH(CONCATENATE("DISC ",TEXT($BT262,"mmm-yyyy")),Curves!$11:$11,0)</f>
        <v>38</v>
      </c>
      <c r="DC262" s="12"/>
      <c r="DD262" s="12">
        <f>MATCH(CONCATENATE("NG ",TEXT($BU262,"mmm-yyyy")),Curves!$11:$11,0)</f>
        <v>27</v>
      </c>
      <c r="DE262" s="12">
        <f>MATCH(CONCATENATE("B ",TEXT($BU262,"mmm-yyyy")),Curves!$11:$11,0)</f>
        <v>15</v>
      </c>
      <c r="DF262" s="12">
        <f>MATCH(CONCATENATE("DISC ",TEXT($BU262,"mmm-yyyy")),Curves!$11:$11,0)</f>
        <v>39</v>
      </c>
      <c r="DG262" s="12"/>
      <c r="DH262" s="12">
        <f>MATCH(CONCATENATE("NG ",TEXT($BV262,"mmm-yyyy")),Curves!$11:$11,0)</f>
        <v>28</v>
      </c>
      <c r="DI262" s="12">
        <f>MATCH(CONCATENATE("B ",TEXT($BV262,"mmm-yyyy")),Curves!$11:$11,0)</f>
        <v>16</v>
      </c>
      <c r="DJ262" s="12">
        <f>MATCH(CONCATENATE("DISC ",TEXT($BV262,"mmm-yyyy")),Curves!$11:$11,0)</f>
        <v>40</v>
      </c>
      <c r="DL262" s="12">
        <f>MATCH(CONCATENATE("NG ",TEXT($BW262,"mmm-yyyy")),Curves!$11:$11,0)</f>
        <v>29</v>
      </c>
      <c r="DM262" s="12">
        <f>MATCH(CONCATENATE("B ",TEXT($BW262,"mmm-yyyy")),Curves!$11:$11,0)</f>
        <v>17</v>
      </c>
      <c r="DN262" s="12">
        <f>MATCH(CONCATENATE("DISC ",TEXT($BW262,"mmm-yyyy")),Curves!$11:$11,0)</f>
        <v>41</v>
      </c>
      <c r="DP262" s="12">
        <f>MATCH(CONCATENATE("NG ",TEXT($BX262,"mmm-yyyy")),Curves!$11:$11,0)</f>
        <v>30</v>
      </c>
      <c r="DQ262" s="12">
        <f>MATCH(CONCATENATE("B ",TEXT($BX262,"mmm-yyyy")),Curves!$11:$11,0)</f>
        <v>18</v>
      </c>
      <c r="DR262" s="12">
        <f>MATCH(CONCATENATE("DISC ",TEXT($BX262,"mmm-yyyy")),Curves!$11:$11,0)</f>
        <v>42</v>
      </c>
    </row>
    <row r="263" spans="2:122" x14ac:dyDescent="0.2">
      <c r="B263" s="6">
        <f t="shared" si="326"/>
        <v>36892</v>
      </c>
      <c r="C263" s="27">
        <f>IF(Curves!C272&lt;&gt;"",Curves!C272,"")</f>
        <v>36877</v>
      </c>
      <c r="D263" s="31"/>
      <c r="E263" s="20">
        <f t="shared" si="327"/>
        <v>0</v>
      </c>
      <c r="F263" s="20">
        <f t="shared" si="329"/>
        <v>0</v>
      </c>
      <c r="G263" s="20">
        <f t="shared" si="330"/>
        <v>0</v>
      </c>
      <c r="H263" s="20">
        <f t="shared" si="331"/>
        <v>0</v>
      </c>
      <c r="I263" s="20">
        <f t="shared" si="332"/>
        <v>0</v>
      </c>
      <c r="J263" s="20">
        <f t="shared" si="333"/>
        <v>0</v>
      </c>
      <c r="K263" s="20">
        <f t="shared" si="334"/>
        <v>0</v>
      </c>
      <c r="L263" s="20">
        <f t="shared" si="335"/>
        <v>0</v>
      </c>
      <c r="M263" s="20">
        <f t="shared" si="336"/>
        <v>0</v>
      </c>
      <c r="N263" s="20">
        <f t="shared" si="337"/>
        <v>0</v>
      </c>
      <c r="O263" s="21">
        <f t="shared" si="338"/>
        <v>0</v>
      </c>
      <c r="P263" s="20"/>
      <c r="Q263" s="50">
        <f t="shared" si="339"/>
        <v>0</v>
      </c>
      <c r="R263" s="50">
        <f t="shared" si="311"/>
        <v>0</v>
      </c>
      <c r="S263" s="51">
        <f t="shared" si="340"/>
        <v>0.84201687317690244</v>
      </c>
      <c r="U263" s="34">
        <f>INDEX(Curves!$A$12:$AZ$907,$CA263,CB263)</f>
        <v>0</v>
      </c>
      <c r="V263" s="34">
        <f>INDEX(Curves!$A$12:$AZ$907,$CA263,CC263)</f>
        <v>0</v>
      </c>
      <c r="W263" s="34">
        <f>INDEX(Curves!$A$12:$AZ$907,$CA263,CD263)</f>
        <v>0</v>
      </c>
      <c r="X263" s="34"/>
      <c r="Y263" s="34">
        <f>INDEX(Curves!$A$12:$AZ$907,$CA263,CF263)</f>
        <v>0</v>
      </c>
      <c r="Z263" s="34">
        <f>INDEX(Curves!$A$12:$AZ$907,$CA263,CG263)</f>
        <v>0</v>
      </c>
      <c r="AA263" s="34">
        <f>INDEX(Curves!$A$12:$AZ$907,$CA263,CH263)</f>
        <v>0</v>
      </c>
      <c r="AB263" s="34"/>
      <c r="AC263" s="34">
        <f>INDEX(Curves!$A$12:$AZ$907,$CA263,CJ263)</f>
        <v>0</v>
      </c>
      <c r="AD263" s="34">
        <f>INDEX(Curves!$A$12:$AZ$907,$CA263,CK263)</f>
        <v>0</v>
      </c>
      <c r="AE263" s="34">
        <f>INDEX(Curves!$A$12:$AZ$907,$CA263,CL263)</f>
        <v>0</v>
      </c>
      <c r="AF263" s="34"/>
      <c r="AG263" s="34">
        <f>INDEX(Curves!$A$12:$AZ$907,$CA263,CN263)</f>
        <v>0</v>
      </c>
      <c r="AH263" s="34">
        <f>INDEX(Curves!$A$12:$AZ$907,$CA263,CO263)</f>
        <v>0</v>
      </c>
      <c r="AI263" s="34">
        <f>INDEX(Curves!$A$12:$AZ$907,$CA263,CP263)</f>
        <v>0</v>
      </c>
      <c r="AJ263" s="34"/>
      <c r="AK263" s="34">
        <f>INDEX(Curves!$A$12:$AZ$907,$CA263,CR263)</f>
        <v>0</v>
      </c>
      <c r="AL263" s="34">
        <f>INDEX(Curves!$A$12:$AZ$907,$CA263,CS263)</f>
        <v>0</v>
      </c>
      <c r="AM263" s="34">
        <f>INDEX(Curves!$A$12:$AZ$907,$CA263,CT263)</f>
        <v>0</v>
      </c>
      <c r="AN263" s="34"/>
      <c r="AO263" s="34">
        <f>INDEX(Curves!$A$12:$AZ$907,$CA263,CV263)</f>
        <v>0</v>
      </c>
      <c r="AP263" s="34">
        <f>INDEX(Curves!$A$12:$AZ$907,$CA263,CW263)</f>
        <v>0</v>
      </c>
      <c r="AQ263" s="34">
        <f>INDEX(Curves!$A$12:$AZ$907,$CA263,CX263)</f>
        <v>0</v>
      </c>
      <c r="AR263" s="34"/>
      <c r="AS263" s="34">
        <f>INDEX(Curves!$A$12:$AZ$907,$CA263,CZ263)</f>
        <v>0</v>
      </c>
      <c r="AT263" s="34">
        <f>INDEX(Curves!$A$12:$AZ$907,$CA263,DA263)</f>
        <v>0</v>
      </c>
      <c r="AU263" s="34">
        <f>INDEX(Curves!$A$12:$AZ$907,$CA263,DB263)</f>
        <v>0</v>
      </c>
      <c r="AV263" s="34"/>
      <c r="AW263" s="34">
        <f>INDEX(Curves!$A$12:$AZ$907,$CA263,DD263)</f>
        <v>0</v>
      </c>
      <c r="AX263" s="34">
        <f>INDEX(Curves!$A$12:$AZ$907,$CA263,DE263)</f>
        <v>0</v>
      </c>
      <c r="AY263" s="34">
        <f>INDEX(Curves!$A$12:$AZ$907,$CA263,DF263)</f>
        <v>0</v>
      </c>
      <c r="AZ263" s="34"/>
      <c r="BA263" s="34">
        <f>INDEX(Curves!$A$12:$AZ$907,$CA263,DH263)</f>
        <v>0</v>
      </c>
      <c r="BB263" s="34">
        <f>INDEX(Curves!$A$12:$AZ$907,$CA263,DI263)</f>
        <v>0</v>
      </c>
      <c r="BC263" s="34">
        <f>INDEX(Curves!$A$12:$AZ$907,$CA263,DJ263)</f>
        <v>0</v>
      </c>
      <c r="BD263" s="34"/>
      <c r="BE263" s="34">
        <f>INDEX(Curves!$A$12:$AZ$907,$CA263,DL263)</f>
        <v>0</v>
      </c>
      <c r="BF263" s="34">
        <f>INDEX(Curves!$A$12:$AZ$907,$CA263,DM263)</f>
        <v>0</v>
      </c>
      <c r="BG263" s="34">
        <f>INDEX(Curves!$A$12:$AZ$907,$CA263,DN263)</f>
        <v>0</v>
      </c>
      <c r="BH263" s="34"/>
      <c r="BI263" s="34">
        <f>INDEX(Curves!$A$12:$AZ$907,$CA263,DP263)</f>
        <v>0</v>
      </c>
      <c r="BJ263" s="34">
        <f>INDEX(Curves!$A$12:$AZ$907,$CA263,DQ263)</f>
        <v>0</v>
      </c>
      <c r="BK263" s="34">
        <f>INDEX(Curves!$A$12:$AZ$907,$CA263,DR263)</f>
        <v>0</v>
      </c>
      <c r="BL263"/>
      <c r="BM263"/>
      <c r="BN263" s="17">
        <f t="shared" si="342"/>
        <v>36647</v>
      </c>
      <c r="BO263" s="17">
        <f t="shared" ref="BO263:BX263" si="345">EOMONTH(BN263,1)</f>
        <v>36707</v>
      </c>
      <c r="BP263" s="17">
        <f t="shared" si="345"/>
        <v>36738</v>
      </c>
      <c r="BQ263" s="17">
        <f t="shared" si="345"/>
        <v>36769</v>
      </c>
      <c r="BR263" s="17">
        <f t="shared" si="345"/>
        <v>36799</v>
      </c>
      <c r="BS263" s="17">
        <f t="shared" si="345"/>
        <v>36830</v>
      </c>
      <c r="BT263" s="17">
        <f t="shared" si="345"/>
        <v>36860</v>
      </c>
      <c r="BU263" s="17">
        <f t="shared" si="345"/>
        <v>36891</v>
      </c>
      <c r="BV263" s="17">
        <f t="shared" si="345"/>
        <v>36922</v>
      </c>
      <c r="BW263" s="17">
        <f t="shared" si="345"/>
        <v>36950</v>
      </c>
      <c r="BX263" s="17">
        <f t="shared" si="345"/>
        <v>36981</v>
      </c>
      <c r="BY263" s="9"/>
      <c r="CA263" s="12">
        <f>MATCH(C263,Curves!$C$12:$C$433,0)</f>
        <v>261</v>
      </c>
      <c r="CB263" s="12">
        <f>MATCH(CONCATENATE("NG ",TEXT($BN263,"mmm-yyyy")),Curves!$11:$11,0)</f>
        <v>20</v>
      </c>
      <c r="CC263" s="12">
        <f>MATCH(CONCATENATE("B ",TEXT($BN263,"mmm-yyyy")),Curves!$11:$11,0)</f>
        <v>8</v>
      </c>
      <c r="CD263" s="12">
        <f>MATCH(CONCATENATE("DISC ",TEXT($BN263,"mmm-yyyy")),Curves!$11:$11,0)</f>
        <v>32</v>
      </c>
      <c r="CE263" s="12"/>
      <c r="CF263" s="12">
        <f>MATCH(CONCATENATE("NG ",TEXT($BO263,"mmm-yyyy")),Curves!$11:$11,0)</f>
        <v>21</v>
      </c>
      <c r="CG263" s="12">
        <f>MATCH(CONCATENATE("B ",TEXT($BO263,"mmm-yyyy")),Curves!$11:$11,0)</f>
        <v>9</v>
      </c>
      <c r="CH263" s="12">
        <f>MATCH(CONCATENATE("DISC ",TEXT($BO263,"mmm-yyyy")),Curves!$11:$11,0)</f>
        <v>33</v>
      </c>
      <c r="CI263" s="12"/>
      <c r="CJ263" s="12">
        <f>MATCH(CONCATENATE("NG ",TEXT($BP263,"mmm-yyyy")),Curves!$11:$11,0)</f>
        <v>22</v>
      </c>
      <c r="CK263" s="12">
        <f>MATCH(CONCATENATE("B ",TEXT($BP263,"mmm-yyyy")),Curves!$11:$11,0)</f>
        <v>10</v>
      </c>
      <c r="CL263" s="12">
        <f>MATCH(CONCATENATE("DISC ",TEXT($BP263,"mmm-yyyy")),Curves!$11:$11,0)</f>
        <v>34</v>
      </c>
      <c r="CM263" s="12"/>
      <c r="CN263" s="12">
        <f>MATCH(CONCATENATE("NG ",TEXT($BQ263,"mmm-yyyy")),Curves!$11:$11,0)</f>
        <v>23</v>
      </c>
      <c r="CO263" s="12">
        <f>MATCH(CONCATENATE("B ",TEXT($BQ263,"mmm-yyyy")),Curves!$11:$11,0)</f>
        <v>11</v>
      </c>
      <c r="CP263" s="12">
        <f>MATCH(CONCATENATE("DISC ",TEXT($BQ263,"mmm-yyyy")),Curves!$11:$11,0)</f>
        <v>35</v>
      </c>
      <c r="CQ263" s="12"/>
      <c r="CR263" s="12">
        <f>MATCH(CONCATENATE("NG ",TEXT($BR263,"mmm-yyyy")),Curves!$11:$11,0)</f>
        <v>24</v>
      </c>
      <c r="CS263" s="12">
        <f>MATCH(CONCATENATE("B ",TEXT($BR263,"mmm-yyyy")),Curves!$11:$11,0)</f>
        <v>12</v>
      </c>
      <c r="CT263" s="12">
        <f>MATCH(CONCATENATE("DISC ",TEXT($BR263,"mmm-yyyy")),Curves!$11:$11,0)</f>
        <v>36</v>
      </c>
      <c r="CU263" s="12"/>
      <c r="CV263" s="12">
        <f>MATCH(CONCATENATE("NG ",TEXT($BS263,"mmm-yyyy")),Curves!$11:$11,0)</f>
        <v>25</v>
      </c>
      <c r="CW263" s="12">
        <f>MATCH(CONCATENATE("B ",TEXT($BS263,"mmm-yyyy")),Curves!$11:$11,0)</f>
        <v>13</v>
      </c>
      <c r="CX263" s="12">
        <f>MATCH(CONCATENATE("DISC ",TEXT($BS263,"mmm-yyyy")),Curves!$11:$11,0)</f>
        <v>37</v>
      </c>
      <c r="CY263" s="12"/>
      <c r="CZ263" s="12">
        <f>MATCH(CONCATENATE("NG ",TEXT($BT263,"mmm-yyyy")),Curves!$11:$11,0)</f>
        <v>26</v>
      </c>
      <c r="DA263" s="12">
        <f>MATCH(CONCATENATE("B ",TEXT($BT263,"mmm-yyyy")),Curves!$11:$11,0)</f>
        <v>14</v>
      </c>
      <c r="DB263" s="12">
        <f>MATCH(CONCATENATE("DISC ",TEXT($BT263,"mmm-yyyy")),Curves!$11:$11,0)</f>
        <v>38</v>
      </c>
      <c r="DC263" s="12"/>
      <c r="DD263" s="12">
        <f>MATCH(CONCATENATE("NG ",TEXT($BU263,"mmm-yyyy")),Curves!$11:$11,0)</f>
        <v>27</v>
      </c>
      <c r="DE263" s="12">
        <f>MATCH(CONCATENATE("B ",TEXT($BU263,"mmm-yyyy")),Curves!$11:$11,0)</f>
        <v>15</v>
      </c>
      <c r="DF263" s="12">
        <f>MATCH(CONCATENATE("DISC ",TEXT($BU263,"mmm-yyyy")),Curves!$11:$11,0)</f>
        <v>39</v>
      </c>
      <c r="DG263" s="12"/>
      <c r="DH263" s="12">
        <f>MATCH(CONCATENATE("NG ",TEXT($BV263,"mmm-yyyy")),Curves!$11:$11,0)</f>
        <v>28</v>
      </c>
      <c r="DI263" s="12">
        <f>MATCH(CONCATENATE("B ",TEXT($BV263,"mmm-yyyy")),Curves!$11:$11,0)</f>
        <v>16</v>
      </c>
      <c r="DJ263" s="12">
        <f>MATCH(CONCATENATE("DISC ",TEXT($BV263,"mmm-yyyy")),Curves!$11:$11,0)</f>
        <v>40</v>
      </c>
      <c r="DL263" s="12">
        <f>MATCH(CONCATENATE("NG ",TEXT($BW263,"mmm-yyyy")),Curves!$11:$11,0)</f>
        <v>29</v>
      </c>
      <c r="DM263" s="12">
        <f>MATCH(CONCATENATE("B ",TEXT($BW263,"mmm-yyyy")),Curves!$11:$11,0)</f>
        <v>17</v>
      </c>
      <c r="DN263" s="12">
        <f>MATCH(CONCATENATE("DISC ",TEXT($BW263,"mmm-yyyy")),Curves!$11:$11,0)</f>
        <v>41</v>
      </c>
      <c r="DP263" s="12">
        <f>MATCH(CONCATENATE("NG ",TEXT($BX263,"mmm-yyyy")),Curves!$11:$11,0)</f>
        <v>30</v>
      </c>
      <c r="DQ263" s="12">
        <f>MATCH(CONCATENATE("B ",TEXT($BX263,"mmm-yyyy")),Curves!$11:$11,0)</f>
        <v>18</v>
      </c>
      <c r="DR263" s="12">
        <f>MATCH(CONCATENATE("DISC ",TEXT($BX263,"mmm-yyyy")),Curves!$11:$11,0)</f>
        <v>42</v>
      </c>
    </row>
    <row r="264" spans="2:122" x14ac:dyDescent="0.2">
      <c r="B264" s="6">
        <f t="shared" si="326"/>
        <v>36892</v>
      </c>
      <c r="C264" s="27">
        <f>IF(Curves!C273&lt;&gt;"",Curves!C273,"")</f>
        <v>36878</v>
      </c>
      <c r="D264" s="31"/>
      <c r="E264" s="20">
        <f t="shared" si="327"/>
        <v>0</v>
      </c>
      <c r="F264" s="20">
        <f t="shared" si="329"/>
        <v>0</v>
      </c>
      <c r="G264" s="20">
        <f t="shared" si="330"/>
        <v>0</v>
      </c>
      <c r="H264" s="20">
        <f t="shared" si="331"/>
        <v>0</v>
      </c>
      <c r="I264" s="20">
        <f t="shared" si="332"/>
        <v>0</v>
      </c>
      <c r="J264" s="20">
        <f t="shared" si="333"/>
        <v>0</v>
      </c>
      <c r="K264" s="20">
        <f t="shared" si="334"/>
        <v>0</v>
      </c>
      <c r="L264" s="20">
        <f t="shared" si="335"/>
        <v>0</v>
      </c>
      <c r="M264" s="20">
        <f t="shared" si="336"/>
        <v>8.1960132117389328</v>
      </c>
      <c r="N264" s="20">
        <f t="shared" si="337"/>
        <v>7.9687591444770209</v>
      </c>
      <c r="O264" s="21">
        <f t="shared" si="338"/>
        <v>7.2483182231406298</v>
      </c>
      <c r="P264" s="20"/>
      <c r="Q264" s="50">
        <f t="shared" si="339"/>
        <v>8.1960132117389328</v>
      </c>
      <c r="R264" s="50">
        <f t="shared" si="311"/>
        <v>7.2483182231406298</v>
      </c>
      <c r="S264" s="51">
        <f t="shared" si="340"/>
        <v>0.94769498859830303</v>
      </c>
      <c r="U264" s="34">
        <f>INDEX(Curves!$A$12:$AZ$907,$CA264,CB264)</f>
        <v>0</v>
      </c>
      <c r="V264" s="34">
        <f>INDEX(Curves!$A$12:$AZ$907,$CA264,CC264)</f>
        <v>0</v>
      </c>
      <c r="W264" s="34">
        <f>INDEX(Curves!$A$12:$AZ$907,$CA264,CD264)</f>
        <v>0</v>
      </c>
      <c r="X264" s="34"/>
      <c r="Y264" s="34">
        <f>INDEX(Curves!$A$12:$AZ$907,$CA264,CF264)</f>
        <v>0</v>
      </c>
      <c r="Z264" s="34">
        <f>INDEX(Curves!$A$12:$AZ$907,$CA264,CG264)</f>
        <v>0</v>
      </c>
      <c r="AA264" s="34">
        <f>INDEX(Curves!$A$12:$AZ$907,$CA264,CH264)</f>
        <v>0</v>
      </c>
      <c r="AB264" s="34"/>
      <c r="AC264" s="34">
        <f>INDEX(Curves!$A$12:$AZ$907,$CA264,CJ264)</f>
        <v>0</v>
      </c>
      <c r="AD264" s="34">
        <f>INDEX(Curves!$A$12:$AZ$907,$CA264,CK264)</f>
        <v>0</v>
      </c>
      <c r="AE264" s="34">
        <f>INDEX(Curves!$A$12:$AZ$907,$CA264,CL264)</f>
        <v>0</v>
      </c>
      <c r="AF264" s="34"/>
      <c r="AG264" s="34">
        <f>INDEX(Curves!$A$12:$AZ$907,$CA264,CN264)</f>
        <v>0</v>
      </c>
      <c r="AH264" s="34">
        <f>INDEX(Curves!$A$12:$AZ$907,$CA264,CO264)</f>
        <v>0</v>
      </c>
      <c r="AI264" s="34">
        <f>INDEX(Curves!$A$12:$AZ$907,$CA264,CP264)</f>
        <v>0</v>
      </c>
      <c r="AJ264" s="34"/>
      <c r="AK264" s="34">
        <f>INDEX(Curves!$A$12:$AZ$907,$CA264,CR264)</f>
        <v>0</v>
      </c>
      <c r="AL264" s="34">
        <f>INDEX(Curves!$A$12:$AZ$907,$CA264,CS264)</f>
        <v>0</v>
      </c>
      <c r="AM264" s="34">
        <f>INDEX(Curves!$A$12:$AZ$907,$CA264,CT264)</f>
        <v>0</v>
      </c>
      <c r="AN264" s="34"/>
      <c r="AO264" s="34">
        <f>INDEX(Curves!$A$12:$AZ$907,$CA264,CV264)</f>
        <v>0</v>
      </c>
      <c r="AP264" s="34">
        <f>INDEX(Curves!$A$12:$AZ$907,$CA264,CW264)</f>
        <v>0</v>
      </c>
      <c r="AQ264" s="34">
        <f>INDEX(Curves!$A$12:$AZ$907,$CA264,CX264)</f>
        <v>0</v>
      </c>
      <c r="AR264" s="34"/>
      <c r="AS264" s="34">
        <f>INDEX(Curves!$A$12:$AZ$907,$CA264,CZ264)</f>
        <v>0</v>
      </c>
      <c r="AT264" s="34">
        <f>INDEX(Curves!$A$12:$AZ$907,$CA264,DA264)</f>
        <v>0</v>
      </c>
      <c r="AU264" s="34">
        <f>INDEX(Curves!$A$12:$AZ$907,$CA264,DB264)</f>
        <v>0</v>
      </c>
      <c r="AV264" s="34"/>
      <c r="AW264" s="34">
        <f>INDEX(Curves!$A$12:$AZ$907,$CA264,DD264)</f>
        <v>0</v>
      </c>
      <c r="AX264" s="34">
        <f>INDEX(Curves!$A$12:$AZ$907,$CA264,DE264)</f>
        <v>0</v>
      </c>
      <c r="AY264" s="34">
        <f>INDEX(Curves!$A$12:$AZ$907,$CA264,DF264)</f>
        <v>0</v>
      </c>
      <c r="AZ264" s="34"/>
      <c r="BA264" s="34">
        <f>INDEX(Curves!$A$12:$AZ$907,$CA264,DH264)</f>
        <v>8.527000000000001</v>
      </c>
      <c r="BB264" s="34">
        <f>INDEX(Curves!$A$12:$AZ$907,$CA264,DI264)</f>
        <v>-0.31</v>
      </c>
      <c r="BC264" s="34">
        <f>INDEX(Curves!$A$12:$AZ$907,$CA264,DJ264)</f>
        <v>0.99744593059984565</v>
      </c>
      <c r="BD264" s="34"/>
      <c r="BE264" s="34">
        <f>INDEX(Curves!$A$12:$AZ$907,$CA264,DL264)</f>
        <v>8.3650000000000002</v>
      </c>
      <c r="BF264" s="34">
        <f>INDEX(Curves!$A$12:$AZ$907,$CA264,DM264)</f>
        <v>-0.33</v>
      </c>
      <c r="BG264" s="34">
        <f>INDEX(Curves!$A$12:$AZ$907,$CA264,DN264)</f>
        <v>0.99175596073142758</v>
      </c>
      <c r="BH264" s="34"/>
      <c r="BI264" s="34">
        <f>INDEX(Curves!$A$12:$AZ$907,$CA264,DP264)</f>
        <v>7.665</v>
      </c>
      <c r="BJ264" s="34">
        <f>INDEX(Curves!$A$12:$AZ$907,$CA264,DQ264)</f>
        <v>-0.32</v>
      </c>
      <c r="BK264" s="34">
        <f>INDEX(Curves!$A$12:$AZ$907,$CA264,DR264)</f>
        <v>0.98683706237449009</v>
      </c>
      <c r="BL264"/>
      <c r="BM264"/>
      <c r="BN264" s="17">
        <f t="shared" si="342"/>
        <v>36647</v>
      </c>
      <c r="BO264" s="17">
        <f t="shared" ref="BO264:BX264" si="346">EOMONTH(BN264,1)</f>
        <v>36707</v>
      </c>
      <c r="BP264" s="17">
        <f t="shared" si="346"/>
        <v>36738</v>
      </c>
      <c r="BQ264" s="17">
        <f t="shared" si="346"/>
        <v>36769</v>
      </c>
      <c r="BR264" s="17">
        <f t="shared" si="346"/>
        <v>36799</v>
      </c>
      <c r="BS264" s="17">
        <f t="shared" si="346"/>
        <v>36830</v>
      </c>
      <c r="BT264" s="17">
        <f t="shared" si="346"/>
        <v>36860</v>
      </c>
      <c r="BU264" s="17">
        <f t="shared" si="346"/>
        <v>36891</v>
      </c>
      <c r="BV264" s="17">
        <f t="shared" si="346"/>
        <v>36922</v>
      </c>
      <c r="BW264" s="17">
        <f t="shared" si="346"/>
        <v>36950</v>
      </c>
      <c r="BX264" s="17">
        <f t="shared" si="346"/>
        <v>36981</v>
      </c>
      <c r="BY264" s="9"/>
      <c r="CA264" s="12">
        <f>MATCH(C264,Curves!$C$12:$C$433,0)</f>
        <v>262</v>
      </c>
      <c r="CB264" s="12">
        <f>MATCH(CONCATENATE("NG ",TEXT($BN264,"mmm-yyyy")),Curves!$11:$11,0)</f>
        <v>20</v>
      </c>
      <c r="CC264" s="12">
        <f>MATCH(CONCATENATE("B ",TEXT($BN264,"mmm-yyyy")),Curves!$11:$11,0)</f>
        <v>8</v>
      </c>
      <c r="CD264" s="12">
        <f>MATCH(CONCATENATE("DISC ",TEXT($BN264,"mmm-yyyy")),Curves!$11:$11,0)</f>
        <v>32</v>
      </c>
      <c r="CE264" s="12"/>
      <c r="CF264" s="12">
        <f>MATCH(CONCATENATE("NG ",TEXT($BO264,"mmm-yyyy")),Curves!$11:$11,0)</f>
        <v>21</v>
      </c>
      <c r="CG264" s="12">
        <f>MATCH(CONCATENATE("B ",TEXT($BO264,"mmm-yyyy")),Curves!$11:$11,0)</f>
        <v>9</v>
      </c>
      <c r="CH264" s="12">
        <f>MATCH(CONCATENATE("DISC ",TEXT($BO264,"mmm-yyyy")),Curves!$11:$11,0)</f>
        <v>33</v>
      </c>
      <c r="CI264" s="12"/>
      <c r="CJ264" s="12">
        <f>MATCH(CONCATENATE("NG ",TEXT($BP264,"mmm-yyyy")),Curves!$11:$11,0)</f>
        <v>22</v>
      </c>
      <c r="CK264" s="12">
        <f>MATCH(CONCATENATE("B ",TEXT($BP264,"mmm-yyyy")),Curves!$11:$11,0)</f>
        <v>10</v>
      </c>
      <c r="CL264" s="12">
        <f>MATCH(CONCATENATE("DISC ",TEXT($BP264,"mmm-yyyy")),Curves!$11:$11,0)</f>
        <v>34</v>
      </c>
      <c r="CM264" s="12"/>
      <c r="CN264" s="12">
        <f>MATCH(CONCATENATE("NG ",TEXT($BQ264,"mmm-yyyy")),Curves!$11:$11,0)</f>
        <v>23</v>
      </c>
      <c r="CO264" s="12">
        <f>MATCH(CONCATENATE("B ",TEXT($BQ264,"mmm-yyyy")),Curves!$11:$11,0)</f>
        <v>11</v>
      </c>
      <c r="CP264" s="12">
        <f>MATCH(CONCATENATE("DISC ",TEXT($BQ264,"mmm-yyyy")),Curves!$11:$11,0)</f>
        <v>35</v>
      </c>
      <c r="CQ264" s="12"/>
      <c r="CR264" s="12">
        <f>MATCH(CONCATENATE("NG ",TEXT($BR264,"mmm-yyyy")),Curves!$11:$11,0)</f>
        <v>24</v>
      </c>
      <c r="CS264" s="12">
        <f>MATCH(CONCATENATE("B ",TEXT($BR264,"mmm-yyyy")),Curves!$11:$11,0)</f>
        <v>12</v>
      </c>
      <c r="CT264" s="12">
        <f>MATCH(CONCATENATE("DISC ",TEXT($BR264,"mmm-yyyy")),Curves!$11:$11,0)</f>
        <v>36</v>
      </c>
      <c r="CU264" s="12"/>
      <c r="CV264" s="12">
        <f>MATCH(CONCATENATE("NG ",TEXT($BS264,"mmm-yyyy")),Curves!$11:$11,0)</f>
        <v>25</v>
      </c>
      <c r="CW264" s="12">
        <f>MATCH(CONCATENATE("B ",TEXT($BS264,"mmm-yyyy")),Curves!$11:$11,0)</f>
        <v>13</v>
      </c>
      <c r="CX264" s="12">
        <f>MATCH(CONCATENATE("DISC ",TEXT($BS264,"mmm-yyyy")),Curves!$11:$11,0)</f>
        <v>37</v>
      </c>
      <c r="CY264" s="12"/>
      <c r="CZ264" s="12">
        <f>MATCH(CONCATENATE("NG ",TEXT($BT264,"mmm-yyyy")),Curves!$11:$11,0)</f>
        <v>26</v>
      </c>
      <c r="DA264" s="12">
        <f>MATCH(CONCATENATE("B ",TEXT($BT264,"mmm-yyyy")),Curves!$11:$11,0)</f>
        <v>14</v>
      </c>
      <c r="DB264" s="12">
        <f>MATCH(CONCATENATE("DISC ",TEXT($BT264,"mmm-yyyy")),Curves!$11:$11,0)</f>
        <v>38</v>
      </c>
      <c r="DC264" s="12"/>
      <c r="DD264" s="12">
        <f>MATCH(CONCATENATE("NG ",TEXT($BU264,"mmm-yyyy")),Curves!$11:$11,0)</f>
        <v>27</v>
      </c>
      <c r="DE264" s="12">
        <f>MATCH(CONCATENATE("B ",TEXT($BU264,"mmm-yyyy")),Curves!$11:$11,0)</f>
        <v>15</v>
      </c>
      <c r="DF264" s="12">
        <f>MATCH(CONCATENATE("DISC ",TEXT($BU264,"mmm-yyyy")),Curves!$11:$11,0)</f>
        <v>39</v>
      </c>
      <c r="DG264" s="12"/>
      <c r="DH264" s="12">
        <f>MATCH(CONCATENATE("NG ",TEXT($BV264,"mmm-yyyy")),Curves!$11:$11,0)</f>
        <v>28</v>
      </c>
      <c r="DI264" s="12">
        <f>MATCH(CONCATENATE("B ",TEXT($BV264,"mmm-yyyy")),Curves!$11:$11,0)</f>
        <v>16</v>
      </c>
      <c r="DJ264" s="12">
        <f>MATCH(CONCATENATE("DISC ",TEXT($BV264,"mmm-yyyy")),Curves!$11:$11,0)</f>
        <v>40</v>
      </c>
      <c r="DL264" s="12">
        <f>MATCH(CONCATENATE("NG ",TEXT($BW264,"mmm-yyyy")),Curves!$11:$11,0)</f>
        <v>29</v>
      </c>
      <c r="DM264" s="12">
        <f>MATCH(CONCATENATE("B ",TEXT($BW264,"mmm-yyyy")),Curves!$11:$11,0)</f>
        <v>17</v>
      </c>
      <c r="DN264" s="12">
        <f>MATCH(CONCATENATE("DISC ",TEXT($BW264,"mmm-yyyy")),Curves!$11:$11,0)</f>
        <v>41</v>
      </c>
      <c r="DP264" s="12">
        <f>MATCH(CONCATENATE("NG ",TEXT($BX264,"mmm-yyyy")),Curves!$11:$11,0)</f>
        <v>30</v>
      </c>
      <c r="DQ264" s="12">
        <f>MATCH(CONCATENATE("B ",TEXT($BX264,"mmm-yyyy")),Curves!$11:$11,0)</f>
        <v>18</v>
      </c>
      <c r="DR264" s="12">
        <f>MATCH(CONCATENATE("DISC ",TEXT($BX264,"mmm-yyyy")),Curves!$11:$11,0)</f>
        <v>42</v>
      </c>
    </row>
    <row r="265" spans="2:122" x14ac:dyDescent="0.2">
      <c r="B265" s="6">
        <f t="shared" si="326"/>
        <v>36892</v>
      </c>
      <c r="C265" s="27">
        <f>IF(Curves!C274&lt;&gt;"",Curves!C274,"")</f>
        <v>36879</v>
      </c>
      <c r="D265" s="31"/>
      <c r="E265" s="20">
        <f t="shared" si="327"/>
        <v>0</v>
      </c>
      <c r="F265" s="20">
        <f t="shared" si="329"/>
        <v>0</v>
      </c>
      <c r="G265" s="20">
        <f t="shared" si="330"/>
        <v>0</v>
      </c>
      <c r="H265" s="20">
        <f t="shared" si="331"/>
        <v>0</v>
      </c>
      <c r="I265" s="20">
        <f t="shared" si="332"/>
        <v>0</v>
      </c>
      <c r="J265" s="20">
        <f t="shared" si="333"/>
        <v>0</v>
      </c>
      <c r="K265" s="20">
        <f t="shared" si="334"/>
        <v>0</v>
      </c>
      <c r="L265" s="20">
        <f t="shared" si="335"/>
        <v>0</v>
      </c>
      <c r="M265" s="20">
        <f t="shared" si="336"/>
        <v>8.6315207731796999</v>
      </c>
      <c r="N265" s="20">
        <f t="shared" si="337"/>
        <v>8.309716784128975</v>
      </c>
      <c r="O265" s="21">
        <f t="shared" si="338"/>
        <v>7.4096587373844072</v>
      </c>
      <c r="P265" s="20"/>
      <c r="Q265" s="50">
        <f t="shared" si="339"/>
        <v>8.6315207731796999</v>
      </c>
      <c r="R265" s="50">
        <f t="shared" si="311"/>
        <v>7.4096587373844072</v>
      </c>
      <c r="S265" s="51">
        <f t="shared" si="340"/>
        <v>1.2218620357952927</v>
      </c>
      <c r="U265" s="34">
        <f>INDEX(Curves!$A$12:$AZ$907,$CA265,CB265)</f>
        <v>0</v>
      </c>
      <c r="V265" s="34">
        <f>INDEX(Curves!$A$12:$AZ$907,$CA265,CC265)</f>
        <v>0</v>
      </c>
      <c r="W265" s="34">
        <f>INDEX(Curves!$A$12:$AZ$907,$CA265,CD265)</f>
        <v>0</v>
      </c>
      <c r="X265" s="34"/>
      <c r="Y265" s="34">
        <f>INDEX(Curves!$A$12:$AZ$907,$CA265,CF265)</f>
        <v>0</v>
      </c>
      <c r="Z265" s="34">
        <f>INDEX(Curves!$A$12:$AZ$907,$CA265,CG265)</f>
        <v>0</v>
      </c>
      <c r="AA265" s="34">
        <f>INDEX(Curves!$A$12:$AZ$907,$CA265,CH265)</f>
        <v>0</v>
      </c>
      <c r="AB265" s="34"/>
      <c r="AC265" s="34">
        <f>INDEX(Curves!$A$12:$AZ$907,$CA265,CJ265)</f>
        <v>0</v>
      </c>
      <c r="AD265" s="34">
        <f>INDEX(Curves!$A$12:$AZ$907,$CA265,CK265)</f>
        <v>0</v>
      </c>
      <c r="AE265" s="34">
        <f>INDEX(Curves!$A$12:$AZ$907,$CA265,CL265)</f>
        <v>0</v>
      </c>
      <c r="AF265" s="34"/>
      <c r="AG265" s="34">
        <f>INDEX(Curves!$A$12:$AZ$907,$CA265,CN265)</f>
        <v>0</v>
      </c>
      <c r="AH265" s="34">
        <f>INDEX(Curves!$A$12:$AZ$907,$CA265,CO265)</f>
        <v>0</v>
      </c>
      <c r="AI265" s="34">
        <f>INDEX(Curves!$A$12:$AZ$907,$CA265,CP265)</f>
        <v>0</v>
      </c>
      <c r="AJ265" s="34"/>
      <c r="AK265" s="34">
        <f>INDEX(Curves!$A$12:$AZ$907,$CA265,CR265)</f>
        <v>0</v>
      </c>
      <c r="AL265" s="34">
        <f>INDEX(Curves!$A$12:$AZ$907,$CA265,CS265)</f>
        <v>0</v>
      </c>
      <c r="AM265" s="34">
        <f>INDEX(Curves!$A$12:$AZ$907,$CA265,CT265)</f>
        <v>0</v>
      </c>
      <c r="AN265" s="34"/>
      <c r="AO265" s="34">
        <f>INDEX(Curves!$A$12:$AZ$907,$CA265,CV265)</f>
        <v>0</v>
      </c>
      <c r="AP265" s="34">
        <f>INDEX(Curves!$A$12:$AZ$907,$CA265,CW265)</f>
        <v>0</v>
      </c>
      <c r="AQ265" s="34">
        <f>INDEX(Curves!$A$12:$AZ$907,$CA265,CX265)</f>
        <v>0</v>
      </c>
      <c r="AR265" s="34"/>
      <c r="AS265" s="34">
        <f>INDEX(Curves!$A$12:$AZ$907,$CA265,CZ265)</f>
        <v>0</v>
      </c>
      <c r="AT265" s="34">
        <f>INDEX(Curves!$A$12:$AZ$907,$CA265,DA265)</f>
        <v>0</v>
      </c>
      <c r="AU265" s="34">
        <f>INDEX(Curves!$A$12:$AZ$907,$CA265,DB265)</f>
        <v>0</v>
      </c>
      <c r="AV265" s="34"/>
      <c r="AW265" s="34">
        <f>INDEX(Curves!$A$12:$AZ$907,$CA265,DD265)</f>
        <v>0</v>
      </c>
      <c r="AX265" s="34">
        <f>INDEX(Curves!$A$12:$AZ$907,$CA265,DE265)</f>
        <v>0</v>
      </c>
      <c r="AY265" s="34">
        <f>INDEX(Curves!$A$12:$AZ$907,$CA265,DF265)</f>
        <v>0</v>
      </c>
      <c r="AZ265" s="34"/>
      <c r="BA265" s="34">
        <f>INDEX(Curves!$A$12:$AZ$907,$CA265,DH265)</f>
        <v>9.1020000000000003</v>
      </c>
      <c r="BB265" s="34">
        <f>INDEX(Curves!$A$12:$AZ$907,$CA265,DI265)</f>
        <v>-0.45</v>
      </c>
      <c r="BC265" s="34">
        <f>INDEX(Curves!$A$12:$AZ$907,$CA265,DJ265)</f>
        <v>0.9976330066088418</v>
      </c>
      <c r="BD265" s="34"/>
      <c r="BE265" s="34">
        <f>INDEX(Curves!$A$12:$AZ$907,$CA265,DL265)</f>
        <v>8.8120000000000012</v>
      </c>
      <c r="BF265" s="34">
        <f>INDEX(Curves!$A$12:$AZ$907,$CA265,DM265)</f>
        <v>-0.435</v>
      </c>
      <c r="BG265" s="34">
        <f>INDEX(Curves!$A$12:$AZ$907,$CA265,DN265)</f>
        <v>0.99196810124495327</v>
      </c>
      <c r="BH265" s="34"/>
      <c r="BI265" s="34">
        <f>INDEX(Curves!$A$12:$AZ$907,$CA265,DP265)</f>
        <v>7.9320000000000004</v>
      </c>
      <c r="BJ265" s="34">
        <f>INDEX(Curves!$A$12:$AZ$907,$CA265,DQ265)</f>
        <v>-0.42499999999999999</v>
      </c>
      <c r="BK265" s="34">
        <f>INDEX(Curves!$A$12:$AZ$907,$CA265,DR265)</f>
        <v>0.98703326726847029</v>
      </c>
      <c r="BL265"/>
      <c r="BM265"/>
      <c r="BN265" s="17">
        <f t="shared" si="342"/>
        <v>36647</v>
      </c>
      <c r="BO265" s="17">
        <f t="shared" ref="BO265:BX265" si="347">EOMONTH(BN265,1)</f>
        <v>36707</v>
      </c>
      <c r="BP265" s="17">
        <f t="shared" si="347"/>
        <v>36738</v>
      </c>
      <c r="BQ265" s="17">
        <f t="shared" si="347"/>
        <v>36769</v>
      </c>
      <c r="BR265" s="17">
        <f t="shared" si="347"/>
        <v>36799</v>
      </c>
      <c r="BS265" s="17">
        <f t="shared" si="347"/>
        <v>36830</v>
      </c>
      <c r="BT265" s="17">
        <f t="shared" si="347"/>
        <v>36860</v>
      </c>
      <c r="BU265" s="17">
        <f t="shared" si="347"/>
        <v>36891</v>
      </c>
      <c r="BV265" s="17">
        <f t="shared" si="347"/>
        <v>36922</v>
      </c>
      <c r="BW265" s="17">
        <f t="shared" si="347"/>
        <v>36950</v>
      </c>
      <c r="BX265" s="17">
        <f t="shared" si="347"/>
        <v>36981</v>
      </c>
      <c r="BY265" s="9"/>
      <c r="CA265" s="12">
        <f>MATCH(C265,Curves!$C$12:$C$433,0)</f>
        <v>263</v>
      </c>
      <c r="CB265" s="12">
        <f>MATCH(CONCATENATE("NG ",TEXT($BN265,"mmm-yyyy")),Curves!$11:$11,0)</f>
        <v>20</v>
      </c>
      <c r="CC265" s="12">
        <f>MATCH(CONCATENATE("B ",TEXT($BN265,"mmm-yyyy")),Curves!$11:$11,0)</f>
        <v>8</v>
      </c>
      <c r="CD265" s="12">
        <f>MATCH(CONCATENATE("DISC ",TEXT($BN265,"mmm-yyyy")),Curves!$11:$11,0)</f>
        <v>32</v>
      </c>
      <c r="CE265" s="12"/>
      <c r="CF265" s="12">
        <f>MATCH(CONCATENATE("NG ",TEXT($BO265,"mmm-yyyy")),Curves!$11:$11,0)</f>
        <v>21</v>
      </c>
      <c r="CG265" s="12">
        <f>MATCH(CONCATENATE("B ",TEXT($BO265,"mmm-yyyy")),Curves!$11:$11,0)</f>
        <v>9</v>
      </c>
      <c r="CH265" s="12">
        <f>MATCH(CONCATENATE("DISC ",TEXT($BO265,"mmm-yyyy")),Curves!$11:$11,0)</f>
        <v>33</v>
      </c>
      <c r="CI265" s="12"/>
      <c r="CJ265" s="12">
        <f>MATCH(CONCATENATE("NG ",TEXT($BP265,"mmm-yyyy")),Curves!$11:$11,0)</f>
        <v>22</v>
      </c>
      <c r="CK265" s="12">
        <f>MATCH(CONCATENATE("B ",TEXT($BP265,"mmm-yyyy")),Curves!$11:$11,0)</f>
        <v>10</v>
      </c>
      <c r="CL265" s="12">
        <f>MATCH(CONCATENATE("DISC ",TEXT($BP265,"mmm-yyyy")),Curves!$11:$11,0)</f>
        <v>34</v>
      </c>
      <c r="CM265" s="12"/>
      <c r="CN265" s="12">
        <f>MATCH(CONCATENATE("NG ",TEXT($BQ265,"mmm-yyyy")),Curves!$11:$11,0)</f>
        <v>23</v>
      </c>
      <c r="CO265" s="12">
        <f>MATCH(CONCATENATE("B ",TEXT($BQ265,"mmm-yyyy")),Curves!$11:$11,0)</f>
        <v>11</v>
      </c>
      <c r="CP265" s="12">
        <f>MATCH(CONCATENATE("DISC ",TEXT($BQ265,"mmm-yyyy")),Curves!$11:$11,0)</f>
        <v>35</v>
      </c>
      <c r="CQ265" s="12"/>
      <c r="CR265" s="12">
        <f>MATCH(CONCATENATE("NG ",TEXT($BR265,"mmm-yyyy")),Curves!$11:$11,0)</f>
        <v>24</v>
      </c>
      <c r="CS265" s="12">
        <f>MATCH(CONCATENATE("B ",TEXT($BR265,"mmm-yyyy")),Curves!$11:$11,0)</f>
        <v>12</v>
      </c>
      <c r="CT265" s="12">
        <f>MATCH(CONCATENATE("DISC ",TEXT($BR265,"mmm-yyyy")),Curves!$11:$11,0)</f>
        <v>36</v>
      </c>
      <c r="CU265" s="12"/>
      <c r="CV265" s="12">
        <f>MATCH(CONCATENATE("NG ",TEXT($BS265,"mmm-yyyy")),Curves!$11:$11,0)</f>
        <v>25</v>
      </c>
      <c r="CW265" s="12">
        <f>MATCH(CONCATENATE("B ",TEXT($BS265,"mmm-yyyy")),Curves!$11:$11,0)</f>
        <v>13</v>
      </c>
      <c r="CX265" s="12">
        <f>MATCH(CONCATENATE("DISC ",TEXT($BS265,"mmm-yyyy")),Curves!$11:$11,0)</f>
        <v>37</v>
      </c>
      <c r="CY265" s="12"/>
      <c r="CZ265" s="12">
        <f>MATCH(CONCATENATE("NG ",TEXT($BT265,"mmm-yyyy")),Curves!$11:$11,0)</f>
        <v>26</v>
      </c>
      <c r="DA265" s="12">
        <f>MATCH(CONCATENATE("B ",TEXT($BT265,"mmm-yyyy")),Curves!$11:$11,0)</f>
        <v>14</v>
      </c>
      <c r="DB265" s="12">
        <f>MATCH(CONCATENATE("DISC ",TEXT($BT265,"mmm-yyyy")),Curves!$11:$11,0)</f>
        <v>38</v>
      </c>
      <c r="DC265" s="12"/>
      <c r="DD265" s="12">
        <f>MATCH(CONCATENATE("NG ",TEXT($BU265,"mmm-yyyy")),Curves!$11:$11,0)</f>
        <v>27</v>
      </c>
      <c r="DE265" s="12">
        <f>MATCH(CONCATENATE("B ",TEXT($BU265,"mmm-yyyy")),Curves!$11:$11,0)</f>
        <v>15</v>
      </c>
      <c r="DF265" s="12">
        <f>MATCH(CONCATENATE("DISC ",TEXT($BU265,"mmm-yyyy")),Curves!$11:$11,0)</f>
        <v>39</v>
      </c>
      <c r="DG265" s="12"/>
      <c r="DH265" s="12">
        <f>MATCH(CONCATENATE("NG ",TEXT($BV265,"mmm-yyyy")),Curves!$11:$11,0)</f>
        <v>28</v>
      </c>
      <c r="DI265" s="12">
        <f>MATCH(CONCATENATE("B ",TEXT($BV265,"mmm-yyyy")),Curves!$11:$11,0)</f>
        <v>16</v>
      </c>
      <c r="DJ265" s="12">
        <f>MATCH(CONCATENATE("DISC ",TEXT($BV265,"mmm-yyyy")),Curves!$11:$11,0)</f>
        <v>40</v>
      </c>
      <c r="DL265" s="12">
        <f>MATCH(CONCATENATE("NG ",TEXT($BW265,"mmm-yyyy")),Curves!$11:$11,0)</f>
        <v>29</v>
      </c>
      <c r="DM265" s="12">
        <f>MATCH(CONCATENATE("B ",TEXT($BW265,"mmm-yyyy")),Curves!$11:$11,0)</f>
        <v>17</v>
      </c>
      <c r="DN265" s="12">
        <f>MATCH(CONCATENATE("DISC ",TEXT($BW265,"mmm-yyyy")),Curves!$11:$11,0)</f>
        <v>41</v>
      </c>
      <c r="DP265" s="12">
        <f>MATCH(CONCATENATE("NG ",TEXT($BX265,"mmm-yyyy")),Curves!$11:$11,0)</f>
        <v>30</v>
      </c>
      <c r="DQ265" s="12">
        <f>MATCH(CONCATENATE("B ",TEXT($BX265,"mmm-yyyy")),Curves!$11:$11,0)</f>
        <v>18</v>
      </c>
      <c r="DR265" s="12">
        <f>MATCH(CONCATENATE("DISC ",TEXT($BX265,"mmm-yyyy")),Curves!$11:$11,0)</f>
        <v>42</v>
      </c>
    </row>
    <row r="266" spans="2:122" x14ac:dyDescent="0.2">
      <c r="B266" s="6">
        <f t="shared" si="326"/>
        <v>36892</v>
      </c>
      <c r="C266" s="27">
        <f>IF(Curves!C275&lt;&gt;"",Curves!C275,"")</f>
        <v>36880</v>
      </c>
      <c r="D266" s="31"/>
      <c r="E266" s="20">
        <f t="shared" si="327"/>
        <v>0</v>
      </c>
      <c r="F266" s="20">
        <f t="shared" si="329"/>
        <v>0</v>
      </c>
      <c r="G266" s="20">
        <f t="shared" si="330"/>
        <v>0</v>
      </c>
      <c r="H266" s="20">
        <f t="shared" si="331"/>
        <v>0</v>
      </c>
      <c r="I266" s="20">
        <f t="shared" si="332"/>
        <v>0</v>
      </c>
      <c r="J266" s="20">
        <f t="shared" si="333"/>
        <v>0</v>
      </c>
      <c r="K266" s="20">
        <f t="shared" si="334"/>
        <v>0</v>
      </c>
      <c r="L266" s="20">
        <f t="shared" si="335"/>
        <v>0</v>
      </c>
      <c r="M266" s="20">
        <f t="shared" si="336"/>
        <v>8.8715771892884838</v>
      </c>
      <c r="N266" s="20">
        <f t="shared" si="337"/>
        <v>8.4838028536998102</v>
      </c>
      <c r="O266" s="21">
        <f t="shared" si="338"/>
        <v>7.4989826100537877</v>
      </c>
      <c r="P266" s="20"/>
      <c r="Q266" s="50">
        <f t="shared" si="339"/>
        <v>8.8715771892884838</v>
      </c>
      <c r="R266" s="50">
        <f t="shared" si="311"/>
        <v>7.4989826100537877</v>
      </c>
      <c r="S266" s="51">
        <f t="shared" si="340"/>
        <v>1.3725945792346961</v>
      </c>
      <c r="U266" s="34">
        <f>INDEX(Curves!$A$12:$AZ$907,$CA266,CB266)</f>
        <v>0</v>
      </c>
      <c r="V266" s="34">
        <f>INDEX(Curves!$A$12:$AZ$907,$CA266,CC266)</f>
        <v>0</v>
      </c>
      <c r="W266" s="34">
        <f>INDEX(Curves!$A$12:$AZ$907,$CA266,CD266)</f>
        <v>0</v>
      </c>
      <c r="X266" s="34"/>
      <c r="Y266" s="34">
        <f>INDEX(Curves!$A$12:$AZ$907,$CA266,CF266)</f>
        <v>0</v>
      </c>
      <c r="Z266" s="34">
        <f>INDEX(Curves!$A$12:$AZ$907,$CA266,CG266)</f>
        <v>0</v>
      </c>
      <c r="AA266" s="34">
        <f>INDEX(Curves!$A$12:$AZ$907,$CA266,CH266)</f>
        <v>0</v>
      </c>
      <c r="AB266" s="34"/>
      <c r="AC266" s="34">
        <f>INDEX(Curves!$A$12:$AZ$907,$CA266,CJ266)</f>
        <v>0</v>
      </c>
      <c r="AD266" s="34">
        <f>INDEX(Curves!$A$12:$AZ$907,$CA266,CK266)</f>
        <v>0</v>
      </c>
      <c r="AE266" s="34">
        <f>INDEX(Curves!$A$12:$AZ$907,$CA266,CL266)</f>
        <v>0</v>
      </c>
      <c r="AF266" s="34"/>
      <c r="AG266" s="34">
        <f>INDEX(Curves!$A$12:$AZ$907,$CA266,CN266)</f>
        <v>0</v>
      </c>
      <c r="AH266" s="34">
        <f>INDEX(Curves!$A$12:$AZ$907,$CA266,CO266)</f>
        <v>0</v>
      </c>
      <c r="AI266" s="34">
        <f>INDEX(Curves!$A$12:$AZ$907,$CA266,CP266)</f>
        <v>0</v>
      </c>
      <c r="AJ266" s="34"/>
      <c r="AK266" s="34">
        <f>INDEX(Curves!$A$12:$AZ$907,$CA266,CR266)</f>
        <v>0</v>
      </c>
      <c r="AL266" s="34">
        <f>INDEX(Curves!$A$12:$AZ$907,$CA266,CS266)</f>
        <v>0</v>
      </c>
      <c r="AM266" s="34">
        <f>INDEX(Curves!$A$12:$AZ$907,$CA266,CT266)</f>
        <v>0</v>
      </c>
      <c r="AN266" s="34"/>
      <c r="AO266" s="34">
        <f>INDEX(Curves!$A$12:$AZ$907,$CA266,CV266)</f>
        <v>0</v>
      </c>
      <c r="AP266" s="34">
        <f>INDEX(Curves!$A$12:$AZ$907,$CA266,CW266)</f>
        <v>0</v>
      </c>
      <c r="AQ266" s="34">
        <f>INDEX(Curves!$A$12:$AZ$907,$CA266,CX266)</f>
        <v>0</v>
      </c>
      <c r="AR266" s="34"/>
      <c r="AS266" s="34">
        <f>INDEX(Curves!$A$12:$AZ$907,$CA266,CZ266)</f>
        <v>0</v>
      </c>
      <c r="AT266" s="34">
        <f>INDEX(Curves!$A$12:$AZ$907,$CA266,DA266)</f>
        <v>0</v>
      </c>
      <c r="AU266" s="34">
        <f>INDEX(Curves!$A$12:$AZ$907,$CA266,DB266)</f>
        <v>0</v>
      </c>
      <c r="AV266" s="34"/>
      <c r="AW266" s="34">
        <f>INDEX(Curves!$A$12:$AZ$907,$CA266,DD266)</f>
        <v>0</v>
      </c>
      <c r="AX266" s="34">
        <f>INDEX(Curves!$A$12:$AZ$907,$CA266,DE266)</f>
        <v>0</v>
      </c>
      <c r="AY266" s="34">
        <f>INDEX(Curves!$A$12:$AZ$907,$CA266,DF266)</f>
        <v>0</v>
      </c>
      <c r="AZ266" s="34"/>
      <c r="BA266" s="34">
        <f>INDEX(Curves!$A$12:$AZ$907,$CA266,DH266)</f>
        <v>9.3260000000000005</v>
      </c>
      <c r="BB266" s="34">
        <f>INDEX(Curves!$A$12:$AZ$907,$CA266,DI266)</f>
        <v>-0.435</v>
      </c>
      <c r="BC266" s="34">
        <f>INDEX(Curves!$A$12:$AZ$907,$CA266,DJ266)</f>
        <v>0.99781545262495597</v>
      </c>
      <c r="BD266" s="34"/>
      <c r="BE266" s="34">
        <f>INDEX(Curves!$A$12:$AZ$907,$CA266,DL266)</f>
        <v>8.9459999999999997</v>
      </c>
      <c r="BF266" s="34">
        <f>INDEX(Curves!$A$12:$AZ$907,$CA266,DM266)</f>
        <v>-0.39500000000000002</v>
      </c>
      <c r="BG266" s="34">
        <f>INDEX(Curves!$A$12:$AZ$907,$CA266,DN266)</f>
        <v>0.99214160375392479</v>
      </c>
      <c r="BH266" s="34"/>
      <c r="BI266" s="34">
        <f>INDEX(Curves!$A$12:$AZ$907,$CA266,DP266)</f>
        <v>7.9960000000000004</v>
      </c>
      <c r="BJ266" s="34">
        <f>INDEX(Curves!$A$12:$AZ$907,$CA266,DQ266)</f>
        <v>-0.4</v>
      </c>
      <c r="BK266" s="34">
        <f>INDEX(Curves!$A$12:$AZ$907,$CA266,DR266)</f>
        <v>0.98722783176063555</v>
      </c>
      <c r="BL266"/>
      <c r="BM266"/>
      <c r="BN266" s="17">
        <f t="shared" si="342"/>
        <v>36647</v>
      </c>
      <c r="BO266" s="17">
        <f t="shared" ref="BO266:BX266" si="348">EOMONTH(BN266,1)</f>
        <v>36707</v>
      </c>
      <c r="BP266" s="17">
        <f t="shared" si="348"/>
        <v>36738</v>
      </c>
      <c r="BQ266" s="17">
        <f t="shared" si="348"/>
        <v>36769</v>
      </c>
      <c r="BR266" s="17">
        <f t="shared" si="348"/>
        <v>36799</v>
      </c>
      <c r="BS266" s="17">
        <f t="shared" si="348"/>
        <v>36830</v>
      </c>
      <c r="BT266" s="17">
        <f t="shared" si="348"/>
        <v>36860</v>
      </c>
      <c r="BU266" s="17">
        <f t="shared" si="348"/>
        <v>36891</v>
      </c>
      <c r="BV266" s="17">
        <f t="shared" si="348"/>
        <v>36922</v>
      </c>
      <c r="BW266" s="17">
        <f t="shared" si="348"/>
        <v>36950</v>
      </c>
      <c r="BX266" s="17">
        <f t="shared" si="348"/>
        <v>36981</v>
      </c>
      <c r="BY266" s="9"/>
      <c r="CA266" s="12">
        <f>MATCH(C266,Curves!$C$12:$C$433,0)</f>
        <v>264</v>
      </c>
      <c r="CB266" s="12">
        <f>MATCH(CONCATENATE("NG ",TEXT($BN266,"mmm-yyyy")),Curves!$11:$11,0)</f>
        <v>20</v>
      </c>
      <c r="CC266" s="12">
        <f>MATCH(CONCATENATE("B ",TEXT($BN266,"mmm-yyyy")),Curves!$11:$11,0)</f>
        <v>8</v>
      </c>
      <c r="CD266" s="12">
        <f>MATCH(CONCATENATE("DISC ",TEXT($BN266,"mmm-yyyy")),Curves!$11:$11,0)</f>
        <v>32</v>
      </c>
      <c r="CE266" s="12"/>
      <c r="CF266" s="12">
        <f>MATCH(CONCATENATE("NG ",TEXT($BO266,"mmm-yyyy")),Curves!$11:$11,0)</f>
        <v>21</v>
      </c>
      <c r="CG266" s="12">
        <f>MATCH(CONCATENATE("B ",TEXT($BO266,"mmm-yyyy")),Curves!$11:$11,0)</f>
        <v>9</v>
      </c>
      <c r="CH266" s="12">
        <f>MATCH(CONCATENATE("DISC ",TEXT($BO266,"mmm-yyyy")),Curves!$11:$11,0)</f>
        <v>33</v>
      </c>
      <c r="CI266" s="12"/>
      <c r="CJ266" s="12">
        <f>MATCH(CONCATENATE("NG ",TEXT($BP266,"mmm-yyyy")),Curves!$11:$11,0)</f>
        <v>22</v>
      </c>
      <c r="CK266" s="12">
        <f>MATCH(CONCATENATE("B ",TEXT($BP266,"mmm-yyyy")),Curves!$11:$11,0)</f>
        <v>10</v>
      </c>
      <c r="CL266" s="12">
        <f>MATCH(CONCATENATE("DISC ",TEXT($BP266,"mmm-yyyy")),Curves!$11:$11,0)</f>
        <v>34</v>
      </c>
      <c r="CM266" s="12"/>
      <c r="CN266" s="12">
        <f>MATCH(CONCATENATE("NG ",TEXT($BQ266,"mmm-yyyy")),Curves!$11:$11,0)</f>
        <v>23</v>
      </c>
      <c r="CO266" s="12">
        <f>MATCH(CONCATENATE("B ",TEXT($BQ266,"mmm-yyyy")),Curves!$11:$11,0)</f>
        <v>11</v>
      </c>
      <c r="CP266" s="12">
        <f>MATCH(CONCATENATE("DISC ",TEXT($BQ266,"mmm-yyyy")),Curves!$11:$11,0)</f>
        <v>35</v>
      </c>
      <c r="CQ266" s="12"/>
      <c r="CR266" s="12">
        <f>MATCH(CONCATENATE("NG ",TEXT($BR266,"mmm-yyyy")),Curves!$11:$11,0)</f>
        <v>24</v>
      </c>
      <c r="CS266" s="12">
        <f>MATCH(CONCATENATE("B ",TEXT($BR266,"mmm-yyyy")),Curves!$11:$11,0)</f>
        <v>12</v>
      </c>
      <c r="CT266" s="12">
        <f>MATCH(CONCATENATE("DISC ",TEXT($BR266,"mmm-yyyy")),Curves!$11:$11,0)</f>
        <v>36</v>
      </c>
      <c r="CU266" s="12"/>
      <c r="CV266" s="12">
        <f>MATCH(CONCATENATE("NG ",TEXT($BS266,"mmm-yyyy")),Curves!$11:$11,0)</f>
        <v>25</v>
      </c>
      <c r="CW266" s="12">
        <f>MATCH(CONCATENATE("B ",TEXT($BS266,"mmm-yyyy")),Curves!$11:$11,0)</f>
        <v>13</v>
      </c>
      <c r="CX266" s="12">
        <f>MATCH(CONCATENATE("DISC ",TEXT($BS266,"mmm-yyyy")),Curves!$11:$11,0)</f>
        <v>37</v>
      </c>
      <c r="CY266" s="12"/>
      <c r="CZ266" s="12">
        <f>MATCH(CONCATENATE("NG ",TEXT($BT266,"mmm-yyyy")),Curves!$11:$11,0)</f>
        <v>26</v>
      </c>
      <c r="DA266" s="12">
        <f>MATCH(CONCATENATE("B ",TEXT($BT266,"mmm-yyyy")),Curves!$11:$11,0)</f>
        <v>14</v>
      </c>
      <c r="DB266" s="12">
        <f>MATCH(CONCATENATE("DISC ",TEXT($BT266,"mmm-yyyy")),Curves!$11:$11,0)</f>
        <v>38</v>
      </c>
      <c r="DC266" s="12"/>
      <c r="DD266" s="12">
        <f>MATCH(CONCATENATE("NG ",TEXT($BU266,"mmm-yyyy")),Curves!$11:$11,0)</f>
        <v>27</v>
      </c>
      <c r="DE266" s="12">
        <f>MATCH(CONCATENATE("B ",TEXT($BU266,"mmm-yyyy")),Curves!$11:$11,0)</f>
        <v>15</v>
      </c>
      <c r="DF266" s="12">
        <f>MATCH(CONCATENATE("DISC ",TEXT($BU266,"mmm-yyyy")),Curves!$11:$11,0)</f>
        <v>39</v>
      </c>
      <c r="DG266" s="12"/>
      <c r="DH266" s="12">
        <f>MATCH(CONCATENATE("NG ",TEXT($BV266,"mmm-yyyy")),Curves!$11:$11,0)</f>
        <v>28</v>
      </c>
      <c r="DI266" s="12">
        <f>MATCH(CONCATENATE("B ",TEXT($BV266,"mmm-yyyy")),Curves!$11:$11,0)</f>
        <v>16</v>
      </c>
      <c r="DJ266" s="12">
        <f>MATCH(CONCATENATE("DISC ",TEXT($BV266,"mmm-yyyy")),Curves!$11:$11,0)</f>
        <v>40</v>
      </c>
      <c r="DL266" s="12">
        <f>MATCH(CONCATENATE("NG ",TEXT($BW266,"mmm-yyyy")),Curves!$11:$11,0)</f>
        <v>29</v>
      </c>
      <c r="DM266" s="12">
        <f>MATCH(CONCATENATE("B ",TEXT($BW266,"mmm-yyyy")),Curves!$11:$11,0)</f>
        <v>17</v>
      </c>
      <c r="DN266" s="12">
        <f>MATCH(CONCATENATE("DISC ",TEXT($BW266,"mmm-yyyy")),Curves!$11:$11,0)</f>
        <v>41</v>
      </c>
      <c r="DP266" s="12">
        <f>MATCH(CONCATENATE("NG ",TEXT($BX266,"mmm-yyyy")),Curves!$11:$11,0)</f>
        <v>30</v>
      </c>
      <c r="DQ266" s="12">
        <f>MATCH(CONCATENATE("B ",TEXT($BX266,"mmm-yyyy")),Curves!$11:$11,0)</f>
        <v>18</v>
      </c>
      <c r="DR266" s="12">
        <f>MATCH(CONCATENATE("DISC ",TEXT($BX266,"mmm-yyyy")),Curves!$11:$11,0)</f>
        <v>42</v>
      </c>
    </row>
    <row r="267" spans="2:122" x14ac:dyDescent="0.2">
      <c r="B267" s="6">
        <f t="shared" si="326"/>
        <v>36892</v>
      </c>
      <c r="C267" s="27">
        <f>IF(Curves!C276&lt;&gt;"",Curves!C276,"")</f>
        <v>36881</v>
      </c>
      <c r="D267" s="31"/>
      <c r="E267" s="20">
        <f t="shared" si="327"/>
        <v>0</v>
      </c>
      <c r="F267" s="20">
        <f t="shared" si="329"/>
        <v>0</v>
      </c>
      <c r="G267" s="20">
        <f t="shared" si="330"/>
        <v>0</v>
      </c>
      <c r="H267" s="20">
        <f t="shared" si="331"/>
        <v>0</v>
      </c>
      <c r="I267" s="20">
        <f t="shared" si="332"/>
        <v>0</v>
      </c>
      <c r="J267" s="20">
        <f t="shared" si="333"/>
        <v>0</v>
      </c>
      <c r="K267" s="20">
        <f t="shared" si="334"/>
        <v>0</v>
      </c>
      <c r="L267" s="20">
        <f t="shared" si="335"/>
        <v>0</v>
      </c>
      <c r="M267" s="20">
        <f t="shared" si="336"/>
        <v>9.4608857027791089</v>
      </c>
      <c r="N267" s="20">
        <f t="shared" si="337"/>
        <v>8.7920622455217643</v>
      </c>
      <c r="O267" s="21">
        <f t="shared" si="338"/>
        <v>7.5735393611232187</v>
      </c>
      <c r="P267" s="20"/>
      <c r="Q267" s="50">
        <f t="shared" si="339"/>
        <v>9.4608857027791089</v>
      </c>
      <c r="R267" s="50">
        <f t="shared" si="311"/>
        <v>7.5735393611232187</v>
      </c>
      <c r="S267" s="51">
        <f t="shared" si="340"/>
        <v>1.8873463416558902</v>
      </c>
      <c r="U267" s="34">
        <f>INDEX(Curves!$A$12:$AZ$907,$CA267,CB267)</f>
        <v>0</v>
      </c>
      <c r="V267" s="34">
        <f>INDEX(Curves!$A$12:$AZ$907,$CA267,CC267)</f>
        <v>0</v>
      </c>
      <c r="W267" s="34">
        <f>INDEX(Curves!$A$12:$AZ$907,$CA267,CD267)</f>
        <v>0</v>
      </c>
      <c r="X267" s="34"/>
      <c r="Y267" s="34">
        <f>INDEX(Curves!$A$12:$AZ$907,$CA267,CF267)</f>
        <v>0</v>
      </c>
      <c r="Z267" s="34">
        <f>INDEX(Curves!$A$12:$AZ$907,$CA267,CG267)</f>
        <v>0</v>
      </c>
      <c r="AA267" s="34">
        <f>INDEX(Curves!$A$12:$AZ$907,$CA267,CH267)</f>
        <v>0</v>
      </c>
      <c r="AB267" s="34"/>
      <c r="AC267" s="34">
        <f>INDEX(Curves!$A$12:$AZ$907,$CA267,CJ267)</f>
        <v>0</v>
      </c>
      <c r="AD267" s="34">
        <f>INDEX(Curves!$A$12:$AZ$907,$CA267,CK267)</f>
        <v>0</v>
      </c>
      <c r="AE267" s="34">
        <f>INDEX(Curves!$A$12:$AZ$907,$CA267,CL267)</f>
        <v>0</v>
      </c>
      <c r="AF267" s="34"/>
      <c r="AG267" s="34">
        <f>INDEX(Curves!$A$12:$AZ$907,$CA267,CN267)</f>
        <v>0</v>
      </c>
      <c r="AH267" s="34">
        <f>INDEX(Curves!$A$12:$AZ$907,$CA267,CO267)</f>
        <v>0</v>
      </c>
      <c r="AI267" s="34">
        <f>INDEX(Curves!$A$12:$AZ$907,$CA267,CP267)</f>
        <v>0</v>
      </c>
      <c r="AJ267" s="34"/>
      <c r="AK267" s="34">
        <f>INDEX(Curves!$A$12:$AZ$907,$CA267,CR267)</f>
        <v>0</v>
      </c>
      <c r="AL267" s="34">
        <f>INDEX(Curves!$A$12:$AZ$907,$CA267,CS267)</f>
        <v>0</v>
      </c>
      <c r="AM267" s="34">
        <f>INDEX(Curves!$A$12:$AZ$907,$CA267,CT267)</f>
        <v>0</v>
      </c>
      <c r="AN267" s="34"/>
      <c r="AO267" s="34">
        <f>INDEX(Curves!$A$12:$AZ$907,$CA267,CV267)</f>
        <v>0</v>
      </c>
      <c r="AP267" s="34">
        <f>INDEX(Curves!$A$12:$AZ$907,$CA267,CW267)</f>
        <v>0</v>
      </c>
      <c r="AQ267" s="34">
        <f>INDEX(Curves!$A$12:$AZ$907,$CA267,CX267)</f>
        <v>0</v>
      </c>
      <c r="AR267" s="34"/>
      <c r="AS267" s="34">
        <f>INDEX(Curves!$A$12:$AZ$907,$CA267,CZ267)</f>
        <v>0</v>
      </c>
      <c r="AT267" s="34">
        <f>INDEX(Curves!$A$12:$AZ$907,$CA267,DA267)</f>
        <v>0</v>
      </c>
      <c r="AU267" s="34">
        <f>INDEX(Curves!$A$12:$AZ$907,$CA267,DB267)</f>
        <v>0</v>
      </c>
      <c r="AV267" s="34"/>
      <c r="AW267" s="34">
        <f>INDEX(Curves!$A$12:$AZ$907,$CA267,DD267)</f>
        <v>0</v>
      </c>
      <c r="AX267" s="34">
        <f>INDEX(Curves!$A$12:$AZ$907,$CA267,DE267)</f>
        <v>0</v>
      </c>
      <c r="AY267" s="34">
        <f>INDEX(Curves!$A$12:$AZ$907,$CA267,DF267)</f>
        <v>0</v>
      </c>
      <c r="AZ267" s="34"/>
      <c r="BA267" s="34">
        <f>INDEX(Curves!$A$12:$AZ$907,$CA267,DH267)</f>
        <v>9.83</v>
      </c>
      <c r="BB267" s="34">
        <f>INDEX(Curves!$A$12:$AZ$907,$CA267,DI267)</f>
        <v>-0.35</v>
      </c>
      <c r="BC267" s="34">
        <f>INDEX(Curves!$A$12:$AZ$907,$CA267,DJ267)</f>
        <v>0.99798372392184687</v>
      </c>
      <c r="BD267" s="34"/>
      <c r="BE267" s="34">
        <f>INDEX(Curves!$A$12:$AZ$907,$CA267,DL267)</f>
        <v>9.23</v>
      </c>
      <c r="BF267" s="34">
        <f>INDEX(Curves!$A$12:$AZ$907,$CA267,DM267)</f>
        <v>-0.37</v>
      </c>
      <c r="BG267" s="34">
        <f>INDEX(Curves!$A$12:$AZ$907,$CA267,DN267)</f>
        <v>0.99233208188733213</v>
      </c>
      <c r="BH267" s="34"/>
      <c r="BI267" s="34">
        <f>INDEX(Curves!$A$12:$AZ$907,$CA267,DP267)</f>
        <v>8.0299999999999994</v>
      </c>
      <c r="BJ267" s="34">
        <f>INDEX(Curves!$A$12:$AZ$907,$CA267,DQ267)</f>
        <v>-0.36</v>
      </c>
      <c r="BK267" s="34">
        <f>INDEX(Curves!$A$12:$AZ$907,$CA267,DR267)</f>
        <v>0.98742364551802086</v>
      </c>
      <c r="BL267"/>
      <c r="BM267"/>
      <c r="BN267" s="17">
        <f t="shared" si="342"/>
        <v>36647</v>
      </c>
      <c r="BO267" s="17">
        <f t="shared" ref="BO267:BX267" si="349">EOMONTH(BN267,1)</f>
        <v>36707</v>
      </c>
      <c r="BP267" s="17">
        <f t="shared" si="349"/>
        <v>36738</v>
      </c>
      <c r="BQ267" s="17">
        <f t="shared" si="349"/>
        <v>36769</v>
      </c>
      <c r="BR267" s="17">
        <f t="shared" si="349"/>
        <v>36799</v>
      </c>
      <c r="BS267" s="17">
        <f t="shared" si="349"/>
        <v>36830</v>
      </c>
      <c r="BT267" s="17">
        <f t="shared" si="349"/>
        <v>36860</v>
      </c>
      <c r="BU267" s="17">
        <f t="shared" si="349"/>
        <v>36891</v>
      </c>
      <c r="BV267" s="17">
        <f t="shared" si="349"/>
        <v>36922</v>
      </c>
      <c r="BW267" s="17">
        <f t="shared" si="349"/>
        <v>36950</v>
      </c>
      <c r="BX267" s="17">
        <f t="shared" si="349"/>
        <v>36981</v>
      </c>
      <c r="BY267" s="9"/>
      <c r="CA267" s="12">
        <f>MATCH(C267,Curves!$C$12:$C$433,0)</f>
        <v>265</v>
      </c>
      <c r="CB267" s="12">
        <f>MATCH(CONCATENATE("NG ",TEXT($BN267,"mmm-yyyy")),Curves!$11:$11,0)</f>
        <v>20</v>
      </c>
      <c r="CC267" s="12">
        <f>MATCH(CONCATENATE("B ",TEXT($BN267,"mmm-yyyy")),Curves!$11:$11,0)</f>
        <v>8</v>
      </c>
      <c r="CD267" s="12">
        <f>MATCH(CONCATENATE("DISC ",TEXT($BN267,"mmm-yyyy")),Curves!$11:$11,0)</f>
        <v>32</v>
      </c>
      <c r="CE267" s="12"/>
      <c r="CF267" s="12">
        <f>MATCH(CONCATENATE("NG ",TEXT($BO267,"mmm-yyyy")),Curves!$11:$11,0)</f>
        <v>21</v>
      </c>
      <c r="CG267" s="12">
        <f>MATCH(CONCATENATE("B ",TEXT($BO267,"mmm-yyyy")),Curves!$11:$11,0)</f>
        <v>9</v>
      </c>
      <c r="CH267" s="12">
        <f>MATCH(CONCATENATE("DISC ",TEXT($BO267,"mmm-yyyy")),Curves!$11:$11,0)</f>
        <v>33</v>
      </c>
      <c r="CI267" s="12"/>
      <c r="CJ267" s="12">
        <f>MATCH(CONCATENATE("NG ",TEXT($BP267,"mmm-yyyy")),Curves!$11:$11,0)</f>
        <v>22</v>
      </c>
      <c r="CK267" s="12">
        <f>MATCH(CONCATENATE("B ",TEXT($BP267,"mmm-yyyy")),Curves!$11:$11,0)</f>
        <v>10</v>
      </c>
      <c r="CL267" s="12">
        <f>MATCH(CONCATENATE("DISC ",TEXT($BP267,"mmm-yyyy")),Curves!$11:$11,0)</f>
        <v>34</v>
      </c>
      <c r="CM267" s="12"/>
      <c r="CN267" s="12">
        <f>MATCH(CONCATENATE("NG ",TEXT($BQ267,"mmm-yyyy")),Curves!$11:$11,0)</f>
        <v>23</v>
      </c>
      <c r="CO267" s="12">
        <f>MATCH(CONCATENATE("B ",TEXT($BQ267,"mmm-yyyy")),Curves!$11:$11,0)</f>
        <v>11</v>
      </c>
      <c r="CP267" s="12">
        <f>MATCH(CONCATENATE("DISC ",TEXT($BQ267,"mmm-yyyy")),Curves!$11:$11,0)</f>
        <v>35</v>
      </c>
      <c r="CQ267" s="12"/>
      <c r="CR267" s="12">
        <f>MATCH(CONCATENATE("NG ",TEXT($BR267,"mmm-yyyy")),Curves!$11:$11,0)</f>
        <v>24</v>
      </c>
      <c r="CS267" s="12">
        <f>MATCH(CONCATENATE("B ",TEXT($BR267,"mmm-yyyy")),Curves!$11:$11,0)</f>
        <v>12</v>
      </c>
      <c r="CT267" s="12">
        <f>MATCH(CONCATENATE("DISC ",TEXT($BR267,"mmm-yyyy")),Curves!$11:$11,0)</f>
        <v>36</v>
      </c>
      <c r="CU267" s="12"/>
      <c r="CV267" s="12">
        <f>MATCH(CONCATENATE("NG ",TEXT($BS267,"mmm-yyyy")),Curves!$11:$11,0)</f>
        <v>25</v>
      </c>
      <c r="CW267" s="12">
        <f>MATCH(CONCATENATE("B ",TEXT($BS267,"mmm-yyyy")),Curves!$11:$11,0)</f>
        <v>13</v>
      </c>
      <c r="CX267" s="12">
        <f>MATCH(CONCATENATE("DISC ",TEXT($BS267,"mmm-yyyy")),Curves!$11:$11,0)</f>
        <v>37</v>
      </c>
      <c r="CY267" s="12"/>
      <c r="CZ267" s="12">
        <f>MATCH(CONCATENATE("NG ",TEXT($BT267,"mmm-yyyy")),Curves!$11:$11,0)</f>
        <v>26</v>
      </c>
      <c r="DA267" s="12">
        <f>MATCH(CONCATENATE("B ",TEXT($BT267,"mmm-yyyy")),Curves!$11:$11,0)</f>
        <v>14</v>
      </c>
      <c r="DB267" s="12">
        <f>MATCH(CONCATENATE("DISC ",TEXT($BT267,"mmm-yyyy")),Curves!$11:$11,0)</f>
        <v>38</v>
      </c>
      <c r="DC267" s="12"/>
      <c r="DD267" s="12">
        <f>MATCH(CONCATENATE("NG ",TEXT($BU267,"mmm-yyyy")),Curves!$11:$11,0)</f>
        <v>27</v>
      </c>
      <c r="DE267" s="12">
        <f>MATCH(CONCATENATE("B ",TEXT($BU267,"mmm-yyyy")),Curves!$11:$11,0)</f>
        <v>15</v>
      </c>
      <c r="DF267" s="12">
        <f>MATCH(CONCATENATE("DISC ",TEXT($BU267,"mmm-yyyy")),Curves!$11:$11,0)</f>
        <v>39</v>
      </c>
      <c r="DG267" s="12"/>
      <c r="DH267" s="12">
        <f>MATCH(CONCATENATE("NG ",TEXT($BV267,"mmm-yyyy")),Curves!$11:$11,0)</f>
        <v>28</v>
      </c>
      <c r="DI267" s="12">
        <f>MATCH(CONCATENATE("B ",TEXT($BV267,"mmm-yyyy")),Curves!$11:$11,0)</f>
        <v>16</v>
      </c>
      <c r="DJ267" s="12">
        <f>MATCH(CONCATENATE("DISC ",TEXT($BV267,"mmm-yyyy")),Curves!$11:$11,0)</f>
        <v>40</v>
      </c>
      <c r="DL267" s="12">
        <f>MATCH(CONCATENATE("NG ",TEXT($BW267,"mmm-yyyy")),Curves!$11:$11,0)</f>
        <v>29</v>
      </c>
      <c r="DM267" s="12">
        <f>MATCH(CONCATENATE("B ",TEXT($BW267,"mmm-yyyy")),Curves!$11:$11,0)</f>
        <v>17</v>
      </c>
      <c r="DN267" s="12">
        <f>MATCH(CONCATENATE("DISC ",TEXT($BW267,"mmm-yyyy")),Curves!$11:$11,0)</f>
        <v>41</v>
      </c>
      <c r="DP267" s="12">
        <f>MATCH(CONCATENATE("NG ",TEXT($BX267,"mmm-yyyy")),Curves!$11:$11,0)</f>
        <v>30</v>
      </c>
      <c r="DQ267" s="12">
        <f>MATCH(CONCATENATE("B ",TEXT($BX267,"mmm-yyyy")),Curves!$11:$11,0)</f>
        <v>18</v>
      </c>
      <c r="DR267" s="12">
        <f>MATCH(CONCATENATE("DISC ",TEXT($BX267,"mmm-yyyy")),Curves!$11:$11,0)</f>
        <v>42</v>
      </c>
    </row>
    <row r="268" spans="2:122" x14ac:dyDescent="0.2">
      <c r="B268" s="6">
        <f t="shared" si="326"/>
        <v>36892</v>
      </c>
      <c r="C268" s="27">
        <f>IF(Curves!C277&lt;&gt;"",Curves!C277,"")</f>
        <v>36882</v>
      </c>
      <c r="D268" s="31"/>
      <c r="E268" s="20">
        <f t="shared" si="327"/>
        <v>0</v>
      </c>
      <c r="F268" s="20">
        <f t="shared" si="329"/>
        <v>0</v>
      </c>
      <c r="G268" s="20">
        <f t="shared" si="330"/>
        <v>0</v>
      </c>
      <c r="H268" s="20">
        <f t="shared" si="331"/>
        <v>0</v>
      </c>
      <c r="I268" s="20">
        <f t="shared" si="332"/>
        <v>0</v>
      </c>
      <c r="J268" s="20">
        <f t="shared" si="333"/>
        <v>0</v>
      </c>
      <c r="K268" s="20">
        <f t="shared" si="334"/>
        <v>0</v>
      </c>
      <c r="L268" s="20">
        <f t="shared" si="335"/>
        <v>0</v>
      </c>
      <c r="M268" s="20">
        <f t="shared" si="336"/>
        <v>9.0773397864394454</v>
      </c>
      <c r="N268" s="20">
        <f t="shared" si="337"/>
        <v>8.4185246321797411</v>
      </c>
      <c r="O268" s="21">
        <f t="shared" si="338"/>
        <v>7.2788142413202825</v>
      </c>
      <c r="P268" s="20"/>
      <c r="Q268" s="50">
        <f t="shared" si="339"/>
        <v>9.0773397864394454</v>
      </c>
      <c r="R268" s="50">
        <f t="shared" si="311"/>
        <v>7.2788142413202825</v>
      </c>
      <c r="S268" s="51">
        <f t="shared" si="340"/>
        <v>1.7985255451191628</v>
      </c>
      <c r="U268" s="34">
        <f>INDEX(Curves!$A$12:$AZ$907,$CA268,CB268)</f>
        <v>0</v>
      </c>
      <c r="V268" s="34">
        <f>INDEX(Curves!$A$12:$AZ$907,$CA268,CC268)</f>
        <v>0</v>
      </c>
      <c r="W268" s="34">
        <f>INDEX(Curves!$A$12:$AZ$907,$CA268,CD268)</f>
        <v>0</v>
      </c>
      <c r="X268" s="34"/>
      <c r="Y268" s="34">
        <f>INDEX(Curves!$A$12:$AZ$907,$CA268,CF268)</f>
        <v>0</v>
      </c>
      <c r="Z268" s="34">
        <f>INDEX(Curves!$A$12:$AZ$907,$CA268,CG268)</f>
        <v>0</v>
      </c>
      <c r="AA268" s="34">
        <f>INDEX(Curves!$A$12:$AZ$907,$CA268,CH268)</f>
        <v>0</v>
      </c>
      <c r="AB268" s="34"/>
      <c r="AC268" s="34">
        <f>INDEX(Curves!$A$12:$AZ$907,$CA268,CJ268)</f>
        <v>0</v>
      </c>
      <c r="AD268" s="34">
        <f>INDEX(Curves!$A$12:$AZ$907,$CA268,CK268)</f>
        <v>0</v>
      </c>
      <c r="AE268" s="34">
        <f>INDEX(Curves!$A$12:$AZ$907,$CA268,CL268)</f>
        <v>0</v>
      </c>
      <c r="AF268" s="34"/>
      <c r="AG268" s="34">
        <f>INDEX(Curves!$A$12:$AZ$907,$CA268,CN268)</f>
        <v>0</v>
      </c>
      <c r="AH268" s="34">
        <f>INDEX(Curves!$A$12:$AZ$907,$CA268,CO268)</f>
        <v>0</v>
      </c>
      <c r="AI268" s="34">
        <f>INDEX(Curves!$A$12:$AZ$907,$CA268,CP268)</f>
        <v>0</v>
      </c>
      <c r="AJ268" s="34"/>
      <c r="AK268" s="34">
        <f>INDEX(Curves!$A$12:$AZ$907,$CA268,CR268)</f>
        <v>0</v>
      </c>
      <c r="AL268" s="34">
        <f>INDEX(Curves!$A$12:$AZ$907,$CA268,CS268)</f>
        <v>0</v>
      </c>
      <c r="AM268" s="34">
        <f>INDEX(Curves!$A$12:$AZ$907,$CA268,CT268)</f>
        <v>0</v>
      </c>
      <c r="AN268" s="34"/>
      <c r="AO268" s="34">
        <f>INDEX(Curves!$A$12:$AZ$907,$CA268,CV268)</f>
        <v>0</v>
      </c>
      <c r="AP268" s="34">
        <f>INDEX(Curves!$A$12:$AZ$907,$CA268,CW268)</f>
        <v>0</v>
      </c>
      <c r="AQ268" s="34">
        <f>INDEX(Curves!$A$12:$AZ$907,$CA268,CX268)</f>
        <v>0</v>
      </c>
      <c r="AR268" s="34"/>
      <c r="AS268" s="34">
        <f>INDEX(Curves!$A$12:$AZ$907,$CA268,CZ268)</f>
        <v>0</v>
      </c>
      <c r="AT268" s="34">
        <f>INDEX(Curves!$A$12:$AZ$907,$CA268,DA268)</f>
        <v>0</v>
      </c>
      <c r="AU268" s="34">
        <f>INDEX(Curves!$A$12:$AZ$907,$CA268,DB268)</f>
        <v>0</v>
      </c>
      <c r="AV268" s="34"/>
      <c r="AW268" s="34">
        <f>INDEX(Curves!$A$12:$AZ$907,$CA268,DD268)</f>
        <v>0</v>
      </c>
      <c r="AX268" s="34">
        <f>INDEX(Curves!$A$12:$AZ$907,$CA268,DE268)</f>
        <v>0</v>
      </c>
      <c r="AY268" s="34">
        <f>INDEX(Curves!$A$12:$AZ$907,$CA268,DF268)</f>
        <v>0</v>
      </c>
      <c r="AZ268" s="34"/>
      <c r="BA268" s="34">
        <f>INDEX(Curves!$A$12:$AZ$907,$CA268,DH268)</f>
        <v>9.5790000000000006</v>
      </c>
      <c r="BB268" s="34">
        <f>INDEX(Curves!$A$12:$AZ$907,$CA268,DI268)</f>
        <v>-0.48499999999999999</v>
      </c>
      <c r="BC268" s="34">
        <f>INDEX(Curves!$A$12:$AZ$907,$CA268,DJ268)</f>
        <v>0.99816799938854683</v>
      </c>
      <c r="BD268" s="34"/>
      <c r="BE268" s="34">
        <f>INDEX(Curves!$A$12:$AZ$907,$CA268,DL268)</f>
        <v>8.9320000000000004</v>
      </c>
      <c r="BF268" s="34">
        <f>INDEX(Curves!$A$12:$AZ$907,$CA268,DM268)</f>
        <v>-0.45</v>
      </c>
      <c r="BG268" s="34">
        <f>INDEX(Curves!$A$12:$AZ$907,$CA268,DN268)</f>
        <v>0.99251646217634282</v>
      </c>
      <c r="BH268" s="34"/>
      <c r="BI268" s="34">
        <f>INDEX(Curves!$A$12:$AZ$907,$CA268,DP268)</f>
        <v>7.8</v>
      </c>
      <c r="BJ268" s="34">
        <f>INDEX(Curves!$A$12:$AZ$907,$CA268,DQ268)</f>
        <v>-0.43</v>
      </c>
      <c r="BK268" s="34">
        <f>INDEX(Curves!$A$12:$AZ$907,$CA268,DR268)</f>
        <v>0.98762744115607637</v>
      </c>
      <c r="BL268"/>
      <c r="BM268"/>
      <c r="BN268" s="17">
        <f t="shared" si="342"/>
        <v>36647</v>
      </c>
      <c r="BO268" s="17">
        <f t="shared" ref="BO268:BX268" si="350">EOMONTH(BN268,1)</f>
        <v>36707</v>
      </c>
      <c r="BP268" s="17">
        <f t="shared" si="350"/>
        <v>36738</v>
      </c>
      <c r="BQ268" s="17">
        <f t="shared" si="350"/>
        <v>36769</v>
      </c>
      <c r="BR268" s="17">
        <f t="shared" si="350"/>
        <v>36799</v>
      </c>
      <c r="BS268" s="17">
        <f t="shared" si="350"/>
        <v>36830</v>
      </c>
      <c r="BT268" s="17">
        <f t="shared" si="350"/>
        <v>36860</v>
      </c>
      <c r="BU268" s="17">
        <f t="shared" si="350"/>
        <v>36891</v>
      </c>
      <c r="BV268" s="17">
        <f t="shared" si="350"/>
        <v>36922</v>
      </c>
      <c r="BW268" s="17">
        <f t="shared" si="350"/>
        <v>36950</v>
      </c>
      <c r="BX268" s="17">
        <f t="shared" si="350"/>
        <v>36981</v>
      </c>
      <c r="BY268" s="9"/>
      <c r="CA268" s="12">
        <f>MATCH(C268,Curves!$C$12:$C$433,0)</f>
        <v>266</v>
      </c>
      <c r="CB268" s="12">
        <f>MATCH(CONCATENATE("NG ",TEXT($BN268,"mmm-yyyy")),Curves!$11:$11,0)</f>
        <v>20</v>
      </c>
      <c r="CC268" s="12">
        <f>MATCH(CONCATENATE("B ",TEXT($BN268,"mmm-yyyy")),Curves!$11:$11,0)</f>
        <v>8</v>
      </c>
      <c r="CD268" s="12">
        <f>MATCH(CONCATENATE("DISC ",TEXT($BN268,"mmm-yyyy")),Curves!$11:$11,0)</f>
        <v>32</v>
      </c>
      <c r="CE268" s="12"/>
      <c r="CF268" s="12">
        <f>MATCH(CONCATENATE("NG ",TEXT($BO268,"mmm-yyyy")),Curves!$11:$11,0)</f>
        <v>21</v>
      </c>
      <c r="CG268" s="12">
        <f>MATCH(CONCATENATE("B ",TEXT($BO268,"mmm-yyyy")),Curves!$11:$11,0)</f>
        <v>9</v>
      </c>
      <c r="CH268" s="12">
        <f>MATCH(CONCATENATE("DISC ",TEXT($BO268,"mmm-yyyy")),Curves!$11:$11,0)</f>
        <v>33</v>
      </c>
      <c r="CI268" s="12"/>
      <c r="CJ268" s="12">
        <f>MATCH(CONCATENATE("NG ",TEXT($BP268,"mmm-yyyy")),Curves!$11:$11,0)</f>
        <v>22</v>
      </c>
      <c r="CK268" s="12">
        <f>MATCH(CONCATENATE("B ",TEXT($BP268,"mmm-yyyy")),Curves!$11:$11,0)</f>
        <v>10</v>
      </c>
      <c r="CL268" s="12">
        <f>MATCH(CONCATENATE("DISC ",TEXT($BP268,"mmm-yyyy")),Curves!$11:$11,0)</f>
        <v>34</v>
      </c>
      <c r="CM268" s="12"/>
      <c r="CN268" s="12">
        <f>MATCH(CONCATENATE("NG ",TEXT($BQ268,"mmm-yyyy")),Curves!$11:$11,0)</f>
        <v>23</v>
      </c>
      <c r="CO268" s="12">
        <f>MATCH(CONCATENATE("B ",TEXT($BQ268,"mmm-yyyy")),Curves!$11:$11,0)</f>
        <v>11</v>
      </c>
      <c r="CP268" s="12">
        <f>MATCH(CONCATENATE("DISC ",TEXT($BQ268,"mmm-yyyy")),Curves!$11:$11,0)</f>
        <v>35</v>
      </c>
      <c r="CQ268" s="12"/>
      <c r="CR268" s="12">
        <f>MATCH(CONCATENATE("NG ",TEXT($BR268,"mmm-yyyy")),Curves!$11:$11,0)</f>
        <v>24</v>
      </c>
      <c r="CS268" s="12">
        <f>MATCH(CONCATENATE("B ",TEXT($BR268,"mmm-yyyy")),Curves!$11:$11,0)</f>
        <v>12</v>
      </c>
      <c r="CT268" s="12">
        <f>MATCH(CONCATENATE("DISC ",TEXT($BR268,"mmm-yyyy")),Curves!$11:$11,0)</f>
        <v>36</v>
      </c>
      <c r="CU268" s="12"/>
      <c r="CV268" s="12">
        <f>MATCH(CONCATENATE("NG ",TEXT($BS268,"mmm-yyyy")),Curves!$11:$11,0)</f>
        <v>25</v>
      </c>
      <c r="CW268" s="12">
        <f>MATCH(CONCATENATE("B ",TEXT($BS268,"mmm-yyyy")),Curves!$11:$11,0)</f>
        <v>13</v>
      </c>
      <c r="CX268" s="12">
        <f>MATCH(CONCATENATE("DISC ",TEXT($BS268,"mmm-yyyy")),Curves!$11:$11,0)</f>
        <v>37</v>
      </c>
      <c r="CY268" s="12"/>
      <c r="CZ268" s="12">
        <f>MATCH(CONCATENATE("NG ",TEXT($BT268,"mmm-yyyy")),Curves!$11:$11,0)</f>
        <v>26</v>
      </c>
      <c r="DA268" s="12">
        <f>MATCH(CONCATENATE("B ",TEXT($BT268,"mmm-yyyy")),Curves!$11:$11,0)</f>
        <v>14</v>
      </c>
      <c r="DB268" s="12">
        <f>MATCH(CONCATENATE("DISC ",TEXT($BT268,"mmm-yyyy")),Curves!$11:$11,0)</f>
        <v>38</v>
      </c>
      <c r="DC268" s="12"/>
      <c r="DD268" s="12">
        <f>MATCH(CONCATENATE("NG ",TEXT($BU268,"mmm-yyyy")),Curves!$11:$11,0)</f>
        <v>27</v>
      </c>
      <c r="DE268" s="12">
        <f>MATCH(CONCATENATE("B ",TEXT($BU268,"mmm-yyyy")),Curves!$11:$11,0)</f>
        <v>15</v>
      </c>
      <c r="DF268" s="12">
        <f>MATCH(CONCATENATE("DISC ",TEXT($BU268,"mmm-yyyy")),Curves!$11:$11,0)</f>
        <v>39</v>
      </c>
      <c r="DG268" s="12"/>
      <c r="DH268" s="12">
        <f>MATCH(CONCATENATE("NG ",TEXT($BV268,"mmm-yyyy")),Curves!$11:$11,0)</f>
        <v>28</v>
      </c>
      <c r="DI268" s="12">
        <f>MATCH(CONCATENATE("B ",TEXT($BV268,"mmm-yyyy")),Curves!$11:$11,0)</f>
        <v>16</v>
      </c>
      <c r="DJ268" s="12">
        <f>MATCH(CONCATENATE("DISC ",TEXT($BV268,"mmm-yyyy")),Curves!$11:$11,0)</f>
        <v>40</v>
      </c>
      <c r="DL268" s="12">
        <f>MATCH(CONCATENATE("NG ",TEXT($BW268,"mmm-yyyy")),Curves!$11:$11,0)</f>
        <v>29</v>
      </c>
      <c r="DM268" s="12">
        <f>MATCH(CONCATENATE("B ",TEXT($BW268,"mmm-yyyy")),Curves!$11:$11,0)</f>
        <v>17</v>
      </c>
      <c r="DN268" s="12">
        <f>MATCH(CONCATENATE("DISC ",TEXT($BW268,"mmm-yyyy")),Curves!$11:$11,0)</f>
        <v>41</v>
      </c>
      <c r="DP268" s="12">
        <f>MATCH(CONCATENATE("NG ",TEXT($BX268,"mmm-yyyy")),Curves!$11:$11,0)</f>
        <v>30</v>
      </c>
      <c r="DQ268" s="12">
        <f>MATCH(CONCATENATE("B ",TEXT($BX268,"mmm-yyyy")),Curves!$11:$11,0)</f>
        <v>18</v>
      </c>
      <c r="DR268" s="12">
        <f>MATCH(CONCATENATE("DISC ",TEXT($BX268,"mmm-yyyy")),Curves!$11:$11,0)</f>
        <v>42</v>
      </c>
    </row>
    <row r="269" spans="2:122" x14ac:dyDescent="0.2">
      <c r="B269" s="6">
        <f t="shared" si="326"/>
        <v>36892</v>
      </c>
      <c r="C269" s="27">
        <f>IF(Curves!C278&lt;&gt;"",Curves!C278,"")</f>
        <v>36883</v>
      </c>
      <c r="D269" s="31"/>
      <c r="E269" s="20">
        <f t="shared" si="327"/>
        <v>0</v>
      </c>
      <c r="F269" s="20">
        <f t="shared" si="329"/>
        <v>0</v>
      </c>
      <c r="G269" s="20">
        <f t="shared" si="330"/>
        <v>0</v>
      </c>
      <c r="H269" s="20">
        <f t="shared" si="331"/>
        <v>0</v>
      </c>
      <c r="I269" s="20">
        <f t="shared" si="332"/>
        <v>0</v>
      </c>
      <c r="J269" s="20">
        <f t="shared" si="333"/>
        <v>0</v>
      </c>
      <c r="K269" s="20">
        <f t="shared" si="334"/>
        <v>0</v>
      </c>
      <c r="L269" s="20">
        <f t="shared" si="335"/>
        <v>0</v>
      </c>
      <c r="M269" s="20">
        <f t="shared" si="336"/>
        <v>0</v>
      </c>
      <c r="N269" s="20">
        <f t="shared" si="337"/>
        <v>0</v>
      </c>
      <c r="O269" s="21">
        <f t="shared" si="338"/>
        <v>0</v>
      </c>
      <c r="P269" s="20"/>
      <c r="Q269" s="50">
        <f t="shared" si="339"/>
        <v>0</v>
      </c>
      <c r="R269" s="50">
        <f t="shared" si="311"/>
        <v>0</v>
      </c>
      <c r="S269" s="51">
        <f t="shared" si="340"/>
        <v>1.7985255451191628</v>
      </c>
      <c r="U269" s="34">
        <f>INDEX(Curves!$A$12:$AZ$907,$CA269,CB269)</f>
        <v>0</v>
      </c>
      <c r="V269" s="34">
        <f>INDEX(Curves!$A$12:$AZ$907,$CA269,CC269)</f>
        <v>0</v>
      </c>
      <c r="W269" s="34">
        <f>INDEX(Curves!$A$12:$AZ$907,$CA269,CD269)</f>
        <v>0</v>
      </c>
      <c r="X269" s="34"/>
      <c r="Y269" s="34">
        <f>INDEX(Curves!$A$12:$AZ$907,$CA269,CF269)</f>
        <v>0</v>
      </c>
      <c r="Z269" s="34">
        <f>INDEX(Curves!$A$12:$AZ$907,$CA269,CG269)</f>
        <v>0</v>
      </c>
      <c r="AA269" s="34">
        <f>INDEX(Curves!$A$12:$AZ$907,$CA269,CH269)</f>
        <v>0</v>
      </c>
      <c r="AB269" s="34"/>
      <c r="AC269" s="34">
        <f>INDEX(Curves!$A$12:$AZ$907,$CA269,CJ269)</f>
        <v>0</v>
      </c>
      <c r="AD269" s="34">
        <f>INDEX(Curves!$A$12:$AZ$907,$CA269,CK269)</f>
        <v>0</v>
      </c>
      <c r="AE269" s="34">
        <f>INDEX(Curves!$A$12:$AZ$907,$CA269,CL269)</f>
        <v>0</v>
      </c>
      <c r="AF269" s="34"/>
      <c r="AG269" s="34">
        <f>INDEX(Curves!$A$12:$AZ$907,$CA269,CN269)</f>
        <v>0</v>
      </c>
      <c r="AH269" s="34">
        <f>INDEX(Curves!$A$12:$AZ$907,$CA269,CO269)</f>
        <v>0</v>
      </c>
      <c r="AI269" s="34">
        <f>INDEX(Curves!$A$12:$AZ$907,$CA269,CP269)</f>
        <v>0</v>
      </c>
      <c r="AJ269" s="34"/>
      <c r="AK269" s="34">
        <f>INDEX(Curves!$A$12:$AZ$907,$CA269,CR269)</f>
        <v>0</v>
      </c>
      <c r="AL269" s="34">
        <f>INDEX(Curves!$A$12:$AZ$907,$CA269,CS269)</f>
        <v>0</v>
      </c>
      <c r="AM269" s="34">
        <f>INDEX(Curves!$A$12:$AZ$907,$CA269,CT269)</f>
        <v>0</v>
      </c>
      <c r="AN269" s="34"/>
      <c r="AO269" s="34">
        <f>INDEX(Curves!$A$12:$AZ$907,$CA269,CV269)</f>
        <v>0</v>
      </c>
      <c r="AP269" s="34">
        <f>INDEX(Curves!$A$12:$AZ$907,$CA269,CW269)</f>
        <v>0</v>
      </c>
      <c r="AQ269" s="34">
        <f>INDEX(Curves!$A$12:$AZ$907,$CA269,CX269)</f>
        <v>0</v>
      </c>
      <c r="AR269" s="34"/>
      <c r="AS269" s="34">
        <f>INDEX(Curves!$A$12:$AZ$907,$CA269,CZ269)</f>
        <v>0</v>
      </c>
      <c r="AT269" s="34">
        <f>INDEX(Curves!$A$12:$AZ$907,$CA269,DA269)</f>
        <v>0</v>
      </c>
      <c r="AU269" s="34">
        <f>INDEX(Curves!$A$12:$AZ$907,$CA269,DB269)</f>
        <v>0</v>
      </c>
      <c r="AV269" s="34"/>
      <c r="AW269" s="34">
        <f>INDEX(Curves!$A$12:$AZ$907,$CA269,DD269)</f>
        <v>0</v>
      </c>
      <c r="AX269" s="34">
        <f>INDEX(Curves!$A$12:$AZ$907,$CA269,DE269)</f>
        <v>0</v>
      </c>
      <c r="AY269" s="34">
        <f>INDEX(Curves!$A$12:$AZ$907,$CA269,DF269)</f>
        <v>0</v>
      </c>
      <c r="AZ269" s="34"/>
      <c r="BA269" s="34">
        <f>INDEX(Curves!$A$12:$AZ$907,$CA269,DH269)</f>
        <v>0</v>
      </c>
      <c r="BB269" s="34">
        <f>INDEX(Curves!$A$12:$AZ$907,$CA269,DI269)</f>
        <v>0</v>
      </c>
      <c r="BC269" s="34">
        <f>INDEX(Curves!$A$12:$AZ$907,$CA269,DJ269)</f>
        <v>0</v>
      </c>
      <c r="BD269" s="34"/>
      <c r="BE269" s="34">
        <f>INDEX(Curves!$A$12:$AZ$907,$CA269,DL269)</f>
        <v>0</v>
      </c>
      <c r="BF269" s="34">
        <f>INDEX(Curves!$A$12:$AZ$907,$CA269,DM269)</f>
        <v>0</v>
      </c>
      <c r="BG269" s="34">
        <f>INDEX(Curves!$A$12:$AZ$907,$CA269,DN269)</f>
        <v>0</v>
      </c>
      <c r="BH269" s="34"/>
      <c r="BI269" s="34">
        <f>INDEX(Curves!$A$12:$AZ$907,$CA269,DP269)</f>
        <v>0</v>
      </c>
      <c r="BJ269" s="34">
        <f>INDEX(Curves!$A$12:$AZ$907,$CA269,DQ269)</f>
        <v>0</v>
      </c>
      <c r="BK269" s="34">
        <f>INDEX(Curves!$A$12:$AZ$907,$CA269,DR269)</f>
        <v>0</v>
      </c>
      <c r="BL269"/>
      <c r="BM269"/>
      <c r="BN269" s="17">
        <f t="shared" si="342"/>
        <v>36647</v>
      </c>
      <c r="BO269" s="17">
        <f t="shared" ref="BO269:BX269" si="351">EOMONTH(BN269,1)</f>
        <v>36707</v>
      </c>
      <c r="BP269" s="17">
        <f t="shared" si="351"/>
        <v>36738</v>
      </c>
      <c r="BQ269" s="17">
        <f t="shared" si="351"/>
        <v>36769</v>
      </c>
      <c r="BR269" s="17">
        <f t="shared" si="351"/>
        <v>36799</v>
      </c>
      <c r="BS269" s="17">
        <f t="shared" si="351"/>
        <v>36830</v>
      </c>
      <c r="BT269" s="17">
        <f t="shared" si="351"/>
        <v>36860</v>
      </c>
      <c r="BU269" s="17">
        <f t="shared" si="351"/>
        <v>36891</v>
      </c>
      <c r="BV269" s="17">
        <f t="shared" si="351"/>
        <v>36922</v>
      </c>
      <c r="BW269" s="17">
        <f t="shared" si="351"/>
        <v>36950</v>
      </c>
      <c r="BX269" s="17">
        <f t="shared" si="351"/>
        <v>36981</v>
      </c>
      <c r="BY269" s="9"/>
      <c r="CA269" s="12">
        <f>MATCH(C269,Curves!$C$12:$C$433,0)</f>
        <v>267</v>
      </c>
      <c r="CB269" s="12">
        <f>MATCH(CONCATENATE("NG ",TEXT($BN269,"mmm-yyyy")),Curves!$11:$11,0)</f>
        <v>20</v>
      </c>
      <c r="CC269" s="12">
        <f>MATCH(CONCATENATE("B ",TEXT($BN269,"mmm-yyyy")),Curves!$11:$11,0)</f>
        <v>8</v>
      </c>
      <c r="CD269" s="12">
        <f>MATCH(CONCATENATE("DISC ",TEXT($BN269,"mmm-yyyy")),Curves!$11:$11,0)</f>
        <v>32</v>
      </c>
      <c r="CE269" s="12"/>
      <c r="CF269" s="12">
        <f>MATCH(CONCATENATE("NG ",TEXT($BO269,"mmm-yyyy")),Curves!$11:$11,0)</f>
        <v>21</v>
      </c>
      <c r="CG269" s="12">
        <f>MATCH(CONCATENATE("B ",TEXT($BO269,"mmm-yyyy")),Curves!$11:$11,0)</f>
        <v>9</v>
      </c>
      <c r="CH269" s="12">
        <f>MATCH(CONCATENATE("DISC ",TEXT($BO269,"mmm-yyyy")),Curves!$11:$11,0)</f>
        <v>33</v>
      </c>
      <c r="CI269" s="12"/>
      <c r="CJ269" s="12">
        <f>MATCH(CONCATENATE("NG ",TEXT($BP269,"mmm-yyyy")),Curves!$11:$11,0)</f>
        <v>22</v>
      </c>
      <c r="CK269" s="12">
        <f>MATCH(CONCATENATE("B ",TEXT($BP269,"mmm-yyyy")),Curves!$11:$11,0)</f>
        <v>10</v>
      </c>
      <c r="CL269" s="12">
        <f>MATCH(CONCATENATE("DISC ",TEXT($BP269,"mmm-yyyy")),Curves!$11:$11,0)</f>
        <v>34</v>
      </c>
      <c r="CM269" s="12"/>
      <c r="CN269" s="12">
        <f>MATCH(CONCATENATE("NG ",TEXT($BQ269,"mmm-yyyy")),Curves!$11:$11,0)</f>
        <v>23</v>
      </c>
      <c r="CO269" s="12">
        <f>MATCH(CONCATENATE("B ",TEXT($BQ269,"mmm-yyyy")),Curves!$11:$11,0)</f>
        <v>11</v>
      </c>
      <c r="CP269" s="12">
        <f>MATCH(CONCATENATE("DISC ",TEXT($BQ269,"mmm-yyyy")),Curves!$11:$11,0)</f>
        <v>35</v>
      </c>
      <c r="CQ269" s="12"/>
      <c r="CR269" s="12">
        <f>MATCH(CONCATENATE("NG ",TEXT($BR269,"mmm-yyyy")),Curves!$11:$11,0)</f>
        <v>24</v>
      </c>
      <c r="CS269" s="12">
        <f>MATCH(CONCATENATE("B ",TEXT($BR269,"mmm-yyyy")),Curves!$11:$11,0)</f>
        <v>12</v>
      </c>
      <c r="CT269" s="12">
        <f>MATCH(CONCATENATE("DISC ",TEXT($BR269,"mmm-yyyy")),Curves!$11:$11,0)</f>
        <v>36</v>
      </c>
      <c r="CU269" s="12"/>
      <c r="CV269" s="12">
        <f>MATCH(CONCATENATE("NG ",TEXT($BS269,"mmm-yyyy")),Curves!$11:$11,0)</f>
        <v>25</v>
      </c>
      <c r="CW269" s="12">
        <f>MATCH(CONCATENATE("B ",TEXT($BS269,"mmm-yyyy")),Curves!$11:$11,0)</f>
        <v>13</v>
      </c>
      <c r="CX269" s="12">
        <f>MATCH(CONCATENATE("DISC ",TEXT($BS269,"mmm-yyyy")),Curves!$11:$11,0)</f>
        <v>37</v>
      </c>
      <c r="CY269" s="12"/>
      <c r="CZ269" s="12">
        <f>MATCH(CONCATENATE("NG ",TEXT($BT269,"mmm-yyyy")),Curves!$11:$11,0)</f>
        <v>26</v>
      </c>
      <c r="DA269" s="12">
        <f>MATCH(CONCATENATE("B ",TEXT($BT269,"mmm-yyyy")),Curves!$11:$11,0)</f>
        <v>14</v>
      </c>
      <c r="DB269" s="12">
        <f>MATCH(CONCATENATE("DISC ",TEXT($BT269,"mmm-yyyy")),Curves!$11:$11,0)</f>
        <v>38</v>
      </c>
      <c r="DC269" s="12"/>
      <c r="DD269" s="12">
        <f>MATCH(CONCATENATE("NG ",TEXT($BU269,"mmm-yyyy")),Curves!$11:$11,0)</f>
        <v>27</v>
      </c>
      <c r="DE269" s="12">
        <f>MATCH(CONCATENATE("B ",TEXT($BU269,"mmm-yyyy")),Curves!$11:$11,0)</f>
        <v>15</v>
      </c>
      <c r="DF269" s="12">
        <f>MATCH(CONCATENATE("DISC ",TEXT($BU269,"mmm-yyyy")),Curves!$11:$11,0)</f>
        <v>39</v>
      </c>
      <c r="DG269" s="12"/>
      <c r="DH269" s="12">
        <f>MATCH(CONCATENATE("NG ",TEXT($BV269,"mmm-yyyy")),Curves!$11:$11,0)</f>
        <v>28</v>
      </c>
      <c r="DI269" s="12">
        <f>MATCH(CONCATENATE("B ",TEXT($BV269,"mmm-yyyy")),Curves!$11:$11,0)</f>
        <v>16</v>
      </c>
      <c r="DJ269" s="12">
        <f>MATCH(CONCATENATE("DISC ",TEXT($BV269,"mmm-yyyy")),Curves!$11:$11,0)</f>
        <v>40</v>
      </c>
      <c r="DL269" s="12">
        <f>MATCH(CONCATENATE("NG ",TEXT($BW269,"mmm-yyyy")),Curves!$11:$11,0)</f>
        <v>29</v>
      </c>
      <c r="DM269" s="12">
        <f>MATCH(CONCATENATE("B ",TEXT($BW269,"mmm-yyyy")),Curves!$11:$11,0)</f>
        <v>17</v>
      </c>
      <c r="DN269" s="12">
        <f>MATCH(CONCATENATE("DISC ",TEXT($BW269,"mmm-yyyy")),Curves!$11:$11,0)</f>
        <v>41</v>
      </c>
      <c r="DP269" s="12">
        <f>MATCH(CONCATENATE("NG ",TEXT($BX269,"mmm-yyyy")),Curves!$11:$11,0)</f>
        <v>30</v>
      </c>
      <c r="DQ269" s="12">
        <f>MATCH(CONCATENATE("B ",TEXT($BX269,"mmm-yyyy")),Curves!$11:$11,0)</f>
        <v>18</v>
      </c>
      <c r="DR269" s="12">
        <f>MATCH(CONCATENATE("DISC ",TEXT($BX269,"mmm-yyyy")),Curves!$11:$11,0)</f>
        <v>42</v>
      </c>
    </row>
    <row r="270" spans="2:122" x14ac:dyDescent="0.2">
      <c r="B270" s="6">
        <f t="shared" si="326"/>
        <v>36892</v>
      </c>
      <c r="C270" s="27">
        <f>IF(Curves!C279&lt;&gt;"",Curves!C279,"")</f>
        <v>36884</v>
      </c>
      <c r="D270" s="31"/>
      <c r="E270" s="20">
        <f t="shared" si="327"/>
        <v>0</v>
      </c>
      <c r="F270" s="20">
        <f t="shared" si="329"/>
        <v>0</v>
      </c>
      <c r="G270" s="20">
        <f t="shared" si="330"/>
        <v>0</v>
      </c>
      <c r="H270" s="20">
        <f t="shared" si="331"/>
        <v>0</v>
      </c>
      <c r="I270" s="20">
        <f t="shared" si="332"/>
        <v>0</v>
      </c>
      <c r="J270" s="20">
        <f t="shared" si="333"/>
        <v>0</v>
      </c>
      <c r="K270" s="20">
        <f t="shared" si="334"/>
        <v>0</v>
      </c>
      <c r="L270" s="20">
        <f t="shared" si="335"/>
        <v>0</v>
      </c>
      <c r="M270" s="20">
        <f t="shared" si="336"/>
        <v>0</v>
      </c>
      <c r="N270" s="20">
        <f t="shared" si="337"/>
        <v>0</v>
      </c>
      <c r="O270" s="21">
        <f t="shared" si="338"/>
        <v>0</v>
      </c>
      <c r="P270" s="20"/>
      <c r="Q270" s="50">
        <f t="shared" si="339"/>
        <v>0</v>
      </c>
      <c r="R270" s="50">
        <f t="shared" si="311"/>
        <v>0</v>
      </c>
      <c r="S270" s="51">
        <f t="shared" si="340"/>
        <v>1.7985255451191628</v>
      </c>
      <c r="U270" s="34">
        <f>INDEX(Curves!$A$12:$AZ$907,$CA270,CB270)</f>
        <v>0</v>
      </c>
      <c r="V270" s="34">
        <f>INDEX(Curves!$A$12:$AZ$907,$CA270,CC270)</f>
        <v>0</v>
      </c>
      <c r="W270" s="34">
        <f>INDEX(Curves!$A$12:$AZ$907,$CA270,CD270)</f>
        <v>0</v>
      </c>
      <c r="X270" s="34"/>
      <c r="Y270" s="34">
        <f>INDEX(Curves!$A$12:$AZ$907,$CA270,CF270)</f>
        <v>0</v>
      </c>
      <c r="Z270" s="34">
        <f>INDEX(Curves!$A$12:$AZ$907,$CA270,CG270)</f>
        <v>0</v>
      </c>
      <c r="AA270" s="34">
        <f>INDEX(Curves!$A$12:$AZ$907,$CA270,CH270)</f>
        <v>0</v>
      </c>
      <c r="AB270" s="34"/>
      <c r="AC270" s="34">
        <f>INDEX(Curves!$A$12:$AZ$907,$CA270,CJ270)</f>
        <v>0</v>
      </c>
      <c r="AD270" s="34">
        <f>INDEX(Curves!$A$12:$AZ$907,$CA270,CK270)</f>
        <v>0</v>
      </c>
      <c r="AE270" s="34">
        <f>INDEX(Curves!$A$12:$AZ$907,$CA270,CL270)</f>
        <v>0</v>
      </c>
      <c r="AF270" s="34"/>
      <c r="AG270" s="34">
        <f>INDEX(Curves!$A$12:$AZ$907,$CA270,CN270)</f>
        <v>0</v>
      </c>
      <c r="AH270" s="34">
        <f>INDEX(Curves!$A$12:$AZ$907,$CA270,CO270)</f>
        <v>0</v>
      </c>
      <c r="AI270" s="34">
        <f>INDEX(Curves!$A$12:$AZ$907,$CA270,CP270)</f>
        <v>0</v>
      </c>
      <c r="AJ270" s="34"/>
      <c r="AK270" s="34">
        <f>INDEX(Curves!$A$12:$AZ$907,$CA270,CR270)</f>
        <v>0</v>
      </c>
      <c r="AL270" s="34">
        <f>INDEX(Curves!$A$12:$AZ$907,$CA270,CS270)</f>
        <v>0</v>
      </c>
      <c r="AM270" s="34">
        <f>INDEX(Curves!$A$12:$AZ$907,$CA270,CT270)</f>
        <v>0</v>
      </c>
      <c r="AN270" s="34"/>
      <c r="AO270" s="34">
        <f>INDEX(Curves!$A$12:$AZ$907,$CA270,CV270)</f>
        <v>0</v>
      </c>
      <c r="AP270" s="34">
        <f>INDEX(Curves!$A$12:$AZ$907,$CA270,CW270)</f>
        <v>0</v>
      </c>
      <c r="AQ270" s="34">
        <f>INDEX(Curves!$A$12:$AZ$907,$CA270,CX270)</f>
        <v>0</v>
      </c>
      <c r="AR270" s="34"/>
      <c r="AS270" s="34">
        <f>INDEX(Curves!$A$12:$AZ$907,$CA270,CZ270)</f>
        <v>0</v>
      </c>
      <c r="AT270" s="34">
        <f>INDEX(Curves!$A$12:$AZ$907,$CA270,DA270)</f>
        <v>0</v>
      </c>
      <c r="AU270" s="34">
        <f>INDEX(Curves!$A$12:$AZ$907,$CA270,DB270)</f>
        <v>0</v>
      </c>
      <c r="AV270" s="34"/>
      <c r="AW270" s="34">
        <f>INDEX(Curves!$A$12:$AZ$907,$CA270,DD270)</f>
        <v>0</v>
      </c>
      <c r="AX270" s="34">
        <f>INDEX(Curves!$A$12:$AZ$907,$CA270,DE270)</f>
        <v>0</v>
      </c>
      <c r="AY270" s="34">
        <f>INDEX(Curves!$A$12:$AZ$907,$CA270,DF270)</f>
        <v>0</v>
      </c>
      <c r="AZ270" s="34"/>
      <c r="BA270" s="34">
        <f>INDEX(Curves!$A$12:$AZ$907,$CA270,DH270)</f>
        <v>0</v>
      </c>
      <c r="BB270" s="34">
        <f>INDEX(Curves!$A$12:$AZ$907,$CA270,DI270)</f>
        <v>0</v>
      </c>
      <c r="BC270" s="34">
        <f>INDEX(Curves!$A$12:$AZ$907,$CA270,DJ270)</f>
        <v>0</v>
      </c>
      <c r="BD270" s="34"/>
      <c r="BE270" s="34">
        <f>INDEX(Curves!$A$12:$AZ$907,$CA270,DL270)</f>
        <v>0</v>
      </c>
      <c r="BF270" s="34">
        <f>INDEX(Curves!$A$12:$AZ$907,$CA270,DM270)</f>
        <v>0</v>
      </c>
      <c r="BG270" s="34">
        <f>INDEX(Curves!$A$12:$AZ$907,$CA270,DN270)</f>
        <v>0</v>
      </c>
      <c r="BH270" s="34"/>
      <c r="BI270" s="34">
        <f>INDEX(Curves!$A$12:$AZ$907,$CA270,DP270)</f>
        <v>0</v>
      </c>
      <c r="BJ270" s="34">
        <f>INDEX(Curves!$A$12:$AZ$907,$CA270,DQ270)</f>
        <v>0</v>
      </c>
      <c r="BK270" s="34">
        <f>INDEX(Curves!$A$12:$AZ$907,$CA270,DR270)</f>
        <v>0</v>
      </c>
      <c r="BL270"/>
      <c r="BM270"/>
      <c r="BN270" s="17">
        <f t="shared" si="342"/>
        <v>36647</v>
      </c>
      <c r="BO270" s="17">
        <f t="shared" ref="BO270:BX270" si="352">EOMONTH(BN270,1)</f>
        <v>36707</v>
      </c>
      <c r="BP270" s="17">
        <f t="shared" si="352"/>
        <v>36738</v>
      </c>
      <c r="BQ270" s="17">
        <f t="shared" si="352"/>
        <v>36769</v>
      </c>
      <c r="BR270" s="17">
        <f t="shared" si="352"/>
        <v>36799</v>
      </c>
      <c r="BS270" s="17">
        <f t="shared" si="352"/>
        <v>36830</v>
      </c>
      <c r="BT270" s="17">
        <f t="shared" si="352"/>
        <v>36860</v>
      </c>
      <c r="BU270" s="17">
        <f t="shared" si="352"/>
        <v>36891</v>
      </c>
      <c r="BV270" s="17">
        <f t="shared" si="352"/>
        <v>36922</v>
      </c>
      <c r="BW270" s="17">
        <f t="shared" si="352"/>
        <v>36950</v>
      </c>
      <c r="BX270" s="17">
        <f t="shared" si="352"/>
        <v>36981</v>
      </c>
      <c r="BY270" s="9"/>
      <c r="CA270" s="12">
        <f>MATCH(C270,Curves!$C$12:$C$433,0)</f>
        <v>268</v>
      </c>
      <c r="CB270" s="12">
        <f>MATCH(CONCATENATE("NG ",TEXT($BN270,"mmm-yyyy")),Curves!$11:$11,0)</f>
        <v>20</v>
      </c>
      <c r="CC270" s="12">
        <f>MATCH(CONCATENATE("B ",TEXT($BN270,"mmm-yyyy")),Curves!$11:$11,0)</f>
        <v>8</v>
      </c>
      <c r="CD270" s="12">
        <f>MATCH(CONCATENATE("DISC ",TEXT($BN270,"mmm-yyyy")),Curves!$11:$11,0)</f>
        <v>32</v>
      </c>
      <c r="CE270" s="12"/>
      <c r="CF270" s="12">
        <f>MATCH(CONCATENATE("NG ",TEXT($BO270,"mmm-yyyy")),Curves!$11:$11,0)</f>
        <v>21</v>
      </c>
      <c r="CG270" s="12">
        <f>MATCH(CONCATENATE("B ",TEXT($BO270,"mmm-yyyy")),Curves!$11:$11,0)</f>
        <v>9</v>
      </c>
      <c r="CH270" s="12">
        <f>MATCH(CONCATENATE("DISC ",TEXT($BO270,"mmm-yyyy")),Curves!$11:$11,0)</f>
        <v>33</v>
      </c>
      <c r="CI270" s="12"/>
      <c r="CJ270" s="12">
        <f>MATCH(CONCATENATE("NG ",TEXT($BP270,"mmm-yyyy")),Curves!$11:$11,0)</f>
        <v>22</v>
      </c>
      <c r="CK270" s="12">
        <f>MATCH(CONCATENATE("B ",TEXT($BP270,"mmm-yyyy")),Curves!$11:$11,0)</f>
        <v>10</v>
      </c>
      <c r="CL270" s="12">
        <f>MATCH(CONCATENATE("DISC ",TEXT($BP270,"mmm-yyyy")),Curves!$11:$11,0)</f>
        <v>34</v>
      </c>
      <c r="CM270" s="12"/>
      <c r="CN270" s="12">
        <f>MATCH(CONCATENATE("NG ",TEXT($BQ270,"mmm-yyyy")),Curves!$11:$11,0)</f>
        <v>23</v>
      </c>
      <c r="CO270" s="12">
        <f>MATCH(CONCATENATE("B ",TEXT($BQ270,"mmm-yyyy")),Curves!$11:$11,0)</f>
        <v>11</v>
      </c>
      <c r="CP270" s="12">
        <f>MATCH(CONCATENATE("DISC ",TEXT($BQ270,"mmm-yyyy")),Curves!$11:$11,0)</f>
        <v>35</v>
      </c>
      <c r="CQ270" s="12"/>
      <c r="CR270" s="12">
        <f>MATCH(CONCATENATE("NG ",TEXT($BR270,"mmm-yyyy")),Curves!$11:$11,0)</f>
        <v>24</v>
      </c>
      <c r="CS270" s="12">
        <f>MATCH(CONCATENATE("B ",TEXT($BR270,"mmm-yyyy")),Curves!$11:$11,0)</f>
        <v>12</v>
      </c>
      <c r="CT270" s="12">
        <f>MATCH(CONCATENATE("DISC ",TEXT($BR270,"mmm-yyyy")),Curves!$11:$11,0)</f>
        <v>36</v>
      </c>
      <c r="CU270" s="12"/>
      <c r="CV270" s="12">
        <f>MATCH(CONCATENATE("NG ",TEXT($BS270,"mmm-yyyy")),Curves!$11:$11,0)</f>
        <v>25</v>
      </c>
      <c r="CW270" s="12">
        <f>MATCH(CONCATENATE("B ",TEXT($BS270,"mmm-yyyy")),Curves!$11:$11,0)</f>
        <v>13</v>
      </c>
      <c r="CX270" s="12">
        <f>MATCH(CONCATENATE("DISC ",TEXT($BS270,"mmm-yyyy")),Curves!$11:$11,0)</f>
        <v>37</v>
      </c>
      <c r="CY270" s="12"/>
      <c r="CZ270" s="12">
        <f>MATCH(CONCATENATE("NG ",TEXT($BT270,"mmm-yyyy")),Curves!$11:$11,0)</f>
        <v>26</v>
      </c>
      <c r="DA270" s="12">
        <f>MATCH(CONCATENATE("B ",TEXT($BT270,"mmm-yyyy")),Curves!$11:$11,0)</f>
        <v>14</v>
      </c>
      <c r="DB270" s="12">
        <f>MATCH(CONCATENATE("DISC ",TEXT($BT270,"mmm-yyyy")),Curves!$11:$11,0)</f>
        <v>38</v>
      </c>
      <c r="DC270" s="12"/>
      <c r="DD270" s="12">
        <f>MATCH(CONCATENATE("NG ",TEXT($BU270,"mmm-yyyy")),Curves!$11:$11,0)</f>
        <v>27</v>
      </c>
      <c r="DE270" s="12">
        <f>MATCH(CONCATENATE("B ",TEXT($BU270,"mmm-yyyy")),Curves!$11:$11,0)</f>
        <v>15</v>
      </c>
      <c r="DF270" s="12">
        <f>MATCH(CONCATENATE("DISC ",TEXT($BU270,"mmm-yyyy")),Curves!$11:$11,0)</f>
        <v>39</v>
      </c>
      <c r="DG270" s="12"/>
      <c r="DH270" s="12">
        <f>MATCH(CONCATENATE("NG ",TEXT($BV270,"mmm-yyyy")),Curves!$11:$11,0)</f>
        <v>28</v>
      </c>
      <c r="DI270" s="12">
        <f>MATCH(CONCATENATE("B ",TEXT($BV270,"mmm-yyyy")),Curves!$11:$11,0)</f>
        <v>16</v>
      </c>
      <c r="DJ270" s="12">
        <f>MATCH(CONCATENATE("DISC ",TEXT($BV270,"mmm-yyyy")),Curves!$11:$11,0)</f>
        <v>40</v>
      </c>
      <c r="DL270" s="12">
        <f>MATCH(CONCATENATE("NG ",TEXT($BW270,"mmm-yyyy")),Curves!$11:$11,0)</f>
        <v>29</v>
      </c>
      <c r="DM270" s="12">
        <f>MATCH(CONCATENATE("B ",TEXT($BW270,"mmm-yyyy")),Curves!$11:$11,0)</f>
        <v>17</v>
      </c>
      <c r="DN270" s="12">
        <f>MATCH(CONCATENATE("DISC ",TEXT($BW270,"mmm-yyyy")),Curves!$11:$11,0)</f>
        <v>41</v>
      </c>
      <c r="DP270" s="12">
        <f>MATCH(CONCATENATE("NG ",TEXT($BX270,"mmm-yyyy")),Curves!$11:$11,0)</f>
        <v>30</v>
      </c>
      <c r="DQ270" s="12">
        <f>MATCH(CONCATENATE("B ",TEXT($BX270,"mmm-yyyy")),Curves!$11:$11,0)</f>
        <v>18</v>
      </c>
      <c r="DR270" s="12">
        <f>MATCH(CONCATENATE("DISC ",TEXT($BX270,"mmm-yyyy")),Curves!$11:$11,0)</f>
        <v>42</v>
      </c>
    </row>
    <row r="271" spans="2:122" x14ac:dyDescent="0.2">
      <c r="B271" s="6">
        <f t="shared" si="326"/>
        <v>36892</v>
      </c>
      <c r="C271" s="27">
        <f>IF(Curves!C280&lt;&gt;"",Curves!C280,"")</f>
        <v>36885</v>
      </c>
      <c r="D271" s="31"/>
      <c r="E271" s="20">
        <f t="shared" si="327"/>
        <v>0</v>
      </c>
      <c r="F271" s="20">
        <f t="shared" si="329"/>
        <v>0</v>
      </c>
      <c r="G271" s="20">
        <f t="shared" si="330"/>
        <v>0</v>
      </c>
      <c r="H271" s="20">
        <f t="shared" si="331"/>
        <v>0</v>
      </c>
      <c r="I271" s="20">
        <f t="shared" si="332"/>
        <v>0</v>
      </c>
      <c r="J271" s="20">
        <f t="shared" si="333"/>
        <v>0</v>
      </c>
      <c r="K271" s="20">
        <f t="shared" si="334"/>
        <v>0</v>
      </c>
      <c r="L271" s="20">
        <f t="shared" si="335"/>
        <v>0</v>
      </c>
      <c r="M271" s="20">
        <f t="shared" si="336"/>
        <v>0</v>
      </c>
      <c r="N271" s="20">
        <f t="shared" si="337"/>
        <v>0</v>
      </c>
      <c r="O271" s="21">
        <f t="shared" si="338"/>
        <v>0</v>
      </c>
      <c r="P271" s="20"/>
      <c r="Q271" s="50">
        <f t="shared" si="339"/>
        <v>0</v>
      </c>
      <c r="R271" s="50">
        <f t="shared" si="311"/>
        <v>0</v>
      </c>
      <c r="S271" s="51">
        <f t="shared" si="340"/>
        <v>1.7985255451191628</v>
      </c>
      <c r="U271" s="34">
        <f>INDEX(Curves!$A$12:$AZ$907,$CA271,CB271)</f>
        <v>0</v>
      </c>
      <c r="V271" s="34">
        <f>INDEX(Curves!$A$12:$AZ$907,$CA271,CC271)</f>
        <v>0</v>
      </c>
      <c r="W271" s="34">
        <f>INDEX(Curves!$A$12:$AZ$907,$CA271,CD271)</f>
        <v>0</v>
      </c>
      <c r="X271" s="34"/>
      <c r="Y271" s="34">
        <f>INDEX(Curves!$A$12:$AZ$907,$CA271,CF271)</f>
        <v>0</v>
      </c>
      <c r="Z271" s="34">
        <f>INDEX(Curves!$A$12:$AZ$907,$CA271,CG271)</f>
        <v>0</v>
      </c>
      <c r="AA271" s="34">
        <f>INDEX(Curves!$A$12:$AZ$907,$CA271,CH271)</f>
        <v>0</v>
      </c>
      <c r="AB271" s="34"/>
      <c r="AC271" s="34">
        <f>INDEX(Curves!$A$12:$AZ$907,$CA271,CJ271)</f>
        <v>0</v>
      </c>
      <c r="AD271" s="34">
        <f>INDEX(Curves!$A$12:$AZ$907,$CA271,CK271)</f>
        <v>0</v>
      </c>
      <c r="AE271" s="34">
        <f>INDEX(Curves!$A$12:$AZ$907,$CA271,CL271)</f>
        <v>0</v>
      </c>
      <c r="AF271" s="34"/>
      <c r="AG271" s="34">
        <f>INDEX(Curves!$A$12:$AZ$907,$CA271,CN271)</f>
        <v>0</v>
      </c>
      <c r="AH271" s="34">
        <f>INDEX(Curves!$A$12:$AZ$907,$CA271,CO271)</f>
        <v>0</v>
      </c>
      <c r="AI271" s="34">
        <f>INDEX(Curves!$A$12:$AZ$907,$CA271,CP271)</f>
        <v>0</v>
      </c>
      <c r="AJ271" s="34"/>
      <c r="AK271" s="34">
        <f>INDEX(Curves!$A$12:$AZ$907,$CA271,CR271)</f>
        <v>0</v>
      </c>
      <c r="AL271" s="34">
        <f>INDEX(Curves!$A$12:$AZ$907,$CA271,CS271)</f>
        <v>0</v>
      </c>
      <c r="AM271" s="34">
        <f>INDEX(Curves!$A$12:$AZ$907,$CA271,CT271)</f>
        <v>0</v>
      </c>
      <c r="AN271" s="34"/>
      <c r="AO271" s="34">
        <f>INDEX(Curves!$A$12:$AZ$907,$CA271,CV271)</f>
        <v>0</v>
      </c>
      <c r="AP271" s="34">
        <f>INDEX(Curves!$A$12:$AZ$907,$CA271,CW271)</f>
        <v>0</v>
      </c>
      <c r="AQ271" s="34">
        <f>INDEX(Curves!$A$12:$AZ$907,$CA271,CX271)</f>
        <v>0</v>
      </c>
      <c r="AR271" s="34"/>
      <c r="AS271" s="34">
        <f>INDEX(Curves!$A$12:$AZ$907,$CA271,CZ271)</f>
        <v>0</v>
      </c>
      <c r="AT271" s="34">
        <f>INDEX(Curves!$A$12:$AZ$907,$CA271,DA271)</f>
        <v>0</v>
      </c>
      <c r="AU271" s="34">
        <f>INDEX(Curves!$A$12:$AZ$907,$CA271,DB271)</f>
        <v>0</v>
      </c>
      <c r="AV271" s="34"/>
      <c r="AW271" s="34">
        <f>INDEX(Curves!$A$12:$AZ$907,$CA271,DD271)</f>
        <v>0</v>
      </c>
      <c r="AX271" s="34">
        <f>INDEX(Curves!$A$12:$AZ$907,$CA271,DE271)</f>
        <v>0</v>
      </c>
      <c r="AY271" s="34">
        <f>INDEX(Curves!$A$12:$AZ$907,$CA271,DF271)</f>
        <v>0</v>
      </c>
      <c r="AZ271" s="34"/>
      <c r="BA271" s="34">
        <f>INDEX(Curves!$A$12:$AZ$907,$CA271,DH271)</f>
        <v>0</v>
      </c>
      <c r="BB271" s="34">
        <f>INDEX(Curves!$A$12:$AZ$907,$CA271,DI271)</f>
        <v>0</v>
      </c>
      <c r="BC271" s="34">
        <f>INDEX(Curves!$A$12:$AZ$907,$CA271,DJ271)</f>
        <v>0.99871110752874148</v>
      </c>
      <c r="BD271" s="34"/>
      <c r="BE271" s="34">
        <f>INDEX(Curves!$A$12:$AZ$907,$CA271,DL271)</f>
        <v>0</v>
      </c>
      <c r="BF271" s="34">
        <f>INDEX(Curves!$A$12:$AZ$907,$CA271,DM271)</f>
        <v>0</v>
      </c>
      <c r="BG271" s="34">
        <f>INDEX(Curves!$A$12:$AZ$907,$CA271,DN271)</f>
        <v>0.99305328472007981</v>
      </c>
      <c r="BH271" s="34"/>
      <c r="BI271" s="34">
        <f>INDEX(Curves!$A$12:$AZ$907,$CA271,DP271)</f>
        <v>0</v>
      </c>
      <c r="BJ271" s="34">
        <f>INDEX(Curves!$A$12:$AZ$907,$CA271,DQ271)</f>
        <v>0</v>
      </c>
      <c r="BK271" s="34">
        <f>INDEX(Curves!$A$12:$AZ$907,$CA271,DR271)</f>
        <v>0.9881622522886564</v>
      </c>
      <c r="BL271"/>
      <c r="BM271"/>
      <c r="BN271" s="17">
        <f t="shared" si="342"/>
        <v>36647</v>
      </c>
      <c r="BO271" s="17">
        <f t="shared" ref="BO271:BX271" si="353">EOMONTH(BN271,1)</f>
        <v>36707</v>
      </c>
      <c r="BP271" s="17">
        <f t="shared" si="353"/>
        <v>36738</v>
      </c>
      <c r="BQ271" s="17">
        <f t="shared" si="353"/>
        <v>36769</v>
      </c>
      <c r="BR271" s="17">
        <f t="shared" si="353"/>
        <v>36799</v>
      </c>
      <c r="BS271" s="17">
        <f t="shared" si="353"/>
        <v>36830</v>
      </c>
      <c r="BT271" s="17">
        <f t="shared" si="353"/>
        <v>36860</v>
      </c>
      <c r="BU271" s="17">
        <f t="shared" si="353"/>
        <v>36891</v>
      </c>
      <c r="BV271" s="17">
        <f t="shared" si="353"/>
        <v>36922</v>
      </c>
      <c r="BW271" s="17">
        <f t="shared" si="353"/>
        <v>36950</v>
      </c>
      <c r="BX271" s="17">
        <f t="shared" si="353"/>
        <v>36981</v>
      </c>
      <c r="BY271" s="9"/>
      <c r="CA271" s="12">
        <f>MATCH(C271,Curves!$C$12:$C$433,0)</f>
        <v>269</v>
      </c>
      <c r="CB271" s="12">
        <f>MATCH(CONCATENATE("NG ",TEXT($BN271,"mmm-yyyy")),Curves!$11:$11,0)</f>
        <v>20</v>
      </c>
      <c r="CC271" s="12">
        <f>MATCH(CONCATENATE("B ",TEXT($BN271,"mmm-yyyy")),Curves!$11:$11,0)</f>
        <v>8</v>
      </c>
      <c r="CD271" s="12">
        <f>MATCH(CONCATENATE("DISC ",TEXT($BN271,"mmm-yyyy")),Curves!$11:$11,0)</f>
        <v>32</v>
      </c>
      <c r="CE271" s="12"/>
      <c r="CF271" s="12">
        <f>MATCH(CONCATENATE("NG ",TEXT($BO271,"mmm-yyyy")),Curves!$11:$11,0)</f>
        <v>21</v>
      </c>
      <c r="CG271" s="12">
        <f>MATCH(CONCATENATE("B ",TEXT($BO271,"mmm-yyyy")),Curves!$11:$11,0)</f>
        <v>9</v>
      </c>
      <c r="CH271" s="12">
        <f>MATCH(CONCATENATE("DISC ",TEXT($BO271,"mmm-yyyy")),Curves!$11:$11,0)</f>
        <v>33</v>
      </c>
      <c r="CI271" s="12"/>
      <c r="CJ271" s="12">
        <f>MATCH(CONCATENATE("NG ",TEXT($BP271,"mmm-yyyy")),Curves!$11:$11,0)</f>
        <v>22</v>
      </c>
      <c r="CK271" s="12">
        <f>MATCH(CONCATENATE("B ",TEXT($BP271,"mmm-yyyy")),Curves!$11:$11,0)</f>
        <v>10</v>
      </c>
      <c r="CL271" s="12">
        <f>MATCH(CONCATENATE("DISC ",TEXT($BP271,"mmm-yyyy")),Curves!$11:$11,0)</f>
        <v>34</v>
      </c>
      <c r="CM271" s="12"/>
      <c r="CN271" s="12">
        <f>MATCH(CONCATENATE("NG ",TEXT($BQ271,"mmm-yyyy")),Curves!$11:$11,0)</f>
        <v>23</v>
      </c>
      <c r="CO271" s="12">
        <f>MATCH(CONCATENATE("B ",TEXT($BQ271,"mmm-yyyy")),Curves!$11:$11,0)</f>
        <v>11</v>
      </c>
      <c r="CP271" s="12">
        <f>MATCH(CONCATENATE("DISC ",TEXT($BQ271,"mmm-yyyy")),Curves!$11:$11,0)</f>
        <v>35</v>
      </c>
      <c r="CQ271" s="12"/>
      <c r="CR271" s="12">
        <f>MATCH(CONCATENATE("NG ",TEXT($BR271,"mmm-yyyy")),Curves!$11:$11,0)</f>
        <v>24</v>
      </c>
      <c r="CS271" s="12">
        <f>MATCH(CONCATENATE("B ",TEXT($BR271,"mmm-yyyy")),Curves!$11:$11,0)</f>
        <v>12</v>
      </c>
      <c r="CT271" s="12">
        <f>MATCH(CONCATENATE("DISC ",TEXT($BR271,"mmm-yyyy")),Curves!$11:$11,0)</f>
        <v>36</v>
      </c>
      <c r="CU271" s="12"/>
      <c r="CV271" s="12">
        <f>MATCH(CONCATENATE("NG ",TEXT($BS271,"mmm-yyyy")),Curves!$11:$11,0)</f>
        <v>25</v>
      </c>
      <c r="CW271" s="12">
        <f>MATCH(CONCATENATE("B ",TEXT($BS271,"mmm-yyyy")),Curves!$11:$11,0)</f>
        <v>13</v>
      </c>
      <c r="CX271" s="12">
        <f>MATCH(CONCATENATE("DISC ",TEXT($BS271,"mmm-yyyy")),Curves!$11:$11,0)</f>
        <v>37</v>
      </c>
      <c r="CY271" s="12"/>
      <c r="CZ271" s="12">
        <f>MATCH(CONCATENATE("NG ",TEXT($BT271,"mmm-yyyy")),Curves!$11:$11,0)</f>
        <v>26</v>
      </c>
      <c r="DA271" s="12">
        <f>MATCH(CONCATENATE("B ",TEXT($BT271,"mmm-yyyy")),Curves!$11:$11,0)</f>
        <v>14</v>
      </c>
      <c r="DB271" s="12">
        <f>MATCH(CONCATENATE("DISC ",TEXT($BT271,"mmm-yyyy")),Curves!$11:$11,0)</f>
        <v>38</v>
      </c>
      <c r="DC271" s="12"/>
      <c r="DD271" s="12">
        <f>MATCH(CONCATENATE("NG ",TEXT($BU271,"mmm-yyyy")),Curves!$11:$11,0)</f>
        <v>27</v>
      </c>
      <c r="DE271" s="12">
        <f>MATCH(CONCATENATE("B ",TEXT($BU271,"mmm-yyyy")),Curves!$11:$11,0)</f>
        <v>15</v>
      </c>
      <c r="DF271" s="12">
        <f>MATCH(CONCATENATE("DISC ",TEXT($BU271,"mmm-yyyy")),Curves!$11:$11,0)</f>
        <v>39</v>
      </c>
      <c r="DG271" s="12"/>
      <c r="DH271" s="12">
        <f>MATCH(CONCATENATE("NG ",TEXT($BV271,"mmm-yyyy")),Curves!$11:$11,0)</f>
        <v>28</v>
      </c>
      <c r="DI271" s="12">
        <f>MATCH(CONCATENATE("B ",TEXT($BV271,"mmm-yyyy")),Curves!$11:$11,0)</f>
        <v>16</v>
      </c>
      <c r="DJ271" s="12">
        <f>MATCH(CONCATENATE("DISC ",TEXT($BV271,"mmm-yyyy")),Curves!$11:$11,0)</f>
        <v>40</v>
      </c>
      <c r="DL271" s="12">
        <f>MATCH(CONCATENATE("NG ",TEXT($BW271,"mmm-yyyy")),Curves!$11:$11,0)</f>
        <v>29</v>
      </c>
      <c r="DM271" s="12">
        <f>MATCH(CONCATENATE("B ",TEXT($BW271,"mmm-yyyy")),Curves!$11:$11,0)</f>
        <v>17</v>
      </c>
      <c r="DN271" s="12">
        <f>MATCH(CONCATENATE("DISC ",TEXT($BW271,"mmm-yyyy")),Curves!$11:$11,0)</f>
        <v>41</v>
      </c>
      <c r="DP271" s="12">
        <f>MATCH(CONCATENATE("NG ",TEXT($BX271,"mmm-yyyy")),Curves!$11:$11,0)</f>
        <v>30</v>
      </c>
      <c r="DQ271" s="12">
        <f>MATCH(CONCATENATE("B ",TEXT($BX271,"mmm-yyyy")),Curves!$11:$11,0)</f>
        <v>18</v>
      </c>
      <c r="DR271" s="12">
        <f>MATCH(CONCATENATE("DISC ",TEXT($BX271,"mmm-yyyy")),Curves!$11:$11,0)</f>
        <v>42</v>
      </c>
    </row>
    <row r="272" spans="2:122" x14ac:dyDescent="0.2">
      <c r="B272" s="6">
        <f t="shared" si="326"/>
        <v>36892</v>
      </c>
      <c r="C272" s="27">
        <f>IF(Curves!C281&lt;&gt;"",Curves!C281,"")</f>
        <v>36886</v>
      </c>
      <c r="D272" s="31"/>
      <c r="E272" s="20">
        <f t="shared" si="327"/>
        <v>0</v>
      </c>
      <c r="F272" s="20">
        <f t="shared" si="329"/>
        <v>0</v>
      </c>
      <c r="G272" s="20">
        <f t="shared" si="330"/>
        <v>0</v>
      </c>
      <c r="H272" s="20">
        <f t="shared" si="331"/>
        <v>0</v>
      </c>
      <c r="I272" s="20">
        <f t="shared" si="332"/>
        <v>0</v>
      </c>
      <c r="J272" s="20">
        <f t="shared" si="333"/>
        <v>0</v>
      </c>
      <c r="K272" s="20">
        <f t="shared" si="334"/>
        <v>0</v>
      </c>
      <c r="L272" s="20">
        <f t="shared" si="335"/>
        <v>0</v>
      </c>
      <c r="M272" s="20">
        <f t="shared" si="336"/>
        <v>9.1049066320871503</v>
      </c>
      <c r="N272" s="20">
        <f t="shared" si="337"/>
        <v>8.5676220779218504</v>
      </c>
      <c r="O272" s="21">
        <f t="shared" si="338"/>
        <v>7.4323216936298637</v>
      </c>
      <c r="P272" s="20"/>
      <c r="Q272" s="50">
        <f t="shared" si="339"/>
        <v>9.1049066320871503</v>
      </c>
      <c r="R272" s="50">
        <f t="shared" si="311"/>
        <v>7.4323216936298637</v>
      </c>
      <c r="S272" s="51">
        <f t="shared" si="340"/>
        <v>1.6725849384572866</v>
      </c>
      <c r="U272" s="34">
        <f>INDEX(Curves!$A$12:$AZ$907,$CA272,CB272)</f>
        <v>0</v>
      </c>
      <c r="V272" s="34">
        <f>INDEX(Curves!$A$12:$AZ$907,$CA272,CC272)</f>
        <v>0</v>
      </c>
      <c r="W272" s="34">
        <f>INDEX(Curves!$A$12:$AZ$907,$CA272,CD272)</f>
        <v>0</v>
      </c>
      <c r="X272" s="34"/>
      <c r="Y272" s="34">
        <f>INDEX(Curves!$A$12:$AZ$907,$CA272,CF272)</f>
        <v>0</v>
      </c>
      <c r="Z272" s="34">
        <f>INDEX(Curves!$A$12:$AZ$907,$CA272,CG272)</f>
        <v>0</v>
      </c>
      <c r="AA272" s="34">
        <f>INDEX(Curves!$A$12:$AZ$907,$CA272,CH272)</f>
        <v>0</v>
      </c>
      <c r="AB272" s="34"/>
      <c r="AC272" s="34">
        <f>INDEX(Curves!$A$12:$AZ$907,$CA272,CJ272)</f>
        <v>0</v>
      </c>
      <c r="AD272" s="34">
        <f>INDEX(Curves!$A$12:$AZ$907,$CA272,CK272)</f>
        <v>0</v>
      </c>
      <c r="AE272" s="34">
        <f>INDEX(Curves!$A$12:$AZ$907,$CA272,CL272)</f>
        <v>0</v>
      </c>
      <c r="AF272" s="34"/>
      <c r="AG272" s="34">
        <f>INDEX(Curves!$A$12:$AZ$907,$CA272,CN272)</f>
        <v>0</v>
      </c>
      <c r="AH272" s="34">
        <f>INDEX(Curves!$A$12:$AZ$907,$CA272,CO272)</f>
        <v>0</v>
      </c>
      <c r="AI272" s="34">
        <f>INDEX(Curves!$A$12:$AZ$907,$CA272,CP272)</f>
        <v>0</v>
      </c>
      <c r="AJ272" s="34"/>
      <c r="AK272" s="34">
        <f>INDEX(Curves!$A$12:$AZ$907,$CA272,CR272)</f>
        <v>0</v>
      </c>
      <c r="AL272" s="34">
        <f>INDEX(Curves!$A$12:$AZ$907,$CA272,CS272)</f>
        <v>0</v>
      </c>
      <c r="AM272" s="34">
        <f>INDEX(Curves!$A$12:$AZ$907,$CA272,CT272)</f>
        <v>0</v>
      </c>
      <c r="AN272" s="34"/>
      <c r="AO272" s="34">
        <f>INDEX(Curves!$A$12:$AZ$907,$CA272,CV272)</f>
        <v>0</v>
      </c>
      <c r="AP272" s="34">
        <f>INDEX(Curves!$A$12:$AZ$907,$CA272,CW272)</f>
        <v>0</v>
      </c>
      <c r="AQ272" s="34">
        <f>INDEX(Curves!$A$12:$AZ$907,$CA272,CX272)</f>
        <v>0</v>
      </c>
      <c r="AR272" s="34"/>
      <c r="AS272" s="34">
        <f>INDEX(Curves!$A$12:$AZ$907,$CA272,CZ272)</f>
        <v>0</v>
      </c>
      <c r="AT272" s="34">
        <f>INDEX(Curves!$A$12:$AZ$907,$CA272,DA272)</f>
        <v>0</v>
      </c>
      <c r="AU272" s="34">
        <f>INDEX(Curves!$A$12:$AZ$907,$CA272,DB272)</f>
        <v>0</v>
      </c>
      <c r="AV272" s="34"/>
      <c r="AW272" s="34">
        <f>INDEX(Curves!$A$12:$AZ$907,$CA272,DD272)</f>
        <v>0</v>
      </c>
      <c r="AX272" s="34">
        <f>INDEX(Curves!$A$12:$AZ$907,$CA272,DE272)</f>
        <v>0</v>
      </c>
      <c r="AY272" s="34">
        <f>INDEX(Curves!$A$12:$AZ$907,$CA272,DF272)</f>
        <v>0</v>
      </c>
      <c r="AZ272" s="34"/>
      <c r="BA272" s="34">
        <f>INDEX(Curves!$A$12:$AZ$907,$CA272,DH272)</f>
        <v>9.8049999999999997</v>
      </c>
      <c r="BB272" s="34">
        <f>INDEX(Curves!$A$12:$AZ$907,$CA272,DI272)</f>
        <v>-0.69</v>
      </c>
      <c r="BC272" s="34">
        <f>INDEX(Curves!$A$12:$AZ$907,$CA272,DJ272)</f>
        <v>0.99889266397006593</v>
      </c>
      <c r="BD272" s="34"/>
      <c r="BE272" s="34">
        <f>INDEX(Curves!$A$12:$AZ$907,$CA272,DL272)</f>
        <v>9.1260000000000012</v>
      </c>
      <c r="BF272" s="34">
        <f>INDEX(Curves!$A$12:$AZ$907,$CA272,DM272)</f>
        <v>-0.5</v>
      </c>
      <c r="BG272" s="34">
        <f>INDEX(Curves!$A$12:$AZ$907,$CA272,DN272)</f>
        <v>0.99323232992370147</v>
      </c>
      <c r="BH272" s="34"/>
      <c r="BI272" s="34">
        <f>INDEX(Curves!$A$12:$AZ$907,$CA272,DP272)</f>
        <v>8</v>
      </c>
      <c r="BJ272" s="34">
        <f>INDEX(Curves!$A$12:$AZ$907,$CA272,DQ272)</f>
        <v>-0.48</v>
      </c>
      <c r="BK272" s="34">
        <f>INDEX(Curves!$A$12:$AZ$907,$CA272,DR272)</f>
        <v>0.98834065074865218</v>
      </c>
      <c r="BL272"/>
      <c r="BM272"/>
      <c r="BN272" s="17">
        <f t="shared" si="342"/>
        <v>36647</v>
      </c>
      <c r="BO272" s="17">
        <f t="shared" ref="BO272:BX272" si="354">EOMONTH(BN272,1)</f>
        <v>36707</v>
      </c>
      <c r="BP272" s="17">
        <f t="shared" si="354"/>
        <v>36738</v>
      </c>
      <c r="BQ272" s="17">
        <f t="shared" si="354"/>
        <v>36769</v>
      </c>
      <c r="BR272" s="17">
        <f t="shared" si="354"/>
        <v>36799</v>
      </c>
      <c r="BS272" s="17">
        <f t="shared" si="354"/>
        <v>36830</v>
      </c>
      <c r="BT272" s="17">
        <f t="shared" si="354"/>
        <v>36860</v>
      </c>
      <c r="BU272" s="17">
        <f t="shared" si="354"/>
        <v>36891</v>
      </c>
      <c r="BV272" s="17">
        <f t="shared" si="354"/>
        <v>36922</v>
      </c>
      <c r="BW272" s="17">
        <f t="shared" si="354"/>
        <v>36950</v>
      </c>
      <c r="BX272" s="17">
        <f t="shared" si="354"/>
        <v>36981</v>
      </c>
      <c r="BY272" s="9"/>
      <c r="CA272" s="12">
        <f>MATCH(C272,Curves!$C$12:$C$433,0)</f>
        <v>270</v>
      </c>
      <c r="CB272" s="12">
        <f>MATCH(CONCATENATE("NG ",TEXT($BN272,"mmm-yyyy")),Curves!$11:$11,0)</f>
        <v>20</v>
      </c>
      <c r="CC272" s="12">
        <f>MATCH(CONCATENATE("B ",TEXT($BN272,"mmm-yyyy")),Curves!$11:$11,0)</f>
        <v>8</v>
      </c>
      <c r="CD272" s="12">
        <f>MATCH(CONCATENATE("DISC ",TEXT($BN272,"mmm-yyyy")),Curves!$11:$11,0)</f>
        <v>32</v>
      </c>
      <c r="CE272" s="12"/>
      <c r="CF272" s="12">
        <f>MATCH(CONCATENATE("NG ",TEXT($BO272,"mmm-yyyy")),Curves!$11:$11,0)</f>
        <v>21</v>
      </c>
      <c r="CG272" s="12">
        <f>MATCH(CONCATENATE("B ",TEXT($BO272,"mmm-yyyy")),Curves!$11:$11,0)</f>
        <v>9</v>
      </c>
      <c r="CH272" s="12">
        <f>MATCH(CONCATENATE("DISC ",TEXT($BO272,"mmm-yyyy")),Curves!$11:$11,0)</f>
        <v>33</v>
      </c>
      <c r="CI272" s="12"/>
      <c r="CJ272" s="12">
        <f>MATCH(CONCATENATE("NG ",TEXT($BP272,"mmm-yyyy")),Curves!$11:$11,0)</f>
        <v>22</v>
      </c>
      <c r="CK272" s="12">
        <f>MATCH(CONCATENATE("B ",TEXT($BP272,"mmm-yyyy")),Curves!$11:$11,0)</f>
        <v>10</v>
      </c>
      <c r="CL272" s="12">
        <f>MATCH(CONCATENATE("DISC ",TEXT($BP272,"mmm-yyyy")),Curves!$11:$11,0)</f>
        <v>34</v>
      </c>
      <c r="CM272" s="12"/>
      <c r="CN272" s="12">
        <f>MATCH(CONCATENATE("NG ",TEXT($BQ272,"mmm-yyyy")),Curves!$11:$11,0)</f>
        <v>23</v>
      </c>
      <c r="CO272" s="12">
        <f>MATCH(CONCATENATE("B ",TEXT($BQ272,"mmm-yyyy")),Curves!$11:$11,0)</f>
        <v>11</v>
      </c>
      <c r="CP272" s="12">
        <f>MATCH(CONCATENATE("DISC ",TEXT($BQ272,"mmm-yyyy")),Curves!$11:$11,0)</f>
        <v>35</v>
      </c>
      <c r="CQ272" s="12"/>
      <c r="CR272" s="12">
        <f>MATCH(CONCATENATE("NG ",TEXT($BR272,"mmm-yyyy")),Curves!$11:$11,0)</f>
        <v>24</v>
      </c>
      <c r="CS272" s="12">
        <f>MATCH(CONCATENATE("B ",TEXT($BR272,"mmm-yyyy")),Curves!$11:$11,0)</f>
        <v>12</v>
      </c>
      <c r="CT272" s="12">
        <f>MATCH(CONCATENATE("DISC ",TEXT($BR272,"mmm-yyyy")),Curves!$11:$11,0)</f>
        <v>36</v>
      </c>
      <c r="CU272" s="12"/>
      <c r="CV272" s="12">
        <f>MATCH(CONCATENATE("NG ",TEXT($BS272,"mmm-yyyy")),Curves!$11:$11,0)</f>
        <v>25</v>
      </c>
      <c r="CW272" s="12">
        <f>MATCH(CONCATENATE("B ",TEXT($BS272,"mmm-yyyy")),Curves!$11:$11,0)</f>
        <v>13</v>
      </c>
      <c r="CX272" s="12">
        <f>MATCH(CONCATENATE("DISC ",TEXT($BS272,"mmm-yyyy")),Curves!$11:$11,0)</f>
        <v>37</v>
      </c>
      <c r="CY272" s="12"/>
      <c r="CZ272" s="12">
        <f>MATCH(CONCATENATE("NG ",TEXT($BT272,"mmm-yyyy")),Curves!$11:$11,0)</f>
        <v>26</v>
      </c>
      <c r="DA272" s="12">
        <f>MATCH(CONCATENATE("B ",TEXT($BT272,"mmm-yyyy")),Curves!$11:$11,0)</f>
        <v>14</v>
      </c>
      <c r="DB272" s="12">
        <f>MATCH(CONCATENATE("DISC ",TEXT($BT272,"mmm-yyyy")),Curves!$11:$11,0)</f>
        <v>38</v>
      </c>
      <c r="DC272" s="12"/>
      <c r="DD272" s="12">
        <f>MATCH(CONCATENATE("NG ",TEXT($BU272,"mmm-yyyy")),Curves!$11:$11,0)</f>
        <v>27</v>
      </c>
      <c r="DE272" s="12">
        <f>MATCH(CONCATENATE("B ",TEXT($BU272,"mmm-yyyy")),Curves!$11:$11,0)</f>
        <v>15</v>
      </c>
      <c r="DF272" s="12">
        <f>MATCH(CONCATENATE("DISC ",TEXT($BU272,"mmm-yyyy")),Curves!$11:$11,0)</f>
        <v>39</v>
      </c>
      <c r="DG272" s="12"/>
      <c r="DH272" s="12">
        <f>MATCH(CONCATENATE("NG ",TEXT($BV272,"mmm-yyyy")),Curves!$11:$11,0)</f>
        <v>28</v>
      </c>
      <c r="DI272" s="12">
        <f>MATCH(CONCATENATE("B ",TEXT($BV272,"mmm-yyyy")),Curves!$11:$11,0)</f>
        <v>16</v>
      </c>
      <c r="DJ272" s="12">
        <f>MATCH(CONCATENATE("DISC ",TEXT($BV272,"mmm-yyyy")),Curves!$11:$11,0)</f>
        <v>40</v>
      </c>
      <c r="DL272" s="12">
        <f>MATCH(CONCATENATE("NG ",TEXT($BW272,"mmm-yyyy")),Curves!$11:$11,0)</f>
        <v>29</v>
      </c>
      <c r="DM272" s="12">
        <f>MATCH(CONCATENATE("B ",TEXT($BW272,"mmm-yyyy")),Curves!$11:$11,0)</f>
        <v>17</v>
      </c>
      <c r="DN272" s="12">
        <f>MATCH(CONCATENATE("DISC ",TEXT($BW272,"mmm-yyyy")),Curves!$11:$11,0)</f>
        <v>41</v>
      </c>
      <c r="DP272" s="12">
        <f>MATCH(CONCATENATE("NG ",TEXT($BX272,"mmm-yyyy")),Curves!$11:$11,0)</f>
        <v>30</v>
      </c>
      <c r="DQ272" s="12">
        <f>MATCH(CONCATENATE("B ",TEXT($BX272,"mmm-yyyy")),Curves!$11:$11,0)</f>
        <v>18</v>
      </c>
      <c r="DR272" s="12">
        <f>MATCH(CONCATENATE("DISC ",TEXT($BX272,"mmm-yyyy")),Curves!$11:$11,0)</f>
        <v>42</v>
      </c>
    </row>
    <row r="273" spans="2:122" x14ac:dyDescent="0.2">
      <c r="B273" s="6">
        <f t="shared" si="326"/>
        <v>36892</v>
      </c>
      <c r="C273" s="27">
        <f>IF(Curves!C282&lt;&gt;"",Curves!C282,"")</f>
        <v>36887</v>
      </c>
      <c r="D273" s="31"/>
      <c r="E273" s="20">
        <f t="shared" si="327"/>
        <v>0</v>
      </c>
      <c r="F273" s="20">
        <f t="shared" si="329"/>
        <v>0</v>
      </c>
      <c r="G273" s="20">
        <f t="shared" si="330"/>
        <v>0</v>
      </c>
      <c r="H273" s="20">
        <f t="shared" si="331"/>
        <v>0</v>
      </c>
      <c r="I273" s="20">
        <f t="shared" si="332"/>
        <v>0</v>
      </c>
      <c r="J273" s="20">
        <f t="shared" si="333"/>
        <v>0</v>
      </c>
      <c r="K273" s="20">
        <f t="shared" si="334"/>
        <v>0</v>
      </c>
      <c r="L273" s="20">
        <f t="shared" si="335"/>
        <v>0</v>
      </c>
      <c r="M273" s="20">
        <f t="shared" si="336"/>
        <v>8.8718501097921934</v>
      </c>
      <c r="N273" s="20">
        <f t="shared" si="337"/>
        <v>8.5543593600604169</v>
      </c>
      <c r="O273" s="21">
        <f t="shared" si="338"/>
        <v>7.6275038126841883</v>
      </c>
      <c r="P273" s="20"/>
      <c r="Q273" s="50">
        <f t="shared" si="339"/>
        <v>8.8718501097921934</v>
      </c>
      <c r="R273" s="50">
        <f t="shared" si="311"/>
        <v>7.6275038126841883</v>
      </c>
      <c r="S273" s="51">
        <f t="shared" si="340"/>
        <v>1.244346297108005</v>
      </c>
      <c r="U273" s="34">
        <f>INDEX(Curves!$A$12:$AZ$907,$CA273,CB273)</f>
        <v>0</v>
      </c>
      <c r="V273" s="34">
        <f>INDEX(Curves!$A$12:$AZ$907,$CA273,CC273)</f>
        <v>0</v>
      </c>
      <c r="W273" s="34">
        <f>INDEX(Curves!$A$12:$AZ$907,$CA273,CD273)</f>
        <v>0</v>
      </c>
      <c r="X273" s="34"/>
      <c r="Y273" s="34">
        <f>INDEX(Curves!$A$12:$AZ$907,$CA273,CF273)</f>
        <v>0</v>
      </c>
      <c r="Z273" s="34">
        <f>INDEX(Curves!$A$12:$AZ$907,$CA273,CG273)</f>
        <v>0</v>
      </c>
      <c r="AA273" s="34">
        <f>INDEX(Curves!$A$12:$AZ$907,$CA273,CH273)</f>
        <v>0</v>
      </c>
      <c r="AB273" s="34"/>
      <c r="AC273" s="34">
        <f>INDEX(Curves!$A$12:$AZ$907,$CA273,CJ273)</f>
        <v>0</v>
      </c>
      <c r="AD273" s="34">
        <f>INDEX(Curves!$A$12:$AZ$907,$CA273,CK273)</f>
        <v>0</v>
      </c>
      <c r="AE273" s="34">
        <f>INDEX(Curves!$A$12:$AZ$907,$CA273,CL273)</f>
        <v>0</v>
      </c>
      <c r="AF273" s="34"/>
      <c r="AG273" s="34">
        <f>INDEX(Curves!$A$12:$AZ$907,$CA273,CN273)</f>
        <v>0</v>
      </c>
      <c r="AH273" s="34">
        <f>INDEX(Curves!$A$12:$AZ$907,$CA273,CO273)</f>
        <v>0</v>
      </c>
      <c r="AI273" s="34">
        <f>INDEX(Curves!$A$12:$AZ$907,$CA273,CP273)</f>
        <v>0</v>
      </c>
      <c r="AJ273" s="34"/>
      <c r="AK273" s="34">
        <f>INDEX(Curves!$A$12:$AZ$907,$CA273,CR273)</f>
        <v>0</v>
      </c>
      <c r="AL273" s="34">
        <f>INDEX(Curves!$A$12:$AZ$907,$CA273,CS273)</f>
        <v>0</v>
      </c>
      <c r="AM273" s="34">
        <f>INDEX(Curves!$A$12:$AZ$907,$CA273,CT273)</f>
        <v>0</v>
      </c>
      <c r="AN273" s="34"/>
      <c r="AO273" s="34">
        <f>INDEX(Curves!$A$12:$AZ$907,$CA273,CV273)</f>
        <v>0</v>
      </c>
      <c r="AP273" s="34">
        <f>INDEX(Curves!$A$12:$AZ$907,$CA273,CW273)</f>
        <v>0</v>
      </c>
      <c r="AQ273" s="34">
        <f>INDEX(Curves!$A$12:$AZ$907,$CA273,CX273)</f>
        <v>0</v>
      </c>
      <c r="AR273" s="34"/>
      <c r="AS273" s="34">
        <f>INDEX(Curves!$A$12:$AZ$907,$CA273,CZ273)</f>
        <v>0</v>
      </c>
      <c r="AT273" s="34">
        <f>INDEX(Curves!$A$12:$AZ$907,$CA273,DA273)</f>
        <v>0</v>
      </c>
      <c r="AU273" s="34">
        <f>INDEX(Curves!$A$12:$AZ$907,$CA273,DB273)</f>
        <v>0</v>
      </c>
      <c r="AV273" s="34"/>
      <c r="AW273" s="34">
        <f>INDEX(Curves!$A$12:$AZ$907,$CA273,DD273)</f>
        <v>0</v>
      </c>
      <c r="AX273" s="34">
        <f>INDEX(Curves!$A$12:$AZ$907,$CA273,DE273)</f>
        <v>0</v>
      </c>
      <c r="AY273" s="34">
        <f>INDEX(Curves!$A$12:$AZ$907,$CA273,DF273)</f>
        <v>0</v>
      </c>
      <c r="AZ273" s="34"/>
      <c r="BA273" s="34">
        <f>INDEX(Curves!$A$12:$AZ$907,$CA273,DH273)</f>
        <v>9.98</v>
      </c>
      <c r="BB273" s="34">
        <f>INDEX(Curves!$A$12:$AZ$907,$CA273,DI273)</f>
        <v>-1.1000000000000001</v>
      </c>
      <c r="BC273" s="34">
        <f>INDEX(Curves!$A$12:$AZ$907,$CA273,DJ273)</f>
        <v>0.99908221957119292</v>
      </c>
      <c r="BD273" s="34"/>
      <c r="BE273" s="34">
        <f>INDEX(Curves!$A$12:$AZ$907,$CA273,DL273)</f>
        <v>9.2859999999999996</v>
      </c>
      <c r="BF273" s="34">
        <f>INDEX(Curves!$A$12:$AZ$907,$CA273,DM273)</f>
        <v>-0.67500000000000004</v>
      </c>
      <c r="BG273" s="34">
        <f>INDEX(Curves!$A$12:$AZ$907,$CA273,DN273)</f>
        <v>0.99342229242369262</v>
      </c>
      <c r="BH273" s="34"/>
      <c r="BI273" s="34">
        <f>INDEX(Curves!$A$12:$AZ$907,$CA273,DP273)</f>
        <v>8.2859999999999996</v>
      </c>
      <c r="BJ273" s="34">
        <f>INDEX(Curves!$A$12:$AZ$907,$CA273,DQ273)</f>
        <v>-0.56999999999999995</v>
      </c>
      <c r="BK273" s="34">
        <f>INDEX(Curves!$A$12:$AZ$907,$CA273,DR273)</f>
        <v>0.98853082072112353</v>
      </c>
      <c r="BL273"/>
      <c r="BM273"/>
      <c r="BN273" s="17">
        <f t="shared" si="342"/>
        <v>36647</v>
      </c>
      <c r="BO273" s="17">
        <f t="shared" ref="BO273:BX273" si="355">EOMONTH(BN273,1)</f>
        <v>36707</v>
      </c>
      <c r="BP273" s="17">
        <f t="shared" si="355"/>
        <v>36738</v>
      </c>
      <c r="BQ273" s="17">
        <f t="shared" si="355"/>
        <v>36769</v>
      </c>
      <c r="BR273" s="17">
        <f t="shared" si="355"/>
        <v>36799</v>
      </c>
      <c r="BS273" s="17">
        <f t="shared" si="355"/>
        <v>36830</v>
      </c>
      <c r="BT273" s="17">
        <f t="shared" si="355"/>
        <v>36860</v>
      </c>
      <c r="BU273" s="17">
        <f t="shared" si="355"/>
        <v>36891</v>
      </c>
      <c r="BV273" s="17">
        <f t="shared" si="355"/>
        <v>36922</v>
      </c>
      <c r="BW273" s="17">
        <f t="shared" si="355"/>
        <v>36950</v>
      </c>
      <c r="BX273" s="17">
        <f t="shared" si="355"/>
        <v>36981</v>
      </c>
      <c r="BY273" s="9"/>
      <c r="CA273" s="12">
        <f>MATCH(C273,Curves!$C$12:$C$433,0)</f>
        <v>271</v>
      </c>
      <c r="CB273" s="12">
        <f>MATCH(CONCATENATE("NG ",TEXT($BN273,"mmm-yyyy")),Curves!$11:$11,0)</f>
        <v>20</v>
      </c>
      <c r="CC273" s="12">
        <f>MATCH(CONCATENATE("B ",TEXT($BN273,"mmm-yyyy")),Curves!$11:$11,0)</f>
        <v>8</v>
      </c>
      <c r="CD273" s="12">
        <f>MATCH(CONCATENATE("DISC ",TEXT($BN273,"mmm-yyyy")),Curves!$11:$11,0)</f>
        <v>32</v>
      </c>
      <c r="CE273" s="12"/>
      <c r="CF273" s="12">
        <f>MATCH(CONCATENATE("NG ",TEXT($BO273,"mmm-yyyy")),Curves!$11:$11,0)</f>
        <v>21</v>
      </c>
      <c r="CG273" s="12">
        <f>MATCH(CONCATENATE("B ",TEXT($BO273,"mmm-yyyy")),Curves!$11:$11,0)</f>
        <v>9</v>
      </c>
      <c r="CH273" s="12">
        <f>MATCH(CONCATENATE("DISC ",TEXT($BO273,"mmm-yyyy")),Curves!$11:$11,0)</f>
        <v>33</v>
      </c>
      <c r="CI273" s="12"/>
      <c r="CJ273" s="12">
        <f>MATCH(CONCATENATE("NG ",TEXT($BP273,"mmm-yyyy")),Curves!$11:$11,0)</f>
        <v>22</v>
      </c>
      <c r="CK273" s="12">
        <f>MATCH(CONCATENATE("B ",TEXT($BP273,"mmm-yyyy")),Curves!$11:$11,0)</f>
        <v>10</v>
      </c>
      <c r="CL273" s="12">
        <f>MATCH(CONCATENATE("DISC ",TEXT($BP273,"mmm-yyyy")),Curves!$11:$11,0)</f>
        <v>34</v>
      </c>
      <c r="CM273" s="12"/>
      <c r="CN273" s="12">
        <f>MATCH(CONCATENATE("NG ",TEXT($BQ273,"mmm-yyyy")),Curves!$11:$11,0)</f>
        <v>23</v>
      </c>
      <c r="CO273" s="12">
        <f>MATCH(CONCATENATE("B ",TEXT($BQ273,"mmm-yyyy")),Curves!$11:$11,0)</f>
        <v>11</v>
      </c>
      <c r="CP273" s="12">
        <f>MATCH(CONCATENATE("DISC ",TEXT($BQ273,"mmm-yyyy")),Curves!$11:$11,0)</f>
        <v>35</v>
      </c>
      <c r="CQ273" s="12"/>
      <c r="CR273" s="12">
        <f>MATCH(CONCATENATE("NG ",TEXT($BR273,"mmm-yyyy")),Curves!$11:$11,0)</f>
        <v>24</v>
      </c>
      <c r="CS273" s="12">
        <f>MATCH(CONCATENATE("B ",TEXT($BR273,"mmm-yyyy")),Curves!$11:$11,0)</f>
        <v>12</v>
      </c>
      <c r="CT273" s="12">
        <f>MATCH(CONCATENATE("DISC ",TEXT($BR273,"mmm-yyyy")),Curves!$11:$11,0)</f>
        <v>36</v>
      </c>
      <c r="CU273" s="12"/>
      <c r="CV273" s="12">
        <f>MATCH(CONCATENATE("NG ",TEXT($BS273,"mmm-yyyy")),Curves!$11:$11,0)</f>
        <v>25</v>
      </c>
      <c r="CW273" s="12">
        <f>MATCH(CONCATENATE("B ",TEXT($BS273,"mmm-yyyy")),Curves!$11:$11,0)</f>
        <v>13</v>
      </c>
      <c r="CX273" s="12">
        <f>MATCH(CONCATENATE("DISC ",TEXT($BS273,"mmm-yyyy")),Curves!$11:$11,0)</f>
        <v>37</v>
      </c>
      <c r="CY273" s="12"/>
      <c r="CZ273" s="12">
        <f>MATCH(CONCATENATE("NG ",TEXT($BT273,"mmm-yyyy")),Curves!$11:$11,0)</f>
        <v>26</v>
      </c>
      <c r="DA273" s="12">
        <f>MATCH(CONCATENATE("B ",TEXT($BT273,"mmm-yyyy")),Curves!$11:$11,0)</f>
        <v>14</v>
      </c>
      <c r="DB273" s="12">
        <f>MATCH(CONCATENATE("DISC ",TEXT($BT273,"mmm-yyyy")),Curves!$11:$11,0)</f>
        <v>38</v>
      </c>
      <c r="DC273" s="12"/>
      <c r="DD273" s="12">
        <f>MATCH(CONCATENATE("NG ",TEXT($BU273,"mmm-yyyy")),Curves!$11:$11,0)</f>
        <v>27</v>
      </c>
      <c r="DE273" s="12">
        <f>MATCH(CONCATENATE("B ",TEXT($BU273,"mmm-yyyy")),Curves!$11:$11,0)</f>
        <v>15</v>
      </c>
      <c r="DF273" s="12">
        <f>MATCH(CONCATENATE("DISC ",TEXT($BU273,"mmm-yyyy")),Curves!$11:$11,0)</f>
        <v>39</v>
      </c>
      <c r="DG273" s="12"/>
      <c r="DH273" s="12">
        <f>MATCH(CONCATENATE("NG ",TEXT($BV273,"mmm-yyyy")),Curves!$11:$11,0)</f>
        <v>28</v>
      </c>
      <c r="DI273" s="12">
        <f>MATCH(CONCATENATE("B ",TEXT($BV273,"mmm-yyyy")),Curves!$11:$11,0)</f>
        <v>16</v>
      </c>
      <c r="DJ273" s="12">
        <f>MATCH(CONCATENATE("DISC ",TEXT($BV273,"mmm-yyyy")),Curves!$11:$11,0)</f>
        <v>40</v>
      </c>
      <c r="DL273" s="12">
        <f>MATCH(CONCATENATE("NG ",TEXT($BW273,"mmm-yyyy")),Curves!$11:$11,0)</f>
        <v>29</v>
      </c>
      <c r="DM273" s="12">
        <f>MATCH(CONCATENATE("B ",TEXT($BW273,"mmm-yyyy")),Curves!$11:$11,0)</f>
        <v>17</v>
      </c>
      <c r="DN273" s="12">
        <f>MATCH(CONCATENATE("DISC ",TEXT($BW273,"mmm-yyyy")),Curves!$11:$11,0)</f>
        <v>41</v>
      </c>
      <c r="DP273" s="12">
        <f>MATCH(CONCATENATE("NG ",TEXT($BX273,"mmm-yyyy")),Curves!$11:$11,0)</f>
        <v>30</v>
      </c>
      <c r="DQ273" s="12">
        <f>MATCH(CONCATENATE("B ",TEXT($BX273,"mmm-yyyy")),Curves!$11:$11,0)</f>
        <v>18</v>
      </c>
      <c r="DR273" s="12">
        <f>MATCH(CONCATENATE("DISC ",TEXT($BX273,"mmm-yyyy")),Curves!$11:$11,0)</f>
        <v>42</v>
      </c>
    </row>
    <row r="274" spans="2:122" x14ac:dyDescent="0.2">
      <c r="B274" s="6">
        <f t="shared" si="326"/>
        <v>36923</v>
      </c>
      <c r="C274" s="27">
        <f>IF(Curves!C283&lt;&gt;"",Curves!C283,"")</f>
        <v>36888</v>
      </c>
      <c r="D274" s="31"/>
      <c r="E274" s="20">
        <f t="shared" si="327"/>
        <v>0</v>
      </c>
      <c r="F274" s="20">
        <f t="shared" si="329"/>
        <v>0</v>
      </c>
      <c r="G274" s="20">
        <f t="shared" si="330"/>
        <v>0</v>
      </c>
      <c r="H274" s="20">
        <f t="shared" si="331"/>
        <v>0</v>
      </c>
      <c r="I274" s="20">
        <f t="shared" si="332"/>
        <v>0</v>
      </c>
      <c r="J274" s="20">
        <f t="shared" si="333"/>
        <v>0</v>
      </c>
      <c r="K274" s="20">
        <f t="shared" si="334"/>
        <v>0</v>
      </c>
      <c r="L274" s="20">
        <f t="shared" si="335"/>
        <v>0</v>
      </c>
      <c r="M274" s="20">
        <f t="shared" si="336"/>
        <v>0</v>
      </c>
      <c r="N274" s="20">
        <f t="shared" si="337"/>
        <v>8.4342116441104231</v>
      </c>
      <c r="O274" s="21">
        <f t="shared" si="338"/>
        <v>7.581777021502135</v>
      </c>
      <c r="P274" s="20"/>
      <c r="Q274" s="50">
        <f t="shared" si="339"/>
        <v>8.4342116441104231</v>
      </c>
      <c r="R274" s="50">
        <f t="shared" si="311"/>
        <v>0</v>
      </c>
      <c r="S274" s="51">
        <f t="shared" si="340"/>
        <v>8.4342116441104231</v>
      </c>
      <c r="U274" s="34">
        <f>INDEX(Curves!$A$12:$AZ$907,$CA274,CB274)</f>
        <v>0</v>
      </c>
      <c r="V274" s="34">
        <f>INDEX(Curves!$A$12:$AZ$907,$CA274,CC274)</f>
        <v>0</v>
      </c>
      <c r="W274" s="34">
        <f>INDEX(Curves!$A$12:$AZ$907,$CA274,CD274)</f>
        <v>0</v>
      </c>
      <c r="X274" s="34"/>
      <c r="Y274" s="34">
        <f>INDEX(Curves!$A$12:$AZ$907,$CA274,CF274)</f>
        <v>0</v>
      </c>
      <c r="Z274" s="34">
        <f>INDEX(Curves!$A$12:$AZ$907,$CA274,CG274)</f>
        <v>0</v>
      </c>
      <c r="AA274" s="34">
        <f>INDEX(Curves!$A$12:$AZ$907,$CA274,CH274)</f>
        <v>0</v>
      </c>
      <c r="AB274" s="34"/>
      <c r="AC274" s="34">
        <f>INDEX(Curves!$A$12:$AZ$907,$CA274,CJ274)</f>
        <v>0</v>
      </c>
      <c r="AD274" s="34">
        <f>INDEX(Curves!$A$12:$AZ$907,$CA274,CK274)</f>
        <v>0</v>
      </c>
      <c r="AE274" s="34">
        <f>INDEX(Curves!$A$12:$AZ$907,$CA274,CL274)</f>
        <v>0</v>
      </c>
      <c r="AF274" s="34"/>
      <c r="AG274" s="34">
        <f>INDEX(Curves!$A$12:$AZ$907,$CA274,CN274)</f>
        <v>0</v>
      </c>
      <c r="AH274" s="34">
        <f>INDEX(Curves!$A$12:$AZ$907,$CA274,CO274)</f>
        <v>0</v>
      </c>
      <c r="AI274" s="34">
        <f>INDEX(Curves!$A$12:$AZ$907,$CA274,CP274)</f>
        <v>0</v>
      </c>
      <c r="AJ274" s="34"/>
      <c r="AK274" s="34">
        <f>INDEX(Curves!$A$12:$AZ$907,$CA274,CR274)</f>
        <v>0</v>
      </c>
      <c r="AL274" s="34">
        <f>INDEX(Curves!$A$12:$AZ$907,$CA274,CS274)</f>
        <v>0</v>
      </c>
      <c r="AM274" s="34">
        <f>INDEX(Curves!$A$12:$AZ$907,$CA274,CT274)</f>
        <v>0</v>
      </c>
      <c r="AN274" s="34"/>
      <c r="AO274" s="34">
        <f>INDEX(Curves!$A$12:$AZ$907,$CA274,CV274)</f>
        <v>0</v>
      </c>
      <c r="AP274" s="34">
        <f>INDEX(Curves!$A$12:$AZ$907,$CA274,CW274)</f>
        <v>0</v>
      </c>
      <c r="AQ274" s="34">
        <f>INDEX(Curves!$A$12:$AZ$907,$CA274,CX274)</f>
        <v>0</v>
      </c>
      <c r="AR274" s="34"/>
      <c r="AS274" s="34">
        <f>INDEX(Curves!$A$12:$AZ$907,$CA274,CZ274)</f>
        <v>0</v>
      </c>
      <c r="AT274" s="34">
        <f>INDEX(Curves!$A$12:$AZ$907,$CA274,DA274)</f>
        <v>0</v>
      </c>
      <c r="AU274" s="34">
        <f>INDEX(Curves!$A$12:$AZ$907,$CA274,DB274)</f>
        <v>0</v>
      </c>
      <c r="AV274" s="34"/>
      <c r="AW274" s="34">
        <f>INDEX(Curves!$A$12:$AZ$907,$CA274,DD274)</f>
        <v>0</v>
      </c>
      <c r="AX274" s="34">
        <f>INDEX(Curves!$A$12:$AZ$907,$CA274,DE274)</f>
        <v>0</v>
      </c>
      <c r="AY274" s="34">
        <f>INDEX(Curves!$A$12:$AZ$907,$CA274,DF274)</f>
        <v>0</v>
      </c>
      <c r="AZ274" s="34"/>
      <c r="BA274" s="34">
        <f>INDEX(Curves!$A$12:$AZ$907,$CA274,DH274)</f>
        <v>0</v>
      </c>
      <c r="BB274" s="34">
        <f>INDEX(Curves!$A$12:$AZ$907,$CA274,DI274)</f>
        <v>0</v>
      </c>
      <c r="BC274" s="34">
        <f>INDEX(Curves!$A$12:$AZ$907,$CA274,DJ274)</f>
        <v>0</v>
      </c>
      <c r="BD274" s="34"/>
      <c r="BE274" s="34">
        <f>INDEX(Curves!$A$12:$AZ$907,$CA274,DL274)</f>
        <v>9.2630000000000017</v>
      </c>
      <c r="BF274" s="34">
        <f>INDEX(Curves!$A$12:$AZ$907,$CA274,DM274)</f>
        <v>-0.77500000000000002</v>
      </c>
      <c r="BG274" s="34">
        <f>INDEX(Curves!$A$12:$AZ$907,$CA274,DN274)</f>
        <v>0.99366301179434746</v>
      </c>
      <c r="BH274" s="34"/>
      <c r="BI274" s="34">
        <f>INDEX(Curves!$A$12:$AZ$907,$CA274,DP274)</f>
        <v>8.3530000000000015</v>
      </c>
      <c r="BJ274" s="34">
        <f>INDEX(Curves!$A$12:$AZ$907,$CA274,DQ274)</f>
        <v>-0.68500000000000005</v>
      </c>
      <c r="BK274" s="34">
        <f>INDEX(Curves!$A$12:$AZ$907,$CA274,DR274)</f>
        <v>0.98875548011243275</v>
      </c>
      <c r="BL274"/>
      <c r="BM274"/>
      <c r="BN274" s="17">
        <f t="shared" si="342"/>
        <v>36647</v>
      </c>
      <c r="BO274" s="17">
        <f t="shared" ref="BO274:BX274" si="356">EOMONTH(BN274,1)</f>
        <v>36707</v>
      </c>
      <c r="BP274" s="17">
        <f t="shared" si="356"/>
        <v>36738</v>
      </c>
      <c r="BQ274" s="17">
        <f t="shared" si="356"/>
        <v>36769</v>
      </c>
      <c r="BR274" s="17">
        <f t="shared" si="356"/>
        <v>36799</v>
      </c>
      <c r="BS274" s="17">
        <f t="shared" si="356"/>
        <v>36830</v>
      </c>
      <c r="BT274" s="17">
        <f t="shared" si="356"/>
        <v>36860</v>
      </c>
      <c r="BU274" s="17">
        <f t="shared" si="356"/>
        <v>36891</v>
      </c>
      <c r="BV274" s="17">
        <f t="shared" si="356"/>
        <v>36922</v>
      </c>
      <c r="BW274" s="17">
        <f t="shared" si="356"/>
        <v>36950</v>
      </c>
      <c r="BX274" s="17">
        <f t="shared" si="356"/>
        <v>36981</v>
      </c>
      <c r="BY274" s="9"/>
      <c r="CA274" s="12">
        <f>MATCH(C274,Curves!$C$12:$C$433,0)</f>
        <v>272</v>
      </c>
      <c r="CB274" s="12">
        <f>MATCH(CONCATENATE("NG ",TEXT($BN274,"mmm-yyyy")),Curves!$11:$11,0)</f>
        <v>20</v>
      </c>
      <c r="CC274" s="12">
        <f>MATCH(CONCATENATE("B ",TEXT($BN274,"mmm-yyyy")),Curves!$11:$11,0)</f>
        <v>8</v>
      </c>
      <c r="CD274" s="12">
        <f>MATCH(CONCATENATE("DISC ",TEXT($BN274,"mmm-yyyy")),Curves!$11:$11,0)</f>
        <v>32</v>
      </c>
      <c r="CE274" s="12"/>
      <c r="CF274" s="12">
        <f>MATCH(CONCATENATE("NG ",TEXT($BO274,"mmm-yyyy")),Curves!$11:$11,0)</f>
        <v>21</v>
      </c>
      <c r="CG274" s="12">
        <f>MATCH(CONCATENATE("B ",TEXT($BO274,"mmm-yyyy")),Curves!$11:$11,0)</f>
        <v>9</v>
      </c>
      <c r="CH274" s="12">
        <f>MATCH(CONCATENATE("DISC ",TEXT($BO274,"mmm-yyyy")),Curves!$11:$11,0)</f>
        <v>33</v>
      </c>
      <c r="CI274" s="12"/>
      <c r="CJ274" s="12">
        <f>MATCH(CONCATENATE("NG ",TEXT($BP274,"mmm-yyyy")),Curves!$11:$11,0)</f>
        <v>22</v>
      </c>
      <c r="CK274" s="12">
        <f>MATCH(CONCATENATE("B ",TEXT($BP274,"mmm-yyyy")),Curves!$11:$11,0)</f>
        <v>10</v>
      </c>
      <c r="CL274" s="12">
        <f>MATCH(CONCATENATE("DISC ",TEXT($BP274,"mmm-yyyy")),Curves!$11:$11,0)</f>
        <v>34</v>
      </c>
      <c r="CM274" s="12"/>
      <c r="CN274" s="12">
        <f>MATCH(CONCATENATE("NG ",TEXT($BQ274,"mmm-yyyy")),Curves!$11:$11,0)</f>
        <v>23</v>
      </c>
      <c r="CO274" s="12">
        <f>MATCH(CONCATENATE("B ",TEXT($BQ274,"mmm-yyyy")),Curves!$11:$11,0)</f>
        <v>11</v>
      </c>
      <c r="CP274" s="12">
        <f>MATCH(CONCATENATE("DISC ",TEXT($BQ274,"mmm-yyyy")),Curves!$11:$11,0)</f>
        <v>35</v>
      </c>
      <c r="CQ274" s="12"/>
      <c r="CR274" s="12">
        <f>MATCH(CONCATENATE("NG ",TEXT($BR274,"mmm-yyyy")),Curves!$11:$11,0)</f>
        <v>24</v>
      </c>
      <c r="CS274" s="12">
        <f>MATCH(CONCATENATE("B ",TEXT($BR274,"mmm-yyyy")),Curves!$11:$11,0)</f>
        <v>12</v>
      </c>
      <c r="CT274" s="12">
        <f>MATCH(CONCATENATE("DISC ",TEXT($BR274,"mmm-yyyy")),Curves!$11:$11,0)</f>
        <v>36</v>
      </c>
      <c r="CU274" s="12"/>
      <c r="CV274" s="12">
        <f>MATCH(CONCATENATE("NG ",TEXT($BS274,"mmm-yyyy")),Curves!$11:$11,0)</f>
        <v>25</v>
      </c>
      <c r="CW274" s="12">
        <f>MATCH(CONCATENATE("B ",TEXT($BS274,"mmm-yyyy")),Curves!$11:$11,0)</f>
        <v>13</v>
      </c>
      <c r="CX274" s="12">
        <f>MATCH(CONCATENATE("DISC ",TEXT($BS274,"mmm-yyyy")),Curves!$11:$11,0)</f>
        <v>37</v>
      </c>
      <c r="CY274" s="12"/>
      <c r="CZ274" s="12">
        <f>MATCH(CONCATENATE("NG ",TEXT($BT274,"mmm-yyyy")),Curves!$11:$11,0)</f>
        <v>26</v>
      </c>
      <c r="DA274" s="12">
        <f>MATCH(CONCATENATE("B ",TEXT($BT274,"mmm-yyyy")),Curves!$11:$11,0)</f>
        <v>14</v>
      </c>
      <c r="DB274" s="12">
        <f>MATCH(CONCATENATE("DISC ",TEXT($BT274,"mmm-yyyy")),Curves!$11:$11,0)</f>
        <v>38</v>
      </c>
      <c r="DC274" s="12"/>
      <c r="DD274" s="12">
        <f>MATCH(CONCATENATE("NG ",TEXT($BU274,"mmm-yyyy")),Curves!$11:$11,0)</f>
        <v>27</v>
      </c>
      <c r="DE274" s="12">
        <f>MATCH(CONCATENATE("B ",TEXT($BU274,"mmm-yyyy")),Curves!$11:$11,0)</f>
        <v>15</v>
      </c>
      <c r="DF274" s="12">
        <f>MATCH(CONCATENATE("DISC ",TEXT($BU274,"mmm-yyyy")),Curves!$11:$11,0)</f>
        <v>39</v>
      </c>
      <c r="DG274" s="12"/>
      <c r="DH274" s="12">
        <f>MATCH(CONCATENATE("NG ",TEXT($BV274,"mmm-yyyy")),Curves!$11:$11,0)</f>
        <v>28</v>
      </c>
      <c r="DI274" s="12">
        <f>MATCH(CONCATENATE("B ",TEXT($BV274,"mmm-yyyy")),Curves!$11:$11,0)</f>
        <v>16</v>
      </c>
      <c r="DJ274" s="12">
        <f>MATCH(CONCATENATE("DISC ",TEXT($BV274,"mmm-yyyy")),Curves!$11:$11,0)</f>
        <v>40</v>
      </c>
      <c r="DL274" s="12">
        <f>MATCH(CONCATENATE("NG ",TEXT($BW274,"mmm-yyyy")),Curves!$11:$11,0)</f>
        <v>29</v>
      </c>
      <c r="DM274" s="12">
        <f>MATCH(CONCATENATE("B ",TEXT($BW274,"mmm-yyyy")),Curves!$11:$11,0)</f>
        <v>17</v>
      </c>
      <c r="DN274" s="12">
        <f>MATCH(CONCATENATE("DISC ",TEXT($BW274,"mmm-yyyy")),Curves!$11:$11,0)</f>
        <v>41</v>
      </c>
      <c r="DP274" s="12">
        <f>MATCH(CONCATENATE("NG ",TEXT($BX274,"mmm-yyyy")),Curves!$11:$11,0)</f>
        <v>30</v>
      </c>
      <c r="DQ274" s="12">
        <f>MATCH(CONCATENATE("B ",TEXT($BX274,"mmm-yyyy")),Curves!$11:$11,0)</f>
        <v>18</v>
      </c>
      <c r="DR274" s="12">
        <f>MATCH(CONCATENATE("DISC ",TEXT($BX274,"mmm-yyyy")),Curves!$11:$11,0)</f>
        <v>42</v>
      </c>
    </row>
    <row r="275" spans="2:122" x14ac:dyDescent="0.2">
      <c r="B275" s="6">
        <f t="shared" si="326"/>
        <v>36923</v>
      </c>
      <c r="C275" s="27">
        <f>IF(Curves!C284&lt;&gt;"",Curves!C284,"")</f>
        <v>36889</v>
      </c>
      <c r="D275" s="31"/>
      <c r="E275" s="20">
        <f t="shared" si="327"/>
        <v>0</v>
      </c>
      <c r="F275" s="20">
        <f t="shared" si="329"/>
        <v>0</v>
      </c>
      <c r="G275" s="20">
        <f t="shared" si="330"/>
        <v>0</v>
      </c>
      <c r="H275" s="20">
        <f t="shared" si="331"/>
        <v>0</v>
      </c>
      <c r="I275" s="20">
        <f t="shared" si="332"/>
        <v>0</v>
      </c>
      <c r="J275" s="20">
        <f t="shared" si="333"/>
        <v>0</v>
      </c>
      <c r="K275" s="20">
        <f t="shared" si="334"/>
        <v>0</v>
      </c>
      <c r="L275" s="20">
        <f t="shared" si="335"/>
        <v>0</v>
      </c>
      <c r="M275" s="20">
        <f t="shared" si="336"/>
        <v>0</v>
      </c>
      <c r="N275" s="20">
        <f t="shared" si="337"/>
        <v>8.9246935804125656</v>
      </c>
      <c r="O275" s="21">
        <f t="shared" si="338"/>
        <v>7.9964111487956204</v>
      </c>
      <c r="P275" s="20"/>
      <c r="Q275" s="50">
        <f t="shared" si="339"/>
        <v>8.9246935804125656</v>
      </c>
      <c r="R275" s="50">
        <f t="shared" si="311"/>
        <v>0</v>
      </c>
      <c r="S275" s="51">
        <f t="shared" si="340"/>
        <v>8.9246935804125656</v>
      </c>
      <c r="U275" s="34">
        <f>INDEX(Curves!$A$12:$AZ$907,$CA275,CB275)</f>
        <v>0</v>
      </c>
      <c r="V275" s="34">
        <f>INDEX(Curves!$A$12:$AZ$907,$CA275,CC275)</f>
        <v>0</v>
      </c>
      <c r="W275" s="34">
        <f>INDEX(Curves!$A$12:$AZ$907,$CA275,CD275)</f>
        <v>0</v>
      </c>
      <c r="X275" s="34"/>
      <c r="Y275" s="34">
        <f>INDEX(Curves!$A$12:$AZ$907,$CA275,CF275)</f>
        <v>0</v>
      </c>
      <c r="Z275" s="34">
        <f>INDEX(Curves!$A$12:$AZ$907,$CA275,CG275)</f>
        <v>0</v>
      </c>
      <c r="AA275" s="34">
        <f>INDEX(Curves!$A$12:$AZ$907,$CA275,CH275)</f>
        <v>0</v>
      </c>
      <c r="AB275" s="34"/>
      <c r="AC275" s="34">
        <f>INDEX(Curves!$A$12:$AZ$907,$CA275,CJ275)</f>
        <v>0</v>
      </c>
      <c r="AD275" s="34">
        <f>INDEX(Curves!$A$12:$AZ$907,$CA275,CK275)</f>
        <v>0</v>
      </c>
      <c r="AE275" s="34">
        <f>INDEX(Curves!$A$12:$AZ$907,$CA275,CL275)</f>
        <v>0</v>
      </c>
      <c r="AF275" s="34"/>
      <c r="AG275" s="34">
        <f>INDEX(Curves!$A$12:$AZ$907,$CA275,CN275)</f>
        <v>0</v>
      </c>
      <c r="AH275" s="34">
        <f>INDEX(Curves!$A$12:$AZ$907,$CA275,CO275)</f>
        <v>0</v>
      </c>
      <c r="AI275" s="34">
        <f>INDEX(Curves!$A$12:$AZ$907,$CA275,CP275)</f>
        <v>0</v>
      </c>
      <c r="AJ275" s="34"/>
      <c r="AK275" s="34">
        <f>INDEX(Curves!$A$12:$AZ$907,$CA275,CR275)</f>
        <v>0</v>
      </c>
      <c r="AL275" s="34">
        <f>INDEX(Curves!$A$12:$AZ$907,$CA275,CS275)</f>
        <v>0</v>
      </c>
      <c r="AM275" s="34">
        <f>INDEX(Curves!$A$12:$AZ$907,$CA275,CT275)</f>
        <v>0</v>
      </c>
      <c r="AN275" s="34"/>
      <c r="AO275" s="34">
        <f>INDEX(Curves!$A$12:$AZ$907,$CA275,CV275)</f>
        <v>0</v>
      </c>
      <c r="AP275" s="34">
        <f>INDEX(Curves!$A$12:$AZ$907,$CA275,CW275)</f>
        <v>0</v>
      </c>
      <c r="AQ275" s="34">
        <f>INDEX(Curves!$A$12:$AZ$907,$CA275,CX275)</f>
        <v>0</v>
      </c>
      <c r="AR275" s="34"/>
      <c r="AS275" s="34">
        <f>INDEX(Curves!$A$12:$AZ$907,$CA275,CZ275)</f>
        <v>0</v>
      </c>
      <c r="AT275" s="34">
        <f>INDEX(Curves!$A$12:$AZ$907,$CA275,DA275)</f>
        <v>0</v>
      </c>
      <c r="AU275" s="34">
        <f>INDEX(Curves!$A$12:$AZ$907,$CA275,DB275)</f>
        <v>0</v>
      </c>
      <c r="AV275" s="34"/>
      <c r="AW275" s="34">
        <f>INDEX(Curves!$A$12:$AZ$907,$CA275,DD275)</f>
        <v>0</v>
      </c>
      <c r="AX275" s="34">
        <f>INDEX(Curves!$A$12:$AZ$907,$CA275,DE275)</f>
        <v>0</v>
      </c>
      <c r="AY275" s="34">
        <f>INDEX(Curves!$A$12:$AZ$907,$CA275,DF275)</f>
        <v>0</v>
      </c>
      <c r="AZ275" s="34"/>
      <c r="BA275" s="34">
        <f>INDEX(Curves!$A$12:$AZ$907,$CA275,DH275)</f>
        <v>0</v>
      </c>
      <c r="BB275" s="34">
        <f>INDEX(Curves!$A$12:$AZ$907,$CA275,DI275)</f>
        <v>0</v>
      </c>
      <c r="BC275" s="34">
        <f>INDEX(Curves!$A$12:$AZ$907,$CA275,DJ275)</f>
        <v>0</v>
      </c>
      <c r="BD275" s="34"/>
      <c r="BE275" s="34">
        <f>INDEX(Curves!$A$12:$AZ$907,$CA275,DL275)</f>
        <v>9.7750000000000004</v>
      </c>
      <c r="BF275" s="34">
        <f>INDEX(Curves!$A$12:$AZ$907,$CA275,DM275)</f>
        <v>-0.79500000000000004</v>
      </c>
      <c r="BG275" s="34">
        <f>INDEX(Curves!$A$12:$AZ$907,$CA275,DN275)</f>
        <v>0.9938411559479472</v>
      </c>
      <c r="BH275" s="34"/>
      <c r="BI275" s="34">
        <f>INDEX(Curves!$A$12:$AZ$907,$CA275,DP275)</f>
        <v>8.7910000000000004</v>
      </c>
      <c r="BJ275" s="34">
        <f>INDEX(Curves!$A$12:$AZ$907,$CA275,DQ275)</f>
        <v>-0.70499999999999996</v>
      </c>
      <c r="BK275" s="34">
        <f>INDEX(Curves!$A$12:$AZ$907,$CA275,DR275)</f>
        <v>0.98892049824333661</v>
      </c>
      <c r="BL275"/>
      <c r="BM275"/>
      <c r="BN275" s="17">
        <f t="shared" si="342"/>
        <v>36647</v>
      </c>
      <c r="BO275" s="17">
        <f t="shared" ref="BO275:BX275" si="357">EOMONTH(BN275,1)</f>
        <v>36707</v>
      </c>
      <c r="BP275" s="17">
        <f t="shared" si="357"/>
        <v>36738</v>
      </c>
      <c r="BQ275" s="17">
        <f t="shared" si="357"/>
        <v>36769</v>
      </c>
      <c r="BR275" s="17">
        <f t="shared" si="357"/>
        <v>36799</v>
      </c>
      <c r="BS275" s="17">
        <f t="shared" si="357"/>
        <v>36830</v>
      </c>
      <c r="BT275" s="17">
        <f t="shared" si="357"/>
        <v>36860</v>
      </c>
      <c r="BU275" s="17">
        <f t="shared" si="357"/>
        <v>36891</v>
      </c>
      <c r="BV275" s="17">
        <f t="shared" si="357"/>
        <v>36922</v>
      </c>
      <c r="BW275" s="17">
        <f t="shared" si="357"/>
        <v>36950</v>
      </c>
      <c r="BX275" s="17">
        <f t="shared" si="357"/>
        <v>36981</v>
      </c>
      <c r="BY275" s="9"/>
      <c r="CA275" s="12">
        <f>MATCH(C275,Curves!$C$12:$C$433,0)</f>
        <v>273</v>
      </c>
      <c r="CB275" s="12">
        <f>MATCH(CONCATENATE("NG ",TEXT($BN275,"mmm-yyyy")),Curves!$11:$11,0)</f>
        <v>20</v>
      </c>
      <c r="CC275" s="12">
        <f>MATCH(CONCATENATE("B ",TEXT($BN275,"mmm-yyyy")),Curves!$11:$11,0)</f>
        <v>8</v>
      </c>
      <c r="CD275" s="12">
        <f>MATCH(CONCATENATE("DISC ",TEXT($BN275,"mmm-yyyy")),Curves!$11:$11,0)</f>
        <v>32</v>
      </c>
      <c r="CE275" s="12"/>
      <c r="CF275" s="12">
        <f>MATCH(CONCATENATE("NG ",TEXT($BO275,"mmm-yyyy")),Curves!$11:$11,0)</f>
        <v>21</v>
      </c>
      <c r="CG275" s="12">
        <f>MATCH(CONCATENATE("B ",TEXT($BO275,"mmm-yyyy")),Curves!$11:$11,0)</f>
        <v>9</v>
      </c>
      <c r="CH275" s="12">
        <f>MATCH(CONCATENATE("DISC ",TEXT($BO275,"mmm-yyyy")),Curves!$11:$11,0)</f>
        <v>33</v>
      </c>
      <c r="CI275" s="12"/>
      <c r="CJ275" s="12">
        <f>MATCH(CONCATENATE("NG ",TEXT($BP275,"mmm-yyyy")),Curves!$11:$11,0)</f>
        <v>22</v>
      </c>
      <c r="CK275" s="12">
        <f>MATCH(CONCATENATE("B ",TEXT($BP275,"mmm-yyyy")),Curves!$11:$11,0)</f>
        <v>10</v>
      </c>
      <c r="CL275" s="12">
        <f>MATCH(CONCATENATE("DISC ",TEXT($BP275,"mmm-yyyy")),Curves!$11:$11,0)</f>
        <v>34</v>
      </c>
      <c r="CM275" s="12"/>
      <c r="CN275" s="12">
        <f>MATCH(CONCATENATE("NG ",TEXT($BQ275,"mmm-yyyy")),Curves!$11:$11,0)</f>
        <v>23</v>
      </c>
      <c r="CO275" s="12">
        <f>MATCH(CONCATENATE("B ",TEXT($BQ275,"mmm-yyyy")),Curves!$11:$11,0)</f>
        <v>11</v>
      </c>
      <c r="CP275" s="12">
        <f>MATCH(CONCATENATE("DISC ",TEXT($BQ275,"mmm-yyyy")),Curves!$11:$11,0)</f>
        <v>35</v>
      </c>
      <c r="CQ275" s="12"/>
      <c r="CR275" s="12">
        <f>MATCH(CONCATENATE("NG ",TEXT($BR275,"mmm-yyyy")),Curves!$11:$11,0)</f>
        <v>24</v>
      </c>
      <c r="CS275" s="12">
        <f>MATCH(CONCATENATE("B ",TEXT($BR275,"mmm-yyyy")),Curves!$11:$11,0)</f>
        <v>12</v>
      </c>
      <c r="CT275" s="12">
        <f>MATCH(CONCATENATE("DISC ",TEXT($BR275,"mmm-yyyy")),Curves!$11:$11,0)</f>
        <v>36</v>
      </c>
      <c r="CU275" s="12"/>
      <c r="CV275" s="12">
        <f>MATCH(CONCATENATE("NG ",TEXT($BS275,"mmm-yyyy")),Curves!$11:$11,0)</f>
        <v>25</v>
      </c>
      <c r="CW275" s="12">
        <f>MATCH(CONCATENATE("B ",TEXT($BS275,"mmm-yyyy")),Curves!$11:$11,0)</f>
        <v>13</v>
      </c>
      <c r="CX275" s="12">
        <f>MATCH(CONCATENATE("DISC ",TEXT($BS275,"mmm-yyyy")),Curves!$11:$11,0)</f>
        <v>37</v>
      </c>
      <c r="CY275" s="12"/>
      <c r="CZ275" s="12">
        <f>MATCH(CONCATENATE("NG ",TEXT($BT275,"mmm-yyyy")),Curves!$11:$11,0)</f>
        <v>26</v>
      </c>
      <c r="DA275" s="12">
        <f>MATCH(CONCATENATE("B ",TEXT($BT275,"mmm-yyyy")),Curves!$11:$11,0)</f>
        <v>14</v>
      </c>
      <c r="DB275" s="12">
        <f>MATCH(CONCATENATE("DISC ",TEXT($BT275,"mmm-yyyy")),Curves!$11:$11,0)</f>
        <v>38</v>
      </c>
      <c r="DC275" s="12"/>
      <c r="DD275" s="12">
        <f>MATCH(CONCATENATE("NG ",TEXT($BU275,"mmm-yyyy")),Curves!$11:$11,0)</f>
        <v>27</v>
      </c>
      <c r="DE275" s="12">
        <f>MATCH(CONCATENATE("B ",TEXT($BU275,"mmm-yyyy")),Curves!$11:$11,0)</f>
        <v>15</v>
      </c>
      <c r="DF275" s="12">
        <f>MATCH(CONCATENATE("DISC ",TEXT($BU275,"mmm-yyyy")),Curves!$11:$11,0)</f>
        <v>39</v>
      </c>
      <c r="DG275" s="12"/>
      <c r="DH275" s="12">
        <f>MATCH(CONCATENATE("NG ",TEXT($BV275,"mmm-yyyy")),Curves!$11:$11,0)</f>
        <v>28</v>
      </c>
      <c r="DI275" s="12">
        <f>MATCH(CONCATENATE("B ",TEXT($BV275,"mmm-yyyy")),Curves!$11:$11,0)</f>
        <v>16</v>
      </c>
      <c r="DJ275" s="12">
        <f>MATCH(CONCATENATE("DISC ",TEXT($BV275,"mmm-yyyy")),Curves!$11:$11,0)</f>
        <v>40</v>
      </c>
      <c r="DL275" s="12">
        <f>MATCH(CONCATENATE("NG ",TEXT($BW275,"mmm-yyyy")),Curves!$11:$11,0)</f>
        <v>29</v>
      </c>
      <c r="DM275" s="12">
        <f>MATCH(CONCATENATE("B ",TEXT($BW275,"mmm-yyyy")),Curves!$11:$11,0)</f>
        <v>17</v>
      </c>
      <c r="DN275" s="12">
        <f>MATCH(CONCATENATE("DISC ",TEXT($BW275,"mmm-yyyy")),Curves!$11:$11,0)</f>
        <v>41</v>
      </c>
      <c r="DP275" s="12">
        <f>MATCH(CONCATENATE("NG ",TEXT($BX275,"mmm-yyyy")),Curves!$11:$11,0)</f>
        <v>30</v>
      </c>
      <c r="DQ275" s="12">
        <f>MATCH(CONCATENATE("B ",TEXT($BX275,"mmm-yyyy")),Curves!$11:$11,0)</f>
        <v>18</v>
      </c>
      <c r="DR275" s="12">
        <f>MATCH(CONCATENATE("DISC ",TEXT($BX275,"mmm-yyyy")),Curves!$11:$11,0)</f>
        <v>42</v>
      </c>
    </row>
    <row r="276" spans="2:122" x14ac:dyDescent="0.2">
      <c r="B276" s="6">
        <f t="shared" si="326"/>
        <v>36923</v>
      </c>
      <c r="C276" s="27">
        <f>IF(Curves!C285&lt;&gt;"",Curves!C285,"")</f>
        <v>36890</v>
      </c>
      <c r="D276" s="31"/>
      <c r="E276" s="20">
        <f t="shared" si="327"/>
        <v>0</v>
      </c>
      <c r="F276" s="20">
        <f t="shared" si="329"/>
        <v>0</v>
      </c>
      <c r="G276" s="20">
        <f t="shared" si="330"/>
        <v>0</v>
      </c>
      <c r="H276" s="20">
        <f t="shared" si="331"/>
        <v>0</v>
      </c>
      <c r="I276" s="20">
        <f t="shared" si="332"/>
        <v>0</v>
      </c>
      <c r="J276" s="20">
        <f t="shared" si="333"/>
        <v>0</v>
      </c>
      <c r="K276" s="20">
        <f t="shared" si="334"/>
        <v>0</v>
      </c>
      <c r="L276" s="20">
        <f t="shared" si="335"/>
        <v>0</v>
      </c>
      <c r="M276" s="20">
        <f t="shared" si="336"/>
        <v>0</v>
      </c>
      <c r="N276" s="20">
        <f t="shared" si="337"/>
        <v>0</v>
      </c>
      <c r="O276" s="21">
        <f t="shared" si="338"/>
        <v>0</v>
      </c>
      <c r="P276" s="20"/>
      <c r="Q276" s="50">
        <f t="shared" si="339"/>
        <v>0</v>
      </c>
      <c r="R276" s="50">
        <f t="shared" ref="R276:R304" si="358">MIN(N276:O276)</f>
        <v>0</v>
      </c>
      <c r="S276" s="51">
        <f t="shared" si="340"/>
        <v>8.9246935804125656</v>
      </c>
      <c r="U276" s="34">
        <f>INDEX(Curves!$A$12:$AZ$907,$CA276,CB276)</f>
        <v>0</v>
      </c>
      <c r="V276" s="34">
        <f>INDEX(Curves!$A$12:$AZ$907,$CA276,CC276)</f>
        <v>0</v>
      </c>
      <c r="W276" s="34">
        <f>INDEX(Curves!$A$12:$AZ$907,$CA276,CD276)</f>
        <v>0</v>
      </c>
      <c r="X276" s="34"/>
      <c r="Y276" s="34">
        <f>INDEX(Curves!$A$12:$AZ$907,$CA276,CF276)</f>
        <v>0</v>
      </c>
      <c r="Z276" s="34">
        <f>INDEX(Curves!$A$12:$AZ$907,$CA276,CG276)</f>
        <v>0</v>
      </c>
      <c r="AA276" s="34">
        <f>INDEX(Curves!$A$12:$AZ$907,$CA276,CH276)</f>
        <v>0</v>
      </c>
      <c r="AB276" s="34"/>
      <c r="AC276" s="34">
        <f>INDEX(Curves!$A$12:$AZ$907,$CA276,CJ276)</f>
        <v>0</v>
      </c>
      <c r="AD276" s="34">
        <f>INDEX(Curves!$A$12:$AZ$907,$CA276,CK276)</f>
        <v>0</v>
      </c>
      <c r="AE276" s="34">
        <f>INDEX(Curves!$A$12:$AZ$907,$CA276,CL276)</f>
        <v>0</v>
      </c>
      <c r="AF276" s="34"/>
      <c r="AG276" s="34">
        <f>INDEX(Curves!$A$12:$AZ$907,$CA276,CN276)</f>
        <v>0</v>
      </c>
      <c r="AH276" s="34">
        <f>INDEX(Curves!$A$12:$AZ$907,$CA276,CO276)</f>
        <v>0</v>
      </c>
      <c r="AI276" s="34">
        <f>INDEX(Curves!$A$12:$AZ$907,$CA276,CP276)</f>
        <v>0</v>
      </c>
      <c r="AJ276" s="34"/>
      <c r="AK276" s="34">
        <f>INDEX(Curves!$A$12:$AZ$907,$CA276,CR276)</f>
        <v>0</v>
      </c>
      <c r="AL276" s="34">
        <f>INDEX(Curves!$A$12:$AZ$907,$CA276,CS276)</f>
        <v>0</v>
      </c>
      <c r="AM276" s="34">
        <f>INDEX(Curves!$A$12:$AZ$907,$CA276,CT276)</f>
        <v>0</v>
      </c>
      <c r="AN276" s="34"/>
      <c r="AO276" s="34">
        <f>INDEX(Curves!$A$12:$AZ$907,$CA276,CV276)</f>
        <v>0</v>
      </c>
      <c r="AP276" s="34">
        <f>INDEX(Curves!$A$12:$AZ$907,$CA276,CW276)</f>
        <v>0</v>
      </c>
      <c r="AQ276" s="34">
        <f>INDEX(Curves!$A$12:$AZ$907,$CA276,CX276)</f>
        <v>0</v>
      </c>
      <c r="AR276" s="34"/>
      <c r="AS276" s="34">
        <f>INDEX(Curves!$A$12:$AZ$907,$CA276,CZ276)</f>
        <v>0</v>
      </c>
      <c r="AT276" s="34">
        <f>INDEX(Curves!$A$12:$AZ$907,$CA276,DA276)</f>
        <v>0</v>
      </c>
      <c r="AU276" s="34">
        <f>INDEX(Curves!$A$12:$AZ$907,$CA276,DB276)</f>
        <v>0</v>
      </c>
      <c r="AV276" s="34"/>
      <c r="AW276" s="34">
        <f>INDEX(Curves!$A$12:$AZ$907,$CA276,DD276)</f>
        <v>0</v>
      </c>
      <c r="AX276" s="34">
        <f>INDEX(Curves!$A$12:$AZ$907,$CA276,DE276)</f>
        <v>0</v>
      </c>
      <c r="AY276" s="34">
        <f>INDEX(Curves!$A$12:$AZ$907,$CA276,DF276)</f>
        <v>0</v>
      </c>
      <c r="AZ276" s="34"/>
      <c r="BA276" s="34">
        <f>INDEX(Curves!$A$12:$AZ$907,$CA276,DH276)</f>
        <v>0</v>
      </c>
      <c r="BB276" s="34">
        <f>INDEX(Curves!$A$12:$AZ$907,$CA276,DI276)</f>
        <v>0</v>
      </c>
      <c r="BC276" s="34">
        <f>INDEX(Curves!$A$12:$AZ$907,$CA276,DJ276)</f>
        <v>0</v>
      </c>
      <c r="BD276" s="34"/>
      <c r="BE276" s="34">
        <f>INDEX(Curves!$A$12:$AZ$907,$CA276,DL276)</f>
        <v>0</v>
      </c>
      <c r="BF276" s="34">
        <f>INDEX(Curves!$A$12:$AZ$907,$CA276,DM276)</f>
        <v>0</v>
      </c>
      <c r="BG276" s="34">
        <f>INDEX(Curves!$A$12:$AZ$907,$CA276,DN276)</f>
        <v>0</v>
      </c>
      <c r="BH276" s="34"/>
      <c r="BI276" s="34">
        <f>INDEX(Curves!$A$12:$AZ$907,$CA276,DP276)</f>
        <v>0</v>
      </c>
      <c r="BJ276" s="34">
        <f>INDEX(Curves!$A$12:$AZ$907,$CA276,DQ276)</f>
        <v>0</v>
      </c>
      <c r="BK276" s="34">
        <f>INDEX(Curves!$A$12:$AZ$907,$CA276,DR276)</f>
        <v>0</v>
      </c>
      <c r="BL276"/>
      <c r="BM276"/>
      <c r="BN276" s="17">
        <f t="shared" si="342"/>
        <v>36647</v>
      </c>
      <c r="BO276" s="17">
        <f t="shared" ref="BO276:BX276" si="359">EOMONTH(BN276,1)</f>
        <v>36707</v>
      </c>
      <c r="BP276" s="17">
        <f t="shared" si="359"/>
        <v>36738</v>
      </c>
      <c r="BQ276" s="17">
        <f t="shared" si="359"/>
        <v>36769</v>
      </c>
      <c r="BR276" s="17">
        <f t="shared" si="359"/>
        <v>36799</v>
      </c>
      <c r="BS276" s="17">
        <f t="shared" si="359"/>
        <v>36830</v>
      </c>
      <c r="BT276" s="17">
        <f t="shared" si="359"/>
        <v>36860</v>
      </c>
      <c r="BU276" s="17">
        <f t="shared" si="359"/>
        <v>36891</v>
      </c>
      <c r="BV276" s="17">
        <f t="shared" si="359"/>
        <v>36922</v>
      </c>
      <c r="BW276" s="17">
        <f t="shared" si="359"/>
        <v>36950</v>
      </c>
      <c r="BX276" s="17">
        <f t="shared" si="359"/>
        <v>36981</v>
      </c>
      <c r="BY276" s="9"/>
      <c r="CA276" s="12">
        <f>MATCH(C276,Curves!$C$12:$C$433,0)</f>
        <v>274</v>
      </c>
      <c r="CB276" s="12">
        <f>MATCH(CONCATENATE("NG ",TEXT($BN276,"mmm-yyyy")),Curves!$11:$11,0)</f>
        <v>20</v>
      </c>
      <c r="CC276" s="12">
        <f>MATCH(CONCATENATE("B ",TEXT($BN276,"mmm-yyyy")),Curves!$11:$11,0)</f>
        <v>8</v>
      </c>
      <c r="CD276" s="12">
        <f>MATCH(CONCATENATE("DISC ",TEXT($BN276,"mmm-yyyy")),Curves!$11:$11,0)</f>
        <v>32</v>
      </c>
      <c r="CE276" s="12"/>
      <c r="CF276" s="12">
        <f>MATCH(CONCATENATE("NG ",TEXT($BO276,"mmm-yyyy")),Curves!$11:$11,0)</f>
        <v>21</v>
      </c>
      <c r="CG276" s="12">
        <f>MATCH(CONCATENATE("B ",TEXT($BO276,"mmm-yyyy")),Curves!$11:$11,0)</f>
        <v>9</v>
      </c>
      <c r="CH276" s="12">
        <f>MATCH(CONCATENATE("DISC ",TEXT($BO276,"mmm-yyyy")),Curves!$11:$11,0)</f>
        <v>33</v>
      </c>
      <c r="CI276" s="12"/>
      <c r="CJ276" s="12">
        <f>MATCH(CONCATENATE("NG ",TEXT($BP276,"mmm-yyyy")),Curves!$11:$11,0)</f>
        <v>22</v>
      </c>
      <c r="CK276" s="12">
        <f>MATCH(CONCATENATE("B ",TEXT($BP276,"mmm-yyyy")),Curves!$11:$11,0)</f>
        <v>10</v>
      </c>
      <c r="CL276" s="12">
        <f>MATCH(CONCATENATE("DISC ",TEXT($BP276,"mmm-yyyy")),Curves!$11:$11,0)</f>
        <v>34</v>
      </c>
      <c r="CM276" s="12"/>
      <c r="CN276" s="12">
        <f>MATCH(CONCATENATE("NG ",TEXT($BQ276,"mmm-yyyy")),Curves!$11:$11,0)</f>
        <v>23</v>
      </c>
      <c r="CO276" s="12">
        <f>MATCH(CONCATENATE("B ",TEXT($BQ276,"mmm-yyyy")),Curves!$11:$11,0)</f>
        <v>11</v>
      </c>
      <c r="CP276" s="12">
        <f>MATCH(CONCATENATE("DISC ",TEXT($BQ276,"mmm-yyyy")),Curves!$11:$11,0)</f>
        <v>35</v>
      </c>
      <c r="CQ276" s="12"/>
      <c r="CR276" s="12">
        <f>MATCH(CONCATENATE("NG ",TEXT($BR276,"mmm-yyyy")),Curves!$11:$11,0)</f>
        <v>24</v>
      </c>
      <c r="CS276" s="12">
        <f>MATCH(CONCATENATE("B ",TEXT($BR276,"mmm-yyyy")),Curves!$11:$11,0)</f>
        <v>12</v>
      </c>
      <c r="CT276" s="12">
        <f>MATCH(CONCATENATE("DISC ",TEXT($BR276,"mmm-yyyy")),Curves!$11:$11,0)</f>
        <v>36</v>
      </c>
      <c r="CU276" s="12"/>
      <c r="CV276" s="12">
        <f>MATCH(CONCATENATE("NG ",TEXT($BS276,"mmm-yyyy")),Curves!$11:$11,0)</f>
        <v>25</v>
      </c>
      <c r="CW276" s="12">
        <f>MATCH(CONCATENATE("B ",TEXT($BS276,"mmm-yyyy")),Curves!$11:$11,0)</f>
        <v>13</v>
      </c>
      <c r="CX276" s="12">
        <f>MATCH(CONCATENATE("DISC ",TEXT($BS276,"mmm-yyyy")),Curves!$11:$11,0)</f>
        <v>37</v>
      </c>
      <c r="CY276" s="12"/>
      <c r="CZ276" s="12">
        <f>MATCH(CONCATENATE("NG ",TEXT($BT276,"mmm-yyyy")),Curves!$11:$11,0)</f>
        <v>26</v>
      </c>
      <c r="DA276" s="12">
        <f>MATCH(CONCATENATE("B ",TEXT($BT276,"mmm-yyyy")),Curves!$11:$11,0)</f>
        <v>14</v>
      </c>
      <c r="DB276" s="12">
        <f>MATCH(CONCATENATE("DISC ",TEXT($BT276,"mmm-yyyy")),Curves!$11:$11,0)</f>
        <v>38</v>
      </c>
      <c r="DC276" s="12"/>
      <c r="DD276" s="12">
        <f>MATCH(CONCATENATE("NG ",TEXT($BU276,"mmm-yyyy")),Curves!$11:$11,0)</f>
        <v>27</v>
      </c>
      <c r="DE276" s="12">
        <f>MATCH(CONCATENATE("B ",TEXT($BU276,"mmm-yyyy")),Curves!$11:$11,0)</f>
        <v>15</v>
      </c>
      <c r="DF276" s="12">
        <f>MATCH(CONCATENATE("DISC ",TEXT($BU276,"mmm-yyyy")),Curves!$11:$11,0)</f>
        <v>39</v>
      </c>
      <c r="DG276" s="12"/>
      <c r="DH276" s="12">
        <f>MATCH(CONCATENATE("NG ",TEXT($BV276,"mmm-yyyy")),Curves!$11:$11,0)</f>
        <v>28</v>
      </c>
      <c r="DI276" s="12">
        <f>MATCH(CONCATENATE("B ",TEXT($BV276,"mmm-yyyy")),Curves!$11:$11,0)</f>
        <v>16</v>
      </c>
      <c r="DJ276" s="12">
        <f>MATCH(CONCATENATE("DISC ",TEXT($BV276,"mmm-yyyy")),Curves!$11:$11,0)</f>
        <v>40</v>
      </c>
      <c r="DL276" s="12">
        <f>MATCH(CONCATENATE("NG ",TEXT($BW276,"mmm-yyyy")),Curves!$11:$11,0)</f>
        <v>29</v>
      </c>
      <c r="DM276" s="12">
        <f>MATCH(CONCATENATE("B ",TEXT($BW276,"mmm-yyyy")),Curves!$11:$11,0)</f>
        <v>17</v>
      </c>
      <c r="DN276" s="12">
        <f>MATCH(CONCATENATE("DISC ",TEXT($BW276,"mmm-yyyy")),Curves!$11:$11,0)</f>
        <v>41</v>
      </c>
      <c r="DP276" s="12">
        <f>MATCH(CONCATENATE("NG ",TEXT($BX276,"mmm-yyyy")),Curves!$11:$11,0)</f>
        <v>30</v>
      </c>
      <c r="DQ276" s="12">
        <f>MATCH(CONCATENATE("B ",TEXT($BX276,"mmm-yyyy")),Curves!$11:$11,0)</f>
        <v>18</v>
      </c>
      <c r="DR276" s="12">
        <f>MATCH(CONCATENATE("DISC ",TEXT($BX276,"mmm-yyyy")),Curves!$11:$11,0)</f>
        <v>42</v>
      </c>
    </row>
    <row r="277" spans="2:122" x14ac:dyDescent="0.2">
      <c r="B277" s="6">
        <f t="shared" si="326"/>
        <v>36923</v>
      </c>
      <c r="C277" s="27">
        <f>IF(Curves!C286&lt;&gt;"",Curves!C286,"")</f>
        <v>36891</v>
      </c>
      <c r="D277" s="31"/>
      <c r="E277" s="20">
        <f t="shared" si="327"/>
        <v>0</v>
      </c>
      <c r="F277" s="20">
        <f t="shared" si="329"/>
        <v>0</v>
      </c>
      <c r="G277" s="20">
        <f t="shared" si="330"/>
        <v>0</v>
      </c>
      <c r="H277" s="20">
        <f t="shared" si="331"/>
        <v>0</v>
      </c>
      <c r="I277" s="20">
        <f t="shared" si="332"/>
        <v>0</v>
      </c>
      <c r="J277" s="20">
        <f t="shared" si="333"/>
        <v>0</v>
      </c>
      <c r="K277" s="20">
        <f t="shared" si="334"/>
        <v>0</v>
      </c>
      <c r="L277" s="20">
        <f t="shared" si="335"/>
        <v>0</v>
      </c>
      <c r="M277" s="20">
        <f t="shared" si="336"/>
        <v>0</v>
      </c>
      <c r="N277" s="20">
        <f t="shared" si="337"/>
        <v>0</v>
      </c>
      <c r="O277" s="21">
        <f t="shared" si="338"/>
        <v>0</v>
      </c>
      <c r="P277" s="20"/>
      <c r="Q277" s="50">
        <f t="shared" si="339"/>
        <v>0</v>
      </c>
      <c r="R277" s="50">
        <f t="shared" si="358"/>
        <v>0</v>
      </c>
      <c r="S277" s="51">
        <f t="shared" si="340"/>
        <v>8.9246935804125656</v>
      </c>
      <c r="U277" s="34">
        <f>INDEX(Curves!$A$12:$AZ$907,$CA277,CB277)</f>
        <v>0</v>
      </c>
      <c r="V277" s="34">
        <f>INDEX(Curves!$A$12:$AZ$907,$CA277,CC277)</f>
        <v>0</v>
      </c>
      <c r="W277" s="34">
        <f>INDEX(Curves!$A$12:$AZ$907,$CA277,CD277)</f>
        <v>0</v>
      </c>
      <c r="X277" s="34"/>
      <c r="Y277" s="34">
        <f>INDEX(Curves!$A$12:$AZ$907,$CA277,CF277)</f>
        <v>0</v>
      </c>
      <c r="Z277" s="34">
        <f>INDEX(Curves!$A$12:$AZ$907,$CA277,CG277)</f>
        <v>0</v>
      </c>
      <c r="AA277" s="34">
        <f>INDEX(Curves!$A$12:$AZ$907,$CA277,CH277)</f>
        <v>0</v>
      </c>
      <c r="AB277" s="34"/>
      <c r="AC277" s="34">
        <f>INDEX(Curves!$A$12:$AZ$907,$CA277,CJ277)</f>
        <v>0</v>
      </c>
      <c r="AD277" s="34">
        <f>INDEX(Curves!$A$12:$AZ$907,$CA277,CK277)</f>
        <v>0</v>
      </c>
      <c r="AE277" s="34">
        <f>INDEX(Curves!$A$12:$AZ$907,$CA277,CL277)</f>
        <v>0</v>
      </c>
      <c r="AF277" s="34"/>
      <c r="AG277" s="34">
        <f>INDEX(Curves!$A$12:$AZ$907,$CA277,CN277)</f>
        <v>0</v>
      </c>
      <c r="AH277" s="34">
        <f>INDEX(Curves!$A$12:$AZ$907,$CA277,CO277)</f>
        <v>0</v>
      </c>
      <c r="AI277" s="34">
        <f>INDEX(Curves!$A$12:$AZ$907,$CA277,CP277)</f>
        <v>0</v>
      </c>
      <c r="AJ277" s="34"/>
      <c r="AK277" s="34">
        <f>INDEX(Curves!$A$12:$AZ$907,$CA277,CR277)</f>
        <v>0</v>
      </c>
      <c r="AL277" s="34">
        <f>INDEX(Curves!$A$12:$AZ$907,$CA277,CS277)</f>
        <v>0</v>
      </c>
      <c r="AM277" s="34">
        <f>INDEX(Curves!$A$12:$AZ$907,$CA277,CT277)</f>
        <v>0</v>
      </c>
      <c r="AN277" s="34"/>
      <c r="AO277" s="34">
        <f>INDEX(Curves!$A$12:$AZ$907,$CA277,CV277)</f>
        <v>0</v>
      </c>
      <c r="AP277" s="34">
        <f>INDEX(Curves!$A$12:$AZ$907,$CA277,CW277)</f>
        <v>0</v>
      </c>
      <c r="AQ277" s="34">
        <f>INDEX(Curves!$A$12:$AZ$907,$CA277,CX277)</f>
        <v>0</v>
      </c>
      <c r="AR277" s="34"/>
      <c r="AS277" s="34">
        <f>INDEX(Curves!$A$12:$AZ$907,$CA277,CZ277)</f>
        <v>0</v>
      </c>
      <c r="AT277" s="34">
        <f>INDEX(Curves!$A$12:$AZ$907,$CA277,DA277)</f>
        <v>0</v>
      </c>
      <c r="AU277" s="34">
        <f>INDEX(Curves!$A$12:$AZ$907,$CA277,DB277)</f>
        <v>0</v>
      </c>
      <c r="AV277" s="34"/>
      <c r="AW277" s="34">
        <f>INDEX(Curves!$A$12:$AZ$907,$CA277,DD277)</f>
        <v>0</v>
      </c>
      <c r="AX277" s="34">
        <f>INDEX(Curves!$A$12:$AZ$907,$CA277,DE277)</f>
        <v>0</v>
      </c>
      <c r="AY277" s="34">
        <f>INDEX(Curves!$A$12:$AZ$907,$CA277,DF277)</f>
        <v>0</v>
      </c>
      <c r="AZ277" s="34"/>
      <c r="BA277" s="34">
        <f>INDEX(Curves!$A$12:$AZ$907,$CA277,DH277)</f>
        <v>0</v>
      </c>
      <c r="BB277" s="34">
        <f>INDEX(Curves!$A$12:$AZ$907,$CA277,DI277)</f>
        <v>0</v>
      </c>
      <c r="BC277" s="34">
        <f>INDEX(Curves!$A$12:$AZ$907,$CA277,DJ277)</f>
        <v>0</v>
      </c>
      <c r="BD277" s="34"/>
      <c r="BE277" s="34">
        <f>INDEX(Curves!$A$12:$AZ$907,$CA277,DL277)</f>
        <v>0</v>
      </c>
      <c r="BF277" s="34">
        <f>INDEX(Curves!$A$12:$AZ$907,$CA277,DM277)</f>
        <v>0</v>
      </c>
      <c r="BG277" s="34">
        <f>INDEX(Curves!$A$12:$AZ$907,$CA277,DN277)</f>
        <v>0.99419879784491372</v>
      </c>
      <c r="BH277" s="34"/>
      <c r="BI277" s="34">
        <f>INDEX(Curves!$A$12:$AZ$907,$CA277,DP277)</f>
        <v>0</v>
      </c>
      <c r="BJ277" s="34">
        <f>INDEX(Curves!$A$12:$AZ$907,$CA277,DQ277)</f>
        <v>0</v>
      </c>
      <c r="BK277" s="34">
        <f>INDEX(Curves!$A$12:$AZ$907,$CA277,DR277)</f>
        <v>0.98927712027623393</v>
      </c>
      <c r="BL277"/>
      <c r="BM277"/>
      <c r="BN277" s="17">
        <f t="shared" si="342"/>
        <v>36647</v>
      </c>
      <c r="BO277" s="17">
        <f t="shared" ref="BO277:BX277" si="360">EOMONTH(BN277,1)</f>
        <v>36707</v>
      </c>
      <c r="BP277" s="17">
        <f t="shared" si="360"/>
        <v>36738</v>
      </c>
      <c r="BQ277" s="17">
        <f t="shared" si="360"/>
        <v>36769</v>
      </c>
      <c r="BR277" s="17">
        <f t="shared" si="360"/>
        <v>36799</v>
      </c>
      <c r="BS277" s="17">
        <f t="shared" si="360"/>
        <v>36830</v>
      </c>
      <c r="BT277" s="17">
        <f t="shared" si="360"/>
        <v>36860</v>
      </c>
      <c r="BU277" s="17">
        <f t="shared" si="360"/>
        <v>36891</v>
      </c>
      <c r="BV277" s="17">
        <f t="shared" si="360"/>
        <v>36922</v>
      </c>
      <c r="BW277" s="17">
        <f t="shared" si="360"/>
        <v>36950</v>
      </c>
      <c r="BX277" s="17">
        <f t="shared" si="360"/>
        <v>36981</v>
      </c>
      <c r="BY277" s="9"/>
      <c r="CA277" s="12">
        <f>MATCH(C277,Curves!$C$12:$C$433,0)</f>
        <v>275</v>
      </c>
      <c r="CB277" s="12">
        <f>MATCH(CONCATENATE("NG ",TEXT($BN277,"mmm-yyyy")),Curves!$11:$11,0)</f>
        <v>20</v>
      </c>
      <c r="CC277" s="12">
        <f>MATCH(CONCATENATE("B ",TEXT($BN277,"mmm-yyyy")),Curves!$11:$11,0)</f>
        <v>8</v>
      </c>
      <c r="CD277" s="12">
        <f>MATCH(CONCATENATE("DISC ",TEXT($BN277,"mmm-yyyy")),Curves!$11:$11,0)</f>
        <v>32</v>
      </c>
      <c r="CE277" s="12"/>
      <c r="CF277" s="12">
        <f>MATCH(CONCATENATE("NG ",TEXT($BO277,"mmm-yyyy")),Curves!$11:$11,0)</f>
        <v>21</v>
      </c>
      <c r="CG277" s="12">
        <f>MATCH(CONCATENATE("B ",TEXT($BO277,"mmm-yyyy")),Curves!$11:$11,0)</f>
        <v>9</v>
      </c>
      <c r="CH277" s="12">
        <f>MATCH(CONCATENATE("DISC ",TEXT($BO277,"mmm-yyyy")),Curves!$11:$11,0)</f>
        <v>33</v>
      </c>
      <c r="CI277" s="12"/>
      <c r="CJ277" s="12">
        <f>MATCH(CONCATENATE("NG ",TEXT($BP277,"mmm-yyyy")),Curves!$11:$11,0)</f>
        <v>22</v>
      </c>
      <c r="CK277" s="12">
        <f>MATCH(CONCATENATE("B ",TEXT($BP277,"mmm-yyyy")),Curves!$11:$11,0)</f>
        <v>10</v>
      </c>
      <c r="CL277" s="12">
        <f>MATCH(CONCATENATE("DISC ",TEXT($BP277,"mmm-yyyy")),Curves!$11:$11,0)</f>
        <v>34</v>
      </c>
      <c r="CM277" s="12"/>
      <c r="CN277" s="12">
        <f>MATCH(CONCATENATE("NG ",TEXT($BQ277,"mmm-yyyy")),Curves!$11:$11,0)</f>
        <v>23</v>
      </c>
      <c r="CO277" s="12">
        <f>MATCH(CONCATENATE("B ",TEXT($BQ277,"mmm-yyyy")),Curves!$11:$11,0)</f>
        <v>11</v>
      </c>
      <c r="CP277" s="12">
        <f>MATCH(CONCATENATE("DISC ",TEXT($BQ277,"mmm-yyyy")),Curves!$11:$11,0)</f>
        <v>35</v>
      </c>
      <c r="CQ277" s="12"/>
      <c r="CR277" s="12">
        <f>MATCH(CONCATENATE("NG ",TEXT($BR277,"mmm-yyyy")),Curves!$11:$11,0)</f>
        <v>24</v>
      </c>
      <c r="CS277" s="12">
        <f>MATCH(CONCATENATE("B ",TEXT($BR277,"mmm-yyyy")),Curves!$11:$11,0)</f>
        <v>12</v>
      </c>
      <c r="CT277" s="12">
        <f>MATCH(CONCATENATE("DISC ",TEXT($BR277,"mmm-yyyy")),Curves!$11:$11,0)</f>
        <v>36</v>
      </c>
      <c r="CU277" s="12"/>
      <c r="CV277" s="12">
        <f>MATCH(CONCATENATE("NG ",TEXT($BS277,"mmm-yyyy")),Curves!$11:$11,0)</f>
        <v>25</v>
      </c>
      <c r="CW277" s="12">
        <f>MATCH(CONCATENATE("B ",TEXT($BS277,"mmm-yyyy")),Curves!$11:$11,0)</f>
        <v>13</v>
      </c>
      <c r="CX277" s="12">
        <f>MATCH(CONCATENATE("DISC ",TEXT($BS277,"mmm-yyyy")),Curves!$11:$11,0)</f>
        <v>37</v>
      </c>
      <c r="CY277" s="12"/>
      <c r="CZ277" s="12">
        <f>MATCH(CONCATENATE("NG ",TEXT($BT277,"mmm-yyyy")),Curves!$11:$11,0)</f>
        <v>26</v>
      </c>
      <c r="DA277" s="12">
        <f>MATCH(CONCATENATE("B ",TEXT($BT277,"mmm-yyyy")),Curves!$11:$11,0)</f>
        <v>14</v>
      </c>
      <c r="DB277" s="12">
        <f>MATCH(CONCATENATE("DISC ",TEXT($BT277,"mmm-yyyy")),Curves!$11:$11,0)</f>
        <v>38</v>
      </c>
      <c r="DC277" s="12"/>
      <c r="DD277" s="12">
        <f>MATCH(CONCATENATE("NG ",TEXT($BU277,"mmm-yyyy")),Curves!$11:$11,0)</f>
        <v>27</v>
      </c>
      <c r="DE277" s="12">
        <f>MATCH(CONCATENATE("B ",TEXT($BU277,"mmm-yyyy")),Curves!$11:$11,0)</f>
        <v>15</v>
      </c>
      <c r="DF277" s="12">
        <f>MATCH(CONCATENATE("DISC ",TEXT($BU277,"mmm-yyyy")),Curves!$11:$11,0)</f>
        <v>39</v>
      </c>
      <c r="DG277" s="12"/>
      <c r="DH277" s="12">
        <f>MATCH(CONCATENATE("NG ",TEXT($BV277,"mmm-yyyy")),Curves!$11:$11,0)</f>
        <v>28</v>
      </c>
      <c r="DI277" s="12">
        <f>MATCH(CONCATENATE("B ",TEXT($BV277,"mmm-yyyy")),Curves!$11:$11,0)</f>
        <v>16</v>
      </c>
      <c r="DJ277" s="12">
        <f>MATCH(CONCATENATE("DISC ",TEXT($BV277,"mmm-yyyy")),Curves!$11:$11,0)</f>
        <v>40</v>
      </c>
      <c r="DL277" s="12">
        <f>MATCH(CONCATENATE("NG ",TEXT($BW277,"mmm-yyyy")),Curves!$11:$11,0)</f>
        <v>29</v>
      </c>
      <c r="DM277" s="12">
        <f>MATCH(CONCATENATE("B ",TEXT($BW277,"mmm-yyyy")),Curves!$11:$11,0)</f>
        <v>17</v>
      </c>
      <c r="DN277" s="12">
        <f>MATCH(CONCATENATE("DISC ",TEXT($BW277,"mmm-yyyy")),Curves!$11:$11,0)</f>
        <v>41</v>
      </c>
      <c r="DP277" s="12">
        <f>MATCH(CONCATENATE("NG ",TEXT($BX277,"mmm-yyyy")),Curves!$11:$11,0)</f>
        <v>30</v>
      </c>
      <c r="DQ277" s="12">
        <f>MATCH(CONCATENATE("B ",TEXT($BX277,"mmm-yyyy")),Curves!$11:$11,0)</f>
        <v>18</v>
      </c>
      <c r="DR277" s="12">
        <f>MATCH(CONCATENATE("DISC ",TEXT($BX277,"mmm-yyyy")),Curves!$11:$11,0)</f>
        <v>42</v>
      </c>
    </row>
    <row r="278" spans="2:122" x14ac:dyDescent="0.2">
      <c r="B278" s="6">
        <f t="shared" si="326"/>
        <v>36923</v>
      </c>
      <c r="C278" s="27">
        <f>IF(Curves!C287&lt;&gt;"",Curves!C287,"")</f>
        <v>36892</v>
      </c>
      <c r="D278" s="31"/>
      <c r="E278" s="20">
        <f t="shared" si="327"/>
        <v>0</v>
      </c>
      <c r="F278" s="20">
        <f t="shared" si="329"/>
        <v>0</v>
      </c>
      <c r="G278" s="20">
        <f t="shared" si="330"/>
        <v>0</v>
      </c>
      <c r="H278" s="20">
        <f t="shared" si="331"/>
        <v>0</v>
      </c>
      <c r="I278" s="20">
        <f t="shared" si="332"/>
        <v>0</v>
      </c>
      <c r="J278" s="20">
        <f t="shared" si="333"/>
        <v>0</v>
      </c>
      <c r="K278" s="20">
        <f t="shared" si="334"/>
        <v>0</v>
      </c>
      <c r="L278" s="20">
        <f t="shared" si="335"/>
        <v>0</v>
      </c>
      <c r="M278" s="20">
        <f t="shared" si="336"/>
        <v>0</v>
      </c>
      <c r="N278" s="20">
        <f t="shared" si="337"/>
        <v>0</v>
      </c>
      <c r="O278" s="21">
        <f t="shared" si="338"/>
        <v>0</v>
      </c>
      <c r="P278" s="20"/>
      <c r="Q278" s="50">
        <f t="shared" si="339"/>
        <v>0</v>
      </c>
      <c r="R278" s="50">
        <f t="shared" si="358"/>
        <v>0</v>
      </c>
      <c r="S278" s="51">
        <f t="shared" si="340"/>
        <v>8.9246935804125656</v>
      </c>
      <c r="U278" s="34">
        <f>INDEX(Curves!$A$12:$AZ$907,$CA278,CB278)</f>
        <v>0</v>
      </c>
      <c r="V278" s="34">
        <f>INDEX(Curves!$A$12:$AZ$907,$CA278,CC278)</f>
        <v>0</v>
      </c>
      <c r="W278" s="34">
        <f>INDEX(Curves!$A$12:$AZ$907,$CA278,CD278)</f>
        <v>0</v>
      </c>
      <c r="X278" s="34"/>
      <c r="Y278" s="34">
        <f>INDEX(Curves!$A$12:$AZ$907,$CA278,CF278)</f>
        <v>0</v>
      </c>
      <c r="Z278" s="34">
        <f>INDEX(Curves!$A$12:$AZ$907,$CA278,CG278)</f>
        <v>0</v>
      </c>
      <c r="AA278" s="34">
        <f>INDEX(Curves!$A$12:$AZ$907,$CA278,CH278)</f>
        <v>0</v>
      </c>
      <c r="AB278" s="34"/>
      <c r="AC278" s="34">
        <f>INDEX(Curves!$A$12:$AZ$907,$CA278,CJ278)</f>
        <v>0</v>
      </c>
      <c r="AD278" s="34">
        <f>INDEX(Curves!$A$12:$AZ$907,$CA278,CK278)</f>
        <v>0</v>
      </c>
      <c r="AE278" s="34">
        <f>INDEX(Curves!$A$12:$AZ$907,$CA278,CL278)</f>
        <v>0</v>
      </c>
      <c r="AF278" s="34"/>
      <c r="AG278" s="34">
        <f>INDEX(Curves!$A$12:$AZ$907,$CA278,CN278)</f>
        <v>0</v>
      </c>
      <c r="AH278" s="34">
        <f>INDEX(Curves!$A$12:$AZ$907,$CA278,CO278)</f>
        <v>0</v>
      </c>
      <c r="AI278" s="34">
        <f>INDEX(Curves!$A$12:$AZ$907,$CA278,CP278)</f>
        <v>0</v>
      </c>
      <c r="AJ278" s="34"/>
      <c r="AK278" s="34">
        <f>INDEX(Curves!$A$12:$AZ$907,$CA278,CR278)</f>
        <v>0</v>
      </c>
      <c r="AL278" s="34">
        <f>INDEX(Curves!$A$12:$AZ$907,$CA278,CS278)</f>
        <v>0</v>
      </c>
      <c r="AM278" s="34">
        <f>INDEX(Curves!$A$12:$AZ$907,$CA278,CT278)</f>
        <v>0</v>
      </c>
      <c r="AN278" s="34"/>
      <c r="AO278" s="34">
        <f>INDEX(Curves!$A$12:$AZ$907,$CA278,CV278)</f>
        <v>0</v>
      </c>
      <c r="AP278" s="34">
        <f>INDEX(Curves!$A$12:$AZ$907,$CA278,CW278)</f>
        <v>0</v>
      </c>
      <c r="AQ278" s="34">
        <f>INDEX(Curves!$A$12:$AZ$907,$CA278,CX278)</f>
        <v>0</v>
      </c>
      <c r="AR278" s="34"/>
      <c r="AS278" s="34">
        <f>INDEX(Curves!$A$12:$AZ$907,$CA278,CZ278)</f>
        <v>0</v>
      </c>
      <c r="AT278" s="34">
        <f>INDEX(Curves!$A$12:$AZ$907,$CA278,DA278)</f>
        <v>0</v>
      </c>
      <c r="AU278" s="34">
        <f>INDEX(Curves!$A$12:$AZ$907,$CA278,DB278)</f>
        <v>0</v>
      </c>
      <c r="AV278" s="34"/>
      <c r="AW278" s="34">
        <f>INDEX(Curves!$A$12:$AZ$907,$CA278,DD278)</f>
        <v>0</v>
      </c>
      <c r="AX278" s="34">
        <f>INDEX(Curves!$A$12:$AZ$907,$CA278,DE278)</f>
        <v>0</v>
      </c>
      <c r="AY278" s="34">
        <f>INDEX(Curves!$A$12:$AZ$907,$CA278,DF278)</f>
        <v>0</v>
      </c>
      <c r="AZ278" s="34"/>
      <c r="BA278" s="34">
        <f>INDEX(Curves!$A$12:$AZ$907,$CA278,DH278)</f>
        <v>0</v>
      </c>
      <c r="BB278" s="34">
        <f>INDEX(Curves!$A$12:$AZ$907,$CA278,DI278)</f>
        <v>0</v>
      </c>
      <c r="BC278" s="34">
        <f>INDEX(Curves!$A$12:$AZ$907,$CA278,DJ278)</f>
        <v>0</v>
      </c>
      <c r="BD278" s="34"/>
      <c r="BE278" s="34">
        <f>INDEX(Curves!$A$12:$AZ$907,$CA278,DL278)</f>
        <v>0</v>
      </c>
      <c r="BF278" s="34">
        <f>INDEX(Curves!$A$12:$AZ$907,$CA278,DM278)</f>
        <v>0</v>
      </c>
      <c r="BG278" s="34">
        <f>INDEX(Curves!$A$12:$AZ$907,$CA278,DN278)</f>
        <v>0</v>
      </c>
      <c r="BH278" s="34"/>
      <c r="BI278" s="34">
        <f>INDEX(Curves!$A$12:$AZ$907,$CA278,DP278)</f>
        <v>0</v>
      </c>
      <c r="BJ278" s="34">
        <f>INDEX(Curves!$A$12:$AZ$907,$CA278,DQ278)</f>
        <v>0</v>
      </c>
      <c r="BK278" s="34">
        <f>INDEX(Curves!$A$12:$AZ$907,$CA278,DR278)</f>
        <v>0</v>
      </c>
      <c r="BL278"/>
      <c r="BM278"/>
      <c r="BN278" s="17">
        <f t="shared" si="342"/>
        <v>36647</v>
      </c>
      <c r="BO278" s="17">
        <f t="shared" ref="BO278:BX278" si="361">EOMONTH(BN278,1)</f>
        <v>36707</v>
      </c>
      <c r="BP278" s="17">
        <f t="shared" si="361"/>
        <v>36738</v>
      </c>
      <c r="BQ278" s="17">
        <f t="shared" si="361"/>
        <v>36769</v>
      </c>
      <c r="BR278" s="17">
        <f t="shared" si="361"/>
        <v>36799</v>
      </c>
      <c r="BS278" s="17">
        <f t="shared" si="361"/>
        <v>36830</v>
      </c>
      <c r="BT278" s="17">
        <f t="shared" si="361"/>
        <v>36860</v>
      </c>
      <c r="BU278" s="17">
        <f t="shared" si="361"/>
        <v>36891</v>
      </c>
      <c r="BV278" s="17">
        <f t="shared" si="361"/>
        <v>36922</v>
      </c>
      <c r="BW278" s="17">
        <f t="shared" si="361"/>
        <v>36950</v>
      </c>
      <c r="BX278" s="17">
        <f t="shared" si="361"/>
        <v>36981</v>
      </c>
      <c r="BY278" s="9"/>
      <c r="CA278" s="12">
        <f>MATCH(C278,Curves!$C$12:$C$433,0)</f>
        <v>276</v>
      </c>
      <c r="CB278" s="12">
        <f>MATCH(CONCATENATE("NG ",TEXT($BN278,"mmm-yyyy")),Curves!$11:$11,0)</f>
        <v>20</v>
      </c>
      <c r="CC278" s="12">
        <f>MATCH(CONCATENATE("B ",TEXT($BN278,"mmm-yyyy")),Curves!$11:$11,0)</f>
        <v>8</v>
      </c>
      <c r="CD278" s="12">
        <f>MATCH(CONCATENATE("DISC ",TEXT($BN278,"mmm-yyyy")),Curves!$11:$11,0)</f>
        <v>32</v>
      </c>
      <c r="CE278" s="12"/>
      <c r="CF278" s="12">
        <f>MATCH(CONCATENATE("NG ",TEXT($BO278,"mmm-yyyy")),Curves!$11:$11,0)</f>
        <v>21</v>
      </c>
      <c r="CG278" s="12">
        <f>MATCH(CONCATENATE("B ",TEXT($BO278,"mmm-yyyy")),Curves!$11:$11,0)</f>
        <v>9</v>
      </c>
      <c r="CH278" s="12">
        <f>MATCH(CONCATENATE("DISC ",TEXT($BO278,"mmm-yyyy")),Curves!$11:$11,0)</f>
        <v>33</v>
      </c>
      <c r="CI278" s="12"/>
      <c r="CJ278" s="12">
        <f>MATCH(CONCATENATE("NG ",TEXT($BP278,"mmm-yyyy")),Curves!$11:$11,0)</f>
        <v>22</v>
      </c>
      <c r="CK278" s="12">
        <f>MATCH(CONCATENATE("B ",TEXT($BP278,"mmm-yyyy")),Curves!$11:$11,0)</f>
        <v>10</v>
      </c>
      <c r="CL278" s="12">
        <f>MATCH(CONCATENATE("DISC ",TEXT($BP278,"mmm-yyyy")),Curves!$11:$11,0)</f>
        <v>34</v>
      </c>
      <c r="CM278" s="12"/>
      <c r="CN278" s="12">
        <f>MATCH(CONCATENATE("NG ",TEXT($BQ278,"mmm-yyyy")),Curves!$11:$11,0)</f>
        <v>23</v>
      </c>
      <c r="CO278" s="12">
        <f>MATCH(CONCATENATE("B ",TEXT($BQ278,"mmm-yyyy")),Curves!$11:$11,0)</f>
        <v>11</v>
      </c>
      <c r="CP278" s="12">
        <f>MATCH(CONCATENATE("DISC ",TEXT($BQ278,"mmm-yyyy")),Curves!$11:$11,0)</f>
        <v>35</v>
      </c>
      <c r="CQ278" s="12"/>
      <c r="CR278" s="12">
        <f>MATCH(CONCATENATE("NG ",TEXT($BR278,"mmm-yyyy")),Curves!$11:$11,0)</f>
        <v>24</v>
      </c>
      <c r="CS278" s="12">
        <f>MATCH(CONCATENATE("B ",TEXT($BR278,"mmm-yyyy")),Curves!$11:$11,0)</f>
        <v>12</v>
      </c>
      <c r="CT278" s="12">
        <f>MATCH(CONCATENATE("DISC ",TEXT($BR278,"mmm-yyyy")),Curves!$11:$11,0)</f>
        <v>36</v>
      </c>
      <c r="CU278" s="12"/>
      <c r="CV278" s="12">
        <f>MATCH(CONCATENATE("NG ",TEXT($BS278,"mmm-yyyy")),Curves!$11:$11,0)</f>
        <v>25</v>
      </c>
      <c r="CW278" s="12">
        <f>MATCH(CONCATENATE("B ",TEXT($BS278,"mmm-yyyy")),Curves!$11:$11,0)</f>
        <v>13</v>
      </c>
      <c r="CX278" s="12">
        <f>MATCH(CONCATENATE("DISC ",TEXT($BS278,"mmm-yyyy")),Curves!$11:$11,0)</f>
        <v>37</v>
      </c>
      <c r="CY278" s="12"/>
      <c r="CZ278" s="12">
        <f>MATCH(CONCATENATE("NG ",TEXT($BT278,"mmm-yyyy")),Curves!$11:$11,0)</f>
        <v>26</v>
      </c>
      <c r="DA278" s="12">
        <f>MATCH(CONCATENATE("B ",TEXT($BT278,"mmm-yyyy")),Curves!$11:$11,0)</f>
        <v>14</v>
      </c>
      <c r="DB278" s="12">
        <f>MATCH(CONCATENATE("DISC ",TEXT($BT278,"mmm-yyyy")),Curves!$11:$11,0)</f>
        <v>38</v>
      </c>
      <c r="DC278" s="12"/>
      <c r="DD278" s="12">
        <f>MATCH(CONCATENATE("NG ",TEXT($BU278,"mmm-yyyy")),Curves!$11:$11,0)</f>
        <v>27</v>
      </c>
      <c r="DE278" s="12">
        <f>MATCH(CONCATENATE("B ",TEXT($BU278,"mmm-yyyy")),Curves!$11:$11,0)</f>
        <v>15</v>
      </c>
      <c r="DF278" s="12">
        <f>MATCH(CONCATENATE("DISC ",TEXT($BU278,"mmm-yyyy")),Curves!$11:$11,0)</f>
        <v>39</v>
      </c>
      <c r="DG278" s="12"/>
      <c r="DH278" s="12">
        <f>MATCH(CONCATENATE("NG ",TEXT($BV278,"mmm-yyyy")),Curves!$11:$11,0)</f>
        <v>28</v>
      </c>
      <c r="DI278" s="12">
        <f>MATCH(CONCATENATE("B ",TEXT($BV278,"mmm-yyyy")),Curves!$11:$11,0)</f>
        <v>16</v>
      </c>
      <c r="DJ278" s="12">
        <f>MATCH(CONCATENATE("DISC ",TEXT($BV278,"mmm-yyyy")),Curves!$11:$11,0)</f>
        <v>40</v>
      </c>
      <c r="DL278" s="12">
        <f>MATCH(CONCATENATE("NG ",TEXT($BW278,"mmm-yyyy")),Curves!$11:$11,0)</f>
        <v>29</v>
      </c>
      <c r="DM278" s="12">
        <f>MATCH(CONCATENATE("B ",TEXT($BW278,"mmm-yyyy")),Curves!$11:$11,0)</f>
        <v>17</v>
      </c>
      <c r="DN278" s="12">
        <f>MATCH(CONCATENATE("DISC ",TEXT($BW278,"mmm-yyyy")),Curves!$11:$11,0)</f>
        <v>41</v>
      </c>
      <c r="DP278" s="12">
        <f>MATCH(CONCATENATE("NG ",TEXT($BX278,"mmm-yyyy")),Curves!$11:$11,0)</f>
        <v>30</v>
      </c>
      <c r="DQ278" s="12">
        <f>MATCH(CONCATENATE("B ",TEXT($BX278,"mmm-yyyy")),Curves!$11:$11,0)</f>
        <v>18</v>
      </c>
      <c r="DR278" s="12">
        <f>MATCH(CONCATENATE("DISC ",TEXT($BX278,"mmm-yyyy")),Curves!$11:$11,0)</f>
        <v>42</v>
      </c>
    </row>
    <row r="279" spans="2:122" x14ac:dyDescent="0.2">
      <c r="B279" s="6">
        <f t="shared" si="326"/>
        <v>36923</v>
      </c>
      <c r="C279" s="27">
        <f>IF(Curves!C288&lt;&gt;"",Curves!C288,"")</f>
        <v>36893</v>
      </c>
      <c r="D279" s="31"/>
      <c r="E279" s="20">
        <f t="shared" si="327"/>
        <v>0</v>
      </c>
      <c r="F279" s="20">
        <f t="shared" si="329"/>
        <v>0</v>
      </c>
      <c r="G279" s="20">
        <f t="shared" si="330"/>
        <v>0</v>
      </c>
      <c r="H279" s="20">
        <f t="shared" si="331"/>
        <v>0</v>
      </c>
      <c r="I279" s="20">
        <f t="shared" si="332"/>
        <v>0</v>
      </c>
      <c r="J279" s="20">
        <f t="shared" si="333"/>
        <v>0</v>
      </c>
      <c r="K279" s="20">
        <f t="shared" si="334"/>
        <v>0</v>
      </c>
      <c r="L279" s="20">
        <f t="shared" si="335"/>
        <v>0</v>
      </c>
      <c r="M279" s="20">
        <f t="shared" si="336"/>
        <v>0</v>
      </c>
      <c r="N279" s="20">
        <f t="shared" si="337"/>
        <v>7.6323220199048061</v>
      </c>
      <c r="O279" s="21">
        <f t="shared" si="338"/>
        <v>7.0504556608983711</v>
      </c>
      <c r="P279" s="20"/>
      <c r="Q279" s="50">
        <f t="shared" si="339"/>
        <v>7.6323220199048061</v>
      </c>
      <c r="R279" s="50">
        <f t="shared" si="358"/>
        <v>7.0504556608983711</v>
      </c>
      <c r="S279" s="51">
        <f t="shared" si="340"/>
        <v>0.58186635900643502</v>
      </c>
      <c r="U279" s="34">
        <f>INDEX(Curves!$A$12:$AZ$907,$CA279,CB279)</f>
        <v>0</v>
      </c>
      <c r="V279" s="34">
        <f>INDEX(Curves!$A$12:$AZ$907,$CA279,CC279)</f>
        <v>0</v>
      </c>
      <c r="W279" s="34">
        <f>INDEX(Curves!$A$12:$AZ$907,$CA279,CD279)</f>
        <v>0</v>
      </c>
      <c r="X279" s="34"/>
      <c r="Y279" s="34">
        <f>INDEX(Curves!$A$12:$AZ$907,$CA279,CF279)</f>
        <v>0</v>
      </c>
      <c r="Z279" s="34">
        <f>INDEX(Curves!$A$12:$AZ$907,$CA279,CG279)</f>
        <v>0</v>
      </c>
      <c r="AA279" s="34">
        <f>INDEX(Curves!$A$12:$AZ$907,$CA279,CH279)</f>
        <v>0</v>
      </c>
      <c r="AB279" s="34"/>
      <c r="AC279" s="34">
        <f>INDEX(Curves!$A$12:$AZ$907,$CA279,CJ279)</f>
        <v>0</v>
      </c>
      <c r="AD279" s="34">
        <f>INDEX(Curves!$A$12:$AZ$907,$CA279,CK279)</f>
        <v>0</v>
      </c>
      <c r="AE279" s="34">
        <f>INDEX(Curves!$A$12:$AZ$907,$CA279,CL279)</f>
        <v>0</v>
      </c>
      <c r="AF279" s="34"/>
      <c r="AG279" s="34">
        <f>INDEX(Curves!$A$12:$AZ$907,$CA279,CN279)</f>
        <v>0</v>
      </c>
      <c r="AH279" s="34">
        <f>INDEX(Curves!$A$12:$AZ$907,$CA279,CO279)</f>
        <v>0</v>
      </c>
      <c r="AI279" s="34">
        <f>INDEX(Curves!$A$12:$AZ$907,$CA279,CP279)</f>
        <v>0</v>
      </c>
      <c r="AJ279" s="34"/>
      <c r="AK279" s="34">
        <f>INDEX(Curves!$A$12:$AZ$907,$CA279,CR279)</f>
        <v>0</v>
      </c>
      <c r="AL279" s="34">
        <f>INDEX(Curves!$A$12:$AZ$907,$CA279,CS279)</f>
        <v>0</v>
      </c>
      <c r="AM279" s="34">
        <f>INDEX(Curves!$A$12:$AZ$907,$CA279,CT279)</f>
        <v>0</v>
      </c>
      <c r="AN279" s="34"/>
      <c r="AO279" s="34">
        <f>INDEX(Curves!$A$12:$AZ$907,$CA279,CV279)</f>
        <v>0</v>
      </c>
      <c r="AP279" s="34">
        <f>INDEX(Curves!$A$12:$AZ$907,$CA279,CW279)</f>
        <v>0</v>
      </c>
      <c r="AQ279" s="34">
        <f>INDEX(Curves!$A$12:$AZ$907,$CA279,CX279)</f>
        <v>0</v>
      </c>
      <c r="AR279" s="34"/>
      <c r="AS279" s="34">
        <f>INDEX(Curves!$A$12:$AZ$907,$CA279,CZ279)</f>
        <v>0</v>
      </c>
      <c r="AT279" s="34">
        <f>INDEX(Curves!$A$12:$AZ$907,$CA279,DA279)</f>
        <v>0</v>
      </c>
      <c r="AU279" s="34">
        <f>INDEX(Curves!$A$12:$AZ$907,$CA279,DB279)</f>
        <v>0</v>
      </c>
      <c r="AV279" s="34"/>
      <c r="AW279" s="34">
        <f>INDEX(Curves!$A$12:$AZ$907,$CA279,DD279)</f>
        <v>0</v>
      </c>
      <c r="AX279" s="34">
        <f>INDEX(Curves!$A$12:$AZ$907,$CA279,DE279)</f>
        <v>0</v>
      </c>
      <c r="AY279" s="34">
        <f>INDEX(Curves!$A$12:$AZ$907,$CA279,DF279)</f>
        <v>0</v>
      </c>
      <c r="AZ279" s="34"/>
      <c r="BA279" s="34">
        <f>INDEX(Curves!$A$12:$AZ$907,$CA279,DH279)</f>
        <v>0</v>
      </c>
      <c r="BB279" s="34">
        <f>INDEX(Curves!$A$12:$AZ$907,$CA279,DI279)</f>
        <v>0</v>
      </c>
      <c r="BC279" s="34">
        <f>INDEX(Curves!$A$12:$AZ$907,$CA279,DJ279)</f>
        <v>0</v>
      </c>
      <c r="BD279" s="34"/>
      <c r="BE279" s="34">
        <f>INDEX(Curves!$A$12:$AZ$907,$CA279,DL279)</f>
        <v>8.3640000000000008</v>
      </c>
      <c r="BF279" s="34">
        <f>INDEX(Curves!$A$12:$AZ$907,$CA279,DM279)</f>
        <v>-0.69</v>
      </c>
      <c r="BG279" s="34">
        <f>INDEX(Curves!$A$12:$AZ$907,$CA279,DN279)</f>
        <v>0.99456893665686796</v>
      </c>
      <c r="BH279" s="34"/>
      <c r="BI279" s="34">
        <f>INDEX(Curves!$A$12:$AZ$907,$CA279,DP279)</f>
        <v>7.7690000000000001</v>
      </c>
      <c r="BJ279" s="34">
        <f>INDEX(Curves!$A$12:$AZ$907,$CA279,DQ279)</f>
        <v>-0.64500000000000002</v>
      </c>
      <c r="BK279" s="34">
        <f>INDEX(Curves!$A$12:$AZ$907,$CA279,DR279)</f>
        <v>0.98967653858764326</v>
      </c>
      <c r="BL279"/>
      <c r="BM279"/>
      <c r="BN279" s="17">
        <f t="shared" si="342"/>
        <v>36647</v>
      </c>
      <c r="BO279" s="17">
        <f t="shared" ref="BO279:BX279" si="362">EOMONTH(BN279,1)</f>
        <v>36707</v>
      </c>
      <c r="BP279" s="17">
        <f t="shared" si="362"/>
        <v>36738</v>
      </c>
      <c r="BQ279" s="17">
        <f t="shared" si="362"/>
        <v>36769</v>
      </c>
      <c r="BR279" s="17">
        <f t="shared" si="362"/>
        <v>36799</v>
      </c>
      <c r="BS279" s="17">
        <f t="shared" si="362"/>
        <v>36830</v>
      </c>
      <c r="BT279" s="17">
        <f t="shared" si="362"/>
        <v>36860</v>
      </c>
      <c r="BU279" s="17">
        <f t="shared" si="362"/>
        <v>36891</v>
      </c>
      <c r="BV279" s="17">
        <f t="shared" si="362"/>
        <v>36922</v>
      </c>
      <c r="BW279" s="17">
        <f t="shared" si="362"/>
        <v>36950</v>
      </c>
      <c r="BX279" s="17">
        <f t="shared" si="362"/>
        <v>36981</v>
      </c>
      <c r="BY279" s="9"/>
      <c r="CA279" s="12">
        <f>MATCH(C279,Curves!$C$12:$C$433,0)</f>
        <v>277</v>
      </c>
      <c r="CB279" s="12">
        <f>MATCH(CONCATENATE("NG ",TEXT($BN279,"mmm-yyyy")),Curves!$11:$11,0)</f>
        <v>20</v>
      </c>
      <c r="CC279" s="12">
        <f>MATCH(CONCATENATE("B ",TEXT($BN279,"mmm-yyyy")),Curves!$11:$11,0)</f>
        <v>8</v>
      </c>
      <c r="CD279" s="12">
        <f>MATCH(CONCATENATE("DISC ",TEXT($BN279,"mmm-yyyy")),Curves!$11:$11,0)</f>
        <v>32</v>
      </c>
      <c r="CE279" s="12"/>
      <c r="CF279" s="12">
        <f>MATCH(CONCATENATE("NG ",TEXT($BO279,"mmm-yyyy")),Curves!$11:$11,0)</f>
        <v>21</v>
      </c>
      <c r="CG279" s="12">
        <f>MATCH(CONCATENATE("B ",TEXT($BO279,"mmm-yyyy")),Curves!$11:$11,0)</f>
        <v>9</v>
      </c>
      <c r="CH279" s="12">
        <f>MATCH(CONCATENATE("DISC ",TEXT($BO279,"mmm-yyyy")),Curves!$11:$11,0)</f>
        <v>33</v>
      </c>
      <c r="CI279" s="12"/>
      <c r="CJ279" s="12">
        <f>MATCH(CONCATENATE("NG ",TEXT($BP279,"mmm-yyyy")),Curves!$11:$11,0)</f>
        <v>22</v>
      </c>
      <c r="CK279" s="12">
        <f>MATCH(CONCATENATE("B ",TEXT($BP279,"mmm-yyyy")),Curves!$11:$11,0)</f>
        <v>10</v>
      </c>
      <c r="CL279" s="12">
        <f>MATCH(CONCATENATE("DISC ",TEXT($BP279,"mmm-yyyy")),Curves!$11:$11,0)</f>
        <v>34</v>
      </c>
      <c r="CM279" s="12"/>
      <c r="CN279" s="12">
        <f>MATCH(CONCATENATE("NG ",TEXT($BQ279,"mmm-yyyy")),Curves!$11:$11,0)</f>
        <v>23</v>
      </c>
      <c r="CO279" s="12">
        <f>MATCH(CONCATENATE("B ",TEXT($BQ279,"mmm-yyyy")),Curves!$11:$11,0)</f>
        <v>11</v>
      </c>
      <c r="CP279" s="12">
        <f>MATCH(CONCATENATE("DISC ",TEXT($BQ279,"mmm-yyyy")),Curves!$11:$11,0)</f>
        <v>35</v>
      </c>
      <c r="CQ279" s="12"/>
      <c r="CR279" s="12">
        <f>MATCH(CONCATENATE("NG ",TEXT($BR279,"mmm-yyyy")),Curves!$11:$11,0)</f>
        <v>24</v>
      </c>
      <c r="CS279" s="12">
        <f>MATCH(CONCATENATE("B ",TEXT($BR279,"mmm-yyyy")),Curves!$11:$11,0)</f>
        <v>12</v>
      </c>
      <c r="CT279" s="12">
        <f>MATCH(CONCATENATE("DISC ",TEXT($BR279,"mmm-yyyy")),Curves!$11:$11,0)</f>
        <v>36</v>
      </c>
      <c r="CU279" s="12"/>
      <c r="CV279" s="12">
        <f>MATCH(CONCATENATE("NG ",TEXT($BS279,"mmm-yyyy")),Curves!$11:$11,0)</f>
        <v>25</v>
      </c>
      <c r="CW279" s="12">
        <f>MATCH(CONCATENATE("B ",TEXT($BS279,"mmm-yyyy")),Curves!$11:$11,0)</f>
        <v>13</v>
      </c>
      <c r="CX279" s="12">
        <f>MATCH(CONCATENATE("DISC ",TEXT($BS279,"mmm-yyyy")),Curves!$11:$11,0)</f>
        <v>37</v>
      </c>
      <c r="CY279" s="12"/>
      <c r="CZ279" s="12">
        <f>MATCH(CONCATENATE("NG ",TEXT($BT279,"mmm-yyyy")),Curves!$11:$11,0)</f>
        <v>26</v>
      </c>
      <c r="DA279" s="12">
        <f>MATCH(CONCATENATE("B ",TEXT($BT279,"mmm-yyyy")),Curves!$11:$11,0)</f>
        <v>14</v>
      </c>
      <c r="DB279" s="12">
        <f>MATCH(CONCATENATE("DISC ",TEXT($BT279,"mmm-yyyy")),Curves!$11:$11,0)</f>
        <v>38</v>
      </c>
      <c r="DC279" s="12"/>
      <c r="DD279" s="12">
        <f>MATCH(CONCATENATE("NG ",TEXT($BU279,"mmm-yyyy")),Curves!$11:$11,0)</f>
        <v>27</v>
      </c>
      <c r="DE279" s="12">
        <f>MATCH(CONCATENATE("B ",TEXT($BU279,"mmm-yyyy")),Curves!$11:$11,0)</f>
        <v>15</v>
      </c>
      <c r="DF279" s="12">
        <f>MATCH(CONCATENATE("DISC ",TEXT($BU279,"mmm-yyyy")),Curves!$11:$11,0)</f>
        <v>39</v>
      </c>
      <c r="DG279" s="12"/>
      <c r="DH279" s="12">
        <f>MATCH(CONCATENATE("NG ",TEXT($BV279,"mmm-yyyy")),Curves!$11:$11,0)</f>
        <v>28</v>
      </c>
      <c r="DI279" s="12">
        <f>MATCH(CONCATENATE("B ",TEXT($BV279,"mmm-yyyy")),Curves!$11:$11,0)</f>
        <v>16</v>
      </c>
      <c r="DJ279" s="12">
        <f>MATCH(CONCATENATE("DISC ",TEXT($BV279,"mmm-yyyy")),Curves!$11:$11,0)</f>
        <v>40</v>
      </c>
      <c r="DL279" s="12">
        <f>MATCH(CONCATENATE("NG ",TEXT($BW279,"mmm-yyyy")),Curves!$11:$11,0)</f>
        <v>29</v>
      </c>
      <c r="DM279" s="12">
        <f>MATCH(CONCATENATE("B ",TEXT($BW279,"mmm-yyyy")),Curves!$11:$11,0)</f>
        <v>17</v>
      </c>
      <c r="DN279" s="12">
        <f>MATCH(CONCATENATE("DISC ",TEXT($BW279,"mmm-yyyy")),Curves!$11:$11,0)</f>
        <v>41</v>
      </c>
      <c r="DP279" s="12">
        <f>MATCH(CONCATENATE("NG ",TEXT($BX279,"mmm-yyyy")),Curves!$11:$11,0)</f>
        <v>30</v>
      </c>
      <c r="DQ279" s="12">
        <f>MATCH(CONCATENATE("B ",TEXT($BX279,"mmm-yyyy")),Curves!$11:$11,0)</f>
        <v>18</v>
      </c>
      <c r="DR279" s="12">
        <f>MATCH(CONCATENATE("DISC ",TEXT($BX279,"mmm-yyyy")),Curves!$11:$11,0)</f>
        <v>42</v>
      </c>
    </row>
    <row r="280" spans="2:122" x14ac:dyDescent="0.2">
      <c r="B280" s="6">
        <f t="shared" si="326"/>
        <v>36923</v>
      </c>
      <c r="C280" s="27">
        <f>IF(Curves!C289&lt;&gt;"",Curves!C289,"")</f>
        <v>36894</v>
      </c>
      <c r="D280" s="31"/>
      <c r="E280" s="20">
        <f t="shared" si="327"/>
        <v>0</v>
      </c>
      <c r="F280" s="20">
        <f t="shared" si="329"/>
        <v>0</v>
      </c>
      <c r="G280" s="20">
        <f t="shared" si="330"/>
        <v>0</v>
      </c>
      <c r="H280" s="20">
        <f t="shared" si="331"/>
        <v>0</v>
      </c>
      <c r="I280" s="20">
        <f t="shared" si="332"/>
        <v>0</v>
      </c>
      <c r="J280" s="20">
        <f t="shared" si="333"/>
        <v>0</v>
      </c>
      <c r="K280" s="20">
        <f t="shared" si="334"/>
        <v>0</v>
      </c>
      <c r="L280" s="20">
        <f t="shared" si="335"/>
        <v>0</v>
      </c>
      <c r="M280" s="20">
        <f t="shared" si="336"/>
        <v>0</v>
      </c>
      <c r="N280" s="20">
        <f t="shared" si="337"/>
        <v>7.6786802667697653</v>
      </c>
      <c r="O280" s="21">
        <f t="shared" si="338"/>
        <v>7.0929534782679653</v>
      </c>
      <c r="P280" s="20"/>
      <c r="Q280" s="50">
        <f t="shared" si="339"/>
        <v>7.6786802667697653</v>
      </c>
      <c r="R280" s="50">
        <f t="shared" si="358"/>
        <v>7.0929534782679653</v>
      </c>
      <c r="S280" s="51">
        <f t="shared" si="340"/>
        <v>0.58572678850180004</v>
      </c>
      <c r="U280" s="34">
        <f>INDEX(Curves!$A$12:$AZ$907,$CA280,CB280)</f>
        <v>0</v>
      </c>
      <c r="V280" s="34">
        <f>INDEX(Curves!$A$12:$AZ$907,$CA280,CC280)</f>
        <v>0</v>
      </c>
      <c r="W280" s="34">
        <f>INDEX(Curves!$A$12:$AZ$907,$CA280,CD280)</f>
        <v>0</v>
      </c>
      <c r="X280" s="34"/>
      <c r="Y280" s="34">
        <f>INDEX(Curves!$A$12:$AZ$907,$CA280,CF280)</f>
        <v>0</v>
      </c>
      <c r="Z280" s="34">
        <f>INDEX(Curves!$A$12:$AZ$907,$CA280,CG280)</f>
        <v>0</v>
      </c>
      <c r="AA280" s="34">
        <f>INDEX(Curves!$A$12:$AZ$907,$CA280,CH280)</f>
        <v>0</v>
      </c>
      <c r="AB280" s="34"/>
      <c r="AC280" s="34">
        <f>INDEX(Curves!$A$12:$AZ$907,$CA280,CJ280)</f>
        <v>0</v>
      </c>
      <c r="AD280" s="34">
        <f>INDEX(Curves!$A$12:$AZ$907,$CA280,CK280)</f>
        <v>0</v>
      </c>
      <c r="AE280" s="34">
        <f>INDEX(Curves!$A$12:$AZ$907,$CA280,CL280)</f>
        <v>0</v>
      </c>
      <c r="AF280" s="34"/>
      <c r="AG280" s="34">
        <f>INDEX(Curves!$A$12:$AZ$907,$CA280,CN280)</f>
        <v>0</v>
      </c>
      <c r="AH280" s="34">
        <f>INDEX(Curves!$A$12:$AZ$907,$CA280,CO280)</f>
        <v>0</v>
      </c>
      <c r="AI280" s="34">
        <f>INDEX(Curves!$A$12:$AZ$907,$CA280,CP280)</f>
        <v>0</v>
      </c>
      <c r="AJ280" s="34"/>
      <c r="AK280" s="34">
        <f>INDEX(Curves!$A$12:$AZ$907,$CA280,CR280)</f>
        <v>0</v>
      </c>
      <c r="AL280" s="34">
        <f>INDEX(Curves!$A$12:$AZ$907,$CA280,CS280)</f>
        <v>0</v>
      </c>
      <c r="AM280" s="34">
        <f>INDEX(Curves!$A$12:$AZ$907,$CA280,CT280)</f>
        <v>0</v>
      </c>
      <c r="AN280" s="34"/>
      <c r="AO280" s="34">
        <f>INDEX(Curves!$A$12:$AZ$907,$CA280,CV280)</f>
        <v>0</v>
      </c>
      <c r="AP280" s="34">
        <f>INDEX(Curves!$A$12:$AZ$907,$CA280,CW280)</f>
        <v>0</v>
      </c>
      <c r="AQ280" s="34">
        <f>INDEX(Curves!$A$12:$AZ$907,$CA280,CX280)</f>
        <v>0</v>
      </c>
      <c r="AR280" s="34"/>
      <c r="AS280" s="34">
        <f>INDEX(Curves!$A$12:$AZ$907,$CA280,CZ280)</f>
        <v>0</v>
      </c>
      <c r="AT280" s="34">
        <f>INDEX(Curves!$A$12:$AZ$907,$CA280,DA280)</f>
        <v>0</v>
      </c>
      <c r="AU280" s="34">
        <f>INDEX(Curves!$A$12:$AZ$907,$CA280,DB280)</f>
        <v>0</v>
      </c>
      <c r="AV280" s="34"/>
      <c r="AW280" s="34">
        <f>INDEX(Curves!$A$12:$AZ$907,$CA280,DD280)</f>
        <v>0</v>
      </c>
      <c r="AX280" s="34">
        <f>INDEX(Curves!$A$12:$AZ$907,$CA280,DE280)</f>
        <v>0</v>
      </c>
      <c r="AY280" s="34">
        <f>INDEX(Curves!$A$12:$AZ$907,$CA280,DF280)</f>
        <v>0</v>
      </c>
      <c r="AZ280" s="34"/>
      <c r="BA280" s="34">
        <f>INDEX(Curves!$A$12:$AZ$907,$CA280,DH280)</f>
        <v>0</v>
      </c>
      <c r="BB280" s="34">
        <f>INDEX(Curves!$A$12:$AZ$907,$CA280,DI280)</f>
        <v>0</v>
      </c>
      <c r="BC280" s="34">
        <f>INDEX(Curves!$A$12:$AZ$907,$CA280,DJ280)</f>
        <v>0</v>
      </c>
      <c r="BD280" s="34"/>
      <c r="BE280" s="34">
        <f>INDEX(Curves!$A$12:$AZ$907,$CA280,DL280)</f>
        <v>8.1890000000000001</v>
      </c>
      <c r="BF280" s="34">
        <f>INDEX(Curves!$A$12:$AZ$907,$CA280,DM280)</f>
        <v>-0.47</v>
      </c>
      <c r="BG280" s="34">
        <f>INDEX(Curves!$A$12:$AZ$907,$CA280,DN280)</f>
        <v>0.99477656001681114</v>
      </c>
      <c r="BH280" s="34"/>
      <c r="BI280" s="34">
        <f>INDEX(Curves!$A$12:$AZ$907,$CA280,DP280)</f>
        <v>7.6150000000000002</v>
      </c>
      <c r="BJ280" s="34">
        <f>INDEX(Curves!$A$12:$AZ$907,$CA280,DQ280)</f>
        <v>-0.45</v>
      </c>
      <c r="BK280" s="34">
        <f>INDEX(Curves!$A$12:$AZ$907,$CA280,DR280)</f>
        <v>0.98994465851611524</v>
      </c>
      <c r="BL280"/>
      <c r="BM280"/>
      <c r="BN280" s="17">
        <f t="shared" si="342"/>
        <v>36647</v>
      </c>
      <c r="BO280" s="17">
        <f t="shared" ref="BO280:BX280" si="363">EOMONTH(BN280,1)</f>
        <v>36707</v>
      </c>
      <c r="BP280" s="17">
        <f t="shared" si="363"/>
        <v>36738</v>
      </c>
      <c r="BQ280" s="17">
        <f t="shared" si="363"/>
        <v>36769</v>
      </c>
      <c r="BR280" s="17">
        <f t="shared" si="363"/>
        <v>36799</v>
      </c>
      <c r="BS280" s="17">
        <f t="shared" si="363"/>
        <v>36830</v>
      </c>
      <c r="BT280" s="17">
        <f t="shared" si="363"/>
        <v>36860</v>
      </c>
      <c r="BU280" s="17">
        <f t="shared" si="363"/>
        <v>36891</v>
      </c>
      <c r="BV280" s="17">
        <f t="shared" si="363"/>
        <v>36922</v>
      </c>
      <c r="BW280" s="17">
        <f t="shared" si="363"/>
        <v>36950</v>
      </c>
      <c r="BX280" s="17">
        <f t="shared" si="363"/>
        <v>36981</v>
      </c>
      <c r="BY280" s="9"/>
      <c r="CA280" s="12">
        <f>MATCH(C280,Curves!$C$12:$C$433,0)</f>
        <v>278</v>
      </c>
      <c r="CB280" s="12">
        <f>MATCH(CONCATENATE("NG ",TEXT($BN280,"mmm-yyyy")),Curves!$11:$11,0)</f>
        <v>20</v>
      </c>
      <c r="CC280" s="12">
        <f>MATCH(CONCATENATE("B ",TEXT($BN280,"mmm-yyyy")),Curves!$11:$11,0)</f>
        <v>8</v>
      </c>
      <c r="CD280" s="12">
        <f>MATCH(CONCATENATE("DISC ",TEXT($BN280,"mmm-yyyy")),Curves!$11:$11,0)</f>
        <v>32</v>
      </c>
      <c r="CE280" s="12"/>
      <c r="CF280" s="12">
        <f>MATCH(CONCATENATE("NG ",TEXT($BO280,"mmm-yyyy")),Curves!$11:$11,0)</f>
        <v>21</v>
      </c>
      <c r="CG280" s="12">
        <f>MATCH(CONCATENATE("B ",TEXT($BO280,"mmm-yyyy")),Curves!$11:$11,0)</f>
        <v>9</v>
      </c>
      <c r="CH280" s="12">
        <f>MATCH(CONCATENATE("DISC ",TEXT($BO280,"mmm-yyyy")),Curves!$11:$11,0)</f>
        <v>33</v>
      </c>
      <c r="CI280" s="12"/>
      <c r="CJ280" s="12">
        <f>MATCH(CONCATENATE("NG ",TEXT($BP280,"mmm-yyyy")),Curves!$11:$11,0)</f>
        <v>22</v>
      </c>
      <c r="CK280" s="12">
        <f>MATCH(CONCATENATE("B ",TEXT($BP280,"mmm-yyyy")),Curves!$11:$11,0)</f>
        <v>10</v>
      </c>
      <c r="CL280" s="12">
        <f>MATCH(CONCATENATE("DISC ",TEXT($BP280,"mmm-yyyy")),Curves!$11:$11,0)</f>
        <v>34</v>
      </c>
      <c r="CM280" s="12"/>
      <c r="CN280" s="12">
        <f>MATCH(CONCATENATE("NG ",TEXT($BQ280,"mmm-yyyy")),Curves!$11:$11,0)</f>
        <v>23</v>
      </c>
      <c r="CO280" s="12">
        <f>MATCH(CONCATENATE("B ",TEXT($BQ280,"mmm-yyyy")),Curves!$11:$11,0)</f>
        <v>11</v>
      </c>
      <c r="CP280" s="12">
        <f>MATCH(CONCATENATE("DISC ",TEXT($BQ280,"mmm-yyyy")),Curves!$11:$11,0)</f>
        <v>35</v>
      </c>
      <c r="CQ280" s="12"/>
      <c r="CR280" s="12">
        <f>MATCH(CONCATENATE("NG ",TEXT($BR280,"mmm-yyyy")),Curves!$11:$11,0)</f>
        <v>24</v>
      </c>
      <c r="CS280" s="12">
        <f>MATCH(CONCATENATE("B ",TEXT($BR280,"mmm-yyyy")),Curves!$11:$11,0)</f>
        <v>12</v>
      </c>
      <c r="CT280" s="12">
        <f>MATCH(CONCATENATE("DISC ",TEXT($BR280,"mmm-yyyy")),Curves!$11:$11,0)</f>
        <v>36</v>
      </c>
      <c r="CU280" s="12"/>
      <c r="CV280" s="12">
        <f>MATCH(CONCATENATE("NG ",TEXT($BS280,"mmm-yyyy")),Curves!$11:$11,0)</f>
        <v>25</v>
      </c>
      <c r="CW280" s="12">
        <f>MATCH(CONCATENATE("B ",TEXT($BS280,"mmm-yyyy")),Curves!$11:$11,0)</f>
        <v>13</v>
      </c>
      <c r="CX280" s="12">
        <f>MATCH(CONCATENATE("DISC ",TEXT($BS280,"mmm-yyyy")),Curves!$11:$11,0)</f>
        <v>37</v>
      </c>
      <c r="CY280" s="12"/>
      <c r="CZ280" s="12">
        <f>MATCH(CONCATENATE("NG ",TEXT($BT280,"mmm-yyyy")),Curves!$11:$11,0)</f>
        <v>26</v>
      </c>
      <c r="DA280" s="12">
        <f>MATCH(CONCATENATE("B ",TEXT($BT280,"mmm-yyyy")),Curves!$11:$11,0)</f>
        <v>14</v>
      </c>
      <c r="DB280" s="12">
        <f>MATCH(CONCATENATE("DISC ",TEXT($BT280,"mmm-yyyy")),Curves!$11:$11,0)</f>
        <v>38</v>
      </c>
      <c r="DC280" s="12"/>
      <c r="DD280" s="12">
        <f>MATCH(CONCATENATE("NG ",TEXT($BU280,"mmm-yyyy")),Curves!$11:$11,0)</f>
        <v>27</v>
      </c>
      <c r="DE280" s="12">
        <f>MATCH(CONCATENATE("B ",TEXT($BU280,"mmm-yyyy")),Curves!$11:$11,0)</f>
        <v>15</v>
      </c>
      <c r="DF280" s="12">
        <f>MATCH(CONCATENATE("DISC ",TEXT($BU280,"mmm-yyyy")),Curves!$11:$11,0)</f>
        <v>39</v>
      </c>
      <c r="DG280" s="12"/>
      <c r="DH280" s="12">
        <f>MATCH(CONCATENATE("NG ",TEXT($BV280,"mmm-yyyy")),Curves!$11:$11,0)</f>
        <v>28</v>
      </c>
      <c r="DI280" s="12">
        <f>MATCH(CONCATENATE("B ",TEXT($BV280,"mmm-yyyy")),Curves!$11:$11,0)</f>
        <v>16</v>
      </c>
      <c r="DJ280" s="12">
        <f>MATCH(CONCATENATE("DISC ",TEXT($BV280,"mmm-yyyy")),Curves!$11:$11,0)</f>
        <v>40</v>
      </c>
      <c r="DL280" s="12">
        <f>MATCH(CONCATENATE("NG ",TEXT($BW280,"mmm-yyyy")),Curves!$11:$11,0)</f>
        <v>29</v>
      </c>
      <c r="DM280" s="12">
        <f>MATCH(CONCATENATE("B ",TEXT($BW280,"mmm-yyyy")),Curves!$11:$11,0)</f>
        <v>17</v>
      </c>
      <c r="DN280" s="12">
        <f>MATCH(CONCATENATE("DISC ",TEXT($BW280,"mmm-yyyy")),Curves!$11:$11,0)</f>
        <v>41</v>
      </c>
      <c r="DP280" s="12">
        <f>MATCH(CONCATENATE("NG ",TEXT($BX280,"mmm-yyyy")),Curves!$11:$11,0)</f>
        <v>30</v>
      </c>
      <c r="DQ280" s="12">
        <f>MATCH(CONCATENATE("B ",TEXT($BX280,"mmm-yyyy")),Curves!$11:$11,0)</f>
        <v>18</v>
      </c>
      <c r="DR280" s="12">
        <f>MATCH(CONCATENATE("DISC ",TEXT($BX280,"mmm-yyyy")),Curves!$11:$11,0)</f>
        <v>42</v>
      </c>
    </row>
    <row r="281" spans="2:122" x14ac:dyDescent="0.2">
      <c r="B281" s="6">
        <f t="shared" si="326"/>
        <v>36923</v>
      </c>
      <c r="C281" s="27">
        <f>IF(Curves!C290&lt;&gt;"",Curves!C290,"")</f>
        <v>36895</v>
      </c>
      <c r="D281" s="31"/>
      <c r="E281" s="20">
        <f t="shared" si="327"/>
        <v>0</v>
      </c>
      <c r="F281" s="20">
        <f t="shared" si="329"/>
        <v>0</v>
      </c>
      <c r="G281" s="20">
        <f t="shared" si="330"/>
        <v>0</v>
      </c>
      <c r="H281" s="20">
        <f t="shared" si="331"/>
        <v>0</v>
      </c>
      <c r="I281" s="20">
        <f t="shared" si="332"/>
        <v>0</v>
      </c>
      <c r="J281" s="20">
        <f t="shared" si="333"/>
        <v>0</v>
      </c>
      <c r="K281" s="20">
        <f t="shared" si="334"/>
        <v>0</v>
      </c>
      <c r="L281" s="20">
        <f t="shared" si="335"/>
        <v>0</v>
      </c>
      <c r="M281" s="20">
        <f t="shared" si="336"/>
        <v>0</v>
      </c>
      <c r="N281" s="20">
        <f t="shared" si="337"/>
        <v>8.4064381288978076</v>
      </c>
      <c r="O281" s="21">
        <f t="shared" si="338"/>
        <v>7.7052947173615527</v>
      </c>
      <c r="P281" s="20"/>
      <c r="Q281" s="50">
        <f t="shared" si="339"/>
        <v>8.4064381288978076</v>
      </c>
      <c r="R281" s="50">
        <f t="shared" si="358"/>
        <v>7.7052947173615527</v>
      </c>
      <c r="S281" s="51">
        <f t="shared" si="340"/>
        <v>0.70114341153625492</v>
      </c>
      <c r="U281" s="34">
        <f>INDEX(Curves!$A$12:$AZ$907,$CA281,CB281)</f>
        <v>0</v>
      </c>
      <c r="V281" s="34">
        <f>INDEX(Curves!$A$12:$AZ$907,$CA281,CC281)</f>
        <v>0</v>
      </c>
      <c r="W281" s="34">
        <f>INDEX(Curves!$A$12:$AZ$907,$CA281,CD281)</f>
        <v>0</v>
      </c>
      <c r="X281" s="34"/>
      <c r="Y281" s="34">
        <f>INDEX(Curves!$A$12:$AZ$907,$CA281,CF281)</f>
        <v>0</v>
      </c>
      <c r="Z281" s="34">
        <f>INDEX(Curves!$A$12:$AZ$907,$CA281,CG281)</f>
        <v>0</v>
      </c>
      <c r="AA281" s="34">
        <f>INDEX(Curves!$A$12:$AZ$907,$CA281,CH281)</f>
        <v>0</v>
      </c>
      <c r="AB281" s="34"/>
      <c r="AC281" s="34">
        <f>INDEX(Curves!$A$12:$AZ$907,$CA281,CJ281)</f>
        <v>0</v>
      </c>
      <c r="AD281" s="34">
        <f>INDEX(Curves!$A$12:$AZ$907,$CA281,CK281)</f>
        <v>0</v>
      </c>
      <c r="AE281" s="34">
        <f>INDEX(Curves!$A$12:$AZ$907,$CA281,CL281)</f>
        <v>0</v>
      </c>
      <c r="AF281" s="34"/>
      <c r="AG281" s="34">
        <f>INDEX(Curves!$A$12:$AZ$907,$CA281,CN281)</f>
        <v>0</v>
      </c>
      <c r="AH281" s="34">
        <f>INDEX(Curves!$A$12:$AZ$907,$CA281,CO281)</f>
        <v>0</v>
      </c>
      <c r="AI281" s="34">
        <f>INDEX(Curves!$A$12:$AZ$907,$CA281,CP281)</f>
        <v>0</v>
      </c>
      <c r="AJ281" s="34"/>
      <c r="AK281" s="34">
        <f>INDEX(Curves!$A$12:$AZ$907,$CA281,CR281)</f>
        <v>0</v>
      </c>
      <c r="AL281" s="34">
        <f>INDEX(Curves!$A$12:$AZ$907,$CA281,CS281)</f>
        <v>0</v>
      </c>
      <c r="AM281" s="34">
        <f>INDEX(Curves!$A$12:$AZ$907,$CA281,CT281)</f>
        <v>0</v>
      </c>
      <c r="AN281" s="34"/>
      <c r="AO281" s="34">
        <f>INDEX(Curves!$A$12:$AZ$907,$CA281,CV281)</f>
        <v>0</v>
      </c>
      <c r="AP281" s="34">
        <f>INDEX(Curves!$A$12:$AZ$907,$CA281,CW281)</f>
        <v>0</v>
      </c>
      <c r="AQ281" s="34">
        <f>INDEX(Curves!$A$12:$AZ$907,$CA281,CX281)</f>
        <v>0</v>
      </c>
      <c r="AR281" s="34"/>
      <c r="AS281" s="34">
        <f>INDEX(Curves!$A$12:$AZ$907,$CA281,CZ281)</f>
        <v>0</v>
      </c>
      <c r="AT281" s="34">
        <f>INDEX(Curves!$A$12:$AZ$907,$CA281,DA281)</f>
        <v>0</v>
      </c>
      <c r="AU281" s="34">
        <f>INDEX(Curves!$A$12:$AZ$907,$CA281,DB281)</f>
        <v>0</v>
      </c>
      <c r="AV281" s="34"/>
      <c r="AW281" s="34">
        <f>INDEX(Curves!$A$12:$AZ$907,$CA281,DD281)</f>
        <v>0</v>
      </c>
      <c r="AX281" s="34">
        <f>INDEX(Curves!$A$12:$AZ$907,$CA281,DE281)</f>
        <v>0</v>
      </c>
      <c r="AY281" s="34">
        <f>INDEX(Curves!$A$12:$AZ$907,$CA281,DF281)</f>
        <v>0</v>
      </c>
      <c r="AZ281" s="34"/>
      <c r="BA281" s="34">
        <f>INDEX(Curves!$A$12:$AZ$907,$CA281,DH281)</f>
        <v>0</v>
      </c>
      <c r="BB281" s="34">
        <f>INDEX(Curves!$A$12:$AZ$907,$CA281,DI281)</f>
        <v>0</v>
      </c>
      <c r="BC281" s="34">
        <f>INDEX(Curves!$A$12:$AZ$907,$CA281,DJ281)</f>
        <v>0</v>
      </c>
      <c r="BD281" s="34"/>
      <c r="BE281" s="34">
        <f>INDEX(Curves!$A$12:$AZ$907,$CA281,DL281)</f>
        <v>8.9660000000000011</v>
      </c>
      <c r="BF281" s="34">
        <f>INDEX(Curves!$A$12:$AZ$907,$CA281,DM281)</f>
        <v>-0.52</v>
      </c>
      <c r="BG281" s="34">
        <f>INDEX(Curves!$A$12:$AZ$907,$CA281,DN281)</f>
        <v>0.99531590443971174</v>
      </c>
      <c r="BH281" s="34"/>
      <c r="BI281" s="34">
        <f>INDEX(Curves!$A$12:$AZ$907,$CA281,DP281)</f>
        <v>8.2670000000000012</v>
      </c>
      <c r="BJ281" s="34">
        <f>INDEX(Curves!$A$12:$AZ$907,$CA281,DQ281)</f>
        <v>-0.49</v>
      </c>
      <c r="BK281" s="34">
        <f>INDEX(Curves!$A$12:$AZ$907,$CA281,DR281)</f>
        <v>0.99077982735779246</v>
      </c>
      <c r="BL281"/>
      <c r="BM281"/>
      <c r="BN281" s="17">
        <f t="shared" si="342"/>
        <v>36647</v>
      </c>
      <c r="BO281" s="17">
        <f t="shared" ref="BO281:BX281" si="364">EOMONTH(BN281,1)</f>
        <v>36707</v>
      </c>
      <c r="BP281" s="17">
        <f t="shared" si="364"/>
        <v>36738</v>
      </c>
      <c r="BQ281" s="17">
        <f t="shared" si="364"/>
        <v>36769</v>
      </c>
      <c r="BR281" s="17">
        <f t="shared" si="364"/>
        <v>36799</v>
      </c>
      <c r="BS281" s="17">
        <f t="shared" si="364"/>
        <v>36830</v>
      </c>
      <c r="BT281" s="17">
        <f t="shared" si="364"/>
        <v>36860</v>
      </c>
      <c r="BU281" s="17">
        <f t="shared" si="364"/>
        <v>36891</v>
      </c>
      <c r="BV281" s="17">
        <f t="shared" si="364"/>
        <v>36922</v>
      </c>
      <c r="BW281" s="17">
        <f t="shared" si="364"/>
        <v>36950</v>
      </c>
      <c r="BX281" s="17">
        <f t="shared" si="364"/>
        <v>36981</v>
      </c>
      <c r="BY281" s="9"/>
      <c r="CA281" s="12">
        <f>MATCH(C281,Curves!$C$12:$C$433,0)</f>
        <v>279</v>
      </c>
      <c r="CB281" s="12">
        <f>MATCH(CONCATENATE("NG ",TEXT($BN281,"mmm-yyyy")),Curves!$11:$11,0)</f>
        <v>20</v>
      </c>
      <c r="CC281" s="12">
        <f>MATCH(CONCATENATE("B ",TEXT($BN281,"mmm-yyyy")),Curves!$11:$11,0)</f>
        <v>8</v>
      </c>
      <c r="CD281" s="12">
        <f>MATCH(CONCATENATE("DISC ",TEXT($BN281,"mmm-yyyy")),Curves!$11:$11,0)</f>
        <v>32</v>
      </c>
      <c r="CE281" s="12"/>
      <c r="CF281" s="12">
        <f>MATCH(CONCATENATE("NG ",TEXT($BO281,"mmm-yyyy")),Curves!$11:$11,0)</f>
        <v>21</v>
      </c>
      <c r="CG281" s="12">
        <f>MATCH(CONCATENATE("B ",TEXT($BO281,"mmm-yyyy")),Curves!$11:$11,0)</f>
        <v>9</v>
      </c>
      <c r="CH281" s="12">
        <f>MATCH(CONCATENATE("DISC ",TEXT($BO281,"mmm-yyyy")),Curves!$11:$11,0)</f>
        <v>33</v>
      </c>
      <c r="CI281" s="12"/>
      <c r="CJ281" s="12">
        <f>MATCH(CONCATENATE("NG ",TEXT($BP281,"mmm-yyyy")),Curves!$11:$11,0)</f>
        <v>22</v>
      </c>
      <c r="CK281" s="12">
        <f>MATCH(CONCATENATE("B ",TEXT($BP281,"mmm-yyyy")),Curves!$11:$11,0)</f>
        <v>10</v>
      </c>
      <c r="CL281" s="12">
        <f>MATCH(CONCATENATE("DISC ",TEXT($BP281,"mmm-yyyy")),Curves!$11:$11,0)</f>
        <v>34</v>
      </c>
      <c r="CM281" s="12"/>
      <c r="CN281" s="12">
        <f>MATCH(CONCATENATE("NG ",TEXT($BQ281,"mmm-yyyy")),Curves!$11:$11,0)</f>
        <v>23</v>
      </c>
      <c r="CO281" s="12">
        <f>MATCH(CONCATENATE("B ",TEXT($BQ281,"mmm-yyyy")),Curves!$11:$11,0)</f>
        <v>11</v>
      </c>
      <c r="CP281" s="12">
        <f>MATCH(CONCATENATE("DISC ",TEXT($BQ281,"mmm-yyyy")),Curves!$11:$11,0)</f>
        <v>35</v>
      </c>
      <c r="CQ281" s="12"/>
      <c r="CR281" s="12">
        <f>MATCH(CONCATENATE("NG ",TEXT($BR281,"mmm-yyyy")),Curves!$11:$11,0)</f>
        <v>24</v>
      </c>
      <c r="CS281" s="12">
        <f>MATCH(CONCATENATE("B ",TEXT($BR281,"mmm-yyyy")),Curves!$11:$11,0)</f>
        <v>12</v>
      </c>
      <c r="CT281" s="12">
        <f>MATCH(CONCATENATE("DISC ",TEXT($BR281,"mmm-yyyy")),Curves!$11:$11,0)</f>
        <v>36</v>
      </c>
      <c r="CU281" s="12"/>
      <c r="CV281" s="12">
        <f>MATCH(CONCATENATE("NG ",TEXT($BS281,"mmm-yyyy")),Curves!$11:$11,0)</f>
        <v>25</v>
      </c>
      <c r="CW281" s="12">
        <f>MATCH(CONCATENATE("B ",TEXT($BS281,"mmm-yyyy")),Curves!$11:$11,0)</f>
        <v>13</v>
      </c>
      <c r="CX281" s="12">
        <f>MATCH(CONCATENATE("DISC ",TEXT($BS281,"mmm-yyyy")),Curves!$11:$11,0)</f>
        <v>37</v>
      </c>
      <c r="CY281" s="12"/>
      <c r="CZ281" s="12">
        <f>MATCH(CONCATENATE("NG ",TEXT($BT281,"mmm-yyyy")),Curves!$11:$11,0)</f>
        <v>26</v>
      </c>
      <c r="DA281" s="12">
        <f>MATCH(CONCATENATE("B ",TEXT($BT281,"mmm-yyyy")),Curves!$11:$11,0)</f>
        <v>14</v>
      </c>
      <c r="DB281" s="12">
        <f>MATCH(CONCATENATE("DISC ",TEXT($BT281,"mmm-yyyy")),Curves!$11:$11,0)</f>
        <v>38</v>
      </c>
      <c r="DC281" s="12"/>
      <c r="DD281" s="12">
        <f>MATCH(CONCATENATE("NG ",TEXT($BU281,"mmm-yyyy")),Curves!$11:$11,0)</f>
        <v>27</v>
      </c>
      <c r="DE281" s="12">
        <f>MATCH(CONCATENATE("B ",TEXT($BU281,"mmm-yyyy")),Curves!$11:$11,0)</f>
        <v>15</v>
      </c>
      <c r="DF281" s="12">
        <f>MATCH(CONCATENATE("DISC ",TEXT($BU281,"mmm-yyyy")),Curves!$11:$11,0)</f>
        <v>39</v>
      </c>
      <c r="DG281" s="12"/>
      <c r="DH281" s="12">
        <f>MATCH(CONCATENATE("NG ",TEXT($BV281,"mmm-yyyy")),Curves!$11:$11,0)</f>
        <v>28</v>
      </c>
      <c r="DI281" s="12">
        <f>MATCH(CONCATENATE("B ",TEXT($BV281,"mmm-yyyy")),Curves!$11:$11,0)</f>
        <v>16</v>
      </c>
      <c r="DJ281" s="12">
        <f>MATCH(CONCATENATE("DISC ",TEXT($BV281,"mmm-yyyy")),Curves!$11:$11,0)</f>
        <v>40</v>
      </c>
      <c r="DL281" s="12">
        <f>MATCH(CONCATENATE("NG ",TEXT($BW281,"mmm-yyyy")),Curves!$11:$11,0)</f>
        <v>29</v>
      </c>
      <c r="DM281" s="12">
        <f>MATCH(CONCATENATE("B ",TEXT($BW281,"mmm-yyyy")),Curves!$11:$11,0)</f>
        <v>17</v>
      </c>
      <c r="DN281" s="12">
        <f>MATCH(CONCATENATE("DISC ",TEXT($BW281,"mmm-yyyy")),Curves!$11:$11,0)</f>
        <v>41</v>
      </c>
      <c r="DP281" s="12">
        <f>MATCH(CONCATENATE("NG ",TEXT($BX281,"mmm-yyyy")),Curves!$11:$11,0)</f>
        <v>30</v>
      </c>
      <c r="DQ281" s="12">
        <f>MATCH(CONCATENATE("B ",TEXT($BX281,"mmm-yyyy")),Curves!$11:$11,0)</f>
        <v>18</v>
      </c>
      <c r="DR281" s="12">
        <f>MATCH(CONCATENATE("DISC ",TEXT($BX281,"mmm-yyyy")),Curves!$11:$11,0)</f>
        <v>42</v>
      </c>
    </row>
    <row r="282" spans="2:122" x14ac:dyDescent="0.2">
      <c r="B282" s="6">
        <f t="shared" si="326"/>
        <v>36923</v>
      </c>
      <c r="C282" s="27">
        <f>IF(Curves!C291&lt;&gt;"",Curves!C291,"")</f>
        <v>36896</v>
      </c>
      <c r="D282" s="31"/>
      <c r="E282" s="20">
        <f t="shared" si="327"/>
        <v>0</v>
      </c>
      <c r="F282" s="20">
        <f t="shared" si="329"/>
        <v>0</v>
      </c>
      <c r="G282" s="20">
        <f t="shared" si="330"/>
        <v>0</v>
      </c>
      <c r="H282" s="20">
        <f t="shared" si="331"/>
        <v>0</v>
      </c>
      <c r="I282" s="20">
        <f t="shared" si="332"/>
        <v>0</v>
      </c>
      <c r="J282" s="20">
        <f t="shared" si="333"/>
        <v>0</v>
      </c>
      <c r="K282" s="20">
        <f t="shared" si="334"/>
        <v>0</v>
      </c>
      <c r="L282" s="20">
        <f t="shared" si="335"/>
        <v>0</v>
      </c>
      <c r="M282" s="20">
        <f t="shared" si="336"/>
        <v>0</v>
      </c>
      <c r="N282" s="20">
        <f t="shared" si="337"/>
        <v>8.5526610359014601</v>
      </c>
      <c r="O282" s="21">
        <f t="shared" si="338"/>
        <v>7.8329071460941426</v>
      </c>
      <c r="P282" s="20"/>
      <c r="Q282" s="50">
        <f t="shared" si="339"/>
        <v>8.5526610359014601</v>
      </c>
      <c r="R282" s="50">
        <f t="shared" si="358"/>
        <v>7.8329071460941426</v>
      </c>
      <c r="S282" s="51">
        <f t="shared" si="340"/>
        <v>0.71975388980731747</v>
      </c>
      <c r="U282" s="34">
        <f>INDEX(Curves!$A$12:$AZ$907,$CA282,CB282)</f>
        <v>0</v>
      </c>
      <c r="V282" s="34">
        <f>INDEX(Curves!$A$12:$AZ$907,$CA282,CC282)</f>
        <v>0</v>
      </c>
      <c r="W282" s="34">
        <f>INDEX(Curves!$A$12:$AZ$907,$CA282,CD282)</f>
        <v>0</v>
      </c>
      <c r="X282" s="34"/>
      <c r="Y282" s="34">
        <f>INDEX(Curves!$A$12:$AZ$907,$CA282,CF282)</f>
        <v>0</v>
      </c>
      <c r="Z282" s="34">
        <f>INDEX(Curves!$A$12:$AZ$907,$CA282,CG282)</f>
        <v>0</v>
      </c>
      <c r="AA282" s="34">
        <f>INDEX(Curves!$A$12:$AZ$907,$CA282,CH282)</f>
        <v>0</v>
      </c>
      <c r="AB282" s="34"/>
      <c r="AC282" s="34">
        <f>INDEX(Curves!$A$12:$AZ$907,$CA282,CJ282)</f>
        <v>0</v>
      </c>
      <c r="AD282" s="34">
        <f>INDEX(Curves!$A$12:$AZ$907,$CA282,CK282)</f>
        <v>0</v>
      </c>
      <c r="AE282" s="34">
        <f>INDEX(Curves!$A$12:$AZ$907,$CA282,CL282)</f>
        <v>0</v>
      </c>
      <c r="AF282" s="34"/>
      <c r="AG282" s="34">
        <f>INDEX(Curves!$A$12:$AZ$907,$CA282,CN282)</f>
        <v>0</v>
      </c>
      <c r="AH282" s="34">
        <f>INDEX(Curves!$A$12:$AZ$907,$CA282,CO282)</f>
        <v>0</v>
      </c>
      <c r="AI282" s="34">
        <f>INDEX(Curves!$A$12:$AZ$907,$CA282,CP282)</f>
        <v>0</v>
      </c>
      <c r="AJ282" s="34"/>
      <c r="AK282" s="34">
        <f>INDEX(Curves!$A$12:$AZ$907,$CA282,CR282)</f>
        <v>0</v>
      </c>
      <c r="AL282" s="34">
        <f>INDEX(Curves!$A$12:$AZ$907,$CA282,CS282)</f>
        <v>0</v>
      </c>
      <c r="AM282" s="34">
        <f>INDEX(Curves!$A$12:$AZ$907,$CA282,CT282)</f>
        <v>0</v>
      </c>
      <c r="AN282" s="34"/>
      <c r="AO282" s="34">
        <f>INDEX(Curves!$A$12:$AZ$907,$CA282,CV282)</f>
        <v>0</v>
      </c>
      <c r="AP282" s="34">
        <f>INDEX(Curves!$A$12:$AZ$907,$CA282,CW282)</f>
        <v>0</v>
      </c>
      <c r="AQ282" s="34">
        <f>INDEX(Curves!$A$12:$AZ$907,$CA282,CX282)</f>
        <v>0</v>
      </c>
      <c r="AR282" s="34"/>
      <c r="AS282" s="34">
        <f>INDEX(Curves!$A$12:$AZ$907,$CA282,CZ282)</f>
        <v>0</v>
      </c>
      <c r="AT282" s="34">
        <f>INDEX(Curves!$A$12:$AZ$907,$CA282,DA282)</f>
        <v>0</v>
      </c>
      <c r="AU282" s="34">
        <f>INDEX(Curves!$A$12:$AZ$907,$CA282,DB282)</f>
        <v>0</v>
      </c>
      <c r="AV282" s="34"/>
      <c r="AW282" s="34">
        <f>INDEX(Curves!$A$12:$AZ$907,$CA282,DD282)</f>
        <v>0</v>
      </c>
      <c r="AX282" s="34">
        <f>INDEX(Curves!$A$12:$AZ$907,$CA282,DE282)</f>
        <v>0</v>
      </c>
      <c r="AY282" s="34">
        <f>INDEX(Curves!$A$12:$AZ$907,$CA282,DF282)</f>
        <v>0</v>
      </c>
      <c r="AZ282" s="34"/>
      <c r="BA282" s="34">
        <f>INDEX(Curves!$A$12:$AZ$907,$CA282,DH282)</f>
        <v>0</v>
      </c>
      <c r="BB282" s="34">
        <f>INDEX(Curves!$A$12:$AZ$907,$CA282,DI282)</f>
        <v>0</v>
      </c>
      <c r="BC282" s="34">
        <f>INDEX(Curves!$A$12:$AZ$907,$CA282,DJ282)</f>
        <v>0</v>
      </c>
      <c r="BD282" s="34"/>
      <c r="BE282" s="34">
        <f>INDEX(Curves!$A$12:$AZ$907,$CA282,DL282)</f>
        <v>9.261000000000001</v>
      </c>
      <c r="BF282" s="34">
        <f>INDEX(Curves!$A$12:$AZ$907,$CA282,DM282)</f>
        <v>-0.67</v>
      </c>
      <c r="BG282" s="34">
        <f>INDEX(Curves!$A$12:$AZ$907,$CA282,DN282)</f>
        <v>0.99553731066249085</v>
      </c>
      <c r="BH282" s="34"/>
      <c r="BI282" s="34">
        <f>INDEX(Curves!$A$12:$AZ$907,$CA282,DP282)</f>
        <v>8.5630000000000006</v>
      </c>
      <c r="BJ282" s="34">
        <f>INDEX(Curves!$A$12:$AZ$907,$CA282,DQ282)</f>
        <v>-0.66</v>
      </c>
      <c r="BK282" s="34">
        <f>INDEX(Curves!$A$12:$AZ$907,$CA282,DR282)</f>
        <v>0.99113085487715324</v>
      </c>
      <c r="BL282"/>
      <c r="BM282"/>
      <c r="BN282" s="17">
        <f t="shared" si="342"/>
        <v>36647</v>
      </c>
      <c r="BO282" s="17">
        <f t="shared" ref="BO282:BX282" si="365">EOMONTH(BN282,1)</f>
        <v>36707</v>
      </c>
      <c r="BP282" s="17">
        <f t="shared" si="365"/>
        <v>36738</v>
      </c>
      <c r="BQ282" s="17">
        <f t="shared" si="365"/>
        <v>36769</v>
      </c>
      <c r="BR282" s="17">
        <f t="shared" si="365"/>
        <v>36799</v>
      </c>
      <c r="BS282" s="17">
        <f t="shared" si="365"/>
        <v>36830</v>
      </c>
      <c r="BT282" s="17">
        <f t="shared" si="365"/>
        <v>36860</v>
      </c>
      <c r="BU282" s="17">
        <f t="shared" si="365"/>
        <v>36891</v>
      </c>
      <c r="BV282" s="17">
        <f t="shared" si="365"/>
        <v>36922</v>
      </c>
      <c r="BW282" s="17">
        <f t="shared" si="365"/>
        <v>36950</v>
      </c>
      <c r="BX282" s="17">
        <f t="shared" si="365"/>
        <v>36981</v>
      </c>
      <c r="BY282" s="9"/>
      <c r="CA282" s="12">
        <f>MATCH(C282,Curves!$C$12:$C$433,0)</f>
        <v>280</v>
      </c>
      <c r="CB282" s="12">
        <f>MATCH(CONCATENATE("NG ",TEXT($BN282,"mmm-yyyy")),Curves!$11:$11,0)</f>
        <v>20</v>
      </c>
      <c r="CC282" s="12">
        <f>MATCH(CONCATENATE("B ",TEXT($BN282,"mmm-yyyy")),Curves!$11:$11,0)</f>
        <v>8</v>
      </c>
      <c r="CD282" s="12">
        <f>MATCH(CONCATENATE("DISC ",TEXT($BN282,"mmm-yyyy")),Curves!$11:$11,0)</f>
        <v>32</v>
      </c>
      <c r="CE282" s="12"/>
      <c r="CF282" s="12">
        <f>MATCH(CONCATENATE("NG ",TEXT($BO282,"mmm-yyyy")),Curves!$11:$11,0)</f>
        <v>21</v>
      </c>
      <c r="CG282" s="12">
        <f>MATCH(CONCATENATE("B ",TEXT($BO282,"mmm-yyyy")),Curves!$11:$11,0)</f>
        <v>9</v>
      </c>
      <c r="CH282" s="12">
        <f>MATCH(CONCATENATE("DISC ",TEXT($BO282,"mmm-yyyy")),Curves!$11:$11,0)</f>
        <v>33</v>
      </c>
      <c r="CI282" s="12"/>
      <c r="CJ282" s="12">
        <f>MATCH(CONCATENATE("NG ",TEXT($BP282,"mmm-yyyy")),Curves!$11:$11,0)</f>
        <v>22</v>
      </c>
      <c r="CK282" s="12">
        <f>MATCH(CONCATENATE("B ",TEXT($BP282,"mmm-yyyy")),Curves!$11:$11,0)</f>
        <v>10</v>
      </c>
      <c r="CL282" s="12">
        <f>MATCH(CONCATENATE("DISC ",TEXT($BP282,"mmm-yyyy")),Curves!$11:$11,0)</f>
        <v>34</v>
      </c>
      <c r="CM282" s="12"/>
      <c r="CN282" s="12">
        <f>MATCH(CONCATENATE("NG ",TEXT($BQ282,"mmm-yyyy")),Curves!$11:$11,0)</f>
        <v>23</v>
      </c>
      <c r="CO282" s="12">
        <f>MATCH(CONCATENATE("B ",TEXT($BQ282,"mmm-yyyy")),Curves!$11:$11,0)</f>
        <v>11</v>
      </c>
      <c r="CP282" s="12">
        <f>MATCH(CONCATENATE("DISC ",TEXT($BQ282,"mmm-yyyy")),Curves!$11:$11,0)</f>
        <v>35</v>
      </c>
      <c r="CQ282" s="12"/>
      <c r="CR282" s="12">
        <f>MATCH(CONCATENATE("NG ",TEXT($BR282,"mmm-yyyy")),Curves!$11:$11,0)</f>
        <v>24</v>
      </c>
      <c r="CS282" s="12">
        <f>MATCH(CONCATENATE("B ",TEXT($BR282,"mmm-yyyy")),Curves!$11:$11,0)</f>
        <v>12</v>
      </c>
      <c r="CT282" s="12">
        <f>MATCH(CONCATENATE("DISC ",TEXT($BR282,"mmm-yyyy")),Curves!$11:$11,0)</f>
        <v>36</v>
      </c>
      <c r="CU282" s="12"/>
      <c r="CV282" s="12">
        <f>MATCH(CONCATENATE("NG ",TEXT($BS282,"mmm-yyyy")),Curves!$11:$11,0)</f>
        <v>25</v>
      </c>
      <c r="CW282" s="12">
        <f>MATCH(CONCATENATE("B ",TEXT($BS282,"mmm-yyyy")),Curves!$11:$11,0)</f>
        <v>13</v>
      </c>
      <c r="CX282" s="12">
        <f>MATCH(CONCATENATE("DISC ",TEXT($BS282,"mmm-yyyy")),Curves!$11:$11,0)</f>
        <v>37</v>
      </c>
      <c r="CY282" s="12"/>
      <c r="CZ282" s="12">
        <f>MATCH(CONCATENATE("NG ",TEXT($BT282,"mmm-yyyy")),Curves!$11:$11,0)</f>
        <v>26</v>
      </c>
      <c r="DA282" s="12">
        <f>MATCH(CONCATENATE("B ",TEXT($BT282,"mmm-yyyy")),Curves!$11:$11,0)</f>
        <v>14</v>
      </c>
      <c r="DB282" s="12">
        <f>MATCH(CONCATENATE("DISC ",TEXT($BT282,"mmm-yyyy")),Curves!$11:$11,0)</f>
        <v>38</v>
      </c>
      <c r="DC282" s="12"/>
      <c r="DD282" s="12">
        <f>MATCH(CONCATENATE("NG ",TEXT($BU282,"mmm-yyyy")),Curves!$11:$11,0)</f>
        <v>27</v>
      </c>
      <c r="DE282" s="12">
        <f>MATCH(CONCATENATE("B ",TEXT($BU282,"mmm-yyyy")),Curves!$11:$11,0)</f>
        <v>15</v>
      </c>
      <c r="DF282" s="12">
        <f>MATCH(CONCATENATE("DISC ",TEXT($BU282,"mmm-yyyy")),Curves!$11:$11,0)</f>
        <v>39</v>
      </c>
      <c r="DG282" s="12"/>
      <c r="DH282" s="12">
        <f>MATCH(CONCATENATE("NG ",TEXT($BV282,"mmm-yyyy")),Curves!$11:$11,0)</f>
        <v>28</v>
      </c>
      <c r="DI282" s="12">
        <f>MATCH(CONCATENATE("B ",TEXT($BV282,"mmm-yyyy")),Curves!$11:$11,0)</f>
        <v>16</v>
      </c>
      <c r="DJ282" s="12">
        <f>MATCH(CONCATENATE("DISC ",TEXT($BV282,"mmm-yyyy")),Curves!$11:$11,0)</f>
        <v>40</v>
      </c>
      <c r="DL282" s="12">
        <f>MATCH(CONCATENATE("NG ",TEXT($BW282,"mmm-yyyy")),Curves!$11:$11,0)</f>
        <v>29</v>
      </c>
      <c r="DM282" s="12">
        <f>MATCH(CONCATENATE("B ",TEXT($BW282,"mmm-yyyy")),Curves!$11:$11,0)</f>
        <v>17</v>
      </c>
      <c r="DN282" s="12">
        <f>MATCH(CONCATENATE("DISC ",TEXT($BW282,"mmm-yyyy")),Curves!$11:$11,0)</f>
        <v>41</v>
      </c>
      <c r="DP282" s="12">
        <f>MATCH(CONCATENATE("NG ",TEXT($BX282,"mmm-yyyy")),Curves!$11:$11,0)</f>
        <v>30</v>
      </c>
      <c r="DQ282" s="12">
        <f>MATCH(CONCATENATE("B ",TEXT($BX282,"mmm-yyyy")),Curves!$11:$11,0)</f>
        <v>18</v>
      </c>
      <c r="DR282" s="12">
        <f>MATCH(CONCATENATE("DISC ",TEXT($BX282,"mmm-yyyy")),Curves!$11:$11,0)</f>
        <v>42</v>
      </c>
    </row>
    <row r="283" spans="2:122" x14ac:dyDescent="0.2">
      <c r="B283" s="6">
        <f t="shared" si="326"/>
        <v>36923</v>
      </c>
      <c r="C283" s="27">
        <f>IF(Curves!C292&lt;&gt;"",Curves!C292,"")</f>
        <v>36897</v>
      </c>
      <c r="D283" s="31"/>
      <c r="E283" s="20">
        <f t="shared" si="327"/>
        <v>0</v>
      </c>
      <c r="F283" s="20">
        <f t="shared" si="329"/>
        <v>0</v>
      </c>
      <c r="G283" s="20">
        <f t="shared" si="330"/>
        <v>0</v>
      </c>
      <c r="H283" s="20">
        <f t="shared" si="331"/>
        <v>0</v>
      </c>
      <c r="I283" s="20">
        <f t="shared" si="332"/>
        <v>0</v>
      </c>
      <c r="J283" s="20">
        <f t="shared" si="333"/>
        <v>0</v>
      </c>
      <c r="K283" s="20">
        <f t="shared" si="334"/>
        <v>0</v>
      </c>
      <c r="L283" s="20">
        <f t="shared" si="335"/>
        <v>0</v>
      </c>
      <c r="M283" s="20">
        <f t="shared" si="336"/>
        <v>0</v>
      </c>
      <c r="N283" s="20">
        <f t="shared" si="337"/>
        <v>0</v>
      </c>
      <c r="O283" s="21">
        <f t="shared" si="338"/>
        <v>0</v>
      </c>
      <c r="P283" s="20"/>
      <c r="Q283" s="50">
        <f t="shared" si="339"/>
        <v>0</v>
      </c>
      <c r="R283" s="50">
        <f t="shared" si="358"/>
        <v>0</v>
      </c>
      <c r="S283" s="51">
        <f t="shared" si="340"/>
        <v>0.71975388980731747</v>
      </c>
      <c r="U283" s="34">
        <f>INDEX(Curves!$A$12:$AZ$907,$CA283,CB283)</f>
        <v>0</v>
      </c>
      <c r="V283" s="34">
        <f>INDEX(Curves!$A$12:$AZ$907,$CA283,CC283)</f>
        <v>0</v>
      </c>
      <c r="W283" s="34">
        <f>INDEX(Curves!$A$12:$AZ$907,$CA283,CD283)</f>
        <v>0</v>
      </c>
      <c r="X283" s="34"/>
      <c r="Y283" s="34">
        <f>INDEX(Curves!$A$12:$AZ$907,$CA283,CF283)</f>
        <v>0</v>
      </c>
      <c r="Z283" s="34">
        <f>INDEX(Curves!$A$12:$AZ$907,$CA283,CG283)</f>
        <v>0</v>
      </c>
      <c r="AA283" s="34">
        <f>INDEX(Curves!$A$12:$AZ$907,$CA283,CH283)</f>
        <v>0</v>
      </c>
      <c r="AB283" s="34"/>
      <c r="AC283" s="34">
        <f>INDEX(Curves!$A$12:$AZ$907,$CA283,CJ283)</f>
        <v>0</v>
      </c>
      <c r="AD283" s="34">
        <f>INDEX(Curves!$A$12:$AZ$907,$CA283,CK283)</f>
        <v>0</v>
      </c>
      <c r="AE283" s="34">
        <f>INDEX(Curves!$A$12:$AZ$907,$CA283,CL283)</f>
        <v>0</v>
      </c>
      <c r="AF283" s="34"/>
      <c r="AG283" s="34">
        <f>INDEX(Curves!$A$12:$AZ$907,$CA283,CN283)</f>
        <v>0</v>
      </c>
      <c r="AH283" s="34">
        <f>INDEX(Curves!$A$12:$AZ$907,$CA283,CO283)</f>
        <v>0</v>
      </c>
      <c r="AI283" s="34">
        <f>INDEX(Curves!$A$12:$AZ$907,$CA283,CP283)</f>
        <v>0</v>
      </c>
      <c r="AJ283" s="34"/>
      <c r="AK283" s="34">
        <f>INDEX(Curves!$A$12:$AZ$907,$CA283,CR283)</f>
        <v>0</v>
      </c>
      <c r="AL283" s="34">
        <f>INDEX(Curves!$A$12:$AZ$907,$CA283,CS283)</f>
        <v>0</v>
      </c>
      <c r="AM283" s="34">
        <f>INDEX(Curves!$A$12:$AZ$907,$CA283,CT283)</f>
        <v>0</v>
      </c>
      <c r="AN283" s="34"/>
      <c r="AO283" s="34">
        <f>INDEX(Curves!$A$12:$AZ$907,$CA283,CV283)</f>
        <v>0</v>
      </c>
      <c r="AP283" s="34">
        <f>INDEX(Curves!$A$12:$AZ$907,$CA283,CW283)</f>
        <v>0</v>
      </c>
      <c r="AQ283" s="34">
        <f>INDEX(Curves!$A$12:$AZ$907,$CA283,CX283)</f>
        <v>0</v>
      </c>
      <c r="AR283" s="34"/>
      <c r="AS283" s="34">
        <f>INDEX(Curves!$A$12:$AZ$907,$CA283,CZ283)</f>
        <v>0</v>
      </c>
      <c r="AT283" s="34">
        <f>INDEX(Curves!$A$12:$AZ$907,$CA283,DA283)</f>
        <v>0</v>
      </c>
      <c r="AU283" s="34">
        <f>INDEX(Curves!$A$12:$AZ$907,$CA283,DB283)</f>
        <v>0</v>
      </c>
      <c r="AV283" s="34"/>
      <c r="AW283" s="34">
        <f>INDEX(Curves!$A$12:$AZ$907,$CA283,DD283)</f>
        <v>0</v>
      </c>
      <c r="AX283" s="34">
        <f>INDEX(Curves!$A$12:$AZ$907,$CA283,DE283)</f>
        <v>0</v>
      </c>
      <c r="AY283" s="34">
        <f>INDEX(Curves!$A$12:$AZ$907,$CA283,DF283)</f>
        <v>0</v>
      </c>
      <c r="AZ283" s="34"/>
      <c r="BA283" s="34">
        <f>INDEX(Curves!$A$12:$AZ$907,$CA283,DH283)</f>
        <v>0</v>
      </c>
      <c r="BB283" s="34">
        <f>INDEX(Curves!$A$12:$AZ$907,$CA283,DI283)</f>
        <v>0</v>
      </c>
      <c r="BC283" s="34">
        <f>INDEX(Curves!$A$12:$AZ$907,$CA283,DJ283)</f>
        <v>0</v>
      </c>
      <c r="BD283" s="34"/>
      <c r="BE283" s="34">
        <f>INDEX(Curves!$A$12:$AZ$907,$CA283,DL283)</f>
        <v>0</v>
      </c>
      <c r="BF283" s="34">
        <f>INDEX(Curves!$A$12:$AZ$907,$CA283,DM283)</f>
        <v>0</v>
      </c>
      <c r="BG283" s="34">
        <f>INDEX(Curves!$A$12:$AZ$907,$CA283,DN283)</f>
        <v>0</v>
      </c>
      <c r="BH283" s="34"/>
      <c r="BI283" s="34">
        <f>INDEX(Curves!$A$12:$AZ$907,$CA283,DP283)</f>
        <v>0</v>
      </c>
      <c r="BJ283" s="34">
        <f>INDEX(Curves!$A$12:$AZ$907,$CA283,DQ283)</f>
        <v>0</v>
      </c>
      <c r="BK283" s="34">
        <f>INDEX(Curves!$A$12:$AZ$907,$CA283,DR283)</f>
        <v>0</v>
      </c>
      <c r="BL283"/>
      <c r="BM283"/>
      <c r="BN283" s="17">
        <f t="shared" si="342"/>
        <v>36647</v>
      </c>
      <c r="BO283" s="17">
        <f t="shared" ref="BO283:BX283" si="366">EOMONTH(BN283,1)</f>
        <v>36707</v>
      </c>
      <c r="BP283" s="17">
        <f t="shared" si="366"/>
        <v>36738</v>
      </c>
      <c r="BQ283" s="17">
        <f t="shared" si="366"/>
        <v>36769</v>
      </c>
      <c r="BR283" s="17">
        <f t="shared" si="366"/>
        <v>36799</v>
      </c>
      <c r="BS283" s="17">
        <f t="shared" si="366"/>
        <v>36830</v>
      </c>
      <c r="BT283" s="17">
        <f t="shared" si="366"/>
        <v>36860</v>
      </c>
      <c r="BU283" s="17">
        <f t="shared" si="366"/>
        <v>36891</v>
      </c>
      <c r="BV283" s="17">
        <f t="shared" si="366"/>
        <v>36922</v>
      </c>
      <c r="BW283" s="17">
        <f t="shared" si="366"/>
        <v>36950</v>
      </c>
      <c r="BX283" s="17">
        <f t="shared" si="366"/>
        <v>36981</v>
      </c>
      <c r="BY283" s="9"/>
      <c r="CA283" s="12">
        <f>MATCH(C283,Curves!$C$12:$C$433,0)</f>
        <v>281</v>
      </c>
      <c r="CB283" s="12">
        <f>MATCH(CONCATENATE("NG ",TEXT($BN283,"mmm-yyyy")),Curves!$11:$11,0)</f>
        <v>20</v>
      </c>
      <c r="CC283" s="12">
        <f>MATCH(CONCATENATE("B ",TEXT($BN283,"mmm-yyyy")),Curves!$11:$11,0)</f>
        <v>8</v>
      </c>
      <c r="CD283" s="12">
        <f>MATCH(CONCATENATE("DISC ",TEXT($BN283,"mmm-yyyy")),Curves!$11:$11,0)</f>
        <v>32</v>
      </c>
      <c r="CE283" s="12"/>
      <c r="CF283" s="12">
        <f>MATCH(CONCATENATE("NG ",TEXT($BO283,"mmm-yyyy")),Curves!$11:$11,0)</f>
        <v>21</v>
      </c>
      <c r="CG283" s="12">
        <f>MATCH(CONCATENATE("B ",TEXT($BO283,"mmm-yyyy")),Curves!$11:$11,0)</f>
        <v>9</v>
      </c>
      <c r="CH283" s="12">
        <f>MATCH(CONCATENATE("DISC ",TEXT($BO283,"mmm-yyyy")),Curves!$11:$11,0)</f>
        <v>33</v>
      </c>
      <c r="CI283" s="12"/>
      <c r="CJ283" s="12">
        <f>MATCH(CONCATENATE("NG ",TEXT($BP283,"mmm-yyyy")),Curves!$11:$11,0)</f>
        <v>22</v>
      </c>
      <c r="CK283" s="12">
        <f>MATCH(CONCATENATE("B ",TEXT($BP283,"mmm-yyyy")),Curves!$11:$11,0)</f>
        <v>10</v>
      </c>
      <c r="CL283" s="12">
        <f>MATCH(CONCATENATE("DISC ",TEXT($BP283,"mmm-yyyy")),Curves!$11:$11,0)</f>
        <v>34</v>
      </c>
      <c r="CM283" s="12"/>
      <c r="CN283" s="12">
        <f>MATCH(CONCATENATE("NG ",TEXT($BQ283,"mmm-yyyy")),Curves!$11:$11,0)</f>
        <v>23</v>
      </c>
      <c r="CO283" s="12">
        <f>MATCH(CONCATENATE("B ",TEXT($BQ283,"mmm-yyyy")),Curves!$11:$11,0)</f>
        <v>11</v>
      </c>
      <c r="CP283" s="12">
        <f>MATCH(CONCATENATE("DISC ",TEXT($BQ283,"mmm-yyyy")),Curves!$11:$11,0)</f>
        <v>35</v>
      </c>
      <c r="CQ283" s="12"/>
      <c r="CR283" s="12">
        <f>MATCH(CONCATENATE("NG ",TEXT($BR283,"mmm-yyyy")),Curves!$11:$11,0)</f>
        <v>24</v>
      </c>
      <c r="CS283" s="12">
        <f>MATCH(CONCATENATE("B ",TEXT($BR283,"mmm-yyyy")),Curves!$11:$11,0)</f>
        <v>12</v>
      </c>
      <c r="CT283" s="12">
        <f>MATCH(CONCATENATE("DISC ",TEXT($BR283,"mmm-yyyy")),Curves!$11:$11,0)</f>
        <v>36</v>
      </c>
      <c r="CU283" s="12"/>
      <c r="CV283" s="12">
        <f>MATCH(CONCATENATE("NG ",TEXT($BS283,"mmm-yyyy")),Curves!$11:$11,0)</f>
        <v>25</v>
      </c>
      <c r="CW283" s="12">
        <f>MATCH(CONCATENATE("B ",TEXT($BS283,"mmm-yyyy")),Curves!$11:$11,0)</f>
        <v>13</v>
      </c>
      <c r="CX283" s="12">
        <f>MATCH(CONCATENATE("DISC ",TEXT($BS283,"mmm-yyyy")),Curves!$11:$11,0)</f>
        <v>37</v>
      </c>
      <c r="CY283" s="12"/>
      <c r="CZ283" s="12">
        <f>MATCH(CONCATENATE("NG ",TEXT($BT283,"mmm-yyyy")),Curves!$11:$11,0)</f>
        <v>26</v>
      </c>
      <c r="DA283" s="12">
        <f>MATCH(CONCATENATE("B ",TEXT($BT283,"mmm-yyyy")),Curves!$11:$11,0)</f>
        <v>14</v>
      </c>
      <c r="DB283" s="12">
        <f>MATCH(CONCATENATE("DISC ",TEXT($BT283,"mmm-yyyy")),Curves!$11:$11,0)</f>
        <v>38</v>
      </c>
      <c r="DC283" s="12"/>
      <c r="DD283" s="12">
        <f>MATCH(CONCATENATE("NG ",TEXT($BU283,"mmm-yyyy")),Curves!$11:$11,0)</f>
        <v>27</v>
      </c>
      <c r="DE283" s="12">
        <f>MATCH(CONCATENATE("B ",TEXT($BU283,"mmm-yyyy")),Curves!$11:$11,0)</f>
        <v>15</v>
      </c>
      <c r="DF283" s="12">
        <f>MATCH(CONCATENATE("DISC ",TEXT($BU283,"mmm-yyyy")),Curves!$11:$11,0)</f>
        <v>39</v>
      </c>
      <c r="DG283" s="12"/>
      <c r="DH283" s="12">
        <f>MATCH(CONCATENATE("NG ",TEXT($BV283,"mmm-yyyy")),Curves!$11:$11,0)</f>
        <v>28</v>
      </c>
      <c r="DI283" s="12">
        <f>MATCH(CONCATENATE("B ",TEXT($BV283,"mmm-yyyy")),Curves!$11:$11,0)</f>
        <v>16</v>
      </c>
      <c r="DJ283" s="12">
        <f>MATCH(CONCATENATE("DISC ",TEXT($BV283,"mmm-yyyy")),Curves!$11:$11,0)</f>
        <v>40</v>
      </c>
      <c r="DL283" s="12">
        <f>MATCH(CONCATENATE("NG ",TEXT($BW283,"mmm-yyyy")),Curves!$11:$11,0)</f>
        <v>29</v>
      </c>
      <c r="DM283" s="12">
        <f>MATCH(CONCATENATE("B ",TEXT($BW283,"mmm-yyyy")),Curves!$11:$11,0)</f>
        <v>17</v>
      </c>
      <c r="DN283" s="12">
        <f>MATCH(CONCATENATE("DISC ",TEXT($BW283,"mmm-yyyy")),Curves!$11:$11,0)</f>
        <v>41</v>
      </c>
      <c r="DP283" s="12">
        <f>MATCH(CONCATENATE("NG ",TEXT($BX283,"mmm-yyyy")),Curves!$11:$11,0)</f>
        <v>30</v>
      </c>
      <c r="DQ283" s="12">
        <f>MATCH(CONCATENATE("B ",TEXT($BX283,"mmm-yyyy")),Curves!$11:$11,0)</f>
        <v>18</v>
      </c>
      <c r="DR283" s="12">
        <f>MATCH(CONCATENATE("DISC ",TEXT($BX283,"mmm-yyyy")),Curves!$11:$11,0)</f>
        <v>42</v>
      </c>
    </row>
    <row r="284" spans="2:122" x14ac:dyDescent="0.2">
      <c r="B284" s="6">
        <f t="shared" si="326"/>
        <v>36923</v>
      </c>
      <c r="C284" s="27">
        <f>IF(Curves!C293&lt;&gt;"",Curves!C293,"")</f>
        <v>36898</v>
      </c>
      <c r="D284" s="31"/>
      <c r="E284" s="20">
        <f t="shared" si="327"/>
        <v>0</v>
      </c>
      <c r="F284" s="20">
        <f t="shared" si="329"/>
        <v>0</v>
      </c>
      <c r="G284" s="20">
        <f t="shared" si="330"/>
        <v>0</v>
      </c>
      <c r="H284" s="20">
        <f t="shared" si="331"/>
        <v>0</v>
      </c>
      <c r="I284" s="20">
        <f t="shared" si="332"/>
        <v>0</v>
      </c>
      <c r="J284" s="20">
        <f t="shared" si="333"/>
        <v>0</v>
      </c>
      <c r="K284" s="20">
        <f t="shared" si="334"/>
        <v>0</v>
      </c>
      <c r="L284" s="20">
        <f t="shared" si="335"/>
        <v>0</v>
      </c>
      <c r="M284" s="20">
        <f t="shared" si="336"/>
        <v>0</v>
      </c>
      <c r="N284" s="20">
        <f t="shared" si="337"/>
        <v>0</v>
      </c>
      <c r="O284" s="21">
        <f t="shared" si="338"/>
        <v>0</v>
      </c>
      <c r="P284" s="20"/>
      <c r="Q284" s="50">
        <f t="shared" si="339"/>
        <v>0</v>
      </c>
      <c r="R284" s="50">
        <f t="shared" si="358"/>
        <v>0</v>
      </c>
      <c r="S284" s="51">
        <f t="shared" si="340"/>
        <v>0.71975388980731747</v>
      </c>
      <c r="U284" s="34">
        <f>INDEX(Curves!$A$12:$AZ$907,$CA284,CB284)</f>
        <v>0</v>
      </c>
      <c r="V284" s="34">
        <f>INDEX(Curves!$A$12:$AZ$907,$CA284,CC284)</f>
        <v>0</v>
      </c>
      <c r="W284" s="34">
        <f>INDEX(Curves!$A$12:$AZ$907,$CA284,CD284)</f>
        <v>0</v>
      </c>
      <c r="X284" s="34"/>
      <c r="Y284" s="34">
        <f>INDEX(Curves!$A$12:$AZ$907,$CA284,CF284)</f>
        <v>0</v>
      </c>
      <c r="Z284" s="34">
        <f>INDEX(Curves!$A$12:$AZ$907,$CA284,CG284)</f>
        <v>0</v>
      </c>
      <c r="AA284" s="34">
        <f>INDEX(Curves!$A$12:$AZ$907,$CA284,CH284)</f>
        <v>0</v>
      </c>
      <c r="AB284" s="34"/>
      <c r="AC284" s="34">
        <f>INDEX(Curves!$A$12:$AZ$907,$CA284,CJ284)</f>
        <v>0</v>
      </c>
      <c r="AD284" s="34">
        <f>INDEX(Curves!$A$12:$AZ$907,$CA284,CK284)</f>
        <v>0</v>
      </c>
      <c r="AE284" s="34">
        <f>INDEX(Curves!$A$12:$AZ$907,$CA284,CL284)</f>
        <v>0</v>
      </c>
      <c r="AF284" s="34"/>
      <c r="AG284" s="34">
        <f>INDEX(Curves!$A$12:$AZ$907,$CA284,CN284)</f>
        <v>0</v>
      </c>
      <c r="AH284" s="34">
        <f>INDEX(Curves!$A$12:$AZ$907,$CA284,CO284)</f>
        <v>0</v>
      </c>
      <c r="AI284" s="34">
        <f>INDEX(Curves!$A$12:$AZ$907,$CA284,CP284)</f>
        <v>0</v>
      </c>
      <c r="AJ284" s="34"/>
      <c r="AK284" s="34">
        <f>INDEX(Curves!$A$12:$AZ$907,$CA284,CR284)</f>
        <v>0</v>
      </c>
      <c r="AL284" s="34">
        <f>INDEX(Curves!$A$12:$AZ$907,$CA284,CS284)</f>
        <v>0</v>
      </c>
      <c r="AM284" s="34">
        <f>INDEX(Curves!$A$12:$AZ$907,$CA284,CT284)</f>
        <v>0</v>
      </c>
      <c r="AN284" s="34"/>
      <c r="AO284" s="34">
        <f>INDEX(Curves!$A$12:$AZ$907,$CA284,CV284)</f>
        <v>0</v>
      </c>
      <c r="AP284" s="34">
        <f>INDEX(Curves!$A$12:$AZ$907,$CA284,CW284)</f>
        <v>0</v>
      </c>
      <c r="AQ284" s="34">
        <f>INDEX(Curves!$A$12:$AZ$907,$CA284,CX284)</f>
        <v>0</v>
      </c>
      <c r="AR284" s="34"/>
      <c r="AS284" s="34">
        <f>INDEX(Curves!$A$12:$AZ$907,$CA284,CZ284)</f>
        <v>0</v>
      </c>
      <c r="AT284" s="34">
        <f>INDEX(Curves!$A$12:$AZ$907,$CA284,DA284)</f>
        <v>0</v>
      </c>
      <c r="AU284" s="34">
        <f>INDEX(Curves!$A$12:$AZ$907,$CA284,DB284)</f>
        <v>0</v>
      </c>
      <c r="AV284" s="34"/>
      <c r="AW284" s="34">
        <f>INDEX(Curves!$A$12:$AZ$907,$CA284,DD284)</f>
        <v>0</v>
      </c>
      <c r="AX284" s="34">
        <f>INDEX(Curves!$A$12:$AZ$907,$CA284,DE284)</f>
        <v>0</v>
      </c>
      <c r="AY284" s="34">
        <f>INDEX(Curves!$A$12:$AZ$907,$CA284,DF284)</f>
        <v>0</v>
      </c>
      <c r="AZ284" s="34"/>
      <c r="BA284" s="34">
        <f>INDEX(Curves!$A$12:$AZ$907,$CA284,DH284)</f>
        <v>0</v>
      </c>
      <c r="BB284" s="34">
        <f>INDEX(Curves!$A$12:$AZ$907,$CA284,DI284)</f>
        <v>0</v>
      </c>
      <c r="BC284" s="34">
        <f>INDEX(Curves!$A$12:$AZ$907,$CA284,DJ284)</f>
        <v>0</v>
      </c>
      <c r="BD284" s="34"/>
      <c r="BE284" s="34">
        <f>INDEX(Curves!$A$12:$AZ$907,$CA284,DL284)</f>
        <v>0</v>
      </c>
      <c r="BF284" s="34">
        <f>INDEX(Curves!$A$12:$AZ$907,$CA284,DM284)</f>
        <v>0</v>
      </c>
      <c r="BG284" s="34">
        <f>INDEX(Curves!$A$12:$AZ$907,$CA284,DN284)</f>
        <v>0</v>
      </c>
      <c r="BH284" s="34"/>
      <c r="BI284" s="34">
        <f>INDEX(Curves!$A$12:$AZ$907,$CA284,DP284)</f>
        <v>0</v>
      </c>
      <c r="BJ284" s="34">
        <f>INDEX(Curves!$A$12:$AZ$907,$CA284,DQ284)</f>
        <v>0</v>
      </c>
      <c r="BK284" s="34">
        <f>INDEX(Curves!$A$12:$AZ$907,$CA284,DR284)</f>
        <v>0</v>
      </c>
      <c r="BL284"/>
      <c r="BM284"/>
      <c r="BN284" s="17">
        <f t="shared" si="342"/>
        <v>36647</v>
      </c>
      <c r="BO284" s="17">
        <f t="shared" ref="BO284:BX284" si="367">EOMONTH(BN284,1)</f>
        <v>36707</v>
      </c>
      <c r="BP284" s="17">
        <f t="shared" si="367"/>
        <v>36738</v>
      </c>
      <c r="BQ284" s="17">
        <f t="shared" si="367"/>
        <v>36769</v>
      </c>
      <c r="BR284" s="17">
        <f t="shared" si="367"/>
        <v>36799</v>
      </c>
      <c r="BS284" s="17">
        <f t="shared" si="367"/>
        <v>36830</v>
      </c>
      <c r="BT284" s="17">
        <f t="shared" si="367"/>
        <v>36860</v>
      </c>
      <c r="BU284" s="17">
        <f t="shared" si="367"/>
        <v>36891</v>
      </c>
      <c r="BV284" s="17">
        <f t="shared" si="367"/>
        <v>36922</v>
      </c>
      <c r="BW284" s="17">
        <f t="shared" si="367"/>
        <v>36950</v>
      </c>
      <c r="BX284" s="17">
        <f t="shared" si="367"/>
        <v>36981</v>
      </c>
      <c r="BY284" s="9"/>
      <c r="CA284" s="12">
        <f>MATCH(C284,Curves!$C$12:$C$433,0)</f>
        <v>282</v>
      </c>
      <c r="CB284" s="12">
        <f>MATCH(CONCATENATE("NG ",TEXT($BN284,"mmm-yyyy")),Curves!$11:$11,0)</f>
        <v>20</v>
      </c>
      <c r="CC284" s="12">
        <f>MATCH(CONCATENATE("B ",TEXT($BN284,"mmm-yyyy")),Curves!$11:$11,0)</f>
        <v>8</v>
      </c>
      <c r="CD284" s="12">
        <f>MATCH(CONCATENATE("DISC ",TEXT($BN284,"mmm-yyyy")),Curves!$11:$11,0)</f>
        <v>32</v>
      </c>
      <c r="CE284" s="12"/>
      <c r="CF284" s="12">
        <f>MATCH(CONCATENATE("NG ",TEXT($BO284,"mmm-yyyy")),Curves!$11:$11,0)</f>
        <v>21</v>
      </c>
      <c r="CG284" s="12">
        <f>MATCH(CONCATENATE("B ",TEXT($BO284,"mmm-yyyy")),Curves!$11:$11,0)</f>
        <v>9</v>
      </c>
      <c r="CH284" s="12">
        <f>MATCH(CONCATENATE("DISC ",TEXT($BO284,"mmm-yyyy")),Curves!$11:$11,0)</f>
        <v>33</v>
      </c>
      <c r="CI284" s="12"/>
      <c r="CJ284" s="12">
        <f>MATCH(CONCATENATE("NG ",TEXT($BP284,"mmm-yyyy")),Curves!$11:$11,0)</f>
        <v>22</v>
      </c>
      <c r="CK284" s="12">
        <f>MATCH(CONCATENATE("B ",TEXT($BP284,"mmm-yyyy")),Curves!$11:$11,0)</f>
        <v>10</v>
      </c>
      <c r="CL284" s="12">
        <f>MATCH(CONCATENATE("DISC ",TEXT($BP284,"mmm-yyyy")),Curves!$11:$11,0)</f>
        <v>34</v>
      </c>
      <c r="CM284" s="12"/>
      <c r="CN284" s="12">
        <f>MATCH(CONCATENATE("NG ",TEXT($BQ284,"mmm-yyyy")),Curves!$11:$11,0)</f>
        <v>23</v>
      </c>
      <c r="CO284" s="12">
        <f>MATCH(CONCATENATE("B ",TEXT($BQ284,"mmm-yyyy")),Curves!$11:$11,0)</f>
        <v>11</v>
      </c>
      <c r="CP284" s="12">
        <f>MATCH(CONCATENATE("DISC ",TEXT($BQ284,"mmm-yyyy")),Curves!$11:$11,0)</f>
        <v>35</v>
      </c>
      <c r="CQ284" s="12"/>
      <c r="CR284" s="12">
        <f>MATCH(CONCATENATE("NG ",TEXT($BR284,"mmm-yyyy")),Curves!$11:$11,0)</f>
        <v>24</v>
      </c>
      <c r="CS284" s="12">
        <f>MATCH(CONCATENATE("B ",TEXT($BR284,"mmm-yyyy")),Curves!$11:$11,0)</f>
        <v>12</v>
      </c>
      <c r="CT284" s="12">
        <f>MATCH(CONCATENATE("DISC ",TEXT($BR284,"mmm-yyyy")),Curves!$11:$11,0)</f>
        <v>36</v>
      </c>
      <c r="CU284" s="12"/>
      <c r="CV284" s="12">
        <f>MATCH(CONCATENATE("NG ",TEXT($BS284,"mmm-yyyy")),Curves!$11:$11,0)</f>
        <v>25</v>
      </c>
      <c r="CW284" s="12">
        <f>MATCH(CONCATENATE("B ",TEXT($BS284,"mmm-yyyy")),Curves!$11:$11,0)</f>
        <v>13</v>
      </c>
      <c r="CX284" s="12">
        <f>MATCH(CONCATENATE("DISC ",TEXT($BS284,"mmm-yyyy")),Curves!$11:$11,0)</f>
        <v>37</v>
      </c>
      <c r="CY284" s="12"/>
      <c r="CZ284" s="12">
        <f>MATCH(CONCATENATE("NG ",TEXT($BT284,"mmm-yyyy")),Curves!$11:$11,0)</f>
        <v>26</v>
      </c>
      <c r="DA284" s="12">
        <f>MATCH(CONCATENATE("B ",TEXT($BT284,"mmm-yyyy")),Curves!$11:$11,0)</f>
        <v>14</v>
      </c>
      <c r="DB284" s="12">
        <f>MATCH(CONCATENATE("DISC ",TEXT($BT284,"mmm-yyyy")),Curves!$11:$11,0)</f>
        <v>38</v>
      </c>
      <c r="DC284" s="12"/>
      <c r="DD284" s="12">
        <f>MATCH(CONCATENATE("NG ",TEXT($BU284,"mmm-yyyy")),Curves!$11:$11,0)</f>
        <v>27</v>
      </c>
      <c r="DE284" s="12">
        <f>MATCH(CONCATENATE("B ",TEXT($BU284,"mmm-yyyy")),Curves!$11:$11,0)</f>
        <v>15</v>
      </c>
      <c r="DF284" s="12">
        <f>MATCH(CONCATENATE("DISC ",TEXT($BU284,"mmm-yyyy")),Curves!$11:$11,0)</f>
        <v>39</v>
      </c>
      <c r="DG284" s="12"/>
      <c r="DH284" s="12">
        <f>MATCH(CONCATENATE("NG ",TEXT($BV284,"mmm-yyyy")),Curves!$11:$11,0)</f>
        <v>28</v>
      </c>
      <c r="DI284" s="12">
        <f>MATCH(CONCATENATE("B ",TEXT($BV284,"mmm-yyyy")),Curves!$11:$11,0)</f>
        <v>16</v>
      </c>
      <c r="DJ284" s="12">
        <f>MATCH(CONCATENATE("DISC ",TEXT($BV284,"mmm-yyyy")),Curves!$11:$11,0)</f>
        <v>40</v>
      </c>
      <c r="DL284" s="12">
        <f>MATCH(CONCATENATE("NG ",TEXT($BW284,"mmm-yyyy")),Curves!$11:$11,0)</f>
        <v>29</v>
      </c>
      <c r="DM284" s="12">
        <f>MATCH(CONCATENATE("B ",TEXT($BW284,"mmm-yyyy")),Curves!$11:$11,0)</f>
        <v>17</v>
      </c>
      <c r="DN284" s="12">
        <f>MATCH(CONCATENATE("DISC ",TEXT($BW284,"mmm-yyyy")),Curves!$11:$11,0)</f>
        <v>41</v>
      </c>
      <c r="DP284" s="12">
        <f>MATCH(CONCATENATE("NG ",TEXT($BX284,"mmm-yyyy")),Curves!$11:$11,0)</f>
        <v>30</v>
      </c>
      <c r="DQ284" s="12">
        <f>MATCH(CONCATENATE("B ",TEXT($BX284,"mmm-yyyy")),Curves!$11:$11,0)</f>
        <v>18</v>
      </c>
      <c r="DR284" s="12">
        <f>MATCH(CONCATENATE("DISC ",TEXT($BX284,"mmm-yyyy")),Curves!$11:$11,0)</f>
        <v>42</v>
      </c>
    </row>
    <row r="285" spans="2:122" x14ac:dyDescent="0.2">
      <c r="B285" s="6">
        <f t="shared" si="326"/>
        <v>36923</v>
      </c>
      <c r="C285" s="27">
        <f>IF(Curves!C294&lt;&gt;"",Curves!C294,"")</f>
        <v>36899</v>
      </c>
      <c r="D285" s="31"/>
      <c r="E285" s="20">
        <f t="shared" si="327"/>
        <v>0</v>
      </c>
      <c r="F285" s="20">
        <f t="shared" si="329"/>
        <v>0</v>
      </c>
      <c r="G285" s="20">
        <f t="shared" si="330"/>
        <v>0</v>
      </c>
      <c r="H285" s="20">
        <f t="shared" si="331"/>
        <v>0</v>
      </c>
      <c r="I285" s="20">
        <f t="shared" si="332"/>
        <v>0</v>
      </c>
      <c r="J285" s="20">
        <f t="shared" si="333"/>
        <v>0</v>
      </c>
      <c r="K285" s="20">
        <f t="shared" si="334"/>
        <v>0</v>
      </c>
      <c r="L285" s="20">
        <f t="shared" si="335"/>
        <v>0</v>
      </c>
      <c r="M285" s="20">
        <f t="shared" si="336"/>
        <v>0</v>
      </c>
      <c r="N285" s="20">
        <f t="shared" si="337"/>
        <v>8.8837548032903015</v>
      </c>
      <c r="O285" s="21">
        <f t="shared" si="338"/>
        <v>8.1991669832626268</v>
      </c>
      <c r="P285" s="20"/>
      <c r="Q285" s="50">
        <f t="shared" si="339"/>
        <v>8.8837548032903015</v>
      </c>
      <c r="R285" s="50">
        <f t="shared" si="358"/>
        <v>8.1991669832626268</v>
      </c>
      <c r="S285" s="51">
        <f t="shared" si="340"/>
        <v>0.68458782002767471</v>
      </c>
      <c r="U285" s="34">
        <f>INDEX(Curves!$A$12:$AZ$907,$CA285,CB285)</f>
        <v>0</v>
      </c>
      <c r="V285" s="34">
        <f>INDEX(Curves!$A$12:$AZ$907,$CA285,CC285)</f>
        <v>0</v>
      </c>
      <c r="W285" s="34">
        <f>INDEX(Curves!$A$12:$AZ$907,$CA285,CD285)</f>
        <v>0</v>
      </c>
      <c r="X285" s="34"/>
      <c r="Y285" s="34">
        <f>INDEX(Curves!$A$12:$AZ$907,$CA285,CF285)</f>
        <v>0</v>
      </c>
      <c r="Z285" s="34">
        <f>INDEX(Curves!$A$12:$AZ$907,$CA285,CG285)</f>
        <v>0</v>
      </c>
      <c r="AA285" s="34">
        <f>INDEX(Curves!$A$12:$AZ$907,$CA285,CH285)</f>
        <v>0</v>
      </c>
      <c r="AB285" s="34"/>
      <c r="AC285" s="34">
        <f>INDEX(Curves!$A$12:$AZ$907,$CA285,CJ285)</f>
        <v>0</v>
      </c>
      <c r="AD285" s="34">
        <f>INDEX(Curves!$A$12:$AZ$907,$CA285,CK285)</f>
        <v>0</v>
      </c>
      <c r="AE285" s="34">
        <f>INDEX(Curves!$A$12:$AZ$907,$CA285,CL285)</f>
        <v>0</v>
      </c>
      <c r="AF285" s="34"/>
      <c r="AG285" s="34">
        <f>INDEX(Curves!$A$12:$AZ$907,$CA285,CN285)</f>
        <v>0</v>
      </c>
      <c r="AH285" s="34">
        <f>INDEX(Curves!$A$12:$AZ$907,$CA285,CO285)</f>
        <v>0</v>
      </c>
      <c r="AI285" s="34">
        <f>INDEX(Curves!$A$12:$AZ$907,$CA285,CP285)</f>
        <v>0</v>
      </c>
      <c r="AJ285" s="34"/>
      <c r="AK285" s="34">
        <f>INDEX(Curves!$A$12:$AZ$907,$CA285,CR285)</f>
        <v>0</v>
      </c>
      <c r="AL285" s="34">
        <f>INDEX(Curves!$A$12:$AZ$907,$CA285,CS285)</f>
        <v>0</v>
      </c>
      <c r="AM285" s="34">
        <f>INDEX(Curves!$A$12:$AZ$907,$CA285,CT285)</f>
        <v>0</v>
      </c>
      <c r="AN285" s="34"/>
      <c r="AO285" s="34">
        <f>INDEX(Curves!$A$12:$AZ$907,$CA285,CV285)</f>
        <v>0</v>
      </c>
      <c r="AP285" s="34">
        <f>INDEX(Curves!$A$12:$AZ$907,$CA285,CW285)</f>
        <v>0</v>
      </c>
      <c r="AQ285" s="34">
        <f>INDEX(Curves!$A$12:$AZ$907,$CA285,CX285)</f>
        <v>0</v>
      </c>
      <c r="AR285" s="34"/>
      <c r="AS285" s="34">
        <f>INDEX(Curves!$A$12:$AZ$907,$CA285,CZ285)</f>
        <v>0</v>
      </c>
      <c r="AT285" s="34">
        <f>INDEX(Curves!$A$12:$AZ$907,$CA285,DA285)</f>
        <v>0</v>
      </c>
      <c r="AU285" s="34">
        <f>INDEX(Curves!$A$12:$AZ$907,$CA285,DB285)</f>
        <v>0</v>
      </c>
      <c r="AV285" s="34"/>
      <c r="AW285" s="34">
        <f>INDEX(Curves!$A$12:$AZ$907,$CA285,DD285)</f>
        <v>0</v>
      </c>
      <c r="AX285" s="34">
        <f>INDEX(Curves!$A$12:$AZ$907,$CA285,DE285)</f>
        <v>0</v>
      </c>
      <c r="AY285" s="34">
        <f>INDEX(Curves!$A$12:$AZ$907,$CA285,DF285)</f>
        <v>0</v>
      </c>
      <c r="AZ285" s="34"/>
      <c r="BA285" s="34">
        <f>INDEX(Curves!$A$12:$AZ$907,$CA285,DH285)</f>
        <v>0</v>
      </c>
      <c r="BB285" s="34">
        <f>INDEX(Curves!$A$12:$AZ$907,$CA285,DI285)</f>
        <v>0</v>
      </c>
      <c r="BC285" s="34">
        <f>INDEX(Curves!$A$12:$AZ$907,$CA285,DJ285)</f>
        <v>0</v>
      </c>
      <c r="BD285" s="34"/>
      <c r="BE285" s="34">
        <f>INDEX(Curves!$A$12:$AZ$907,$CA285,DL285)</f>
        <v>9.6890000000000001</v>
      </c>
      <c r="BF285" s="34">
        <f>INDEX(Curves!$A$12:$AZ$907,$CA285,DM285)</f>
        <v>-0.77</v>
      </c>
      <c r="BG285" s="34">
        <f>INDEX(Curves!$A$12:$AZ$907,$CA285,DN285)</f>
        <v>0.99604830174798753</v>
      </c>
      <c r="BH285" s="34"/>
      <c r="BI285" s="34">
        <f>INDEX(Curves!$A$12:$AZ$907,$CA285,DP285)</f>
        <v>9.0180000000000007</v>
      </c>
      <c r="BJ285" s="34">
        <f>INDEX(Curves!$A$12:$AZ$907,$CA285,DQ285)</f>
        <v>-0.75</v>
      </c>
      <c r="BK285" s="34">
        <f>INDEX(Curves!$A$12:$AZ$907,$CA285,DR285)</f>
        <v>0.99167476817399924</v>
      </c>
      <c r="BL285"/>
      <c r="BM285"/>
      <c r="BN285" s="17">
        <f t="shared" si="342"/>
        <v>36647</v>
      </c>
      <c r="BO285" s="17">
        <f t="shared" ref="BO285:BX285" si="368">EOMONTH(BN285,1)</f>
        <v>36707</v>
      </c>
      <c r="BP285" s="17">
        <f t="shared" si="368"/>
        <v>36738</v>
      </c>
      <c r="BQ285" s="17">
        <f t="shared" si="368"/>
        <v>36769</v>
      </c>
      <c r="BR285" s="17">
        <f t="shared" si="368"/>
        <v>36799</v>
      </c>
      <c r="BS285" s="17">
        <f t="shared" si="368"/>
        <v>36830</v>
      </c>
      <c r="BT285" s="17">
        <f t="shared" si="368"/>
        <v>36860</v>
      </c>
      <c r="BU285" s="17">
        <f t="shared" si="368"/>
        <v>36891</v>
      </c>
      <c r="BV285" s="17">
        <f t="shared" si="368"/>
        <v>36922</v>
      </c>
      <c r="BW285" s="17">
        <f t="shared" si="368"/>
        <v>36950</v>
      </c>
      <c r="BX285" s="17">
        <f t="shared" si="368"/>
        <v>36981</v>
      </c>
      <c r="BY285" s="9"/>
      <c r="CA285" s="12">
        <f>MATCH(C285,Curves!$C$12:$C$433,0)</f>
        <v>283</v>
      </c>
      <c r="CB285" s="12">
        <f>MATCH(CONCATENATE("NG ",TEXT($BN285,"mmm-yyyy")),Curves!$11:$11,0)</f>
        <v>20</v>
      </c>
      <c r="CC285" s="12">
        <f>MATCH(CONCATENATE("B ",TEXT($BN285,"mmm-yyyy")),Curves!$11:$11,0)</f>
        <v>8</v>
      </c>
      <c r="CD285" s="12">
        <f>MATCH(CONCATENATE("DISC ",TEXT($BN285,"mmm-yyyy")),Curves!$11:$11,0)</f>
        <v>32</v>
      </c>
      <c r="CE285" s="12"/>
      <c r="CF285" s="12">
        <f>MATCH(CONCATENATE("NG ",TEXT($BO285,"mmm-yyyy")),Curves!$11:$11,0)</f>
        <v>21</v>
      </c>
      <c r="CG285" s="12">
        <f>MATCH(CONCATENATE("B ",TEXT($BO285,"mmm-yyyy")),Curves!$11:$11,0)</f>
        <v>9</v>
      </c>
      <c r="CH285" s="12">
        <f>MATCH(CONCATENATE("DISC ",TEXT($BO285,"mmm-yyyy")),Curves!$11:$11,0)</f>
        <v>33</v>
      </c>
      <c r="CI285" s="12"/>
      <c r="CJ285" s="12">
        <f>MATCH(CONCATENATE("NG ",TEXT($BP285,"mmm-yyyy")),Curves!$11:$11,0)</f>
        <v>22</v>
      </c>
      <c r="CK285" s="12">
        <f>MATCH(CONCATENATE("B ",TEXT($BP285,"mmm-yyyy")),Curves!$11:$11,0)</f>
        <v>10</v>
      </c>
      <c r="CL285" s="12">
        <f>MATCH(CONCATENATE("DISC ",TEXT($BP285,"mmm-yyyy")),Curves!$11:$11,0)</f>
        <v>34</v>
      </c>
      <c r="CM285" s="12"/>
      <c r="CN285" s="12">
        <f>MATCH(CONCATENATE("NG ",TEXT($BQ285,"mmm-yyyy")),Curves!$11:$11,0)</f>
        <v>23</v>
      </c>
      <c r="CO285" s="12">
        <f>MATCH(CONCATENATE("B ",TEXT($BQ285,"mmm-yyyy")),Curves!$11:$11,0)</f>
        <v>11</v>
      </c>
      <c r="CP285" s="12">
        <f>MATCH(CONCATENATE("DISC ",TEXT($BQ285,"mmm-yyyy")),Curves!$11:$11,0)</f>
        <v>35</v>
      </c>
      <c r="CQ285" s="12"/>
      <c r="CR285" s="12">
        <f>MATCH(CONCATENATE("NG ",TEXT($BR285,"mmm-yyyy")),Curves!$11:$11,0)</f>
        <v>24</v>
      </c>
      <c r="CS285" s="12">
        <f>MATCH(CONCATENATE("B ",TEXT($BR285,"mmm-yyyy")),Curves!$11:$11,0)</f>
        <v>12</v>
      </c>
      <c r="CT285" s="12">
        <f>MATCH(CONCATENATE("DISC ",TEXT($BR285,"mmm-yyyy")),Curves!$11:$11,0)</f>
        <v>36</v>
      </c>
      <c r="CU285" s="12"/>
      <c r="CV285" s="12">
        <f>MATCH(CONCATENATE("NG ",TEXT($BS285,"mmm-yyyy")),Curves!$11:$11,0)</f>
        <v>25</v>
      </c>
      <c r="CW285" s="12">
        <f>MATCH(CONCATENATE("B ",TEXT($BS285,"mmm-yyyy")),Curves!$11:$11,0)</f>
        <v>13</v>
      </c>
      <c r="CX285" s="12">
        <f>MATCH(CONCATENATE("DISC ",TEXT($BS285,"mmm-yyyy")),Curves!$11:$11,0)</f>
        <v>37</v>
      </c>
      <c r="CY285" s="12"/>
      <c r="CZ285" s="12">
        <f>MATCH(CONCATENATE("NG ",TEXT($BT285,"mmm-yyyy")),Curves!$11:$11,0)</f>
        <v>26</v>
      </c>
      <c r="DA285" s="12">
        <f>MATCH(CONCATENATE("B ",TEXT($BT285,"mmm-yyyy")),Curves!$11:$11,0)</f>
        <v>14</v>
      </c>
      <c r="DB285" s="12">
        <f>MATCH(CONCATENATE("DISC ",TEXT($BT285,"mmm-yyyy")),Curves!$11:$11,0)</f>
        <v>38</v>
      </c>
      <c r="DC285" s="12"/>
      <c r="DD285" s="12">
        <f>MATCH(CONCATENATE("NG ",TEXT($BU285,"mmm-yyyy")),Curves!$11:$11,0)</f>
        <v>27</v>
      </c>
      <c r="DE285" s="12">
        <f>MATCH(CONCATENATE("B ",TEXT($BU285,"mmm-yyyy")),Curves!$11:$11,0)</f>
        <v>15</v>
      </c>
      <c r="DF285" s="12">
        <f>MATCH(CONCATENATE("DISC ",TEXT($BU285,"mmm-yyyy")),Curves!$11:$11,0)</f>
        <v>39</v>
      </c>
      <c r="DG285" s="12"/>
      <c r="DH285" s="12">
        <f>MATCH(CONCATENATE("NG ",TEXT($BV285,"mmm-yyyy")),Curves!$11:$11,0)</f>
        <v>28</v>
      </c>
      <c r="DI285" s="12">
        <f>MATCH(CONCATENATE("B ",TEXT($BV285,"mmm-yyyy")),Curves!$11:$11,0)</f>
        <v>16</v>
      </c>
      <c r="DJ285" s="12">
        <f>MATCH(CONCATENATE("DISC ",TEXT($BV285,"mmm-yyyy")),Curves!$11:$11,0)</f>
        <v>40</v>
      </c>
      <c r="DL285" s="12">
        <f>MATCH(CONCATENATE("NG ",TEXT($BW285,"mmm-yyyy")),Curves!$11:$11,0)</f>
        <v>29</v>
      </c>
      <c r="DM285" s="12">
        <f>MATCH(CONCATENATE("B ",TEXT($BW285,"mmm-yyyy")),Curves!$11:$11,0)</f>
        <v>17</v>
      </c>
      <c r="DN285" s="12">
        <f>MATCH(CONCATENATE("DISC ",TEXT($BW285,"mmm-yyyy")),Curves!$11:$11,0)</f>
        <v>41</v>
      </c>
      <c r="DP285" s="12">
        <f>MATCH(CONCATENATE("NG ",TEXT($BX285,"mmm-yyyy")),Curves!$11:$11,0)</f>
        <v>30</v>
      </c>
      <c r="DQ285" s="12">
        <f>MATCH(CONCATENATE("B ",TEXT($BX285,"mmm-yyyy")),Curves!$11:$11,0)</f>
        <v>18</v>
      </c>
      <c r="DR285" s="12">
        <f>MATCH(CONCATENATE("DISC ",TEXT($BX285,"mmm-yyyy")),Curves!$11:$11,0)</f>
        <v>42</v>
      </c>
    </row>
    <row r="286" spans="2:122" x14ac:dyDescent="0.2">
      <c r="B286" s="6">
        <f t="shared" si="326"/>
        <v>36923</v>
      </c>
      <c r="C286" s="27">
        <f>IF(Curves!C295&lt;&gt;"",Curves!C295,"")</f>
        <v>36900</v>
      </c>
      <c r="D286" s="31"/>
      <c r="E286" s="20">
        <f t="shared" si="327"/>
        <v>0</v>
      </c>
      <c r="F286" s="20">
        <f t="shared" si="329"/>
        <v>0</v>
      </c>
      <c r="G286" s="20">
        <f t="shared" si="330"/>
        <v>0</v>
      </c>
      <c r="H286" s="20">
        <f t="shared" si="331"/>
        <v>0</v>
      </c>
      <c r="I286" s="20">
        <f t="shared" si="332"/>
        <v>0</v>
      </c>
      <c r="J286" s="20">
        <f t="shared" si="333"/>
        <v>0</v>
      </c>
      <c r="K286" s="20">
        <f t="shared" si="334"/>
        <v>0</v>
      </c>
      <c r="L286" s="20">
        <f t="shared" si="335"/>
        <v>0</v>
      </c>
      <c r="M286" s="20">
        <f t="shared" si="336"/>
        <v>0</v>
      </c>
      <c r="N286" s="20">
        <f t="shared" si="337"/>
        <v>8.9948094009229695</v>
      </c>
      <c r="O286" s="21">
        <f t="shared" si="338"/>
        <v>8.3314109795575817</v>
      </c>
      <c r="P286" s="20"/>
      <c r="Q286" s="50">
        <f t="shared" si="339"/>
        <v>8.9948094009229695</v>
      </c>
      <c r="R286" s="50">
        <f t="shared" si="358"/>
        <v>8.3314109795575817</v>
      </c>
      <c r="S286" s="51">
        <f t="shared" si="340"/>
        <v>0.66339842136538785</v>
      </c>
      <c r="U286" s="34">
        <f>INDEX(Curves!$A$12:$AZ$907,$CA286,CB286)</f>
        <v>0</v>
      </c>
      <c r="V286" s="34">
        <f>INDEX(Curves!$A$12:$AZ$907,$CA286,CC286)</f>
        <v>0</v>
      </c>
      <c r="W286" s="34">
        <f>INDEX(Curves!$A$12:$AZ$907,$CA286,CD286)</f>
        <v>0</v>
      </c>
      <c r="X286" s="34"/>
      <c r="Y286" s="34">
        <f>INDEX(Curves!$A$12:$AZ$907,$CA286,CF286)</f>
        <v>0</v>
      </c>
      <c r="Z286" s="34">
        <f>INDEX(Curves!$A$12:$AZ$907,$CA286,CG286)</f>
        <v>0</v>
      </c>
      <c r="AA286" s="34">
        <f>INDEX(Curves!$A$12:$AZ$907,$CA286,CH286)</f>
        <v>0</v>
      </c>
      <c r="AB286" s="34"/>
      <c r="AC286" s="34">
        <f>INDEX(Curves!$A$12:$AZ$907,$CA286,CJ286)</f>
        <v>0</v>
      </c>
      <c r="AD286" s="34">
        <f>INDEX(Curves!$A$12:$AZ$907,$CA286,CK286)</f>
        <v>0</v>
      </c>
      <c r="AE286" s="34">
        <f>INDEX(Curves!$A$12:$AZ$907,$CA286,CL286)</f>
        <v>0</v>
      </c>
      <c r="AF286" s="34"/>
      <c r="AG286" s="34">
        <f>INDEX(Curves!$A$12:$AZ$907,$CA286,CN286)</f>
        <v>0</v>
      </c>
      <c r="AH286" s="34">
        <f>INDEX(Curves!$A$12:$AZ$907,$CA286,CO286)</f>
        <v>0</v>
      </c>
      <c r="AI286" s="34">
        <f>INDEX(Curves!$A$12:$AZ$907,$CA286,CP286)</f>
        <v>0</v>
      </c>
      <c r="AJ286" s="34"/>
      <c r="AK286" s="34">
        <f>INDEX(Curves!$A$12:$AZ$907,$CA286,CR286)</f>
        <v>0</v>
      </c>
      <c r="AL286" s="34">
        <f>INDEX(Curves!$A$12:$AZ$907,$CA286,CS286)</f>
        <v>0</v>
      </c>
      <c r="AM286" s="34">
        <f>INDEX(Curves!$A$12:$AZ$907,$CA286,CT286)</f>
        <v>0</v>
      </c>
      <c r="AN286" s="34"/>
      <c r="AO286" s="34">
        <f>INDEX(Curves!$A$12:$AZ$907,$CA286,CV286)</f>
        <v>0</v>
      </c>
      <c r="AP286" s="34">
        <f>INDEX(Curves!$A$12:$AZ$907,$CA286,CW286)</f>
        <v>0</v>
      </c>
      <c r="AQ286" s="34">
        <f>INDEX(Curves!$A$12:$AZ$907,$CA286,CX286)</f>
        <v>0</v>
      </c>
      <c r="AR286" s="34"/>
      <c r="AS286" s="34">
        <f>INDEX(Curves!$A$12:$AZ$907,$CA286,CZ286)</f>
        <v>0</v>
      </c>
      <c r="AT286" s="34">
        <f>INDEX(Curves!$A$12:$AZ$907,$CA286,DA286)</f>
        <v>0</v>
      </c>
      <c r="AU286" s="34">
        <f>INDEX(Curves!$A$12:$AZ$907,$CA286,DB286)</f>
        <v>0</v>
      </c>
      <c r="AV286" s="34"/>
      <c r="AW286" s="34">
        <f>INDEX(Curves!$A$12:$AZ$907,$CA286,DD286)</f>
        <v>0</v>
      </c>
      <c r="AX286" s="34">
        <f>INDEX(Curves!$A$12:$AZ$907,$CA286,DE286)</f>
        <v>0</v>
      </c>
      <c r="AY286" s="34">
        <f>INDEX(Curves!$A$12:$AZ$907,$CA286,DF286)</f>
        <v>0</v>
      </c>
      <c r="AZ286" s="34"/>
      <c r="BA286" s="34">
        <f>INDEX(Curves!$A$12:$AZ$907,$CA286,DH286)</f>
        <v>0</v>
      </c>
      <c r="BB286" s="34">
        <f>INDEX(Curves!$A$12:$AZ$907,$CA286,DI286)</f>
        <v>0</v>
      </c>
      <c r="BC286" s="34">
        <f>INDEX(Curves!$A$12:$AZ$907,$CA286,DJ286)</f>
        <v>0</v>
      </c>
      <c r="BD286" s="34"/>
      <c r="BE286" s="34">
        <f>INDEX(Curves!$A$12:$AZ$907,$CA286,DL286)</f>
        <v>9.8190000000000008</v>
      </c>
      <c r="BF286" s="34">
        <f>INDEX(Curves!$A$12:$AZ$907,$CA286,DM286)</f>
        <v>-0.79</v>
      </c>
      <c r="BG286" s="34">
        <f>INDEX(Curves!$A$12:$AZ$907,$CA286,DN286)</f>
        <v>0.99621324630889019</v>
      </c>
      <c r="BH286" s="34"/>
      <c r="BI286" s="34">
        <f>INDEX(Curves!$A$12:$AZ$907,$CA286,DP286)</f>
        <v>9.17</v>
      </c>
      <c r="BJ286" s="34">
        <f>INDEX(Curves!$A$12:$AZ$907,$CA286,DQ286)</f>
        <v>-0.77</v>
      </c>
      <c r="BK286" s="34">
        <f>INDEX(Curves!$A$12:$AZ$907,$CA286,DR286)</f>
        <v>0.99183464042352165</v>
      </c>
      <c r="BL286"/>
      <c r="BM286"/>
      <c r="BN286" s="17">
        <f t="shared" si="342"/>
        <v>36647</v>
      </c>
      <c r="BO286" s="17">
        <f t="shared" ref="BO286:BX286" si="369">EOMONTH(BN286,1)</f>
        <v>36707</v>
      </c>
      <c r="BP286" s="17">
        <f t="shared" si="369"/>
        <v>36738</v>
      </c>
      <c r="BQ286" s="17">
        <f t="shared" si="369"/>
        <v>36769</v>
      </c>
      <c r="BR286" s="17">
        <f t="shared" si="369"/>
        <v>36799</v>
      </c>
      <c r="BS286" s="17">
        <f t="shared" si="369"/>
        <v>36830</v>
      </c>
      <c r="BT286" s="17">
        <f t="shared" si="369"/>
        <v>36860</v>
      </c>
      <c r="BU286" s="17">
        <f t="shared" si="369"/>
        <v>36891</v>
      </c>
      <c r="BV286" s="17">
        <f t="shared" si="369"/>
        <v>36922</v>
      </c>
      <c r="BW286" s="17">
        <f t="shared" si="369"/>
        <v>36950</v>
      </c>
      <c r="BX286" s="17">
        <f t="shared" si="369"/>
        <v>36981</v>
      </c>
      <c r="BY286" s="9"/>
      <c r="CA286" s="12">
        <f>MATCH(C286,Curves!$C$12:$C$433,0)</f>
        <v>284</v>
      </c>
      <c r="CB286" s="12">
        <f>MATCH(CONCATENATE("NG ",TEXT($BN286,"mmm-yyyy")),Curves!$11:$11,0)</f>
        <v>20</v>
      </c>
      <c r="CC286" s="12">
        <f>MATCH(CONCATENATE("B ",TEXT($BN286,"mmm-yyyy")),Curves!$11:$11,0)</f>
        <v>8</v>
      </c>
      <c r="CD286" s="12">
        <f>MATCH(CONCATENATE("DISC ",TEXT($BN286,"mmm-yyyy")),Curves!$11:$11,0)</f>
        <v>32</v>
      </c>
      <c r="CE286" s="12"/>
      <c r="CF286" s="12">
        <f>MATCH(CONCATENATE("NG ",TEXT($BO286,"mmm-yyyy")),Curves!$11:$11,0)</f>
        <v>21</v>
      </c>
      <c r="CG286" s="12">
        <f>MATCH(CONCATENATE("B ",TEXT($BO286,"mmm-yyyy")),Curves!$11:$11,0)</f>
        <v>9</v>
      </c>
      <c r="CH286" s="12">
        <f>MATCH(CONCATENATE("DISC ",TEXT($BO286,"mmm-yyyy")),Curves!$11:$11,0)</f>
        <v>33</v>
      </c>
      <c r="CI286" s="12"/>
      <c r="CJ286" s="12">
        <f>MATCH(CONCATENATE("NG ",TEXT($BP286,"mmm-yyyy")),Curves!$11:$11,0)</f>
        <v>22</v>
      </c>
      <c r="CK286" s="12">
        <f>MATCH(CONCATENATE("B ",TEXT($BP286,"mmm-yyyy")),Curves!$11:$11,0)</f>
        <v>10</v>
      </c>
      <c r="CL286" s="12">
        <f>MATCH(CONCATENATE("DISC ",TEXT($BP286,"mmm-yyyy")),Curves!$11:$11,0)</f>
        <v>34</v>
      </c>
      <c r="CM286" s="12"/>
      <c r="CN286" s="12">
        <f>MATCH(CONCATENATE("NG ",TEXT($BQ286,"mmm-yyyy")),Curves!$11:$11,0)</f>
        <v>23</v>
      </c>
      <c r="CO286" s="12">
        <f>MATCH(CONCATENATE("B ",TEXT($BQ286,"mmm-yyyy")),Curves!$11:$11,0)</f>
        <v>11</v>
      </c>
      <c r="CP286" s="12">
        <f>MATCH(CONCATENATE("DISC ",TEXT($BQ286,"mmm-yyyy")),Curves!$11:$11,0)</f>
        <v>35</v>
      </c>
      <c r="CQ286" s="12"/>
      <c r="CR286" s="12">
        <f>MATCH(CONCATENATE("NG ",TEXT($BR286,"mmm-yyyy")),Curves!$11:$11,0)</f>
        <v>24</v>
      </c>
      <c r="CS286" s="12">
        <f>MATCH(CONCATENATE("B ",TEXT($BR286,"mmm-yyyy")),Curves!$11:$11,0)</f>
        <v>12</v>
      </c>
      <c r="CT286" s="12">
        <f>MATCH(CONCATENATE("DISC ",TEXT($BR286,"mmm-yyyy")),Curves!$11:$11,0)</f>
        <v>36</v>
      </c>
      <c r="CU286" s="12"/>
      <c r="CV286" s="12">
        <f>MATCH(CONCATENATE("NG ",TEXT($BS286,"mmm-yyyy")),Curves!$11:$11,0)</f>
        <v>25</v>
      </c>
      <c r="CW286" s="12">
        <f>MATCH(CONCATENATE("B ",TEXT($BS286,"mmm-yyyy")),Curves!$11:$11,0)</f>
        <v>13</v>
      </c>
      <c r="CX286" s="12">
        <f>MATCH(CONCATENATE("DISC ",TEXT($BS286,"mmm-yyyy")),Curves!$11:$11,0)</f>
        <v>37</v>
      </c>
      <c r="CY286" s="12"/>
      <c r="CZ286" s="12">
        <f>MATCH(CONCATENATE("NG ",TEXT($BT286,"mmm-yyyy")),Curves!$11:$11,0)</f>
        <v>26</v>
      </c>
      <c r="DA286" s="12">
        <f>MATCH(CONCATENATE("B ",TEXT($BT286,"mmm-yyyy")),Curves!$11:$11,0)</f>
        <v>14</v>
      </c>
      <c r="DB286" s="12">
        <f>MATCH(CONCATENATE("DISC ",TEXT($BT286,"mmm-yyyy")),Curves!$11:$11,0)</f>
        <v>38</v>
      </c>
      <c r="DC286" s="12"/>
      <c r="DD286" s="12">
        <f>MATCH(CONCATENATE("NG ",TEXT($BU286,"mmm-yyyy")),Curves!$11:$11,0)</f>
        <v>27</v>
      </c>
      <c r="DE286" s="12">
        <f>MATCH(CONCATENATE("B ",TEXT($BU286,"mmm-yyyy")),Curves!$11:$11,0)</f>
        <v>15</v>
      </c>
      <c r="DF286" s="12">
        <f>MATCH(CONCATENATE("DISC ",TEXT($BU286,"mmm-yyyy")),Curves!$11:$11,0)</f>
        <v>39</v>
      </c>
      <c r="DG286" s="12"/>
      <c r="DH286" s="12">
        <f>MATCH(CONCATENATE("NG ",TEXT($BV286,"mmm-yyyy")),Curves!$11:$11,0)</f>
        <v>28</v>
      </c>
      <c r="DI286" s="12">
        <f>MATCH(CONCATENATE("B ",TEXT($BV286,"mmm-yyyy")),Curves!$11:$11,0)</f>
        <v>16</v>
      </c>
      <c r="DJ286" s="12">
        <f>MATCH(CONCATENATE("DISC ",TEXT($BV286,"mmm-yyyy")),Curves!$11:$11,0)</f>
        <v>40</v>
      </c>
      <c r="DL286" s="12">
        <f>MATCH(CONCATENATE("NG ",TEXT($BW286,"mmm-yyyy")),Curves!$11:$11,0)</f>
        <v>29</v>
      </c>
      <c r="DM286" s="12">
        <f>MATCH(CONCATENATE("B ",TEXT($BW286,"mmm-yyyy")),Curves!$11:$11,0)</f>
        <v>17</v>
      </c>
      <c r="DN286" s="12">
        <f>MATCH(CONCATENATE("DISC ",TEXT($BW286,"mmm-yyyy")),Curves!$11:$11,0)</f>
        <v>41</v>
      </c>
      <c r="DP286" s="12">
        <f>MATCH(CONCATENATE("NG ",TEXT($BX286,"mmm-yyyy")),Curves!$11:$11,0)</f>
        <v>30</v>
      </c>
      <c r="DQ286" s="12">
        <f>MATCH(CONCATENATE("B ",TEXT($BX286,"mmm-yyyy")),Curves!$11:$11,0)</f>
        <v>18</v>
      </c>
      <c r="DR286" s="12">
        <f>MATCH(CONCATENATE("DISC ",TEXT($BX286,"mmm-yyyy")),Curves!$11:$11,0)</f>
        <v>42</v>
      </c>
    </row>
    <row r="287" spans="2:122" x14ac:dyDescent="0.2">
      <c r="B287" s="6">
        <f t="shared" si="326"/>
        <v>36923</v>
      </c>
      <c r="C287" s="27">
        <f>IF(Curves!C296&lt;&gt;"",Curves!C296,"")</f>
        <v>36901</v>
      </c>
      <c r="D287" s="31"/>
      <c r="E287" s="20">
        <f t="shared" si="327"/>
        <v>0</v>
      </c>
      <c r="F287" s="20">
        <f t="shared" si="329"/>
        <v>0</v>
      </c>
      <c r="G287" s="20">
        <f t="shared" si="330"/>
        <v>0</v>
      </c>
      <c r="H287" s="20">
        <f t="shared" si="331"/>
        <v>0</v>
      </c>
      <c r="I287" s="20">
        <f t="shared" si="332"/>
        <v>0</v>
      </c>
      <c r="J287" s="20">
        <f t="shared" si="333"/>
        <v>0</v>
      </c>
      <c r="K287" s="20">
        <f t="shared" si="334"/>
        <v>0</v>
      </c>
      <c r="L287" s="20">
        <f t="shared" si="335"/>
        <v>0</v>
      </c>
      <c r="M287" s="20">
        <f t="shared" si="336"/>
        <v>0</v>
      </c>
      <c r="N287" s="20">
        <f t="shared" si="337"/>
        <v>8.4721766070399038</v>
      </c>
      <c r="O287" s="21">
        <f t="shared" si="338"/>
        <v>7.9011342164533973</v>
      </c>
      <c r="P287" s="20"/>
      <c r="Q287" s="50">
        <f t="shared" si="339"/>
        <v>8.4721766070399038</v>
      </c>
      <c r="R287" s="50">
        <f t="shared" si="358"/>
        <v>7.9011342164533973</v>
      </c>
      <c r="S287" s="51">
        <f t="shared" si="340"/>
        <v>0.57104239058650652</v>
      </c>
      <c r="U287" s="34">
        <f>INDEX(Curves!$A$12:$AZ$907,$CA287,CB287)</f>
        <v>0</v>
      </c>
      <c r="V287" s="34">
        <f>INDEX(Curves!$A$12:$AZ$907,$CA287,CC287)</f>
        <v>0</v>
      </c>
      <c r="W287" s="34">
        <f>INDEX(Curves!$A$12:$AZ$907,$CA287,CD287)</f>
        <v>0</v>
      </c>
      <c r="X287" s="34"/>
      <c r="Y287" s="34">
        <f>INDEX(Curves!$A$12:$AZ$907,$CA287,CF287)</f>
        <v>0</v>
      </c>
      <c r="Z287" s="34">
        <f>INDEX(Curves!$A$12:$AZ$907,$CA287,CG287)</f>
        <v>0</v>
      </c>
      <c r="AA287" s="34">
        <f>INDEX(Curves!$A$12:$AZ$907,$CA287,CH287)</f>
        <v>0</v>
      </c>
      <c r="AB287" s="34"/>
      <c r="AC287" s="34">
        <f>INDEX(Curves!$A$12:$AZ$907,$CA287,CJ287)</f>
        <v>0</v>
      </c>
      <c r="AD287" s="34">
        <f>INDEX(Curves!$A$12:$AZ$907,$CA287,CK287)</f>
        <v>0</v>
      </c>
      <c r="AE287" s="34">
        <f>INDEX(Curves!$A$12:$AZ$907,$CA287,CL287)</f>
        <v>0</v>
      </c>
      <c r="AF287" s="34"/>
      <c r="AG287" s="34">
        <f>INDEX(Curves!$A$12:$AZ$907,$CA287,CN287)</f>
        <v>0</v>
      </c>
      <c r="AH287" s="34">
        <f>INDEX(Curves!$A$12:$AZ$907,$CA287,CO287)</f>
        <v>0</v>
      </c>
      <c r="AI287" s="34">
        <f>INDEX(Curves!$A$12:$AZ$907,$CA287,CP287)</f>
        <v>0</v>
      </c>
      <c r="AJ287" s="34"/>
      <c r="AK287" s="34">
        <f>INDEX(Curves!$A$12:$AZ$907,$CA287,CR287)</f>
        <v>0</v>
      </c>
      <c r="AL287" s="34">
        <f>INDEX(Curves!$A$12:$AZ$907,$CA287,CS287)</f>
        <v>0</v>
      </c>
      <c r="AM287" s="34">
        <f>INDEX(Curves!$A$12:$AZ$907,$CA287,CT287)</f>
        <v>0</v>
      </c>
      <c r="AN287" s="34"/>
      <c r="AO287" s="34">
        <f>INDEX(Curves!$A$12:$AZ$907,$CA287,CV287)</f>
        <v>0</v>
      </c>
      <c r="AP287" s="34">
        <f>INDEX(Curves!$A$12:$AZ$907,$CA287,CW287)</f>
        <v>0</v>
      </c>
      <c r="AQ287" s="34">
        <f>INDEX(Curves!$A$12:$AZ$907,$CA287,CX287)</f>
        <v>0</v>
      </c>
      <c r="AR287" s="34"/>
      <c r="AS287" s="34">
        <f>INDEX(Curves!$A$12:$AZ$907,$CA287,CZ287)</f>
        <v>0</v>
      </c>
      <c r="AT287" s="34">
        <f>INDEX(Curves!$A$12:$AZ$907,$CA287,DA287)</f>
        <v>0</v>
      </c>
      <c r="AU287" s="34">
        <f>INDEX(Curves!$A$12:$AZ$907,$CA287,DB287)</f>
        <v>0</v>
      </c>
      <c r="AV287" s="34"/>
      <c r="AW287" s="34">
        <f>INDEX(Curves!$A$12:$AZ$907,$CA287,DD287)</f>
        <v>0</v>
      </c>
      <c r="AX287" s="34">
        <f>INDEX(Curves!$A$12:$AZ$907,$CA287,DE287)</f>
        <v>0</v>
      </c>
      <c r="AY287" s="34">
        <f>INDEX(Curves!$A$12:$AZ$907,$CA287,DF287)</f>
        <v>0</v>
      </c>
      <c r="AZ287" s="34"/>
      <c r="BA287" s="34">
        <f>INDEX(Curves!$A$12:$AZ$907,$CA287,DH287)</f>
        <v>0</v>
      </c>
      <c r="BB287" s="34">
        <f>INDEX(Curves!$A$12:$AZ$907,$CA287,DI287)</f>
        <v>0</v>
      </c>
      <c r="BC287" s="34">
        <f>INDEX(Curves!$A$12:$AZ$907,$CA287,DJ287)</f>
        <v>0</v>
      </c>
      <c r="BD287" s="34"/>
      <c r="BE287" s="34">
        <f>INDEX(Curves!$A$12:$AZ$907,$CA287,DL287)</f>
        <v>9.1280000000000001</v>
      </c>
      <c r="BF287" s="34">
        <f>INDEX(Curves!$A$12:$AZ$907,$CA287,DM287)</f>
        <v>-0.625</v>
      </c>
      <c r="BG287" s="34">
        <f>INDEX(Curves!$A$12:$AZ$907,$CA287,DN287)</f>
        <v>0.99637499788779293</v>
      </c>
      <c r="BH287" s="34"/>
      <c r="BI287" s="34">
        <f>INDEX(Curves!$A$12:$AZ$907,$CA287,DP287)</f>
        <v>8.6050000000000004</v>
      </c>
      <c r="BJ287" s="34">
        <f>INDEX(Curves!$A$12:$AZ$907,$CA287,DQ287)</f>
        <v>-0.64</v>
      </c>
      <c r="BK287" s="34">
        <f>INDEX(Curves!$A$12:$AZ$907,$CA287,DR287)</f>
        <v>0.99198169698096628</v>
      </c>
      <c r="BL287"/>
      <c r="BM287"/>
      <c r="BN287" s="17">
        <f t="shared" si="342"/>
        <v>36647</v>
      </c>
      <c r="BO287" s="17">
        <f t="shared" ref="BO287:BX287" si="370">EOMONTH(BN287,1)</f>
        <v>36707</v>
      </c>
      <c r="BP287" s="17">
        <f t="shared" si="370"/>
        <v>36738</v>
      </c>
      <c r="BQ287" s="17">
        <f t="shared" si="370"/>
        <v>36769</v>
      </c>
      <c r="BR287" s="17">
        <f t="shared" si="370"/>
        <v>36799</v>
      </c>
      <c r="BS287" s="17">
        <f t="shared" si="370"/>
        <v>36830</v>
      </c>
      <c r="BT287" s="17">
        <f t="shared" si="370"/>
        <v>36860</v>
      </c>
      <c r="BU287" s="17">
        <f t="shared" si="370"/>
        <v>36891</v>
      </c>
      <c r="BV287" s="17">
        <f t="shared" si="370"/>
        <v>36922</v>
      </c>
      <c r="BW287" s="17">
        <f t="shared" si="370"/>
        <v>36950</v>
      </c>
      <c r="BX287" s="17">
        <f t="shared" si="370"/>
        <v>36981</v>
      </c>
      <c r="BY287" s="9"/>
      <c r="CA287" s="12">
        <f>MATCH(C287,Curves!$C$12:$C$433,0)</f>
        <v>285</v>
      </c>
      <c r="CB287" s="12">
        <f>MATCH(CONCATENATE("NG ",TEXT($BN287,"mmm-yyyy")),Curves!$11:$11,0)</f>
        <v>20</v>
      </c>
      <c r="CC287" s="12">
        <f>MATCH(CONCATENATE("B ",TEXT($BN287,"mmm-yyyy")),Curves!$11:$11,0)</f>
        <v>8</v>
      </c>
      <c r="CD287" s="12">
        <f>MATCH(CONCATENATE("DISC ",TEXT($BN287,"mmm-yyyy")),Curves!$11:$11,0)</f>
        <v>32</v>
      </c>
      <c r="CE287" s="12"/>
      <c r="CF287" s="12">
        <f>MATCH(CONCATENATE("NG ",TEXT($BO287,"mmm-yyyy")),Curves!$11:$11,0)</f>
        <v>21</v>
      </c>
      <c r="CG287" s="12">
        <f>MATCH(CONCATENATE("B ",TEXT($BO287,"mmm-yyyy")),Curves!$11:$11,0)</f>
        <v>9</v>
      </c>
      <c r="CH287" s="12">
        <f>MATCH(CONCATENATE("DISC ",TEXT($BO287,"mmm-yyyy")),Curves!$11:$11,0)</f>
        <v>33</v>
      </c>
      <c r="CI287" s="12"/>
      <c r="CJ287" s="12">
        <f>MATCH(CONCATENATE("NG ",TEXT($BP287,"mmm-yyyy")),Curves!$11:$11,0)</f>
        <v>22</v>
      </c>
      <c r="CK287" s="12">
        <f>MATCH(CONCATENATE("B ",TEXT($BP287,"mmm-yyyy")),Curves!$11:$11,0)</f>
        <v>10</v>
      </c>
      <c r="CL287" s="12">
        <f>MATCH(CONCATENATE("DISC ",TEXT($BP287,"mmm-yyyy")),Curves!$11:$11,0)</f>
        <v>34</v>
      </c>
      <c r="CM287" s="12"/>
      <c r="CN287" s="12">
        <f>MATCH(CONCATENATE("NG ",TEXT($BQ287,"mmm-yyyy")),Curves!$11:$11,0)</f>
        <v>23</v>
      </c>
      <c r="CO287" s="12">
        <f>MATCH(CONCATENATE("B ",TEXT($BQ287,"mmm-yyyy")),Curves!$11:$11,0)</f>
        <v>11</v>
      </c>
      <c r="CP287" s="12">
        <f>MATCH(CONCATENATE("DISC ",TEXT($BQ287,"mmm-yyyy")),Curves!$11:$11,0)</f>
        <v>35</v>
      </c>
      <c r="CQ287" s="12"/>
      <c r="CR287" s="12">
        <f>MATCH(CONCATENATE("NG ",TEXT($BR287,"mmm-yyyy")),Curves!$11:$11,0)</f>
        <v>24</v>
      </c>
      <c r="CS287" s="12">
        <f>MATCH(CONCATENATE("B ",TEXT($BR287,"mmm-yyyy")),Curves!$11:$11,0)</f>
        <v>12</v>
      </c>
      <c r="CT287" s="12">
        <f>MATCH(CONCATENATE("DISC ",TEXT($BR287,"mmm-yyyy")),Curves!$11:$11,0)</f>
        <v>36</v>
      </c>
      <c r="CU287" s="12"/>
      <c r="CV287" s="12">
        <f>MATCH(CONCATENATE("NG ",TEXT($BS287,"mmm-yyyy")),Curves!$11:$11,0)</f>
        <v>25</v>
      </c>
      <c r="CW287" s="12">
        <f>MATCH(CONCATENATE("B ",TEXT($BS287,"mmm-yyyy")),Curves!$11:$11,0)</f>
        <v>13</v>
      </c>
      <c r="CX287" s="12">
        <f>MATCH(CONCATENATE("DISC ",TEXT($BS287,"mmm-yyyy")),Curves!$11:$11,0)</f>
        <v>37</v>
      </c>
      <c r="CY287" s="12"/>
      <c r="CZ287" s="12">
        <f>MATCH(CONCATENATE("NG ",TEXT($BT287,"mmm-yyyy")),Curves!$11:$11,0)</f>
        <v>26</v>
      </c>
      <c r="DA287" s="12">
        <f>MATCH(CONCATENATE("B ",TEXT($BT287,"mmm-yyyy")),Curves!$11:$11,0)</f>
        <v>14</v>
      </c>
      <c r="DB287" s="12">
        <f>MATCH(CONCATENATE("DISC ",TEXT($BT287,"mmm-yyyy")),Curves!$11:$11,0)</f>
        <v>38</v>
      </c>
      <c r="DC287" s="12"/>
      <c r="DD287" s="12">
        <f>MATCH(CONCATENATE("NG ",TEXT($BU287,"mmm-yyyy")),Curves!$11:$11,0)</f>
        <v>27</v>
      </c>
      <c r="DE287" s="12">
        <f>MATCH(CONCATENATE("B ",TEXT($BU287,"mmm-yyyy")),Curves!$11:$11,0)</f>
        <v>15</v>
      </c>
      <c r="DF287" s="12">
        <f>MATCH(CONCATENATE("DISC ",TEXT($BU287,"mmm-yyyy")),Curves!$11:$11,0)</f>
        <v>39</v>
      </c>
      <c r="DG287" s="12"/>
      <c r="DH287" s="12">
        <f>MATCH(CONCATENATE("NG ",TEXT($BV287,"mmm-yyyy")),Curves!$11:$11,0)</f>
        <v>28</v>
      </c>
      <c r="DI287" s="12">
        <f>MATCH(CONCATENATE("B ",TEXT($BV287,"mmm-yyyy")),Curves!$11:$11,0)</f>
        <v>16</v>
      </c>
      <c r="DJ287" s="12">
        <f>MATCH(CONCATENATE("DISC ",TEXT($BV287,"mmm-yyyy")),Curves!$11:$11,0)</f>
        <v>40</v>
      </c>
      <c r="DL287" s="12">
        <f>MATCH(CONCATENATE("NG ",TEXT($BW287,"mmm-yyyy")),Curves!$11:$11,0)</f>
        <v>29</v>
      </c>
      <c r="DM287" s="12">
        <f>MATCH(CONCATENATE("B ",TEXT($BW287,"mmm-yyyy")),Curves!$11:$11,0)</f>
        <v>17</v>
      </c>
      <c r="DN287" s="12">
        <f>MATCH(CONCATENATE("DISC ",TEXT($BW287,"mmm-yyyy")),Curves!$11:$11,0)</f>
        <v>41</v>
      </c>
      <c r="DP287" s="12">
        <f>MATCH(CONCATENATE("NG ",TEXT($BX287,"mmm-yyyy")),Curves!$11:$11,0)</f>
        <v>30</v>
      </c>
      <c r="DQ287" s="12">
        <f>MATCH(CONCATENATE("B ",TEXT($BX287,"mmm-yyyy")),Curves!$11:$11,0)</f>
        <v>18</v>
      </c>
      <c r="DR287" s="12">
        <f>MATCH(CONCATENATE("DISC ",TEXT($BX287,"mmm-yyyy")),Curves!$11:$11,0)</f>
        <v>42</v>
      </c>
    </row>
    <row r="288" spans="2:122" x14ac:dyDescent="0.2">
      <c r="B288" s="6">
        <f t="shared" si="326"/>
        <v>36923</v>
      </c>
      <c r="C288" s="27">
        <f>IF(Curves!C297&lt;&gt;"",Curves!C297,"")</f>
        <v>36902</v>
      </c>
      <c r="D288" s="31"/>
      <c r="E288" s="20">
        <f t="shared" si="327"/>
        <v>0</v>
      </c>
      <c r="F288" s="20">
        <f t="shared" si="329"/>
        <v>0</v>
      </c>
      <c r="G288" s="20">
        <f t="shared" si="330"/>
        <v>0</v>
      </c>
      <c r="H288" s="20">
        <f t="shared" si="331"/>
        <v>0</v>
      </c>
      <c r="I288" s="20">
        <f t="shared" si="332"/>
        <v>0</v>
      </c>
      <c r="J288" s="20">
        <f t="shared" si="333"/>
        <v>0</v>
      </c>
      <c r="K288" s="20">
        <f t="shared" si="334"/>
        <v>0</v>
      </c>
      <c r="L288" s="20">
        <f t="shared" si="335"/>
        <v>0</v>
      </c>
      <c r="M288" s="20">
        <f t="shared" si="336"/>
        <v>0</v>
      </c>
      <c r="N288" s="20">
        <f t="shared" si="337"/>
        <v>8.2044044326223027</v>
      </c>
      <c r="O288" s="21">
        <f t="shared" si="338"/>
        <v>7.6877884219131696</v>
      </c>
      <c r="P288" s="20"/>
      <c r="Q288" s="50">
        <f t="shared" si="339"/>
        <v>8.2044044326223027</v>
      </c>
      <c r="R288" s="50">
        <f t="shared" si="358"/>
        <v>7.6877884219131696</v>
      </c>
      <c r="S288" s="51">
        <f t="shared" si="340"/>
        <v>0.5166160107091331</v>
      </c>
      <c r="U288" s="34">
        <f>INDEX(Curves!$A$12:$AZ$907,$CA288,CB288)</f>
        <v>0</v>
      </c>
      <c r="V288" s="34">
        <f>INDEX(Curves!$A$12:$AZ$907,$CA288,CC288)</f>
        <v>0</v>
      </c>
      <c r="W288" s="34">
        <f>INDEX(Curves!$A$12:$AZ$907,$CA288,CD288)</f>
        <v>0</v>
      </c>
      <c r="X288" s="34"/>
      <c r="Y288" s="34">
        <f>INDEX(Curves!$A$12:$AZ$907,$CA288,CF288)</f>
        <v>0</v>
      </c>
      <c r="Z288" s="34">
        <f>INDEX(Curves!$A$12:$AZ$907,$CA288,CG288)</f>
        <v>0</v>
      </c>
      <c r="AA288" s="34">
        <f>INDEX(Curves!$A$12:$AZ$907,$CA288,CH288)</f>
        <v>0</v>
      </c>
      <c r="AB288" s="34"/>
      <c r="AC288" s="34">
        <f>INDEX(Curves!$A$12:$AZ$907,$CA288,CJ288)</f>
        <v>0</v>
      </c>
      <c r="AD288" s="34">
        <f>INDEX(Curves!$A$12:$AZ$907,$CA288,CK288)</f>
        <v>0</v>
      </c>
      <c r="AE288" s="34">
        <f>INDEX(Curves!$A$12:$AZ$907,$CA288,CL288)</f>
        <v>0</v>
      </c>
      <c r="AF288" s="34"/>
      <c r="AG288" s="34">
        <f>INDEX(Curves!$A$12:$AZ$907,$CA288,CN288)</f>
        <v>0</v>
      </c>
      <c r="AH288" s="34">
        <f>INDEX(Curves!$A$12:$AZ$907,$CA288,CO288)</f>
        <v>0</v>
      </c>
      <c r="AI288" s="34">
        <f>INDEX(Curves!$A$12:$AZ$907,$CA288,CP288)</f>
        <v>0</v>
      </c>
      <c r="AJ288" s="34"/>
      <c r="AK288" s="34">
        <f>INDEX(Curves!$A$12:$AZ$907,$CA288,CR288)</f>
        <v>0</v>
      </c>
      <c r="AL288" s="34">
        <f>INDEX(Curves!$A$12:$AZ$907,$CA288,CS288)</f>
        <v>0</v>
      </c>
      <c r="AM288" s="34">
        <f>INDEX(Curves!$A$12:$AZ$907,$CA288,CT288)</f>
        <v>0</v>
      </c>
      <c r="AN288" s="34"/>
      <c r="AO288" s="34">
        <f>INDEX(Curves!$A$12:$AZ$907,$CA288,CV288)</f>
        <v>0</v>
      </c>
      <c r="AP288" s="34">
        <f>INDEX(Curves!$A$12:$AZ$907,$CA288,CW288)</f>
        <v>0</v>
      </c>
      <c r="AQ288" s="34">
        <f>INDEX(Curves!$A$12:$AZ$907,$CA288,CX288)</f>
        <v>0</v>
      </c>
      <c r="AR288" s="34"/>
      <c r="AS288" s="34">
        <f>INDEX(Curves!$A$12:$AZ$907,$CA288,CZ288)</f>
        <v>0</v>
      </c>
      <c r="AT288" s="34">
        <f>INDEX(Curves!$A$12:$AZ$907,$CA288,DA288)</f>
        <v>0</v>
      </c>
      <c r="AU288" s="34">
        <f>INDEX(Curves!$A$12:$AZ$907,$CA288,DB288)</f>
        <v>0</v>
      </c>
      <c r="AV288" s="34"/>
      <c r="AW288" s="34">
        <f>INDEX(Curves!$A$12:$AZ$907,$CA288,DD288)</f>
        <v>0</v>
      </c>
      <c r="AX288" s="34">
        <f>INDEX(Curves!$A$12:$AZ$907,$CA288,DE288)</f>
        <v>0</v>
      </c>
      <c r="AY288" s="34">
        <f>INDEX(Curves!$A$12:$AZ$907,$CA288,DF288)</f>
        <v>0</v>
      </c>
      <c r="AZ288" s="34"/>
      <c r="BA288" s="34">
        <f>INDEX(Curves!$A$12:$AZ$907,$CA288,DH288)</f>
        <v>0</v>
      </c>
      <c r="BB288" s="34">
        <f>INDEX(Curves!$A$12:$AZ$907,$CA288,DI288)</f>
        <v>0</v>
      </c>
      <c r="BC288" s="34">
        <f>INDEX(Curves!$A$12:$AZ$907,$CA288,DJ288)</f>
        <v>0</v>
      </c>
      <c r="BD288" s="34"/>
      <c r="BE288" s="34">
        <f>INDEX(Curves!$A$12:$AZ$907,$CA288,DL288)</f>
        <v>8.7080000000000002</v>
      </c>
      <c r="BF288" s="34">
        <f>INDEX(Curves!$A$12:$AZ$907,$CA288,DM288)</f>
        <v>-0.47499999999999998</v>
      </c>
      <c r="BG288" s="34">
        <f>INDEX(Curves!$A$12:$AZ$907,$CA288,DN288)</f>
        <v>0.99652671354576727</v>
      </c>
      <c r="BH288" s="34"/>
      <c r="BI288" s="34">
        <f>INDEX(Curves!$A$12:$AZ$907,$CA288,DP288)</f>
        <v>8.2240000000000002</v>
      </c>
      <c r="BJ288" s="34">
        <f>INDEX(Curves!$A$12:$AZ$907,$CA288,DQ288)</f>
        <v>-0.47499999999999998</v>
      </c>
      <c r="BK288" s="34">
        <f>INDEX(Curves!$A$12:$AZ$907,$CA288,DR288)</f>
        <v>0.99210071259687305</v>
      </c>
      <c r="BL288"/>
      <c r="BM288"/>
      <c r="BN288" s="17">
        <f t="shared" si="342"/>
        <v>36647</v>
      </c>
      <c r="BO288" s="17">
        <f t="shared" ref="BO288:BX288" si="371">EOMONTH(BN288,1)</f>
        <v>36707</v>
      </c>
      <c r="BP288" s="17">
        <f t="shared" si="371"/>
        <v>36738</v>
      </c>
      <c r="BQ288" s="17">
        <f t="shared" si="371"/>
        <v>36769</v>
      </c>
      <c r="BR288" s="17">
        <f t="shared" si="371"/>
        <v>36799</v>
      </c>
      <c r="BS288" s="17">
        <f t="shared" si="371"/>
        <v>36830</v>
      </c>
      <c r="BT288" s="17">
        <f t="shared" si="371"/>
        <v>36860</v>
      </c>
      <c r="BU288" s="17">
        <f t="shared" si="371"/>
        <v>36891</v>
      </c>
      <c r="BV288" s="17">
        <f t="shared" si="371"/>
        <v>36922</v>
      </c>
      <c r="BW288" s="17">
        <f t="shared" si="371"/>
        <v>36950</v>
      </c>
      <c r="BX288" s="17">
        <f t="shared" si="371"/>
        <v>36981</v>
      </c>
      <c r="BY288" s="9"/>
      <c r="CA288" s="12">
        <f>MATCH(C288,Curves!$C$12:$C$433,0)</f>
        <v>286</v>
      </c>
      <c r="CB288" s="12">
        <f>MATCH(CONCATENATE("NG ",TEXT($BN288,"mmm-yyyy")),Curves!$11:$11,0)</f>
        <v>20</v>
      </c>
      <c r="CC288" s="12">
        <f>MATCH(CONCATENATE("B ",TEXT($BN288,"mmm-yyyy")),Curves!$11:$11,0)</f>
        <v>8</v>
      </c>
      <c r="CD288" s="12">
        <f>MATCH(CONCATENATE("DISC ",TEXT($BN288,"mmm-yyyy")),Curves!$11:$11,0)</f>
        <v>32</v>
      </c>
      <c r="CE288" s="12"/>
      <c r="CF288" s="12">
        <f>MATCH(CONCATENATE("NG ",TEXT($BO288,"mmm-yyyy")),Curves!$11:$11,0)</f>
        <v>21</v>
      </c>
      <c r="CG288" s="12">
        <f>MATCH(CONCATENATE("B ",TEXT($BO288,"mmm-yyyy")),Curves!$11:$11,0)</f>
        <v>9</v>
      </c>
      <c r="CH288" s="12">
        <f>MATCH(CONCATENATE("DISC ",TEXT($BO288,"mmm-yyyy")),Curves!$11:$11,0)</f>
        <v>33</v>
      </c>
      <c r="CI288" s="12"/>
      <c r="CJ288" s="12">
        <f>MATCH(CONCATENATE("NG ",TEXT($BP288,"mmm-yyyy")),Curves!$11:$11,0)</f>
        <v>22</v>
      </c>
      <c r="CK288" s="12">
        <f>MATCH(CONCATENATE("B ",TEXT($BP288,"mmm-yyyy")),Curves!$11:$11,0)</f>
        <v>10</v>
      </c>
      <c r="CL288" s="12">
        <f>MATCH(CONCATENATE("DISC ",TEXT($BP288,"mmm-yyyy")),Curves!$11:$11,0)</f>
        <v>34</v>
      </c>
      <c r="CM288" s="12"/>
      <c r="CN288" s="12">
        <f>MATCH(CONCATENATE("NG ",TEXT($BQ288,"mmm-yyyy")),Curves!$11:$11,0)</f>
        <v>23</v>
      </c>
      <c r="CO288" s="12">
        <f>MATCH(CONCATENATE("B ",TEXT($BQ288,"mmm-yyyy")),Curves!$11:$11,0)</f>
        <v>11</v>
      </c>
      <c r="CP288" s="12">
        <f>MATCH(CONCATENATE("DISC ",TEXT($BQ288,"mmm-yyyy")),Curves!$11:$11,0)</f>
        <v>35</v>
      </c>
      <c r="CQ288" s="12"/>
      <c r="CR288" s="12">
        <f>MATCH(CONCATENATE("NG ",TEXT($BR288,"mmm-yyyy")),Curves!$11:$11,0)</f>
        <v>24</v>
      </c>
      <c r="CS288" s="12">
        <f>MATCH(CONCATENATE("B ",TEXT($BR288,"mmm-yyyy")),Curves!$11:$11,0)</f>
        <v>12</v>
      </c>
      <c r="CT288" s="12">
        <f>MATCH(CONCATENATE("DISC ",TEXT($BR288,"mmm-yyyy")),Curves!$11:$11,0)</f>
        <v>36</v>
      </c>
      <c r="CU288" s="12"/>
      <c r="CV288" s="12">
        <f>MATCH(CONCATENATE("NG ",TEXT($BS288,"mmm-yyyy")),Curves!$11:$11,0)</f>
        <v>25</v>
      </c>
      <c r="CW288" s="12">
        <f>MATCH(CONCATENATE("B ",TEXT($BS288,"mmm-yyyy")),Curves!$11:$11,0)</f>
        <v>13</v>
      </c>
      <c r="CX288" s="12">
        <f>MATCH(CONCATENATE("DISC ",TEXT($BS288,"mmm-yyyy")),Curves!$11:$11,0)</f>
        <v>37</v>
      </c>
      <c r="CY288" s="12"/>
      <c r="CZ288" s="12">
        <f>MATCH(CONCATENATE("NG ",TEXT($BT288,"mmm-yyyy")),Curves!$11:$11,0)</f>
        <v>26</v>
      </c>
      <c r="DA288" s="12">
        <f>MATCH(CONCATENATE("B ",TEXT($BT288,"mmm-yyyy")),Curves!$11:$11,0)</f>
        <v>14</v>
      </c>
      <c r="DB288" s="12">
        <f>MATCH(CONCATENATE("DISC ",TEXT($BT288,"mmm-yyyy")),Curves!$11:$11,0)</f>
        <v>38</v>
      </c>
      <c r="DC288" s="12"/>
      <c r="DD288" s="12">
        <f>MATCH(CONCATENATE("NG ",TEXT($BU288,"mmm-yyyy")),Curves!$11:$11,0)</f>
        <v>27</v>
      </c>
      <c r="DE288" s="12">
        <f>MATCH(CONCATENATE("B ",TEXT($BU288,"mmm-yyyy")),Curves!$11:$11,0)</f>
        <v>15</v>
      </c>
      <c r="DF288" s="12">
        <f>MATCH(CONCATENATE("DISC ",TEXT($BU288,"mmm-yyyy")),Curves!$11:$11,0)</f>
        <v>39</v>
      </c>
      <c r="DG288" s="12"/>
      <c r="DH288" s="12">
        <f>MATCH(CONCATENATE("NG ",TEXT($BV288,"mmm-yyyy")),Curves!$11:$11,0)</f>
        <v>28</v>
      </c>
      <c r="DI288" s="12">
        <f>MATCH(CONCATENATE("B ",TEXT($BV288,"mmm-yyyy")),Curves!$11:$11,0)</f>
        <v>16</v>
      </c>
      <c r="DJ288" s="12">
        <f>MATCH(CONCATENATE("DISC ",TEXT($BV288,"mmm-yyyy")),Curves!$11:$11,0)</f>
        <v>40</v>
      </c>
      <c r="DL288" s="12">
        <f>MATCH(CONCATENATE("NG ",TEXT($BW288,"mmm-yyyy")),Curves!$11:$11,0)</f>
        <v>29</v>
      </c>
      <c r="DM288" s="12">
        <f>MATCH(CONCATENATE("B ",TEXT($BW288,"mmm-yyyy")),Curves!$11:$11,0)</f>
        <v>17</v>
      </c>
      <c r="DN288" s="12">
        <f>MATCH(CONCATENATE("DISC ",TEXT($BW288,"mmm-yyyy")),Curves!$11:$11,0)</f>
        <v>41</v>
      </c>
      <c r="DP288" s="12">
        <f>MATCH(CONCATENATE("NG ",TEXT($BX288,"mmm-yyyy")),Curves!$11:$11,0)</f>
        <v>30</v>
      </c>
      <c r="DQ288" s="12">
        <f>MATCH(CONCATENATE("B ",TEXT($BX288,"mmm-yyyy")),Curves!$11:$11,0)</f>
        <v>18</v>
      </c>
      <c r="DR288" s="12">
        <f>MATCH(CONCATENATE("DISC ",TEXT($BX288,"mmm-yyyy")),Curves!$11:$11,0)</f>
        <v>42</v>
      </c>
    </row>
    <row r="289" spans="2:122" x14ac:dyDescent="0.2">
      <c r="B289" s="6">
        <f t="shared" si="326"/>
        <v>36923</v>
      </c>
      <c r="C289" s="27">
        <f>IF(Curves!C298&lt;&gt;"",Curves!C298,"")</f>
        <v>36903</v>
      </c>
      <c r="D289" s="31"/>
      <c r="E289" s="20">
        <f t="shared" si="327"/>
        <v>0</v>
      </c>
      <c r="F289" s="20">
        <f t="shared" si="329"/>
        <v>0</v>
      </c>
      <c r="G289" s="20">
        <f t="shared" si="330"/>
        <v>0</v>
      </c>
      <c r="H289" s="20">
        <f t="shared" si="331"/>
        <v>0</v>
      </c>
      <c r="I289" s="20">
        <f t="shared" si="332"/>
        <v>0</v>
      </c>
      <c r="J289" s="20">
        <f t="shared" si="333"/>
        <v>0</v>
      </c>
      <c r="K289" s="20">
        <f t="shared" si="334"/>
        <v>0</v>
      </c>
      <c r="L289" s="20">
        <f t="shared" si="335"/>
        <v>0</v>
      </c>
      <c r="M289" s="20">
        <f t="shared" si="336"/>
        <v>0</v>
      </c>
      <c r="N289" s="20">
        <f t="shared" si="337"/>
        <v>8.055222382115355</v>
      </c>
      <c r="O289" s="21">
        <f t="shared" si="338"/>
        <v>7.6224076745363494</v>
      </c>
      <c r="P289" s="20"/>
      <c r="Q289" s="50">
        <f t="shared" si="339"/>
        <v>8.055222382115355</v>
      </c>
      <c r="R289" s="50">
        <f t="shared" si="358"/>
        <v>7.6224076745363494</v>
      </c>
      <c r="S289" s="51">
        <f t="shared" si="340"/>
        <v>0.43281470757900564</v>
      </c>
      <c r="U289" s="34">
        <f>INDEX(Curves!$A$12:$AZ$907,$CA289,CB289)</f>
        <v>0</v>
      </c>
      <c r="V289" s="34">
        <f>INDEX(Curves!$A$12:$AZ$907,$CA289,CC289)</f>
        <v>0</v>
      </c>
      <c r="W289" s="34">
        <f>INDEX(Curves!$A$12:$AZ$907,$CA289,CD289)</f>
        <v>0</v>
      </c>
      <c r="X289" s="34"/>
      <c r="Y289" s="34">
        <f>INDEX(Curves!$A$12:$AZ$907,$CA289,CF289)</f>
        <v>0</v>
      </c>
      <c r="Z289" s="34">
        <f>INDEX(Curves!$A$12:$AZ$907,$CA289,CG289)</f>
        <v>0</v>
      </c>
      <c r="AA289" s="34">
        <f>INDEX(Curves!$A$12:$AZ$907,$CA289,CH289)</f>
        <v>0</v>
      </c>
      <c r="AB289" s="34"/>
      <c r="AC289" s="34">
        <f>INDEX(Curves!$A$12:$AZ$907,$CA289,CJ289)</f>
        <v>0</v>
      </c>
      <c r="AD289" s="34">
        <f>INDEX(Curves!$A$12:$AZ$907,$CA289,CK289)</f>
        <v>0</v>
      </c>
      <c r="AE289" s="34">
        <f>INDEX(Curves!$A$12:$AZ$907,$CA289,CL289)</f>
        <v>0</v>
      </c>
      <c r="AF289" s="34"/>
      <c r="AG289" s="34">
        <f>INDEX(Curves!$A$12:$AZ$907,$CA289,CN289)</f>
        <v>0</v>
      </c>
      <c r="AH289" s="34">
        <f>INDEX(Curves!$A$12:$AZ$907,$CA289,CO289)</f>
        <v>0</v>
      </c>
      <c r="AI289" s="34">
        <f>INDEX(Curves!$A$12:$AZ$907,$CA289,CP289)</f>
        <v>0</v>
      </c>
      <c r="AJ289" s="34"/>
      <c r="AK289" s="34">
        <f>INDEX(Curves!$A$12:$AZ$907,$CA289,CR289)</f>
        <v>0</v>
      </c>
      <c r="AL289" s="34">
        <f>INDEX(Curves!$A$12:$AZ$907,$CA289,CS289)</f>
        <v>0</v>
      </c>
      <c r="AM289" s="34">
        <f>INDEX(Curves!$A$12:$AZ$907,$CA289,CT289)</f>
        <v>0</v>
      </c>
      <c r="AN289" s="34"/>
      <c r="AO289" s="34">
        <f>INDEX(Curves!$A$12:$AZ$907,$CA289,CV289)</f>
        <v>0</v>
      </c>
      <c r="AP289" s="34">
        <f>INDEX(Curves!$A$12:$AZ$907,$CA289,CW289)</f>
        <v>0</v>
      </c>
      <c r="AQ289" s="34">
        <f>INDEX(Curves!$A$12:$AZ$907,$CA289,CX289)</f>
        <v>0</v>
      </c>
      <c r="AR289" s="34"/>
      <c r="AS289" s="34">
        <f>INDEX(Curves!$A$12:$AZ$907,$CA289,CZ289)</f>
        <v>0</v>
      </c>
      <c r="AT289" s="34">
        <f>INDEX(Curves!$A$12:$AZ$907,$CA289,DA289)</f>
        <v>0</v>
      </c>
      <c r="AU289" s="34">
        <f>INDEX(Curves!$A$12:$AZ$907,$CA289,DB289)</f>
        <v>0</v>
      </c>
      <c r="AV289" s="34"/>
      <c r="AW289" s="34">
        <f>INDEX(Curves!$A$12:$AZ$907,$CA289,DD289)</f>
        <v>0</v>
      </c>
      <c r="AX289" s="34">
        <f>INDEX(Curves!$A$12:$AZ$907,$CA289,DE289)</f>
        <v>0</v>
      </c>
      <c r="AY289" s="34">
        <f>INDEX(Curves!$A$12:$AZ$907,$CA289,DF289)</f>
        <v>0</v>
      </c>
      <c r="AZ289" s="34"/>
      <c r="BA289" s="34">
        <f>INDEX(Curves!$A$12:$AZ$907,$CA289,DH289)</f>
        <v>0</v>
      </c>
      <c r="BB289" s="34">
        <f>INDEX(Curves!$A$12:$AZ$907,$CA289,DI289)</f>
        <v>0</v>
      </c>
      <c r="BC289" s="34">
        <f>INDEX(Curves!$A$12:$AZ$907,$CA289,DJ289)</f>
        <v>0</v>
      </c>
      <c r="BD289" s="34"/>
      <c r="BE289" s="34">
        <f>INDEX(Curves!$A$12:$AZ$907,$CA289,DL289)</f>
        <v>8.4720000000000013</v>
      </c>
      <c r="BF289" s="34">
        <f>INDEX(Curves!$A$12:$AZ$907,$CA289,DM289)</f>
        <v>-0.39</v>
      </c>
      <c r="BG289" s="34">
        <f>INDEX(Curves!$A$12:$AZ$907,$CA289,DN289)</f>
        <v>0.99668675848989774</v>
      </c>
      <c r="BH289" s="34"/>
      <c r="BI289" s="34">
        <f>INDEX(Curves!$A$12:$AZ$907,$CA289,DP289)</f>
        <v>8.0570000000000004</v>
      </c>
      <c r="BJ289" s="34">
        <f>INDEX(Curves!$A$12:$AZ$907,$CA289,DQ289)</f>
        <v>-0.375</v>
      </c>
      <c r="BK289" s="34">
        <f>INDEX(Curves!$A$12:$AZ$907,$CA289,DR289)</f>
        <v>0.99224260277744714</v>
      </c>
      <c r="BL289"/>
      <c r="BM289"/>
      <c r="BN289" s="17">
        <f t="shared" si="342"/>
        <v>36647</v>
      </c>
      <c r="BO289" s="17">
        <f t="shared" ref="BO289:BX289" si="372">EOMONTH(BN289,1)</f>
        <v>36707</v>
      </c>
      <c r="BP289" s="17">
        <f t="shared" si="372"/>
        <v>36738</v>
      </c>
      <c r="BQ289" s="17">
        <f t="shared" si="372"/>
        <v>36769</v>
      </c>
      <c r="BR289" s="17">
        <f t="shared" si="372"/>
        <v>36799</v>
      </c>
      <c r="BS289" s="17">
        <f t="shared" si="372"/>
        <v>36830</v>
      </c>
      <c r="BT289" s="17">
        <f t="shared" si="372"/>
        <v>36860</v>
      </c>
      <c r="BU289" s="17">
        <f t="shared" si="372"/>
        <v>36891</v>
      </c>
      <c r="BV289" s="17">
        <f t="shared" si="372"/>
        <v>36922</v>
      </c>
      <c r="BW289" s="17">
        <f t="shared" si="372"/>
        <v>36950</v>
      </c>
      <c r="BX289" s="17">
        <f t="shared" si="372"/>
        <v>36981</v>
      </c>
      <c r="BY289" s="9"/>
      <c r="CA289" s="12">
        <f>MATCH(C289,Curves!$C$12:$C$433,0)</f>
        <v>287</v>
      </c>
      <c r="CB289" s="12">
        <f>MATCH(CONCATENATE("NG ",TEXT($BN289,"mmm-yyyy")),Curves!$11:$11,0)</f>
        <v>20</v>
      </c>
      <c r="CC289" s="12">
        <f>MATCH(CONCATENATE("B ",TEXT($BN289,"mmm-yyyy")),Curves!$11:$11,0)</f>
        <v>8</v>
      </c>
      <c r="CD289" s="12">
        <f>MATCH(CONCATENATE("DISC ",TEXT($BN289,"mmm-yyyy")),Curves!$11:$11,0)</f>
        <v>32</v>
      </c>
      <c r="CE289" s="12"/>
      <c r="CF289" s="12">
        <f>MATCH(CONCATENATE("NG ",TEXT($BO289,"mmm-yyyy")),Curves!$11:$11,0)</f>
        <v>21</v>
      </c>
      <c r="CG289" s="12">
        <f>MATCH(CONCATENATE("B ",TEXT($BO289,"mmm-yyyy")),Curves!$11:$11,0)</f>
        <v>9</v>
      </c>
      <c r="CH289" s="12">
        <f>MATCH(CONCATENATE("DISC ",TEXT($BO289,"mmm-yyyy")),Curves!$11:$11,0)</f>
        <v>33</v>
      </c>
      <c r="CI289" s="12"/>
      <c r="CJ289" s="12">
        <f>MATCH(CONCATENATE("NG ",TEXT($BP289,"mmm-yyyy")),Curves!$11:$11,0)</f>
        <v>22</v>
      </c>
      <c r="CK289" s="12">
        <f>MATCH(CONCATENATE("B ",TEXT($BP289,"mmm-yyyy")),Curves!$11:$11,0)</f>
        <v>10</v>
      </c>
      <c r="CL289" s="12">
        <f>MATCH(CONCATENATE("DISC ",TEXT($BP289,"mmm-yyyy")),Curves!$11:$11,0)</f>
        <v>34</v>
      </c>
      <c r="CM289" s="12"/>
      <c r="CN289" s="12">
        <f>MATCH(CONCATENATE("NG ",TEXT($BQ289,"mmm-yyyy")),Curves!$11:$11,0)</f>
        <v>23</v>
      </c>
      <c r="CO289" s="12">
        <f>MATCH(CONCATENATE("B ",TEXT($BQ289,"mmm-yyyy")),Curves!$11:$11,0)</f>
        <v>11</v>
      </c>
      <c r="CP289" s="12">
        <f>MATCH(CONCATENATE("DISC ",TEXT($BQ289,"mmm-yyyy")),Curves!$11:$11,0)</f>
        <v>35</v>
      </c>
      <c r="CQ289" s="12"/>
      <c r="CR289" s="12">
        <f>MATCH(CONCATENATE("NG ",TEXT($BR289,"mmm-yyyy")),Curves!$11:$11,0)</f>
        <v>24</v>
      </c>
      <c r="CS289" s="12">
        <f>MATCH(CONCATENATE("B ",TEXT($BR289,"mmm-yyyy")),Curves!$11:$11,0)</f>
        <v>12</v>
      </c>
      <c r="CT289" s="12">
        <f>MATCH(CONCATENATE("DISC ",TEXT($BR289,"mmm-yyyy")),Curves!$11:$11,0)</f>
        <v>36</v>
      </c>
      <c r="CU289" s="12"/>
      <c r="CV289" s="12">
        <f>MATCH(CONCATENATE("NG ",TEXT($BS289,"mmm-yyyy")),Curves!$11:$11,0)</f>
        <v>25</v>
      </c>
      <c r="CW289" s="12">
        <f>MATCH(CONCATENATE("B ",TEXT($BS289,"mmm-yyyy")),Curves!$11:$11,0)</f>
        <v>13</v>
      </c>
      <c r="CX289" s="12">
        <f>MATCH(CONCATENATE("DISC ",TEXT($BS289,"mmm-yyyy")),Curves!$11:$11,0)</f>
        <v>37</v>
      </c>
      <c r="CY289" s="12"/>
      <c r="CZ289" s="12">
        <f>MATCH(CONCATENATE("NG ",TEXT($BT289,"mmm-yyyy")),Curves!$11:$11,0)</f>
        <v>26</v>
      </c>
      <c r="DA289" s="12">
        <f>MATCH(CONCATENATE("B ",TEXT($BT289,"mmm-yyyy")),Curves!$11:$11,0)</f>
        <v>14</v>
      </c>
      <c r="DB289" s="12">
        <f>MATCH(CONCATENATE("DISC ",TEXT($BT289,"mmm-yyyy")),Curves!$11:$11,0)</f>
        <v>38</v>
      </c>
      <c r="DC289" s="12"/>
      <c r="DD289" s="12">
        <f>MATCH(CONCATENATE("NG ",TEXT($BU289,"mmm-yyyy")),Curves!$11:$11,0)</f>
        <v>27</v>
      </c>
      <c r="DE289" s="12">
        <f>MATCH(CONCATENATE("B ",TEXT($BU289,"mmm-yyyy")),Curves!$11:$11,0)</f>
        <v>15</v>
      </c>
      <c r="DF289" s="12">
        <f>MATCH(CONCATENATE("DISC ",TEXT($BU289,"mmm-yyyy")),Curves!$11:$11,0)</f>
        <v>39</v>
      </c>
      <c r="DG289" s="12"/>
      <c r="DH289" s="12">
        <f>MATCH(CONCATENATE("NG ",TEXT($BV289,"mmm-yyyy")),Curves!$11:$11,0)</f>
        <v>28</v>
      </c>
      <c r="DI289" s="12">
        <f>MATCH(CONCATENATE("B ",TEXT($BV289,"mmm-yyyy")),Curves!$11:$11,0)</f>
        <v>16</v>
      </c>
      <c r="DJ289" s="12">
        <f>MATCH(CONCATENATE("DISC ",TEXT($BV289,"mmm-yyyy")),Curves!$11:$11,0)</f>
        <v>40</v>
      </c>
      <c r="DL289" s="12">
        <f>MATCH(CONCATENATE("NG ",TEXT($BW289,"mmm-yyyy")),Curves!$11:$11,0)</f>
        <v>29</v>
      </c>
      <c r="DM289" s="12">
        <f>MATCH(CONCATENATE("B ",TEXT($BW289,"mmm-yyyy")),Curves!$11:$11,0)</f>
        <v>17</v>
      </c>
      <c r="DN289" s="12">
        <f>MATCH(CONCATENATE("DISC ",TEXT($BW289,"mmm-yyyy")),Curves!$11:$11,0)</f>
        <v>41</v>
      </c>
      <c r="DP289" s="12">
        <f>MATCH(CONCATENATE("NG ",TEXT($BX289,"mmm-yyyy")),Curves!$11:$11,0)</f>
        <v>30</v>
      </c>
      <c r="DQ289" s="12">
        <f>MATCH(CONCATENATE("B ",TEXT($BX289,"mmm-yyyy")),Curves!$11:$11,0)</f>
        <v>18</v>
      </c>
      <c r="DR289" s="12">
        <f>MATCH(CONCATENATE("DISC ",TEXT($BX289,"mmm-yyyy")),Curves!$11:$11,0)</f>
        <v>42</v>
      </c>
    </row>
    <row r="290" spans="2:122" x14ac:dyDescent="0.2">
      <c r="B290" s="6">
        <f t="shared" si="326"/>
        <v>36923</v>
      </c>
      <c r="C290" s="27">
        <f>IF(Curves!C299&lt;&gt;"",Curves!C299,"")</f>
        <v>36904</v>
      </c>
      <c r="D290" s="31"/>
      <c r="E290" s="20">
        <f t="shared" si="327"/>
        <v>0</v>
      </c>
      <c r="F290" s="20">
        <f t="shared" si="329"/>
        <v>0</v>
      </c>
      <c r="G290" s="20">
        <f t="shared" si="330"/>
        <v>0</v>
      </c>
      <c r="H290" s="20">
        <f t="shared" si="331"/>
        <v>0</v>
      </c>
      <c r="I290" s="20">
        <f t="shared" si="332"/>
        <v>0</v>
      </c>
      <c r="J290" s="20">
        <f t="shared" si="333"/>
        <v>0</v>
      </c>
      <c r="K290" s="20">
        <f t="shared" si="334"/>
        <v>0</v>
      </c>
      <c r="L290" s="20">
        <f t="shared" si="335"/>
        <v>0</v>
      </c>
      <c r="M290" s="20">
        <f t="shared" si="336"/>
        <v>0</v>
      </c>
      <c r="N290" s="20">
        <f t="shared" si="337"/>
        <v>0</v>
      </c>
      <c r="O290" s="21">
        <f t="shared" si="338"/>
        <v>0</v>
      </c>
      <c r="P290" s="20"/>
      <c r="Q290" s="50">
        <f t="shared" si="339"/>
        <v>0</v>
      </c>
      <c r="R290" s="50">
        <f t="shared" si="358"/>
        <v>0</v>
      </c>
      <c r="S290" s="51">
        <f t="shared" si="340"/>
        <v>0.43281470757900564</v>
      </c>
      <c r="U290" s="34">
        <f>INDEX(Curves!$A$12:$AZ$907,$CA290,CB290)</f>
        <v>0</v>
      </c>
      <c r="V290" s="34">
        <f>INDEX(Curves!$A$12:$AZ$907,$CA290,CC290)</f>
        <v>0</v>
      </c>
      <c r="W290" s="34">
        <f>INDEX(Curves!$A$12:$AZ$907,$CA290,CD290)</f>
        <v>0</v>
      </c>
      <c r="X290" s="34"/>
      <c r="Y290" s="34">
        <f>INDEX(Curves!$A$12:$AZ$907,$CA290,CF290)</f>
        <v>0</v>
      </c>
      <c r="Z290" s="34">
        <f>INDEX(Curves!$A$12:$AZ$907,$CA290,CG290)</f>
        <v>0</v>
      </c>
      <c r="AA290" s="34">
        <f>INDEX(Curves!$A$12:$AZ$907,$CA290,CH290)</f>
        <v>0</v>
      </c>
      <c r="AB290" s="34"/>
      <c r="AC290" s="34">
        <f>INDEX(Curves!$A$12:$AZ$907,$CA290,CJ290)</f>
        <v>0</v>
      </c>
      <c r="AD290" s="34">
        <f>INDEX(Curves!$A$12:$AZ$907,$CA290,CK290)</f>
        <v>0</v>
      </c>
      <c r="AE290" s="34">
        <f>INDEX(Curves!$A$12:$AZ$907,$CA290,CL290)</f>
        <v>0</v>
      </c>
      <c r="AF290" s="34"/>
      <c r="AG290" s="34">
        <f>INDEX(Curves!$A$12:$AZ$907,$CA290,CN290)</f>
        <v>0</v>
      </c>
      <c r="AH290" s="34">
        <f>INDEX(Curves!$A$12:$AZ$907,$CA290,CO290)</f>
        <v>0</v>
      </c>
      <c r="AI290" s="34">
        <f>INDEX(Curves!$A$12:$AZ$907,$CA290,CP290)</f>
        <v>0</v>
      </c>
      <c r="AJ290" s="34"/>
      <c r="AK290" s="34">
        <f>INDEX(Curves!$A$12:$AZ$907,$CA290,CR290)</f>
        <v>0</v>
      </c>
      <c r="AL290" s="34">
        <f>INDEX(Curves!$A$12:$AZ$907,$CA290,CS290)</f>
        <v>0</v>
      </c>
      <c r="AM290" s="34">
        <f>INDEX(Curves!$A$12:$AZ$907,$CA290,CT290)</f>
        <v>0</v>
      </c>
      <c r="AN290" s="34"/>
      <c r="AO290" s="34">
        <f>INDEX(Curves!$A$12:$AZ$907,$CA290,CV290)</f>
        <v>0</v>
      </c>
      <c r="AP290" s="34">
        <f>INDEX(Curves!$A$12:$AZ$907,$CA290,CW290)</f>
        <v>0</v>
      </c>
      <c r="AQ290" s="34">
        <f>INDEX(Curves!$A$12:$AZ$907,$CA290,CX290)</f>
        <v>0</v>
      </c>
      <c r="AR290" s="34"/>
      <c r="AS290" s="34">
        <f>INDEX(Curves!$A$12:$AZ$907,$CA290,CZ290)</f>
        <v>0</v>
      </c>
      <c r="AT290" s="34">
        <f>INDEX(Curves!$A$12:$AZ$907,$CA290,DA290)</f>
        <v>0</v>
      </c>
      <c r="AU290" s="34">
        <f>INDEX(Curves!$A$12:$AZ$907,$CA290,DB290)</f>
        <v>0</v>
      </c>
      <c r="AV290" s="34"/>
      <c r="AW290" s="34">
        <f>INDEX(Curves!$A$12:$AZ$907,$CA290,DD290)</f>
        <v>0</v>
      </c>
      <c r="AX290" s="34">
        <f>INDEX(Curves!$A$12:$AZ$907,$CA290,DE290)</f>
        <v>0</v>
      </c>
      <c r="AY290" s="34">
        <f>INDEX(Curves!$A$12:$AZ$907,$CA290,DF290)</f>
        <v>0</v>
      </c>
      <c r="AZ290" s="34"/>
      <c r="BA290" s="34">
        <f>INDEX(Curves!$A$12:$AZ$907,$CA290,DH290)</f>
        <v>0</v>
      </c>
      <c r="BB290" s="34">
        <f>INDEX(Curves!$A$12:$AZ$907,$CA290,DI290)</f>
        <v>0</v>
      </c>
      <c r="BC290" s="34">
        <f>INDEX(Curves!$A$12:$AZ$907,$CA290,DJ290)</f>
        <v>0</v>
      </c>
      <c r="BD290" s="34"/>
      <c r="BE290" s="34">
        <f>INDEX(Curves!$A$12:$AZ$907,$CA290,DL290)</f>
        <v>0</v>
      </c>
      <c r="BF290" s="34">
        <f>INDEX(Curves!$A$12:$AZ$907,$CA290,DM290)</f>
        <v>0</v>
      </c>
      <c r="BG290" s="34">
        <f>INDEX(Curves!$A$12:$AZ$907,$CA290,DN290)</f>
        <v>0</v>
      </c>
      <c r="BH290" s="34"/>
      <c r="BI290" s="34">
        <f>INDEX(Curves!$A$12:$AZ$907,$CA290,DP290)</f>
        <v>0</v>
      </c>
      <c r="BJ290" s="34">
        <f>INDEX(Curves!$A$12:$AZ$907,$CA290,DQ290)</f>
        <v>0</v>
      </c>
      <c r="BK290" s="34">
        <f>INDEX(Curves!$A$12:$AZ$907,$CA290,DR290)</f>
        <v>0</v>
      </c>
      <c r="BL290"/>
      <c r="BM290"/>
      <c r="BN290" s="17">
        <f t="shared" si="342"/>
        <v>36647</v>
      </c>
      <c r="BO290" s="17">
        <f t="shared" ref="BO290:BX290" si="373">EOMONTH(BN290,1)</f>
        <v>36707</v>
      </c>
      <c r="BP290" s="17">
        <f t="shared" si="373"/>
        <v>36738</v>
      </c>
      <c r="BQ290" s="17">
        <f t="shared" si="373"/>
        <v>36769</v>
      </c>
      <c r="BR290" s="17">
        <f t="shared" si="373"/>
        <v>36799</v>
      </c>
      <c r="BS290" s="17">
        <f t="shared" si="373"/>
        <v>36830</v>
      </c>
      <c r="BT290" s="17">
        <f t="shared" si="373"/>
        <v>36860</v>
      </c>
      <c r="BU290" s="17">
        <f t="shared" si="373"/>
        <v>36891</v>
      </c>
      <c r="BV290" s="17">
        <f t="shared" si="373"/>
        <v>36922</v>
      </c>
      <c r="BW290" s="17">
        <f t="shared" si="373"/>
        <v>36950</v>
      </c>
      <c r="BX290" s="17">
        <f t="shared" si="373"/>
        <v>36981</v>
      </c>
      <c r="BY290" s="9"/>
      <c r="CA290" s="12">
        <f>MATCH(C290,Curves!$C$12:$C$433,0)</f>
        <v>288</v>
      </c>
      <c r="CB290" s="12">
        <f>MATCH(CONCATENATE("NG ",TEXT($BN290,"mmm-yyyy")),Curves!$11:$11,0)</f>
        <v>20</v>
      </c>
      <c r="CC290" s="12">
        <f>MATCH(CONCATENATE("B ",TEXT($BN290,"mmm-yyyy")),Curves!$11:$11,0)</f>
        <v>8</v>
      </c>
      <c r="CD290" s="12">
        <f>MATCH(CONCATENATE("DISC ",TEXT($BN290,"mmm-yyyy")),Curves!$11:$11,0)</f>
        <v>32</v>
      </c>
      <c r="CE290" s="12"/>
      <c r="CF290" s="12">
        <f>MATCH(CONCATENATE("NG ",TEXT($BO290,"mmm-yyyy")),Curves!$11:$11,0)</f>
        <v>21</v>
      </c>
      <c r="CG290" s="12">
        <f>MATCH(CONCATENATE("B ",TEXT($BO290,"mmm-yyyy")),Curves!$11:$11,0)</f>
        <v>9</v>
      </c>
      <c r="CH290" s="12">
        <f>MATCH(CONCATENATE("DISC ",TEXT($BO290,"mmm-yyyy")),Curves!$11:$11,0)</f>
        <v>33</v>
      </c>
      <c r="CI290" s="12"/>
      <c r="CJ290" s="12">
        <f>MATCH(CONCATENATE("NG ",TEXT($BP290,"mmm-yyyy")),Curves!$11:$11,0)</f>
        <v>22</v>
      </c>
      <c r="CK290" s="12">
        <f>MATCH(CONCATENATE("B ",TEXT($BP290,"mmm-yyyy")),Curves!$11:$11,0)</f>
        <v>10</v>
      </c>
      <c r="CL290" s="12">
        <f>MATCH(CONCATENATE("DISC ",TEXT($BP290,"mmm-yyyy")),Curves!$11:$11,0)</f>
        <v>34</v>
      </c>
      <c r="CM290" s="12"/>
      <c r="CN290" s="12">
        <f>MATCH(CONCATENATE("NG ",TEXT($BQ290,"mmm-yyyy")),Curves!$11:$11,0)</f>
        <v>23</v>
      </c>
      <c r="CO290" s="12">
        <f>MATCH(CONCATENATE("B ",TEXT($BQ290,"mmm-yyyy")),Curves!$11:$11,0)</f>
        <v>11</v>
      </c>
      <c r="CP290" s="12">
        <f>MATCH(CONCATENATE("DISC ",TEXT($BQ290,"mmm-yyyy")),Curves!$11:$11,0)</f>
        <v>35</v>
      </c>
      <c r="CQ290" s="12"/>
      <c r="CR290" s="12">
        <f>MATCH(CONCATENATE("NG ",TEXT($BR290,"mmm-yyyy")),Curves!$11:$11,0)</f>
        <v>24</v>
      </c>
      <c r="CS290" s="12">
        <f>MATCH(CONCATENATE("B ",TEXT($BR290,"mmm-yyyy")),Curves!$11:$11,0)</f>
        <v>12</v>
      </c>
      <c r="CT290" s="12">
        <f>MATCH(CONCATENATE("DISC ",TEXT($BR290,"mmm-yyyy")),Curves!$11:$11,0)</f>
        <v>36</v>
      </c>
      <c r="CU290" s="12"/>
      <c r="CV290" s="12">
        <f>MATCH(CONCATENATE("NG ",TEXT($BS290,"mmm-yyyy")),Curves!$11:$11,0)</f>
        <v>25</v>
      </c>
      <c r="CW290" s="12">
        <f>MATCH(CONCATENATE("B ",TEXT($BS290,"mmm-yyyy")),Curves!$11:$11,0)</f>
        <v>13</v>
      </c>
      <c r="CX290" s="12">
        <f>MATCH(CONCATENATE("DISC ",TEXT($BS290,"mmm-yyyy")),Curves!$11:$11,0)</f>
        <v>37</v>
      </c>
      <c r="CY290" s="12"/>
      <c r="CZ290" s="12">
        <f>MATCH(CONCATENATE("NG ",TEXT($BT290,"mmm-yyyy")),Curves!$11:$11,0)</f>
        <v>26</v>
      </c>
      <c r="DA290" s="12">
        <f>MATCH(CONCATENATE("B ",TEXT($BT290,"mmm-yyyy")),Curves!$11:$11,0)</f>
        <v>14</v>
      </c>
      <c r="DB290" s="12">
        <f>MATCH(CONCATENATE("DISC ",TEXT($BT290,"mmm-yyyy")),Curves!$11:$11,0)</f>
        <v>38</v>
      </c>
      <c r="DC290" s="12"/>
      <c r="DD290" s="12">
        <f>MATCH(CONCATENATE("NG ",TEXT($BU290,"mmm-yyyy")),Curves!$11:$11,0)</f>
        <v>27</v>
      </c>
      <c r="DE290" s="12">
        <f>MATCH(CONCATENATE("B ",TEXT($BU290,"mmm-yyyy")),Curves!$11:$11,0)</f>
        <v>15</v>
      </c>
      <c r="DF290" s="12">
        <f>MATCH(CONCATENATE("DISC ",TEXT($BU290,"mmm-yyyy")),Curves!$11:$11,0)</f>
        <v>39</v>
      </c>
      <c r="DG290" s="12"/>
      <c r="DH290" s="12">
        <f>MATCH(CONCATENATE("NG ",TEXT($BV290,"mmm-yyyy")),Curves!$11:$11,0)</f>
        <v>28</v>
      </c>
      <c r="DI290" s="12">
        <f>MATCH(CONCATENATE("B ",TEXT($BV290,"mmm-yyyy")),Curves!$11:$11,0)</f>
        <v>16</v>
      </c>
      <c r="DJ290" s="12">
        <f>MATCH(CONCATENATE("DISC ",TEXT($BV290,"mmm-yyyy")),Curves!$11:$11,0)</f>
        <v>40</v>
      </c>
      <c r="DL290" s="12">
        <f>MATCH(CONCATENATE("NG ",TEXT($BW290,"mmm-yyyy")),Curves!$11:$11,0)</f>
        <v>29</v>
      </c>
      <c r="DM290" s="12">
        <f>MATCH(CONCATENATE("B ",TEXT($BW290,"mmm-yyyy")),Curves!$11:$11,0)</f>
        <v>17</v>
      </c>
      <c r="DN290" s="12">
        <f>MATCH(CONCATENATE("DISC ",TEXT($BW290,"mmm-yyyy")),Curves!$11:$11,0)</f>
        <v>41</v>
      </c>
      <c r="DP290" s="12">
        <f>MATCH(CONCATENATE("NG ",TEXT($BX290,"mmm-yyyy")),Curves!$11:$11,0)</f>
        <v>30</v>
      </c>
      <c r="DQ290" s="12">
        <f>MATCH(CONCATENATE("B ",TEXT($BX290,"mmm-yyyy")),Curves!$11:$11,0)</f>
        <v>18</v>
      </c>
      <c r="DR290" s="12">
        <f>MATCH(CONCATENATE("DISC ",TEXT($BX290,"mmm-yyyy")),Curves!$11:$11,0)</f>
        <v>42</v>
      </c>
    </row>
    <row r="291" spans="2:122" x14ac:dyDescent="0.2">
      <c r="B291" s="6">
        <f t="shared" si="326"/>
        <v>36923</v>
      </c>
      <c r="C291" s="27">
        <f>IF(Curves!C300&lt;&gt;"",Curves!C300,"")</f>
        <v>36905</v>
      </c>
      <c r="D291" s="31"/>
      <c r="E291" s="20">
        <f t="shared" si="327"/>
        <v>0</v>
      </c>
      <c r="F291" s="20">
        <f t="shared" si="329"/>
        <v>0</v>
      </c>
      <c r="G291" s="20">
        <f t="shared" si="330"/>
        <v>0</v>
      </c>
      <c r="H291" s="20">
        <f t="shared" si="331"/>
        <v>0</v>
      </c>
      <c r="I291" s="20">
        <f t="shared" si="332"/>
        <v>0</v>
      </c>
      <c r="J291" s="20">
        <f t="shared" si="333"/>
        <v>0</v>
      </c>
      <c r="K291" s="20">
        <f t="shared" si="334"/>
        <v>0</v>
      </c>
      <c r="L291" s="20">
        <f t="shared" si="335"/>
        <v>0</v>
      </c>
      <c r="M291" s="20">
        <f t="shared" si="336"/>
        <v>0</v>
      </c>
      <c r="N291" s="20">
        <f t="shared" si="337"/>
        <v>0</v>
      </c>
      <c r="O291" s="21">
        <f t="shared" si="338"/>
        <v>0</v>
      </c>
      <c r="P291" s="20"/>
      <c r="Q291" s="50">
        <f t="shared" si="339"/>
        <v>0</v>
      </c>
      <c r="R291" s="50">
        <f t="shared" si="358"/>
        <v>0</v>
      </c>
      <c r="S291" s="51">
        <f t="shared" si="340"/>
        <v>0.43281470757900564</v>
      </c>
      <c r="U291" s="34">
        <f>INDEX(Curves!$A$12:$AZ$907,$CA291,CB291)</f>
        <v>0</v>
      </c>
      <c r="V291" s="34">
        <f>INDEX(Curves!$A$12:$AZ$907,$CA291,CC291)</f>
        <v>0</v>
      </c>
      <c r="W291" s="34">
        <f>INDEX(Curves!$A$12:$AZ$907,$CA291,CD291)</f>
        <v>0</v>
      </c>
      <c r="X291" s="34"/>
      <c r="Y291" s="34">
        <f>INDEX(Curves!$A$12:$AZ$907,$CA291,CF291)</f>
        <v>0</v>
      </c>
      <c r="Z291" s="34">
        <f>INDEX(Curves!$A$12:$AZ$907,$CA291,CG291)</f>
        <v>0</v>
      </c>
      <c r="AA291" s="34">
        <f>INDEX(Curves!$A$12:$AZ$907,$CA291,CH291)</f>
        <v>0</v>
      </c>
      <c r="AB291" s="34"/>
      <c r="AC291" s="34">
        <f>INDEX(Curves!$A$12:$AZ$907,$CA291,CJ291)</f>
        <v>0</v>
      </c>
      <c r="AD291" s="34">
        <f>INDEX(Curves!$A$12:$AZ$907,$CA291,CK291)</f>
        <v>0</v>
      </c>
      <c r="AE291" s="34">
        <f>INDEX(Curves!$A$12:$AZ$907,$CA291,CL291)</f>
        <v>0</v>
      </c>
      <c r="AF291" s="34"/>
      <c r="AG291" s="34">
        <f>INDEX(Curves!$A$12:$AZ$907,$CA291,CN291)</f>
        <v>0</v>
      </c>
      <c r="AH291" s="34">
        <f>INDEX(Curves!$A$12:$AZ$907,$CA291,CO291)</f>
        <v>0</v>
      </c>
      <c r="AI291" s="34">
        <f>INDEX(Curves!$A$12:$AZ$907,$CA291,CP291)</f>
        <v>0</v>
      </c>
      <c r="AJ291" s="34"/>
      <c r="AK291" s="34">
        <f>INDEX(Curves!$A$12:$AZ$907,$CA291,CR291)</f>
        <v>0</v>
      </c>
      <c r="AL291" s="34">
        <f>INDEX(Curves!$A$12:$AZ$907,$CA291,CS291)</f>
        <v>0</v>
      </c>
      <c r="AM291" s="34">
        <f>INDEX(Curves!$A$12:$AZ$907,$CA291,CT291)</f>
        <v>0</v>
      </c>
      <c r="AN291" s="34"/>
      <c r="AO291" s="34">
        <f>INDEX(Curves!$A$12:$AZ$907,$CA291,CV291)</f>
        <v>0</v>
      </c>
      <c r="AP291" s="34">
        <f>INDEX(Curves!$A$12:$AZ$907,$CA291,CW291)</f>
        <v>0</v>
      </c>
      <c r="AQ291" s="34">
        <f>INDEX(Curves!$A$12:$AZ$907,$CA291,CX291)</f>
        <v>0</v>
      </c>
      <c r="AR291" s="34"/>
      <c r="AS291" s="34">
        <f>INDEX(Curves!$A$12:$AZ$907,$CA291,CZ291)</f>
        <v>0</v>
      </c>
      <c r="AT291" s="34">
        <f>INDEX(Curves!$A$12:$AZ$907,$CA291,DA291)</f>
        <v>0</v>
      </c>
      <c r="AU291" s="34">
        <f>INDEX(Curves!$A$12:$AZ$907,$CA291,DB291)</f>
        <v>0</v>
      </c>
      <c r="AV291" s="34"/>
      <c r="AW291" s="34">
        <f>INDEX(Curves!$A$12:$AZ$907,$CA291,DD291)</f>
        <v>0</v>
      </c>
      <c r="AX291" s="34">
        <f>INDEX(Curves!$A$12:$AZ$907,$CA291,DE291)</f>
        <v>0</v>
      </c>
      <c r="AY291" s="34">
        <f>INDEX(Curves!$A$12:$AZ$907,$CA291,DF291)</f>
        <v>0</v>
      </c>
      <c r="AZ291" s="34"/>
      <c r="BA291" s="34">
        <f>INDEX(Curves!$A$12:$AZ$907,$CA291,DH291)</f>
        <v>0</v>
      </c>
      <c r="BB291" s="34">
        <f>INDEX(Curves!$A$12:$AZ$907,$CA291,DI291)</f>
        <v>0</v>
      </c>
      <c r="BC291" s="34">
        <f>INDEX(Curves!$A$12:$AZ$907,$CA291,DJ291)</f>
        <v>0</v>
      </c>
      <c r="BD291" s="34"/>
      <c r="BE291" s="34">
        <f>INDEX(Curves!$A$12:$AZ$907,$CA291,DL291)</f>
        <v>0</v>
      </c>
      <c r="BF291" s="34">
        <f>INDEX(Curves!$A$12:$AZ$907,$CA291,DM291)</f>
        <v>0</v>
      </c>
      <c r="BG291" s="34">
        <f>INDEX(Curves!$A$12:$AZ$907,$CA291,DN291)</f>
        <v>0</v>
      </c>
      <c r="BH291" s="34"/>
      <c r="BI291" s="34">
        <f>INDEX(Curves!$A$12:$AZ$907,$CA291,DP291)</f>
        <v>0</v>
      </c>
      <c r="BJ291" s="34">
        <f>INDEX(Curves!$A$12:$AZ$907,$CA291,DQ291)</f>
        <v>0</v>
      </c>
      <c r="BK291" s="34">
        <f>INDEX(Curves!$A$12:$AZ$907,$CA291,DR291)</f>
        <v>0</v>
      </c>
      <c r="BL291"/>
      <c r="BM291"/>
      <c r="BN291" s="17">
        <f t="shared" si="342"/>
        <v>36647</v>
      </c>
      <c r="BO291" s="17">
        <f t="shared" ref="BO291:BX291" si="374">EOMONTH(BN291,1)</f>
        <v>36707</v>
      </c>
      <c r="BP291" s="17">
        <f t="shared" si="374"/>
        <v>36738</v>
      </c>
      <c r="BQ291" s="17">
        <f t="shared" si="374"/>
        <v>36769</v>
      </c>
      <c r="BR291" s="17">
        <f t="shared" si="374"/>
        <v>36799</v>
      </c>
      <c r="BS291" s="17">
        <f t="shared" si="374"/>
        <v>36830</v>
      </c>
      <c r="BT291" s="17">
        <f t="shared" si="374"/>
        <v>36860</v>
      </c>
      <c r="BU291" s="17">
        <f t="shared" si="374"/>
        <v>36891</v>
      </c>
      <c r="BV291" s="17">
        <f t="shared" si="374"/>
        <v>36922</v>
      </c>
      <c r="BW291" s="17">
        <f t="shared" si="374"/>
        <v>36950</v>
      </c>
      <c r="BX291" s="17">
        <f t="shared" si="374"/>
        <v>36981</v>
      </c>
      <c r="BY291" s="9"/>
      <c r="CA291" s="12">
        <f>MATCH(C291,Curves!$C$12:$C$433,0)</f>
        <v>289</v>
      </c>
      <c r="CB291" s="12">
        <f>MATCH(CONCATENATE("NG ",TEXT($BN291,"mmm-yyyy")),Curves!$11:$11,0)</f>
        <v>20</v>
      </c>
      <c r="CC291" s="12">
        <f>MATCH(CONCATENATE("B ",TEXT($BN291,"mmm-yyyy")),Curves!$11:$11,0)</f>
        <v>8</v>
      </c>
      <c r="CD291" s="12">
        <f>MATCH(CONCATENATE("DISC ",TEXT($BN291,"mmm-yyyy")),Curves!$11:$11,0)</f>
        <v>32</v>
      </c>
      <c r="CE291" s="12"/>
      <c r="CF291" s="12">
        <f>MATCH(CONCATENATE("NG ",TEXT($BO291,"mmm-yyyy")),Curves!$11:$11,0)</f>
        <v>21</v>
      </c>
      <c r="CG291" s="12">
        <f>MATCH(CONCATENATE("B ",TEXT($BO291,"mmm-yyyy")),Curves!$11:$11,0)</f>
        <v>9</v>
      </c>
      <c r="CH291" s="12">
        <f>MATCH(CONCATENATE("DISC ",TEXT($BO291,"mmm-yyyy")),Curves!$11:$11,0)</f>
        <v>33</v>
      </c>
      <c r="CI291" s="12"/>
      <c r="CJ291" s="12">
        <f>MATCH(CONCATENATE("NG ",TEXT($BP291,"mmm-yyyy")),Curves!$11:$11,0)</f>
        <v>22</v>
      </c>
      <c r="CK291" s="12">
        <f>MATCH(CONCATENATE("B ",TEXT($BP291,"mmm-yyyy")),Curves!$11:$11,0)</f>
        <v>10</v>
      </c>
      <c r="CL291" s="12">
        <f>MATCH(CONCATENATE("DISC ",TEXT($BP291,"mmm-yyyy")),Curves!$11:$11,0)</f>
        <v>34</v>
      </c>
      <c r="CM291" s="12"/>
      <c r="CN291" s="12">
        <f>MATCH(CONCATENATE("NG ",TEXT($BQ291,"mmm-yyyy")),Curves!$11:$11,0)</f>
        <v>23</v>
      </c>
      <c r="CO291" s="12">
        <f>MATCH(CONCATENATE("B ",TEXT($BQ291,"mmm-yyyy")),Curves!$11:$11,0)</f>
        <v>11</v>
      </c>
      <c r="CP291" s="12">
        <f>MATCH(CONCATENATE("DISC ",TEXT($BQ291,"mmm-yyyy")),Curves!$11:$11,0)</f>
        <v>35</v>
      </c>
      <c r="CQ291" s="12"/>
      <c r="CR291" s="12">
        <f>MATCH(CONCATENATE("NG ",TEXT($BR291,"mmm-yyyy")),Curves!$11:$11,0)</f>
        <v>24</v>
      </c>
      <c r="CS291" s="12">
        <f>MATCH(CONCATENATE("B ",TEXT($BR291,"mmm-yyyy")),Curves!$11:$11,0)</f>
        <v>12</v>
      </c>
      <c r="CT291" s="12">
        <f>MATCH(CONCATENATE("DISC ",TEXT($BR291,"mmm-yyyy")),Curves!$11:$11,0)</f>
        <v>36</v>
      </c>
      <c r="CU291" s="12"/>
      <c r="CV291" s="12">
        <f>MATCH(CONCATENATE("NG ",TEXT($BS291,"mmm-yyyy")),Curves!$11:$11,0)</f>
        <v>25</v>
      </c>
      <c r="CW291" s="12">
        <f>MATCH(CONCATENATE("B ",TEXT($BS291,"mmm-yyyy")),Curves!$11:$11,0)</f>
        <v>13</v>
      </c>
      <c r="CX291" s="12">
        <f>MATCH(CONCATENATE("DISC ",TEXT($BS291,"mmm-yyyy")),Curves!$11:$11,0)</f>
        <v>37</v>
      </c>
      <c r="CY291" s="12"/>
      <c r="CZ291" s="12">
        <f>MATCH(CONCATENATE("NG ",TEXT($BT291,"mmm-yyyy")),Curves!$11:$11,0)</f>
        <v>26</v>
      </c>
      <c r="DA291" s="12">
        <f>MATCH(CONCATENATE("B ",TEXT($BT291,"mmm-yyyy")),Curves!$11:$11,0)</f>
        <v>14</v>
      </c>
      <c r="DB291" s="12">
        <f>MATCH(CONCATENATE("DISC ",TEXT($BT291,"mmm-yyyy")),Curves!$11:$11,0)</f>
        <v>38</v>
      </c>
      <c r="DC291" s="12"/>
      <c r="DD291" s="12">
        <f>MATCH(CONCATENATE("NG ",TEXT($BU291,"mmm-yyyy")),Curves!$11:$11,0)</f>
        <v>27</v>
      </c>
      <c r="DE291" s="12">
        <f>MATCH(CONCATENATE("B ",TEXT($BU291,"mmm-yyyy")),Curves!$11:$11,0)</f>
        <v>15</v>
      </c>
      <c r="DF291" s="12">
        <f>MATCH(CONCATENATE("DISC ",TEXT($BU291,"mmm-yyyy")),Curves!$11:$11,0)</f>
        <v>39</v>
      </c>
      <c r="DG291" s="12"/>
      <c r="DH291" s="12">
        <f>MATCH(CONCATENATE("NG ",TEXT($BV291,"mmm-yyyy")),Curves!$11:$11,0)</f>
        <v>28</v>
      </c>
      <c r="DI291" s="12">
        <f>MATCH(CONCATENATE("B ",TEXT($BV291,"mmm-yyyy")),Curves!$11:$11,0)</f>
        <v>16</v>
      </c>
      <c r="DJ291" s="12">
        <f>MATCH(CONCATENATE("DISC ",TEXT($BV291,"mmm-yyyy")),Curves!$11:$11,0)</f>
        <v>40</v>
      </c>
      <c r="DL291" s="12">
        <f>MATCH(CONCATENATE("NG ",TEXT($BW291,"mmm-yyyy")),Curves!$11:$11,0)</f>
        <v>29</v>
      </c>
      <c r="DM291" s="12">
        <f>MATCH(CONCATENATE("B ",TEXT($BW291,"mmm-yyyy")),Curves!$11:$11,0)</f>
        <v>17</v>
      </c>
      <c r="DN291" s="12">
        <f>MATCH(CONCATENATE("DISC ",TEXT($BW291,"mmm-yyyy")),Curves!$11:$11,0)</f>
        <v>41</v>
      </c>
      <c r="DP291" s="12">
        <f>MATCH(CONCATENATE("NG ",TEXT($BX291,"mmm-yyyy")),Curves!$11:$11,0)</f>
        <v>30</v>
      </c>
      <c r="DQ291" s="12">
        <f>MATCH(CONCATENATE("B ",TEXT($BX291,"mmm-yyyy")),Curves!$11:$11,0)</f>
        <v>18</v>
      </c>
      <c r="DR291" s="12">
        <f>MATCH(CONCATENATE("DISC ",TEXT($BX291,"mmm-yyyy")),Curves!$11:$11,0)</f>
        <v>42</v>
      </c>
    </row>
    <row r="292" spans="2:122" x14ac:dyDescent="0.2">
      <c r="B292" s="6">
        <f t="shared" si="326"/>
        <v>36923</v>
      </c>
      <c r="C292" s="27">
        <f>IF(Curves!C301&lt;&gt;"",Curves!C301,"")</f>
        <v>36906</v>
      </c>
      <c r="D292" s="31"/>
      <c r="E292" s="20">
        <f t="shared" si="327"/>
        <v>0</v>
      </c>
      <c r="F292" s="20">
        <f t="shared" si="329"/>
        <v>0</v>
      </c>
      <c r="G292" s="20">
        <f t="shared" si="330"/>
        <v>0</v>
      </c>
      <c r="H292" s="20">
        <f t="shared" si="331"/>
        <v>0</v>
      </c>
      <c r="I292" s="20">
        <f t="shared" si="332"/>
        <v>0</v>
      </c>
      <c r="J292" s="20">
        <f t="shared" si="333"/>
        <v>0</v>
      </c>
      <c r="K292" s="20">
        <f t="shared" si="334"/>
        <v>0</v>
      </c>
      <c r="L292" s="20">
        <f t="shared" si="335"/>
        <v>0</v>
      </c>
      <c r="M292" s="20">
        <f t="shared" si="336"/>
        <v>0</v>
      </c>
      <c r="N292" s="20">
        <f t="shared" si="337"/>
        <v>0</v>
      </c>
      <c r="O292" s="21">
        <f t="shared" si="338"/>
        <v>0</v>
      </c>
      <c r="P292" s="20"/>
      <c r="Q292" s="50">
        <f t="shared" si="339"/>
        <v>0</v>
      </c>
      <c r="R292" s="50">
        <f t="shared" si="358"/>
        <v>0</v>
      </c>
      <c r="S292" s="51">
        <f t="shared" si="340"/>
        <v>0.43281470757900564</v>
      </c>
      <c r="U292" s="34">
        <f>INDEX(Curves!$A$12:$AZ$907,$CA292,CB292)</f>
        <v>0</v>
      </c>
      <c r="V292" s="34">
        <f>INDEX(Curves!$A$12:$AZ$907,$CA292,CC292)</f>
        <v>0</v>
      </c>
      <c r="W292" s="34">
        <f>INDEX(Curves!$A$12:$AZ$907,$CA292,CD292)</f>
        <v>0</v>
      </c>
      <c r="X292" s="34"/>
      <c r="Y292" s="34">
        <f>INDEX(Curves!$A$12:$AZ$907,$CA292,CF292)</f>
        <v>0</v>
      </c>
      <c r="Z292" s="34">
        <f>INDEX(Curves!$A$12:$AZ$907,$CA292,CG292)</f>
        <v>0</v>
      </c>
      <c r="AA292" s="34">
        <f>INDEX(Curves!$A$12:$AZ$907,$CA292,CH292)</f>
        <v>0</v>
      </c>
      <c r="AB292" s="34"/>
      <c r="AC292" s="34">
        <f>INDEX(Curves!$A$12:$AZ$907,$CA292,CJ292)</f>
        <v>0</v>
      </c>
      <c r="AD292" s="34">
        <f>INDEX(Curves!$A$12:$AZ$907,$CA292,CK292)</f>
        <v>0</v>
      </c>
      <c r="AE292" s="34">
        <f>INDEX(Curves!$A$12:$AZ$907,$CA292,CL292)</f>
        <v>0</v>
      </c>
      <c r="AF292" s="34"/>
      <c r="AG292" s="34">
        <f>INDEX(Curves!$A$12:$AZ$907,$CA292,CN292)</f>
        <v>0</v>
      </c>
      <c r="AH292" s="34">
        <f>INDEX(Curves!$A$12:$AZ$907,$CA292,CO292)</f>
        <v>0</v>
      </c>
      <c r="AI292" s="34">
        <f>INDEX(Curves!$A$12:$AZ$907,$CA292,CP292)</f>
        <v>0</v>
      </c>
      <c r="AJ292" s="34"/>
      <c r="AK292" s="34">
        <f>INDEX(Curves!$A$12:$AZ$907,$CA292,CR292)</f>
        <v>0</v>
      </c>
      <c r="AL292" s="34">
        <f>INDEX(Curves!$A$12:$AZ$907,$CA292,CS292)</f>
        <v>0</v>
      </c>
      <c r="AM292" s="34">
        <f>INDEX(Curves!$A$12:$AZ$907,$CA292,CT292)</f>
        <v>0</v>
      </c>
      <c r="AN292" s="34"/>
      <c r="AO292" s="34">
        <f>INDEX(Curves!$A$12:$AZ$907,$CA292,CV292)</f>
        <v>0</v>
      </c>
      <c r="AP292" s="34">
        <f>INDEX(Curves!$A$12:$AZ$907,$CA292,CW292)</f>
        <v>0</v>
      </c>
      <c r="AQ292" s="34">
        <f>INDEX(Curves!$A$12:$AZ$907,$CA292,CX292)</f>
        <v>0</v>
      </c>
      <c r="AR292" s="34"/>
      <c r="AS292" s="34">
        <f>INDEX(Curves!$A$12:$AZ$907,$CA292,CZ292)</f>
        <v>0</v>
      </c>
      <c r="AT292" s="34">
        <f>INDEX(Curves!$A$12:$AZ$907,$CA292,DA292)</f>
        <v>0</v>
      </c>
      <c r="AU292" s="34">
        <f>INDEX(Curves!$A$12:$AZ$907,$CA292,DB292)</f>
        <v>0</v>
      </c>
      <c r="AV292" s="34"/>
      <c r="AW292" s="34">
        <f>INDEX(Curves!$A$12:$AZ$907,$CA292,DD292)</f>
        <v>0</v>
      </c>
      <c r="AX292" s="34">
        <f>INDEX(Curves!$A$12:$AZ$907,$CA292,DE292)</f>
        <v>0</v>
      </c>
      <c r="AY292" s="34">
        <f>INDEX(Curves!$A$12:$AZ$907,$CA292,DF292)</f>
        <v>0</v>
      </c>
      <c r="AZ292" s="34"/>
      <c r="BA292" s="34">
        <f>INDEX(Curves!$A$12:$AZ$907,$CA292,DH292)</f>
        <v>0</v>
      </c>
      <c r="BB292" s="34">
        <f>INDEX(Curves!$A$12:$AZ$907,$CA292,DI292)</f>
        <v>0</v>
      </c>
      <c r="BC292" s="34">
        <f>INDEX(Curves!$A$12:$AZ$907,$CA292,DJ292)</f>
        <v>0</v>
      </c>
      <c r="BD292" s="34"/>
      <c r="BE292" s="34">
        <f>INDEX(Curves!$A$12:$AZ$907,$CA292,DL292)</f>
        <v>0</v>
      </c>
      <c r="BF292" s="34">
        <f>INDEX(Curves!$A$12:$AZ$907,$CA292,DM292)</f>
        <v>0</v>
      </c>
      <c r="BG292" s="34">
        <f>INDEX(Curves!$A$12:$AZ$907,$CA292,DN292)</f>
        <v>0</v>
      </c>
      <c r="BH292" s="34"/>
      <c r="BI292" s="34">
        <f>INDEX(Curves!$A$12:$AZ$907,$CA292,DP292)</f>
        <v>0</v>
      </c>
      <c r="BJ292" s="34">
        <f>INDEX(Curves!$A$12:$AZ$907,$CA292,DQ292)</f>
        <v>0</v>
      </c>
      <c r="BK292" s="34">
        <f>INDEX(Curves!$A$12:$AZ$907,$CA292,DR292)</f>
        <v>0</v>
      </c>
      <c r="BL292"/>
      <c r="BM292"/>
      <c r="BN292" s="17">
        <f t="shared" si="342"/>
        <v>36647</v>
      </c>
      <c r="BO292" s="17">
        <f t="shared" ref="BO292:BX292" si="375">EOMONTH(BN292,1)</f>
        <v>36707</v>
      </c>
      <c r="BP292" s="17">
        <f t="shared" si="375"/>
        <v>36738</v>
      </c>
      <c r="BQ292" s="17">
        <f t="shared" si="375"/>
        <v>36769</v>
      </c>
      <c r="BR292" s="17">
        <f t="shared" si="375"/>
        <v>36799</v>
      </c>
      <c r="BS292" s="17">
        <f t="shared" si="375"/>
        <v>36830</v>
      </c>
      <c r="BT292" s="17">
        <f t="shared" si="375"/>
        <v>36860</v>
      </c>
      <c r="BU292" s="17">
        <f t="shared" si="375"/>
        <v>36891</v>
      </c>
      <c r="BV292" s="17">
        <f t="shared" si="375"/>
        <v>36922</v>
      </c>
      <c r="BW292" s="17">
        <f t="shared" si="375"/>
        <v>36950</v>
      </c>
      <c r="BX292" s="17">
        <f t="shared" si="375"/>
        <v>36981</v>
      </c>
      <c r="BY292" s="9"/>
      <c r="CA292" s="12">
        <f>MATCH(C292,Curves!$C$12:$C$433,0)</f>
        <v>290</v>
      </c>
      <c r="CB292" s="12">
        <f>MATCH(CONCATENATE("NG ",TEXT($BN292,"mmm-yyyy")),Curves!$11:$11,0)</f>
        <v>20</v>
      </c>
      <c r="CC292" s="12">
        <f>MATCH(CONCATENATE("B ",TEXT($BN292,"mmm-yyyy")),Curves!$11:$11,0)</f>
        <v>8</v>
      </c>
      <c r="CD292" s="12">
        <f>MATCH(CONCATENATE("DISC ",TEXT($BN292,"mmm-yyyy")),Curves!$11:$11,0)</f>
        <v>32</v>
      </c>
      <c r="CE292" s="12"/>
      <c r="CF292" s="12">
        <f>MATCH(CONCATENATE("NG ",TEXT($BO292,"mmm-yyyy")),Curves!$11:$11,0)</f>
        <v>21</v>
      </c>
      <c r="CG292" s="12">
        <f>MATCH(CONCATENATE("B ",TEXT($BO292,"mmm-yyyy")),Curves!$11:$11,0)</f>
        <v>9</v>
      </c>
      <c r="CH292" s="12">
        <f>MATCH(CONCATENATE("DISC ",TEXT($BO292,"mmm-yyyy")),Curves!$11:$11,0)</f>
        <v>33</v>
      </c>
      <c r="CI292" s="12"/>
      <c r="CJ292" s="12">
        <f>MATCH(CONCATENATE("NG ",TEXT($BP292,"mmm-yyyy")),Curves!$11:$11,0)</f>
        <v>22</v>
      </c>
      <c r="CK292" s="12">
        <f>MATCH(CONCATENATE("B ",TEXT($BP292,"mmm-yyyy")),Curves!$11:$11,0)</f>
        <v>10</v>
      </c>
      <c r="CL292" s="12">
        <f>MATCH(CONCATENATE("DISC ",TEXT($BP292,"mmm-yyyy")),Curves!$11:$11,0)</f>
        <v>34</v>
      </c>
      <c r="CM292" s="12"/>
      <c r="CN292" s="12">
        <f>MATCH(CONCATENATE("NG ",TEXT($BQ292,"mmm-yyyy")),Curves!$11:$11,0)</f>
        <v>23</v>
      </c>
      <c r="CO292" s="12">
        <f>MATCH(CONCATENATE("B ",TEXT($BQ292,"mmm-yyyy")),Curves!$11:$11,0)</f>
        <v>11</v>
      </c>
      <c r="CP292" s="12">
        <f>MATCH(CONCATENATE("DISC ",TEXT($BQ292,"mmm-yyyy")),Curves!$11:$11,0)</f>
        <v>35</v>
      </c>
      <c r="CQ292" s="12"/>
      <c r="CR292" s="12">
        <f>MATCH(CONCATENATE("NG ",TEXT($BR292,"mmm-yyyy")),Curves!$11:$11,0)</f>
        <v>24</v>
      </c>
      <c r="CS292" s="12">
        <f>MATCH(CONCATENATE("B ",TEXT($BR292,"mmm-yyyy")),Curves!$11:$11,0)</f>
        <v>12</v>
      </c>
      <c r="CT292" s="12">
        <f>MATCH(CONCATENATE("DISC ",TEXT($BR292,"mmm-yyyy")),Curves!$11:$11,0)</f>
        <v>36</v>
      </c>
      <c r="CU292" s="12"/>
      <c r="CV292" s="12">
        <f>MATCH(CONCATENATE("NG ",TEXT($BS292,"mmm-yyyy")),Curves!$11:$11,0)</f>
        <v>25</v>
      </c>
      <c r="CW292" s="12">
        <f>MATCH(CONCATENATE("B ",TEXT($BS292,"mmm-yyyy")),Curves!$11:$11,0)</f>
        <v>13</v>
      </c>
      <c r="CX292" s="12">
        <f>MATCH(CONCATENATE("DISC ",TEXT($BS292,"mmm-yyyy")),Curves!$11:$11,0)</f>
        <v>37</v>
      </c>
      <c r="CY292" s="12"/>
      <c r="CZ292" s="12">
        <f>MATCH(CONCATENATE("NG ",TEXT($BT292,"mmm-yyyy")),Curves!$11:$11,0)</f>
        <v>26</v>
      </c>
      <c r="DA292" s="12">
        <f>MATCH(CONCATENATE("B ",TEXT($BT292,"mmm-yyyy")),Curves!$11:$11,0)</f>
        <v>14</v>
      </c>
      <c r="DB292" s="12">
        <f>MATCH(CONCATENATE("DISC ",TEXT($BT292,"mmm-yyyy")),Curves!$11:$11,0)</f>
        <v>38</v>
      </c>
      <c r="DC292" s="12"/>
      <c r="DD292" s="12">
        <f>MATCH(CONCATENATE("NG ",TEXT($BU292,"mmm-yyyy")),Curves!$11:$11,0)</f>
        <v>27</v>
      </c>
      <c r="DE292" s="12">
        <f>MATCH(CONCATENATE("B ",TEXT($BU292,"mmm-yyyy")),Curves!$11:$11,0)</f>
        <v>15</v>
      </c>
      <c r="DF292" s="12">
        <f>MATCH(CONCATENATE("DISC ",TEXT($BU292,"mmm-yyyy")),Curves!$11:$11,0)</f>
        <v>39</v>
      </c>
      <c r="DG292" s="12"/>
      <c r="DH292" s="12">
        <f>MATCH(CONCATENATE("NG ",TEXT($BV292,"mmm-yyyy")),Curves!$11:$11,0)</f>
        <v>28</v>
      </c>
      <c r="DI292" s="12">
        <f>MATCH(CONCATENATE("B ",TEXT($BV292,"mmm-yyyy")),Curves!$11:$11,0)</f>
        <v>16</v>
      </c>
      <c r="DJ292" s="12">
        <f>MATCH(CONCATENATE("DISC ",TEXT($BV292,"mmm-yyyy")),Curves!$11:$11,0)</f>
        <v>40</v>
      </c>
      <c r="DL292" s="12">
        <f>MATCH(CONCATENATE("NG ",TEXT($BW292,"mmm-yyyy")),Curves!$11:$11,0)</f>
        <v>29</v>
      </c>
      <c r="DM292" s="12">
        <f>MATCH(CONCATENATE("B ",TEXT($BW292,"mmm-yyyy")),Curves!$11:$11,0)</f>
        <v>17</v>
      </c>
      <c r="DN292" s="12">
        <f>MATCH(CONCATENATE("DISC ",TEXT($BW292,"mmm-yyyy")),Curves!$11:$11,0)</f>
        <v>41</v>
      </c>
      <c r="DP292" s="12">
        <f>MATCH(CONCATENATE("NG ",TEXT($BX292,"mmm-yyyy")),Curves!$11:$11,0)</f>
        <v>30</v>
      </c>
      <c r="DQ292" s="12">
        <f>MATCH(CONCATENATE("B ",TEXT($BX292,"mmm-yyyy")),Curves!$11:$11,0)</f>
        <v>18</v>
      </c>
      <c r="DR292" s="12">
        <f>MATCH(CONCATENATE("DISC ",TEXT($BX292,"mmm-yyyy")),Curves!$11:$11,0)</f>
        <v>42</v>
      </c>
    </row>
    <row r="293" spans="2:122" x14ac:dyDescent="0.2">
      <c r="B293" s="6">
        <f t="shared" si="326"/>
        <v>36923</v>
      </c>
      <c r="C293" s="27">
        <f>IF(Curves!C302&lt;&gt;"",Curves!C302,"")</f>
        <v>36907</v>
      </c>
      <c r="D293" s="31"/>
      <c r="E293" s="20">
        <f t="shared" si="327"/>
        <v>0</v>
      </c>
      <c r="F293" s="20">
        <f t="shared" si="329"/>
        <v>0</v>
      </c>
      <c r="G293" s="20">
        <f t="shared" si="330"/>
        <v>0</v>
      </c>
      <c r="H293" s="20">
        <f t="shared" si="331"/>
        <v>0</v>
      </c>
      <c r="I293" s="20">
        <f t="shared" si="332"/>
        <v>0</v>
      </c>
      <c r="J293" s="20">
        <f t="shared" si="333"/>
        <v>0</v>
      </c>
      <c r="K293" s="20">
        <f t="shared" si="334"/>
        <v>0</v>
      </c>
      <c r="L293" s="20">
        <f t="shared" si="335"/>
        <v>0</v>
      </c>
      <c r="M293" s="20">
        <f t="shared" si="336"/>
        <v>0</v>
      </c>
      <c r="N293" s="20">
        <f t="shared" si="337"/>
        <v>7.8221598903579279</v>
      </c>
      <c r="O293" s="21">
        <f t="shared" si="338"/>
        <v>7.4048038632140374</v>
      </c>
      <c r="P293" s="20"/>
      <c r="Q293" s="50">
        <f t="shared" si="339"/>
        <v>7.8221598903579279</v>
      </c>
      <c r="R293" s="50">
        <f t="shared" si="358"/>
        <v>7.4048038632140374</v>
      </c>
      <c r="S293" s="51">
        <f t="shared" si="340"/>
        <v>0.41735602714389053</v>
      </c>
      <c r="U293" s="34">
        <f>INDEX(Curves!$A$12:$AZ$907,$CA293,CB293)</f>
        <v>0</v>
      </c>
      <c r="V293" s="34">
        <f>INDEX(Curves!$A$12:$AZ$907,$CA293,CC293)</f>
        <v>0</v>
      </c>
      <c r="W293" s="34">
        <f>INDEX(Curves!$A$12:$AZ$907,$CA293,CD293)</f>
        <v>0</v>
      </c>
      <c r="X293" s="34"/>
      <c r="Y293" s="34">
        <f>INDEX(Curves!$A$12:$AZ$907,$CA293,CF293)</f>
        <v>0</v>
      </c>
      <c r="Z293" s="34">
        <f>INDEX(Curves!$A$12:$AZ$907,$CA293,CG293)</f>
        <v>0</v>
      </c>
      <c r="AA293" s="34">
        <f>INDEX(Curves!$A$12:$AZ$907,$CA293,CH293)</f>
        <v>0</v>
      </c>
      <c r="AB293" s="34"/>
      <c r="AC293" s="34">
        <f>INDEX(Curves!$A$12:$AZ$907,$CA293,CJ293)</f>
        <v>0</v>
      </c>
      <c r="AD293" s="34">
        <f>INDEX(Curves!$A$12:$AZ$907,$CA293,CK293)</f>
        <v>0</v>
      </c>
      <c r="AE293" s="34">
        <f>INDEX(Curves!$A$12:$AZ$907,$CA293,CL293)</f>
        <v>0</v>
      </c>
      <c r="AF293" s="34"/>
      <c r="AG293" s="34">
        <f>INDEX(Curves!$A$12:$AZ$907,$CA293,CN293)</f>
        <v>0</v>
      </c>
      <c r="AH293" s="34">
        <f>INDEX(Curves!$A$12:$AZ$907,$CA293,CO293)</f>
        <v>0</v>
      </c>
      <c r="AI293" s="34">
        <f>INDEX(Curves!$A$12:$AZ$907,$CA293,CP293)</f>
        <v>0</v>
      </c>
      <c r="AJ293" s="34"/>
      <c r="AK293" s="34">
        <f>INDEX(Curves!$A$12:$AZ$907,$CA293,CR293)</f>
        <v>0</v>
      </c>
      <c r="AL293" s="34">
        <f>INDEX(Curves!$A$12:$AZ$907,$CA293,CS293)</f>
        <v>0</v>
      </c>
      <c r="AM293" s="34">
        <f>INDEX(Curves!$A$12:$AZ$907,$CA293,CT293)</f>
        <v>0</v>
      </c>
      <c r="AN293" s="34"/>
      <c r="AO293" s="34">
        <f>INDEX(Curves!$A$12:$AZ$907,$CA293,CV293)</f>
        <v>0</v>
      </c>
      <c r="AP293" s="34">
        <f>INDEX(Curves!$A$12:$AZ$907,$CA293,CW293)</f>
        <v>0</v>
      </c>
      <c r="AQ293" s="34">
        <f>INDEX(Curves!$A$12:$AZ$907,$CA293,CX293)</f>
        <v>0</v>
      </c>
      <c r="AR293" s="34"/>
      <c r="AS293" s="34">
        <f>INDEX(Curves!$A$12:$AZ$907,$CA293,CZ293)</f>
        <v>0</v>
      </c>
      <c r="AT293" s="34">
        <f>INDEX(Curves!$A$12:$AZ$907,$CA293,DA293)</f>
        <v>0</v>
      </c>
      <c r="AU293" s="34">
        <f>INDEX(Curves!$A$12:$AZ$907,$CA293,DB293)</f>
        <v>0</v>
      </c>
      <c r="AV293" s="34"/>
      <c r="AW293" s="34">
        <f>INDEX(Curves!$A$12:$AZ$907,$CA293,DD293)</f>
        <v>0</v>
      </c>
      <c r="AX293" s="34">
        <f>INDEX(Curves!$A$12:$AZ$907,$CA293,DE293)</f>
        <v>0</v>
      </c>
      <c r="AY293" s="34">
        <f>INDEX(Curves!$A$12:$AZ$907,$CA293,DF293)</f>
        <v>0</v>
      </c>
      <c r="AZ293" s="34"/>
      <c r="BA293" s="34">
        <f>INDEX(Curves!$A$12:$AZ$907,$CA293,DH293)</f>
        <v>0</v>
      </c>
      <c r="BB293" s="34">
        <f>INDEX(Curves!$A$12:$AZ$907,$CA293,DI293)</f>
        <v>0</v>
      </c>
      <c r="BC293" s="34">
        <f>INDEX(Curves!$A$12:$AZ$907,$CA293,DJ293)</f>
        <v>0</v>
      </c>
      <c r="BD293" s="34"/>
      <c r="BE293" s="34">
        <f>INDEX(Curves!$A$12:$AZ$907,$CA293,DL293)</f>
        <v>8.1030000000000015</v>
      </c>
      <c r="BF293" s="34">
        <f>INDEX(Curves!$A$12:$AZ$907,$CA293,DM293)</f>
        <v>-0.26</v>
      </c>
      <c r="BG293" s="34">
        <f>INDEX(Curves!$A$12:$AZ$907,$CA293,DN293)</f>
        <v>0.99734283952032721</v>
      </c>
      <c r="BH293" s="34"/>
      <c r="BI293" s="34">
        <f>INDEX(Curves!$A$12:$AZ$907,$CA293,DP293)</f>
        <v>7.7680000000000007</v>
      </c>
      <c r="BJ293" s="34">
        <f>INDEX(Curves!$A$12:$AZ$907,$CA293,DQ293)</f>
        <v>-0.31</v>
      </c>
      <c r="BK293" s="34">
        <f>INDEX(Curves!$A$12:$AZ$907,$CA293,DR293)</f>
        <v>0.99286723829633095</v>
      </c>
      <c r="BL293"/>
      <c r="BM293"/>
      <c r="BN293" s="17">
        <f t="shared" si="342"/>
        <v>36647</v>
      </c>
      <c r="BO293" s="17">
        <f t="shared" ref="BO293:BX293" si="376">EOMONTH(BN293,1)</f>
        <v>36707</v>
      </c>
      <c r="BP293" s="17">
        <f t="shared" si="376"/>
        <v>36738</v>
      </c>
      <c r="BQ293" s="17">
        <f t="shared" si="376"/>
        <v>36769</v>
      </c>
      <c r="BR293" s="17">
        <f t="shared" si="376"/>
        <v>36799</v>
      </c>
      <c r="BS293" s="17">
        <f t="shared" si="376"/>
        <v>36830</v>
      </c>
      <c r="BT293" s="17">
        <f t="shared" si="376"/>
        <v>36860</v>
      </c>
      <c r="BU293" s="17">
        <f t="shared" si="376"/>
        <v>36891</v>
      </c>
      <c r="BV293" s="17">
        <f t="shared" si="376"/>
        <v>36922</v>
      </c>
      <c r="BW293" s="17">
        <f t="shared" si="376"/>
        <v>36950</v>
      </c>
      <c r="BX293" s="17">
        <f t="shared" si="376"/>
        <v>36981</v>
      </c>
      <c r="BY293" s="9"/>
      <c r="CA293" s="12">
        <f>MATCH(C293,Curves!$C$12:$C$433,0)</f>
        <v>291</v>
      </c>
      <c r="CB293" s="12">
        <f>MATCH(CONCATENATE("NG ",TEXT($BN293,"mmm-yyyy")),Curves!$11:$11,0)</f>
        <v>20</v>
      </c>
      <c r="CC293" s="12">
        <f>MATCH(CONCATENATE("B ",TEXT($BN293,"mmm-yyyy")),Curves!$11:$11,0)</f>
        <v>8</v>
      </c>
      <c r="CD293" s="12">
        <f>MATCH(CONCATENATE("DISC ",TEXT($BN293,"mmm-yyyy")),Curves!$11:$11,0)</f>
        <v>32</v>
      </c>
      <c r="CE293" s="12"/>
      <c r="CF293" s="12">
        <f>MATCH(CONCATENATE("NG ",TEXT($BO293,"mmm-yyyy")),Curves!$11:$11,0)</f>
        <v>21</v>
      </c>
      <c r="CG293" s="12">
        <f>MATCH(CONCATENATE("B ",TEXT($BO293,"mmm-yyyy")),Curves!$11:$11,0)</f>
        <v>9</v>
      </c>
      <c r="CH293" s="12">
        <f>MATCH(CONCATENATE("DISC ",TEXT($BO293,"mmm-yyyy")),Curves!$11:$11,0)</f>
        <v>33</v>
      </c>
      <c r="CI293" s="12"/>
      <c r="CJ293" s="12">
        <f>MATCH(CONCATENATE("NG ",TEXT($BP293,"mmm-yyyy")),Curves!$11:$11,0)</f>
        <v>22</v>
      </c>
      <c r="CK293" s="12">
        <f>MATCH(CONCATENATE("B ",TEXT($BP293,"mmm-yyyy")),Curves!$11:$11,0)</f>
        <v>10</v>
      </c>
      <c r="CL293" s="12">
        <f>MATCH(CONCATENATE("DISC ",TEXT($BP293,"mmm-yyyy")),Curves!$11:$11,0)</f>
        <v>34</v>
      </c>
      <c r="CM293" s="12"/>
      <c r="CN293" s="12">
        <f>MATCH(CONCATENATE("NG ",TEXT($BQ293,"mmm-yyyy")),Curves!$11:$11,0)</f>
        <v>23</v>
      </c>
      <c r="CO293" s="12">
        <f>MATCH(CONCATENATE("B ",TEXT($BQ293,"mmm-yyyy")),Curves!$11:$11,0)</f>
        <v>11</v>
      </c>
      <c r="CP293" s="12">
        <f>MATCH(CONCATENATE("DISC ",TEXT($BQ293,"mmm-yyyy")),Curves!$11:$11,0)</f>
        <v>35</v>
      </c>
      <c r="CQ293" s="12"/>
      <c r="CR293" s="12">
        <f>MATCH(CONCATENATE("NG ",TEXT($BR293,"mmm-yyyy")),Curves!$11:$11,0)</f>
        <v>24</v>
      </c>
      <c r="CS293" s="12">
        <f>MATCH(CONCATENATE("B ",TEXT($BR293,"mmm-yyyy")),Curves!$11:$11,0)</f>
        <v>12</v>
      </c>
      <c r="CT293" s="12">
        <f>MATCH(CONCATENATE("DISC ",TEXT($BR293,"mmm-yyyy")),Curves!$11:$11,0)</f>
        <v>36</v>
      </c>
      <c r="CU293" s="12"/>
      <c r="CV293" s="12">
        <f>MATCH(CONCATENATE("NG ",TEXT($BS293,"mmm-yyyy")),Curves!$11:$11,0)</f>
        <v>25</v>
      </c>
      <c r="CW293" s="12">
        <f>MATCH(CONCATENATE("B ",TEXT($BS293,"mmm-yyyy")),Curves!$11:$11,0)</f>
        <v>13</v>
      </c>
      <c r="CX293" s="12">
        <f>MATCH(CONCATENATE("DISC ",TEXT($BS293,"mmm-yyyy")),Curves!$11:$11,0)</f>
        <v>37</v>
      </c>
      <c r="CY293" s="12"/>
      <c r="CZ293" s="12">
        <f>MATCH(CONCATENATE("NG ",TEXT($BT293,"mmm-yyyy")),Curves!$11:$11,0)</f>
        <v>26</v>
      </c>
      <c r="DA293" s="12">
        <f>MATCH(CONCATENATE("B ",TEXT($BT293,"mmm-yyyy")),Curves!$11:$11,0)</f>
        <v>14</v>
      </c>
      <c r="DB293" s="12">
        <f>MATCH(CONCATENATE("DISC ",TEXT($BT293,"mmm-yyyy")),Curves!$11:$11,0)</f>
        <v>38</v>
      </c>
      <c r="DC293" s="12"/>
      <c r="DD293" s="12">
        <f>MATCH(CONCATENATE("NG ",TEXT($BU293,"mmm-yyyy")),Curves!$11:$11,0)</f>
        <v>27</v>
      </c>
      <c r="DE293" s="12">
        <f>MATCH(CONCATENATE("B ",TEXT($BU293,"mmm-yyyy")),Curves!$11:$11,0)</f>
        <v>15</v>
      </c>
      <c r="DF293" s="12">
        <f>MATCH(CONCATENATE("DISC ",TEXT($BU293,"mmm-yyyy")),Curves!$11:$11,0)</f>
        <v>39</v>
      </c>
      <c r="DG293" s="12"/>
      <c r="DH293" s="12">
        <f>MATCH(CONCATENATE("NG ",TEXT($BV293,"mmm-yyyy")),Curves!$11:$11,0)</f>
        <v>28</v>
      </c>
      <c r="DI293" s="12">
        <f>MATCH(CONCATENATE("B ",TEXT($BV293,"mmm-yyyy")),Curves!$11:$11,0)</f>
        <v>16</v>
      </c>
      <c r="DJ293" s="12">
        <f>MATCH(CONCATENATE("DISC ",TEXT($BV293,"mmm-yyyy")),Curves!$11:$11,0)</f>
        <v>40</v>
      </c>
      <c r="DL293" s="12">
        <f>MATCH(CONCATENATE("NG ",TEXT($BW293,"mmm-yyyy")),Curves!$11:$11,0)</f>
        <v>29</v>
      </c>
      <c r="DM293" s="12">
        <f>MATCH(CONCATENATE("B ",TEXT($BW293,"mmm-yyyy")),Curves!$11:$11,0)</f>
        <v>17</v>
      </c>
      <c r="DN293" s="12">
        <f>MATCH(CONCATENATE("DISC ",TEXT($BW293,"mmm-yyyy")),Curves!$11:$11,0)</f>
        <v>41</v>
      </c>
      <c r="DP293" s="12">
        <f>MATCH(CONCATENATE("NG ",TEXT($BX293,"mmm-yyyy")),Curves!$11:$11,0)</f>
        <v>30</v>
      </c>
      <c r="DQ293" s="12">
        <f>MATCH(CONCATENATE("B ",TEXT($BX293,"mmm-yyyy")),Curves!$11:$11,0)</f>
        <v>18</v>
      </c>
      <c r="DR293" s="12">
        <f>MATCH(CONCATENATE("DISC ",TEXT($BX293,"mmm-yyyy")),Curves!$11:$11,0)</f>
        <v>42</v>
      </c>
    </row>
    <row r="294" spans="2:122" x14ac:dyDescent="0.2">
      <c r="B294" s="6">
        <f t="shared" si="326"/>
        <v>36923</v>
      </c>
      <c r="C294" s="27">
        <f>IF(Curves!C303&lt;&gt;"",Curves!C303,"")</f>
        <v>36908</v>
      </c>
      <c r="D294" s="31"/>
      <c r="E294" s="20">
        <f t="shared" si="327"/>
        <v>0</v>
      </c>
      <c r="F294" s="20">
        <f t="shared" si="329"/>
        <v>0</v>
      </c>
      <c r="G294" s="20">
        <f t="shared" si="330"/>
        <v>0</v>
      </c>
      <c r="H294" s="20">
        <f t="shared" si="331"/>
        <v>0</v>
      </c>
      <c r="I294" s="20">
        <f t="shared" si="332"/>
        <v>0</v>
      </c>
      <c r="J294" s="20">
        <f t="shared" si="333"/>
        <v>0</v>
      </c>
      <c r="K294" s="20">
        <f t="shared" si="334"/>
        <v>0</v>
      </c>
      <c r="L294" s="20">
        <f t="shared" si="335"/>
        <v>0</v>
      </c>
      <c r="M294" s="20">
        <f t="shared" si="336"/>
        <v>0</v>
      </c>
      <c r="N294" s="20">
        <f t="shared" si="337"/>
        <v>6.6823014039286761</v>
      </c>
      <c r="O294" s="21">
        <f t="shared" si="338"/>
        <v>6.3345316890053729</v>
      </c>
      <c r="P294" s="20"/>
      <c r="Q294" s="50">
        <f t="shared" si="339"/>
        <v>6.6823014039286761</v>
      </c>
      <c r="R294" s="50">
        <f t="shared" si="358"/>
        <v>6.3345316890053729</v>
      </c>
      <c r="S294" s="51">
        <f t="shared" si="340"/>
        <v>0.34776971492330322</v>
      </c>
      <c r="U294" s="34">
        <f>INDEX(Curves!$A$12:$AZ$907,$CA294,CB294)</f>
        <v>0</v>
      </c>
      <c r="V294" s="34">
        <f>INDEX(Curves!$A$12:$AZ$907,$CA294,CC294)</f>
        <v>0</v>
      </c>
      <c r="W294" s="34">
        <f>INDEX(Curves!$A$12:$AZ$907,$CA294,CD294)</f>
        <v>0</v>
      </c>
      <c r="X294" s="34"/>
      <c r="Y294" s="34">
        <f>INDEX(Curves!$A$12:$AZ$907,$CA294,CF294)</f>
        <v>0</v>
      </c>
      <c r="Z294" s="34">
        <f>INDEX(Curves!$A$12:$AZ$907,$CA294,CG294)</f>
        <v>0</v>
      </c>
      <c r="AA294" s="34">
        <f>INDEX(Curves!$A$12:$AZ$907,$CA294,CH294)</f>
        <v>0</v>
      </c>
      <c r="AB294" s="34"/>
      <c r="AC294" s="34">
        <f>INDEX(Curves!$A$12:$AZ$907,$CA294,CJ294)</f>
        <v>0</v>
      </c>
      <c r="AD294" s="34">
        <f>INDEX(Curves!$A$12:$AZ$907,$CA294,CK294)</f>
        <v>0</v>
      </c>
      <c r="AE294" s="34">
        <f>INDEX(Curves!$A$12:$AZ$907,$CA294,CL294)</f>
        <v>0</v>
      </c>
      <c r="AF294" s="34"/>
      <c r="AG294" s="34">
        <f>INDEX(Curves!$A$12:$AZ$907,$CA294,CN294)</f>
        <v>0</v>
      </c>
      <c r="AH294" s="34">
        <f>INDEX(Curves!$A$12:$AZ$907,$CA294,CO294)</f>
        <v>0</v>
      </c>
      <c r="AI294" s="34">
        <f>INDEX(Curves!$A$12:$AZ$907,$CA294,CP294)</f>
        <v>0</v>
      </c>
      <c r="AJ294" s="34"/>
      <c r="AK294" s="34">
        <f>INDEX(Curves!$A$12:$AZ$907,$CA294,CR294)</f>
        <v>0</v>
      </c>
      <c r="AL294" s="34">
        <f>INDEX(Curves!$A$12:$AZ$907,$CA294,CS294)</f>
        <v>0</v>
      </c>
      <c r="AM294" s="34">
        <f>INDEX(Curves!$A$12:$AZ$907,$CA294,CT294)</f>
        <v>0</v>
      </c>
      <c r="AN294" s="34"/>
      <c r="AO294" s="34">
        <f>INDEX(Curves!$A$12:$AZ$907,$CA294,CV294)</f>
        <v>0</v>
      </c>
      <c r="AP294" s="34">
        <f>INDEX(Curves!$A$12:$AZ$907,$CA294,CW294)</f>
        <v>0</v>
      </c>
      <c r="AQ294" s="34">
        <f>INDEX(Curves!$A$12:$AZ$907,$CA294,CX294)</f>
        <v>0</v>
      </c>
      <c r="AR294" s="34"/>
      <c r="AS294" s="34">
        <f>INDEX(Curves!$A$12:$AZ$907,$CA294,CZ294)</f>
        <v>0</v>
      </c>
      <c r="AT294" s="34">
        <f>INDEX(Curves!$A$12:$AZ$907,$CA294,DA294)</f>
        <v>0</v>
      </c>
      <c r="AU294" s="34">
        <f>INDEX(Curves!$A$12:$AZ$907,$CA294,DB294)</f>
        <v>0</v>
      </c>
      <c r="AV294" s="34"/>
      <c r="AW294" s="34">
        <f>INDEX(Curves!$A$12:$AZ$907,$CA294,DD294)</f>
        <v>0</v>
      </c>
      <c r="AX294" s="34">
        <f>INDEX(Curves!$A$12:$AZ$907,$CA294,DE294)</f>
        <v>0</v>
      </c>
      <c r="AY294" s="34">
        <f>INDEX(Curves!$A$12:$AZ$907,$CA294,DF294)</f>
        <v>0</v>
      </c>
      <c r="AZ294" s="34"/>
      <c r="BA294" s="34">
        <f>INDEX(Curves!$A$12:$AZ$907,$CA294,DH294)</f>
        <v>0</v>
      </c>
      <c r="BB294" s="34">
        <f>INDEX(Curves!$A$12:$AZ$907,$CA294,DI294)</f>
        <v>0</v>
      </c>
      <c r="BC294" s="34">
        <f>INDEX(Curves!$A$12:$AZ$907,$CA294,DJ294)</f>
        <v>0</v>
      </c>
      <c r="BD294" s="34"/>
      <c r="BE294" s="34">
        <f>INDEX(Curves!$A$12:$AZ$907,$CA294,DL294)</f>
        <v>6.9089999999999998</v>
      </c>
      <c r="BF294" s="34">
        <f>INDEX(Curves!$A$12:$AZ$907,$CA294,DM294)</f>
        <v>-0.21</v>
      </c>
      <c r="BG294" s="34">
        <f>INDEX(Curves!$A$12:$AZ$907,$CA294,DN294)</f>
        <v>0.99750730018341194</v>
      </c>
      <c r="BH294" s="34"/>
      <c r="BI294" s="34">
        <f>INDEX(Curves!$A$12:$AZ$907,$CA294,DP294)</f>
        <v>6.6539999999999999</v>
      </c>
      <c r="BJ294" s="34">
        <f>INDEX(Curves!$A$12:$AZ$907,$CA294,DQ294)</f>
        <v>-0.27500000000000002</v>
      </c>
      <c r="BK294" s="34">
        <f>INDEX(Curves!$A$12:$AZ$907,$CA294,DR294)</f>
        <v>0.99302895265799862</v>
      </c>
      <c r="BL294"/>
      <c r="BM294"/>
      <c r="BN294" s="17">
        <f t="shared" si="342"/>
        <v>36647</v>
      </c>
      <c r="BO294" s="17">
        <f t="shared" ref="BO294:BX294" si="377">EOMONTH(BN294,1)</f>
        <v>36707</v>
      </c>
      <c r="BP294" s="17">
        <f t="shared" si="377"/>
        <v>36738</v>
      </c>
      <c r="BQ294" s="17">
        <f t="shared" si="377"/>
        <v>36769</v>
      </c>
      <c r="BR294" s="17">
        <f t="shared" si="377"/>
        <v>36799</v>
      </c>
      <c r="BS294" s="17">
        <f t="shared" si="377"/>
        <v>36830</v>
      </c>
      <c r="BT294" s="17">
        <f t="shared" si="377"/>
        <v>36860</v>
      </c>
      <c r="BU294" s="17">
        <f t="shared" si="377"/>
        <v>36891</v>
      </c>
      <c r="BV294" s="17">
        <f t="shared" si="377"/>
        <v>36922</v>
      </c>
      <c r="BW294" s="17">
        <f t="shared" si="377"/>
        <v>36950</v>
      </c>
      <c r="BX294" s="17">
        <f t="shared" si="377"/>
        <v>36981</v>
      </c>
      <c r="BY294" s="9"/>
      <c r="CA294" s="12">
        <f>MATCH(C294,Curves!$C$12:$C$433,0)</f>
        <v>292</v>
      </c>
      <c r="CB294" s="12">
        <f>MATCH(CONCATENATE("NG ",TEXT($BN294,"mmm-yyyy")),Curves!$11:$11,0)</f>
        <v>20</v>
      </c>
      <c r="CC294" s="12">
        <f>MATCH(CONCATENATE("B ",TEXT($BN294,"mmm-yyyy")),Curves!$11:$11,0)</f>
        <v>8</v>
      </c>
      <c r="CD294" s="12">
        <f>MATCH(CONCATENATE("DISC ",TEXT($BN294,"mmm-yyyy")),Curves!$11:$11,0)</f>
        <v>32</v>
      </c>
      <c r="CE294" s="12"/>
      <c r="CF294" s="12">
        <f>MATCH(CONCATENATE("NG ",TEXT($BO294,"mmm-yyyy")),Curves!$11:$11,0)</f>
        <v>21</v>
      </c>
      <c r="CG294" s="12">
        <f>MATCH(CONCATENATE("B ",TEXT($BO294,"mmm-yyyy")),Curves!$11:$11,0)</f>
        <v>9</v>
      </c>
      <c r="CH294" s="12">
        <f>MATCH(CONCATENATE("DISC ",TEXT($BO294,"mmm-yyyy")),Curves!$11:$11,0)</f>
        <v>33</v>
      </c>
      <c r="CI294" s="12"/>
      <c r="CJ294" s="12">
        <f>MATCH(CONCATENATE("NG ",TEXT($BP294,"mmm-yyyy")),Curves!$11:$11,0)</f>
        <v>22</v>
      </c>
      <c r="CK294" s="12">
        <f>MATCH(CONCATENATE("B ",TEXT($BP294,"mmm-yyyy")),Curves!$11:$11,0)</f>
        <v>10</v>
      </c>
      <c r="CL294" s="12">
        <f>MATCH(CONCATENATE("DISC ",TEXT($BP294,"mmm-yyyy")),Curves!$11:$11,0)</f>
        <v>34</v>
      </c>
      <c r="CM294" s="12"/>
      <c r="CN294" s="12">
        <f>MATCH(CONCATENATE("NG ",TEXT($BQ294,"mmm-yyyy")),Curves!$11:$11,0)</f>
        <v>23</v>
      </c>
      <c r="CO294" s="12">
        <f>MATCH(CONCATENATE("B ",TEXT($BQ294,"mmm-yyyy")),Curves!$11:$11,0)</f>
        <v>11</v>
      </c>
      <c r="CP294" s="12">
        <f>MATCH(CONCATENATE("DISC ",TEXT($BQ294,"mmm-yyyy")),Curves!$11:$11,0)</f>
        <v>35</v>
      </c>
      <c r="CQ294" s="12"/>
      <c r="CR294" s="12">
        <f>MATCH(CONCATENATE("NG ",TEXT($BR294,"mmm-yyyy")),Curves!$11:$11,0)</f>
        <v>24</v>
      </c>
      <c r="CS294" s="12">
        <f>MATCH(CONCATENATE("B ",TEXT($BR294,"mmm-yyyy")),Curves!$11:$11,0)</f>
        <v>12</v>
      </c>
      <c r="CT294" s="12">
        <f>MATCH(CONCATENATE("DISC ",TEXT($BR294,"mmm-yyyy")),Curves!$11:$11,0)</f>
        <v>36</v>
      </c>
      <c r="CU294" s="12"/>
      <c r="CV294" s="12">
        <f>MATCH(CONCATENATE("NG ",TEXT($BS294,"mmm-yyyy")),Curves!$11:$11,0)</f>
        <v>25</v>
      </c>
      <c r="CW294" s="12">
        <f>MATCH(CONCATENATE("B ",TEXT($BS294,"mmm-yyyy")),Curves!$11:$11,0)</f>
        <v>13</v>
      </c>
      <c r="CX294" s="12">
        <f>MATCH(CONCATENATE("DISC ",TEXT($BS294,"mmm-yyyy")),Curves!$11:$11,0)</f>
        <v>37</v>
      </c>
      <c r="CY294" s="12"/>
      <c r="CZ294" s="12">
        <f>MATCH(CONCATENATE("NG ",TEXT($BT294,"mmm-yyyy")),Curves!$11:$11,0)</f>
        <v>26</v>
      </c>
      <c r="DA294" s="12">
        <f>MATCH(CONCATENATE("B ",TEXT($BT294,"mmm-yyyy")),Curves!$11:$11,0)</f>
        <v>14</v>
      </c>
      <c r="DB294" s="12">
        <f>MATCH(CONCATENATE("DISC ",TEXT($BT294,"mmm-yyyy")),Curves!$11:$11,0)</f>
        <v>38</v>
      </c>
      <c r="DC294" s="12"/>
      <c r="DD294" s="12">
        <f>MATCH(CONCATENATE("NG ",TEXT($BU294,"mmm-yyyy")),Curves!$11:$11,0)</f>
        <v>27</v>
      </c>
      <c r="DE294" s="12">
        <f>MATCH(CONCATENATE("B ",TEXT($BU294,"mmm-yyyy")),Curves!$11:$11,0)</f>
        <v>15</v>
      </c>
      <c r="DF294" s="12">
        <f>MATCH(CONCATENATE("DISC ",TEXT($BU294,"mmm-yyyy")),Curves!$11:$11,0)</f>
        <v>39</v>
      </c>
      <c r="DG294" s="12"/>
      <c r="DH294" s="12">
        <f>MATCH(CONCATENATE("NG ",TEXT($BV294,"mmm-yyyy")),Curves!$11:$11,0)</f>
        <v>28</v>
      </c>
      <c r="DI294" s="12">
        <f>MATCH(CONCATENATE("B ",TEXT($BV294,"mmm-yyyy")),Curves!$11:$11,0)</f>
        <v>16</v>
      </c>
      <c r="DJ294" s="12">
        <f>MATCH(CONCATENATE("DISC ",TEXT($BV294,"mmm-yyyy")),Curves!$11:$11,0)</f>
        <v>40</v>
      </c>
      <c r="DL294" s="12">
        <f>MATCH(CONCATENATE("NG ",TEXT($BW294,"mmm-yyyy")),Curves!$11:$11,0)</f>
        <v>29</v>
      </c>
      <c r="DM294" s="12">
        <f>MATCH(CONCATENATE("B ",TEXT($BW294,"mmm-yyyy")),Curves!$11:$11,0)</f>
        <v>17</v>
      </c>
      <c r="DN294" s="12">
        <f>MATCH(CONCATENATE("DISC ",TEXT($BW294,"mmm-yyyy")),Curves!$11:$11,0)</f>
        <v>41</v>
      </c>
      <c r="DP294" s="12">
        <f>MATCH(CONCATENATE("NG ",TEXT($BX294,"mmm-yyyy")),Curves!$11:$11,0)</f>
        <v>30</v>
      </c>
      <c r="DQ294" s="12">
        <f>MATCH(CONCATENATE("B ",TEXT($BX294,"mmm-yyyy")),Curves!$11:$11,0)</f>
        <v>18</v>
      </c>
      <c r="DR294" s="12">
        <f>MATCH(CONCATENATE("DISC ",TEXT($BX294,"mmm-yyyy")),Curves!$11:$11,0)</f>
        <v>42</v>
      </c>
    </row>
    <row r="295" spans="2:122" x14ac:dyDescent="0.2">
      <c r="B295" s="6">
        <f t="shared" si="326"/>
        <v>36923</v>
      </c>
      <c r="C295" s="27">
        <f>IF(Curves!C304&lt;&gt;"",Curves!C304,"")</f>
        <v>36909</v>
      </c>
      <c r="D295" s="31"/>
      <c r="E295" s="20">
        <f t="shared" si="327"/>
        <v>0</v>
      </c>
      <c r="F295" s="20">
        <f t="shared" si="329"/>
        <v>0</v>
      </c>
      <c r="G295" s="20">
        <f t="shared" si="330"/>
        <v>0</v>
      </c>
      <c r="H295" s="20">
        <f t="shared" si="331"/>
        <v>0</v>
      </c>
      <c r="I295" s="20">
        <f t="shared" si="332"/>
        <v>0</v>
      </c>
      <c r="J295" s="20">
        <f t="shared" si="333"/>
        <v>0</v>
      </c>
      <c r="K295" s="20">
        <f t="shared" si="334"/>
        <v>0</v>
      </c>
      <c r="L295" s="20">
        <f t="shared" si="335"/>
        <v>0</v>
      </c>
      <c r="M295" s="20">
        <f t="shared" si="336"/>
        <v>0</v>
      </c>
      <c r="N295" s="20">
        <f t="shared" si="337"/>
        <v>6.9448287872632521</v>
      </c>
      <c r="O295" s="21">
        <f t="shared" si="338"/>
        <v>6.6288997225124859</v>
      </c>
      <c r="P295" s="20"/>
      <c r="Q295" s="50">
        <f t="shared" si="339"/>
        <v>6.9448287872632521</v>
      </c>
      <c r="R295" s="50">
        <f t="shared" si="358"/>
        <v>6.6288997225124859</v>
      </c>
      <c r="S295" s="51">
        <f t="shared" si="340"/>
        <v>0.31592906475076621</v>
      </c>
      <c r="U295" s="34">
        <f>INDEX(Curves!$A$12:$AZ$907,$CA295,CB295)</f>
        <v>0</v>
      </c>
      <c r="V295" s="34">
        <f>INDEX(Curves!$A$12:$AZ$907,$CA295,CC295)</f>
        <v>0</v>
      </c>
      <c r="W295" s="34">
        <f>INDEX(Curves!$A$12:$AZ$907,$CA295,CD295)</f>
        <v>0</v>
      </c>
      <c r="X295" s="34"/>
      <c r="Y295" s="34">
        <f>INDEX(Curves!$A$12:$AZ$907,$CA295,CF295)</f>
        <v>0</v>
      </c>
      <c r="Z295" s="34">
        <f>INDEX(Curves!$A$12:$AZ$907,$CA295,CG295)</f>
        <v>0</v>
      </c>
      <c r="AA295" s="34">
        <f>INDEX(Curves!$A$12:$AZ$907,$CA295,CH295)</f>
        <v>0</v>
      </c>
      <c r="AB295" s="34"/>
      <c r="AC295" s="34">
        <f>INDEX(Curves!$A$12:$AZ$907,$CA295,CJ295)</f>
        <v>0</v>
      </c>
      <c r="AD295" s="34">
        <f>INDEX(Curves!$A$12:$AZ$907,$CA295,CK295)</f>
        <v>0</v>
      </c>
      <c r="AE295" s="34">
        <f>INDEX(Curves!$A$12:$AZ$907,$CA295,CL295)</f>
        <v>0</v>
      </c>
      <c r="AF295" s="34"/>
      <c r="AG295" s="34">
        <f>INDEX(Curves!$A$12:$AZ$907,$CA295,CN295)</f>
        <v>0</v>
      </c>
      <c r="AH295" s="34">
        <f>INDEX(Curves!$A$12:$AZ$907,$CA295,CO295)</f>
        <v>0</v>
      </c>
      <c r="AI295" s="34">
        <f>INDEX(Curves!$A$12:$AZ$907,$CA295,CP295)</f>
        <v>0</v>
      </c>
      <c r="AJ295" s="34"/>
      <c r="AK295" s="34">
        <f>INDEX(Curves!$A$12:$AZ$907,$CA295,CR295)</f>
        <v>0</v>
      </c>
      <c r="AL295" s="34">
        <f>INDEX(Curves!$A$12:$AZ$907,$CA295,CS295)</f>
        <v>0</v>
      </c>
      <c r="AM295" s="34">
        <f>INDEX(Curves!$A$12:$AZ$907,$CA295,CT295)</f>
        <v>0</v>
      </c>
      <c r="AN295" s="34"/>
      <c r="AO295" s="34">
        <f>INDEX(Curves!$A$12:$AZ$907,$CA295,CV295)</f>
        <v>0</v>
      </c>
      <c r="AP295" s="34">
        <f>INDEX(Curves!$A$12:$AZ$907,$CA295,CW295)</f>
        <v>0</v>
      </c>
      <c r="AQ295" s="34">
        <f>INDEX(Curves!$A$12:$AZ$907,$CA295,CX295)</f>
        <v>0</v>
      </c>
      <c r="AR295" s="34"/>
      <c r="AS295" s="34">
        <f>INDEX(Curves!$A$12:$AZ$907,$CA295,CZ295)</f>
        <v>0</v>
      </c>
      <c r="AT295" s="34">
        <f>INDEX(Curves!$A$12:$AZ$907,$CA295,DA295)</f>
        <v>0</v>
      </c>
      <c r="AU295" s="34">
        <f>INDEX(Curves!$A$12:$AZ$907,$CA295,DB295)</f>
        <v>0</v>
      </c>
      <c r="AV295" s="34"/>
      <c r="AW295" s="34">
        <f>INDEX(Curves!$A$12:$AZ$907,$CA295,DD295)</f>
        <v>0</v>
      </c>
      <c r="AX295" s="34">
        <f>INDEX(Curves!$A$12:$AZ$907,$CA295,DE295)</f>
        <v>0</v>
      </c>
      <c r="AY295" s="34">
        <f>INDEX(Curves!$A$12:$AZ$907,$CA295,DF295)</f>
        <v>0</v>
      </c>
      <c r="AZ295" s="34"/>
      <c r="BA295" s="34">
        <f>INDEX(Curves!$A$12:$AZ$907,$CA295,DH295)</f>
        <v>0</v>
      </c>
      <c r="BB295" s="34">
        <f>INDEX(Curves!$A$12:$AZ$907,$CA295,DI295)</f>
        <v>0</v>
      </c>
      <c r="BC295" s="34">
        <f>INDEX(Curves!$A$12:$AZ$907,$CA295,DJ295)</f>
        <v>0</v>
      </c>
      <c r="BD295" s="34"/>
      <c r="BE295" s="34">
        <f>INDEX(Curves!$A$12:$AZ$907,$CA295,DL295)</f>
        <v>7.1360000000000001</v>
      </c>
      <c r="BF295" s="34">
        <f>INDEX(Curves!$A$12:$AZ$907,$CA295,DM295)</f>
        <v>-0.17499999999999999</v>
      </c>
      <c r="BG295" s="34">
        <f>INDEX(Curves!$A$12:$AZ$907,$CA295,DN295)</f>
        <v>0.99767688367522656</v>
      </c>
      <c r="BH295" s="34"/>
      <c r="BI295" s="34">
        <f>INDEX(Curves!$A$12:$AZ$907,$CA295,DP295)</f>
        <v>6.899</v>
      </c>
      <c r="BJ295" s="34">
        <f>INDEX(Curves!$A$12:$AZ$907,$CA295,DQ295)</f>
        <v>-0.22500000000000001</v>
      </c>
      <c r="BK295" s="34">
        <f>INDEX(Curves!$A$12:$AZ$907,$CA295,DR295)</f>
        <v>0.9932423917459523</v>
      </c>
      <c r="BL295"/>
      <c r="BM295"/>
      <c r="BN295" s="17">
        <f t="shared" si="342"/>
        <v>36647</v>
      </c>
      <c r="BO295" s="17">
        <f t="shared" ref="BO295:BX295" si="378">EOMONTH(BN295,1)</f>
        <v>36707</v>
      </c>
      <c r="BP295" s="17">
        <f t="shared" si="378"/>
        <v>36738</v>
      </c>
      <c r="BQ295" s="17">
        <f t="shared" si="378"/>
        <v>36769</v>
      </c>
      <c r="BR295" s="17">
        <f t="shared" si="378"/>
        <v>36799</v>
      </c>
      <c r="BS295" s="17">
        <f t="shared" si="378"/>
        <v>36830</v>
      </c>
      <c r="BT295" s="17">
        <f t="shared" si="378"/>
        <v>36860</v>
      </c>
      <c r="BU295" s="17">
        <f t="shared" si="378"/>
        <v>36891</v>
      </c>
      <c r="BV295" s="17">
        <f t="shared" si="378"/>
        <v>36922</v>
      </c>
      <c r="BW295" s="17">
        <f t="shared" si="378"/>
        <v>36950</v>
      </c>
      <c r="BX295" s="17">
        <f t="shared" si="378"/>
        <v>36981</v>
      </c>
      <c r="BY295" s="9"/>
      <c r="CA295" s="12">
        <f>MATCH(C295,Curves!$C$12:$C$433,0)</f>
        <v>293</v>
      </c>
      <c r="CB295" s="12">
        <f>MATCH(CONCATENATE("NG ",TEXT($BN295,"mmm-yyyy")),Curves!$11:$11,0)</f>
        <v>20</v>
      </c>
      <c r="CC295" s="12">
        <f>MATCH(CONCATENATE("B ",TEXT($BN295,"mmm-yyyy")),Curves!$11:$11,0)</f>
        <v>8</v>
      </c>
      <c r="CD295" s="12">
        <f>MATCH(CONCATENATE("DISC ",TEXT($BN295,"mmm-yyyy")),Curves!$11:$11,0)</f>
        <v>32</v>
      </c>
      <c r="CE295" s="12"/>
      <c r="CF295" s="12">
        <f>MATCH(CONCATENATE("NG ",TEXT($BO295,"mmm-yyyy")),Curves!$11:$11,0)</f>
        <v>21</v>
      </c>
      <c r="CG295" s="12">
        <f>MATCH(CONCATENATE("B ",TEXT($BO295,"mmm-yyyy")),Curves!$11:$11,0)</f>
        <v>9</v>
      </c>
      <c r="CH295" s="12">
        <f>MATCH(CONCATENATE("DISC ",TEXT($BO295,"mmm-yyyy")),Curves!$11:$11,0)</f>
        <v>33</v>
      </c>
      <c r="CI295" s="12"/>
      <c r="CJ295" s="12">
        <f>MATCH(CONCATENATE("NG ",TEXT($BP295,"mmm-yyyy")),Curves!$11:$11,0)</f>
        <v>22</v>
      </c>
      <c r="CK295" s="12">
        <f>MATCH(CONCATENATE("B ",TEXT($BP295,"mmm-yyyy")),Curves!$11:$11,0)</f>
        <v>10</v>
      </c>
      <c r="CL295" s="12">
        <f>MATCH(CONCATENATE("DISC ",TEXT($BP295,"mmm-yyyy")),Curves!$11:$11,0)</f>
        <v>34</v>
      </c>
      <c r="CM295" s="12"/>
      <c r="CN295" s="12">
        <f>MATCH(CONCATENATE("NG ",TEXT($BQ295,"mmm-yyyy")),Curves!$11:$11,0)</f>
        <v>23</v>
      </c>
      <c r="CO295" s="12">
        <f>MATCH(CONCATENATE("B ",TEXT($BQ295,"mmm-yyyy")),Curves!$11:$11,0)</f>
        <v>11</v>
      </c>
      <c r="CP295" s="12">
        <f>MATCH(CONCATENATE("DISC ",TEXT($BQ295,"mmm-yyyy")),Curves!$11:$11,0)</f>
        <v>35</v>
      </c>
      <c r="CQ295" s="12"/>
      <c r="CR295" s="12">
        <f>MATCH(CONCATENATE("NG ",TEXT($BR295,"mmm-yyyy")),Curves!$11:$11,0)</f>
        <v>24</v>
      </c>
      <c r="CS295" s="12">
        <f>MATCH(CONCATENATE("B ",TEXT($BR295,"mmm-yyyy")),Curves!$11:$11,0)</f>
        <v>12</v>
      </c>
      <c r="CT295" s="12">
        <f>MATCH(CONCATENATE("DISC ",TEXT($BR295,"mmm-yyyy")),Curves!$11:$11,0)</f>
        <v>36</v>
      </c>
      <c r="CU295" s="12"/>
      <c r="CV295" s="12">
        <f>MATCH(CONCATENATE("NG ",TEXT($BS295,"mmm-yyyy")),Curves!$11:$11,0)</f>
        <v>25</v>
      </c>
      <c r="CW295" s="12">
        <f>MATCH(CONCATENATE("B ",TEXT($BS295,"mmm-yyyy")),Curves!$11:$11,0)</f>
        <v>13</v>
      </c>
      <c r="CX295" s="12">
        <f>MATCH(CONCATENATE("DISC ",TEXT($BS295,"mmm-yyyy")),Curves!$11:$11,0)</f>
        <v>37</v>
      </c>
      <c r="CY295" s="12"/>
      <c r="CZ295" s="12">
        <f>MATCH(CONCATENATE("NG ",TEXT($BT295,"mmm-yyyy")),Curves!$11:$11,0)</f>
        <v>26</v>
      </c>
      <c r="DA295" s="12">
        <f>MATCH(CONCATENATE("B ",TEXT($BT295,"mmm-yyyy")),Curves!$11:$11,0)</f>
        <v>14</v>
      </c>
      <c r="DB295" s="12">
        <f>MATCH(CONCATENATE("DISC ",TEXT($BT295,"mmm-yyyy")),Curves!$11:$11,0)</f>
        <v>38</v>
      </c>
      <c r="DC295" s="12"/>
      <c r="DD295" s="12">
        <f>MATCH(CONCATENATE("NG ",TEXT($BU295,"mmm-yyyy")),Curves!$11:$11,0)</f>
        <v>27</v>
      </c>
      <c r="DE295" s="12">
        <f>MATCH(CONCATENATE("B ",TEXT($BU295,"mmm-yyyy")),Curves!$11:$11,0)</f>
        <v>15</v>
      </c>
      <c r="DF295" s="12">
        <f>MATCH(CONCATENATE("DISC ",TEXT($BU295,"mmm-yyyy")),Curves!$11:$11,0)</f>
        <v>39</v>
      </c>
      <c r="DG295" s="12"/>
      <c r="DH295" s="12">
        <f>MATCH(CONCATENATE("NG ",TEXT($BV295,"mmm-yyyy")),Curves!$11:$11,0)</f>
        <v>28</v>
      </c>
      <c r="DI295" s="12">
        <f>MATCH(CONCATENATE("B ",TEXT($BV295,"mmm-yyyy")),Curves!$11:$11,0)</f>
        <v>16</v>
      </c>
      <c r="DJ295" s="12">
        <f>MATCH(CONCATENATE("DISC ",TEXT($BV295,"mmm-yyyy")),Curves!$11:$11,0)</f>
        <v>40</v>
      </c>
      <c r="DL295" s="12">
        <f>MATCH(CONCATENATE("NG ",TEXT($BW295,"mmm-yyyy")),Curves!$11:$11,0)</f>
        <v>29</v>
      </c>
      <c r="DM295" s="12">
        <f>MATCH(CONCATENATE("B ",TEXT($BW295,"mmm-yyyy")),Curves!$11:$11,0)</f>
        <v>17</v>
      </c>
      <c r="DN295" s="12">
        <f>MATCH(CONCATENATE("DISC ",TEXT($BW295,"mmm-yyyy")),Curves!$11:$11,0)</f>
        <v>41</v>
      </c>
      <c r="DP295" s="12">
        <f>MATCH(CONCATENATE("NG ",TEXT($BX295,"mmm-yyyy")),Curves!$11:$11,0)</f>
        <v>30</v>
      </c>
      <c r="DQ295" s="12">
        <f>MATCH(CONCATENATE("B ",TEXT($BX295,"mmm-yyyy")),Curves!$11:$11,0)</f>
        <v>18</v>
      </c>
      <c r="DR295" s="12">
        <f>MATCH(CONCATENATE("DISC ",TEXT($BX295,"mmm-yyyy")),Curves!$11:$11,0)</f>
        <v>42</v>
      </c>
    </row>
    <row r="296" spans="2:122" x14ac:dyDescent="0.2">
      <c r="B296" s="6">
        <f t="shared" si="326"/>
        <v>36923</v>
      </c>
      <c r="C296" s="27">
        <f>IF(Curves!C305&lt;&gt;"",Curves!C305,"")</f>
        <v>36910</v>
      </c>
      <c r="D296" s="31"/>
      <c r="E296" s="20">
        <f t="shared" si="327"/>
        <v>0</v>
      </c>
      <c r="F296" s="20">
        <f t="shared" si="329"/>
        <v>0</v>
      </c>
      <c r="G296" s="20">
        <f t="shared" si="330"/>
        <v>0</v>
      </c>
      <c r="H296" s="20">
        <f t="shared" si="331"/>
        <v>0</v>
      </c>
      <c r="I296" s="20">
        <f t="shared" si="332"/>
        <v>0</v>
      </c>
      <c r="J296" s="20">
        <f t="shared" si="333"/>
        <v>0</v>
      </c>
      <c r="K296" s="20">
        <f t="shared" si="334"/>
        <v>0</v>
      </c>
      <c r="L296" s="20">
        <f t="shared" si="335"/>
        <v>0</v>
      </c>
      <c r="M296" s="20">
        <f t="shared" si="336"/>
        <v>0</v>
      </c>
      <c r="N296" s="20">
        <f t="shared" si="337"/>
        <v>7.3431234464989714</v>
      </c>
      <c r="O296" s="21">
        <f t="shared" si="338"/>
        <v>6.8418467926889246</v>
      </c>
      <c r="P296" s="20"/>
      <c r="Q296" s="50">
        <f t="shared" si="339"/>
        <v>7.3431234464989714</v>
      </c>
      <c r="R296" s="50">
        <f t="shared" si="358"/>
        <v>6.8418467926889246</v>
      </c>
      <c r="S296" s="51">
        <f t="shared" si="340"/>
        <v>0.50127665381004682</v>
      </c>
      <c r="U296" s="34">
        <f>INDEX(Curves!$A$12:$AZ$907,$CA296,CB296)</f>
        <v>0</v>
      </c>
      <c r="V296" s="34">
        <f>INDEX(Curves!$A$12:$AZ$907,$CA296,CC296)</f>
        <v>0</v>
      </c>
      <c r="W296" s="34">
        <f>INDEX(Curves!$A$12:$AZ$907,$CA296,CD296)</f>
        <v>0</v>
      </c>
      <c r="X296" s="34"/>
      <c r="Y296" s="34">
        <f>INDEX(Curves!$A$12:$AZ$907,$CA296,CF296)</f>
        <v>0</v>
      </c>
      <c r="Z296" s="34">
        <f>INDEX(Curves!$A$12:$AZ$907,$CA296,CG296)</f>
        <v>0</v>
      </c>
      <c r="AA296" s="34">
        <f>INDEX(Curves!$A$12:$AZ$907,$CA296,CH296)</f>
        <v>0</v>
      </c>
      <c r="AB296" s="34"/>
      <c r="AC296" s="34">
        <f>INDEX(Curves!$A$12:$AZ$907,$CA296,CJ296)</f>
        <v>0</v>
      </c>
      <c r="AD296" s="34">
        <f>INDEX(Curves!$A$12:$AZ$907,$CA296,CK296)</f>
        <v>0</v>
      </c>
      <c r="AE296" s="34">
        <f>INDEX(Curves!$A$12:$AZ$907,$CA296,CL296)</f>
        <v>0</v>
      </c>
      <c r="AF296" s="34"/>
      <c r="AG296" s="34">
        <f>INDEX(Curves!$A$12:$AZ$907,$CA296,CN296)</f>
        <v>0</v>
      </c>
      <c r="AH296" s="34">
        <f>INDEX(Curves!$A$12:$AZ$907,$CA296,CO296)</f>
        <v>0</v>
      </c>
      <c r="AI296" s="34">
        <f>INDEX(Curves!$A$12:$AZ$907,$CA296,CP296)</f>
        <v>0</v>
      </c>
      <c r="AJ296" s="34"/>
      <c r="AK296" s="34">
        <f>INDEX(Curves!$A$12:$AZ$907,$CA296,CR296)</f>
        <v>0</v>
      </c>
      <c r="AL296" s="34">
        <f>INDEX(Curves!$A$12:$AZ$907,$CA296,CS296)</f>
        <v>0</v>
      </c>
      <c r="AM296" s="34">
        <f>INDEX(Curves!$A$12:$AZ$907,$CA296,CT296)</f>
        <v>0</v>
      </c>
      <c r="AN296" s="34"/>
      <c r="AO296" s="34">
        <f>INDEX(Curves!$A$12:$AZ$907,$CA296,CV296)</f>
        <v>0</v>
      </c>
      <c r="AP296" s="34">
        <f>INDEX(Curves!$A$12:$AZ$907,$CA296,CW296)</f>
        <v>0</v>
      </c>
      <c r="AQ296" s="34">
        <f>INDEX(Curves!$A$12:$AZ$907,$CA296,CX296)</f>
        <v>0</v>
      </c>
      <c r="AR296" s="34"/>
      <c r="AS296" s="34">
        <f>INDEX(Curves!$A$12:$AZ$907,$CA296,CZ296)</f>
        <v>0</v>
      </c>
      <c r="AT296" s="34">
        <f>INDEX(Curves!$A$12:$AZ$907,$CA296,DA296)</f>
        <v>0</v>
      </c>
      <c r="AU296" s="34">
        <f>INDEX(Curves!$A$12:$AZ$907,$CA296,DB296)</f>
        <v>0</v>
      </c>
      <c r="AV296" s="34"/>
      <c r="AW296" s="34">
        <f>INDEX(Curves!$A$12:$AZ$907,$CA296,DD296)</f>
        <v>0</v>
      </c>
      <c r="AX296" s="34">
        <f>INDEX(Curves!$A$12:$AZ$907,$CA296,DE296)</f>
        <v>0</v>
      </c>
      <c r="AY296" s="34">
        <f>INDEX(Curves!$A$12:$AZ$907,$CA296,DF296)</f>
        <v>0</v>
      </c>
      <c r="AZ296" s="34"/>
      <c r="BA296" s="34">
        <f>INDEX(Curves!$A$12:$AZ$907,$CA296,DH296)</f>
        <v>0</v>
      </c>
      <c r="BB296" s="34">
        <f>INDEX(Curves!$A$12:$AZ$907,$CA296,DI296)</f>
        <v>0</v>
      </c>
      <c r="BC296" s="34">
        <f>INDEX(Curves!$A$12:$AZ$907,$CA296,DJ296)</f>
        <v>0</v>
      </c>
      <c r="BD296" s="34"/>
      <c r="BE296" s="34">
        <f>INDEX(Curves!$A$12:$AZ$907,$CA296,DL296)</f>
        <v>7.4589999999999996</v>
      </c>
      <c r="BF296" s="34">
        <f>INDEX(Curves!$A$12:$AZ$907,$CA296,DM296)</f>
        <v>-0.1</v>
      </c>
      <c r="BG296" s="34">
        <f>INDEX(Curves!$A$12:$AZ$907,$CA296,DN296)</f>
        <v>0.99784256644910607</v>
      </c>
      <c r="BH296" s="34"/>
      <c r="BI296" s="34">
        <f>INDEX(Curves!$A$12:$AZ$907,$CA296,DP296)</f>
        <v>7.072000000000001</v>
      </c>
      <c r="BJ296" s="34">
        <f>INDEX(Curves!$A$12:$AZ$907,$CA296,DQ296)</f>
        <v>-0.185</v>
      </c>
      <c r="BK296" s="34">
        <f>INDEX(Curves!$A$12:$AZ$907,$CA296,DR296)</f>
        <v>0.99344370447058561</v>
      </c>
      <c r="BL296"/>
      <c r="BM296"/>
      <c r="BN296" s="17">
        <f t="shared" si="342"/>
        <v>36647</v>
      </c>
      <c r="BO296" s="17">
        <f t="shared" ref="BO296:BX296" si="379">EOMONTH(BN296,1)</f>
        <v>36707</v>
      </c>
      <c r="BP296" s="17">
        <f t="shared" si="379"/>
        <v>36738</v>
      </c>
      <c r="BQ296" s="17">
        <f t="shared" si="379"/>
        <v>36769</v>
      </c>
      <c r="BR296" s="17">
        <f t="shared" si="379"/>
        <v>36799</v>
      </c>
      <c r="BS296" s="17">
        <f t="shared" si="379"/>
        <v>36830</v>
      </c>
      <c r="BT296" s="17">
        <f t="shared" si="379"/>
        <v>36860</v>
      </c>
      <c r="BU296" s="17">
        <f t="shared" si="379"/>
        <v>36891</v>
      </c>
      <c r="BV296" s="17">
        <f t="shared" si="379"/>
        <v>36922</v>
      </c>
      <c r="BW296" s="17">
        <f t="shared" si="379"/>
        <v>36950</v>
      </c>
      <c r="BX296" s="17">
        <f t="shared" si="379"/>
        <v>36981</v>
      </c>
      <c r="BY296" s="9"/>
      <c r="CA296" s="12">
        <f>MATCH(C296,Curves!$C$12:$C$433,0)</f>
        <v>294</v>
      </c>
      <c r="CB296" s="12">
        <f>MATCH(CONCATENATE("NG ",TEXT($BN296,"mmm-yyyy")),Curves!$11:$11,0)</f>
        <v>20</v>
      </c>
      <c r="CC296" s="12">
        <f>MATCH(CONCATENATE("B ",TEXT($BN296,"mmm-yyyy")),Curves!$11:$11,0)</f>
        <v>8</v>
      </c>
      <c r="CD296" s="12">
        <f>MATCH(CONCATENATE("DISC ",TEXT($BN296,"mmm-yyyy")),Curves!$11:$11,0)</f>
        <v>32</v>
      </c>
      <c r="CE296" s="12"/>
      <c r="CF296" s="12">
        <f>MATCH(CONCATENATE("NG ",TEXT($BO296,"mmm-yyyy")),Curves!$11:$11,0)</f>
        <v>21</v>
      </c>
      <c r="CG296" s="12">
        <f>MATCH(CONCATENATE("B ",TEXT($BO296,"mmm-yyyy")),Curves!$11:$11,0)</f>
        <v>9</v>
      </c>
      <c r="CH296" s="12">
        <f>MATCH(CONCATENATE("DISC ",TEXT($BO296,"mmm-yyyy")),Curves!$11:$11,0)</f>
        <v>33</v>
      </c>
      <c r="CI296" s="12"/>
      <c r="CJ296" s="12">
        <f>MATCH(CONCATENATE("NG ",TEXT($BP296,"mmm-yyyy")),Curves!$11:$11,0)</f>
        <v>22</v>
      </c>
      <c r="CK296" s="12">
        <f>MATCH(CONCATENATE("B ",TEXT($BP296,"mmm-yyyy")),Curves!$11:$11,0)</f>
        <v>10</v>
      </c>
      <c r="CL296" s="12">
        <f>MATCH(CONCATENATE("DISC ",TEXT($BP296,"mmm-yyyy")),Curves!$11:$11,0)</f>
        <v>34</v>
      </c>
      <c r="CM296" s="12"/>
      <c r="CN296" s="12">
        <f>MATCH(CONCATENATE("NG ",TEXT($BQ296,"mmm-yyyy")),Curves!$11:$11,0)</f>
        <v>23</v>
      </c>
      <c r="CO296" s="12">
        <f>MATCH(CONCATENATE("B ",TEXT($BQ296,"mmm-yyyy")),Curves!$11:$11,0)</f>
        <v>11</v>
      </c>
      <c r="CP296" s="12">
        <f>MATCH(CONCATENATE("DISC ",TEXT($BQ296,"mmm-yyyy")),Curves!$11:$11,0)</f>
        <v>35</v>
      </c>
      <c r="CQ296" s="12"/>
      <c r="CR296" s="12">
        <f>MATCH(CONCATENATE("NG ",TEXT($BR296,"mmm-yyyy")),Curves!$11:$11,0)</f>
        <v>24</v>
      </c>
      <c r="CS296" s="12">
        <f>MATCH(CONCATENATE("B ",TEXT($BR296,"mmm-yyyy")),Curves!$11:$11,0)</f>
        <v>12</v>
      </c>
      <c r="CT296" s="12">
        <f>MATCH(CONCATENATE("DISC ",TEXT($BR296,"mmm-yyyy")),Curves!$11:$11,0)</f>
        <v>36</v>
      </c>
      <c r="CU296" s="12"/>
      <c r="CV296" s="12">
        <f>MATCH(CONCATENATE("NG ",TEXT($BS296,"mmm-yyyy")),Curves!$11:$11,0)</f>
        <v>25</v>
      </c>
      <c r="CW296" s="12">
        <f>MATCH(CONCATENATE("B ",TEXT($BS296,"mmm-yyyy")),Curves!$11:$11,0)</f>
        <v>13</v>
      </c>
      <c r="CX296" s="12">
        <f>MATCH(CONCATENATE("DISC ",TEXT($BS296,"mmm-yyyy")),Curves!$11:$11,0)</f>
        <v>37</v>
      </c>
      <c r="CY296" s="12"/>
      <c r="CZ296" s="12">
        <f>MATCH(CONCATENATE("NG ",TEXT($BT296,"mmm-yyyy")),Curves!$11:$11,0)</f>
        <v>26</v>
      </c>
      <c r="DA296" s="12">
        <f>MATCH(CONCATENATE("B ",TEXT($BT296,"mmm-yyyy")),Curves!$11:$11,0)</f>
        <v>14</v>
      </c>
      <c r="DB296" s="12">
        <f>MATCH(CONCATENATE("DISC ",TEXT($BT296,"mmm-yyyy")),Curves!$11:$11,0)</f>
        <v>38</v>
      </c>
      <c r="DC296" s="12"/>
      <c r="DD296" s="12">
        <f>MATCH(CONCATENATE("NG ",TEXT($BU296,"mmm-yyyy")),Curves!$11:$11,0)</f>
        <v>27</v>
      </c>
      <c r="DE296" s="12">
        <f>MATCH(CONCATENATE("B ",TEXT($BU296,"mmm-yyyy")),Curves!$11:$11,0)</f>
        <v>15</v>
      </c>
      <c r="DF296" s="12">
        <f>MATCH(CONCATENATE("DISC ",TEXT($BU296,"mmm-yyyy")),Curves!$11:$11,0)</f>
        <v>39</v>
      </c>
      <c r="DG296" s="12"/>
      <c r="DH296" s="12">
        <f>MATCH(CONCATENATE("NG ",TEXT($BV296,"mmm-yyyy")),Curves!$11:$11,0)</f>
        <v>28</v>
      </c>
      <c r="DI296" s="12">
        <f>MATCH(CONCATENATE("B ",TEXT($BV296,"mmm-yyyy")),Curves!$11:$11,0)</f>
        <v>16</v>
      </c>
      <c r="DJ296" s="12">
        <f>MATCH(CONCATENATE("DISC ",TEXT($BV296,"mmm-yyyy")),Curves!$11:$11,0)</f>
        <v>40</v>
      </c>
      <c r="DL296" s="12">
        <f>MATCH(CONCATENATE("NG ",TEXT($BW296,"mmm-yyyy")),Curves!$11:$11,0)</f>
        <v>29</v>
      </c>
      <c r="DM296" s="12">
        <f>MATCH(CONCATENATE("B ",TEXT($BW296,"mmm-yyyy")),Curves!$11:$11,0)</f>
        <v>17</v>
      </c>
      <c r="DN296" s="12">
        <f>MATCH(CONCATENATE("DISC ",TEXT($BW296,"mmm-yyyy")),Curves!$11:$11,0)</f>
        <v>41</v>
      </c>
      <c r="DP296" s="12">
        <f>MATCH(CONCATENATE("NG ",TEXT($BX296,"mmm-yyyy")),Curves!$11:$11,0)</f>
        <v>30</v>
      </c>
      <c r="DQ296" s="12">
        <f>MATCH(CONCATENATE("B ",TEXT($BX296,"mmm-yyyy")),Curves!$11:$11,0)</f>
        <v>18</v>
      </c>
      <c r="DR296" s="12">
        <f>MATCH(CONCATENATE("DISC ",TEXT($BX296,"mmm-yyyy")),Curves!$11:$11,0)</f>
        <v>42</v>
      </c>
    </row>
    <row r="297" spans="2:122" x14ac:dyDescent="0.2">
      <c r="B297" s="6">
        <f t="shared" si="326"/>
        <v>36923</v>
      </c>
      <c r="C297" s="27">
        <f>IF(Curves!C306&lt;&gt;"",Curves!C306,"")</f>
        <v>36911</v>
      </c>
      <c r="D297" s="31"/>
      <c r="E297" s="20">
        <f t="shared" si="327"/>
        <v>0</v>
      </c>
      <c r="F297" s="20">
        <f t="shared" si="329"/>
        <v>0</v>
      </c>
      <c r="G297" s="20">
        <f t="shared" si="330"/>
        <v>0</v>
      </c>
      <c r="H297" s="20">
        <f t="shared" si="331"/>
        <v>0</v>
      </c>
      <c r="I297" s="20">
        <f t="shared" si="332"/>
        <v>0</v>
      </c>
      <c r="J297" s="20">
        <f t="shared" si="333"/>
        <v>0</v>
      </c>
      <c r="K297" s="20">
        <f t="shared" si="334"/>
        <v>0</v>
      </c>
      <c r="L297" s="20">
        <f t="shared" si="335"/>
        <v>0</v>
      </c>
      <c r="M297" s="20">
        <f t="shared" si="336"/>
        <v>0</v>
      </c>
      <c r="N297" s="20">
        <f t="shared" si="337"/>
        <v>0</v>
      </c>
      <c r="O297" s="21">
        <f t="shared" si="338"/>
        <v>0</v>
      </c>
      <c r="P297" s="20"/>
      <c r="Q297" s="50">
        <f t="shared" si="339"/>
        <v>0</v>
      </c>
      <c r="R297" s="50">
        <f t="shared" si="358"/>
        <v>0</v>
      </c>
      <c r="S297" s="51">
        <f t="shared" si="340"/>
        <v>0.50127665381004682</v>
      </c>
      <c r="U297" s="34">
        <f>INDEX(Curves!$A$12:$AZ$907,$CA297,CB297)</f>
        <v>0</v>
      </c>
      <c r="V297" s="34">
        <f>INDEX(Curves!$A$12:$AZ$907,$CA297,CC297)</f>
        <v>0</v>
      </c>
      <c r="W297" s="34">
        <f>INDEX(Curves!$A$12:$AZ$907,$CA297,CD297)</f>
        <v>0</v>
      </c>
      <c r="X297" s="34"/>
      <c r="Y297" s="34">
        <f>INDEX(Curves!$A$12:$AZ$907,$CA297,CF297)</f>
        <v>0</v>
      </c>
      <c r="Z297" s="34">
        <f>INDEX(Curves!$A$12:$AZ$907,$CA297,CG297)</f>
        <v>0</v>
      </c>
      <c r="AA297" s="34">
        <f>INDEX(Curves!$A$12:$AZ$907,$CA297,CH297)</f>
        <v>0</v>
      </c>
      <c r="AB297" s="34"/>
      <c r="AC297" s="34">
        <f>INDEX(Curves!$A$12:$AZ$907,$CA297,CJ297)</f>
        <v>0</v>
      </c>
      <c r="AD297" s="34">
        <f>INDEX(Curves!$A$12:$AZ$907,$CA297,CK297)</f>
        <v>0</v>
      </c>
      <c r="AE297" s="34">
        <f>INDEX(Curves!$A$12:$AZ$907,$CA297,CL297)</f>
        <v>0</v>
      </c>
      <c r="AF297" s="34"/>
      <c r="AG297" s="34">
        <f>INDEX(Curves!$A$12:$AZ$907,$CA297,CN297)</f>
        <v>0</v>
      </c>
      <c r="AH297" s="34">
        <f>INDEX(Curves!$A$12:$AZ$907,$CA297,CO297)</f>
        <v>0</v>
      </c>
      <c r="AI297" s="34">
        <f>INDEX(Curves!$A$12:$AZ$907,$CA297,CP297)</f>
        <v>0</v>
      </c>
      <c r="AJ297" s="34"/>
      <c r="AK297" s="34">
        <f>INDEX(Curves!$A$12:$AZ$907,$CA297,CR297)</f>
        <v>0</v>
      </c>
      <c r="AL297" s="34">
        <f>INDEX(Curves!$A$12:$AZ$907,$CA297,CS297)</f>
        <v>0</v>
      </c>
      <c r="AM297" s="34">
        <f>INDEX(Curves!$A$12:$AZ$907,$CA297,CT297)</f>
        <v>0</v>
      </c>
      <c r="AN297" s="34"/>
      <c r="AO297" s="34">
        <f>INDEX(Curves!$A$12:$AZ$907,$CA297,CV297)</f>
        <v>0</v>
      </c>
      <c r="AP297" s="34">
        <f>INDEX(Curves!$A$12:$AZ$907,$CA297,CW297)</f>
        <v>0</v>
      </c>
      <c r="AQ297" s="34">
        <f>INDEX(Curves!$A$12:$AZ$907,$CA297,CX297)</f>
        <v>0</v>
      </c>
      <c r="AR297" s="34"/>
      <c r="AS297" s="34">
        <f>INDEX(Curves!$A$12:$AZ$907,$CA297,CZ297)</f>
        <v>0</v>
      </c>
      <c r="AT297" s="34">
        <f>INDEX(Curves!$A$12:$AZ$907,$CA297,DA297)</f>
        <v>0</v>
      </c>
      <c r="AU297" s="34">
        <f>INDEX(Curves!$A$12:$AZ$907,$CA297,DB297)</f>
        <v>0</v>
      </c>
      <c r="AV297" s="34"/>
      <c r="AW297" s="34">
        <f>INDEX(Curves!$A$12:$AZ$907,$CA297,DD297)</f>
        <v>0</v>
      </c>
      <c r="AX297" s="34">
        <f>INDEX(Curves!$A$12:$AZ$907,$CA297,DE297)</f>
        <v>0</v>
      </c>
      <c r="AY297" s="34">
        <f>INDEX(Curves!$A$12:$AZ$907,$CA297,DF297)</f>
        <v>0</v>
      </c>
      <c r="AZ297" s="34"/>
      <c r="BA297" s="34">
        <f>INDEX(Curves!$A$12:$AZ$907,$CA297,DH297)</f>
        <v>0</v>
      </c>
      <c r="BB297" s="34">
        <f>INDEX(Curves!$A$12:$AZ$907,$CA297,DI297)</f>
        <v>0</v>
      </c>
      <c r="BC297" s="34">
        <f>INDEX(Curves!$A$12:$AZ$907,$CA297,DJ297)</f>
        <v>0</v>
      </c>
      <c r="BD297" s="34"/>
      <c r="BE297" s="34">
        <f>INDEX(Curves!$A$12:$AZ$907,$CA297,DL297)</f>
        <v>0</v>
      </c>
      <c r="BF297" s="34">
        <f>INDEX(Curves!$A$12:$AZ$907,$CA297,DM297)</f>
        <v>0</v>
      </c>
      <c r="BG297" s="34">
        <f>INDEX(Curves!$A$12:$AZ$907,$CA297,DN297)</f>
        <v>0</v>
      </c>
      <c r="BH297" s="34"/>
      <c r="BI297" s="34">
        <f>INDEX(Curves!$A$12:$AZ$907,$CA297,DP297)</f>
        <v>0</v>
      </c>
      <c r="BJ297" s="34">
        <f>INDEX(Curves!$A$12:$AZ$907,$CA297,DQ297)</f>
        <v>0</v>
      </c>
      <c r="BK297" s="34">
        <f>INDEX(Curves!$A$12:$AZ$907,$CA297,DR297)</f>
        <v>0</v>
      </c>
      <c r="BL297"/>
      <c r="BM297"/>
      <c r="BN297" s="17">
        <f t="shared" si="342"/>
        <v>36647</v>
      </c>
      <c r="BO297" s="17">
        <f t="shared" ref="BO297:BX297" si="380">EOMONTH(BN297,1)</f>
        <v>36707</v>
      </c>
      <c r="BP297" s="17">
        <f t="shared" si="380"/>
        <v>36738</v>
      </c>
      <c r="BQ297" s="17">
        <f t="shared" si="380"/>
        <v>36769</v>
      </c>
      <c r="BR297" s="17">
        <f t="shared" si="380"/>
        <v>36799</v>
      </c>
      <c r="BS297" s="17">
        <f t="shared" si="380"/>
        <v>36830</v>
      </c>
      <c r="BT297" s="17">
        <f t="shared" si="380"/>
        <v>36860</v>
      </c>
      <c r="BU297" s="17">
        <f t="shared" si="380"/>
        <v>36891</v>
      </c>
      <c r="BV297" s="17">
        <f t="shared" si="380"/>
        <v>36922</v>
      </c>
      <c r="BW297" s="17">
        <f t="shared" si="380"/>
        <v>36950</v>
      </c>
      <c r="BX297" s="17">
        <f t="shared" si="380"/>
        <v>36981</v>
      </c>
      <c r="BY297" s="9"/>
      <c r="CA297" s="12">
        <f>MATCH(C297,Curves!$C$12:$C$433,0)</f>
        <v>295</v>
      </c>
      <c r="CB297" s="12">
        <f>MATCH(CONCATENATE("NG ",TEXT($BN297,"mmm-yyyy")),Curves!$11:$11,0)</f>
        <v>20</v>
      </c>
      <c r="CC297" s="12">
        <f>MATCH(CONCATENATE("B ",TEXT($BN297,"mmm-yyyy")),Curves!$11:$11,0)</f>
        <v>8</v>
      </c>
      <c r="CD297" s="12">
        <f>MATCH(CONCATENATE("DISC ",TEXT($BN297,"mmm-yyyy")),Curves!$11:$11,0)</f>
        <v>32</v>
      </c>
      <c r="CE297" s="12"/>
      <c r="CF297" s="12">
        <f>MATCH(CONCATENATE("NG ",TEXT($BO297,"mmm-yyyy")),Curves!$11:$11,0)</f>
        <v>21</v>
      </c>
      <c r="CG297" s="12">
        <f>MATCH(CONCATENATE("B ",TEXT($BO297,"mmm-yyyy")),Curves!$11:$11,0)</f>
        <v>9</v>
      </c>
      <c r="CH297" s="12">
        <f>MATCH(CONCATENATE("DISC ",TEXT($BO297,"mmm-yyyy")),Curves!$11:$11,0)</f>
        <v>33</v>
      </c>
      <c r="CI297" s="12"/>
      <c r="CJ297" s="12">
        <f>MATCH(CONCATENATE("NG ",TEXT($BP297,"mmm-yyyy")),Curves!$11:$11,0)</f>
        <v>22</v>
      </c>
      <c r="CK297" s="12">
        <f>MATCH(CONCATENATE("B ",TEXT($BP297,"mmm-yyyy")),Curves!$11:$11,0)</f>
        <v>10</v>
      </c>
      <c r="CL297" s="12">
        <f>MATCH(CONCATENATE("DISC ",TEXT($BP297,"mmm-yyyy")),Curves!$11:$11,0)</f>
        <v>34</v>
      </c>
      <c r="CM297" s="12"/>
      <c r="CN297" s="12">
        <f>MATCH(CONCATENATE("NG ",TEXT($BQ297,"mmm-yyyy")),Curves!$11:$11,0)</f>
        <v>23</v>
      </c>
      <c r="CO297" s="12">
        <f>MATCH(CONCATENATE("B ",TEXT($BQ297,"mmm-yyyy")),Curves!$11:$11,0)</f>
        <v>11</v>
      </c>
      <c r="CP297" s="12">
        <f>MATCH(CONCATENATE("DISC ",TEXT($BQ297,"mmm-yyyy")),Curves!$11:$11,0)</f>
        <v>35</v>
      </c>
      <c r="CQ297" s="12"/>
      <c r="CR297" s="12">
        <f>MATCH(CONCATENATE("NG ",TEXT($BR297,"mmm-yyyy")),Curves!$11:$11,0)</f>
        <v>24</v>
      </c>
      <c r="CS297" s="12">
        <f>MATCH(CONCATENATE("B ",TEXT($BR297,"mmm-yyyy")),Curves!$11:$11,0)</f>
        <v>12</v>
      </c>
      <c r="CT297" s="12">
        <f>MATCH(CONCATENATE("DISC ",TEXT($BR297,"mmm-yyyy")),Curves!$11:$11,0)</f>
        <v>36</v>
      </c>
      <c r="CU297" s="12"/>
      <c r="CV297" s="12">
        <f>MATCH(CONCATENATE("NG ",TEXT($BS297,"mmm-yyyy")),Curves!$11:$11,0)</f>
        <v>25</v>
      </c>
      <c r="CW297" s="12">
        <f>MATCH(CONCATENATE("B ",TEXT($BS297,"mmm-yyyy")),Curves!$11:$11,0)</f>
        <v>13</v>
      </c>
      <c r="CX297" s="12">
        <f>MATCH(CONCATENATE("DISC ",TEXT($BS297,"mmm-yyyy")),Curves!$11:$11,0)</f>
        <v>37</v>
      </c>
      <c r="CY297" s="12"/>
      <c r="CZ297" s="12">
        <f>MATCH(CONCATENATE("NG ",TEXT($BT297,"mmm-yyyy")),Curves!$11:$11,0)</f>
        <v>26</v>
      </c>
      <c r="DA297" s="12">
        <f>MATCH(CONCATENATE("B ",TEXT($BT297,"mmm-yyyy")),Curves!$11:$11,0)</f>
        <v>14</v>
      </c>
      <c r="DB297" s="12">
        <f>MATCH(CONCATENATE("DISC ",TEXT($BT297,"mmm-yyyy")),Curves!$11:$11,0)</f>
        <v>38</v>
      </c>
      <c r="DC297" s="12"/>
      <c r="DD297" s="12">
        <f>MATCH(CONCATENATE("NG ",TEXT($BU297,"mmm-yyyy")),Curves!$11:$11,0)</f>
        <v>27</v>
      </c>
      <c r="DE297" s="12">
        <f>MATCH(CONCATENATE("B ",TEXT($BU297,"mmm-yyyy")),Curves!$11:$11,0)</f>
        <v>15</v>
      </c>
      <c r="DF297" s="12">
        <f>MATCH(CONCATENATE("DISC ",TEXT($BU297,"mmm-yyyy")),Curves!$11:$11,0)</f>
        <v>39</v>
      </c>
      <c r="DG297" s="12"/>
      <c r="DH297" s="12">
        <f>MATCH(CONCATENATE("NG ",TEXT($BV297,"mmm-yyyy")),Curves!$11:$11,0)</f>
        <v>28</v>
      </c>
      <c r="DI297" s="12">
        <f>MATCH(CONCATENATE("B ",TEXT($BV297,"mmm-yyyy")),Curves!$11:$11,0)</f>
        <v>16</v>
      </c>
      <c r="DJ297" s="12">
        <f>MATCH(CONCATENATE("DISC ",TEXT($BV297,"mmm-yyyy")),Curves!$11:$11,0)</f>
        <v>40</v>
      </c>
      <c r="DL297" s="12">
        <f>MATCH(CONCATENATE("NG ",TEXT($BW297,"mmm-yyyy")),Curves!$11:$11,0)</f>
        <v>29</v>
      </c>
      <c r="DM297" s="12">
        <f>MATCH(CONCATENATE("B ",TEXT($BW297,"mmm-yyyy")),Curves!$11:$11,0)</f>
        <v>17</v>
      </c>
      <c r="DN297" s="12">
        <f>MATCH(CONCATENATE("DISC ",TEXT($BW297,"mmm-yyyy")),Curves!$11:$11,0)</f>
        <v>41</v>
      </c>
      <c r="DP297" s="12">
        <f>MATCH(CONCATENATE("NG ",TEXT($BX297,"mmm-yyyy")),Curves!$11:$11,0)</f>
        <v>30</v>
      </c>
      <c r="DQ297" s="12">
        <f>MATCH(CONCATENATE("B ",TEXT($BX297,"mmm-yyyy")),Curves!$11:$11,0)</f>
        <v>18</v>
      </c>
      <c r="DR297" s="12">
        <f>MATCH(CONCATENATE("DISC ",TEXT($BX297,"mmm-yyyy")),Curves!$11:$11,0)</f>
        <v>42</v>
      </c>
    </row>
    <row r="298" spans="2:122" x14ac:dyDescent="0.2">
      <c r="B298" s="6">
        <f t="shared" si="326"/>
        <v>36923</v>
      </c>
      <c r="C298" s="27">
        <f>IF(Curves!C307&lt;&gt;"",Curves!C307,"")</f>
        <v>36912</v>
      </c>
      <c r="D298" s="31"/>
      <c r="E298" s="20">
        <f t="shared" si="327"/>
        <v>0</v>
      </c>
      <c r="F298" s="20">
        <f t="shared" si="329"/>
        <v>0</v>
      </c>
      <c r="G298" s="20">
        <f t="shared" si="330"/>
        <v>0</v>
      </c>
      <c r="H298" s="20">
        <f t="shared" si="331"/>
        <v>0</v>
      </c>
      <c r="I298" s="20">
        <f t="shared" si="332"/>
        <v>0</v>
      </c>
      <c r="J298" s="20">
        <f t="shared" si="333"/>
        <v>0</v>
      </c>
      <c r="K298" s="20">
        <f t="shared" si="334"/>
        <v>0</v>
      </c>
      <c r="L298" s="20">
        <f t="shared" si="335"/>
        <v>0</v>
      </c>
      <c r="M298" s="20">
        <f t="shared" si="336"/>
        <v>0</v>
      </c>
      <c r="N298" s="20">
        <f t="shared" si="337"/>
        <v>0</v>
      </c>
      <c r="O298" s="21">
        <f t="shared" si="338"/>
        <v>0</v>
      </c>
      <c r="P298" s="20"/>
      <c r="Q298" s="50">
        <f t="shared" si="339"/>
        <v>0</v>
      </c>
      <c r="R298" s="50">
        <f t="shared" si="358"/>
        <v>0</v>
      </c>
      <c r="S298" s="51">
        <f t="shared" si="340"/>
        <v>0.50127665381004682</v>
      </c>
      <c r="U298" s="34">
        <f>INDEX(Curves!$A$12:$AZ$907,$CA298,CB298)</f>
        <v>0</v>
      </c>
      <c r="V298" s="34">
        <f>INDEX(Curves!$A$12:$AZ$907,$CA298,CC298)</f>
        <v>0</v>
      </c>
      <c r="W298" s="34">
        <f>INDEX(Curves!$A$12:$AZ$907,$CA298,CD298)</f>
        <v>0</v>
      </c>
      <c r="X298" s="34"/>
      <c r="Y298" s="34">
        <f>INDEX(Curves!$A$12:$AZ$907,$CA298,CF298)</f>
        <v>0</v>
      </c>
      <c r="Z298" s="34">
        <f>INDEX(Curves!$A$12:$AZ$907,$CA298,CG298)</f>
        <v>0</v>
      </c>
      <c r="AA298" s="34">
        <f>INDEX(Curves!$A$12:$AZ$907,$CA298,CH298)</f>
        <v>0</v>
      </c>
      <c r="AB298" s="34"/>
      <c r="AC298" s="34">
        <f>INDEX(Curves!$A$12:$AZ$907,$CA298,CJ298)</f>
        <v>0</v>
      </c>
      <c r="AD298" s="34">
        <f>INDEX(Curves!$A$12:$AZ$907,$CA298,CK298)</f>
        <v>0</v>
      </c>
      <c r="AE298" s="34">
        <f>INDEX(Curves!$A$12:$AZ$907,$CA298,CL298)</f>
        <v>0</v>
      </c>
      <c r="AF298" s="34"/>
      <c r="AG298" s="34">
        <f>INDEX(Curves!$A$12:$AZ$907,$CA298,CN298)</f>
        <v>0</v>
      </c>
      <c r="AH298" s="34">
        <f>INDEX(Curves!$A$12:$AZ$907,$CA298,CO298)</f>
        <v>0</v>
      </c>
      <c r="AI298" s="34">
        <f>INDEX(Curves!$A$12:$AZ$907,$CA298,CP298)</f>
        <v>0</v>
      </c>
      <c r="AJ298" s="34"/>
      <c r="AK298" s="34">
        <f>INDEX(Curves!$A$12:$AZ$907,$CA298,CR298)</f>
        <v>0</v>
      </c>
      <c r="AL298" s="34">
        <f>INDEX(Curves!$A$12:$AZ$907,$CA298,CS298)</f>
        <v>0</v>
      </c>
      <c r="AM298" s="34">
        <f>INDEX(Curves!$A$12:$AZ$907,$CA298,CT298)</f>
        <v>0</v>
      </c>
      <c r="AN298" s="34"/>
      <c r="AO298" s="34">
        <f>INDEX(Curves!$A$12:$AZ$907,$CA298,CV298)</f>
        <v>0</v>
      </c>
      <c r="AP298" s="34">
        <f>INDEX(Curves!$A$12:$AZ$907,$CA298,CW298)</f>
        <v>0</v>
      </c>
      <c r="AQ298" s="34">
        <f>INDEX(Curves!$A$12:$AZ$907,$CA298,CX298)</f>
        <v>0</v>
      </c>
      <c r="AR298" s="34"/>
      <c r="AS298" s="34">
        <f>INDEX(Curves!$A$12:$AZ$907,$CA298,CZ298)</f>
        <v>0</v>
      </c>
      <c r="AT298" s="34">
        <f>INDEX(Curves!$A$12:$AZ$907,$CA298,DA298)</f>
        <v>0</v>
      </c>
      <c r="AU298" s="34">
        <f>INDEX(Curves!$A$12:$AZ$907,$CA298,DB298)</f>
        <v>0</v>
      </c>
      <c r="AV298" s="34"/>
      <c r="AW298" s="34">
        <f>INDEX(Curves!$A$12:$AZ$907,$CA298,DD298)</f>
        <v>0</v>
      </c>
      <c r="AX298" s="34">
        <f>INDEX(Curves!$A$12:$AZ$907,$CA298,DE298)</f>
        <v>0</v>
      </c>
      <c r="AY298" s="34">
        <f>INDEX(Curves!$A$12:$AZ$907,$CA298,DF298)</f>
        <v>0</v>
      </c>
      <c r="AZ298" s="34"/>
      <c r="BA298" s="34">
        <f>INDEX(Curves!$A$12:$AZ$907,$CA298,DH298)</f>
        <v>0</v>
      </c>
      <c r="BB298" s="34">
        <f>INDEX(Curves!$A$12:$AZ$907,$CA298,DI298)</f>
        <v>0</v>
      </c>
      <c r="BC298" s="34">
        <f>INDEX(Curves!$A$12:$AZ$907,$CA298,DJ298)</f>
        <v>0</v>
      </c>
      <c r="BD298" s="34"/>
      <c r="BE298" s="34">
        <f>INDEX(Curves!$A$12:$AZ$907,$CA298,DL298)</f>
        <v>0</v>
      </c>
      <c r="BF298" s="34">
        <f>INDEX(Curves!$A$12:$AZ$907,$CA298,DM298)</f>
        <v>0</v>
      </c>
      <c r="BG298" s="34">
        <f>INDEX(Curves!$A$12:$AZ$907,$CA298,DN298)</f>
        <v>0</v>
      </c>
      <c r="BH298" s="34"/>
      <c r="BI298" s="34">
        <f>INDEX(Curves!$A$12:$AZ$907,$CA298,DP298)</f>
        <v>0</v>
      </c>
      <c r="BJ298" s="34">
        <f>INDEX(Curves!$A$12:$AZ$907,$CA298,DQ298)</f>
        <v>0</v>
      </c>
      <c r="BK298" s="34">
        <f>INDEX(Curves!$A$12:$AZ$907,$CA298,DR298)</f>
        <v>0</v>
      </c>
      <c r="BL298"/>
      <c r="BM298"/>
      <c r="BN298" s="17">
        <f t="shared" si="342"/>
        <v>36647</v>
      </c>
      <c r="BO298" s="17">
        <f t="shared" ref="BO298:BX298" si="381">EOMONTH(BN298,1)</f>
        <v>36707</v>
      </c>
      <c r="BP298" s="17">
        <f t="shared" si="381"/>
        <v>36738</v>
      </c>
      <c r="BQ298" s="17">
        <f t="shared" si="381"/>
        <v>36769</v>
      </c>
      <c r="BR298" s="17">
        <f t="shared" si="381"/>
        <v>36799</v>
      </c>
      <c r="BS298" s="17">
        <f t="shared" si="381"/>
        <v>36830</v>
      </c>
      <c r="BT298" s="17">
        <f t="shared" si="381"/>
        <v>36860</v>
      </c>
      <c r="BU298" s="17">
        <f t="shared" si="381"/>
        <v>36891</v>
      </c>
      <c r="BV298" s="17">
        <f t="shared" si="381"/>
        <v>36922</v>
      </c>
      <c r="BW298" s="17">
        <f t="shared" si="381"/>
        <v>36950</v>
      </c>
      <c r="BX298" s="17">
        <f t="shared" si="381"/>
        <v>36981</v>
      </c>
      <c r="BY298" s="9"/>
      <c r="CA298" s="12">
        <f>MATCH(C298,Curves!$C$12:$C$433,0)</f>
        <v>296</v>
      </c>
      <c r="CB298" s="12">
        <f>MATCH(CONCATENATE("NG ",TEXT($BN298,"mmm-yyyy")),Curves!$11:$11,0)</f>
        <v>20</v>
      </c>
      <c r="CC298" s="12">
        <f>MATCH(CONCATENATE("B ",TEXT($BN298,"mmm-yyyy")),Curves!$11:$11,0)</f>
        <v>8</v>
      </c>
      <c r="CD298" s="12">
        <f>MATCH(CONCATENATE("DISC ",TEXT($BN298,"mmm-yyyy")),Curves!$11:$11,0)</f>
        <v>32</v>
      </c>
      <c r="CE298" s="12"/>
      <c r="CF298" s="12">
        <f>MATCH(CONCATENATE("NG ",TEXT($BO298,"mmm-yyyy")),Curves!$11:$11,0)</f>
        <v>21</v>
      </c>
      <c r="CG298" s="12">
        <f>MATCH(CONCATENATE("B ",TEXT($BO298,"mmm-yyyy")),Curves!$11:$11,0)</f>
        <v>9</v>
      </c>
      <c r="CH298" s="12">
        <f>MATCH(CONCATENATE("DISC ",TEXT($BO298,"mmm-yyyy")),Curves!$11:$11,0)</f>
        <v>33</v>
      </c>
      <c r="CI298" s="12"/>
      <c r="CJ298" s="12">
        <f>MATCH(CONCATENATE("NG ",TEXT($BP298,"mmm-yyyy")),Curves!$11:$11,0)</f>
        <v>22</v>
      </c>
      <c r="CK298" s="12">
        <f>MATCH(CONCATENATE("B ",TEXT($BP298,"mmm-yyyy")),Curves!$11:$11,0)</f>
        <v>10</v>
      </c>
      <c r="CL298" s="12">
        <f>MATCH(CONCATENATE("DISC ",TEXT($BP298,"mmm-yyyy")),Curves!$11:$11,0)</f>
        <v>34</v>
      </c>
      <c r="CM298" s="12"/>
      <c r="CN298" s="12">
        <f>MATCH(CONCATENATE("NG ",TEXT($BQ298,"mmm-yyyy")),Curves!$11:$11,0)</f>
        <v>23</v>
      </c>
      <c r="CO298" s="12">
        <f>MATCH(CONCATENATE("B ",TEXT($BQ298,"mmm-yyyy")),Curves!$11:$11,0)</f>
        <v>11</v>
      </c>
      <c r="CP298" s="12">
        <f>MATCH(CONCATENATE("DISC ",TEXT($BQ298,"mmm-yyyy")),Curves!$11:$11,0)</f>
        <v>35</v>
      </c>
      <c r="CQ298" s="12"/>
      <c r="CR298" s="12">
        <f>MATCH(CONCATENATE("NG ",TEXT($BR298,"mmm-yyyy")),Curves!$11:$11,0)</f>
        <v>24</v>
      </c>
      <c r="CS298" s="12">
        <f>MATCH(CONCATENATE("B ",TEXT($BR298,"mmm-yyyy")),Curves!$11:$11,0)</f>
        <v>12</v>
      </c>
      <c r="CT298" s="12">
        <f>MATCH(CONCATENATE("DISC ",TEXT($BR298,"mmm-yyyy")),Curves!$11:$11,0)</f>
        <v>36</v>
      </c>
      <c r="CU298" s="12"/>
      <c r="CV298" s="12">
        <f>MATCH(CONCATENATE("NG ",TEXT($BS298,"mmm-yyyy")),Curves!$11:$11,0)</f>
        <v>25</v>
      </c>
      <c r="CW298" s="12">
        <f>MATCH(CONCATENATE("B ",TEXT($BS298,"mmm-yyyy")),Curves!$11:$11,0)</f>
        <v>13</v>
      </c>
      <c r="CX298" s="12">
        <f>MATCH(CONCATENATE("DISC ",TEXT($BS298,"mmm-yyyy")),Curves!$11:$11,0)</f>
        <v>37</v>
      </c>
      <c r="CY298" s="12"/>
      <c r="CZ298" s="12">
        <f>MATCH(CONCATENATE("NG ",TEXT($BT298,"mmm-yyyy")),Curves!$11:$11,0)</f>
        <v>26</v>
      </c>
      <c r="DA298" s="12">
        <f>MATCH(CONCATENATE("B ",TEXT($BT298,"mmm-yyyy")),Curves!$11:$11,0)</f>
        <v>14</v>
      </c>
      <c r="DB298" s="12">
        <f>MATCH(CONCATENATE("DISC ",TEXT($BT298,"mmm-yyyy")),Curves!$11:$11,0)</f>
        <v>38</v>
      </c>
      <c r="DC298" s="12"/>
      <c r="DD298" s="12">
        <f>MATCH(CONCATENATE("NG ",TEXT($BU298,"mmm-yyyy")),Curves!$11:$11,0)</f>
        <v>27</v>
      </c>
      <c r="DE298" s="12">
        <f>MATCH(CONCATENATE("B ",TEXT($BU298,"mmm-yyyy")),Curves!$11:$11,0)</f>
        <v>15</v>
      </c>
      <c r="DF298" s="12">
        <f>MATCH(CONCATENATE("DISC ",TEXT($BU298,"mmm-yyyy")),Curves!$11:$11,0)</f>
        <v>39</v>
      </c>
      <c r="DG298" s="12"/>
      <c r="DH298" s="12">
        <f>MATCH(CONCATENATE("NG ",TEXT($BV298,"mmm-yyyy")),Curves!$11:$11,0)</f>
        <v>28</v>
      </c>
      <c r="DI298" s="12">
        <f>MATCH(CONCATENATE("B ",TEXT($BV298,"mmm-yyyy")),Curves!$11:$11,0)</f>
        <v>16</v>
      </c>
      <c r="DJ298" s="12">
        <f>MATCH(CONCATENATE("DISC ",TEXT($BV298,"mmm-yyyy")),Curves!$11:$11,0)</f>
        <v>40</v>
      </c>
      <c r="DL298" s="12">
        <f>MATCH(CONCATENATE("NG ",TEXT($BW298,"mmm-yyyy")),Curves!$11:$11,0)</f>
        <v>29</v>
      </c>
      <c r="DM298" s="12">
        <f>MATCH(CONCATENATE("B ",TEXT($BW298,"mmm-yyyy")),Curves!$11:$11,0)</f>
        <v>17</v>
      </c>
      <c r="DN298" s="12">
        <f>MATCH(CONCATENATE("DISC ",TEXT($BW298,"mmm-yyyy")),Curves!$11:$11,0)</f>
        <v>41</v>
      </c>
      <c r="DP298" s="12">
        <f>MATCH(CONCATENATE("NG ",TEXT($BX298,"mmm-yyyy")),Curves!$11:$11,0)</f>
        <v>30</v>
      </c>
      <c r="DQ298" s="12">
        <f>MATCH(CONCATENATE("B ",TEXT($BX298,"mmm-yyyy")),Curves!$11:$11,0)</f>
        <v>18</v>
      </c>
      <c r="DR298" s="12">
        <f>MATCH(CONCATENATE("DISC ",TEXT($BX298,"mmm-yyyy")),Curves!$11:$11,0)</f>
        <v>42</v>
      </c>
    </row>
    <row r="299" spans="2:122" x14ac:dyDescent="0.2">
      <c r="B299" s="6">
        <f t="shared" si="326"/>
        <v>36923</v>
      </c>
      <c r="C299" s="27">
        <f>IF(Curves!C308&lt;&gt;"",Curves!C308,"")</f>
        <v>36913</v>
      </c>
      <c r="D299" s="31"/>
      <c r="E299" s="20">
        <f t="shared" si="327"/>
        <v>0</v>
      </c>
      <c r="F299" s="20">
        <f t="shared" si="329"/>
        <v>0</v>
      </c>
      <c r="G299" s="20">
        <f t="shared" si="330"/>
        <v>0</v>
      </c>
      <c r="H299" s="20">
        <f t="shared" si="331"/>
        <v>0</v>
      </c>
      <c r="I299" s="20">
        <f t="shared" si="332"/>
        <v>0</v>
      </c>
      <c r="J299" s="20">
        <f t="shared" si="333"/>
        <v>0</v>
      </c>
      <c r="K299" s="20">
        <f t="shared" si="334"/>
        <v>0</v>
      </c>
      <c r="L299" s="20">
        <f t="shared" si="335"/>
        <v>0</v>
      </c>
      <c r="M299" s="20">
        <f t="shared" si="336"/>
        <v>0</v>
      </c>
      <c r="N299" s="20">
        <f t="shared" si="337"/>
        <v>0</v>
      </c>
      <c r="O299" s="21">
        <f t="shared" si="338"/>
        <v>0</v>
      </c>
      <c r="P299" s="20"/>
      <c r="Q299" s="50">
        <f t="shared" si="339"/>
        <v>0</v>
      </c>
      <c r="R299" s="50">
        <f t="shared" si="358"/>
        <v>0</v>
      </c>
      <c r="S299" s="51">
        <f t="shared" si="340"/>
        <v>0.50127665381004682</v>
      </c>
      <c r="U299" s="34">
        <f>INDEX(Curves!$A$12:$AZ$907,$CA299,CB299)</f>
        <v>0</v>
      </c>
      <c r="V299" s="34">
        <f>INDEX(Curves!$A$12:$AZ$907,$CA299,CC299)</f>
        <v>0</v>
      </c>
      <c r="W299" s="34">
        <f>INDEX(Curves!$A$12:$AZ$907,$CA299,CD299)</f>
        <v>0</v>
      </c>
      <c r="X299" s="34"/>
      <c r="Y299" s="34">
        <f>INDEX(Curves!$A$12:$AZ$907,$CA299,CF299)</f>
        <v>0</v>
      </c>
      <c r="Z299" s="34">
        <f>INDEX(Curves!$A$12:$AZ$907,$CA299,CG299)</f>
        <v>0</v>
      </c>
      <c r="AA299" s="34">
        <f>INDEX(Curves!$A$12:$AZ$907,$CA299,CH299)</f>
        <v>0</v>
      </c>
      <c r="AB299" s="34"/>
      <c r="AC299" s="34">
        <f>INDEX(Curves!$A$12:$AZ$907,$CA299,CJ299)</f>
        <v>0</v>
      </c>
      <c r="AD299" s="34">
        <f>INDEX(Curves!$A$12:$AZ$907,$CA299,CK299)</f>
        <v>0</v>
      </c>
      <c r="AE299" s="34">
        <f>INDEX(Curves!$A$12:$AZ$907,$CA299,CL299)</f>
        <v>0</v>
      </c>
      <c r="AF299" s="34"/>
      <c r="AG299" s="34">
        <f>INDEX(Curves!$A$12:$AZ$907,$CA299,CN299)</f>
        <v>0</v>
      </c>
      <c r="AH299" s="34">
        <f>INDEX(Curves!$A$12:$AZ$907,$CA299,CO299)</f>
        <v>0</v>
      </c>
      <c r="AI299" s="34">
        <f>INDEX(Curves!$A$12:$AZ$907,$CA299,CP299)</f>
        <v>0</v>
      </c>
      <c r="AJ299" s="34"/>
      <c r="AK299" s="34">
        <f>INDEX(Curves!$A$12:$AZ$907,$CA299,CR299)</f>
        <v>0</v>
      </c>
      <c r="AL299" s="34">
        <f>INDEX(Curves!$A$12:$AZ$907,$CA299,CS299)</f>
        <v>0</v>
      </c>
      <c r="AM299" s="34">
        <f>INDEX(Curves!$A$12:$AZ$907,$CA299,CT299)</f>
        <v>0</v>
      </c>
      <c r="AN299" s="34"/>
      <c r="AO299" s="34">
        <f>INDEX(Curves!$A$12:$AZ$907,$CA299,CV299)</f>
        <v>0</v>
      </c>
      <c r="AP299" s="34">
        <f>INDEX(Curves!$A$12:$AZ$907,$CA299,CW299)</f>
        <v>0</v>
      </c>
      <c r="AQ299" s="34">
        <f>INDEX(Curves!$A$12:$AZ$907,$CA299,CX299)</f>
        <v>0</v>
      </c>
      <c r="AR299" s="34"/>
      <c r="AS299" s="34">
        <f>INDEX(Curves!$A$12:$AZ$907,$CA299,CZ299)</f>
        <v>0</v>
      </c>
      <c r="AT299" s="34">
        <f>INDEX(Curves!$A$12:$AZ$907,$CA299,DA299)</f>
        <v>0</v>
      </c>
      <c r="AU299" s="34">
        <f>INDEX(Curves!$A$12:$AZ$907,$CA299,DB299)</f>
        <v>0</v>
      </c>
      <c r="AV299" s="34"/>
      <c r="AW299" s="34">
        <f>INDEX(Curves!$A$12:$AZ$907,$CA299,DD299)</f>
        <v>0</v>
      </c>
      <c r="AX299" s="34">
        <f>INDEX(Curves!$A$12:$AZ$907,$CA299,DE299)</f>
        <v>0</v>
      </c>
      <c r="AY299" s="34">
        <f>INDEX(Curves!$A$12:$AZ$907,$CA299,DF299)</f>
        <v>0</v>
      </c>
      <c r="AZ299" s="34"/>
      <c r="BA299" s="34">
        <f>INDEX(Curves!$A$12:$AZ$907,$CA299,DH299)</f>
        <v>0</v>
      </c>
      <c r="BB299" s="34">
        <f>INDEX(Curves!$A$12:$AZ$907,$CA299,DI299)</f>
        <v>0</v>
      </c>
      <c r="BC299" s="34">
        <f>INDEX(Curves!$A$12:$AZ$907,$CA299,DJ299)</f>
        <v>0</v>
      </c>
      <c r="BD299" s="34"/>
      <c r="BE299" s="34">
        <f>INDEX(Curves!$A$12:$AZ$907,$CA299,DL299)</f>
        <v>0</v>
      </c>
      <c r="BF299" s="34">
        <f>INDEX(Curves!$A$12:$AZ$907,$CA299,DM299)</f>
        <v>0</v>
      </c>
      <c r="BG299" s="34">
        <f>INDEX(Curves!$A$12:$AZ$907,$CA299,DN299)</f>
        <v>0</v>
      </c>
      <c r="BH299" s="34"/>
      <c r="BI299" s="34">
        <f>INDEX(Curves!$A$12:$AZ$907,$CA299,DP299)</f>
        <v>0</v>
      </c>
      <c r="BJ299" s="34">
        <f>INDEX(Curves!$A$12:$AZ$907,$CA299,DQ299)</f>
        <v>0</v>
      </c>
      <c r="BK299" s="34">
        <f>INDEX(Curves!$A$12:$AZ$907,$CA299,DR299)</f>
        <v>0</v>
      </c>
      <c r="BL299"/>
      <c r="BM299"/>
      <c r="BN299" s="17">
        <f t="shared" si="342"/>
        <v>36647</v>
      </c>
      <c r="BO299" s="17">
        <f t="shared" ref="BO299:BX299" si="382">EOMONTH(BN299,1)</f>
        <v>36707</v>
      </c>
      <c r="BP299" s="17">
        <f t="shared" si="382"/>
        <v>36738</v>
      </c>
      <c r="BQ299" s="17">
        <f t="shared" si="382"/>
        <v>36769</v>
      </c>
      <c r="BR299" s="17">
        <f t="shared" si="382"/>
        <v>36799</v>
      </c>
      <c r="BS299" s="17">
        <f t="shared" si="382"/>
        <v>36830</v>
      </c>
      <c r="BT299" s="17">
        <f t="shared" si="382"/>
        <v>36860</v>
      </c>
      <c r="BU299" s="17">
        <f t="shared" si="382"/>
        <v>36891</v>
      </c>
      <c r="BV299" s="17">
        <f t="shared" si="382"/>
        <v>36922</v>
      </c>
      <c r="BW299" s="17">
        <f t="shared" si="382"/>
        <v>36950</v>
      </c>
      <c r="BX299" s="17">
        <f t="shared" si="382"/>
        <v>36981</v>
      </c>
      <c r="BY299" s="9"/>
      <c r="CA299" s="12">
        <f>MATCH(C299,Curves!$C$12:$C$433,0)</f>
        <v>297</v>
      </c>
      <c r="CB299" s="12">
        <f>MATCH(CONCATENATE("NG ",TEXT($BN299,"mmm-yyyy")),Curves!$11:$11,0)</f>
        <v>20</v>
      </c>
      <c r="CC299" s="12">
        <f>MATCH(CONCATENATE("B ",TEXT($BN299,"mmm-yyyy")),Curves!$11:$11,0)</f>
        <v>8</v>
      </c>
      <c r="CD299" s="12">
        <f>MATCH(CONCATENATE("DISC ",TEXT($BN299,"mmm-yyyy")),Curves!$11:$11,0)</f>
        <v>32</v>
      </c>
      <c r="CE299" s="12"/>
      <c r="CF299" s="12">
        <f>MATCH(CONCATENATE("NG ",TEXT($BO299,"mmm-yyyy")),Curves!$11:$11,0)</f>
        <v>21</v>
      </c>
      <c r="CG299" s="12">
        <f>MATCH(CONCATENATE("B ",TEXT($BO299,"mmm-yyyy")),Curves!$11:$11,0)</f>
        <v>9</v>
      </c>
      <c r="CH299" s="12">
        <f>MATCH(CONCATENATE("DISC ",TEXT($BO299,"mmm-yyyy")),Curves!$11:$11,0)</f>
        <v>33</v>
      </c>
      <c r="CI299" s="12"/>
      <c r="CJ299" s="12">
        <f>MATCH(CONCATENATE("NG ",TEXT($BP299,"mmm-yyyy")),Curves!$11:$11,0)</f>
        <v>22</v>
      </c>
      <c r="CK299" s="12">
        <f>MATCH(CONCATENATE("B ",TEXT($BP299,"mmm-yyyy")),Curves!$11:$11,0)</f>
        <v>10</v>
      </c>
      <c r="CL299" s="12">
        <f>MATCH(CONCATENATE("DISC ",TEXT($BP299,"mmm-yyyy")),Curves!$11:$11,0)</f>
        <v>34</v>
      </c>
      <c r="CM299" s="12"/>
      <c r="CN299" s="12">
        <f>MATCH(CONCATENATE("NG ",TEXT($BQ299,"mmm-yyyy")),Curves!$11:$11,0)</f>
        <v>23</v>
      </c>
      <c r="CO299" s="12">
        <f>MATCH(CONCATENATE("B ",TEXT($BQ299,"mmm-yyyy")),Curves!$11:$11,0)</f>
        <v>11</v>
      </c>
      <c r="CP299" s="12">
        <f>MATCH(CONCATENATE("DISC ",TEXT($BQ299,"mmm-yyyy")),Curves!$11:$11,0)</f>
        <v>35</v>
      </c>
      <c r="CQ299" s="12"/>
      <c r="CR299" s="12">
        <f>MATCH(CONCATENATE("NG ",TEXT($BR299,"mmm-yyyy")),Curves!$11:$11,0)</f>
        <v>24</v>
      </c>
      <c r="CS299" s="12">
        <f>MATCH(CONCATENATE("B ",TEXT($BR299,"mmm-yyyy")),Curves!$11:$11,0)</f>
        <v>12</v>
      </c>
      <c r="CT299" s="12">
        <f>MATCH(CONCATENATE("DISC ",TEXT($BR299,"mmm-yyyy")),Curves!$11:$11,0)</f>
        <v>36</v>
      </c>
      <c r="CU299" s="12"/>
      <c r="CV299" s="12">
        <f>MATCH(CONCATENATE("NG ",TEXT($BS299,"mmm-yyyy")),Curves!$11:$11,0)</f>
        <v>25</v>
      </c>
      <c r="CW299" s="12">
        <f>MATCH(CONCATENATE("B ",TEXT($BS299,"mmm-yyyy")),Curves!$11:$11,0)</f>
        <v>13</v>
      </c>
      <c r="CX299" s="12">
        <f>MATCH(CONCATENATE("DISC ",TEXT($BS299,"mmm-yyyy")),Curves!$11:$11,0)</f>
        <v>37</v>
      </c>
      <c r="CY299" s="12"/>
      <c r="CZ299" s="12">
        <f>MATCH(CONCATENATE("NG ",TEXT($BT299,"mmm-yyyy")),Curves!$11:$11,0)</f>
        <v>26</v>
      </c>
      <c r="DA299" s="12">
        <f>MATCH(CONCATENATE("B ",TEXT($BT299,"mmm-yyyy")),Curves!$11:$11,0)</f>
        <v>14</v>
      </c>
      <c r="DB299" s="12">
        <f>MATCH(CONCATENATE("DISC ",TEXT($BT299,"mmm-yyyy")),Curves!$11:$11,0)</f>
        <v>38</v>
      </c>
      <c r="DC299" s="12"/>
      <c r="DD299" s="12">
        <f>MATCH(CONCATENATE("NG ",TEXT($BU299,"mmm-yyyy")),Curves!$11:$11,0)</f>
        <v>27</v>
      </c>
      <c r="DE299" s="12">
        <f>MATCH(CONCATENATE("B ",TEXT($BU299,"mmm-yyyy")),Curves!$11:$11,0)</f>
        <v>15</v>
      </c>
      <c r="DF299" s="12">
        <f>MATCH(CONCATENATE("DISC ",TEXT($BU299,"mmm-yyyy")),Curves!$11:$11,0)</f>
        <v>39</v>
      </c>
      <c r="DG299" s="12"/>
      <c r="DH299" s="12">
        <f>MATCH(CONCATENATE("NG ",TEXT($BV299,"mmm-yyyy")),Curves!$11:$11,0)</f>
        <v>28</v>
      </c>
      <c r="DI299" s="12">
        <f>MATCH(CONCATENATE("B ",TEXT($BV299,"mmm-yyyy")),Curves!$11:$11,0)</f>
        <v>16</v>
      </c>
      <c r="DJ299" s="12">
        <f>MATCH(CONCATENATE("DISC ",TEXT($BV299,"mmm-yyyy")),Curves!$11:$11,0)</f>
        <v>40</v>
      </c>
      <c r="DL299" s="12">
        <f>MATCH(CONCATENATE("NG ",TEXT($BW299,"mmm-yyyy")),Curves!$11:$11,0)</f>
        <v>29</v>
      </c>
      <c r="DM299" s="12">
        <f>MATCH(CONCATENATE("B ",TEXT($BW299,"mmm-yyyy")),Curves!$11:$11,0)</f>
        <v>17</v>
      </c>
      <c r="DN299" s="12">
        <f>MATCH(CONCATENATE("DISC ",TEXT($BW299,"mmm-yyyy")),Curves!$11:$11,0)</f>
        <v>41</v>
      </c>
      <c r="DP299" s="12">
        <f>MATCH(CONCATENATE("NG ",TEXT($BX299,"mmm-yyyy")),Curves!$11:$11,0)</f>
        <v>30</v>
      </c>
      <c r="DQ299" s="12">
        <f>MATCH(CONCATENATE("B ",TEXT($BX299,"mmm-yyyy")),Curves!$11:$11,0)</f>
        <v>18</v>
      </c>
      <c r="DR299" s="12">
        <f>MATCH(CONCATENATE("DISC ",TEXT($BX299,"mmm-yyyy")),Curves!$11:$11,0)</f>
        <v>42</v>
      </c>
    </row>
    <row r="300" spans="2:122" x14ac:dyDescent="0.2">
      <c r="B300" s="6">
        <f t="shared" si="326"/>
        <v>36923</v>
      </c>
      <c r="C300" s="27">
        <f>IF(Curves!C309&lt;&gt;"",Curves!C309,"")</f>
        <v>36914</v>
      </c>
      <c r="D300" s="31"/>
      <c r="E300" s="20">
        <f t="shared" si="327"/>
        <v>0</v>
      </c>
      <c r="F300" s="20">
        <f t="shared" si="329"/>
        <v>0</v>
      </c>
      <c r="G300" s="20">
        <f t="shared" si="330"/>
        <v>0</v>
      </c>
      <c r="H300" s="20">
        <f t="shared" si="331"/>
        <v>0</v>
      </c>
      <c r="I300" s="20">
        <f t="shared" si="332"/>
        <v>0</v>
      </c>
      <c r="J300" s="20">
        <f t="shared" si="333"/>
        <v>0</v>
      </c>
      <c r="K300" s="20">
        <f t="shared" si="334"/>
        <v>0</v>
      </c>
      <c r="L300" s="20">
        <f t="shared" si="335"/>
        <v>0</v>
      </c>
      <c r="M300" s="20">
        <f t="shared" si="336"/>
        <v>0</v>
      </c>
      <c r="N300" s="20">
        <f t="shared" si="337"/>
        <v>0</v>
      </c>
      <c r="O300" s="21">
        <f t="shared" si="338"/>
        <v>0</v>
      </c>
      <c r="P300" s="20"/>
      <c r="Q300" s="50">
        <f t="shared" si="339"/>
        <v>0</v>
      </c>
      <c r="R300" s="50">
        <f t="shared" si="358"/>
        <v>0</v>
      </c>
      <c r="S300" s="51">
        <f t="shared" si="340"/>
        <v>0.50127665381004682</v>
      </c>
      <c r="U300" s="34">
        <f>INDEX(Curves!$A$12:$AZ$907,$CA300,CB300)</f>
        <v>0</v>
      </c>
      <c r="V300" s="34">
        <f>INDEX(Curves!$A$12:$AZ$907,$CA300,CC300)</f>
        <v>0</v>
      </c>
      <c r="W300" s="34">
        <f>INDEX(Curves!$A$12:$AZ$907,$CA300,CD300)</f>
        <v>0</v>
      </c>
      <c r="X300" s="34"/>
      <c r="Y300" s="34">
        <f>INDEX(Curves!$A$12:$AZ$907,$CA300,CF300)</f>
        <v>0</v>
      </c>
      <c r="Z300" s="34">
        <f>INDEX(Curves!$A$12:$AZ$907,$CA300,CG300)</f>
        <v>0</v>
      </c>
      <c r="AA300" s="34">
        <f>INDEX(Curves!$A$12:$AZ$907,$CA300,CH300)</f>
        <v>0</v>
      </c>
      <c r="AB300" s="34"/>
      <c r="AC300" s="34">
        <f>INDEX(Curves!$A$12:$AZ$907,$CA300,CJ300)</f>
        <v>0</v>
      </c>
      <c r="AD300" s="34">
        <f>INDEX(Curves!$A$12:$AZ$907,$CA300,CK300)</f>
        <v>0</v>
      </c>
      <c r="AE300" s="34">
        <f>INDEX(Curves!$A$12:$AZ$907,$CA300,CL300)</f>
        <v>0</v>
      </c>
      <c r="AF300" s="34"/>
      <c r="AG300" s="34">
        <f>INDEX(Curves!$A$12:$AZ$907,$CA300,CN300)</f>
        <v>0</v>
      </c>
      <c r="AH300" s="34">
        <f>INDEX(Curves!$A$12:$AZ$907,$CA300,CO300)</f>
        <v>0</v>
      </c>
      <c r="AI300" s="34">
        <f>INDEX(Curves!$A$12:$AZ$907,$CA300,CP300)</f>
        <v>0</v>
      </c>
      <c r="AJ300" s="34"/>
      <c r="AK300" s="34">
        <f>INDEX(Curves!$A$12:$AZ$907,$CA300,CR300)</f>
        <v>0</v>
      </c>
      <c r="AL300" s="34">
        <f>INDEX(Curves!$A$12:$AZ$907,$CA300,CS300)</f>
        <v>0</v>
      </c>
      <c r="AM300" s="34">
        <f>INDEX(Curves!$A$12:$AZ$907,$CA300,CT300)</f>
        <v>0</v>
      </c>
      <c r="AN300" s="34"/>
      <c r="AO300" s="34">
        <f>INDEX(Curves!$A$12:$AZ$907,$CA300,CV300)</f>
        <v>0</v>
      </c>
      <c r="AP300" s="34">
        <f>INDEX(Curves!$A$12:$AZ$907,$CA300,CW300)</f>
        <v>0</v>
      </c>
      <c r="AQ300" s="34">
        <f>INDEX(Curves!$A$12:$AZ$907,$CA300,CX300)</f>
        <v>0</v>
      </c>
      <c r="AR300" s="34"/>
      <c r="AS300" s="34">
        <f>INDEX(Curves!$A$12:$AZ$907,$CA300,CZ300)</f>
        <v>0</v>
      </c>
      <c r="AT300" s="34">
        <f>INDEX(Curves!$A$12:$AZ$907,$CA300,DA300)</f>
        <v>0</v>
      </c>
      <c r="AU300" s="34">
        <f>INDEX(Curves!$A$12:$AZ$907,$CA300,DB300)</f>
        <v>0</v>
      </c>
      <c r="AV300" s="34"/>
      <c r="AW300" s="34">
        <f>INDEX(Curves!$A$12:$AZ$907,$CA300,DD300)</f>
        <v>0</v>
      </c>
      <c r="AX300" s="34">
        <f>INDEX(Curves!$A$12:$AZ$907,$CA300,DE300)</f>
        <v>0</v>
      </c>
      <c r="AY300" s="34">
        <f>INDEX(Curves!$A$12:$AZ$907,$CA300,DF300)</f>
        <v>0</v>
      </c>
      <c r="AZ300" s="34"/>
      <c r="BA300" s="34">
        <f>INDEX(Curves!$A$12:$AZ$907,$CA300,DH300)</f>
        <v>0</v>
      </c>
      <c r="BB300" s="34">
        <f>INDEX(Curves!$A$12:$AZ$907,$CA300,DI300)</f>
        <v>0</v>
      </c>
      <c r="BC300" s="34">
        <f>INDEX(Curves!$A$12:$AZ$907,$CA300,DJ300)</f>
        <v>0</v>
      </c>
      <c r="BD300" s="34"/>
      <c r="BE300" s="34">
        <f>INDEX(Curves!$A$12:$AZ$907,$CA300,DL300)</f>
        <v>0</v>
      </c>
      <c r="BF300" s="34">
        <f>INDEX(Curves!$A$12:$AZ$907,$CA300,DM300)</f>
        <v>0</v>
      </c>
      <c r="BG300" s="34">
        <f>INDEX(Curves!$A$12:$AZ$907,$CA300,DN300)</f>
        <v>0</v>
      </c>
      <c r="BH300" s="34"/>
      <c r="BI300" s="34">
        <f>INDEX(Curves!$A$12:$AZ$907,$CA300,DP300)</f>
        <v>0</v>
      </c>
      <c r="BJ300" s="34">
        <f>INDEX(Curves!$A$12:$AZ$907,$CA300,DQ300)</f>
        <v>0</v>
      </c>
      <c r="BK300" s="34">
        <f>INDEX(Curves!$A$12:$AZ$907,$CA300,DR300)</f>
        <v>0</v>
      </c>
      <c r="BL300"/>
      <c r="BM300"/>
      <c r="BN300" s="17">
        <f t="shared" si="342"/>
        <v>36647</v>
      </c>
      <c r="BO300" s="17">
        <f t="shared" ref="BO300:BX300" si="383">EOMONTH(BN300,1)</f>
        <v>36707</v>
      </c>
      <c r="BP300" s="17">
        <f t="shared" si="383"/>
        <v>36738</v>
      </c>
      <c r="BQ300" s="17">
        <f t="shared" si="383"/>
        <v>36769</v>
      </c>
      <c r="BR300" s="17">
        <f t="shared" si="383"/>
        <v>36799</v>
      </c>
      <c r="BS300" s="17">
        <f t="shared" si="383"/>
        <v>36830</v>
      </c>
      <c r="BT300" s="17">
        <f t="shared" si="383"/>
        <v>36860</v>
      </c>
      <c r="BU300" s="17">
        <f t="shared" si="383"/>
        <v>36891</v>
      </c>
      <c r="BV300" s="17">
        <f t="shared" si="383"/>
        <v>36922</v>
      </c>
      <c r="BW300" s="17">
        <f t="shared" si="383"/>
        <v>36950</v>
      </c>
      <c r="BX300" s="17">
        <f t="shared" si="383"/>
        <v>36981</v>
      </c>
      <c r="BY300" s="9"/>
      <c r="CA300" s="12">
        <f>MATCH(C300,Curves!$C$12:$C$433,0)</f>
        <v>298</v>
      </c>
      <c r="CB300" s="12">
        <f>MATCH(CONCATENATE("NG ",TEXT($BN300,"mmm-yyyy")),Curves!$11:$11,0)</f>
        <v>20</v>
      </c>
      <c r="CC300" s="12">
        <f>MATCH(CONCATENATE("B ",TEXT($BN300,"mmm-yyyy")),Curves!$11:$11,0)</f>
        <v>8</v>
      </c>
      <c r="CD300" s="12">
        <f>MATCH(CONCATENATE("DISC ",TEXT($BN300,"mmm-yyyy")),Curves!$11:$11,0)</f>
        <v>32</v>
      </c>
      <c r="CE300" s="12"/>
      <c r="CF300" s="12">
        <f>MATCH(CONCATENATE("NG ",TEXT($BO300,"mmm-yyyy")),Curves!$11:$11,0)</f>
        <v>21</v>
      </c>
      <c r="CG300" s="12">
        <f>MATCH(CONCATENATE("B ",TEXT($BO300,"mmm-yyyy")),Curves!$11:$11,0)</f>
        <v>9</v>
      </c>
      <c r="CH300" s="12">
        <f>MATCH(CONCATENATE("DISC ",TEXT($BO300,"mmm-yyyy")),Curves!$11:$11,0)</f>
        <v>33</v>
      </c>
      <c r="CI300" s="12"/>
      <c r="CJ300" s="12">
        <f>MATCH(CONCATENATE("NG ",TEXT($BP300,"mmm-yyyy")),Curves!$11:$11,0)</f>
        <v>22</v>
      </c>
      <c r="CK300" s="12">
        <f>MATCH(CONCATENATE("B ",TEXT($BP300,"mmm-yyyy")),Curves!$11:$11,0)</f>
        <v>10</v>
      </c>
      <c r="CL300" s="12">
        <f>MATCH(CONCATENATE("DISC ",TEXT($BP300,"mmm-yyyy")),Curves!$11:$11,0)</f>
        <v>34</v>
      </c>
      <c r="CM300" s="12"/>
      <c r="CN300" s="12">
        <f>MATCH(CONCATENATE("NG ",TEXT($BQ300,"mmm-yyyy")),Curves!$11:$11,0)</f>
        <v>23</v>
      </c>
      <c r="CO300" s="12">
        <f>MATCH(CONCATENATE("B ",TEXT($BQ300,"mmm-yyyy")),Curves!$11:$11,0)</f>
        <v>11</v>
      </c>
      <c r="CP300" s="12">
        <f>MATCH(CONCATENATE("DISC ",TEXT($BQ300,"mmm-yyyy")),Curves!$11:$11,0)</f>
        <v>35</v>
      </c>
      <c r="CQ300" s="12"/>
      <c r="CR300" s="12">
        <f>MATCH(CONCATENATE("NG ",TEXT($BR300,"mmm-yyyy")),Curves!$11:$11,0)</f>
        <v>24</v>
      </c>
      <c r="CS300" s="12">
        <f>MATCH(CONCATENATE("B ",TEXT($BR300,"mmm-yyyy")),Curves!$11:$11,0)</f>
        <v>12</v>
      </c>
      <c r="CT300" s="12">
        <f>MATCH(CONCATENATE("DISC ",TEXT($BR300,"mmm-yyyy")),Curves!$11:$11,0)</f>
        <v>36</v>
      </c>
      <c r="CU300" s="12"/>
      <c r="CV300" s="12">
        <f>MATCH(CONCATENATE("NG ",TEXT($BS300,"mmm-yyyy")),Curves!$11:$11,0)</f>
        <v>25</v>
      </c>
      <c r="CW300" s="12">
        <f>MATCH(CONCATENATE("B ",TEXT($BS300,"mmm-yyyy")),Curves!$11:$11,0)</f>
        <v>13</v>
      </c>
      <c r="CX300" s="12">
        <f>MATCH(CONCATENATE("DISC ",TEXT($BS300,"mmm-yyyy")),Curves!$11:$11,0)</f>
        <v>37</v>
      </c>
      <c r="CY300" s="12"/>
      <c r="CZ300" s="12">
        <f>MATCH(CONCATENATE("NG ",TEXT($BT300,"mmm-yyyy")),Curves!$11:$11,0)</f>
        <v>26</v>
      </c>
      <c r="DA300" s="12">
        <f>MATCH(CONCATENATE("B ",TEXT($BT300,"mmm-yyyy")),Curves!$11:$11,0)</f>
        <v>14</v>
      </c>
      <c r="DB300" s="12">
        <f>MATCH(CONCATENATE("DISC ",TEXT($BT300,"mmm-yyyy")),Curves!$11:$11,0)</f>
        <v>38</v>
      </c>
      <c r="DC300" s="12"/>
      <c r="DD300" s="12">
        <f>MATCH(CONCATENATE("NG ",TEXT($BU300,"mmm-yyyy")),Curves!$11:$11,0)</f>
        <v>27</v>
      </c>
      <c r="DE300" s="12">
        <f>MATCH(CONCATENATE("B ",TEXT($BU300,"mmm-yyyy")),Curves!$11:$11,0)</f>
        <v>15</v>
      </c>
      <c r="DF300" s="12">
        <f>MATCH(CONCATENATE("DISC ",TEXT($BU300,"mmm-yyyy")),Curves!$11:$11,0)</f>
        <v>39</v>
      </c>
      <c r="DG300" s="12"/>
      <c r="DH300" s="12">
        <f>MATCH(CONCATENATE("NG ",TEXT($BV300,"mmm-yyyy")),Curves!$11:$11,0)</f>
        <v>28</v>
      </c>
      <c r="DI300" s="12">
        <f>MATCH(CONCATENATE("B ",TEXT($BV300,"mmm-yyyy")),Curves!$11:$11,0)</f>
        <v>16</v>
      </c>
      <c r="DJ300" s="12">
        <f>MATCH(CONCATENATE("DISC ",TEXT($BV300,"mmm-yyyy")),Curves!$11:$11,0)</f>
        <v>40</v>
      </c>
      <c r="DL300" s="12">
        <f>MATCH(CONCATENATE("NG ",TEXT($BW300,"mmm-yyyy")),Curves!$11:$11,0)</f>
        <v>29</v>
      </c>
      <c r="DM300" s="12">
        <f>MATCH(CONCATENATE("B ",TEXT($BW300,"mmm-yyyy")),Curves!$11:$11,0)</f>
        <v>17</v>
      </c>
      <c r="DN300" s="12">
        <f>MATCH(CONCATENATE("DISC ",TEXT($BW300,"mmm-yyyy")),Curves!$11:$11,0)</f>
        <v>41</v>
      </c>
      <c r="DP300" s="12">
        <f>MATCH(CONCATENATE("NG ",TEXT($BX300,"mmm-yyyy")),Curves!$11:$11,0)</f>
        <v>30</v>
      </c>
      <c r="DQ300" s="12">
        <f>MATCH(CONCATENATE("B ",TEXT($BX300,"mmm-yyyy")),Curves!$11:$11,0)</f>
        <v>18</v>
      </c>
      <c r="DR300" s="12">
        <f>MATCH(CONCATENATE("DISC ",TEXT($BX300,"mmm-yyyy")),Curves!$11:$11,0)</f>
        <v>42</v>
      </c>
    </row>
    <row r="301" spans="2:122" x14ac:dyDescent="0.2">
      <c r="B301" s="6">
        <f t="shared" si="326"/>
        <v>36923</v>
      </c>
      <c r="C301" s="27">
        <f>IF(Curves!C310&lt;&gt;"",Curves!C310,"")</f>
        <v>36915</v>
      </c>
      <c r="D301" s="31"/>
      <c r="E301" s="20">
        <f t="shared" si="327"/>
        <v>0</v>
      </c>
      <c r="F301" s="20">
        <f t="shared" si="329"/>
        <v>0</v>
      </c>
      <c r="G301" s="20">
        <f t="shared" si="330"/>
        <v>0</v>
      </c>
      <c r="H301" s="20">
        <f t="shared" si="331"/>
        <v>0</v>
      </c>
      <c r="I301" s="20">
        <f t="shared" si="332"/>
        <v>0</v>
      </c>
      <c r="J301" s="20">
        <f t="shared" si="333"/>
        <v>0</v>
      </c>
      <c r="K301" s="20">
        <f t="shared" si="334"/>
        <v>0</v>
      </c>
      <c r="L301" s="20">
        <f t="shared" si="335"/>
        <v>0</v>
      </c>
      <c r="M301" s="20">
        <f t="shared" si="336"/>
        <v>0</v>
      </c>
      <c r="N301" s="20">
        <f t="shared" si="337"/>
        <v>0</v>
      </c>
      <c r="O301" s="21">
        <f t="shared" si="338"/>
        <v>0</v>
      </c>
      <c r="P301" s="20"/>
      <c r="Q301" s="50">
        <f t="shared" si="339"/>
        <v>0</v>
      </c>
      <c r="R301" s="50">
        <f t="shared" si="358"/>
        <v>0</v>
      </c>
      <c r="S301" s="51">
        <f t="shared" si="340"/>
        <v>0.50127665381004682</v>
      </c>
      <c r="U301" s="34">
        <f>INDEX(Curves!$A$12:$AZ$907,$CA301,CB301)</f>
        <v>0</v>
      </c>
      <c r="V301" s="34">
        <f>INDEX(Curves!$A$12:$AZ$907,$CA301,CC301)</f>
        <v>0</v>
      </c>
      <c r="W301" s="34">
        <f>INDEX(Curves!$A$12:$AZ$907,$CA301,CD301)</f>
        <v>0</v>
      </c>
      <c r="X301" s="34"/>
      <c r="Y301" s="34">
        <f>INDEX(Curves!$A$12:$AZ$907,$CA301,CF301)</f>
        <v>0</v>
      </c>
      <c r="Z301" s="34">
        <f>INDEX(Curves!$A$12:$AZ$907,$CA301,CG301)</f>
        <v>0</v>
      </c>
      <c r="AA301" s="34">
        <f>INDEX(Curves!$A$12:$AZ$907,$CA301,CH301)</f>
        <v>0</v>
      </c>
      <c r="AB301" s="34"/>
      <c r="AC301" s="34">
        <f>INDEX(Curves!$A$12:$AZ$907,$CA301,CJ301)</f>
        <v>0</v>
      </c>
      <c r="AD301" s="34">
        <f>INDEX(Curves!$A$12:$AZ$907,$CA301,CK301)</f>
        <v>0</v>
      </c>
      <c r="AE301" s="34">
        <f>INDEX(Curves!$A$12:$AZ$907,$CA301,CL301)</f>
        <v>0</v>
      </c>
      <c r="AF301" s="34"/>
      <c r="AG301" s="34">
        <f>INDEX(Curves!$A$12:$AZ$907,$CA301,CN301)</f>
        <v>0</v>
      </c>
      <c r="AH301" s="34">
        <f>INDEX(Curves!$A$12:$AZ$907,$CA301,CO301)</f>
        <v>0</v>
      </c>
      <c r="AI301" s="34">
        <f>INDEX(Curves!$A$12:$AZ$907,$CA301,CP301)</f>
        <v>0</v>
      </c>
      <c r="AJ301" s="34"/>
      <c r="AK301" s="34">
        <f>INDEX(Curves!$A$12:$AZ$907,$CA301,CR301)</f>
        <v>0</v>
      </c>
      <c r="AL301" s="34">
        <f>INDEX(Curves!$A$12:$AZ$907,$CA301,CS301)</f>
        <v>0</v>
      </c>
      <c r="AM301" s="34">
        <f>INDEX(Curves!$A$12:$AZ$907,$CA301,CT301)</f>
        <v>0</v>
      </c>
      <c r="AN301" s="34"/>
      <c r="AO301" s="34">
        <f>INDEX(Curves!$A$12:$AZ$907,$CA301,CV301)</f>
        <v>0</v>
      </c>
      <c r="AP301" s="34">
        <f>INDEX(Curves!$A$12:$AZ$907,$CA301,CW301)</f>
        <v>0</v>
      </c>
      <c r="AQ301" s="34">
        <f>INDEX(Curves!$A$12:$AZ$907,$CA301,CX301)</f>
        <v>0</v>
      </c>
      <c r="AR301" s="34"/>
      <c r="AS301" s="34">
        <f>INDEX(Curves!$A$12:$AZ$907,$CA301,CZ301)</f>
        <v>0</v>
      </c>
      <c r="AT301" s="34">
        <f>INDEX(Curves!$A$12:$AZ$907,$CA301,DA301)</f>
        <v>0</v>
      </c>
      <c r="AU301" s="34">
        <f>INDEX(Curves!$A$12:$AZ$907,$CA301,DB301)</f>
        <v>0</v>
      </c>
      <c r="AV301" s="34"/>
      <c r="AW301" s="34">
        <f>INDEX(Curves!$A$12:$AZ$907,$CA301,DD301)</f>
        <v>0</v>
      </c>
      <c r="AX301" s="34">
        <f>INDEX(Curves!$A$12:$AZ$907,$CA301,DE301)</f>
        <v>0</v>
      </c>
      <c r="AY301" s="34">
        <f>INDEX(Curves!$A$12:$AZ$907,$CA301,DF301)</f>
        <v>0</v>
      </c>
      <c r="AZ301" s="34"/>
      <c r="BA301" s="34">
        <f>INDEX(Curves!$A$12:$AZ$907,$CA301,DH301)</f>
        <v>0</v>
      </c>
      <c r="BB301" s="34">
        <f>INDEX(Curves!$A$12:$AZ$907,$CA301,DI301)</f>
        <v>0</v>
      </c>
      <c r="BC301" s="34">
        <f>INDEX(Curves!$A$12:$AZ$907,$CA301,DJ301)</f>
        <v>0</v>
      </c>
      <c r="BD301" s="34"/>
      <c r="BE301" s="34">
        <f>INDEX(Curves!$A$12:$AZ$907,$CA301,DL301)</f>
        <v>0</v>
      </c>
      <c r="BF301" s="34">
        <f>INDEX(Curves!$A$12:$AZ$907,$CA301,DM301)</f>
        <v>0</v>
      </c>
      <c r="BG301" s="34">
        <f>INDEX(Curves!$A$12:$AZ$907,$CA301,DN301)</f>
        <v>0</v>
      </c>
      <c r="BH301" s="34"/>
      <c r="BI301" s="34">
        <f>INDEX(Curves!$A$12:$AZ$907,$CA301,DP301)</f>
        <v>0</v>
      </c>
      <c r="BJ301" s="34">
        <f>INDEX(Curves!$A$12:$AZ$907,$CA301,DQ301)</f>
        <v>0</v>
      </c>
      <c r="BK301" s="34">
        <f>INDEX(Curves!$A$12:$AZ$907,$CA301,DR301)</f>
        <v>0</v>
      </c>
      <c r="BL301"/>
      <c r="BM301"/>
      <c r="BN301" s="17">
        <f t="shared" si="342"/>
        <v>36647</v>
      </c>
      <c r="BO301" s="17">
        <f t="shared" ref="BO301:BX301" si="384">EOMONTH(BN301,1)</f>
        <v>36707</v>
      </c>
      <c r="BP301" s="17">
        <f t="shared" si="384"/>
        <v>36738</v>
      </c>
      <c r="BQ301" s="17">
        <f t="shared" si="384"/>
        <v>36769</v>
      </c>
      <c r="BR301" s="17">
        <f t="shared" si="384"/>
        <v>36799</v>
      </c>
      <c r="BS301" s="17">
        <f t="shared" si="384"/>
        <v>36830</v>
      </c>
      <c r="BT301" s="17">
        <f t="shared" si="384"/>
        <v>36860</v>
      </c>
      <c r="BU301" s="17">
        <f t="shared" si="384"/>
        <v>36891</v>
      </c>
      <c r="BV301" s="17">
        <f t="shared" si="384"/>
        <v>36922</v>
      </c>
      <c r="BW301" s="17">
        <f t="shared" si="384"/>
        <v>36950</v>
      </c>
      <c r="BX301" s="17">
        <f t="shared" si="384"/>
        <v>36981</v>
      </c>
      <c r="BY301" s="9"/>
      <c r="CA301" s="12">
        <f>MATCH(C301,Curves!$C$12:$C$433,0)</f>
        <v>299</v>
      </c>
      <c r="CB301" s="12">
        <f>MATCH(CONCATENATE("NG ",TEXT($BN301,"mmm-yyyy")),Curves!$11:$11,0)</f>
        <v>20</v>
      </c>
      <c r="CC301" s="12">
        <f>MATCH(CONCATENATE("B ",TEXT($BN301,"mmm-yyyy")),Curves!$11:$11,0)</f>
        <v>8</v>
      </c>
      <c r="CD301" s="12">
        <f>MATCH(CONCATENATE("DISC ",TEXT($BN301,"mmm-yyyy")),Curves!$11:$11,0)</f>
        <v>32</v>
      </c>
      <c r="CE301" s="12"/>
      <c r="CF301" s="12">
        <f>MATCH(CONCATENATE("NG ",TEXT($BO301,"mmm-yyyy")),Curves!$11:$11,0)</f>
        <v>21</v>
      </c>
      <c r="CG301" s="12">
        <f>MATCH(CONCATENATE("B ",TEXT($BO301,"mmm-yyyy")),Curves!$11:$11,0)</f>
        <v>9</v>
      </c>
      <c r="CH301" s="12">
        <f>MATCH(CONCATENATE("DISC ",TEXT($BO301,"mmm-yyyy")),Curves!$11:$11,0)</f>
        <v>33</v>
      </c>
      <c r="CI301" s="12"/>
      <c r="CJ301" s="12">
        <f>MATCH(CONCATENATE("NG ",TEXT($BP301,"mmm-yyyy")),Curves!$11:$11,0)</f>
        <v>22</v>
      </c>
      <c r="CK301" s="12">
        <f>MATCH(CONCATENATE("B ",TEXT($BP301,"mmm-yyyy")),Curves!$11:$11,0)</f>
        <v>10</v>
      </c>
      <c r="CL301" s="12">
        <f>MATCH(CONCATENATE("DISC ",TEXT($BP301,"mmm-yyyy")),Curves!$11:$11,0)</f>
        <v>34</v>
      </c>
      <c r="CM301" s="12"/>
      <c r="CN301" s="12">
        <f>MATCH(CONCATENATE("NG ",TEXT($BQ301,"mmm-yyyy")),Curves!$11:$11,0)</f>
        <v>23</v>
      </c>
      <c r="CO301" s="12">
        <f>MATCH(CONCATENATE("B ",TEXT($BQ301,"mmm-yyyy")),Curves!$11:$11,0)</f>
        <v>11</v>
      </c>
      <c r="CP301" s="12">
        <f>MATCH(CONCATENATE("DISC ",TEXT($BQ301,"mmm-yyyy")),Curves!$11:$11,0)</f>
        <v>35</v>
      </c>
      <c r="CQ301" s="12"/>
      <c r="CR301" s="12">
        <f>MATCH(CONCATENATE("NG ",TEXT($BR301,"mmm-yyyy")),Curves!$11:$11,0)</f>
        <v>24</v>
      </c>
      <c r="CS301" s="12">
        <f>MATCH(CONCATENATE("B ",TEXT($BR301,"mmm-yyyy")),Curves!$11:$11,0)</f>
        <v>12</v>
      </c>
      <c r="CT301" s="12">
        <f>MATCH(CONCATENATE("DISC ",TEXT($BR301,"mmm-yyyy")),Curves!$11:$11,0)</f>
        <v>36</v>
      </c>
      <c r="CU301" s="12"/>
      <c r="CV301" s="12">
        <f>MATCH(CONCATENATE("NG ",TEXT($BS301,"mmm-yyyy")),Curves!$11:$11,0)</f>
        <v>25</v>
      </c>
      <c r="CW301" s="12">
        <f>MATCH(CONCATENATE("B ",TEXT($BS301,"mmm-yyyy")),Curves!$11:$11,0)</f>
        <v>13</v>
      </c>
      <c r="CX301" s="12">
        <f>MATCH(CONCATENATE("DISC ",TEXT($BS301,"mmm-yyyy")),Curves!$11:$11,0)</f>
        <v>37</v>
      </c>
      <c r="CY301" s="12"/>
      <c r="CZ301" s="12">
        <f>MATCH(CONCATENATE("NG ",TEXT($BT301,"mmm-yyyy")),Curves!$11:$11,0)</f>
        <v>26</v>
      </c>
      <c r="DA301" s="12">
        <f>MATCH(CONCATENATE("B ",TEXT($BT301,"mmm-yyyy")),Curves!$11:$11,0)</f>
        <v>14</v>
      </c>
      <c r="DB301" s="12">
        <f>MATCH(CONCATENATE("DISC ",TEXT($BT301,"mmm-yyyy")),Curves!$11:$11,0)</f>
        <v>38</v>
      </c>
      <c r="DC301" s="12"/>
      <c r="DD301" s="12">
        <f>MATCH(CONCATENATE("NG ",TEXT($BU301,"mmm-yyyy")),Curves!$11:$11,0)</f>
        <v>27</v>
      </c>
      <c r="DE301" s="12">
        <f>MATCH(CONCATENATE("B ",TEXT($BU301,"mmm-yyyy")),Curves!$11:$11,0)</f>
        <v>15</v>
      </c>
      <c r="DF301" s="12">
        <f>MATCH(CONCATENATE("DISC ",TEXT($BU301,"mmm-yyyy")),Curves!$11:$11,0)</f>
        <v>39</v>
      </c>
      <c r="DG301" s="12"/>
      <c r="DH301" s="12">
        <f>MATCH(CONCATENATE("NG ",TEXT($BV301,"mmm-yyyy")),Curves!$11:$11,0)</f>
        <v>28</v>
      </c>
      <c r="DI301" s="12">
        <f>MATCH(CONCATENATE("B ",TEXT($BV301,"mmm-yyyy")),Curves!$11:$11,0)</f>
        <v>16</v>
      </c>
      <c r="DJ301" s="12">
        <f>MATCH(CONCATENATE("DISC ",TEXT($BV301,"mmm-yyyy")),Curves!$11:$11,0)</f>
        <v>40</v>
      </c>
      <c r="DL301" s="12">
        <f>MATCH(CONCATENATE("NG ",TEXT($BW301,"mmm-yyyy")),Curves!$11:$11,0)</f>
        <v>29</v>
      </c>
      <c r="DM301" s="12">
        <f>MATCH(CONCATENATE("B ",TEXT($BW301,"mmm-yyyy")),Curves!$11:$11,0)</f>
        <v>17</v>
      </c>
      <c r="DN301" s="12">
        <f>MATCH(CONCATENATE("DISC ",TEXT($BW301,"mmm-yyyy")),Curves!$11:$11,0)</f>
        <v>41</v>
      </c>
      <c r="DP301" s="12">
        <f>MATCH(CONCATENATE("NG ",TEXT($BX301,"mmm-yyyy")),Curves!$11:$11,0)</f>
        <v>30</v>
      </c>
      <c r="DQ301" s="12">
        <f>MATCH(CONCATENATE("B ",TEXT($BX301,"mmm-yyyy")),Curves!$11:$11,0)</f>
        <v>18</v>
      </c>
      <c r="DR301" s="12">
        <f>MATCH(CONCATENATE("DISC ",TEXT($BX301,"mmm-yyyy")),Curves!$11:$11,0)</f>
        <v>42</v>
      </c>
    </row>
    <row r="302" spans="2:122" x14ac:dyDescent="0.2">
      <c r="B302" s="6">
        <f t="shared" si="326"/>
        <v>36923</v>
      </c>
      <c r="C302" s="27">
        <f>IF(Curves!C311&lt;&gt;"",Curves!C311,"")</f>
        <v>36916</v>
      </c>
      <c r="D302" s="31"/>
      <c r="E302" s="20">
        <f t="shared" si="327"/>
        <v>0</v>
      </c>
      <c r="F302" s="20">
        <f t="shared" si="329"/>
        <v>0</v>
      </c>
      <c r="G302" s="20">
        <f t="shared" si="330"/>
        <v>0</v>
      </c>
      <c r="H302" s="20">
        <f t="shared" si="331"/>
        <v>0</v>
      </c>
      <c r="I302" s="20">
        <f t="shared" si="332"/>
        <v>0</v>
      </c>
      <c r="J302" s="20">
        <f t="shared" si="333"/>
        <v>0</v>
      </c>
      <c r="K302" s="20">
        <f t="shared" si="334"/>
        <v>0</v>
      </c>
      <c r="L302" s="20">
        <f t="shared" si="335"/>
        <v>0</v>
      </c>
      <c r="M302" s="20">
        <f t="shared" si="336"/>
        <v>0</v>
      </c>
      <c r="N302" s="20">
        <f t="shared" si="337"/>
        <v>0</v>
      </c>
      <c r="O302" s="21">
        <f t="shared" si="338"/>
        <v>0</v>
      </c>
      <c r="P302" s="20"/>
      <c r="Q302" s="50">
        <f t="shared" si="339"/>
        <v>0</v>
      </c>
      <c r="R302" s="50">
        <f t="shared" si="358"/>
        <v>0</v>
      </c>
      <c r="S302" s="51">
        <f t="shared" si="340"/>
        <v>0.50127665381004682</v>
      </c>
      <c r="U302" s="34">
        <f>INDEX(Curves!$A$12:$AZ$907,$CA302,CB302)</f>
        <v>0</v>
      </c>
      <c r="V302" s="34">
        <f>INDEX(Curves!$A$12:$AZ$907,$CA302,CC302)</f>
        <v>0</v>
      </c>
      <c r="W302" s="34">
        <f>INDEX(Curves!$A$12:$AZ$907,$CA302,CD302)</f>
        <v>0</v>
      </c>
      <c r="X302" s="34"/>
      <c r="Y302" s="34">
        <f>INDEX(Curves!$A$12:$AZ$907,$CA302,CF302)</f>
        <v>0</v>
      </c>
      <c r="Z302" s="34">
        <f>INDEX(Curves!$A$12:$AZ$907,$CA302,CG302)</f>
        <v>0</v>
      </c>
      <c r="AA302" s="34">
        <f>INDEX(Curves!$A$12:$AZ$907,$CA302,CH302)</f>
        <v>0</v>
      </c>
      <c r="AB302" s="34"/>
      <c r="AC302" s="34">
        <f>INDEX(Curves!$A$12:$AZ$907,$CA302,CJ302)</f>
        <v>0</v>
      </c>
      <c r="AD302" s="34">
        <f>INDEX(Curves!$A$12:$AZ$907,$CA302,CK302)</f>
        <v>0</v>
      </c>
      <c r="AE302" s="34">
        <f>INDEX(Curves!$A$12:$AZ$907,$CA302,CL302)</f>
        <v>0</v>
      </c>
      <c r="AF302" s="34"/>
      <c r="AG302" s="34">
        <f>INDEX(Curves!$A$12:$AZ$907,$CA302,CN302)</f>
        <v>0</v>
      </c>
      <c r="AH302" s="34">
        <f>INDEX(Curves!$A$12:$AZ$907,$CA302,CO302)</f>
        <v>0</v>
      </c>
      <c r="AI302" s="34">
        <f>INDEX(Curves!$A$12:$AZ$907,$CA302,CP302)</f>
        <v>0</v>
      </c>
      <c r="AJ302" s="34"/>
      <c r="AK302" s="34">
        <f>INDEX(Curves!$A$12:$AZ$907,$CA302,CR302)</f>
        <v>0</v>
      </c>
      <c r="AL302" s="34">
        <f>INDEX(Curves!$A$12:$AZ$907,$CA302,CS302)</f>
        <v>0</v>
      </c>
      <c r="AM302" s="34">
        <f>INDEX(Curves!$A$12:$AZ$907,$CA302,CT302)</f>
        <v>0</v>
      </c>
      <c r="AN302" s="34"/>
      <c r="AO302" s="34">
        <f>INDEX(Curves!$A$12:$AZ$907,$CA302,CV302)</f>
        <v>0</v>
      </c>
      <c r="AP302" s="34">
        <f>INDEX(Curves!$A$12:$AZ$907,$CA302,CW302)</f>
        <v>0</v>
      </c>
      <c r="AQ302" s="34">
        <f>INDEX(Curves!$A$12:$AZ$907,$CA302,CX302)</f>
        <v>0</v>
      </c>
      <c r="AR302" s="34"/>
      <c r="AS302" s="34">
        <f>INDEX(Curves!$A$12:$AZ$907,$CA302,CZ302)</f>
        <v>0</v>
      </c>
      <c r="AT302" s="34">
        <f>INDEX(Curves!$A$12:$AZ$907,$CA302,DA302)</f>
        <v>0</v>
      </c>
      <c r="AU302" s="34">
        <f>INDEX(Curves!$A$12:$AZ$907,$CA302,DB302)</f>
        <v>0</v>
      </c>
      <c r="AV302" s="34"/>
      <c r="AW302" s="34">
        <f>INDEX(Curves!$A$12:$AZ$907,$CA302,DD302)</f>
        <v>0</v>
      </c>
      <c r="AX302" s="34">
        <f>INDEX(Curves!$A$12:$AZ$907,$CA302,DE302)</f>
        <v>0</v>
      </c>
      <c r="AY302" s="34">
        <f>INDEX(Curves!$A$12:$AZ$907,$CA302,DF302)</f>
        <v>0</v>
      </c>
      <c r="AZ302" s="34"/>
      <c r="BA302" s="34">
        <f>INDEX(Curves!$A$12:$AZ$907,$CA302,DH302)</f>
        <v>0</v>
      </c>
      <c r="BB302" s="34">
        <f>INDEX(Curves!$A$12:$AZ$907,$CA302,DI302)</f>
        <v>0</v>
      </c>
      <c r="BC302" s="34">
        <f>INDEX(Curves!$A$12:$AZ$907,$CA302,DJ302)</f>
        <v>0</v>
      </c>
      <c r="BD302" s="34"/>
      <c r="BE302" s="34">
        <f>INDEX(Curves!$A$12:$AZ$907,$CA302,DL302)</f>
        <v>0</v>
      </c>
      <c r="BF302" s="34">
        <f>INDEX(Curves!$A$12:$AZ$907,$CA302,DM302)</f>
        <v>0</v>
      </c>
      <c r="BG302" s="34">
        <f>INDEX(Curves!$A$12:$AZ$907,$CA302,DN302)</f>
        <v>0</v>
      </c>
      <c r="BH302" s="34"/>
      <c r="BI302" s="34">
        <f>INDEX(Curves!$A$12:$AZ$907,$CA302,DP302)</f>
        <v>0</v>
      </c>
      <c r="BJ302" s="34">
        <f>INDEX(Curves!$A$12:$AZ$907,$CA302,DQ302)</f>
        <v>0</v>
      </c>
      <c r="BK302" s="34">
        <f>INDEX(Curves!$A$12:$AZ$907,$CA302,DR302)</f>
        <v>0</v>
      </c>
      <c r="BL302"/>
      <c r="BM302"/>
      <c r="BN302" s="17">
        <f t="shared" si="342"/>
        <v>36647</v>
      </c>
      <c r="BO302" s="17">
        <f t="shared" ref="BO302:BX302" si="385">EOMONTH(BN302,1)</f>
        <v>36707</v>
      </c>
      <c r="BP302" s="17">
        <f t="shared" si="385"/>
        <v>36738</v>
      </c>
      <c r="BQ302" s="17">
        <f t="shared" si="385"/>
        <v>36769</v>
      </c>
      <c r="BR302" s="17">
        <f t="shared" si="385"/>
        <v>36799</v>
      </c>
      <c r="BS302" s="17">
        <f t="shared" si="385"/>
        <v>36830</v>
      </c>
      <c r="BT302" s="17">
        <f t="shared" si="385"/>
        <v>36860</v>
      </c>
      <c r="BU302" s="17">
        <f t="shared" si="385"/>
        <v>36891</v>
      </c>
      <c r="BV302" s="17">
        <f t="shared" si="385"/>
        <v>36922</v>
      </c>
      <c r="BW302" s="17">
        <f t="shared" si="385"/>
        <v>36950</v>
      </c>
      <c r="BX302" s="17">
        <f t="shared" si="385"/>
        <v>36981</v>
      </c>
      <c r="BY302" s="9"/>
      <c r="CA302" s="12">
        <f>MATCH(C302,Curves!$C$12:$C$433,0)</f>
        <v>300</v>
      </c>
      <c r="CB302" s="12">
        <f>MATCH(CONCATENATE("NG ",TEXT($BN302,"mmm-yyyy")),Curves!$11:$11,0)</f>
        <v>20</v>
      </c>
      <c r="CC302" s="12">
        <f>MATCH(CONCATENATE("B ",TEXT($BN302,"mmm-yyyy")),Curves!$11:$11,0)</f>
        <v>8</v>
      </c>
      <c r="CD302" s="12">
        <f>MATCH(CONCATENATE("DISC ",TEXT($BN302,"mmm-yyyy")),Curves!$11:$11,0)</f>
        <v>32</v>
      </c>
      <c r="CE302" s="12"/>
      <c r="CF302" s="12">
        <f>MATCH(CONCATENATE("NG ",TEXT($BO302,"mmm-yyyy")),Curves!$11:$11,0)</f>
        <v>21</v>
      </c>
      <c r="CG302" s="12">
        <f>MATCH(CONCATENATE("B ",TEXT($BO302,"mmm-yyyy")),Curves!$11:$11,0)</f>
        <v>9</v>
      </c>
      <c r="CH302" s="12">
        <f>MATCH(CONCATENATE("DISC ",TEXT($BO302,"mmm-yyyy")),Curves!$11:$11,0)</f>
        <v>33</v>
      </c>
      <c r="CI302" s="12"/>
      <c r="CJ302" s="12">
        <f>MATCH(CONCATENATE("NG ",TEXT($BP302,"mmm-yyyy")),Curves!$11:$11,0)</f>
        <v>22</v>
      </c>
      <c r="CK302" s="12">
        <f>MATCH(CONCATENATE("B ",TEXT($BP302,"mmm-yyyy")),Curves!$11:$11,0)</f>
        <v>10</v>
      </c>
      <c r="CL302" s="12">
        <f>MATCH(CONCATENATE("DISC ",TEXT($BP302,"mmm-yyyy")),Curves!$11:$11,0)</f>
        <v>34</v>
      </c>
      <c r="CM302" s="12"/>
      <c r="CN302" s="12">
        <f>MATCH(CONCATENATE("NG ",TEXT($BQ302,"mmm-yyyy")),Curves!$11:$11,0)</f>
        <v>23</v>
      </c>
      <c r="CO302" s="12">
        <f>MATCH(CONCATENATE("B ",TEXT($BQ302,"mmm-yyyy")),Curves!$11:$11,0)</f>
        <v>11</v>
      </c>
      <c r="CP302" s="12">
        <f>MATCH(CONCATENATE("DISC ",TEXT($BQ302,"mmm-yyyy")),Curves!$11:$11,0)</f>
        <v>35</v>
      </c>
      <c r="CQ302" s="12"/>
      <c r="CR302" s="12">
        <f>MATCH(CONCATENATE("NG ",TEXT($BR302,"mmm-yyyy")),Curves!$11:$11,0)</f>
        <v>24</v>
      </c>
      <c r="CS302" s="12">
        <f>MATCH(CONCATENATE("B ",TEXT($BR302,"mmm-yyyy")),Curves!$11:$11,0)</f>
        <v>12</v>
      </c>
      <c r="CT302" s="12">
        <f>MATCH(CONCATENATE("DISC ",TEXT($BR302,"mmm-yyyy")),Curves!$11:$11,0)</f>
        <v>36</v>
      </c>
      <c r="CU302" s="12"/>
      <c r="CV302" s="12">
        <f>MATCH(CONCATENATE("NG ",TEXT($BS302,"mmm-yyyy")),Curves!$11:$11,0)</f>
        <v>25</v>
      </c>
      <c r="CW302" s="12">
        <f>MATCH(CONCATENATE("B ",TEXT($BS302,"mmm-yyyy")),Curves!$11:$11,0)</f>
        <v>13</v>
      </c>
      <c r="CX302" s="12">
        <f>MATCH(CONCATENATE("DISC ",TEXT($BS302,"mmm-yyyy")),Curves!$11:$11,0)</f>
        <v>37</v>
      </c>
      <c r="CY302" s="12"/>
      <c r="CZ302" s="12">
        <f>MATCH(CONCATENATE("NG ",TEXT($BT302,"mmm-yyyy")),Curves!$11:$11,0)</f>
        <v>26</v>
      </c>
      <c r="DA302" s="12">
        <f>MATCH(CONCATENATE("B ",TEXT($BT302,"mmm-yyyy")),Curves!$11:$11,0)</f>
        <v>14</v>
      </c>
      <c r="DB302" s="12">
        <f>MATCH(CONCATENATE("DISC ",TEXT($BT302,"mmm-yyyy")),Curves!$11:$11,0)</f>
        <v>38</v>
      </c>
      <c r="DC302" s="12"/>
      <c r="DD302" s="12">
        <f>MATCH(CONCATENATE("NG ",TEXT($BU302,"mmm-yyyy")),Curves!$11:$11,0)</f>
        <v>27</v>
      </c>
      <c r="DE302" s="12">
        <f>MATCH(CONCATENATE("B ",TEXT($BU302,"mmm-yyyy")),Curves!$11:$11,0)</f>
        <v>15</v>
      </c>
      <c r="DF302" s="12">
        <f>MATCH(CONCATENATE("DISC ",TEXT($BU302,"mmm-yyyy")),Curves!$11:$11,0)</f>
        <v>39</v>
      </c>
      <c r="DG302" s="12"/>
      <c r="DH302" s="12">
        <f>MATCH(CONCATENATE("NG ",TEXT($BV302,"mmm-yyyy")),Curves!$11:$11,0)</f>
        <v>28</v>
      </c>
      <c r="DI302" s="12">
        <f>MATCH(CONCATENATE("B ",TEXT($BV302,"mmm-yyyy")),Curves!$11:$11,0)</f>
        <v>16</v>
      </c>
      <c r="DJ302" s="12">
        <f>MATCH(CONCATENATE("DISC ",TEXT($BV302,"mmm-yyyy")),Curves!$11:$11,0)</f>
        <v>40</v>
      </c>
      <c r="DL302" s="12">
        <f>MATCH(CONCATENATE("NG ",TEXT($BW302,"mmm-yyyy")),Curves!$11:$11,0)</f>
        <v>29</v>
      </c>
      <c r="DM302" s="12">
        <f>MATCH(CONCATENATE("B ",TEXT($BW302,"mmm-yyyy")),Curves!$11:$11,0)</f>
        <v>17</v>
      </c>
      <c r="DN302" s="12">
        <f>MATCH(CONCATENATE("DISC ",TEXT($BW302,"mmm-yyyy")),Curves!$11:$11,0)</f>
        <v>41</v>
      </c>
      <c r="DP302" s="12">
        <f>MATCH(CONCATENATE("NG ",TEXT($BX302,"mmm-yyyy")),Curves!$11:$11,0)</f>
        <v>30</v>
      </c>
      <c r="DQ302" s="12">
        <f>MATCH(CONCATENATE("B ",TEXT($BX302,"mmm-yyyy")),Curves!$11:$11,0)</f>
        <v>18</v>
      </c>
      <c r="DR302" s="12">
        <f>MATCH(CONCATENATE("DISC ",TEXT($BX302,"mmm-yyyy")),Curves!$11:$11,0)</f>
        <v>42</v>
      </c>
    </row>
    <row r="303" spans="2:122" x14ac:dyDescent="0.2">
      <c r="B303" s="6">
        <f t="shared" si="326"/>
        <v>36923</v>
      </c>
      <c r="C303" s="27">
        <f>IF(Curves!C312&lt;&gt;"",Curves!C312,"")</f>
        <v>36917</v>
      </c>
      <c r="D303" s="31"/>
      <c r="E303" s="20">
        <f t="shared" si="327"/>
        <v>0</v>
      </c>
      <c r="F303" s="20">
        <f t="shared" si="329"/>
        <v>0</v>
      </c>
      <c r="G303" s="20">
        <f t="shared" si="330"/>
        <v>0</v>
      </c>
      <c r="H303" s="20">
        <f t="shared" si="331"/>
        <v>0</v>
      </c>
      <c r="I303" s="20">
        <f t="shared" si="332"/>
        <v>0</v>
      </c>
      <c r="J303" s="20">
        <f t="shared" si="333"/>
        <v>0</v>
      </c>
      <c r="K303" s="20">
        <f t="shared" si="334"/>
        <v>0</v>
      </c>
      <c r="L303" s="20">
        <f t="shared" si="335"/>
        <v>0</v>
      </c>
      <c r="M303" s="20">
        <f t="shared" si="336"/>
        <v>0</v>
      </c>
      <c r="N303" s="20">
        <f t="shared" si="337"/>
        <v>0</v>
      </c>
      <c r="O303" s="21">
        <f t="shared" si="338"/>
        <v>0</v>
      </c>
      <c r="P303" s="20"/>
      <c r="Q303" s="50">
        <f t="shared" si="339"/>
        <v>0</v>
      </c>
      <c r="R303" s="50">
        <f t="shared" si="358"/>
        <v>0</v>
      </c>
      <c r="S303" s="51">
        <f t="shared" si="340"/>
        <v>0.50127665381004682</v>
      </c>
      <c r="U303" s="34">
        <f>INDEX(Curves!$A$12:$AZ$907,$CA303,CB303)</f>
        <v>0</v>
      </c>
      <c r="V303" s="34">
        <f>INDEX(Curves!$A$12:$AZ$907,$CA303,CC303)</f>
        <v>0</v>
      </c>
      <c r="W303" s="34">
        <f>INDEX(Curves!$A$12:$AZ$907,$CA303,CD303)</f>
        <v>0</v>
      </c>
      <c r="X303" s="34"/>
      <c r="Y303" s="34">
        <f>INDEX(Curves!$A$12:$AZ$907,$CA303,CF303)</f>
        <v>0</v>
      </c>
      <c r="Z303" s="34">
        <f>INDEX(Curves!$A$12:$AZ$907,$CA303,CG303)</f>
        <v>0</v>
      </c>
      <c r="AA303" s="34">
        <f>INDEX(Curves!$A$12:$AZ$907,$CA303,CH303)</f>
        <v>0</v>
      </c>
      <c r="AB303" s="34"/>
      <c r="AC303" s="34">
        <f>INDEX(Curves!$A$12:$AZ$907,$CA303,CJ303)</f>
        <v>0</v>
      </c>
      <c r="AD303" s="34">
        <f>INDEX(Curves!$A$12:$AZ$907,$CA303,CK303)</f>
        <v>0</v>
      </c>
      <c r="AE303" s="34">
        <f>INDEX(Curves!$A$12:$AZ$907,$CA303,CL303)</f>
        <v>0</v>
      </c>
      <c r="AF303" s="34"/>
      <c r="AG303" s="34">
        <f>INDEX(Curves!$A$12:$AZ$907,$CA303,CN303)</f>
        <v>0</v>
      </c>
      <c r="AH303" s="34">
        <f>INDEX(Curves!$A$12:$AZ$907,$CA303,CO303)</f>
        <v>0</v>
      </c>
      <c r="AI303" s="34">
        <f>INDEX(Curves!$A$12:$AZ$907,$CA303,CP303)</f>
        <v>0</v>
      </c>
      <c r="AJ303" s="34"/>
      <c r="AK303" s="34">
        <f>INDEX(Curves!$A$12:$AZ$907,$CA303,CR303)</f>
        <v>0</v>
      </c>
      <c r="AL303" s="34">
        <f>INDEX(Curves!$A$12:$AZ$907,$CA303,CS303)</f>
        <v>0</v>
      </c>
      <c r="AM303" s="34">
        <f>INDEX(Curves!$A$12:$AZ$907,$CA303,CT303)</f>
        <v>0</v>
      </c>
      <c r="AN303" s="34"/>
      <c r="AO303" s="34">
        <f>INDEX(Curves!$A$12:$AZ$907,$CA303,CV303)</f>
        <v>0</v>
      </c>
      <c r="AP303" s="34">
        <f>INDEX(Curves!$A$12:$AZ$907,$CA303,CW303)</f>
        <v>0</v>
      </c>
      <c r="AQ303" s="34">
        <f>INDEX(Curves!$A$12:$AZ$907,$CA303,CX303)</f>
        <v>0</v>
      </c>
      <c r="AR303" s="34"/>
      <c r="AS303" s="34">
        <f>INDEX(Curves!$A$12:$AZ$907,$CA303,CZ303)</f>
        <v>0</v>
      </c>
      <c r="AT303" s="34">
        <f>INDEX(Curves!$A$12:$AZ$907,$CA303,DA303)</f>
        <v>0</v>
      </c>
      <c r="AU303" s="34">
        <f>INDEX(Curves!$A$12:$AZ$907,$CA303,DB303)</f>
        <v>0</v>
      </c>
      <c r="AV303" s="34"/>
      <c r="AW303" s="34">
        <f>INDEX(Curves!$A$12:$AZ$907,$CA303,DD303)</f>
        <v>0</v>
      </c>
      <c r="AX303" s="34">
        <f>INDEX(Curves!$A$12:$AZ$907,$CA303,DE303)</f>
        <v>0</v>
      </c>
      <c r="AY303" s="34">
        <f>INDEX(Curves!$A$12:$AZ$907,$CA303,DF303)</f>
        <v>0</v>
      </c>
      <c r="AZ303" s="34"/>
      <c r="BA303" s="34">
        <f>INDEX(Curves!$A$12:$AZ$907,$CA303,DH303)</f>
        <v>0</v>
      </c>
      <c r="BB303" s="34">
        <f>INDEX(Curves!$A$12:$AZ$907,$CA303,DI303)</f>
        <v>0</v>
      </c>
      <c r="BC303" s="34">
        <f>INDEX(Curves!$A$12:$AZ$907,$CA303,DJ303)</f>
        <v>0</v>
      </c>
      <c r="BD303" s="34"/>
      <c r="BE303" s="34">
        <f>INDEX(Curves!$A$12:$AZ$907,$CA303,DL303)</f>
        <v>0</v>
      </c>
      <c r="BF303" s="34">
        <f>INDEX(Curves!$A$12:$AZ$907,$CA303,DM303)</f>
        <v>0</v>
      </c>
      <c r="BG303" s="34">
        <f>INDEX(Curves!$A$12:$AZ$907,$CA303,DN303)</f>
        <v>0</v>
      </c>
      <c r="BH303" s="34"/>
      <c r="BI303" s="34">
        <f>INDEX(Curves!$A$12:$AZ$907,$CA303,DP303)</f>
        <v>0</v>
      </c>
      <c r="BJ303" s="34">
        <f>INDEX(Curves!$A$12:$AZ$907,$CA303,DQ303)</f>
        <v>0</v>
      </c>
      <c r="BK303" s="34">
        <f>INDEX(Curves!$A$12:$AZ$907,$CA303,DR303)</f>
        <v>0</v>
      </c>
      <c r="BL303"/>
      <c r="BM303"/>
      <c r="BN303" s="17">
        <f t="shared" si="342"/>
        <v>36647</v>
      </c>
      <c r="BO303" s="17">
        <f t="shared" ref="BO303:BX303" si="386">EOMONTH(BN303,1)</f>
        <v>36707</v>
      </c>
      <c r="BP303" s="17">
        <f t="shared" si="386"/>
        <v>36738</v>
      </c>
      <c r="BQ303" s="17">
        <f t="shared" si="386"/>
        <v>36769</v>
      </c>
      <c r="BR303" s="17">
        <f t="shared" si="386"/>
        <v>36799</v>
      </c>
      <c r="BS303" s="17">
        <f t="shared" si="386"/>
        <v>36830</v>
      </c>
      <c r="BT303" s="17">
        <f t="shared" si="386"/>
        <v>36860</v>
      </c>
      <c r="BU303" s="17">
        <f t="shared" si="386"/>
        <v>36891</v>
      </c>
      <c r="BV303" s="17">
        <f t="shared" si="386"/>
        <v>36922</v>
      </c>
      <c r="BW303" s="17">
        <f t="shared" si="386"/>
        <v>36950</v>
      </c>
      <c r="BX303" s="17">
        <f t="shared" si="386"/>
        <v>36981</v>
      </c>
      <c r="BY303" s="9"/>
      <c r="CA303" s="12">
        <f>MATCH(C303,Curves!$C$12:$C$433,0)</f>
        <v>301</v>
      </c>
      <c r="CB303" s="12">
        <f>MATCH(CONCATENATE("NG ",TEXT($BN303,"mmm-yyyy")),Curves!$11:$11,0)</f>
        <v>20</v>
      </c>
      <c r="CC303" s="12">
        <f>MATCH(CONCATENATE("B ",TEXT($BN303,"mmm-yyyy")),Curves!$11:$11,0)</f>
        <v>8</v>
      </c>
      <c r="CD303" s="12">
        <f>MATCH(CONCATENATE("DISC ",TEXT($BN303,"mmm-yyyy")),Curves!$11:$11,0)</f>
        <v>32</v>
      </c>
      <c r="CE303" s="12"/>
      <c r="CF303" s="12">
        <f>MATCH(CONCATENATE("NG ",TEXT($BO303,"mmm-yyyy")),Curves!$11:$11,0)</f>
        <v>21</v>
      </c>
      <c r="CG303" s="12">
        <f>MATCH(CONCATENATE("B ",TEXT($BO303,"mmm-yyyy")),Curves!$11:$11,0)</f>
        <v>9</v>
      </c>
      <c r="CH303" s="12">
        <f>MATCH(CONCATENATE("DISC ",TEXT($BO303,"mmm-yyyy")),Curves!$11:$11,0)</f>
        <v>33</v>
      </c>
      <c r="CI303" s="12"/>
      <c r="CJ303" s="12">
        <f>MATCH(CONCATENATE("NG ",TEXT($BP303,"mmm-yyyy")),Curves!$11:$11,0)</f>
        <v>22</v>
      </c>
      <c r="CK303" s="12">
        <f>MATCH(CONCATENATE("B ",TEXT($BP303,"mmm-yyyy")),Curves!$11:$11,0)</f>
        <v>10</v>
      </c>
      <c r="CL303" s="12">
        <f>MATCH(CONCATENATE("DISC ",TEXT($BP303,"mmm-yyyy")),Curves!$11:$11,0)</f>
        <v>34</v>
      </c>
      <c r="CM303" s="12"/>
      <c r="CN303" s="12">
        <f>MATCH(CONCATENATE("NG ",TEXT($BQ303,"mmm-yyyy")),Curves!$11:$11,0)</f>
        <v>23</v>
      </c>
      <c r="CO303" s="12">
        <f>MATCH(CONCATENATE("B ",TEXT($BQ303,"mmm-yyyy")),Curves!$11:$11,0)</f>
        <v>11</v>
      </c>
      <c r="CP303" s="12">
        <f>MATCH(CONCATENATE("DISC ",TEXT($BQ303,"mmm-yyyy")),Curves!$11:$11,0)</f>
        <v>35</v>
      </c>
      <c r="CQ303" s="12"/>
      <c r="CR303" s="12">
        <f>MATCH(CONCATENATE("NG ",TEXT($BR303,"mmm-yyyy")),Curves!$11:$11,0)</f>
        <v>24</v>
      </c>
      <c r="CS303" s="12">
        <f>MATCH(CONCATENATE("B ",TEXT($BR303,"mmm-yyyy")),Curves!$11:$11,0)</f>
        <v>12</v>
      </c>
      <c r="CT303" s="12">
        <f>MATCH(CONCATENATE("DISC ",TEXT($BR303,"mmm-yyyy")),Curves!$11:$11,0)</f>
        <v>36</v>
      </c>
      <c r="CU303" s="12"/>
      <c r="CV303" s="12">
        <f>MATCH(CONCATENATE("NG ",TEXT($BS303,"mmm-yyyy")),Curves!$11:$11,0)</f>
        <v>25</v>
      </c>
      <c r="CW303" s="12">
        <f>MATCH(CONCATENATE("B ",TEXT($BS303,"mmm-yyyy")),Curves!$11:$11,0)</f>
        <v>13</v>
      </c>
      <c r="CX303" s="12">
        <f>MATCH(CONCATENATE("DISC ",TEXT($BS303,"mmm-yyyy")),Curves!$11:$11,0)</f>
        <v>37</v>
      </c>
      <c r="CY303" s="12"/>
      <c r="CZ303" s="12">
        <f>MATCH(CONCATENATE("NG ",TEXT($BT303,"mmm-yyyy")),Curves!$11:$11,0)</f>
        <v>26</v>
      </c>
      <c r="DA303" s="12">
        <f>MATCH(CONCATENATE("B ",TEXT($BT303,"mmm-yyyy")),Curves!$11:$11,0)</f>
        <v>14</v>
      </c>
      <c r="DB303" s="12">
        <f>MATCH(CONCATENATE("DISC ",TEXT($BT303,"mmm-yyyy")),Curves!$11:$11,0)</f>
        <v>38</v>
      </c>
      <c r="DC303" s="12"/>
      <c r="DD303" s="12">
        <f>MATCH(CONCATENATE("NG ",TEXT($BU303,"mmm-yyyy")),Curves!$11:$11,0)</f>
        <v>27</v>
      </c>
      <c r="DE303" s="12">
        <f>MATCH(CONCATENATE("B ",TEXT($BU303,"mmm-yyyy")),Curves!$11:$11,0)</f>
        <v>15</v>
      </c>
      <c r="DF303" s="12">
        <f>MATCH(CONCATENATE("DISC ",TEXT($BU303,"mmm-yyyy")),Curves!$11:$11,0)</f>
        <v>39</v>
      </c>
      <c r="DG303" s="12"/>
      <c r="DH303" s="12">
        <f>MATCH(CONCATENATE("NG ",TEXT($BV303,"mmm-yyyy")),Curves!$11:$11,0)</f>
        <v>28</v>
      </c>
      <c r="DI303" s="12">
        <f>MATCH(CONCATENATE("B ",TEXT($BV303,"mmm-yyyy")),Curves!$11:$11,0)</f>
        <v>16</v>
      </c>
      <c r="DJ303" s="12">
        <f>MATCH(CONCATENATE("DISC ",TEXT($BV303,"mmm-yyyy")),Curves!$11:$11,0)</f>
        <v>40</v>
      </c>
      <c r="DL303" s="12">
        <f>MATCH(CONCATENATE("NG ",TEXT($BW303,"mmm-yyyy")),Curves!$11:$11,0)</f>
        <v>29</v>
      </c>
      <c r="DM303" s="12">
        <f>MATCH(CONCATENATE("B ",TEXT($BW303,"mmm-yyyy")),Curves!$11:$11,0)</f>
        <v>17</v>
      </c>
      <c r="DN303" s="12">
        <f>MATCH(CONCATENATE("DISC ",TEXT($BW303,"mmm-yyyy")),Curves!$11:$11,0)</f>
        <v>41</v>
      </c>
      <c r="DP303" s="12">
        <f>MATCH(CONCATENATE("NG ",TEXT($BX303,"mmm-yyyy")),Curves!$11:$11,0)</f>
        <v>30</v>
      </c>
      <c r="DQ303" s="12">
        <f>MATCH(CONCATENATE("B ",TEXT($BX303,"mmm-yyyy")),Curves!$11:$11,0)</f>
        <v>18</v>
      </c>
      <c r="DR303" s="12">
        <f>MATCH(CONCATENATE("DISC ",TEXT($BX303,"mmm-yyyy")),Curves!$11:$11,0)</f>
        <v>42</v>
      </c>
    </row>
    <row r="304" spans="2:122" x14ac:dyDescent="0.2">
      <c r="B304" s="6">
        <f t="shared" si="326"/>
        <v>36923</v>
      </c>
      <c r="C304" s="27">
        <f>IF(Curves!C313&lt;&gt;"",Curves!C313,"")</f>
        <v>36918</v>
      </c>
      <c r="D304" s="31"/>
      <c r="E304" s="20">
        <f t="shared" si="327"/>
        <v>0</v>
      </c>
      <c r="F304" s="20">
        <f t="shared" si="329"/>
        <v>0</v>
      </c>
      <c r="G304" s="20">
        <f t="shared" si="330"/>
        <v>0</v>
      </c>
      <c r="H304" s="20">
        <f t="shared" si="331"/>
        <v>0</v>
      </c>
      <c r="I304" s="20">
        <f t="shared" si="332"/>
        <v>0</v>
      </c>
      <c r="J304" s="20">
        <f t="shared" si="333"/>
        <v>0</v>
      </c>
      <c r="K304" s="20">
        <f t="shared" si="334"/>
        <v>0</v>
      </c>
      <c r="L304" s="20">
        <f t="shared" si="335"/>
        <v>0</v>
      </c>
      <c r="M304" s="20">
        <f t="shared" si="336"/>
        <v>0</v>
      </c>
      <c r="N304" s="20">
        <f t="shared" si="337"/>
        <v>0</v>
      </c>
      <c r="O304" s="21">
        <f t="shared" si="338"/>
        <v>0</v>
      </c>
      <c r="P304" s="20"/>
      <c r="Q304" s="50">
        <f t="shared" si="339"/>
        <v>0</v>
      </c>
      <c r="R304" s="50">
        <f t="shared" si="358"/>
        <v>0</v>
      </c>
      <c r="S304" s="51">
        <f t="shared" si="340"/>
        <v>0.50127665381004682</v>
      </c>
      <c r="U304" s="34">
        <f>INDEX(Curves!$A$12:$AZ$907,$CA304,CB304)</f>
        <v>0</v>
      </c>
      <c r="V304" s="34">
        <f>INDEX(Curves!$A$12:$AZ$907,$CA304,CC304)</f>
        <v>0</v>
      </c>
      <c r="W304" s="34">
        <f>INDEX(Curves!$A$12:$AZ$907,$CA304,CD304)</f>
        <v>0</v>
      </c>
      <c r="X304" s="34"/>
      <c r="Y304" s="34">
        <f>INDEX(Curves!$A$12:$AZ$907,$CA304,CF304)</f>
        <v>0</v>
      </c>
      <c r="Z304" s="34">
        <f>INDEX(Curves!$A$12:$AZ$907,$CA304,CG304)</f>
        <v>0</v>
      </c>
      <c r="AA304" s="34">
        <f>INDEX(Curves!$A$12:$AZ$907,$CA304,CH304)</f>
        <v>0</v>
      </c>
      <c r="AB304" s="34"/>
      <c r="AC304" s="34">
        <f>INDEX(Curves!$A$12:$AZ$907,$CA304,CJ304)</f>
        <v>0</v>
      </c>
      <c r="AD304" s="34">
        <f>INDEX(Curves!$A$12:$AZ$907,$CA304,CK304)</f>
        <v>0</v>
      </c>
      <c r="AE304" s="34">
        <f>INDEX(Curves!$A$12:$AZ$907,$CA304,CL304)</f>
        <v>0</v>
      </c>
      <c r="AF304" s="34"/>
      <c r="AG304" s="34">
        <f>INDEX(Curves!$A$12:$AZ$907,$CA304,CN304)</f>
        <v>0</v>
      </c>
      <c r="AH304" s="34">
        <f>INDEX(Curves!$A$12:$AZ$907,$CA304,CO304)</f>
        <v>0</v>
      </c>
      <c r="AI304" s="34">
        <f>INDEX(Curves!$A$12:$AZ$907,$CA304,CP304)</f>
        <v>0</v>
      </c>
      <c r="AJ304" s="34"/>
      <c r="AK304" s="34">
        <f>INDEX(Curves!$A$12:$AZ$907,$CA304,CR304)</f>
        <v>0</v>
      </c>
      <c r="AL304" s="34">
        <f>INDEX(Curves!$A$12:$AZ$907,$CA304,CS304)</f>
        <v>0</v>
      </c>
      <c r="AM304" s="34">
        <f>INDEX(Curves!$A$12:$AZ$907,$CA304,CT304)</f>
        <v>0</v>
      </c>
      <c r="AN304" s="34"/>
      <c r="AO304" s="34">
        <f>INDEX(Curves!$A$12:$AZ$907,$CA304,CV304)</f>
        <v>0</v>
      </c>
      <c r="AP304" s="34">
        <f>INDEX(Curves!$A$12:$AZ$907,$CA304,CW304)</f>
        <v>0</v>
      </c>
      <c r="AQ304" s="34">
        <f>INDEX(Curves!$A$12:$AZ$907,$CA304,CX304)</f>
        <v>0</v>
      </c>
      <c r="AR304" s="34"/>
      <c r="AS304" s="34">
        <f>INDEX(Curves!$A$12:$AZ$907,$CA304,CZ304)</f>
        <v>0</v>
      </c>
      <c r="AT304" s="34">
        <f>INDEX(Curves!$A$12:$AZ$907,$CA304,DA304)</f>
        <v>0</v>
      </c>
      <c r="AU304" s="34">
        <f>INDEX(Curves!$A$12:$AZ$907,$CA304,DB304)</f>
        <v>0</v>
      </c>
      <c r="AV304" s="34"/>
      <c r="AW304" s="34">
        <f>INDEX(Curves!$A$12:$AZ$907,$CA304,DD304)</f>
        <v>0</v>
      </c>
      <c r="AX304" s="34">
        <f>INDEX(Curves!$A$12:$AZ$907,$CA304,DE304)</f>
        <v>0</v>
      </c>
      <c r="AY304" s="34">
        <f>INDEX(Curves!$A$12:$AZ$907,$CA304,DF304)</f>
        <v>0</v>
      </c>
      <c r="AZ304" s="34"/>
      <c r="BA304" s="34">
        <f>INDEX(Curves!$A$12:$AZ$907,$CA304,DH304)</f>
        <v>0</v>
      </c>
      <c r="BB304" s="34">
        <f>INDEX(Curves!$A$12:$AZ$907,$CA304,DI304)</f>
        <v>0</v>
      </c>
      <c r="BC304" s="34">
        <f>INDEX(Curves!$A$12:$AZ$907,$CA304,DJ304)</f>
        <v>0</v>
      </c>
      <c r="BD304" s="34"/>
      <c r="BE304" s="34">
        <f>INDEX(Curves!$A$12:$AZ$907,$CA304,DL304)</f>
        <v>0</v>
      </c>
      <c r="BF304" s="34">
        <f>INDEX(Curves!$A$12:$AZ$907,$CA304,DM304)</f>
        <v>0</v>
      </c>
      <c r="BG304" s="34">
        <f>INDEX(Curves!$A$12:$AZ$907,$CA304,DN304)</f>
        <v>0</v>
      </c>
      <c r="BH304" s="34"/>
      <c r="BI304" s="34">
        <f>INDEX(Curves!$A$12:$AZ$907,$CA304,DP304)</f>
        <v>0</v>
      </c>
      <c r="BJ304" s="34">
        <f>INDEX(Curves!$A$12:$AZ$907,$CA304,DQ304)</f>
        <v>0</v>
      </c>
      <c r="BK304" s="34">
        <f>INDEX(Curves!$A$12:$AZ$907,$CA304,DR304)</f>
        <v>0</v>
      </c>
      <c r="BL304"/>
      <c r="BM304"/>
      <c r="BN304" s="17">
        <f t="shared" si="342"/>
        <v>36647</v>
      </c>
      <c r="BO304" s="17">
        <f t="shared" ref="BO304:BX304" si="387">EOMONTH(BN304,1)</f>
        <v>36707</v>
      </c>
      <c r="BP304" s="17">
        <f t="shared" si="387"/>
        <v>36738</v>
      </c>
      <c r="BQ304" s="17">
        <f t="shared" si="387"/>
        <v>36769</v>
      </c>
      <c r="BR304" s="17">
        <f t="shared" si="387"/>
        <v>36799</v>
      </c>
      <c r="BS304" s="17">
        <f t="shared" si="387"/>
        <v>36830</v>
      </c>
      <c r="BT304" s="17">
        <f t="shared" si="387"/>
        <v>36860</v>
      </c>
      <c r="BU304" s="17">
        <f t="shared" si="387"/>
        <v>36891</v>
      </c>
      <c r="BV304" s="17">
        <f t="shared" si="387"/>
        <v>36922</v>
      </c>
      <c r="BW304" s="17">
        <f t="shared" si="387"/>
        <v>36950</v>
      </c>
      <c r="BX304" s="17">
        <f t="shared" si="387"/>
        <v>36981</v>
      </c>
      <c r="BY304" s="9"/>
      <c r="CA304" s="12">
        <f>MATCH(C304,Curves!$C$12:$C$433,0)</f>
        <v>302</v>
      </c>
      <c r="CB304" s="12">
        <f>MATCH(CONCATENATE("NG ",TEXT($BN304,"mmm-yyyy")),Curves!$11:$11,0)</f>
        <v>20</v>
      </c>
      <c r="CC304" s="12">
        <f>MATCH(CONCATENATE("B ",TEXT($BN304,"mmm-yyyy")),Curves!$11:$11,0)</f>
        <v>8</v>
      </c>
      <c r="CD304" s="12">
        <f>MATCH(CONCATENATE("DISC ",TEXT($BN304,"mmm-yyyy")),Curves!$11:$11,0)</f>
        <v>32</v>
      </c>
      <c r="CE304" s="12"/>
      <c r="CF304" s="12">
        <f>MATCH(CONCATENATE("NG ",TEXT($BO304,"mmm-yyyy")),Curves!$11:$11,0)</f>
        <v>21</v>
      </c>
      <c r="CG304" s="12">
        <f>MATCH(CONCATENATE("B ",TEXT($BO304,"mmm-yyyy")),Curves!$11:$11,0)</f>
        <v>9</v>
      </c>
      <c r="CH304" s="12">
        <f>MATCH(CONCATENATE("DISC ",TEXT($BO304,"mmm-yyyy")),Curves!$11:$11,0)</f>
        <v>33</v>
      </c>
      <c r="CI304" s="12"/>
      <c r="CJ304" s="12">
        <f>MATCH(CONCATENATE("NG ",TEXT($BP304,"mmm-yyyy")),Curves!$11:$11,0)</f>
        <v>22</v>
      </c>
      <c r="CK304" s="12">
        <f>MATCH(CONCATENATE("B ",TEXT($BP304,"mmm-yyyy")),Curves!$11:$11,0)</f>
        <v>10</v>
      </c>
      <c r="CL304" s="12">
        <f>MATCH(CONCATENATE("DISC ",TEXT($BP304,"mmm-yyyy")),Curves!$11:$11,0)</f>
        <v>34</v>
      </c>
      <c r="CM304" s="12"/>
      <c r="CN304" s="12">
        <f>MATCH(CONCATENATE("NG ",TEXT($BQ304,"mmm-yyyy")),Curves!$11:$11,0)</f>
        <v>23</v>
      </c>
      <c r="CO304" s="12">
        <f>MATCH(CONCATENATE("B ",TEXT($BQ304,"mmm-yyyy")),Curves!$11:$11,0)</f>
        <v>11</v>
      </c>
      <c r="CP304" s="12">
        <f>MATCH(CONCATENATE("DISC ",TEXT($BQ304,"mmm-yyyy")),Curves!$11:$11,0)</f>
        <v>35</v>
      </c>
      <c r="CQ304" s="12"/>
      <c r="CR304" s="12">
        <f>MATCH(CONCATENATE("NG ",TEXT($BR304,"mmm-yyyy")),Curves!$11:$11,0)</f>
        <v>24</v>
      </c>
      <c r="CS304" s="12">
        <f>MATCH(CONCATENATE("B ",TEXT($BR304,"mmm-yyyy")),Curves!$11:$11,0)</f>
        <v>12</v>
      </c>
      <c r="CT304" s="12">
        <f>MATCH(CONCATENATE("DISC ",TEXT($BR304,"mmm-yyyy")),Curves!$11:$11,0)</f>
        <v>36</v>
      </c>
      <c r="CU304" s="12"/>
      <c r="CV304" s="12">
        <f>MATCH(CONCATENATE("NG ",TEXT($BS304,"mmm-yyyy")),Curves!$11:$11,0)</f>
        <v>25</v>
      </c>
      <c r="CW304" s="12">
        <f>MATCH(CONCATENATE("B ",TEXT($BS304,"mmm-yyyy")),Curves!$11:$11,0)</f>
        <v>13</v>
      </c>
      <c r="CX304" s="12">
        <f>MATCH(CONCATENATE("DISC ",TEXT($BS304,"mmm-yyyy")),Curves!$11:$11,0)</f>
        <v>37</v>
      </c>
      <c r="CY304" s="12"/>
      <c r="CZ304" s="12">
        <f>MATCH(CONCATENATE("NG ",TEXT($BT304,"mmm-yyyy")),Curves!$11:$11,0)</f>
        <v>26</v>
      </c>
      <c r="DA304" s="12">
        <f>MATCH(CONCATENATE("B ",TEXT($BT304,"mmm-yyyy")),Curves!$11:$11,0)</f>
        <v>14</v>
      </c>
      <c r="DB304" s="12">
        <f>MATCH(CONCATENATE("DISC ",TEXT($BT304,"mmm-yyyy")),Curves!$11:$11,0)</f>
        <v>38</v>
      </c>
      <c r="DC304" s="12"/>
      <c r="DD304" s="12">
        <f>MATCH(CONCATENATE("NG ",TEXT($BU304,"mmm-yyyy")),Curves!$11:$11,0)</f>
        <v>27</v>
      </c>
      <c r="DE304" s="12">
        <f>MATCH(CONCATENATE("B ",TEXT($BU304,"mmm-yyyy")),Curves!$11:$11,0)</f>
        <v>15</v>
      </c>
      <c r="DF304" s="12">
        <f>MATCH(CONCATENATE("DISC ",TEXT($BU304,"mmm-yyyy")),Curves!$11:$11,0)</f>
        <v>39</v>
      </c>
      <c r="DG304" s="12"/>
      <c r="DH304" s="12">
        <f>MATCH(CONCATENATE("NG ",TEXT($BV304,"mmm-yyyy")),Curves!$11:$11,0)</f>
        <v>28</v>
      </c>
      <c r="DI304" s="12">
        <f>MATCH(CONCATENATE("B ",TEXT($BV304,"mmm-yyyy")),Curves!$11:$11,0)</f>
        <v>16</v>
      </c>
      <c r="DJ304" s="12">
        <f>MATCH(CONCATENATE("DISC ",TEXT($BV304,"mmm-yyyy")),Curves!$11:$11,0)</f>
        <v>40</v>
      </c>
      <c r="DL304" s="12">
        <f>MATCH(CONCATENATE("NG ",TEXT($BW304,"mmm-yyyy")),Curves!$11:$11,0)</f>
        <v>29</v>
      </c>
      <c r="DM304" s="12">
        <f>MATCH(CONCATENATE("B ",TEXT($BW304,"mmm-yyyy")),Curves!$11:$11,0)</f>
        <v>17</v>
      </c>
      <c r="DN304" s="12">
        <f>MATCH(CONCATENATE("DISC ",TEXT($BW304,"mmm-yyyy")),Curves!$11:$11,0)</f>
        <v>41</v>
      </c>
      <c r="DP304" s="12">
        <f>MATCH(CONCATENATE("NG ",TEXT($BX304,"mmm-yyyy")),Curves!$11:$11,0)</f>
        <v>30</v>
      </c>
      <c r="DQ304" s="12">
        <f>MATCH(CONCATENATE("B ",TEXT($BX304,"mmm-yyyy")),Curves!$11:$11,0)</f>
        <v>18</v>
      </c>
      <c r="DR304" s="12">
        <f>MATCH(CONCATENATE("DISC ",TEXT($BX304,"mmm-yyyy")),Curves!$11:$11,0)</f>
        <v>42</v>
      </c>
    </row>
    <row r="305" spans="2:122" x14ac:dyDescent="0.2">
      <c r="B305" s="6">
        <f t="shared" si="326"/>
        <v>36923</v>
      </c>
      <c r="C305" s="27">
        <f>IF(Curves!C314&lt;&gt;"",Curves!C314,"")</f>
        <v>36919</v>
      </c>
      <c r="D305" s="31"/>
      <c r="E305" s="20">
        <f t="shared" si="327"/>
        <v>0</v>
      </c>
      <c r="F305" s="20">
        <f t="shared" si="329"/>
        <v>0</v>
      </c>
      <c r="G305" s="20">
        <f t="shared" si="330"/>
        <v>0</v>
      </c>
      <c r="H305" s="20">
        <f t="shared" si="331"/>
        <v>0</v>
      </c>
      <c r="I305" s="20">
        <f t="shared" si="332"/>
        <v>0</v>
      </c>
      <c r="J305" s="20">
        <f t="shared" si="333"/>
        <v>0</v>
      </c>
      <c r="K305" s="20">
        <f t="shared" si="334"/>
        <v>0</v>
      </c>
      <c r="L305" s="20">
        <f t="shared" si="335"/>
        <v>0</v>
      </c>
      <c r="M305" s="20">
        <f t="shared" si="336"/>
        <v>0</v>
      </c>
      <c r="N305" s="20">
        <f t="shared" si="337"/>
        <v>0</v>
      </c>
      <c r="O305" s="21">
        <f t="shared" si="338"/>
        <v>0</v>
      </c>
      <c r="P305" s="20"/>
      <c r="Q305" s="50">
        <f t="shared" si="339"/>
        <v>0</v>
      </c>
      <c r="R305" s="50">
        <f>MIN(O305:O305)</f>
        <v>0</v>
      </c>
      <c r="S305" s="51">
        <f t="shared" si="340"/>
        <v>0.50127665381004682</v>
      </c>
      <c r="U305" s="34">
        <f>INDEX(Curves!$A$12:$AZ$907,$CA305,CB305)</f>
        <v>0</v>
      </c>
      <c r="V305" s="34">
        <f>INDEX(Curves!$A$12:$AZ$907,$CA305,CC305)</f>
        <v>0</v>
      </c>
      <c r="W305" s="34">
        <f>INDEX(Curves!$A$12:$AZ$907,$CA305,CD305)</f>
        <v>0</v>
      </c>
      <c r="X305" s="34"/>
      <c r="Y305" s="34">
        <f>INDEX(Curves!$A$12:$AZ$907,$CA305,CF305)</f>
        <v>0</v>
      </c>
      <c r="Z305" s="34">
        <f>INDEX(Curves!$A$12:$AZ$907,$CA305,CG305)</f>
        <v>0</v>
      </c>
      <c r="AA305" s="34">
        <f>INDEX(Curves!$A$12:$AZ$907,$CA305,CH305)</f>
        <v>0</v>
      </c>
      <c r="AB305" s="34"/>
      <c r="AC305" s="34">
        <f>INDEX(Curves!$A$12:$AZ$907,$CA305,CJ305)</f>
        <v>0</v>
      </c>
      <c r="AD305" s="34">
        <f>INDEX(Curves!$A$12:$AZ$907,$CA305,CK305)</f>
        <v>0</v>
      </c>
      <c r="AE305" s="34">
        <f>INDEX(Curves!$A$12:$AZ$907,$CA305,CL305)</f>
        <v>0</v>
      </c>
      <c r="AF305" s="34"/>
      <c r="AG305" s="34">
        <f>INDEX(Curves!$A$12:$AZ$907,$CA305,CN305)</f>
        <v>0</v>
      </c>
      <c r="AH305" s="34">
        <f>INDEX(Curves!$A$12:$AZ$907,$CA305,CO305)</f>
        <v>0</v>
      </c>
      <c r="AI305" s="34">
        <f>INDEX(Curves!$A$12:$AZ$907,$CA305,CP305)</f>
        <v>0</v>
      </c>
      <c r="AJ305" s="34"/>
      <c r="AK305" s="34">
        <f>INDEX(Curves!$A$12:$AZ$907,$CA305,CR305)</f>
        <v>0</v>
      </c>
      <c r="AL305" s="34">
        <f>INDEX(Curves!$A$12:$AZ$907,$CA305,CS305)</f>
        <v>0</v>
      </c>
      <c r="AM305" s="34">
        <f>INDEX(Curves!$A$12:$AZ$907,$CA305,CT305)</f>
        <v>0</v>
      </c>
      <c r="AN305" s="34"/>
      <c r="AO305" s="34">
        <f>INDEX(Curves!$A$12:$AZ$907,$CA305,CV305)</f>
        <v>0</v>
      </c>
      <c r="AP305" s="34">
        <f>INDEX(Curves!$A$12:$AZ$907,$CA305,CW305)</f>
        <v>0</v>
      </c>
      <c r="AQ305" s="34">
        <f>INDEX(Curves!$A$12:$AZ$907,$CA305,CX305)</f>
        <v>0</v>
      </c>
      <c r="AR305" s="34"/>
      <c r="AS305" s="34">
        <f>INDEX(Curves!$A$12:$AZ$907,$CA305,CZ305)</f>
        <v>0</v>
      </c>
      <c r="AT305" s="34">
        <f>INDEX(Curves!$A$12:$AZ$907,$CA305,DA305)</f>
        <v>0</v>
      </c>
      <c r="AU305" s="34">
        <f>INDEX(Curves!$A$12:$AZ$907,$CA305,DB305)</f>
        <v>0</v>
      </c>
      <c r="AV305" s="34"/>
      <c r="AW305" s="34">
        <f>INDEX(Curves!$A$12:$AZ$907,$CA305,DD305)</f>
        <v>0</v>
      </c>
      <c r="AX305" s="34">
        <f>INDEX(Curves!$A$12:$AZ$907,$CA305,DE305)</f>
        <v>0</v>
      </c>
      <c r="AY305" s="34">
        <f>INDEX(Curves!$A$12:$AZ$907,$CA305,DF305)</f>
        <v>0</v>
      </c>
      <c r="AZ305" s="34"/>
      <c r="BA305" s="34">
        <f>INDEX(Curves!$A$12:$AZ$907,$CA305,DH305)</f>
        <v>0</v>
      </c>
      <c r="BB305" s="34">
        <f>INDEX(Curves!$A$12:$AZ$907,$CA305,DI305)</f>
        <v>0</v>
      </c>
      <c r="BC305" s="34">
        <f>INDEX(Curves!$A$12:$AZ$907,$CA305,DJ305)</f>
        <v>0</v>
      </c>
      <c r="BD305" s="34"/>
      <c r="BE305" s="34">
        <f>INDEX(Curves!$A$12:$AZ$907,$CA305,DL305)</f>
        <v>0</v>
      </c>
      <c r="BF305" s="34">
        <f>INDEX(Curves!$A$12:$AZ$907,$CA305,DM305)</f>
        <v>0</v>
      </c>
      <c r="BG305" s="34">
        <f>INDEX(Curves!$A$12:$AZ$907,$CA305,DN305)</f>
        <v>0</v>
      </c>
      <c r="BH305" s="34"/>
      <c r="BI305" s="34">
        <f>INDEX(Curves!$A$12:$AZ$907,$CA305,DP305)</f>
        <v>0</v>
      </c>
      <c r="BJ305" s="34">
        <f>INDEX(Curves!$A$12:$AZ$907,$CA305,DQ305)</f>
        <v>0</v>
      </c>
      <c r="BK305" s="34">
        <f>INDEX(Curves!$A$12:$AZ$907,$CA305,DR305)</f>
        <v>0</v>
      </c>
      <c r="BL305"/>
      <c r="BM305"/>
      <c r="BN305" s="17">
        <f t="shared" si="342"/>
        <v>36647</v>
      </c>
      <c r="BO305" s="17">
        <f t="shared" ref="BO305:BX305" si="388">EOMONTH(BN305,1)</f>
        <v>36707</v>
      </c>
      <c r="BP305" s="17">
        <f t="shared" si="388"/>
        <v>36738</v>
      </c>
      <c r="BQ305" s="17">
        <f t="shared" si="388"/>
        <v>36769</v>
      </c>
      <c r="BR305" s="17">
        <f t="shared" si="388"/>
        <v>36799</v>
      </c>
      <c r="BS305" s="17">
        <f t="shared" si="388"/>
        <v>36830</v>
      </c>
      <c r="BT305" s="17">
        <f t="shared" si="388"/>
        <v>36860</v>
      </c>
      <c r="BU305" s="17">
        <f t="shared" si="388"/>
        <v>36891</v>
      </c>
      <c r="BV305" s="17">
        <f t="shared" si="388"/>
        <v>36922</v>
      </c>
      <c r="BW305" s="17">
        <f t="shared" si="388"/>
        <v>36950</v>
      </c>
      <c r="BX305" s="17">
        <f t="shared" si="388"/>
        <v>36981</v>
      </c>
      <c r="BY305" s="9"/>
      <c r="CA305" s="12">
        <f>MATCH(C305,Curves!$C$12:$C$433,0)</f>
        <v>303</v>
      </c>
      <c r="CB305" s="12">
        <f>MATCH(CONCATENATE("NG ",TEXT($BN305,"mmm-yyyy")),Curves!$11:$11,0)</f>
        <v>20</v>
      </c>
      <c r="CC305" s="12">
        <f>MATCH(CONCATENATE("B ",TEXT($BN305,"mmm-yyyy")),Curves!$11:$11,0)</f>
        <v>8</v>
      </c>
      <c r="CD305" s="12">
        <f>MATCH(CONCATENATE("DISC ",TEXT($BN305,"mmm-yyyy")),Curves!$11:$11,0)</f>
        <v>32</v>
      </c>
      <c r="CE305" s="12"/>
      <c r="CF305" s="12">
        <f>MATCH(CONCATENATE("NG ",TEXT($BO305,"mmm-yyyy")),Curves!$11:$11,0)</f>
        <v>21</v>
      </c>
      <c r="CG305" s="12">
        <f>MATCH(CONCATENATE("B ",TEXT($BO305,"mmm-yyyy")),Curves!$11:$11,0)</f>
        <v>9</v>
      </c>
      <c r="CH305" s="12">
        <f>MATCH(CONCATENATE("DISC ",TEXT($BO305,"mmm-yyyy")),Curves!$11:$11,0)</f>
        <v>33</v>
      </c>
      <c r="CI305" s="12"/>
      <c r="CJ305" s="12">
        <f>MATCH(CONCATENATE("NG ",TEXT($BP305,"mmm-yyyy")),Curves!$11:$11,0)</f>
        <v>22</v>
      </c>
      <c r="CK305" s="12">
        <f>MATCH(CONCATENATE("B ",TEXT($BP305,"mmm-yyyy")),Curves!$11:$11,0)</f>
        <v>10</v>
      </c>
      <c r="CL305" s="12">
        <f>MATCH(CONCATENATE("DISC ",TEXT($BP305,"mmm-yyyy")),Curves!$11:$11,0)</f>
        <v>34</v>
      </c>
      <c r="CM305" s="12"/>
      <c r="CN305" s="12">
        <f>MATCH(CONCATENATE("NG ",TEXT($BQ305,"mmm-yyyy")),Curves!$11:$11,0)</f>
        <v>23</v>
      </c>
      <c r="CO305" s="12">
        <f>MATCH(CONCATENATE("B ",TEXT($BQ305,"mmm-yyyy")),Curves!$11:$11,0)</f>
        <v>11</v>
      </c>
      <c r="CP305" s="12">
        <f>MATCH(CONCATENATE("DISC ",TEXT($BQ305,"mmm-yyyy")),Curves!$11:$11,0)</f>
        <v>35</v>
      </c>
      <c r="CQ305" s="12"/>
      <c r="CR305" s="12">
        <f>MATCH(CONCATENATE("NG ",TEXT($BR305,"mmm-yyyy")),Curves!$11:$11,0)</f>
        <v>24</v>
      </c>
      <c r="CS305" s="12">
        <f>MATCH(CONCATENATE("B ",TEXT($BR305,"mmm-yyyy")),Curves!$11:$11,0)</f>
        <v>12</v>
      </c>
      <c r="CT305" s="12">
        <f>MATCH(CONCATENATE("DISC ",TEXT($BR305,"mmm-yyyy")),Curves!$11:$11,0)</f>
        <v>36</v>
      </c>
      <c r="CU305" s="12"/>
      <c r="CV305" s="12">
        <f>MATCH(CONCATENATE("NG ",TEXT($BS305,"mmm-yyyy")),Curves!$11:$11,0)</f>
        <v>25</v>
      </c>
      <c r="CW305" s="12">
        <f>MATCH(CONCATENATE("B ",TEXT($BS305,"mmm-yyyy")),Curves!$11:$11,0)</f>
        <v>13</v>
      </c>
      <c r="CX305" s="12">
        <f>MATCH(CONCATENATE("DISC ",TEXT($BS305,"mmm-yyyy")),Curves!$11:$11,0)</f>
        <v>37</v>
      </c>
      <c r="CY305" s="12"/>
      <c r="CZ305" s="12">
        <f>MATCH(CONCATENATE("NG ",TEXT($BT305,"mmm-yyyy")),Curves!$11:$11,0)</f>
        <v>26</v>
      </c>
      <c r="DA305" s="12">
        <f>MATCH(CONCATENATE("B ",TEXT($BT305,"mmm-yyyy")),Curves!$11:$11,0)</f>
        <v>14</v>
      </c>
      <c r="DB305" s="12">
        <f>MATCH(CONCATENATE("DISC ",TEXT($BT305,"mmm-yyyy")),Curves!$11:$11,0)</f>
        <v>38</v>
      </c>
      <c r="DC305" s="12"/>
      <c r="DD305" s="12">
        <f>MATCH(CONCATENATE("NG ",TEXT($BU305,"mmm-yyyy")),Curves!$11:$11,0)</f>
        <v>27</v>
      </c>
      <c r="DE305" s="12">
        <f>MATCH(CONCATENATE("B ",TEXT($BU305,"mmm-yyyy")),Curves!$11:$11,0)</f>
        <v>15</v>
      </c>
      <c r="DF305" s="12">
        <f>MATCH(CONCATENATE("DISC ",TEXT($BU305,"mmm-yyyy")),Curves!$11:$11,0)</f>
        <v>39</v>
      </c>
      <c r="DG305" s="12"/>
      <c r="DH305" s="12">
        <f>MATCH(CONCATENATE("NG ",TEXT($BV305,"mmm-yyyy")),Curves!$11:$11,0)</f>
        <v>28</v>
      </c>
      <c r="DI305" s="12">
        <f>MATCH(CONCATENATE("B ",TEXT($BV305,"mmm-yyyy")),Curves!$11:$11,0)</f>
        <v>16</v>
      </c>
      <c r="DJ305" s="12">
        <f>MATCH(CONCATENATE("DISC ",TEXT($BV305,"mmm-yyyy")),Curves!$11:$11,0)</f>
        <v>40</v>
      </c>
      <c r="DL305" s="12">
        <f>MATCH(CONCATENATE("NG ",TEXT($BW305,"mmm-yyyy")),Curves!$11:$11,0)</f>
        <v>29</v>
      </c>
      <c r="DM305" s="12">
        <f>MATCH(CONCATENATE("B ",TEXT($BW305,"mmm-yyyy")),Curves!$11:$11,0)</f>
        <v>17</v>
      </c>
      <c r="DN305" s="12">
        <f>MATCH(CONCATENATE("DISC ",TEXT($BW305,"mmm-yyyy")),Curves!$11:$11,0)</f>
        <v>41</v>
      </c>
      <c r="DP305" s="12">
        <f>MATCH(CONCATENATE("NG ",TEXT($BX305,"mmm-yyyy")),Curves!$11:$11,0)</f>
        <v>30</v>
      </c>
      <c r="DQ305" s="12">
        <f>MATCH(CONCATENATE("B ",TEXT($BX305,"mmm-yyyy")),Curves!$11:$11,0)</f>
        <v>18</v>
      </c>
      <c r="DR305" s="12">
        <f>MATCH(CONCATENATE("DISC ",TEXT($BX305,"mmm-yyyy")),Curves!$11:$11,0)</f>
        <v>42</v>
      </c>
    </row>
    <row r="306" spans="2:122" x14ac:dyDescent="0.2">
      <c r="B306" s="6">
        <f t="shared" si="326"/>
        <v>36923</v>
      </c>
      <c r="C306" s="27">
        <f>IF(Curves!C315&lt;&gt;"",Curves!C315,"")</f>
        <v>36920</v>
      </c>
      <c r="D306" s="31"/>
      <c r="E306" s="20">
        <f t="shared" si="327"/>
        <v>0</v>
      </c>
      <c r="F306" s="20">
        <f t="shared" si="329"/>
        <v>0</v>
      </c>
      <c r="G306" s="20">
        <f t="shared" si="330"/>
        <v>0</v>
      </c>
      <c r="H306" s="20">
        <f t="shared" si="331"/>
        <v>0</v>
      </c>
      <c r="I306" s="20">
        <f t="shared" si="332"/>
        <v>0</v>
      </c>
      <c r="J306" s="20">
        <f t="shared" si="333"/>
        <v>0</v>
      </c>
      <c r="K306" s="20">
        <f t="shared" si="334"/>
        <v>0</v>
      </c>
      <c r="L306" s="20">
        <f t="shared" si="335"/>
        <v>0</v>
      </c>
      <c r="M306" s="20">
        <f t="shared" si="336"/>
        <v>0</v>
      </c>
      <c r="N306" s="20">
        <f t="shared" si="337"/>
        <v>0</v>
      </c>
      <c r="O306" s="21">
        <f t="shared" si="338"/>
        <v>0</v>
      </c>
      <c r="P306" s="20"/>
      <c r="Q306" s="50">
        <f t="shared" si="339"/>
        <v>0</v>
      </c>
      <c r="R306" s="50">
        <f t="shared" ref="R306:R369" si="389">MIN(O306:O306)</f>
        <v>0</v>
      </c>
      <c r="S306" s="51">
        <f t="shared" si="340"/>
        <v>0.50127665381004682</v>
      </c>
      <c r="U306" s="34">
        <f>INDEX(Curves!$A$12:$AZ$907,$CA306,CB306)</f>
        <v>0</v>
      </c>
      <c r="V306" s="34">
        <f>INDEX(Curves!$A$12:$AZ$907,$CA306,CC306)</f>
        <v>0</v>
      </c>
      <c r="W306" s="34">
        <f>INDEX(Curves!$A$12:$AZ$907,$CA306,CD306)</f>
        <v>0</v>
      </c>
      <c r="X306" s="34"/>
      <c r="Y306" s="34">
        <f>INDEX(Curves!$A$12:$AZ$907,$CA306,CF306)</f>
        <v>0</v>
      </c>
      <c r="Z306" s="34">
        <f>INDEX(Curves!$A$12:$AZ$907,$CA306,CG306)</f>
        <v>0</v>
      </c>
      <c r="AA306" s="34">
        <f>INDEX(Curves!$A$12:$AZ$907,$CA306,CH306)</f>
        <v>0</v>
      </c>
      <c r="AB306" s="34"/>
      <c r="AC306" s="34">
        <f>INDEX(Curves!$A$12:$AZ$907,$CA306,CJ306)</f>
        <v>0</v>
      </c>
      <c r="AD306" s="34">
        <f>INDEX(Curves!$A$12:$AZ$907,$CA306,CK306)</f>
        <v>0</v>
      </c>
      <c r="AE306" s="34">
        <f>INDEX(Curves!$A$12:$AZ$907,$CA306,CL306)</f>
        <v>0</v>
      </c>
      <c r="AF306" s="34"/>
      <c r="AG306" s="34">
        <f>INDEX(Curves!$A$12:$AZ$907,$CA306,CN306)</f>
        <v>0</v>
      </c>
      <c r="AH306" s="34">
        <f>INDEX(Curves!$A$12:$AZ$907,$CA306,CO306)</f>
        <v>0</v>
      </c>
      <c r="AI306" s="34">
        <f>INDEX(Curves!$A$12:$AZ$907,$CA306,CP306)</f>
        <v>0</v>
      </c>
      <c r="AJ306" s="34"/>
      <c r="AK306" s="34">
        <f>INDEX(Curves!$A$12:$AZ$907,$CA306,CR306)</f>
        <v>0</v>
      </c>
      <c r="AL306" s="34">
        <f>INDEX(Curves!$A$12:$AZ$907,$CA306,CS306)</f>
        <v>0</v>
      </c>
      <c r="AM306" s="34">
        <f>INDEX(Curves!$A$12:$AZ$907,$CA306,CT306)</f>
        <v>0</v>
      </c>
      <c r="AN306" s="34"/>
      <c r="AO306" s="34">
        <f>INDEX(Curves!$A$12:$AZ$907,$CA306,CV306)</f>
        <v>0</v>
      </c>
      <c r="AP306" s="34">
        <f>INDEX(Curves!$A$12:$AZ$907,$CA306,CW306)</f>
        <v>0</v>
      </c>
      <c r="AQ306" s="34">
        <f>INDEX(Curves!$A$12:$AZ$907,$CA306,CX306)</f>
        <v>0</v>
      </c>
      <c r="AR306" s="34"/>
      <c r="AS306" s="34">
        <f>INDEX(Curves!$A$12:$AZ$907,$CA306,CZ306)</f>
        <v>0</v>
      </c>
      <c r="AT306" s="34">
        <f>INDEX(Curves!$A$12:$AZ$907,$CA306,DA306)</f>
        <v>0</v>
      </c>
      <c r="AU306" s="34">
        <f>INDEX(Curves!$A$12:$AZ$907,$CA306,DB306)</f>
        <v>0</v>
      </c>
      <c r="AV306" s="34"/>
      <c r="AW306" s="34">
        <f>INDEX(Curves!$A$12:$AZ$907,$CA306,DD306)</f>
        <v>0</v>
      </c>
      <c r="AX306" s="34">
        <f>INDEX(Curves!$A$12:$AZ$907,$CA306,DE306)</f>
        <v>0</v>
      </c>
      <c r="AY306" s="34">
        <f>INDEX(Curves!$A$12:$AZ$907,$CA306,DF306)</f>
        <v>0</v>
      </c>
      <c r="AZ306" s="34"/>
      <c r="BA306" s="34">
        <f>INDEX(Curves!$A$12:$AZ$907,$CA306,DH306)</f>
        <v>0</v>
      </c>
      <c r="BB306" s="34">
        <f>INDEX(Curves!$A$12:$AZ$907,$CA306,DI306)</f>
        <v>0</v>
      </c>
      <c r="BC306" s="34">
        <f>INDEX(Curves!$A$12:$AZ$907,$CA306,DJ306)</f>
        <v>0</v>
      </c>
      <c r="BD306" s="34"/>
      <c r="BE306" s="34">
        <f>INDEX(Curves!$A$12:$AZ$907,$CA306,DL306)</f>
        <v>0</v>
      </c>
      <c r="BF306" s="34">
        <f>INDEX(Curves!$A$12:$AZ$907,$CA306,DM306)</f>
        <v>0</v>
      </c>
      <c r="BG306" s="34">
        <f>INDEX(Curves!$A$12:$AZ$907,$CA306,DN306)</f>
        <v>0</v>
      </c>
      <c r="BH306" s="34"/>
      <c r="BI306" s="34">
        <f>INDEX(Curves!$A$12:$AZ$907,$CA306,DP306)</f>
        <v>0</v>
      </c>
      <c r="BJ306" s="34">
        <f>INDEX(Curves!$A$12:$AZ$907,$CA306,DQ306)</f>
        <v>0</v>
      </c>
      <c r="BK306" s="34">
        <f>INDEX(Curves!$A$12:$AZ$907,$CA306,DR306)</f>
        <v>0</v>
      </c>
      <c r="BL306"/>
      <c r="BM306"/>
      <c r="BN306" s="17">
        <f t="shared" si="342"/>
        <v>36647</v>
      </c>
      <c r="BO306" s="17">
        <f t="shared" ref="BO306:BX306" si="390">EOMONTH(BN306,1)</f>
        <v>36707</v>
      </c>
      <c r="BP306" s="17">
        <f t="shared" si="390"/>
        <v>36738</v>
      </c>
      <c r="BQ306" s="17">
        <f t="shared" si="390"/>
        <v>36769</v>
      </c>
      <c r="BR306" s="17">
        <f t="shared" si="390"/>
        <v>36799</v>
      </c>
      <c r="BS306" s="17">
        <f t="shared" si="390"/>
        <v>36830</v>
      </c>
      <c r="BT306" s="17">
        <f t="shared" si="390"/>
        <v>36860</v>
      </c>
      <c r="BU306" s="17">
        <f t="shared" si="390"/>
        <v>36891</v>
      </c>
      <c r="BV306" s="17">
        <f t="shared" si="390"/>
        <v>36922</v>
      </c>
      <c r="BW306" s="17">
        <f t="shared" si="390"/>
        <v>36950</v>
      </c>
      <c r="BX306" s="17">
        <f t="shared" si="390"/>
        <v>36981</v>
      </c>
      <c r="BY306" s="9"/>
      <c r="CA306" s="12">
        <f>MATCH(C306,Curves!$C$12:$C$433,0)</f>
        <v>304</v>
      </c>
      <c r="CB306" s="12">
        <f>MATCH(CONCATENATE("NG ",TEXT($BN306,"mmm-yyyy")),Curves!$11:$11,0)</f>
        <v>20</v>
      </c>
      <c r="CC306" s="12">
        <f>MATCH(CONCATENATE("B ",TEXT($BN306,"mmm-yyyy")),Curves!$11:$11,0)</f>
        <v>8</v>
      </c>
      <c r="CD306" s="12">
        <f>MATCH(CONCATENATE("DISC ",TEXT($BN306,"mmm-yyyy")),Curves!$11:$11,0)</f>
        <v>32</v>
      </c>
      <c r="CE306" s="12"/>
      <c r="CF306" s="12">
        <f>MATCH(CONCATENATE("NG ",TEXT($BO306,"mmm-yyyy")),Curves!$11:$11,0)</f>
        <v>21</v>
      </c>
      <c r="CG306" s="12">
        <f>MATCH(CONCATENATE("B ",TEXT($BO306,"mmm-yyyy")),Curves!$11:$11,0)</f>
        <v>9</v>
      </c>
      <c r="CH306" s="12">
        <f>MATCH(CONCATENATE("DISC ",TEXT($BO306,"mmm-yyyy")),Curves!$11:$11,0)</f>
        <v>33</v>
      </c>
      <c r="CI306" s="12"/>
      <c r="CJ306" s="12">
        <f>MATCH(CONCATENATE("NG ",TEXT($BP306,"mmm-yyyy")),Curves!$11:$11,0)</f>
        <v>22</v>
      </c>
      <c r="CK306" s="12">
        <f>MATCH(CONCATENATE("B ",TEXT($BP306,"mmm-yyyy")),Curves!$11:$11,0)</f>
        <v>10</v>
      </c>
      <c r="CL306" s="12">
        <f>MATCH(CONCATENATE("DISC ",TEXT($BP306,"mmm-yyyy")),Curves!$11:$11,0)</f>
        <v>34</v>
      </c>
      <c r="CM306" s="12"/>
      <c r="CN306" s="12">
        <f>MATCH(CONCATENATE("NG ",TEXT($BQ306,"mmm-yyyy")),Curves!$11:$11,0)</f>
        <v>23</v>
      </c>
      <c r="CO306" s="12">
        <f>MATCH(CONCATENATE("B ",TEXT($BQ306,"mmm-yyyy")),Curves!$11:$11,0)</f>
        <v>11</v>
      </c>
      <c r="CP306" s="12">
        <f>MATCH(CONCATENATE("DISC ",TEXT($BQ306,"mmm-yyyy")),Curves!$11:$11,0)</f>
        <v>35</v>
      </c>
      <c r="CQ306" s="12"/>
      <c r="CR306" s="12">
        <f>MATCH(CONCATENATE("NG ",TEXT($BR306,"mmm-yyyy")),Curves!$11:$11,0)</f>
        <v>24</v>
      </c>
      <c r="CS306" s="12">
        <f>MATCH(CONCATENATE("B ",TEXT($BR306,"mmm-yyyy")),Curves!$11:$11,0)</f>
        <v>12</v>
      </c>
      <c r="CT306" s="12">
        <f>MATCH(CONCATENATE("DISC ",TEXT($BR306,"mmm-yyyy")),Curves!$11:$11,0)</f>
        <v>36</v>
      </c>
      <c r="CU306" s="12"/>
      <c r="CV306" s="12">
        <f>MATCH(CONCATENATE("NG ",TEXT($BS306,"mmm-yyyy")),Curves!$11:$11,0)</f>
        <v>25</v>
      </c>
      <c r="CW306" s="12">
        <f>MATCH(CONCATENATE("B ",TEXT($BS306,"mmm-yyyy")),Curves!$11:$11,0)</f>
        <v>13</v>
      </c>
      <c r="CX306" s="12">
        <f>MATCH(CONCATENATE("DISC ",TEXT($BS306,"mmm-yyyy")),Curves!$11:$11,0)</f>
        <v>37</v>
      </c>
      <c r="CY306" s="12"/>
      <c r="CZ306" s="12">
        <f>MATCH(CONCATENATE("NG ",TEXT($BT306,"mmm-yyyy")),Curves!$11:$11,0)</f>
        <v>26</v>
      </c>
      <c r="DA306" s="12">
        <f>MATCH(CONCATENATE("B ",TEXT($BT306,"mmm-yyyy")),Curves!$11:$11,0)</f>
        <v>14</v>
      </c>
      <c r="DB306" s="12">
        <f>MATCH(CONCATENATE("DISC ",TEXT($BT306,"mmm-yyyy")),Curves!$11:$11,0)</f>
        <v>38</v>
      </c>
      <c r="DC306" s="12"/>
      <c r="DD306" s="12">
        <f>MATCH(CONCATENATE("NG ",TEXT($BU306,"mmm-yyyy")),Curves!$11:$11,0)</f>
        <v>27</v>
      </c>
      <c r="DE306" s="12">
        <f>MATCH(CONCATENATE("B ",TEXT($BU306,"mmm-yyyy")),Curves!$11:$11,0)</f>
        <v>15</v>
      </c>
      <c r="DF306" s="12">
        <f>MATCH(CONCATENATE("DISC ",TEXT($BU306,"mmm-yyyy")),Curves!$11:$11,0)</f>
        <v>39</v>
      </c>
      <c r="DG306" s="12"/>
      <c r="DH306" s="12">
        <f>MATCH(CONCATENATE("NG ",TEXT($BV306,"mmm-yyyy")),Curves!$11:$11,0)</f>
        <v>28</v>
      </c>
      <c r="DI306" s="12">
        <f>MATCH(CONCATENATE("B ",TEXT($BV306,"mmm-yyyy")),Curves!$11:$11,0)</f>
        <v>16</v>
      </c>
      <c r="DJ306" s="12">
        <f>MATCH(CONCATENATE("DISC ",TEXT($BV306,"mmm-yyyy")),Curves!$11:$11,0)</f>
        <v>40</v>
      </c>
      <c r="DL306" s="12">
        <f>MATCH(CONCATENATE("NG ",TEXT($BW306,"mmm-yyyy")),Curves!$11:$11,0)</f>
        <v>29</v>
      </c>
      <c r="DM306" s="12">
        <f>MATCH(CONCATENATE("B ",TEXT($BW306,"mmm-yyyy")),Curves!$11:$11,0)</f>
        <v>17</v>
      </c>
      <c r="DN306" s="12">
        <f>MATCH(CONCATENATE("DISC ",TEXT($BW306,"mmm-yyyy")),Curves!$11:$11,0)</f>
        <v>41</v>
      </c>
      <c r="DP306" s="12">
        <f>MATCH(CONCATENATE("NG ",TEXT($BX306,"mmm-yyyy")),Curves!$11:$11,0)</f>
        <v>30</v>
      </c>
      <c r="DQ306" s="12">
        <f>MATCH(CONCATENATE("B ",TEXT($BX306,"mmm-yyyy")),Curves!$11:$11,0)</f>
        <v>18</v>
      </c>
      <c r="DR306" s="12">
        <f>MATCH(CONCATENATE("DISC ",TEXT($BX306,"mmm-yyyy")),Curves!$11:$11,0)</f>
        <v>42</v>
      </c>
    </row>
    <row r="307" spans="2:122" x14ac:dyDescent="0.2">
      <c r="B307" s="6">
        <f t="shared" si="326"/>
        <v>36951</v>
      </c>
      <c r="C307" s="27">
        <f>IF(Curves!C316&lt;&gt;"",Curves!C316,"")</f>
        <v>36921</v>
      </c>
      <c r="D307" s="31"/>
      <c r="E307" s="20">
        <f t="shared" si="327"/>
        <v>0</v>
      </c>
      <c r="F307" s="20">
        <f t="shared" si="329"/>
        <v>0</v>
      </c>
      <c r="G307" s="20">
        <f t="shared" si="330"/>
        <v>0</v>
      </c>
      <c r="H307" s="20">
        <f t="shared" si="331"/>
        <v>0</v>
      </c>
      <c r="I307" s="20">
        <f t="shared" si="332"/>
        <v>0</v>
      </c>
      <c r="J307" s="20">
        <f t="shared" si="333"/>
        <v>0</v>
      </c>
      <c r="K307" s="20">
        <f t="shared" si="334"/>
        <v>0</v>
      </c>
      <c r="L307" s="20">
        <f t="shared" si="335"/>
        <v>0</v>
      </c>
      <c r="M307" s="20">
        <f t="shared" si="336"/>
        <v>0</v>
      </c>
      <c r="N307" s="20">
        <f t="shared" si="337"/>
        <v>0</v>
      </c>
      <c r="O307" s="21">
        <f t="shared" si="338"/>
        <v>0</v>
      </c>
      <c r="P307" s="20"/>
      <c r="Q307" s="50">
        <f t="shared" si="339"/>
        <v>0</v>
      </c>
      <c r="R307" s="50">
        <f t="shared" si="389"/>
        <v>0</v>
      </c>
      <c r="S307" s="51">
        <f t="shared" si="340"/>
        <v>0.50127665381004682</v>
      </c>
      <c r="U307" s="34">
        <f>INDEX(Curves!$A$12:$AZ$907,$CA307,CB307)</f>
        <v>0</v>
      </c>
      <c r="V307" s="34">
        <f>INDEX(Curves!$A$12:$AZ$907,$CA307,CC307)</f>
        <v>0</v>
      </c>
      <c r="W307" s="34">
        <f>INDEX(Curves!$A$12:$AZ$907,$CA307,CD307)</f>
        <v>0</v>
      </c>
      <c r="X307" s="34"/>
      <c r="Y307" s="34">
        <f>INDEX(Curves!$A$12:$AZ$907,$CA307,CF307)</f>
        <v>0</v>
      </c>
      <c r="Z307" s="34">
        <f>INDEX(Curves!$A$12:$AZ$907,$CA307,CG307)</f>
        <v>0</v>
      </c>
      <c r="AA307" s="34">
        <f>INDEX(Curves!$A$12:$AZ$907,$CA307,CH307)</f>
        <v>0</v>
      </c>
      <c r="AB307" s="34"/>
      <c r="AC307" s="34">
        <f>INDEX(Curves!$A$12:$AZ$907,$CA307,CJ307)</f>
        <v>0</v>
      </c>
      <c r="AD307" s="34">
        <f>INDEX(Curves!$A$12:$AZ$907,$CA307,CK307)</f>
        <v>0</v>
      </c>
      <c r="AE307" s="34">
        <f>INDEX(Curves!$A$12:$AZ$907,$CA307,CL307)</f>
        <v>0</v>
      </c>
      <c r="AF307" s="34"/>
      <c r="AG307" s="34">
        <f>INDEX(Curves!$A$12:$AZ$907,$CA307,CN307)</f>
        <v>0</v>
      </c>
      <c r="AH307" s="34">
        <f>INDEX(Curves!$A$12:$AZ$907,$CA307,CO307)</f>
        <v>0</v>
      </c>
      <c r="AI307" s="34">
        <f>INDEX(Curves!$A$12:$AZ$907,$CA307,CP307)</f>
        <v>0</v>
      </c>
      <c r="AJ307" s="34"/>
      <c r="AK307" s="34">
        <f>INDEX(Curves!$A$12:$AZ$907,$CA307,CR307)</f>
        <v>0</v>
      </c>
      <c r="AL307" s="34">
        <f>INDEX(Curves!$A$12:$AZ$907,$CA307,CS307)</f>
        <v>0</v>
      </c>
      <c r="AM307" s="34">
        <f>INDEX(Curves!$A$12:$AZ$907,$CA307,CT307)</f>
        <v>0</v>
      </c>
      <c r="AN307" s="34"/>
      <c r="AO307" s="34">
        <f>INDEX(Curves!$A$12:$AZ$907,$CA307,CV307)</f>
        <v>0</v>
      </c>
      <c r="AP307" s="34">
        <f>INDEX(Curves!$A$12:$AZ$907,$CA307,CW307)</f>
        <v>0</v>
      </c>
      <c r="AQ307" s="34">
        <f>INDEX(Curves!$A$12:$AZ$907,$CA307,CX307)</f>
        <v>0</v>
      </c>
      <c r="AR307" s="34"/>
      <c r="AS307" s="34">
        <f>INDEX(Curves!$A$12:$AZ$907,$CA307,CZ307)</f>
        <v>0</v>
      </c>
      <c r="AT307" s="34">
        <f>INDEX(Curves!$A$12:$AZ$907,$CA307,DA307)</f>
        <v>0</v>
      </c>
      <c r="AU307" s="34">
        <f>INDEX(Curves!$A$12:$AZ$907,$CA307,DB307)</f>
        <v>0</v>
      </c>
      <c r="AV307" s="34"/>
      <c r="AW307" s="34">
        <f>INDEX(Curves!$A$12:$AZ$907,$CA307,DD307)</f>
        <v>0</v>
      </c>
      <c r="AX307" s="34">
        <f>INDEX(Curves!$A$12:$AZ$907,$CA307,DE307)</f>
        <v>0</v>
      </c>
      <c r="AY307" s="34">
        <f>INDEX(Curves!$A$12:$AZ$907,$CA307,DF307)</f>
        <v>0</v>
      </c>
      <c r="AZ307" s="34"/>
      <c r="BA307" s="34">
        <f>INDEX(Curves!$A$12:$AZ$907,$CA307,DH307)</f>
        <v>0</v>
      </c>
      <c r="BB307" s="34">
        <f>INDEX(Curves!$A$12:$AZ$907,$CA307,DI307)</f>
        <v>0</v>
      </c>
      <c r="BC307" s="34">
        <f>INDEX(Curves!$A$12:$AZ$907,$CA307,DJ307)</f>
        <v>0</v>
      </c>
      <c r="BD307" s="34"/>
      <c r="BE307" s="34">
        <f>INDEX(Curves!$A$12:$AZ$907,$CA307,DL307)</f>
        <v>0</v>
      </c>
      <c r="BF307" s="34">
        <f>INDEX(Curves!$A$12:$AZ$907,$CA307,DM307)</f>
        <v>0</v>
      </c>
      <c r="BG307" s="34">
        <f>INDEX(Curves!$A$12:$AZ$907,$CA307,DN307)</f>
        <v>0</v>
      </c>
      <c r="BH307" s="34"/>
      <c r="BI307" s="34">
        <f>INDEX(Curves!$A$12:$AZ$907,$CA307,DP307)</f>
        <v>0</v>
      </c>
      <c r="BJ307" s="34">
        <f>INDEX(Curves!$A$12:$AZ$907,$CA307,DQ307)</f>
        <v>0</v>
      </c>
      <c r="BK307" s="34">
        <f>INDEX(Curves!$A$12:$AZ$907,$CA307,DR307)</f>
        <v>0</v>
      </c>
      <c r="BL307"/>
      <c r="BM307"/>
      <c r="BN307" s="17">
        <f t="shared" si="342"/>
        <v>36647</v>
      </c>
      <c r="BO307" s="17">
        <f t="shared" ref="BO307:BX307" si="391">EOMONTH(BN307,1)</f>
        <v>36707</v>
      </c>
      <c r="BP307" s="17">
        <f t="shared" si="391"/>
        <v>36738</v>
      </c>
      <c r="BQ307" s="17">
        <f t="shared" si="391"/>
        <v>36769</v>
      </c>
      <c r="BR307" s="17">
        <f t="shared" si="391"/>
        <v>36799</v>
      </c>
      <c r="BS307" s="17">
        <f t="shared" si="391"/>
        <v>36830</v>
      </c>
      <c r="BT307" s="17">
        <f t="shared" si="391"/>
        <v>36860</v>
      </c>
      <c r="BU307" s="17">
        <f t="shared" si="391"/>
        <v>36891</v>
      </c>
      <c r="BV307" s="17">
        <f t="shared" si="391"/>
        <v>36922</v>
      </c>
      <c r="BW307" s="17">
        <f t="shared" si="391"/>
        <v>36950</v>
      </c>
      <c r="BX307" s="17">
        <f t="shared" si="391"/>
        <v>36981</v>
      </c>
      <c r="BY307" s="9"/>
      <c r="CA307" s="12">
        <f>MATCH(C307,Curves!$C$12:$C$433,0)</f>
        <v>305</v>
      </c>
      <c r="CB307" s="12">
        <f>MATCH(CONCATENATE("NG ",TEXT($BN307,"mmm-yyyy")),Curves!$11:$11,0)</f>
        <v>20</v>
      </c>
      <c r="CC307" s="12">
        <f>MATCH(CONCATENATE("B ",TEXT($BN307,"mmm-yyyy")),Curves!$11:$11,0)</f>
        <v>8</v>
      </c>
      <c r="CD307" s="12">
        <f>MATCH(CONCATENATE("DISC ",TEXT($BN307,"mmm-yyyy")),Curves!$11:$11,0)</f>
        <v>32</v>
      </c>
      <c r="CE307" s="12"/>
      <c r="CF307" s="12">
        <f>MATCH(CONCATENATE("NG ",TEXT($BO307,"mmm-yyyy")),Curves!$11:$11,0)</f>
        <v>21</v>
      </c>
      <c r="CG307" s="12">
        <f>MATCH(CONCATENATE("B ",TEXT($BO307,"mmm-yyyy")),Curves!$11:$11,0)</f>
        <v>9</v>
      </c>
      <c r="CH307" s="12">
        <f>MATCH(CONCATENATE("DISC ",TEXT($BO307,"mmm-yyyy")),Curves!$11:$11,0)</f>
        <v>33</v>
      </c>
      <c r="CI307" s="12"/>
      <c r="CJ307" s="12">
        <f>MATCH(CONCATENATE("NG ",TEXT($BP307,"mmm-yyyy")),Curves!$11:$11,0)</f>
        <v>22</v>
      </c>
      <c r="CK307" s="12">
        <f>MATCH(CONCATENATE("B ",TEXT($BP307,"mmm-yyyy")),Curves!$11:$11,0)</f>
        <v>10</v>
      </c>
      <c r="CL307" s="12">
        <f>MATCH(CONCATENATE("DISC ",TEXT($BP307,"mmm-yyyy")),Curves!$11:$11,0)</f>
        <v>34</v>
      </c>
      <c r="CM307" s="12"/>
      <c r="CN307" s="12">
        <f>MATCH(CONCATENATE("NG ",TEXT($BQ307,"mmm-yyyy")),Curves!$11:$11,0)</f>
        <v>23</v>
      </c>
      <c r="CO307" s="12">
        <f>MATCH(CONCATENATE("B ",TEXT($BQ307,"mmm-yyyy")),Curves!$11:$11,0)</f>
        <v>11</v>
      </c>
      <c r="CP307" s="12">
        <f>MATCH(CONCATENATE("DISC ",TEXT($BQ307,"mmm-yyyy")),Curves!$11:$11,0)</f>
        <v>35</v>
      </c>
      <c r="CQ307" s="12"/>
      <c r="CR307" s="12">
        <f>MATCH(CONCATENATE("NG ",TEXT($BR307,"mmm-yyyy")),Curves!$11:$11,0)</f>
        <v>24</v>
      </c>
      <c r="CS307" s="12">
        <f>MATCH(CONCATENATE("B ",TEXT($BR307,"mmm-yyyy")),Curves!$11:$11,0)</f>
        <v>12</v>
      </c>
      <c r="CT307" s="12">
        <f>MATCH(CONCATENATE("DISC ",TEXT($BR307,"mmm-yyyy")),Curves!$11:$11,0)</f>
        <v>36</v>
      </c>
      <c r="CU307" s="12"/>
      <c r="CV307" s="12">
        <f>MATCH(CONCATENATE("NG ",TEXT($BS307,"mmm-yyyy")),Curves!$11:$11,0)</f>
        <v>25</v>
      </c>
      <c r="CW307" s="12">
        <f>MATCH(CONCATENATE("B ",TEXT($BS307,"mmm-yyyy")),Curves!$11:$11,0)</f>
        <v>13</v>
      </c>
      <c r="CX307" s="12">
        <f>MATCH(CONCATENATE("DISC ",TEXT($BS307,"mmm-yyyy")),Curves!$11:$11,0)</f>
        <v>37</v>
      </c>
      <c r="CY307" s="12"/>
      <c r="CZ307" s="12">
        <f>MATCH(CONCATENATE("NG ",TEXT($BT307,"mmm-yyyy")),Curves!$11:$11,0)</f>
        <v>26</v>
      </c>
      <c r="DA307" s="12">
        <f>MATCH(CONCATENATE("B ",TEXT($BT307,"mmm-yyyy")),Curves!$11:$11,0)</f>
        <v>14</v>
      </c>
      <c r="DB307" s="12">
        <f>MATCH(CONCATENATE("DISC ",TEXT($BT307,"mmm-yyyy")),Curves!$11:$11,0)</f>
        <v>38</v>
      </c>
      <c r="DC307" s="12"/>
      <c r="DD307" s="12">
        <f>MATCH(CONCATENATE("NG ",TEXT($BU307,"mmm-yyyy")),Curves!$11:$11,0)</f>
        <v>27</v>
      </c>
      <c r="DE307" s="12">
        <f>MATCH(CONCATENATE("B ",TEXT($BU307,"mmm-yyyy")),Curves!$11:$11,0)</f>
        <v>15</v>
      </c>
      <c r="DF307" s="12">
        <f>MATCH(CONCATENATE("DISC ",TEXT($BU307,"mmm-yyyy")),Curves!$11:$11,0)</f>
        <v>39</v>
      </c>
      <c r="DG307" s="12"/>
      <c r="DH307" s="12">
        <f>MATCH(CONCATENATE("NG ",TEXT($BV307,"mmm-yyyy")),Curves!$11:$11,0)</f>
        <v>28</v>
      </c>
      <c r="DI307" s="12">
        <f>MATCH(CONCATENATE("B ",TEXT($BV307,"mmm-yyyy")),Curves!$11:$11,0)</f>
        <v>16</v>
      </c>
      <c r="DJ307" s="12">
        <f>MATCH(CONCATENATE("DISC ",TEXT($BV307,"mmm-yyyy")),Curves!$11:$11,0)</f>
        <v>40</v>
      </c>
      <c r="DL307" s="12">
        <f>MATCH(CONCATENATE("NG ",TEXT($BW307,"mmm-yyyy")),Curves!$11:$11,0)</f>
        <v>29</v>
      </c>
      <c r="DM307" s="12">
        <f>MATCH(CONCATENATE("B ",TEXT($BW307,"mmm-yyyy")),Curves!$11:$11,0)</f>
        <v>17</v>
      </c>
      <c r="DN307" s="12">
        <f>MATCH(CONCATENATE("DISC ",TEXT($BW307,"mmm-yyyy")),Curves!$11:$11,0)</f>
        <v>41</v>
      </c>
      <c r="DP307" s="12">
        <f>MATCH(CONCATENATE("NG ",TEXT($BX307,"mmm-yyyy")),Curves!$11:$11,0)</f>
        <v>30</v>
      </c>
      <c r="DQ307" s="12">
        <f>MATCH(CONCATENATE("B ",TEXT($BX307,"mmm-yyyy")),Curves!$11:$11,0)</f>
        <v>18</v>
      </c>
      <c r="DR307" s="12">
        <f>MATCH(CONCATENATE("DISC ",TEXT($BX307,"mmm-yyyy")),Curves!$11:$11,0)</f>
        <v>42</v>
      </c>
    </row>
    <row r="308" spans="2:122" x14ac:dyDescent="0.2">
      <c r="B308" s="6">
        <f t="shared" si="326"/>
        <v>36951</v>
      </c>
      <c r="C308" s="27">
        <f>IF(Curves!C317&lt;&gt;"",Curves!C317,"")</f>
        <v>36922</v>
      </c>
      <c r="D308" s="31"/>
      <c r="E308" s="20">
        <f t="shared" si="327"/>
        <v>0</v>
      </c>
      <c r="F308" s="20">
        <f t="shared" si="329"/>
        <v>0</v>
      </c>
      <c r="G308" s="20">
        <f t="shared" si="330"/>
        <v>0</v>
      </c>
      <c r="H308" s="20">
        <f t="shared" si="331"/>
        <v>0</v>
      </c>
      <c r="I308" s="20">
        <f t="shared" si="332"/>
        <v>0</v>
      </c>
      <c r="J308" s="20">
        <f t="shared" si="333"/>
        <v>0</v>
      </c>
      <c r="K308" s="20">
        <f t="shared" si="334"/>
        <v>0</v>
      </c>
      <c r="L308" s="20">
        <f t="shared" si="335"/>
        <v>0</v>
      </c>
      <c r="M308" s="20">
        <f t="shared" si="336"/>
        <v>0</v>
      </c>
      <c r="N308" s="20">
        <f t="shared" si="337"/>
        <v>0</v>
      </c>
      <c r="O308" s="21">
        <f t="shared" si="338"/>
        <v>0</v>
      </c>
      <c r="P308" s="20"/>
      <c r="Q308" s="50">
        <f t="shared" si="339"/>
        <v>0</v>
      </c>
      <c r="R308" s="50">
        <f t="shared" si="389"/>
        <v>0</v>
      </c>
      <c r="S308" s="51">
        <f t="shared" si="340"/>
        <v>0.50127665381004682</v>
      </c>
      <c r="U308" s="34">
        <f>INDEX(Curves!$A$12:$AZ$907,$CA308,CB308)</f>
        <v>0</v>
      </c>
      <c r="V308" s="34">
        <f>INDEX(Curves!$A$12:$AZ$907,$CA308,CC308)</f>
        <v>0</v>
      </c>
      <c r="W308" s="34">
        <f>INDEX(Curves!$A$12:$AZ$907,$CA308,CD308)</f>
        <v>0</v>
      </c>
      <c r="X308" s="34"/>
      <c r="Y308" s="34">
        <f>INDEX(Curves!$A$12:$AZ$907,$CA308,CF308)</f>
        <v>0</v>
      </c>
      <c r="Z308" s="34">
        <f>INDEX(Curves!$A$12:$AZ$907,$CA308,CG308)</f>
        <v>0</v>
      </c>
      <c r="AA308" s="34">
        <f>INDEX(Curves!$A$12:$AZ$907,$CA308,CH308)</f>
        <v>0</v>
      </c>
      <c r="AB308" s="34"/>
      <c r="AC308" s="34">
        <f>INDEX(Curves!$A$12:$AZ$907,$CA308,CJ308)</f>
        <v>0</v>
      </c>
      <c r="AD308" s="34">
        <f>INDEX(Curves!$A$12:$AZ$907,$CA308,CK308)</f>
        <v>0</v>
      </c>
      <c r="AE308" s="34">
        <f>INDEX(Curves!$A$12:$AZ$907,$CA308,CL308)</f>
        <v>0</v>
      </c>
      <c r="AF308" s="34"/>
      <c r="AG308" s="34">
        <f>INDEX(Curves!$A$12:$AZ$907,$CA308,CN308)</f>
        <v>0</v>
      </c>
      <c r="AH308" s="34">
        <f>INDEX(Curves!$A$12:$AZ$907,$CA308,CO308)</f>
        <v>0</v>
      </c>
      <c r="AI308" s="34">
        <f>INDEX(Curves!$A$12:$AZ$907,$CA308,CP308)</f>
        <v>0</v>
      </c>
      <c r="AJ308" s="34"/>
      <c r="AK308" s="34">
        <f>INDEX(Curves!$A$12:$AZ$907,$CA308,CR308)</f>
        <v>0</v>
      </c>
      <c r="AL308" s="34">
        <f>INDEX(Curves!$A$12:$AZ$907,$CA308,CS308)</f>
        <v>0</v>
      </c>
      <c r="AM308" s="34">
        <f>INDEX(Curves!$A$12:$AZ$907,$CA308,CT308)</f>
        <v>0</v>
      </c>
      <c r="AN308" s="34"/>
      <c r="AO308" s="34">
        <f>INDEX(Curves!$A$12:$AZ$907,$CA308,CV308)</f>
        <v>0</v>
      </c>
      <c r="AP308" s="34">
        <f>INDEX(Curves!$A$12:$AZ$907,$CA308,CW308)</f>
        <v>0</v>
      </c>
      <c r="AQ308" s="34">
        <f>INDEX(Curves!$A$12:$AZ$907,$CA308,CX308)</f>
        <v>0</v>
      </c>
      <c r="AR308" s="34"/>
      <c r="AS308" s="34">
        <f>INDEX(Curves!$A$12:$AZ$907,$CA308,CZ308)</f>
        <v>0</v>
      </c>
      <c r="AT308" s="34">
        <f>INDEX(Curves!$A$12:$AZ$907,$CA308,DA308)</f>
        <v>0</v>
      </c>
      <c r="AU308" s="34">
        <f>INDEX(Curves!$A$12:$AZ$907,$CA308,DB308)</f>
        <v>0</v>
      </c>
      <c r="AV308" s="34"/>
      <c r="AW308" s="34">
        <f>INDEX(Curves!$A$12:$AZ$907,$CA308,DD308)</f>
        <v>0</v>
      </c>
      <c r="AX308" s="34">
        <f>INDEX(Curves!$A$12:$AZ$907,$CA308,DE308)</f>
        <v>0</v>
      </c>
      <c r="AY308" s="34">
        <f>INDEX(Curves!$A$12:$AZ$907,$CA308,DF308)</f>
        <v>0</v>
      </c>
      <c r="AZ308" s="34"/>
      <c r="BA308" s="34">
        <f>INDEX(Curves!$A$12:$AZ$907,$CA308,DH308)</f>
        <v>0</v>
      </c>
      <c r="BB308" s="34">
        <f>INDEX(Curves!$A$12:$AZ$907,$CA308,DI308)</f>
        <v>0</v>
      </c>
      <c r="BC308" s="34">
        <f>INDEX(Curves!$A$12:$AZ$907,$CA308,DJ308)</f>
        <v>0</v>
      </c>
      <c r="BD308" s="34"/>
      <c r="BE308" s="34">
        <f>INDEX(Curves!$A$12:$AZ$907,$CA308,DL308)</f>
        <v>0</v>
      </c>
      <c r="BF308" s="34">
        <f>INDEX(Curves!$A$12:$AZ$907,$CA308,DM308)</f>
        <v>0</v>
      </c>
      <c r="BG308" s="34">
        <f>INDEX(Curves!$A$12:$AZ$907,$CA308,DN308)</f>
        <v>0</v>
      </c>
      <c r="BH308" s="34"/>
      <c r="BI308" s="34">
        <f>INDEX(Curves!$A$12:$AZ$907,$CA308,DP308)</f>
        <v>0</v>
      </c>
      <c r="BJ308" s="34">
        <f>INDEX(Curves!$A$12:$AZ$907,$CA308,DQ308)</f>
        <v>0</v>
      </c>
      <c r="BK308" s="34">
        <f>INDEX(Curves!$A$12:$AZ$907,$CA308,DR308)</f>
        <v>0</v>
      </c>
      <c r="BL308"/>
      <c r="BM308"/>
      <c r="BN308" s="17">
        <f t="shared" si="342"/>
        <v>36647</v>
      </c>
      <c r="BO308" s="17">
        <f t="shared" ref="BO308:BX308" si="392">EOMONTH(BN308,1)</f>
        <v>36707</v>
      </c>
      <c r="BP308" s="17">
        <f t="shared" si="392"/>
        <v>36738</v>
      </c>
      <c r="BQ308" s="17">
        <f t="shared" si="392"/>
        <v>36769</v>
      </c>
      <c r="BR308" s="17">
        <f t="shared" si="392"/>
        <v>36799</v>
      </c>
      <c r="BS308" s="17">
        <f t="shared" si="392"/>
        <v>36830</v>
      </c>
      <c r="BT308" s="17">
        <f t="shared" si="392"/>
        <v>36860</v>
      </c>
      <c r="BU308" s="17">
        <f t="shared" si="392"/>
        <v>36891</v>
      </c>
      <c r="BV308" s="17">
        <f t="shared" si="392"/>
        <v>36922</v>
      </c>
      <c r="BW308" s="17">
        <f t="shared" si="392"/>
        <v>36950</v>
      </c>
      <c r="BX308" s="17">
        <f t="shared" si="392"/>
        <v>36981</v>
      </c>
      <c r="BY308" s="9"/>
      <c r="CA308" s="12">
        <f>MATCH(C308,Curves!$C$12:$C$433,0)</f>
        <v>306</v>
      </c>
      <c r="CB308" s="12">
        <f>MATCH(CONCATENATE("NG ",TEXT($BN308,"mmm-yyyy")),Curves!$11:$11,0)</f>
        <v>20</v>
      </c>
      <c r="CC308" s="12">
        <f>MATCH(CONCATENATE("B ",TEXT($BN308,"mmm-yyyy")),Curves!$11:$11,0)</f>
        <v>8</v>
      </c>
      <c r="CD308" s="12">
        <f>MATCH(CONCATENATE("DISC ",TEXT($BN308,"mmm-yyyy")),Curves!$11:$11,0)</f>
        <v>32</v>
      </c>
      <c r="CE308" s="12"/>
      <c r="CF308" s="12">
        <f>MATCH(CONCATENATE("NG ",TEXT($BO308,"mmm-yyyy")),Curves!$11:$11,0)</f>
        <v>21</v>
      </c>
      <c r="CG308" s="12">
        <f>MATCH(CONCATENATE("B ",TEXT($BO308,"mmm-yyyy")),Curves!$11:$11,0)</f>
        <v>9</v>
      </c>
      <c r="CH308" s="12">
        <f>MATCH(CONCATENATE("DISC ",TEXT($BO308,"mmm-yyyy")),Curves!$11:$11,0)</f>
        <v>33</v>
      </c>
      <c r="CI308" s="12"/>
      <c r="CJ308" s="12">
        <f>MATCH(CONCATENATE("NG ",TEXT($BP308,"mmm-yyyy")),Curves!$11:$11,0)</f>
        <v>22</v>
      </c>
      <c r="CK308" s="12">
        <f>MATCH(CONCATENATE("B ",TEXT($BP308,"mmm-yyyy")),Curves!$11:$11,0)</f>
        <v>10</v>
      </c>
      <c r="CL308" s="12">
        <f>MATCH(CONCATENATE("DISC ",TEXT($BP308,"mmm-yyyy")),Curves!$11:$11,0)</f>
        <v>34</v>
      </c>
      <c r="CM308" s="12"/>
      <c r="CN308" s="12">
        <f>MATCH(CONCATENATE("NG ",TEXT($BQ308,"mmm-yyyy")),Curves!$11:$11,0)</f>
        <v>23</v>
      </c>
      <c r="CO308" s="12">
        <f>MATCH(CONCATENATE("B ",TEXT($BQ308,"mmm-yyyy")),Curves!$11:$11,0)</f>
        <v>11</v>
      </c>
      <c r="CP308" s="12">
        <f>MATCH(CONCATENATE("DISC ",TEXT($BQ308,"mmm-yyyy")),Curves!$11:$11,0)</f>
        <v>35</v>
      </c>
      <c r="CQ308" s="12"/>
      <c r="CR308" s="12">
        <f>MATCH(CONCATENATE("NG ",TEXT($BR308,"mmm-yyyy")),Curves!$11:$11,0)</f>
        <v>24</v>
      </c>
      <c r="CS308" s="12">
        <f>MATCH(CONCATENATE("B ",TEXT($BR308,"mmm-yyyy")),Curves!$11:$11,0)</f>
        <v>12</v>
      </c>
      <c r="CT308" s="12">
        <f>MATCH(CONCATENATE("DISC ",TEXT($BR308,"mmm-yyyy")),Curves!$11:$11,0)</f>
        <v>36</v>
      </c>
      <c r="CU308" s="12"/>
      <c r="CV308" s="12">
        <f>MATCH(CONCATENATE("NG ",TEXT($BS308,"mmm-yyyy")),Curves!$11:$11,0)</f>
        <v>25</v>
      </c>
      <c r="CW308" s="12">
        <f>MATCH(CONCATENATE("B ",TEXT($BS308,"mmm-yyyy")),Curves!$11:$11,0)</f>
        <v>13</v>
      </c>
      <c r="CX308" s="12">
        <f>MATCH(CONCATENATE("DISC ",TEXT($BS308,"mmm-yyyy")),Curves!$11:$11,0)</f>
        <v>37</v>
      </c>
      <c r="CY308" s="12"/>
      <c r="CZ308" s="12">
        <f>MATCH(CONCATENATE("NG ",TEXT($BT308,"mmm-yyyy")),Curves!$11:$11,0)</f>
        <v>26</v>
      </c>
      <c r="DA308" s="12">
        <f>MATCH(CONCATENATE("B ",TEXT($BT308,"mmm-yyyy")),Curves!$11:$11,0)</f>
        <v>14</v>
      </c>
      <c r="DB308" s="12">
        <f>MATCH(CONCATENATE("DISC ",TEXT($BT308,"mmm-yyyy")),Curves!$11:$11,0)</f>
        <v>38</v>
      </c>
      <c r="DC308" s="12"/>
      <c r="DD308" s="12">
        <f>MATCH(CONCATENATE("NG ",TEXT($BU308,"mmm-yyyy")),Curves!$11:$11,0)</f>
        <v>27</v>
      </c>
      <c r="DE308" s="12">
        <f>MATCH(CONCATENATE("B ",TEXT($BU308,"mmm-yyyy")),Curves!$11:$11,0)</f>
        <v>15</v>
      </c>
      <c r="DF308" s="12">
        <f>MATCH(CONCATENATE("DISC ",TEXT($BU308,"mmm-yyyy")),Curves!$11:$11,0)</f>
        <v>39</v>
      </c>
      <c r="DG308" s="12"/>
      <c r="DH308" s="12">
        <f>MATCH(CONCATENATE("NG ",TEXT($BV308,"mmm-yyyy")),Curves!$11:$11,0)</f>
        <v>28</v>
      </c>
      <c r="DI308" s="12">
        <f>MATCH(CONCATENATE("B ",TEXT($BV308,"mmm-yyyy")),Curves!$11:$11,0)</f>
        <v>16</v>
      </c>
      <c r="DJ308" s="12">
        <f>MATCH(CONCATENATE("DISC ",TEXT($BV308,"mmm-yyyy")),Curves!$11:$11,0)</f>
        <v>40</v>
      </c>
      <c r="DL308" s="12">
        <f>MATCH(CONCATENATE("NG ",TEXT($BW308,"mmm-yyyy")),Curves!$11:$11,0)</f>
        <v>29</v>
      </c>
      <c r="DM308" s="12">
        <f>MATCH(CONCATENATE("B ",TEXT($BW308,"mmm-yyyy")),Curves!$11:$11,0)</f>
        <v>17</v>
      </c>
      <c r="DN308" s="12">
        <f>MATCH(CONCATENATE("DISC ",TEXT($BW308,"mmm-yyyy")),Curves!$11:$11,0)</f>
        <v>41</v>
      </c>
      <c r="DP308" s="12">
        <f>MATCH(CONCATENATE("NG ",TEXT($BX308,"mmm-yyyy")),Curves!$11:$11,0)</f>
        <v>30</v>
      </c>
      <c r="DQ308" s="12">
        <f>MATCH(CONCATENATE("B ",TEXT($BX308,"mmm-yyyy")),Curves!$11:$11,0)</f>
        <v>18</v>
      </c>
      <c r="DR308" s="12">
        <f>MATCH(CONCATENATE("DISC ",TEXT($BX308,"mmm-yyyy")),Curves!$11:$11,0)</f>
        <v>42</v>
      </c>
    </row>
    <row r="309" spans="2:122" x14ac:dyDescent="0.2">
      <c r="B309" s="6">
        <f t="shared" si="326"/>
        <v>36951</v>
      </c>
      <c r="C309" s="27">
        <f>IF(Curves!C318&lt;&gt;"",Curves!C318,"")</f>
        <v>36923</v>
      </c>
      <c r="D309" s="31"/>
      <c r="E309" s="20">
        <f t="shared" si="327"/>
        <v>0</v>
      </c>
      <c r="F309" s="20">
        <f t="shared" si="329"/>
        <v>0</v>
      </c>
      <c r="G309" s="20">
        <f t="shared" si="330"/>
        <v>0</v>
      </c>
      <c r="H309" s="20">
        <f t="shared" si="331"/>
        <v>0</v>
      </c>
      <c r="I309" s="20">
        <f t="shared" si="332"/>
        <v>0</v>
      </c>
      <c r="J309" s="20">
        <f t="shared" si="333"/>
        <v>0</v>
      </c>
      <c r="K309" s="20">
        <f t="shared" si="334"/>
        <v>0</v>
      </c>
      <c r="L309" s="20">
        <f t="shared" si="335"/>
        <v>0</v>
      </c>
      <c r="M309" s="20">
        <f t="shared" si="336"/>
        <v>0</v>
      </c>
      <c r="N309" s="20">
        <f t="shared" si="337"/>
        <v>0</v>
      </c>
      <c r="O309" s="21">
        <f t="shared" si="338"/>
        <v>0</v>
      </c>
      <c r="P309" s="20"/>
      <c r="Q309" s="50">
        <f t="shared" si="339"/>
        <v>0</v>
      </c>
      <c r="R309" s="50">
        <f t="shared" si="389"/>
        <v>0</v>
      </c>
      <c r="S309" s="51">
        <f t="shared" si="340"/>
        <v>0.50127665381004682</v>
      </c>
      <c r="U309" s="34">
        <f>INDEX(Curves!$A$12:$AZ$907,$CA309,CB309)</f>
        <v>0</v>
      </c>
      <c r="V309" s="34">
        <f>INDEX(Curves!$A$12:$AZ$907,$CA309,CC309)</f>
        <v>0</v>
      </c>
      <c r="W309" s="34">
        <f>INDEX(Curves!$A$12:$AZ$907,$CA309,CD309)</f>
        <v>0</v>
      </c>
      <c r="X309" s="34"/>
      <c r="Y309" s="34">
        <f>INDEX(Curves!$A$12:$AZ$907,$CA309,CF309)</f>
        <v>0</v>
      </c>
      <c r="Z309" s="34">
        <f>INDEX(Curves!$A$12:$AZ$907,$CA309,CG309)</f>
        <v>0</v>
      </c>
      <c r="AA309" s="34">
        <f>INDEX(Curves!$A$12:$AZ$907,$CA309,CH309)</f>
        <v>0</v>
      </c>
      <c r="AB309" s="34"/>
      <c r="AC309" s="34">
        <f>INDEX(Curves!$A$12:$AZ$907,$CA309,CJ309)</f>
        <v>0</v>
      </c>
      <c r="AD309" s="34">
        <f>INDEX(Curves!$A$12:$AZ$907,$CA309,CK309)</f>
        <v>0</v>
      </c>
      <c r="AE309" s="34">
        <f>INDEX(Curves!$A$12:$AZ$907,$CA309,CL309)</f>
        <v>0</v>
      </c>
      <c r="AF309" s="34"/>
      <c r="AG309" s="34">
        <f>INDEX(Curves!$A$12:$AZ$907,$CA309,CN309)</f>
        <v>0</v>
      </c>
      <c r="AH309" s="34">
        <f>INDEX(Curves!$A$12:$AZ$907,$CA309,CO309)</f>
        <v>0</v>
      </c>
      <c r="AI309" s="34">
        <f>INDEX(Curves!$A$12:$AZ$907,$CA309,CP309)</f>
        <v>0</v>
      </c>
      <c r="AJ309" s="34"/>
      <c r="AK309" s="34">
        <f>INDEX(Curves!$A$12:$AZ$907,$CA309,CR309)</f>
        <v>0</v>
      </c>
      <c r="AL309" s="34">
        <f>INDEX(Curves!$A$12:$AZ$907,$CA309,CS309)</f>
        <v>0</v>
      </c>
      <c r="AM309" s="34">
        <f>INDEX(Curves!$A$12:$AZ$907,$CA309,CT309)</f>
        <v>0</v>
      </c>
      <c r="AN309" s="34"/>
      <c r="AO309" s="34">
        <f>INDEX(Curves!$A$12:$AZ$907,$CA309,CV309)</f>
        <v>0</v>
      </c>
      <c r="AP309" s="34">
        <f>INDEX(Curves!$A$12:$AZ$907,$CA309,CW309)</f>
        <v>0</v>
      </c>
      <c r="AQ309" s="34">
        <f>INDEX(Curves!$A$12:$AZ$907,$CA309,CX309)</f>
        <v>0</v>
      </c>
      <c r="AR309" s="34"/>
      <c r="AS309" s="34">
        <f>INDEX(Curves!$A$12:$AZ$907,$CA309,CZ309)</f>
        <v>0</v>
      </c>
      <c r="AT309" s="34">
        <f>INDEX(Curves!$A$12:$AZ$907,$CA309,DA309)</f>
        <v>0</v>
      </c>
      <c r="AU309" s="34">
        <f>INDEX(Curves!$A$12:$AZ$907,$CA309,DB309)</f>
        <v>0</v>
      </c>
      <c r="AV309" s="34"/>
      <c r="AW309" s="34">
        <f>INDEX(Curves!$A$12:$AZ$907,$CA309,DD309)</f>
        <v>0</v>
      </c>
      <c r="AX309" s="34">
        <f>INDEX(Curves!$A$12:$AZ$907,$CA309,DE309)</f>
        <v>0</v>
      </c>
      <c r="AY309" s="34">
        <f>INDEX(Curves!$A$12:$AZ$907,$CA309,DF309)</f>
        <v>0</v>
      </c>
      <c r="AZ309" s="34"/>
      <c r="BA309" s="34">
        <f>INDEX(Curves!$A$12:$AZ$907,$CA309,DH309)</f>
        <v>0</v>
      </c>
      <c r="BB309" s="34">
        <f>INDEX(Curves!$A$12:$AZ$907,$CA309,DI309)</f>
        <v>0</v>
      </c>
      <c r="BC309" s="34">
        <f>INDEX(Curves!$A$12:$AZ$907,$CA309,DJ309)</f>
        <v>0</v>
      </c>
      <c r="BD309" s="34"/>
      <c r="BE309" s="34">
        <f>INDEX(Curves!$A$12:$AZ$907,$CA309,DL309)</f>
        <v>0</v>
      </c>
      <c r="BF309" s="34">
        <f>INDEX(Curves!$A$12:$AZ$907,$CA309,DM309)</f>
        <v>0</v>
      </c>
      <c r="BG309" s="34">
        <f>INDEX(Curves!$A$12:$AZ$907,$CA309,DN309)</f>
        <v>0</v>
      </c>
      <c r="BH309" s="34"/>
      <c r="BI309" s="34">
        <f>INDEX(Curves!$A$12:$AZ$907,$CA309,DP309)</f>
        <v>0</v>
      </c>
      <c r="BJ309" s="34">
        <f>INDEX(Curves!$A$12:$AZ$907,$CA309,DQ309)</f>
        <v>0</v>
      </c>
      <c r="BK309" s="34">
        <f>INDEX(Curves!$A$12:$AZ$907,$CA309,DR309)</f>
        <v>0</v>
      </c>
      <c r="BL309"/>
      <c r="BM309"/>
      <c r="BN309" s="17">
        <f t="shared" si="342"/>
        <v>36647</v>
      </c>
      <c r="BO309" s="17">
        <f t="shared" ref="BO309:BX309" si="393">EOMONTH(BN309,1)</f>
        <v>36707</v>
      </c>
      <c r="BP309" s="17">
        <f t="shared" si="393"/>
        <v>36738</v>
      </c>
      <c r="BQ309" s="17">
        <f t="shared" si="393"/>
        <v>36769</v>
      </c>
      <c r="BR309" s="17">
        <f t="shared" si="393"/>
        <v>36799</v>
      </c>
      <c r="BS309" s="17">
        <f t="shared" si="393"/>
        <v>36830</v>
      </c>
      <c r="BT309" s="17">
        <f t="shared" si="393"/>
        <v>36860</v>
      </c>
      <c r="BU309" s="17">
        <f t="shared" si="393"/>
        <v>36891</v>
      </c>
      <c r="BV309" s="17">
        <f t="shared" si="393"/>
        <v>36922</v>
      </c>
      <c r="BW309" s="17">
        <f t="shared" si="393"/>
        <v>36950</v>
      </c>
      <c r="BX309" s="17">
        <f t="shared" si="393"/>
        <v>36981</v>
      </c>
      <c r="BY309" s="9"/>
      <c r="CA309" s="12">
        <f>MATCH(C309,Curves!$C$12:$C$433,0)</f>
        <v>307</v>
      </c>
      <c r="CB309" s="12">
        <f>MATCH(CONCATENATE("NG ",TEXT($BN309,"mmm-yyyy")),Curves!$11:$11,0)</f>
        <v>20</v>
      </c>
      <c r="CC309" s="12">
        <f>MATCH(CONCATENATE("B ",TEXT($BN309,"mmm-yyyy")),Curves!$11:$11,0)</f>
        <v>8</v>
      </c>
      <c r="CD309" s="12">
        <f>MATCH(CONCATENATE("DISC ",TEXT($BN309,"mmm-yyyy")),Curves!$11:$11,0)</f>
        <v>32</v>
      </c>
      <c r="CE309" s="12"/>
      <c r="CF309" s="12">
        <f>MATCH(CONCATENATE("NG ",TEXT($BO309,"mmm-yyyy")),Curves!$11:$11,0)</f>
        <v>21</v>
      </c>
      <c r="CG309" s="12">
        <f>MATCH(CONCATENATE("B ",TEXT($BO309,"mmm-yyyy")),Curves!$11:$11,0)</f>
        <v>9</v>
      </c>
      <c r="CH309" s="12">
        <f>MATCH(CONCATENATE("DISC ",TEXT($BO309,"mmm-yyyy")),Curves!$11:$11,0)</f>
        <v>33</v>
      </c>
      <c r="CI309" s="12"/>
      <c r="CJ309" s="12">
        <f>MATCH(CONCATENATE("NG ",TEXT($BP309,"mmm-yyyy")),Curves!$11:$11,0)</f>
        <v>22</v>
      </c>
      <c r="CK309" s="12">
        <f>MATCH(CONCATENATE("B ",TEXT($BP309,"mmm-yyyy")),Curves!$11:$11,0)</f>
        <v>10</v>
      </c>
      <c r="CL309" s="12">
        <f>MATCH(CONCATENATE("DISC ",TEXT($BP309,"mmm-yyyy")),Curves!$11:$11,0)</f>
        <v>34</v>
      </c>
      <c r="CM309" s="12"/>
      <c r="CN309" s="12">
        <f>MATCH(CONCATENATE("NG ",TEXT($BQ309,"mmm-yyyy")),Curves!$11:$11,0)</f>
        <v>23</v>
      </c>
      <c r="CO309" s="12">
        <f>MATCH(CONCATENATE("B ",TEXT($BQ309,"mmm-yyyy")),Curves!$11:$11,0)</f>
        <v>11</v>
      </c>
      <c r="CP309" s="12">
        <f>MATCH(CONCATENATE("DISC ",TEXT($BQ309,"mmm-yyyy")),Curves!$11:$11,0)</f>
        <v>35</v>
      </c>
      <c r="CQ309" s="12"/>
      <c r="CR309" s="12">
        <f>MATCH(CONCATENATE("NG ",TEXT($BR309,"mmm-yyyy")),Curves!$11:$11,0)</f>
        <v>24</v>
      </c>
      <c r="CS309" s="12">
        <f>MATCH(CONCATENATE("B ",TEXT($BR309,"mmm-yyyy")),Curves!$11:$11,0)</f>
        <v>12</v>
      </c>
      <c r="CT309" s="12">
        <f>MATCH(CONCATENATE("DISC ",TEXT($BR309,"mmm-yyyy")),Curves!$11:$11,0)</f>
        <v>36</v>
      </c>
      <c r="CU309" s="12"/>
      <c r="CV309" s="12">
        <f>MATCH(CONCATENATE("NG ",TEXT($BS309,"mmm-yyyy")),Curves!$11:$11,0)</f>
        <v>25</v>
      </c>
      <c r="CW309" s="12">
        <f>MATCH(CONCATENATE("B ",TEXT($BS309,"mmm-yyyy")),Curves!$11:$11,0)</f>
        <v>13</v>
      </c>
      <c r="CX309" s="12">
        <f>MATCH(CONCATENATE("DISC ",TEXT($BS309,"mmm-yyyy")),Curves!$11:$11,0)</f>
        <v>37</v>
      </c>
      <c r="CY309" s="12"/>
      <c r="CZ309" s="12">
        <f>MATCH(CONCATENATE("NG ",TEXT($BT309,"mmm-yyyy")),Curves!$11:$11,0)</f>
        <v>26</v>
      </c>
      <c r="DA309" s="12">
        <f>MATCH(CONCATENATE("B ",TEXT($BT309,"mmm-yyyy")),Curves!$11:$11,0)</f>
        <v>14</v>
      </c>
      <c r="DB309" s="12">
        <f>MATCH(CONCATENATE("DISC ",TEXT($BT309,"mmm-yyyy")),Curves!$11:$11,0)</f>
        <v>38</v>
      </c>
      <c r="DC309" s="12"/>
      <c r="DD309" s="12">
        <f>MATCH(CONCATENATE("NG ",TEXT($BU309,"mmm-yyyy")),Curves!$11:$11,0)</f>
        <v>27</v>
      </c>
      <c r="DE309" s="12">
        <f>MATCH(CONCATENATE("B ",TEXT($BU309,"mmm-yyyy")),Curves!$11:$11,0)</f>
        <v>15</v>
      </c>
      <c r="DF309" s="12">
        <f>MATCH(CONCATENATE("DISC ",TEXT($BU309,"mmm-yyyy")),Curves!$11:$11,0)</f>
        <v>39</v>
      </c>
      <c r="DG309" s="12"/>
      <c r="DH309" s="12">
        <f>MATCH(CONCATENATE("NG ",TEXT($BV309,"mmm-yyyy")),Curves!$11:$11,0)</f>
        <v>28</v>
      </c>
      <c r="DI309" s="12">
        <f>MATCH(CONCATENATE("B ",TEXT($BV309,"mmm-yyyy")),Curves!$11:$11,0)</f>
        <v>16</v>
      </c>
      <c r="DJ309" s="12">
        <f>MATCH(CONCATENATE("DISC ",TEXT($BV309,"mmm-yyyy")),Curves!$11:$11,0)</f>
        <v>40</v>
      </c>
      <c r="DL309" s="12">
        <f>MATCH(CONCATENATE("NG ",TEXT($BW309,"mmm-yyyy")),Curves!$11:$11,0)</f>
        <v>29</v>
      </c>
      <c r="DM309" s="12">
        <f>MATCH(CONCATENATE("B ",TEXT($BW309,"mmm-yyyy")),Curves!$11:$11,0)</f>
        <v>17</v>
      </c>
      <c r="DN309" s="12">
        <f>MATCH(CONCATENATE("DISC ",TEXT($BW309,"mmm-yyyy")),Curves!$11:$11,0)</f>
        <v>41</v>
      </c>
      <c r="DP309" s="12">
        <f>MATCH(CONCATENATE("NG ",TEXT($BX309,"mmm-yyyy")),Curves!$11:$11,0)</f>
        <v>30</v>
      </c>
      <c r="DQ309" s="12">
        <f>MATCH(CONCATENATE("B ",TEXT($BX309,"mmm-yyyy")),Curves!$11:$11,0)</f>
        <v>18</v>
      </c>
      <c r="DR309" s="12">
        <f>MATCH(CONCATENATE("DISC ",TEXT($BX309,"mmm-yyyy")),Curves!$11:$11,0)</f>
        <v>42</v>
      </c>
    </row>
    <row r="310" spans="2:122" x14ac:dyDescent="0.2">
      <c r="B310" s="6">
        <f t="shared" si="326"/>
        <v>36951</v>
      </c>
      <c r="C310" s="27">
        <f>IF(Curves!C319&lt;&gt;"",Curves!C319,"")</f>
        <v>36924</v>
      </c>
      <c r="D310" s="31"/>
      <c r="E310" s="20">
        <f t="shared" si="327"/>
        <v>0</v>
      </c>
      <c r="F310" s="20">
        <f t="shared" si="329"/>
        <v>0</v>
      </c>
      <c r="G310" s="20">
        <f t="shared" si="330"/>
        <v>0</v>
      </c>
      <c r="H310" s="20">
        <f t="shared" si="331"/>
        <v>0</v>
      </c>
      <c r="I310" s="20">
        <f t="shared" si="332"/>
        <v>0</v>
      </c>
      <c r="J310" s="20">
        <f t="shared" si="333"/>
        <v>0</v>
      </c>
      <c r="K310" s="20">
        <f t="shared" si="334"/>
        <v>0</v>
      </c>
      <c r="L310" s="20">
        <f t="shared" si="335"/>
        <v>0</v>
      </c>
      <c r="M310" s="20">
        <f t="shared" si="336"/>
        <v>0</v>
      </c>
      <c r="N310" s="20">
        <f t="shared" si="337"/>
        <v>0</v>
      </c>
      <c r="O310" s="21">
        <f t="shared" si="338"/>
        <v>0</v>
      </c>
      <c r="P310" s="20"/>
      <c r="Q310" s="50">
        <f t="shared" si="339"/>
        <v>0</v>
      </c>
      <c r="R310" s="50">
        <f t="shared" si="389"/>
        <v>0</v>
      </c>
      <c r="S310" s="51">
        <f t="shared" si="340"/>
        <v>0.50127665381004682</v>
      </c>
      <c r="U310" s="34">
        <f>INDEX(Curves!$A$12:$AZ$907,$CA310,CB310)</f>
        <v>0</v>
      </c>
      <c r="V310" s="34">
        <f>INDEX(Curves!$A$12:$AZ$907,$CA310,CC310)</f>
        <v>0</v>
      </c>
      <c r="W310" s="34">
        <f>INDEX(Curves!$A$12:$AZ$907,$CA310,CD310)</f>
        <v>0</v>
      </c>
      <c r="X310" s="34"/>
      <c r="Y310" s="34">
        <f>INDEX(Curves!$A$12:$AZ$907,$CA310,CF310)</f>
        <v>0</v>
      </c>
      <c r="Z310" s="34">
        <f>INDEX(Curves!$A$12:$AZ$907,$CA310,CG310)</f>
        <v>0</v>
      </c>
      <c r="AA310" s="34">
        <f>INDEX(Curves!$A$12:$AZ$907,$CA310,CH310)</f>
        <v>0</v>
      </c>
      <c r="AB310" s="34"/>
      <c r="AC310" s="34">
        <f>INDEX(Curves!$A$12:$AZ$907,$CA310,CJ310)</f>
        <v>0</v>
      </c>
      <c r="AD310" s="34">
        <f>INDEX(Curves!$A$12:$AZ$907,$CA310,CK310)</f>
        <v>0</v>
      </c>
      <c r="AE310" s="34">
        <f>INDEX(Curves!$A$12:$AZ$907,$CA310,CL310)</f>
        <v>0</v>
      </c>
      <c r="AF310" s="34"/>
      <c r="AG310" s="34">
        <f>INDEX(Curves!$A$12:$AZ$907,$CA310,CN310)</f>
        <v>0</v>
      </c>
      <c r="AH310" s="34">
        <f>INDEX(Curves!$A$12:$AZ$907,$CA310,CO310)</f>
        <v>0</v>
      </c>
      <c r="AI310" s="34">
        <f>INDEX(Curves!$A$12:$AZ$907,$CA310,CP310)</f>
        <v>0</v>
      </c>
      <c r="AJ310" s="34"/>
      <c r="AK310" s="34">
        <f>INDEX(Curves!$A$12:$AZ$907,$CA310,CR310)</f>
        <v>0</v>
      </c>
      <c r="AL310" s="34">
        <f>INDEX(Curves!$A$12:$AZ$907,$CA310,CS310)</f>
        <v>0</v>
      </c>
      <c r="AM310" s="34">
        <f>INDEX(Curves!$A$12:$AZ$907,$CA310,CT310)</f>
        <v>0</v>
      </c>
      <c r="AN310" s="34"/>
      <c r="AO310" s="34">
        <f>INDEX(Curves!$A$12:$AZ$907,$CA310,CV310)</f>
        <v>0</v>
      </c>
      <c r="AP310" s="34">
        <f>INDEX(Curves!$A$12:$AZ$907,$CA310,CW310)</f>
        <v>0</v>
      </c>
      <c r="AQ310" s="34">
        <f>INDEX(Curves!$A$12:$AZ$907,$CA310,CX310)</f>
        <v>0</v>
      </c>
      <c r="AR310" s="34"/>
      <c r="AS310" s="34">
        <f>INDEX(Curves!$A$12:$AZ$907,$CA310,CZ310)</f>
        <v>0</v>
      </c>
      <c r="AT310" s="34">
        <f>INDEX(Curves!$A$12:$AZ$907,$CA310,DA310)</f>
        <v>0</v>
      </c>
      <c r="AU310" s="34">
        <f>INDEX(Curves!$A$12:$AZ$907,$CA310,DB310)</f>
        <v>0</v>
      </c>
      <c r="AV310" s="34"/>
      <c r="AW310" s="34">
        <f>INDEX(Curves!$A$12:$AZ$907,$CA310,DD310)</f>
        <v>0</v>
      </c>
      <c r="AX310" s="34">
        <f>INDEX(Curves!$A$12:$AZ$907,$CA310,DE310)</f>
        <v>0</v>
      </c>
      <c r="AY310" s="34">
        <f>INDEX(Curves!$A$12:$AZ$907,$CA310,DF310)</f>
        <v>0</v>
      </c>
      <c r="AZ310" s="34"/>
      <c r="BA310" s="34">
        <f>INDEX(Curves!$A$12:$AZ$907,$CA310,DH310)</f>
        <v>0</v>
      </c>
      <c r="BB310" s="34">
        <f>INDEX(Curves!$A$12:$AZ$907,$CA310,DI310)</f>
        <v>0</v>
      </c>
      <c r="BC310" s="34">
        <f>INDEX(Curves!$A$12:$AZ$907,$CA310,DJ310)</f>
        <v>0</v>
      </c>
      <c r="BD310" s="34"/>
      <c r="BE310" s="34">
        <f>INDEX(Curves!$A$12:$AZ$907,$CA310,DL310)</f>
        <v>0</v>
      </c>
      <c r="BF310" s="34">
        <f>INDEX(Curves!$A$12:$AZ$907,$CA310,DM310)</f>
        <v>0</v>
      </c>
      <c r="BG310" s="34">
        <f>INDEX(Curves!$A$12:$AZ$907,$CA310,DN310)</f>
        <v>0</v>
      </c>
      <c r="BH310" s="34"/>
      <c r="BI310" s="34">
        <f>INDEX(Curves!$A$12:$AZ$907,$CA310,DP310)</f>
        <v>0</v>
      </c>
      <c r="BJ310" s="34">
        <f>INDEX(Curves!$A$12:$AZ$907,$CA310,DQ310)</f>
        <v>0</v>
      </c>
      <c r="BK310" s="34">
        <f>INDEX(Curves!$A$12:$AZ$907,$CA310,DR310)</f>
        <v>0</v>
      </c>
      <c r="BL310"/>
      <c r="BM310"/>
      <c r="BN310" s="17">
        <f t="shared" si="342"/>
        <v>36647</v>
      </c>
      <c r="BO310" s="17">
        <f t="shared" ref="BO310:BX310" si="394">EOMONTH(BN310,1)</f>
        <v>36707</v>
      </c>
      <c r="BP310" s="17">
        <f t="shared" si="394"/>
        <v>36738</v>
      </c>
      <c r="BQ310" s="17">
        <f t="shared" si="394"/>
        <v>36769</v>
      </c>
      <c r="BR310" s="17">
        <f t="shared" si="394"/>
        <v>36799</v>
      </c>
      <c r="BS310" s="17">
        <f t="shared" si="394"/>
        <v>36830</v>
      </c>
      <c r="BT310" s="17">
        <f t="shared" si="394"/>
        <v>36860</v>
      </c>
      <c r="BU310" s="17">
        <f t="shared" si="394"/>
        <v>36891</v>
      </c>
      <c r="BV310" s="17">
        <f t="shared" si="394"/>
        <v>36922</v>
      </c>
      <c r="BW310" s="17">
        <f t="shared" si="394"/>
        <v>36950</v>
      </c>
      <c r="BX310" s="17">
        <f t="shared" si="394"/>
        <v>36981</v>
      </c>
      <c r="BY310" s="9"/>
      <c r="CA310" s="12">
        <f>MATCH(C310,Curves!$C$12:$C$433,0)</f>
        <v>308</v>
      </c>
      <c r="CB310" s="12">
        <f>MATCH(CONCATENATE("NG ",TEXT($BN310,"mmm-yyyy")),Curves!$11:$11,0)</f>
        <v>20</v>
      </c>
      <c r="CC310" s="12">
        <f>MATCH(CONCATENATE("B ",TEXT($BN310,"mmm-yyyy")),Curves!$11:$11,0)</f>
        <v>8</v>
      </c>
      <c r="CD310" s="12">
        <f>MATCH(CONCATENATE("DISC ",TEXT($BN310,"mmm-yyyy")),Curves!$11:$11,0)</f>
        <v>32</v>
      </c>
      <c r="CE310" s="12"/>
      <c r="CF310" s="12">
        <f>MATCH(CONCATENATE("NG ",TEXT($BO310,"mmm-yyyy")),Curves!$11:$11,0)</f>
        <v>21</v>
      </c>
      <c r="CG310" s="12">
        <f>MATCH(CONCATENATE("B ",TEXT($BO310,"mmm-yyyy")),Curves!$11:$11,0)</f>
        <v>9</v>
      </c>
      <c r="CH310" s="12">
        <f>MATCH(CONCATENATE("DISC ",TEXT($BO310,"mmm-yyyy")),Curves!$11:$11,0)</f>
        <v>33</v>
      </c>
      <c r="CI310" s="12"/>
      <c r="CJ310" s="12">
        <f>MATCH(CONCATENATE("NG ",TEXT($BP310,"mmm-yyyy")),Curves!$11:$11,0)</f>
        <v>22</v>
      </c>
      <c r="CK310" s="12">
        <f>MATCH(CONCATENATE("B ",TEXT($BP310,"mmm-yyyy")),Curves!$11:$11,0)</f>
        <v>10</v>
      </c>
      <c r="CL310" s="12">
        <f>MATCH(CONCATENATE("DISC ",TEXT($BP310,"mmm-yyyy")),Curves!$11:$11,0)</f>
        <v>34</v>
      </c>
      <c r="CM310" s="12"/>
      <c r="CN310" s="12">
        <f>MATCH(CONCATENATE("NG ",TEXT($BQ310,"mmm-yyyy")),Curves!$11:$11,0)</f>
        <v>23</v>
      </c>
      <c r="CO310" s="12">
        <f>MATCH(CONCATENATE("B ",TEXT($BQ310,"mmm-yyyy")),Curves!$11:$11,0)</f>
        <v>11</v>
      </c>
      <c r="CP310" s="12">
        <f>MATCH(CONCATENATE("DISC ",TEXT($BQ310,"mmm-yyyy")),Curves!$11:$11,0)</f>
        <v>35</v>
      </c>
      <c r="CQ310" s="12"/>
      <c r="CR310" s="12">
        <f>MATCH(CONCATENATE("NG ",TEXT($BR310,"mmm-yyyy")),Curves!$11:$11,0)</f>
        <v>24</v>
      </c>
      <c r="CS310" s="12">
        <f>MATCH(CONCATENATE("B ",TEXT($BR310,"mmm-yyyy")),Curves!$11:$11,0)</f>
        <v>12</v>
      </c>
      <c r="CT310" s="12">
        <f>MATCH(CONCATENATE("DISC ",TEXT($BR310,"mmm-yyyy")),Curves!$11:$11,0)</f>
        <v>36</v>
      </c>
      <c r="CU310" s="12"/>
      <c r="CV310" s="12">
        <f>MATCH(CONCATENATE("NG ",TEXT($BS310,"mmm-yyyy")),Curves!$11:$11,0)</f>
        <v>25</v>
      </c>
      <c r="CW310" s="12">
        <f>MATCH(CONCATENATE("B ",TEXT($BS310,"mmm-yyyy")),Curves!$11:$11,0)</f>
        <v>13</v>
      </c>
      <c r="CX310" s="12">
        <f>MATCH(CONCATENATE("DISC ",TEXT($BS310,"mmm-yyyy")),Curves!$11:$11,0)</f>
        <v>37</v>
      </c>
      <c r="CY310" s="12"/>
      <c r="CZ310" s="12">
        <f>MATCH(CONCATENATE("NG ",TEXT($BT310,"mmm-yyyy")),Curves!$11:$11,0)</f>
        <v>26</v>
      </c>
      <c r="DA310" s="12">
        <f>MATCH(CONCATENATE("B ",TEXT($BT310,"mmm-yyyy")),Curves!$11:$11,0)</f>
        <v>14</v>
      </c>
      <c r="DB310" s="12">
        <f>MATCH(CONCATENATE("DISC ",TEXT($BT310,"mmm-yyyy")),Curves!$11:$11,0)</f>
        <v>38</v>
      </c>
      <c r="DC310" s="12"/>
      <c r="DD310" s="12">
        <f>MATCH(CONCATENATE("NG ",TEXT($BU310,"mmm-yyyy")),Curves!$11:$11,0)</f>
        <v>27</v>
      </c>
      <c r="DE310" s="12">
        <f>MATCH(CONCATENATE("B ",TEXT($BU310,"mmm-yyyy")),Curves!$11:$11,0)</f>
        <v>15</v>
      </c>
      <c r="DF310" s="12">
        <f>MATCH(CONCATENATE("DISC ",TEXT($BU310,"mmm-yyyy")),Curves!$11:$11,0)</f>
        <v>39</v>
      </c>
      <c r="DG310" s="12"/>
      <c r="DH310" s="12">
        <f>MATCH(CONCATENATE("NG ",TEXT($BV310,"mmm-yyyy")),Curves!$11:$11,0)</f>
        <v>28</v>
      </c>
      <c r="DI310" s="12">
        <f>MATCH(CONCATENATE("B ",TEXT($BV310,"mmm-yyyy")),Curves!$11:$11,0)</f>
        <v>16</v>
      </c>
      <c r="DJ310" s="12">
        <f>MATCH(CONCATENATE("DISC ",TEXT($BV310,"mmm-yyyy")),Curves!$11:$11,0)</f>
        <v>40</v>
      </c>
      <c r="DL310" s="12">
        <f>MATCH(CONCATENATE("NG ",TEXT($BW310,"mmm-yyyy")),Curves!$11:$11,0)</f>
        <v>29</v>
      </c>
      <c r="DM310" s="12">
        <f>MATCH(CONCATENATE("B ",TEXT($BW310,"mmm-yyyy")),Curves!$11:$11,0)</f>
        <v>17</v>
      </c>
      <c r="DN310" s="12">
        <f>MATCH(CONCATENATE("DISC ",TEXT($BW310,"mmm-yyyy")),Curves!$11:$11,0)</f>
        <v>41</v>
      </c>
      <c r="DP310" s="12">
        <f>MATCH(CONCATENATE("NG ",TEXT($BX310,"mmm-yyyy")),Curves!$11:$11,0)</f>
        <v>30</v>
      </c>
      <c r="DQ310" s="12">
        <f>MATCH(CONCATENATE("B ",TEXT($BX310,"mmm-yyyy")),Curves!$11:$11,0)</f>
        <v>18</v>
      </c>
      <c r="DR310" s="12">
        <f>MATCH(CONCATENATE("DISC ",TEXT($BX310,"mmm-yyyy")),Curves!$11:$11,0)</f>
        <v>42</v>
      </c>
    </row>
    <row r="311" spans="2:122" x14ac:dyDescent="0.2">
      <c r="B311" s="6">
        <f t="shared" si="326"/>
        <v>36951</v>
      </c>
      <c r="C311" s="27">
        <f>IF(Curves!C320&lt;&gt;"",Curves!C320,"")</f>
        <v>36925</v>
      </c>
      <c r="D311" s="31"/>
      <c r="E311" s="20">
        <f t="shared" si="327"/>
        <v>0</v>
      </c>
      <c r="F311" s="20">
        <f t="shared" si="329"/>
        <v>0</v>
      </c>
      <c r="G311" s="20">
        <f t="shared" si="330"/>
        <v>0</v>
      </c>
      <c r="H311" s="20">
        <f t="shared" si="331"/>
        <v>0</v>
      </c>
      <c r="I311" s="20">
        <f t="shared" si="332"/>
        <v>0</v>
      </c>
      <c r="J311" s="20">
        <f t="shared" si="333"/>
        <v>0</v>
      </c>
      <c r="K311" s="20">
        <f t="shared" si="334"/>
        <v>0</v>
      </c>
      <c r="L311" s="20">
        <f t="shared" si="335"/>
        <v>0</v>
      </c>
      <c r="M311" s="20">
        <f t="shared" si="336"/>
        <v>0</v>
      </c>
      <c r="N311" s="20">
        <f t="shared" si="337"/>
        <v>0</v>
      </c>
      <c r="O311" s="21">
        <f t="shared" si="338"/>
        <v>0</v>
      </c>
      <c r="P311" s="20"/>
      <c r="Q311" s="50">
        <f t="shared" si="339"/>
        <v>0</v>
      </c>
      <c r="R311" s="50">
        <f t="shared" si="389"/>
        <v>0</v>
      </c>
      <c r="S311" s="51">
        <f t="shared" si="340"/>
        <v>0.50127665381004682</v>
      </c>
      <c r="U311" s="34">
        <f>INDEX(Curves!$A$12:$AZ$907,$CA311,CB311)</f>
        <v>0</v>
      </c>
      <c r="V311" s="34">
        <f>INDEX(Curves!$A$12:$AZ$907,$CA311,CC311)</f>
        <v>0</v>
      </c>
      <c r="W311" s="34">
        <f>INDEX(Curves!$A$12:$AZ$907,$CA311,CD311)</f>
        <v>0</v>
      </c>
      <c r="X311" s="34"/>
      <c r="Y311" s="34">
        <f>INDEX(Curves!$A$12:$AZ$907,$CA311,CF311)</f>
        <v>0</v>
      </c>
      <c r="Z311" s="34">
        <f>INDEX(Curves!$A$12:$AZ$907,$CA311,CG311)</f>
        <v>0</v>
      </c>
      <c r="AA311" s="34">
        <f>INDEX(Curves!$A$12:$AZ$907,$CA311,CH311)</f>
        <v>0</v>
      </c>
      <c r="AB311" s="34"/>
      <c r="AC311" s="34">
        <f>INDEX(Curves!$A$12:$AZ$907,$CA311,CJ311)</f>
        <v>0</v>
      </c>
      <c r="AD311" s="34">
        <f>INDEX(Curves!$A$12:$AZ$907,$CA311,CK311)</f>
        <v>0</v>
      </c>
      <c r="AE311" s="34">
        <f>INDEX(Curves!$A$12:$AZ$907,$CA311,CL311)</f>
        <v>0</v>
      </c>
      <c r="AF311" s="34"/>
      <c r="AG311" s="34">
        <f>INDEX(Curves!$A$12:$AZ$907,$CA311,CN311)</f>
        <v>0</v>
      </c>
      <c r="AH311" s="34">
        <f>INDEX(Curves!$A$12:$AZ$907,$CA311,CO311)</f>
        <v>0</v>
      </c>
      <c r="AI311" s="34">
        <f>INDEX(Curves!$A$12:$AZ$907,$CA311,CP311)</f>
        <v>0</v>
      </c>
      <c r="AJ311" s="34"/>
      <c r="AK311" s="34">
        <f>INDEX(Curves!$A$12:$AZ$907,$CA311,CR311)</f>
        <v>0</v>
      </c>
      <c r="AL311" s="34">
        <f>INDEX(Curves!$A$12:$AZ$907,$CA311,CS311)</f>
        <v>0</v>
      </c>
      <c r="AM311" s="34">
        <f>INDEX(Curves!$A$12:$AZ$907,$CA311,CT311)</f>
        <v>0</v>
      </c>
      <c r="AN311" s="34"/>
      <c r="AO311" s="34">
        <f>INDEX(Curves!$A$12:$AZ$907,$CA311,CV311)</f>
        <v>0</v>
      </c>
      <c r="AP311" s="34">
        <f>INDEX(Curves!$A$12:$AZ$907,$CA311,CW311)</f>
        <v>0</v>
      </c>
      <c r="AQ311" s="34">
        <f>INDEX(Curves!$A$12:$AZ$907,$CA311,CX311)</f>
        <v>0</v>
      </c>
      <c r="AR311" s="34"/>
      <c r="AS311" s="34">
        <f>INDEX(Curves!$A$12:$AZ$907,$CA311,CZ311)</f>
        <v>0</v>
      </c>
      <c r="AT311" s="34">
        <f>INDEX(Curves!$A$12:$AZ$907,$CA311,DA311)</f>
        <v>0</v>
      </c>
      <c r="AU311" s="34">
        <f>INDEX(Curves!$A$12:$AZ$907,$CA311,DB311)</f>
        <v>0</v>
      </c>
      <c r="AV311" s="34"/>
      <c r="AW311" s="34">
        <f>INDEX(Curves!$A$12:$AZ$907,$CA311,DD311)</f>
        <v>0</v>
      </c>
      <c r="AX311" s="34">
        <f>INDEX(Curves!$A$12:$AZ$907,$CA311,DE311)</f>
        <v>0</v>
      </c>
      <c r="AY311" s="34">
        <f>INDEX(Curves!$A$12:$AZ$907,$CA311,DF311)</f>
        <v>0</v>
      </c>
      <c r="AZ311" s="34"/>
      <c r="BA311" s="34">
        <f>INDEX(Curves!$A$12:$AZ$907,$CA311,DH311)</f>
        <v>0</v>
      </c>
      <c r="BB311" s="34">
        <f>INDEX(Curves!$A$12:$AZ$907,$CA311,DI311)</f>
        <v>0</v>
      </c>
      <c r="BC311" s="34">
        <f>INDEX(Curves!$A$12:$AZ$907,$CA311,DJ311)</f>
        <v>0</v>
      </c>
      <c r="BD311" s="34"/>
      <c r="BE311" s="34">
        <f>INDEX(Curves!$A$12:$AZ$907,$CA311,DL311)</f>
        <v>0</v>
      </c>
      <c r="BF311" s="34">
        <f>INDEX(Curves!$A$12:$AZ$907,$CA311,DM311)</f>
        <v>0</v>
      </c>
      <c r="BG311" s="34">
        <f>INDEX(Curves!$A$12:$AZ$907,$CA311,DN311)</f>
        <v>0</v>
      </c>
      <c r="BH311" s="34"/>
      <c r="BI311" s="34">
        <f>INDEX(Curves!$A$12:$AZ$907,$CA311,DP311)</f>
        <v>0</v>
      </c>
      <c r="BJ311" s="34">
        <f>INDEX(Curves!$A$12:$AZ$907,$CA311,DQ311)</f>
        <v>0</v>
      </c>
      <c r="BK311" s="34">
        <f>INDEX(Curves!$A$12:$AZ$907,$CA311,DR311)</f>
        <v>0</v>
      </c>
      <c r="BL311"/>
      <c r="BM311"/>
      <c r="BN311" s="17">
        <f t="shared" si="342"/>
        <v>36647</v>
      </c>
      <c r="BO311" s="17">
        <f t="shared" ref="BO311:BX311" si="395">EOMONTH(BN311,1)</f>
        <v>36707</v>
      </c>
      <c r="BP311" s="17">
        <f t="shared" si="395"/>
        <v>36738</v>
      </c>
      <c r="BQ311" s="17">
        <f t="shared" si="395"/>
        <v>36769</v>
      </c>
      <c r="BR311" s="17">
        <f t="shared" si="395"/>
        <v>36799</v>
      </c>
      <c r="BS311" s="17">
        <f t="shared" si="395"/>
        <v>36830</v>
      </c>
      <c r="BT311" s="17">
        <f t="shared" si="395"/>
        <v>36860</v>
      </c>
      <c r="BU311" s="17">
        <f t="shared" si="395"/>
        <v>36891</v>
      </c>
      <c r="BV311" s="17">
        <f t="shared" si="395"/>
        <v>36922</v>
      </c>
      <c r="BW311" s="17">
        <f t="shared" si="395"/>
        <v>36950</v>
      </c>
      <c r="BX311" s="17">
        <f t="shared" si="395"/>
        <v>36981</v>
      </c>
      <c r="BY311" s="9"/>
      <c r="CA311" s="12">
        <f>MATCH(C311,Curves!$C$12:$C$433,0)</f>
        <v>309</v>
      </c>
      <c r="CB311" s="12">
        <f>MATCH(CONCATENATE("NG ",TEXT($BN311,"mmm-yyyy")),Curves!$11:$11,0)</f>
        <v>20</v>
      </c>
      <c r="CC311" s="12">
        <f>MATCH(CONCATENATE("B ",TEXT($BN311,"mmm-yyyy")),Curves!$11:$11,0)</f>
        <v>8</v>
      </c>
      <c r="CD311" s="12">
        <f>MATCH(CONCATENATE("DISC ",TEXT($BN311,"mmm-yyyy")),Curves!$11:$11,0)</f>
        <v>32</v>
      </c>
      <c r="CE311" s="12"/>
      <c r="CF311" s="12">
        <f>MATCH(CONCATENATE("NG ",TEXT($BO311,"mmm-yyyy")),Curves!$11:$11,0)</f>
        <v>21</v>
      </c>
      <c r="CG311" s="12">
        <f>MATCH(CONCATENATE("B ",TEXT($BO311,"mmm-yyyy")),Curves!$11:$11,0)</f>
        <v>9</v>
      </c>
      <c r="CH311" s="12">
        <f>MATCH(CONCATENATE("DISC ",TEXT($BO311,"mmm-yyyy")),Curves!$11:$11,0)</f>
        <v>33</v>
      </c>
      <c r="CI311" s="12"/>
      <c r="CJ311" s="12">
        <f>MATCH(CONCATENATE("NG ",TEXT($BP311,"mmm-yyyy")),Curves!$11:$11,0)</f>
        <v>22</v>
      </c>
      <c r="CK311" s="12">
        <f>MATCH(CONCATENATE("B ",TEXT($BP311,"mmm-yyyy")),Curves!$11:$11,0)</f>
        <v>10</v>
      </c>
      <c r="CL311" s="12">
        <f>MATCH(CONCATENATE("DISC ",TEXT($BP311,"mmm-yyyy")),Curves!$11:$11,0)</f>
        <v>34</v>
      </c>
      <c r="CM311" s="12"/>
      <c r="CN311" s="12">
        <f>MATCH(CONCATENATE("NG ",TEXT($BQ311,"mmm-yyyy")),Curves!$11:$11,0)</f>
        <v>23</v>
      </c>
      <c r="CO311" s="12">
        <f>MATCH(CONCATENATE("B ",TEXT($BQ311,"mmm-yyyy")),Curves!$11:$11,0)</f>
        <v>11</v>
      </c>
      <c r="CP311" s="12">
        <f>MATCH(CONCATENATE("DISC ",TEXT($BQ311,"mmm-yyyy")),Curves!$11:$11,0)</f>
        <v>35</v>
      </c>
      <c r="CQ311" s="12"/>
      <c r="CR311" s="12">
        <f>MATCH(CONCATENATE("NG ",TEXT($BR311,"mmm-yyyy")),Curves!$11:$11,0)</f>
        <v>24</v>
      </c>
      <c r="CS311" s="12">
        <f>MATCH(CONCATENATE("B ",TEXT($BR311,"mmm-yyyy")),Curves!$11:$11,0)</f>
        <v>12</v>
      </c>
      <c r="CT311" s="12">
        <f>MATCH(CONCATENATE("DISC ",TEXT($BR311,"mmm-yyyy")),Curves!$11:$11,0)</f>
        <v>36</v>
      </c>
      <c r="CU311" s="12"/>
      <c r="CV311" s="12">
        <f>MATCH(CONCATENATE("NG ",TEXT($BS311,"mmm-yyyy")),Curves!$11:$11,0)</f>
        <v>25</v>
      </c>
      <c r="CW311" s="12">
        <f>MATCH(CONCATENATE("B ",TEXT($BS311,"mmm-yyyy")),Curves!$11:$11,0)</f>
        <v>13</v>
      </c>
      <c r="CX311" s="12">
        <f>MATCH(CONCATENATE("DISC ",TEXT($BS311,"mmm-yyyy")),Curves!$11:$11,0)</f>
        <v>37</v>
      </c>
      <c r="CY311" s="12"/>
      <c r="CZ311" s="12">
        <f>MATCH(CONCATENATE("NG ",TEXT($BT311,"mmm-yyyy")),Curves!$11:$11,0)</f>
        <v>26</v>
      </c>
      <c r="DA311" s="12">
        <f>MATCH(CONCATENATE("B ",TEXT($BT311,"mmm-yyyy")),Curves!$11:$11,0)</f>
        <v>14</v>
      </c>
      <c r="DB311" s="12">
        <f>MATCH(CONCATENATE("DISC ",TEXT($BT311,"mmm-yyyy")),Curves!$11:$11,0)</f>
        <v>38</v>
      </c>
      <c r="DC311" s="12"/>
      <c r="DD311" s="12">
        <f>MATCH(CONCATENATE("NG ",TEXT($BU311,"mmm-yyyy")),Curves!$11:$11,0)</f>
        <v>27</v>
      </c>
      <c r="DE311" s="12">
        <f>MATCH(CONCATENATE("B ",TEXT($BU311,"mmm-yyyy")),Curves!$11:$11,0)</f>
        <v>15</v>
      </c>
      <c r="DF311" s="12">
        <f>MATCH(CONCATENATE("DISC ",TEXT($BU311,"mmm-yyyy")),Curves!$11:$11,0)</f>
        <v>39</v>
      </c>
      <c r="DG311" s="12"/>
      <c r="DH311" s="12">
        <f>MATCH(CONCATENATE("NG ",TEXT($BV311,"mmm-yyyy")),Curves!$11:$11,0)</f>
        <v>28</v>
      </c>
      <c r="DI311" s="12">
        <f>MATCH(CONCATENATE("B ",TEXT($BV311,"mmm-yyyy")),Curves!$11:$11,0)</f>
        <v>16</v>
      </c>
      <c r="DJ311" s="12">
        <f>MATCH(CONCATENATE("DISC ",TEXT($BV311,"mmm-yyyy")),Curves!$11:$11,0)</f>
        <v>40</v>
      </c>
      <c r="DL311" s="12">
        <f>MATCH(CONCATENATE("NG ",TEXT($BW311,"mmm-yyyy")),Curves!$11:$11,0)</f>
        <v>29</v>
      </c>
      <c r="DM311" s="12">
        <f>MATCH(CONCATENATE("B ",TEXT($BW311,"mmm-yyyy")),Curves!$11:$11,0)</f>
        <v>17</v>
      </c>
      <c r="DN311" s="12">
        <f>MATCH(CONCATENATE("DISC ",TEXT($BW311,"mmm-yyyy")),Curves!$11:$11,0)</f>
        <v>41</v>
      </c>
      <c r="DP311" s="12">
        <f>MATCH(CONCATENATE("NG ",TEXT($BX311,"mmm-yyyy")),Curves!$11:$11,0)</f>
        <v>30</v>
      </c>
      <c r="DQ311" s="12">
        <f>MATCH(CONCATENATE("B ",TEXT($BX311,"mmm-yyyy")),Curves!$11:$11,0)</f>
        <v>18</v>
      </c>
      <c r="DR311" s="12">
        <f>MATCH(CONCATENATE("DISC ",TEXT($BX311,"mmm-yyyy")),Curves!$11:$11,0)</f>
        <v>42</v>
      </c>
    </row>
    <row r="312" spans="2:122" x14ac:dyDescent="0.2">
      <c r="B312" s="6">
        <f t="shared" si="326"/>
        <v>36951</v>
      </c>
      <c r="C312" s="27">
        <f>IF(Curves!C321&lt;&gt;"",Curves!C321,"")</f>
        <v>36926</v>
      </c>
      <c r="D312" s="31"/>
      <c r="E312" s="20">
        <f t="shared" si="327"/>
        <v>0</v>
      </c>
      <c r="F312" s="20">
        <f t="shared" si="329"/>
        <v>0</v>
      </c>
      <c r="G312" s="20">
        <f t="shared" si="330"/>
        <v>0</v>
      </c>
      <c r="H312" s="20">
        <f t="shared" si="331"/>
        <v>0</v>
      </c>
      <c r="I312" s="20">
        <f t="shared" si="332"/>
        <v>0</v>
      </c>
      <c r="J312" s="20">
        <f t="shared" si="333"/>
        <v>0</v>
      </c>
      <c r="K312" s="20">
        <f t="shared" si="334"/>
        <v>0</v>
      </c>
      <c r="L312" s="20">
        <f t="shared" si="335"/>
        <v>0</v>
      </c>
      <c r="M312" s="20">
        <f t="shared" si="336"/>
        <v>0</v>
      </c>
      <c r="N312" s="20">
        <f t="shared" si="337"/>
        <v>0</v>
      </c>
      <c r="O312" s="21">
        <f t="shared" si="338"/>
        <v>0</v>
      </c>
      <c r="P312" s="20"/>
      <c r="Q312" s="50">
        <f t="shared" si="339"/>
        <v>0</v>
      </c>
      <c r="R312" s="50">
        <f t="shared" si="389"/>
        <v>0</v>
      </c>
      <c r="S312" s="51">
        <f t="shared" si="340"/>
        <v>0.50127665381004682</v>
      </c>
      <c r="U312" s="34">
        <f>INDEX(Curves!$A$12:$AZ$907,$CA312,CB312)</f>
        <v>0</v>
      </c>
      <c r="V312" s="34">
        <f>INDEX(Curves!$A$12:$AZ$907,$CA312,CC312)</f>
        <v>0</v>
      </c>
      <c r="W312" s="34">
        <f>INDEX(Curves!$A$12:$AZ$907,$CA312,CD312)</f>
        <v>0</v>
      </c>
      <c r="X312" s="34"/>
      <c r="Y312" s="34">
        <f>INDEX(Curves!$A$12:$AZ$907,$CA312,CF312)</f>
        <v>0</v>
      </c>
      <c r="Z312" s="34">
        <f>INDEX(Curves!$A$12:$AZ$907,$CA312,CG312)</f>
        <v>0</v>
      </c>
      <c r="AA312" s="34">
        <f>INDEX(Curves!$A$12:$AZ$907,$CA312,CH312)</f>
        <v>0</v>
      </c>
      <c r="AB312" s="34"/>
      <c r="AC312" s="34">
        <f>INDEX(Curves!$A$12:$AZ$907,$CA312,CJ312)</f>
        <v>0</v>
      </c>
      <c r="AD312" s="34">
        <f>INDEX(Curves!$A$12:$AZ$907,$CA312,CK312)</f>
        <v>0</v>
      </c>
      <c r="AE312" s="34">
        <f>INDEX(Curves!$A$12:$AZ$907,$CA312,CL312)</f>
        <v>0</v>
      </c>
      <c r="AF312" s="34"/>
      <c r="AG312" s="34">
        <f>INDEX(Curves!$A$12:$AZ$907,$CA312,CN312)</f>
        <v>0</v>
      </c>
      <c r="AH312" s="34">
        <f>INDEX(Curves!$A$12:$AZ$907,$CA312,CO312)</f>
        <v>0</v>
      </c>
      <c r="AI312" s="34">
        <f>INDEX(Curves!$A$12:$AZ$907,$CA312,CP312)</f>
        <v>0</v>
      </c>
      <c r="AJ312" s="34"/>
      <c r="AK312" s="34">
        <f>INDEX(Curves!$A$12:$AZ$907,$CA312,CR312)</f>
        <v>0</v>
      </c>
      <c r="AL312" s="34">
        <f>INDEX(Curves!$A$12:$AZ$907,$CA312,CS312)</f>
        <v>0</v>
      </c>
      <c r="AM312" s="34">
        <f>INDEX(Curves!$A$12:$AZ$907,$CA312,CT312)</f>
        <v>0</v>
      </c>
      <c r="AN312" s="34"/>
      <c r="AO312" s="34">
        <f>INDEX(Curves!$A$12:$AZ$907,$CA312,CV312)</f>
        <v>0</v>
      </c>
      <c r="AP312" s="34">
        <f>INDEX(Curves!$A$12:$AZ$907,$CA312,CW312)</f>
        <v>0</v>
      </c>
      <c r="AQ312" s="34">
        <f>INDEX(Curves!$A$12:$AZ$907,$CA312,CX312)</f>
        <v>0</v>
      </c>
      <c r="AR312" s="34"/>
      <c r="AS312" s="34">
        <f>INDEX(Curves!$A$12:$AZ$907,$CA312,CZ312)</f>
        <v>0</v>
      </c>
      <c r="AT312" s="34">
        <f>INDEX(Curves!$A$12:$AZ$907,$CA312,DA312)</f>
        <v>0</v>
      </c>
      <c r="AU312" s="34">
        <f>INDEX(Curves!$A$12:$AZ$907,$CA312,DB312)</f>
        <v>0</v>
      </c>
      <c r="AV312" s="34"/>
      <c r="AW312" s="34">
        <f>INDEX(Curves!$A$12:$AZ$907,$CA312,DD312)</f>
        <v>0</v>
      </c>
      <c r="AX312" s="34">
        <f>INDEX(Curves!$A$12:$AZ$907,$CA312,DE312)</f>
        <v>0</v>
      </c>
      <c r="AY312" s="34">
        <f>INDEX(Curves!$A$12:$AZ$907,$CA312,DF312)</f>
        <v>0</v>
      </c>
      <c r="AZ312" s="34"/>
      <c r="BA312" s="34">
        <f>INDEX(Curves!$A$12:$AZ$907,$CA312,DH312)</f>
        <v>0</v>
      </c>
      <c r="BB312" s="34">
        <f>INDEX(Curves!$A$12:$AZ$907,$CA312,DI312)</f>
        <v>0</v>
      </c>
      <c r="BC312" s="34">
        <f>INDEX(Curves!$A$12:$AZ$907,$CA312,DJ312)</f>
        <v>0</v>
      </c>
      <c r="BD312" s="34"/>
      <c r="BE312" s="34">
        <f>INDEX(Curves!$A$12:$AZ$907,$CA312,DL312)</f>
        <v>0</v>
      </c>
      <c r="BF312" s="34">
        <f>INDEX(Curves!$A$12:$AZ$907,$CA312,DM312)</f>
        <v>0</v>
      </c>
      <c r="BG312" s="34">
        <f>INDEX(Curves!$A$12:$AZ$907,$CA312,DN312)</f>
        <v>0</v>
      </c>
      <c r="BH312" s="34"/>
      <c r="BI312" s="34">
        <f>INDEX(Curves!$A$12:$AZ$907,$CA312,DP312)</f>
        <v>0</v>
      </c>
      <c r="BJ312" s="34">
        <f>INDEX(Curves!$A$12:$AZ$907,$CA312,DQ312)</f>
        <v>0</v>
      </c>
      <c r="BK312" s="34">
        <f>INDEX(Curves!$A$12:$AZ$907,$CA312,DR312)</f>
        <v>0</v>
      </c>
      <c r="BL312"/>
      <c r="BM312"/>
      <c r="BN312" s="17">
        <f t="shared" si="342"/>
        <v>36647</v>
      </c>
      <c r="BO312" s="17">
        <f t="shared" ref="BO312:BX312" si="396">EOMONTH(BN312,1)</f>
        <v>36707</v>
      </c>
      <c r="BP312" s="17">
        <f t="shared" si="396"/>
        <v>36738</v>
      </c>
      <c r="BQ312" s="17">
        <f t="shared" si="396"/>
        <v>36769</v>
      </c>
      <c r="BR312" s="17">
        <f t="shared" si="396"/>
        <v>36799</v>
      </c>
      <c r="BS312" s="17">
        <f t="shared" si="396"/>
        <v>36830</v>
      </c>
      <c r="BT312" s="17">
        <f t="shared" si="396"/>
        <v>36860</v>
      </c>
      <c r="BU312" s="17">
        <f t="shared" si="396"/>
        <v>36891</v>
      </c>
      <c r="BV312" s="17">
        <f t="shared" si="396"/>
        <v>36922</v>
      </c>
      <c r="BW312" s="17">
        <f t="shared" si="396"/>
        <v>36950</v>
      </c>
      <c r="BX312" s="17">
        <f t="shared" si="396"/>
        <v>36981</v>
      </c>
      <c r="BY312" s="9"/>
      <c r="CA312" s="12">
        <f>MATCH(C312,Curves!$C$12:$C$433,0)</f>
        <v>310</v>
      </c>
      <c r="CB312" s="12">
        <f>MATCH(CONCATENATE("NG ",TEXT($BN312,"mmm-yyyy")),Curves!$11:$11,0)</f>
        <v>20</v>
      </c>
      <c r="CC312" s="12">
        <f>MATCH(CONCATENATE("B ",TEXT($BN312,"mmm-yyyy")),Curves!$11:$11,0)</f>
        <v>8</v>
      </c>
      <c r="CD312" s="12">
        <f>MATCH(CONCATENATE("DISC ",TEXT($BN312,"mmm-yyyy")),Curves!$11:$11,0)</f>
        <v>32</v>
      </c>
      <c r="CE312" s="12"/>
      <c r="CF312" s="12">
        <f>MATCH(CONCATENATE("NG ",TEXT($BO312,"mmm-yyyy")),Curves!$11:$11,0)</f>
        <v>21</v>
      </c>
      <c r="CG312" s="12">
        <f>MATCH(CONCATENATE("B ",TEXT($BO312,"mmm-yyyy")),Curves!$11:$11,0)</f>
        <v>9</v>
      </c>
      <c r="CH312" s="12">
        <f>MATCH(CONCATENATE("DISC ",TEXT($BO312,"mmm-yyyy")),Curves!$11:$11,0)</f>
        <v>33</v>
      </c>
      <c r="CI312" s="12"/>
      <c r="CJ312" s="12">
        <f>MATCH(CONCATENATE("NG ",TEXT($BP312,"mmm-yyyy")),Curves!$11:$11,0)</f>
        <v>22</v>
      </c>
      <c r="CK312" s="12">
        <f>MATCH(CONCATENATE("B ",TEXT($BP312,"mmm-yyyy")),Curves!$11:$11,0)</f>
        <v>10</v>
      </c>
      <c r="CL312" s="12">
        <f>MATCH(CONCATENATE("DISC ",TEXT($BP312,"mmm-yyyy")),Curves!$11:$11,0)</f>
        <v>34</v>
      </c>
      <c r="CM312" s="12"/>
      <c r="CN312" s="12">
        <f>MATCH(CONCATENATE("NG ",TEXT($BQ312,"mmm-yyyy")),Curves!$11:$11,0)</f>
        <v>23</v>
      </c>
      <c r="CO312" s="12">
        <f>MATCH(CONCATENATE("B ",TEXT($BQ312,"mmm-yyyy")),Curves!$11:$11,0)</f>
        <v>11</v>
      </c>
      <c r="CP312" s="12">
        <f>MATCH(CONCATENATE("DISC ",TEXT($BQ312,"mmm-yyyy")),Curves!$11:$11,0)</f>
        <v>35</v>
      </c>
      <c r="CQ312" s="12"/>
      <c r="CR312" s="12">
        <f>MATCH(CONCATENATE("NG ",TEXT($BR312,"mmm-yyyy")),Curves!$11:$11,0)</f>
        <v>24</v>
      </c>
      <c r="CS312" s="12">
        <f>MATCH(CONCATENATE("B ",TEXT($BR312,"mmm-yyyy")),Curves!$11:$11,0)</f>
        <v>12</v>
      </c>
      <c r="CT312" s="12">
        <f>MATCH(CONCATENATE("DISC ",TEXT($BR312,"mmm-yyyy")),Curves!$11:$11,0)</f>
        <v>36</v>
      </c>
      <c r="CU312" s="12"/>
      <c r="CV312" s="12">
        <f>MATCH(CONCATENATE("NG ",TEXT($BS312,"mmm-yyyy")),Curves!$11:$11,0)</f>
        <v>25</v>
      </c>
      <c r="CW312" s="12">
        <f>MATCH(CONCATENATE("B ",TEXT($BS312,"mmm-yyyy")),Curves!$11:$11,0)</f>
        <v>13</v>
      </c>
      <c r="CX312" s="12">
        <f>MATCH(CONCATENATE("DISC ",TEXT($BS312,"mmm-yyyy")),Curves!$11:$11,0)</f>
        <v>37</v>
      </c>
      <c r="CY312" s="12"/>
      <c r="CZ312" s="12">
        <f>MATCH(CONCATENATE("NG ",TEXT($BT312,"mmm-yyyy")),Curves!$11:$11,0)</f>
        <v>26</v>
      </c>
      <c r="DA312" s="12">
        <f>MATCH(CONCATENATE("B ",TEXT($BT312,"mmm-yyyy")),Curves!$11:$11,0)</f>
        <v>14</v>
      </c>
      <c r="DB312" s="12">
        <f>MATCH(CONCATENATE("DISC ",TEXT($BT312,"mmm-yyyy")),Curves!$11:$11,0)</f>
        <v>38</v>
      </c>
      <c r="DC312" s="12"/>
      <c r="DD312" s="12">
        <f>MATCH(CONCATENATE("NG ",TEXT($BU312,"mmm-yyyy")),Curves!$11:$11,0)</f>
        <v>27</v>
      </c>
      <c r="DE312" s="12">
        <f>MATCH(CONCATENATE("B ",TEXT($BU312,"mmm-yyyy")),Curves!$11:$11,0)</f>
        <v>15</v>
      </c>
      <c r="DF312" s="12">
        <f>MATCH(CONCATENATE("DISC ",TEXT($BU312,"mmm-yyyy")),Curves!$11:$11,0)</f>
        <v>39</v>
      </c>
      <c r="DG312" s="12"/>
      <c r="DH312" s="12">
        <f>MATCH(CONCATENATE("NG ",TEXT($BV312,"mmm-yyyy")),Curves!$11:$11,0)</f>
        <v>28</v>
      </c>
      <c r="DI312" s="12">
        <f>MATCH(CONCATENATE("B ",TEXT($BV312,"mmm-yyyy")),Curves!$11:$11,0)</f>
        <v>16</v>
      </c>
      <c r="DJ312" s="12">
        <f>MATCH(CONCATENATE("DISC ",TEXT($BV312,"mmm-yyyy")),Curves!$11:$11,0)</f>
        <v>40</v>
      </c>
      <c r="DL312" s="12">
        <f>MATCH(CONCATENATE("NG ",TEXT($BW312,"mmm-yyyy")),Curves!$11:$11,0)</f>
        <v>29</v>
      </c>
      <c r="DM312" s="12">
        <f>MATCH(CONCATENATE("B ",TEXT($BW312,"mmm-yyyy")),Curves!$11:$11,0)</f>
        <v>17</v>
      </c>
      <c r="DN312" s="12">
        <f>MATCH(CONCATENATE("DISC ",TEXT($BW312,"mmm-yyyy")),Curves!$11:$11,0)</f>
        <v>41</v>
      </c>
      <c r="DP312" s="12">
        <f>MATCH(CONCATENATE("NG ",TEXT($BX312,"mmm-yyyy")),Curves!$11:$11,0)</f>
        <v>30</v>
      </c>
      <c r="DQ312" s="12">
        <f>MATCH(CONCATENATE("B ",TEXT($BX312,"mmm-yyyy")),Curves!$11:$11,0)</f>
        <v>18</v>
      </c>
      <c r="DR312" s="12">
        <f>MATCH(CONCATENATE("DISC ",TEXT($BX312,"mmm-yyyy")),Curves!$11:$11,0)</f>
        <v>42</v>
      </c>
    </row>
    <row r="313" spans="2:122" x14ac:dyDescent="0.2">
      <c r="B313" s="6">
        <f t="shared" si="326"/>
        <v>36951</v>
      </c>
      <c r="C313" s="27">
        <f>IF(Curves!C322&lt;&gt;"",Curves!C322,"")</f>
        <v>36927</v>
      </c>
      <c r="D313" s="31"/>
      <c r="E313" s="20">
        <f t="shared" si="327"/>
        <v>0</v>
      </c>
      <c r="F313" s="20">
        <f t="shared" si="329"/>
        <v>0</v>
      </c>
      <c r="G313" s="20">
        <f t="shared" si="330"/>
        <v>0</v>
      </c>
      <c r="H313" s="20">
        <f t="shared" si="331"/>
        <v>0</v>
      </c>
      <c r="I313" s="20">
        <f t="shared" si="332"/>
        <v>0</v>
      </c>
      <c r="J313" s="20">
        <f t="shared" si="333"/>
        <v>0</v>
      </c>
      <c r="K313" s="20">
        <f t="shared" si="334"/>
        <v>0</v>
      </c>
      <c r="L313" s="20">
        <f t="shared" si="335"/>
        <v>0</v>
      </c>
      <c r="M313" s="20">
        <f t="shared" si="336"/>
        <v>0</v>
      </c>
      <c r="N313" s="20">
        <f t="shared" si="337"/>
        <v>0</v>
      </c>
      <c r="O313" s="21">
        <f t="shared" si="338"/>
        <v>0</v>
      </c>
      <c r="P313" s="20"/>
      <c r="Q313" s="50">
        <f t="shared" si="339"/>
        <v>0</v>
      </c>
      <c r="R313" s="50">
        <f t="shared" si="389"/>
        <v>0</v>
      </c>
      <c r="S313" s="51">
        <f t="shared" si="340"/>
        <v>0.50127665381004682</v>
      </c>
      <c r="U313" s="34">
        <f>INDEX(Curves!$A$12:$AZ$907,$CA313,CB313)</f>
        <v>0</v>
      </c>
      <c r="V313" s="34">
        <f>INDEX(Curves!$A$12:$AZ$907,$CA313,CC313)</f>
        <v>0</v>
      </c>
      <c r="W313" s="34">
        <f>INDEX(Curves!$A$12:$AZ$907,$CA313,CD313)</f>
        <v>0</v>
      </c>
      <c r="X313" s="34"/>
      <c r="Y313" s="34">
        <f>INDEX(Curves!$A$12:$AZ$907,$CA313,CF313)</f>
        <v>0</v>
      </c>
      <c r="Z313" s="34">
        <f>INDEX(Curves!$A$12:$AZ$907,$CA313,CG313)</f>
        <v>0</v>
      </c>
      <c r="AA313" s="34">
        <f>INDEX(Curves!$A$12:$AZ$907,$CA313,CH313)</f>
        <v>0</v>
      </c>
      <c r="AB313" s="34"/>
      <c r="AC313" s="34">
        <f>INDEX(Curves!$A$12:$AZ$907,$CA313,CJ313)</f>
        <v>0</v>
      </c>
      <c r="AD313" s="34">
        <f>INDEX(Curves!$A$12:$AZ$907,$CA313,CK313)</f>
        <v>0</v>
      </c>
      <c r="AE313" s="34">
        <f>INDEX(Curves!$A$12:$AZ$907,$CA313,CL313)</f>
        <v>0</v>
      </c>
      <c r="AF313" s="34"/>
      <c r="AG313" s="34">
        <f>INDEX(Curves!$A$12:$AZ$907,$CA313,CN313)</f>
        <v>0</v>
      </c>
      <c r="AH313" s="34">
        <f>INDEX(Curves!$A$12:$AZ$907,$CA313,CO313)</f>
        <v>0</v>
      </c>
      <c r="AI313" s="34">
        <f>INDEX(Curves!$A$12:$AZ$907,$CA313,CP313)</f>
        <v>0</v>
      </c>
      <c r="AJ313" s="34"/>
      <c r="AK313" s="34">
        <f>INDEX(Curves!$A$12:$AZ$907,$CA313,CR313)</f>
        <v>0</v>
      </c>
      <c r="AL313" s="34">
        <f>INDEX(Curves!$A$12:$AZ$907,$CA313,CS313)</f>
        <v>0</v>
      </c>
      <c r="AM313" s="34">
        <f>INDEX(Curves!$A$12:$AZ$907,$CA313,CT313)</f>
        <v>0</v>
      </c>
      <c r="AN313" s="34"/>
      <c r="AO313" s="34">
        <f>INDEX(Curves!$A$12:$AZ$907,$CA313,CV313)</f>
        <v>0</v>
      </c>
      <c r="AP313" s="34">
        <f>INDEX(Curves!$A$12:$AZ$907,$CA313,CW313)</f>
        <v>0</v>
      </c>
      <c r="AQ313" s="34">
        <f>INDEX(Curves!$A$12:$AZ$907,$CA313,CX313)</f>
        <v>0</v>
      </c>
      <c r="AR313" s="34"/>
      <c r="AS313" s="34">
        <f>INDEX(Curves!$A$12:$AZ$907,$CA313,CZ313)</f>
        <v>0</v>
      </c>
      <c r="AT313" s="34">
        <f>INDEX(Curves!$A$12:$AZ$907,$CA313,DA313)</f>
        <v>0</v>
      </c>
      <c r="AU313" s="34">
        <f>INDEX(Curves!$A$12:$AZ$907,$CA313,DB313)</f>
        <v>0</v>
      </c>
      <c r="AV313" s="34"/>
      <c r="AW313" s="34">
        <f>INDEX(Curves!$A$12:$AZ$907,$CA313,DD313)</f>
        <v>0</v>
      </c>
      <c r="AX313" s="34">
        <f>INDEX(Curves!$A$12:$AZ$907,$CA313,DE313)</f>
        <v>0</v>
      </c>
      <c r="AY313" s="34">
        <f>INDEX(Curves!$A$12:$AZ$907,$CA313,DF313)</f>
        <v>0</v>
      </c>
      <c r="AZ313" s="34"/>
      <c r="BA313" s="34">
        <f>INDEX(Curves!$A$12:$AZ$907,$CA313,DH313)</f>
        <v>0</v>
      </c>
      <c r="BB313" s="34">
        <f>INDEX(Curves!$A$12:$AZ$907,$CA313,DI313)</f>
        <v>0</v>
      </c>
      <c r="BC313" s="34">
        <f>INDEX(Curves!$A$12:$AZ$907,$CA313,DJ313)</f>
        <v>0</v>
      </c>
      <c r="BD313" s="34"/>
      <c r="BE313" s="34">
        <f>INDEX(Curves!$A$12:$AZ$907,$CA313,DL313)</f>
        <v>0</v>
      </c>
      <c r="BF313" s="34">
        <f>INDEX(Curves!$A$12:$AZ$907,$CA313,DM313)</f>
        <v>0</v>
      </c>
      <c r="BG313" s="34">
        <f>INDEX(Curves!$A$12:$AZ$907,$CA313,DN313)</f>
        <v>0</v>
      </c>
      <c r="BH313" s="34"/>
      <c r="BI313" s="34">
        <f>INDEX(Curves!$A$12:$AZ$907,$CA313,DP313)</f>
        <v>0</v>
      </c>
      <c r="BJ313" s="34">
        <f>INDEX(Curves!$A$12:$AZ$907,$CA313,DQ313)</f>
        <v>0</v>
      </c>
      <c r="BK313" s="34">
        <f>INDEX(Curves!$A$12:$AZ$907,$CA313,DR313)</f>
        <v>0</v>
      </c>
      <c r="BL313"/>
      <c r="BM313"/>
      <c r="BN313" s="17">
        <f t="shared" si="342"/>
        <v>36647</v>
      </c>
      <c r="BO313" s="17">
        <f t="shared" ref="BO313:BX313" si="397">EOMONTH(BN313,1)</f>
        <v>36707</v>
      </c>
      <c r="BP313" s="17">
        <f t="shared" si="397"/>
        <v>36738</v>
      </c>
      <c r="BQ313" s="17">
        <f t="shared" si="397"/>
        <v>36769</v>
      </c>
      <c r="BR313" s="17">
        <f t="shared" si="397"/>
        <v>36799</v>
      </c>
      <c r="BS313" s="17">
        <f t="shared" si="397"/>
        <v>36830</v>
      </c>
      <c r="BT313" s="17">
        <f t="shared" si="397"/>
        <v>36860</v>
      </c>
      <c r="BU313" s="17">
        <f t="shared" si="397"/>
        <v>36891</v>
      </c>
      <c r="BV313" s="17">
        <f t="shared" si="397"/>
        <v>36922</v>
      </c>
      <c r="BW313" s="17">
        <f t="shared" si="397"/>
        <v>36950</v>
      </c>
      <c r="BX313" s="17">
        <f t="shared" si="397"/>
        <v>36981</v>
      </c>
      <c r="BY313" s="9"/>
      <c r="CA313" s="12">
        <f>MATCH(C313,Curves!$C$12:$C$433,0)</f>
        <v>311</v>
      </c>
      <c r="CB313" s="12">
        <f>MATCH(CONCATENATE("NG ",TEXT($BN313,"mmm-yyyy")),Curves!$11:$11,0)</f>
        <v>20</v>
      </c>
      <c r="CC313" s="12">
        <f>MATCH(CONCATENATE("B ",TEXT($BN313,"mmm-yyyy")),Curves!$11:$11,0)</f>
        <v>8</v>
      </c>
      <c r="CD313" s="12">
        <f>MATCH(CONCATENATE("DISC ",TEXT($BN313,"mmm-yyyy")),Curves!$11:$11,0)</f>
        <v>32</v>
      </c>
      <c r="CE313" s="12"/>
      <c r="CF313" s="12">
        <f>MATCH(CONCATENATE("NG ",TEXT($BO313,"mmm-yyyy")),Curves!$11:$11,0)</f>
        <v>21</v>
      </c>
      <c r="CG313" s="12">
        <f>MATCH(CONCATENATE("B ",TEXT($BO313,"mmm-yyyy")),Curves!$11:$11,0)</f>
        <v>9</v>
      </c>
      <c r="CH313" s="12">
        <f>MATCH(CONCATENATE("DISC ",TEXT($BO313,"mmm-yyyy")),Curves!$11:$11,0)</f>
        <v>33</v>
      </c>
      <c r="CI313" s="12"/>
      <c r="CJ313" s="12">
        <f>MATCH(CONCATENATE("NG ",TEXT($BP313,"mmm-yyyy")),Curves!$11:$11,0)</f>
        <v>22</v>
      </c>
      <c r="CK313" s="12">
        <f>MATCH(CONCATENATE("B ",TEXT($BP313,"mmm-yyyy")),Curves!$11:$11,0)</f>
        <v>10</v>
      </c>
      <c r="CL313" s="12">
        <f>MATCH(CONCATENATE("DISC ",TEXT($BP313,"mmm-yyyy")),Curves!$11:$11,0)</f>
        <v>34</v>
      </c>
      <c r="CM313" s="12"/>
      <c r="CN313" s="12">
        <f>MATCH(CONCATENATE("NG ",TEXT($BQ313,"mmm-yyyy")),Curves!$11:$11,0)</f>
        <v>23</v>
      </c>
      <c r="CO313" s="12">
        <f>MATCH(CONCATENATE("B ",TEXT($BQ313,"mmm-yyyy")),Curves!$11:$11,0)</f>
        <v>11</v>
      </c>
      <c r="CP313" s="12">
        <f>MATCH(CONCATENATE("DISC ",TEXT($BQ313,"mmm-yyyy")),Curves!$11:$11,0)</f>
        <v>35</v>
      </c>
      <c r="CQ313" s="12"/>
      <c r="CR313" s="12">
        <f>MATCH(CONCATENATE("NG ",TEXT($BR313,"mmm-yyyy")),Curves!$11:$11,0)</f>
        <v>24</v>
      </c>
      <c r="CS313" s="12">
        <f>MATCH(CONCATENATE("B ",TEXT($BR313,"mmm-yyyy")),Curves!$11:$11,0)</f>
        <v>12</v>
      </c>
      <c r="CT313" s="12">
        <f>MATCH(CONCATENATE("DISC ",TEXT($BR313,"mmm-yyyy")),Curves!$11:$11,0)</f>
        <v>36</v>
      </c>
      <c r="CU313" s="12"/>
      <c r="CV313" s="12">
        <f>MATCH(CONCATENATE("NG ",TEXT($BS313,"mmm-yyyy")),Curves!$11:$11,0)</f>
        <v>25</v>
      </c>
      <c r="CW313" s="12">
        <f>MATCH(CONCATENATE("B ",TEXT($BS313,"mmm-yyyy")),Curves!$11:$11,0)</f>
        <v>13</v>
      </c>
      <c r="CX313" s="12">
        <f>MATCH(CONCATENATE("DISC ",TEXT($BS313,"mmm-yyyy")),Curves!$11:$11,0)</f>
        <v>37</v>
      </c>
      <c r="CY313" s="12"/>
      <c r="CZ313" s="12">
        <f>MATCH(CONCATENATE("NG ",TEXT($BT313,"mmm-yyyy")),Curves!$11:$11,0)</f>
        <v>26</v>
      </c>
      <c r="DA313" s="12">
        <f>MATCH(CONCATENATE("B ",TEXT($BT313,"mmm-yyyy")),Curves!$11:$11,0)</f>
        <v>14</v>
      </c>
      <c r="DB313" s="12">
        <f>MATCH(CONCATENATE("DISC ",TEXT($BT313,"mmm-yyyy")),Curves!$11:$11,0)</f>
        <v>38</v>
      </c>
      <c r="DC313" s="12"/>
      <c r="DD313" s="12">
        <f>MATCH(CONCATENATE("NG ",TEXT($BU313,"mmm-yyyy")),Curves!$11:$11,0)</f>
        <v>27</v>
      </c>
      <c r="DE313" s="12">
        <f>MATCH(CONCATENATE("B ",TEXT($BU313,"mmm-yyyy")),Curves!$11:$11,0)</f>
        <v>15</v>
      </c>
      <c r="DF313" s="12">
        <f>MATCH(CONCATENATE("DISC ",TEXT($BU313,"mmm-yyyy")),Curves!$11:$11,0)</f>
        <v>39</v>
      </c>
      <c r="DG313" s="12"/>
      <c r="DH313" s="12">
        <f>MATCH(CONCATENATE("NG ",TEXT($BV313,"mmm-yyyy")),Curves!$11:$11,0)</f>
        <v>28</v>
      </c>
      <c r="DI313" s="12">
        <f>MATCH(CONCATENATE("B ",TEXT($BV313,"mmm-yyyy")),Curves!$11:$11,0)</f>
        <v>16</v>
      </c>
      <c r="DJ313" s="12">
        <f>MATCH(CONCATENATE("DISC ",TEXT($BV313,"mmm-yyyy")),Curves!$11:$11,0)</f>
        <v>40</v>
      </c>
      <c r="DL313" s="12">
        <f>MATCH(CONCATENATE("NG ",TEXT($BW313,"mmm-yyyy")),Curves!$11:$11,0)</f>
        <v>29</v>
      </c>
      <c r="DM313" s="12">
        <f>MATCH(CONCATENATE("B ",TEXT($BW313,"mmm-yyyy")),Curves!$11:$11,0)</f>
        <v>17</v>
      </c>
      <c r="DN313" s="12">
        <f>MATCH(CONCATENATE("DISC ",TEXT($BW313,"mmm-yyyy")),Curves!$11:$11,0)</f>
        <v>41</v>
      </c>
      <c r="DP313" s="12">
        <f>MATCH(CONCATENATE("NG ",TEXT($BX313,"mmm-yyyy")),Curves!$11:$11,0)</f>
        <v>30</v>
      </c>
      <c r="DQ313" s="12">
        <f>MATCH(CONCATENATE("B ",TEXT($BX313,"mmm-yyyy")),Curves!$11:$11,0)</f>
        <v>18</v>
      </c>
      <c r="DR313" s="12">
        <f>MATCH(CONCATENATE("DISC ",TEXT($BX313,"mmm-yyyy")),Curves!$11:$11,0)</f>
        <v>42</v>
      </c>
    </row>
    <row r="314" spans="2:122" x14ac:dyDescent="0.2">
      <c r="B314" s="6">
        <f t="shared" si="326"/>
        <v>36951</v>
      </c>
      <c r="C314" s="27">
        <f>IF(Curves!C323&lt;&gt;"",Curves!C323,"")</f>
        <v>36928</v>
      </c>
      <c r="D314" s="31"/>
      <c r="E314" s="20">
        <f t="shared" si="327"/>
        <v>0</v>
      </c>
      <c r="F314" s="20">
        <f t="shared" si="329"/>
        <v>0</v>
      </c>
      <c r="G314" s="20">
        <f t="shared" si="330"/>
        <v>0</v>
      </c>
      <c r="H314" s="20">
        <f t="shared" si="331"/>
        <v>0</v>
      </c>
      <c r="I314" s="20">
        <f t="shared" si="332"/>
        <v>0</v>
      </c>
      <c r="J314" s="20">
        <f t="shared" si="333"/>
        <v>0</v>
      </c>
      <c r="K314" s="20">
        <f t="shared" si="334"/>
        <v>0</v>
      </c>
      <c r="L314" s="20">
        <f t="shared" si="335"/>
        <v>0</v>
      </c>
      <c r="M314" s="20">
        <f t="shared" si="336"/>
        <v>0</v>
      </c>
      <c r="N314" s="20">
        <f t="shared" si="337"/>
        <v>0</v>
      </c>
      <c r="O314" s="21">
        <f t="shared" si="338"/>
        <v>0</v>
      </c>
      <c r="P314" s="20"/>
      <c r="Q314" s="50">
        <f t="shared" si="339"/>
        <v>0</v>
      </c>
      <c r="R314" s="50">
        <f t="shared" si="389"/>
        <v>0</v>
      </c>
      <c r="S314" s="51">
        <f t="shared" si="340"/>
        <v>0.50127665381004682</v>
      </c>
      <c r="U314" s="34">
        <f>INDEX(Curves!$A$12:$AZ$907,$CA314,CB314)</f>
        <v>0</v>
      </c>
      <c r="V314" s="34">
        <f>INDEX(Curves!$A$12:$AZ$907,$CA314,CC314)</f>
        <v>0</v>
      </c>
      <c r="W314" s="34">
        <f>INDEX(Curves!$A$12:$AZ$907,$CA314,CD314)</f>
        <v>0</v>
      </c>
      <c r="X314" s="34"/>
      <c r="Y314" s="34">
        <f>INDEX(Curves!$A$12:$AZ$907,$CA314,CF314)</f>
        <v>0</v>
      </c>
      <c r="Z314" s="34">
        <f>INDEX(Curves!$A$12:$AZ$907,$CA314,CG314)</f>
        <v>0</v>
      </c>
      <c r="AA314" s="34">
        <f>INDEX(Curves!$A$12:$AZ$907,$CA314,CH314)</f>
        <v>0</v>
      </c>
      <c r="AB314" s="34"/>
      <c r="AC314" s="34">
        <f>INDEX(Curves!$A$12:$AZ$907,$CA314,CJ314)</f>
        <v>0</v>
      </c>
      <c r="AD314" s="34">
        <f>INDEX(Curves!$A$12:$AZ$907,$CA314,CK314)</f>
        <v>0</v>
      </c>
      <c r="AE314" s="34">
        <f>INDEX(Curves!$A$12:$AZ$907,$CA314,CL314)</f>
        <v>0</v>
      </c>
      <c r="AF314" s="34"/>
      <c r="AG314" s="34">
        <f>INDEX(Curves!$A$12:$AZ$907,$CA314,CN314)</f>
        <v>0</v>
      </c>
      <c r="AH314" s="34">
        <f>INDEX(Curves!$A$12:$AZ$907,$CA314,CO314)</f>
        <v>0</v>
      </c>
      <c r="AI314" s="34">
        <f>INDEX(Curves!$A$12:$AZ$907,$CA314,CP314)</f>
        <v>0</v>
      </c>
      <c r="AJ314" s="34"/>
      <c r="AK314" s="34">
        <f>INDEX(Curves!$A$12:$AZ$907,$CA314,CR314)</f>
        <v>0</v>
      </c>
      <c r="AL314" s="34">
        <f>INDEX(Curves!$A$12:$AZ$907,$CA314,CS314)</f>
        <v>0</v>
      </c>
      <c r="AM314" s="34">
        <f>INDEX(Curves!$A$12:$AZ$907,$CA314,CT314)</f>
        <v>0</v>
      </c>
      <c r="AN314" s="34"/>
      <c r="AO314" s="34">
        <f>INDEX(Curves!$A$12:$AZ$907,$CA314,CV314)</f>
        <v>0</v>
      </c>
      <c r="AP314" s="34">
        <f>INDEX(Curves!$A$12:$AZ$907,$CA314,CW314)</f>
        <v>0</v>
      </c>
      <c r="AQ314" s="34">
        <f>INDEX(Curves!$A$12:$AZ$907,$CA314,CX314)</f>
        <v>0</v>
      </c>
      <c r="AR314" s="34"/>
      <c r="AS314" s="34">
        <f>INDEX(Curves!$A$12:$AZ$907,$CA314,CZ314)</f>
        <v>0</v>
      </c>
      <c r="AT314" s="34">
        <f>INDEX(Curves!$A$12:$AZ$907,$CA314,DA314)</f>
        <v>0</v>
      </c>
      <c r="AU314" s="34">
        <f>INDEX(Curves!$A$12:$AZ$907,$CA314,DB314)</f>
        <v>0</v>
      </c>
      <c r="AV314" s="34"/>
      <c r="AW314" s="34">
        <f>INDEX(Curves!$A$12:$AZ$907,$CA314,DD314)</f>
        <v>0</v>
      </c>
      <c r="AX314" s="34">
        <f>INDEX(Curves!$A$12:$AZ$907,$CA314,DE314)</f>
        <v>0</v>
      </c>
      <c r="AY314" s="34">
        <f>INDEX(Curves!$A$12:$AZ$907,$CA314,DF314)</f>
        <v>0</v>
      </c>
      <c r="AZ314" s="34"/>
      <c r="BA314" s="34">
        <f>INDEX(Curves!$A$12:$AZ$907,$CA314,DH314)</f>
        <v>0</v>
      </c>
      <c r="BB314" s="34">
        <f>INDEX(Curves!$A$12:$AZ$907,$CA314,DI314)</f>
        <v>0</v>
      </c>
      <c r="BC314" s="34">
        <f>INDEX(Curves!$A$12:$AZ$907,$CA314,DJ314)</f>
        <v>0</v>
      </c>
      <c r="BD314" s="34"/>
      <c r="BE314" s="34">
        <f>INDEX(Curves!$A$12:$AZ$907,$CA314,DL314)</f>
        <v>0</v>
      </c>
      <c r="BF314" s="34">
        <f>INDEX(Curves!$A$12:$AZ$907,$CA314,DM314)</f>
        <v>0</v>
      </c>
      <c r="BG314" s="34">
        <f>INDEX(Curves!$A$12:$AZ$907,$CA314,DN314)</f>
        <v>0</v>
      </c>
      <c r="BH314" s="34"/>
      <c r="BI314" s="34">
        <f>INDEX(Curves!$A$12:$AZ$907,$CA314,DP314)</f>
        <v>0</v>
      </c>
      <c r="BJ314" s="34">
        <f>INDEX(Curves!$A$12:$AZ$907,$CA314,DQ314)</f>
        <v>0</v>
      </c>
      <c r="BK314" s="34">
        <f>INDEX(Curves!$A$12:$AZ$907,$CA314,DR314)</f>
        <v>0</v>
      </c>
      <c r="BL314"/>
      <c r="BM314"/>
      <c r="BN314" s="17">
        <f t="shared" si="342"/>
        <v>36647</v>
      </c>
      <c r="BO314" s="17">
        <f t="shared" ref="BO314:BX314" si="398">EOMONTH(BN314,1)</f>
        <v>36707</v>
      </c>
      <c r="BP314" s="17">
        <f t="shared" si="398"/>
        <v>36738</v>
      </c>
      <c r="BQ314" s="17">
        <f t="shared" si="398"/>
        <v>36769</v>
      </c>
      <c r="BR314" s="17">
        <f t="shared" si="398"/>
        <v>36799</v>
      </c>
      <c r="BS314" s="17">
        <f t="shared" si="398"/>
        <v>36830</v>
      </c>
      <c r="BT314" s="17">
        <f t="shared" si="398"/>
        <v>36860</v>
      </c>
      <c r="BU314" s="17">
        <f t="shared" si="398"/>
        <v>36891</v>
      </c>
      <c r="BV314" s="17">
        <f t="shared" si="398"/>
        <v>36922</v>
      </c>
      <c r="BW314" s="17">
        <f t="shared" si="398"/>
        <v>36950</v>
      </c>
      <c r="BX314" s="17">
        <f t="shared" si="398"/>
        <v>36981</v>
      </c>
      <c r="BY314" s="9"/>
      <c r="CA314" s="12">
        <f>MATCH(C314,Curves!$C$12:$C$433,0)</f>
        <v>312</v>
      </c>
      <c r="CB314" s="12">
        <f>MATCH(CONCATENATE("NG ",TEXT($BN314,"mmm-yyyy")),Curves!$11:$11,0)</f>
        <v>20</v>
      </c>
      <c r="CC314" s="12">
        <f>MATCH(CONCATENATE("B ",TEXT($BN314,"mmm-yyyy")),Curves!$11:$11,0)</f>
        <v>8</v>
      </c>
      <c r="CD314" s="12">
        <f>MATCH(CONCATENATE("DISC ",TEXT($BN314,"mmm-yyyy")),Curves!$11:$11,0)</f>
        <v>32</v>
      </c>
      <c r="CE314" s="12"/>
      <c r="CF314" s="12">
        <f>MATCH(CONCATENATE("NG ",TEXT($BO314,"mmm-yyyy")),Curves!$11:$11,0)</f>
        <v>21</v>
      </c>
      <c r="CG314" s="12">
        <f>MATCH(CONCATENATE("B ",TEXT($BO314,"mmm-yyyy")),Curves!$11:$11,0)</f>
        <v>9</v>
      </c>
      <c r="CH314" s="12">
        <f>MATCH(CONCATENATE("DISC ",TEXT($BO314,"mmm-yyyy")),Curves!$11:$11,0)</f>
        <v>33</v>
      </c>
      <c r="CI314" s="12"/>
      <c r="CJ314" s="12">
        <f>MATCH(CONCATENATE("NG ",TEXT($BP314,"mmm-yyyy")),Curves!$11:$11,0)</f>
        <v>22</v>
      </c>
      <c r="CK314" s="12">
        <f>MATCH(CONCATENATE("B ",TEXT($BP314,"mmm-yyyy")),Curves!$11:$11,0)</f>
        <v>10</v>
      </c>
      <c r="CL314" s="12">
        <f>MATCH(CONCATENATE("DISC ",TEXT($BP314,"mmm-yyyy")),Curves!$11:$11,0)</f>
        <v>34</v>
      </c>
      <c r="CM314" s="12"/>
      <c r="CN314" s="12">
        <f>MATCH(CONCATENATE("NG ",TEXT($BQ314,"mmm-yyyy")),Curves!$11:$11,0)</f>
        <v>23</v>
      </c>
      <c r="CO314" s="12">
        <f>MATCH(CONCATENATE("B ",TEXT($BQ314,"mmm-yyyy")),Curves!$11:$11,0)</f>
        <v>11</v>
      </c>
      <c r="CP314" s="12">
        <f>MATCH(CONCATENATE("DISC ",TEXT($BQ314,"mmm-yyyy")),Curves!$11:$11,0)</f>
        <v>35</v>
      </c>
      <c r="CQ314" s="12"/>
      <c r="CR314" s="12">
        <f>MATCH(CONCATENATE("NG ",TEXT($BR314,"mmm-yyyy")),Curves!$11:$11,0)</f>
        <v>24</v>
      </c>
      <c r="CS314" s="12">
        <f>MATCH(CONCATENATE("B ",TEXT($BR314,"mmm-yyyy")),Curves!$11:$11,0)</f>
        <v>12</v>
      </c>
      <c r="CT314" s="12">
        <f>MATCH(CONCATENATE("DISC ",TEXT($BR314,"mmm-yyyy")),Curves!$11:$11,0)</f>
        <v>36</v>
      </c>
      <c r="CU314" s="12"/>
      <c r="CV314" s="12">
        <f>MATCH(CONCATENATE("NG ",TEXT($BS314,"mmm-yyyy")),Curves!$11:$11,0)</f>
        <v>25</v>
      </c>
      <c r="CW314" s="12">
        <f>MATCH(CONCATENATE("B ",TEXT($BS314,"mmm-yyyy")),Curves!$11:$11,0)</f>
        <v>13</v>
      </c>
      <c r="CX314" s="12">
        <f>MATCH(CONCATENATE("DISC ",TEXT($BS314,"mmm-yyyy")),Curves!$11:$11,0)</f>
        <v>37</v>
      </c>
      <c r="CY314" s="12"/>
      <c r="CZ314" s="12">
        <f>MATCH(CONCATENATE("NG ",TEXT($BT314,"mmm-yyyy")),Curves!$11:$11,0)</f>
        <v>26</v>
      </c>
      <c r="DA314" s="12">
        <f>MATCH(CONCATENATE("B ",TEXT($BT314,"mmm-yyyy")),Curves!$11:$11,0)</f>
        <v>14</v>
      </c>
      <c r="DB314" s="12">
        <f>MATCH(CONCATENATE("DISC ",TEXT($BT314,"mmm-yyyy")),Curves!$11:$11,0)</f>
        <v>38</v>
      </c>
      <c r="DC314" s="12"/>
      <c r="DD314" s="12">
        <f>MATCH(CONCATENATE("NG ",TEXT($BU314,"mmm-yyyy")),Curves!$11:$11,0)</f>
        <v>27</v>
      </c>
      <c r="DE314" s="12">
        <f>MATCH(CONCATENATE("B ",TEXT($BU314,"mmm-yyyy")),Curves!$11:$11,0)</f>
        <v>15</v>
      </c>
      <c r="DF314" s="12">
        <f>MATCH(CONCATENATE("DISC ",TEXT($BU314,"mmm-yyyy")),Curves!$11:$11,0)</f>
        <v>39</v>
      </c>
      <c r="DG314" s="12"/>
      <c r="DH314" s="12">
        <f>MATCH(CONCATENATE("NG ",TEXT($BV314,"mmm-yyyy")),Curves!$11:$11,0)</f>
        <v>28</v>
      </c>
      <c r="DI314" s="12">
        <f>MATCH(CONCATENATE("B ",TEXT($BV314,"mmm-yyyy")),Curves!$11:$11,0)</f>
        <v>16</v>
      </c>
      <c r="DJ314" s="12">
        <f>MATCH(CONCATENATE("DISC ",TEXT($BV314,"mmm-yyyy")),Curves!$11:$11,0)</f>
        <v>40</v>
      </c>
      <c r="DL314" s="12">
        <f>MATCH(CONCATENATE("NG ",TEXT($BW314,"mmm-yyyy")),Curves!$11:$11,0)</f>
        <v>29</v>
      </c>
      <c r="DM314" s="12">
        <f>MATCH(CONCATENATE("B ",TEXT($BW314,"mmm-yyyy")),Curves!$11:$11,0)</f>
        <v>17</v>
      </c>
      <c r="DN314" s="12">
        <f>MATCH(CONCATENATE("DISC ",TEXT($BW314,"mmm-yyyy")),Curves!$11:$11,0)</f>
        <v>41</v>
      </c>
      <c r="DP314" s="12">
        <f>MATCH(CONCATENATE("NG ",TEXT($BX314,"mmm-yyyy")),Curves!$11:$11,0)</f>
        <v>30</v>
      </c>
      <c r="DQ314" s="12">
        <f>MATCH(CONCATENATE("B ",TEXT($BX314,"mmm-yyyy")),Curves!$11:$11,0)</f>
        <v>18</v>
      </c>
      <c r="DR314" s="12">
        <f>MATCH(CONCATENATE("DISC ",TEXT($BX314,"mmm-yyyy")),Curves!$11:$11,0)</f>
        <v>42</v>
      </c>
    </row>
    <row r="315" spans="2:122" x14ac:dyDescent="0.2">
      <c r="B315" s="6">
        <f t="shared" si="326"/>
        <v>36951</v>
      </c>
      <c r="C315" s="27">
        <f>IF(Curves!C324&lt;&gt;"",Curves!C324,"")</f>
        <v>36929</v>
      </c>
      <c r="D315" s="31"/>
      <c r="E315" s="20">
        <f t="shared" si="327"/>
        <v>0</v>
      </c>
      <c r="F315" s="20">
        <f t="shared" si="329"/>
        <v>0</v>
      </c>
      <c r="G315" s="20">
        <f t="shared" si="330"/>
        <v>0</v>
      </c>
      <c r="H315" s="20">
        <f t="shared" si="331"/>
        <v>0</v>
      </c>
      <c r="I315" s="20">
        <f t="shared" si="332"/>
        <v>0</v>
      </c>
      <c r="J315" s="20">
        <f t="shared" si="333"/>
        <v>0</v>
      </c>
      <c r="K315" s="20">
        <f t="shared" si="334"/>
        <v>0</v>
      </c>
      <c r="L315" s="20">
        <f t="shared" si="335"/>
        <v>0</v>
      </c>
      <c r="M315" s="20">
        <f t="shared" si="336"/>
        <v>0</v>
      </c>
      <c r="N315" s="20">
        <f t="shared" si="337"/>
        <v>0</v>
      </c>
      <c r="O315" s="21">
        <f t="shared" si="338"/>
        <v>0</v>
      </c>
      <c r="P315" s="20"/>
      <c r="Q315" s="50">
        <f t="shared" si="339"/>
        <v>0</v>
      </c>
      <c r="R315" s="50">
        <f t="shared" si="389"/>
        <v>0</v>
      </c>
      <c r="S315" s="51">
        <f t="shared" si="340"/>
        <v>0.50127665381004682</v>
      </c>
      <c r="U315" s="34">
        <f>INDEX(Curves!$A$12:$AZ$907,$CA315,CB315)</f>
        <v>0</v>
      </c>
      <c r="V315" s="34">
        <f>INDEX(Curves!$A$12:$AZ$907,$CA315,CC315)</f>
        <v>0</v>
      </c>
      <c r="W315" s="34">
        <f>INDEX(Curves!$A$12:$AZ$907,$CA315,CD315)</f>
        <v>0</v>
      </c>
      <c r="X315" s="34"/>
      <c r="Y315" s="34">
        <f>INDEX(Curves!$A$12:$AZ$907,$CA315,CF315)</f>
        <v>0</v>
      </c>
      <c r="Z315" s="34">
        <f>INDEX(Curves!$A$12:$AZ$907,$CA315,CG315)</f>
        <v>0</v>
      </c>
      <c r="AA315" s="34">
        <f>INDEX(Curves!$A$12:$AZ$907,$CA315,CH315)</f>
        <v>0</v>
      </c>
      <c r="AB315" s="34"/>
      <c r="AC315" s="34">
        <f>INDEX(Curves!$A$12:$AZ$907,$CA315,CJ315)</f>
        <v>0</v>
      </c>
      <c r="AD315" s="34">
        <f>INDEX(Curves!$A$12:$AZ$907,$CA315,CK315)</f>
        <v>0</v>
      </c>
      <c r="AE315" s="34">
        <f>INDEX(Curves!$A$12:$AZ$907,$CA315,CL315)</f>
        <v>0</v>
      </c>
      <c r="AF315" s="34"/>
      <c r="AG315" s="34">
        <f>INDEX(Curves!$A$12:$AZ$907,$CA315,CN315)</f>
        <v>0</v>
      </c>
      <c r="AH315" s="34">
        <f>INDEX(Curves!$A$12:$AZ$907,$CA315,CO315)</f>
        <v>0</v>
      </c>
      <c r="AI315" s="34">
        <f>INDEX(Curves!$A$12:$AZ$907,$CA315,CP315)</f>
        <v>0</v>
      </c>
      <c r="AJ315" s="34"/>
      <c r="AK315" s="34">
        <f>INDEX(Curves!$A$12:$AZ$907,$CA315,CR315)</f>
        <v>0</v>
      </c>
      <c r="AL315" s="34">
        <f>INDEX(Curves!$A$12:$AZ$907,$CA315,CS315)</f>
        <v>0</v>
      </c>
      <c r="AM315" s="34">
        <f>INDEX(Curves!$A$12:$AZ$907,$CA315,CT315)</f>
        <v>0</v>
      </c>
      <c r="AN315" s="34"/>
      <c r="AO315" s="34">
        <f>INDEX(Curves!$A$12:$AZ$907,$CA315,CV315)</f>
        <v>0</v>
      </c>
      <c r="AP315" s="34">
        <f>INDEX(Curves!$A$12:$AZ$907,$CA315,CW315)</f>
        <v>0</v>
      </c>
      <c r="AQ315" s="34">
        <f>INDEX(Curves!$A$12:$AZ$907,$CA315,CX315)</f>
        <v>0</v>
      </c>
      <c r="AR315" s="34"/>
      <c r="AS315" s="34">
        <f>INDEX(Curves!$A$12:$AZ$907,$CA315,CZ315)</f>
        <v>0</v>
      </c>
      <c r="AT315" s="34">
        <f>INDEX(Curves!$A$12:$AZ$907,$CA315,DA315)</f>
        <v>0</v>
      </c>
      <c r="AU315" s="34">
        <f>INDEX(Curves!$A$12:$AZ$907,$CA315,DB315)</f>
        <v>0</v>
      </c>
      <c r="AV315" s="34"/>
      <c r="AW315" s="34">
        <f>INDEX(Curves!$A$12:$AZ$907,$CA315,DD315)</f>
        <v>0</v>
      </c>
      <c r="AX315" s="34">
        <f>INDEX(Curves!$A$12:$AZ$907,$CA315,DE315)</f>
        <v>0</v>
      </c>
      <c r="AY315" s="34">
        <f>INDEX(Curves!$A$12:$AZ$907,$CA315,DF315)</f>
        <v>0</v>
      </c>
      <c r="AZ315" s="34"/>
      <c r="BA315" s="34">
        <f>INDEX(Curves!$A$12:$AZ$907,$CA315,DH315)</f>
        <v>0</v>
      </c>
      <c r="BB315" s="34">
        <f>INDEX(Curves!$A$12:$AZ$907,$CA315,DI315)</f>
        <v>0</v>
      </c>
      <c r="BC315" s="34">
        <f>INDEX(Curves!$A$12:$AZ$907,$CA315,DJ315)</f>
        <v>0</v>
      </c>
      <c r="BD315" s="34"/>
      <c r="BE315" s="34">
        <f>INDEX(Curves!$A$12:$AZ$907,$CA315,DL315)</f>
        <v>0</v>
      </c>
      <c r="BF315" s="34">
        <f>INDEX(Curves!$A$12:$AZ$907,$CA315,DM315)</f>
        <v>0</v>
      </c>
      <c r="BG315" s="34">
        <f>INDEX(Curves!$A$12:$AZ$907,$CA315,DN315)</f>
        <v>0</v>
      </c>
      <c r="BH315" s="34"/>
      <c r="BI315" s="34">
        <f>INDEX(Curves!$A$12:$AZ$907,$CA315,DP315)</f>
        <v>0</v>
      </c>
      <c r="BJ315" s="34">
        <f>INDEX(Curves!$A$12:$AZ$907,$CA315,DQ315)</f>
        <v>0</v>
      </c>
      <c r="BK315" s="34">
        <f>INDEX(Curves!$A$12:$AZ$907,$CA315,DR315)</f>
        <v>0</v>
      </c>
      <c r="BL315"/>
      <c r="BM315"/>
      <c r="BN315" s="17">
        <f t="shared" si="342"/>
        <v>36647</v>
      </c>
      <c r="BO315" s="17">
        <f t="shared" ref="BO315:BX315" si="399">EOMONTH(BN315,1)</f>
        <v>36707</v>
      </c>
      <c r="BP315" s="17">
        <f t="shared" si="399"/>
        <v>36738</v>
      </c>
      <c r="BQ315" s="17">
        <f t="shared" si="399"/>
        <v>36769</v>
      </c>
      <c r="BR315" s="17">
        <f t="shared" si="399"/>
        <v>36799</v>
      </c>
      <c r="BS315" s="17">
        <f t="shared" si="399"/>
        <v>36830</v>
      </c>
      <c r="BT315" s="17">
        <f t="shared" si="399"/>
        <v>36860</v>
      </c>
      <c r="BU315" s="17">
        <f t="shared" si="399"/>
        <v>36891</v>
      </c>
      <c r="BV315" s="17">
        <f t="shared" si="399"/>
        <v>36922</v>
      </c>
      <c r="BW315" s="17">
        <f t="shared" si="399"/>
        <v>36950</v>
      </c>
      <c r="BX315" s="17">
        <f t="shared" si="399"/>
        <v>36981</v>
      </c>
      <c r="BY315" s="9"/>
      <c r="CA315" s="12">
        <f>MATCH(C315,Curves!$C$12:$C$433,0)</f>
        <v>313</v>
      </c>
      <c r="CB315" s="12">
        <f>MATCH(CONCATENATE("NG ",TEXT($BN315,"mmm-yyyy")),Curves!$11:$11,0)</f>
        <v>20</v>
      </c>
      <c r="CC315" s="12">
        <f>MATCH(CONCATENATE("B ",TEXT($BN315,"mmm-yyyy")),Curves!$11:$11,0)</f>
        <v>8</v>
      </c>
      <c r="CD315" s="12">
        <f>MATCH(CONCATENATE("DISC ",TEXT($BN315,"mmm-yyyy")),Curves!$11:$11,0)</f>
        <v>32</v>
      </c>
      <c r="CE315" s="12"/>
      <c r="CF315" s="12">
        <f>MATCH(CONCATENATE("NG ",TEXT($BO315,"mmm-yyyy")),Curves!$11:$11,0)</f>
        <v>21</v>
      </c>
      <c r="CG315" s="12">
        <f>MATCH(CONCATENATE("B ",TEXT($BO315,"mmm-yyyy")),Curves!$11:$11,0)</f>
        <v>9</v>
      </c>
      <c r="CH315" s="12">
        <f>MATCH(CONCATENATE("DISC ",TEXT($BO315,"mmm-yyyy")),Curves!$11:$11,0)</f>
        <v>33</v>
      </c>
      <c r="CI315" s="12"/>
      <c r="CJ315" s="12">
        <f>MATCH(CONCATENATE("NG ",TEXT($BP315,"mmm-yyyy")),Curves!$11:$11,0)</f>
        <v>22</v>
      </c>
      <c r="CK315" s="12">
        <f>MATCH(CONCATENATE("B ",TEXT($BP315,"mmm-yyyy")),Curves!$11:$11,0)</f>
        <v>10</v>
      </c>
      <c r="CL315" s="12">
        <f>MATCH(CONCATENATE("DISC ",TEXT($BP315,"mmm-yyyy")),Curves!$11:$11,0)</f>
        <v>34</v>
      </c>
      <c r="CM315" s="12"/>
      <c r="CN315" s="12">
        <f>MATCH(CONCATENATE("NG ",TEXT($BQ315,"mmm-yyyy")),Curves!$11:$11,0)</f>
        <v>23</v>
      </c>
      <c r="CO315" s="12">
        <f>MATCH(CONCATENATE("B ",TEXT($BQ315,"mmm-yyyy")),Curves!$11:$11,0)</f>
        <v>11</v>
      </c>
      <c r="CP315" s="12">
        <f>MATCH(CONCATENATE("DISC ",TEXT($BQ315,"mmm-yyyy")),Curves!$11:$11,0)</f>
        <v>35</v>
      </c>
      <c r="CQ315" s="12"/>
      <c r="CR315" s="12">
        <f>MATCH(CONCATENATE("NG ",TEXT($BR315,"mmm-yyyy")),Curves!$11:$11,0)</f>
        <v>24</v>
      </c>
      <c r="CS315" s="12">
        <f>MATCH(CONCATENATE("B ",TEXT($BR315,"mmm-yyyy")),Curves!$11:$11,0)</f>
        <v>12</v>
      </c>
      <c r="CT315" s="12">
        <f>MATCH(CONCATENATE("DISC ",TEXT($BR315,"mmm-yyyy")),Curves!$11:$11,0)</f>
        <v>36</v>
      </c>
      <c r="CU315" s="12"/>
      <c r="CV315" s="12">
        <f>MATCH(CONCATENATE("NG ",TEXT($BS315,"mmm-yyyy")),Curves!$11:$11,0)</f>
        <v>25</v>
      </c>
      <c r="CW315" s="12">
        <f>MATCH(CONCATENATE("B ",TEXT($BS315,"mmm-yyyy")),Curves!$11:$11,0)</f>
        <v>13</v>
      </c>
      <c r="CX315" s="12">
        <f>MATCH(CONCATENATE("DISC ",TEXT($BS315,"mmm-yyyy")),Curves!$11:$11,0)</f>
        <v>37</v>
      </c>
      <c r="CY315" s="12"/>
      <c r="CZ315" s="12">
        <f>MATCH(CONCATENATE("NG ",TEXT($BT315,"mmm-yyyy")),Curves!$11:$11,0)</f>
        <v>26</v>
      </c>
      <c r="DA315" s="12">
        <f>MATCH(CONCATENATE("B ",TEXT($BT315,"mmm-yyyy")),Curves!$11:$11,0)</f>
        <v>14</v>
      </c>
      <c r="DB315" s="12">
        <f>MATCH(CONCATENATE("DISC ",TEXT($BT315,"mmm-yyyy")),Curves!$11:$11,0)</f>
        <v>38</v>
      </c>
      <c r="DC315" s="12"/>
      <c r="DD315" s="12">
        <f>MATCH(CONCATENATE("NG ",TEXT($BU315,"mmm-yyyy")),Curves!$11:$11,0)</f>
        <v>27</v>
      </c>
      <c r="DE315" s="12">
        <f>MATCH(CONCATENATE("B ",TEXT($BU315,"mmm-yyyy")),Curves!$11:$11,0)</f>
        <v>15</v>
      </c>
      <c r="DF315" s="12">
        <f>MATCH(CONCATENATE("DISC ",TEXT($BU315,"mmm-yyyy")),Curves!$11:$11,0)</f>
        <v>39</v>
      </c>
      <c r="DG315" s="12"/>
      <c r="DH315" s="12">
        <f>MATCH(CONCATENATE("NG ",TEXT($BV315,"mmm-yyyy")),Curves!$11:$11,0)</f>
        <v>28</v>
      </c>
      <c r="DI315" s="12">
        <f>MATCH(CONCATENATE("B ",TEXT($BV315,"mmm-yyyy")),Curves!$11:$11,0)</f>
        <v>16</v>
      </c>
      <c r="DJ315" s="12">
        <f>MATCH(CONCATENATE("DISC ",TEXT($BV315,"mmm-yyyy")),Curves!$11:$11,0)</f>
        <v>40</v>
      </c>
      <c r="DL315" s="12">
        <f>MATCH(CONCATENATE("NG ",TEXT($BW315,"mmm-yyyy")),Curves!$11:$11,0)</f>
        <v>29</v>
      </c>
      <c r="DM315" s="12">
        <f>MATCH(CONCATENATE("B ",TEXT($BW315,"mmm-yyyy")),Curves!$11:$11,0)</f>
        <v>17</v>
      </c>
      <c r="DN315" s="12">
        <f>MATCH(CONCATENATE("DISC ",TEXT($BW315,"mmm-yyyy")),Curves!$11:$11,0)</f>
        <v>41</v>
      </c>
      <c r="DP315" s="12">
        <f>MATCH(CONCATENATE("NG ",TEXT($BX315,"mmm-yyyy")),Curves!$11:$11,0)</f>
        <v>30</v>
      </c>
      <c r="DQ315" s="12">
        <f>MATCH(CONCATENATE("B ",TEXT($BX315,"mmm-yyyy")),Curves!$11:$11,0)</f>
        <v>18</v>
      </c>
      <c r="DR315" s="12">
        <f>MATCH(CONCATENATE("DISC ",TEXT($BX315,"mmm-yyyy")),Curves!$11:$11,0)</f>
        <v>42</v>
      </c>
    </row>
    <row r="316" spans="2:122" x14ac:dyDescent="0.2">
      <c r="B316" s="6">
        <f t="shared" si="326"/>
        <v>36951</v>
      </c>
      <c r="C316" s="27">
        <f>IF(Curves!C325&lt;&gt;"",Curves!C325,"")</f>
        <v>36930</v>
      </c>
      <c r="D316" s="31"/>
      <c r="E316" s="20">
        <f t="shared" si="327"/>
        <v>0</v>
      </c>
      <c r="F316" s="20">
        <f t="shared" si="329"/>
        <v>0</v>
      </c>
      <c r="G316" s="20">
        <f t="shared" si="330"/>
        <v>0</v>
      </c>
      <c r="H316" s="20">
        <f t="shared" si="331"/>
        <v>0</v>
      </c>
      <c r="I316" s="20">
        <f t="shared" si="332"/>
        <v>0</v>
      </c>
      <c r="J316" s="20">
        <f t="shared" si="333"/>
        <v>0</v>
      </c>
      <c r="K316" s="20">
        <f t="shared" si="334"/>
        <v>0</v>
      </c>
      <c r="L316" s="20">
        <f t="shared" si="335"/>
        <v>0</v>
      </c>
      <c r="M316" s="20">
        <f t="shared" si="336"/>
        <v>0</v>
      </c>
      <c r="N316" s="20">
        <f t="shared" si="337"/>
        <v>0</v>
      </c>
      <c r="O316" s="21">
        <f t="shared" si="338"/>
        <v>0</v>
      </c>
      <c r="P316" s="20"/>
      <c r="Q316" s="50">
        <f t="shared" si="339"/>
        <v>0</v>
      </c>
      <c r="R316" s="50">
        <f t="shared" si="389"/>
        <v>0</v>
      </c>
      <c r="S316" s="51">
        <f t="shared" si="340"/>
        <v>0.50127665381004682</v>
      </c>
      <c r="U316" s="34">
        <f>INDEX(Curves!$A$12:$AZ$907,$CA316,CB316)</f>
        <v>0</v>
      </c>
      <c r="V316" s="34">
        <f>INDEX(Curves!$A$12:$AZ$907,$CA316,CC316)</f>
        <v>0</v>
      </c>
      <c r="W316" s="34">
        <f>INDEX(Curves!$A$12:$AZ$907,$CA316,CD316)</f>
        <v>0</v>
      </c>
      <c r="X316" s="34"/>
      <c r="Y316" s="34">
        <f>INDEX(Curves!$A$12:$AZ$907,$CA316,CF316)</f>
        <v>0</v>
      </c>
      <c r="Z316" s="34">
        <f>INDEX(Curves!$A$12:$AZ$907,$CA316,CG316)</f>
        <v>0</v>
      </c>
      <c r="AA316" s="34">
        <f>INDEX(Curves!$A$12:$AZ$907,$CA316,CH316)</f>
        <v>0</v>
      </c>
      <c r="AB316" s="34"/>
      <c r="AC316" s="34">
        <f>INDEX(Curves!$A$12:$AZ$907,$CA316,CJ316)</f>
        <v>0</v>
      </c>
      <c r="AD316" s="34">
        <f>INDEX(Curves!$A$12:$AZ$907,$CA316,CK316)</f>
        <v>0</v>
      </c>
      <c r="AE316" s="34">
        <f>INDEX(Curves!$A$12:$AZ$907,$CA316,CL316)</f>
        <v>0</v>
      </c>
      <c r="AF316" s="34"/>
      <c r="AG316" s="34">
        <f>INDEX(Curves!$A$12:$AZ$907,$CA316,CN316)</f>
        <v>0</v>
      </c>
      <c r="AH316" s="34">
        <f>INDEX(Curves!$A$12:$AZ$907,$CA316,CO316)</f>
        <v>0</v>
      </c>
      <c r="AI316" s="34">
        <f>INDEX(Curves!$A$12:$AZ$907,$CA316,CP316)</f>
        <v>0</v>
      </c>
      <c r="AJ316" s="34"/>
      <c r="AK316" s="34">
        <f>INDEX(Curves!$A$12:$AZ$907,$CA316,CR316)</f>
        <v>0</v>
      </c>
      <c r="AL316" s="34">
        <f>INDEX(Curves!$A$12:$AZ$907,$CA316,CS316)</f>
        <v>0</v>
      </c>
      <c r="AM316" s="34">
        <f>INDEX(Curves!$A$12:$AZ$907,$CA316,CT316)</f>
        <v>0</v>
      </c>
      <c r="AN316" s="34"/>
      <c r="AO316" s="34">
        <f>INDEX(Curves!$A$12:$AZ$907,$CA316,CV316)</f>
        <v>0</v>
      </c>
      <c r="AP316" s="34">
        <f>INDEX(Curves!$A$12:$AZ$907,$CA316,CW316)</f>
        <v>0</v>
      </c>
      <c r="AQ316" s="34">
        <f>INDEX(Curves!$A$12:$AZ$907,$CA316,CX316)</f>
        <v>0</v>
      </c>
      <c r="AR316" s="34"/>
      <c r="AS316" s="34">
        <f>INDEX(Curves!$A$12:$AZ$907,$CA316,CZ316)</f>
        <v>0</v>
      </c>
      <c r="AT316" s="34">
        <f>INDEX(Curves!$A$12:$AZ$907,$CA316,DA316)</f>
        <v>0</v>
      </c>
      <c r="AU316" s="34">
        <f>INDEX(Curves!$A$12:$AZ$907,$CA316,DB316)</f>
        <v>0</v>
      </c>
      <c r="AV316" s="34"/>
      <c r="AW316" s="34">
        <f>INDEX(Curves!$A$12:$AZ$907,$CA316,DD316)</f>
        <v>0</v>
      </c>
      <c r="AX316" s="34">
        <f>INDEX(Curves!$A$12:$AZ$907,$CA316,DE316)</f>
        <v>0</v>
      </c>
      <c r="AY316" s="34">
        <f>INDEX(Curves!$A$12:$AZ$907,$CA316,DF316)</f>
        <v>0</v>
      </c>
      <c r="AZ316" s="34"/>
      <c r="BA316" s="34">
        <f>INDEX(Curves!$A$12:$AZ$907,$CA316,DH316)</f>
        <v>0</v>
      </c>
      <c r="BB316" s="34">
        <f>INDEX(Curves!$A$12:$AZ$907,$CA316,DI316)</f>
        <v>0</v>
      </c>
      <c r="BC316" s="34">
        <f>INDEX(Curves!$A$12:$AZ$907,$CA316,DJ316)</f>
        <v>0</v>
      </c>
      <c r="BD316" s="34"/>
      <c r="BE316" s="34">
        <f>INDEX(Curves!$A$12:$AZ$907,$CA316,DL316)</f>
        <v>0</v>
      </c>
      <c r="BF316" s="34">
        <f>INDEX(Curves!$A$12:$AZ$907,$CA316,DM316)</f>
        <v>0</v>
      </c>
      <c r="BG316" s="34">
        <f>INDEX(Curves!$A$12:$AZ$907,$CA316,DN316)</f>
        <v>0</v>
      </c>
      <c r="BH316" s="34"/>
      <c r="BI316" s="34">
        <f>INDEX(Curves!$A$12:$AZ$907,$CA316,DP316)</f>
        <v>0</v>
      </c>
      <c r="BJ316" s="34">
        <f>INDEX(Curves!$A$12:$AZ$907,$CA316,DQ316)</f>
        <v>0</v>
      </c>
      <c r="BK316" s="34">
        <f>INDEX(Curves!$A$12:$AZ$907,$CA316,DR316)</f>
        <v>0</v>
      </c>
      <c r="BL316"/>
      <c r="BM316"/>
      <c r="BN316" s="17">
        <f t="shared" si="342"/>
        <v>36647</v>
      </c>
      <c r="BO316" s="17">
        <f t="shared" ref="BO316:BX316" si="400">EOMONTH(BN316,1)</f>
        <v>36707</v>
      </c>
      <c r="BP316" s="17">
        <f t="shared" si="400"/>
        <v>36738</v>
      </c>
      <c r="BQ316" s="17">
        <f t="shared" si="400"/>
        <v>36769</v>
      </c>
      <c r="BR316" s="17">
        <f t="shared" si="400"/>
        <v>36799</v>
      </c>
      <c r="BS316" s="17">
        <f t="shared" si="400"/>
        <v>36830</v>
      </c>
      <c r="BT316" s="17">
        <f t="shared" si="400"/>
        <v>36860</v>
      </c>
      <c r="BU316" s="17">
        <f t="shared" si="400"/>
        <v>36891</v>
      </c>
      <c r="BV316" s="17">
        <f t="shared" si="400"/>
        <v>36922</v>
      </c>
      <c r="BW316" s="17">
        <f t="shared" si="400"/>
        <v>36950</v>
      </c>
      <c r="BX316" s="17">
        <f t="shared" si="400"/>
        <v>36981</v>
      </c>
      <c r="BY316" s="9"/>
      <c r="CA316" s="12">
        <f>MATCH(C316,Curves!$C$12:$C$433,0)</f>
        <v>314</v>
      </c>
      <c r="CB316" s="12">
        <f>MATCH(CONCATENATE("NG ",TEXT($BN316,"mmm-yyyy")),Curves!$11:$11,0)</f>
        <v>20</v>
      </c>
      <c r="CC316" s="12">
        <f>MATCH(CONCATENATE("B ",TEXT($BN316,"mmm-yyyy")),Curves!$11:$11,0)</f>
        <v>8</v>
      </c>
      <c r="CD316" s="12">
        <f>MATCH(CONCATENATE("DISC ",TEXT($BN316,"mmm-yyyy")),Curves!$11:$11,0)</f>
        <v>32</v>
      </c>
      <c r="CE316" s="12"/>
      <c r="CF316" s="12">
        <f>MATCH(CONCATENATE("NG ",TEXT($BO316,"mmm-yyyy")),Curves!$11:$11,0)</f>
        <v>21</v>
      </c>
      <c r="CG316" s="12">
        <f>MATCH(CONCATENATE("B ",TEXT($BO316,"mmm-yyyy")),Curves!$11:$11,0)</f>
        <v>9</v>
      </c>
      <c r="CH316" s="12">
        <f>MATCH(CONCATENATE("DISC ",TEXT($BO316,"mmm-yyyy")),Curves!$11:$11,0)</f>
        <v>33</v>
      </c>
      <c r="CI316" s="12"/>
      <c r="CJ316" s="12">
        <f>MATCH(CONCATENATE("NG ",TEXT($BP316,"mmm-yyyy")),Curves!$11:$11,0)</f>
        <v>22</v>
      </c>
      <c r="CK316" s="12">
        <f>MATCH(CONCATENATE("B ",TEXT($BP316,"mmm-yyyy")),Curves!$11:$11,0)</f>
        <v>10</v>
      </c>
      <c r="CL316" s="12">
        <f>MATCH(CONCATENATE("DISC ",TEXT($BP316,"mmm-yyyy")),Curves!$11:$11,0)</f>
        <v>34</v>
      </c>
      <c r="CM316" s="12"/>
      <c r="CN316" s="12">
        <f>MATCH(CONCATENATE("NG ",TEXT($BQ316,"mmm-yyyy")),Curves!$11:$11,0)</f>
        <v>23</v>
      </c>
      <c r="CO316" s="12">
        <f>MATCH(CONCATENATE("B ",TEXT($BQ316,"mmm-yyyy")),Curves!$11:$11,0)</f>
        <v>11</v>
      </c>
      <c r="CP316" s="12">
        <f>MATCH(CONCATENATE("DISC ",TEXT($BQ316,"mmm-yyyy")),Curves!$11:$11,0)</f>
        <v>35</v>
      </c>
      <c r="CQ316" s="12"/>
      <c r="CR316" s="12">
        <f>MATCH(CONCATENATE("NG ",TEXT($BR316,"mmm-yyyy")),Curves!$11:$11,0)</f>
        <v>24</v>
      </c>
      <c r="CS316" s="12">
        <f>MATCH(CONCATENATE("B ",TEXT($BR316,"mmm-yyyy")),Curves!$11:$11,0)</f>
        <v>12</v>
      </c>
      <c r="CT316" s="12">
        <f>MATCH(CONCATENATE("DISC ",TEXT($BR316,"mmm-yyyy")),Curves!$11:$11,0)</f>
        <v>36</v>
      </c>
      <c r="CU316" s="12"/>
      <c r="CV316" s="12">
        <f>MATCH(CONCATENATE("NG ",TEXT($BS316,"mmm-yyyy")),Curves!$11:$11,0)</f>
        <v>25</v>
      </c>
      <c r="CW316" s="12">
        <f>MATCH(CONCATENATE("B ",TEXT($BS316,"mmm-yyyy")),Curves!$11:$11,0)</f>
        <v>13</v>
      </c>
      <c r="CX316" s="12">
        <f>MATCH(CONCATENATE("DISC ",TEXT($BS316,"mmm-yyyy")),Curves!$11:$11,0)</f>
        <v>37</v>
      </c>
      <c r="CY316" s="12"/>
      <c r="CZ316" s="12">
        <f>MATCH(CONCATENATE("NG ",TEXT($BT316,"mmm-yyyy")),Curves!$11:$11,0)</f>
        <v>26</v>
      </c>
      <c r="DA316" s="12">
        <f>MATCH(CONCATENATE("B ",TEXT($BT316,"mmm-yyyy")),Curves!$11:$11,0)</f>
        <v>14</v>
      </c>
      <c r="DB316" s="12">
        <f>MATCH(CONCATENATE("DISC ",TEXT($BT316,"mmm-yyyy")),Curves!$11:$11,0)</f>
        <v>38</v>
      </c>
      <c r="DC316" s="12"/>
      <c r="DD316" s="12">
        <f>MATCH(CONCATENATE("NG ",TEXT($BU316,"mmm-yyyy")),Curves!$11:$11,0)</f>
        <v>27</v>
      </c>
      <c r="DE316" s="12">
        <f>MATCH(CONCATENATE("B ",TEXT($BU316,"mmm-yyyy")),Curves!$11:$11,0)</f>
        <v>15</v>
      </c>
      <c r="DF316" s="12">
        <f>MATCH(CONCATENATE("DISC ",TEXT($BU316,"mmm-yyyy")),Curves!$11:$11,0)</f>
        <v>39</v>
      </c>
      <c r="DG316" s="12"/>
      <c r="DH316" s="12">
        <f>MATCH(CONCATENATE("NG ",TEXT($BV316,"mmm-yyyy")),Curves!$11:$11,0)</f>
        <v>28</v>
      </c>
      <c r="DI316" s="12">
        <f>MATCH(CONCATENATE("B ",TEXT($BV316,"mmm-yyyy")),Curves!$11:$11,0)</f>
        <v>16</v>
      </c>
      <c r="DJ316" s="12">
        <f>MATCH(CONCATENATE("DISC ",TEXT($BV316,"mmm-yyyy")),Curves!$11:$11,0)</f>
        <v>40</v>
      </c>
      <c r="DL316" s="12">
        <f>MATCH(CONCATENATE("NG ",TEXT($BW316,"mmm-yyyy")),Curves!$11:$11,0)</f>
        <v>29</v>
      </c>
      <c r="DM316" s="12">
        <f>MATCH(CONCATENATE("B ",TEXT($BW316,"mmm-yyyy")),Curves!$11:$11,0)</f>
        <v>17</v>
      </c>
      <c r="DN316" s="12">
        <f>MATCH(CONCATENATE("DISC ",TEXT($BW316,"mmm-yyyy")),Curves!$11:$11,0)</f>
        <v>41</v>
      </c>
      <c r="DP316" s="12">
        <f>MATCH(CONCATENATE("NG ",TEXT($BX316,"mmm-yyyy")),Curves!$11:$11,0)</f>
        <v>30</v>
      </c>
      <c r="DQ316" s="12">
        <f>MATCH(CONCATENATE("B ",TEXT($BX316,"mmm-yyyy")),Curves!$11:$11,0)</f>
        <v>18</v>
      </c>
      <c r="DR316" s="12">
        <f>MATCH(CONCATENATE("DISC ",TEXT($BX316,"mmm-yyyy")),Curves!$11:$11,0)</f>
        <v>42</v>
      </c>
    </row>
    <row r="317" spans="2:122" x14ac:dyDescent="0.2">
      <c r="B317" s="6">
        <f t="shared" si="326"/>
        <v>36951</v>
      </c>
      <c r="C317" s="27">
        <f>IF(Curves!C326&lt;&gt;"",Curves!C326,"")</f>
        <v>36931</v>
      </c>
      <c r="D317" s="31"/>
      <c r="E317" s="20">
        <f t="shared" si="327"/>
        <v>0</v>
      </c>
      <c r="F317" s="20">
        <f t="shared" si="329"/>
        <v>0</v>
      </c>
      <c r="G317" s="20">
        <f t="shared" si="330"/>
        <v>0</v>
      </c>
      <c r="H317" s="20">
        <f t="shared" si="331"/>
        <v>0</v>
      </c>
      <c r="I317" s="20">
        <f t="shared" si="332"/>
        <v>0</v>
      </c>
      <c r="J317" s="20">
        <f t="shared" si="333"/>
        <v>0</v>
      </c>
      <c r="K317" s="20">
        <f t="shared" si="334"/>
        <v>0</v>
      </c>
      <c r="L317" s="20">
        <f t="shared" si="335"/>
        <v>0</v>
      </c>
      <c r="M317" s="20">
        <f t="shared" si="336"/>
        <v>0</v>
      </c>
      <c r="N317" s="20">
        <f t="shared" si="337"/>
        <v>0</v>
      </c>
      <c r="O317" s="21">
        <f t="shared" si="338"/>
        <v>0</v>
      </c>
      <c r="P317" s="20"/>
      <c r="Q317" s="50">
        <f t="shared" si="339"/>
        <v>0</v>
      </c>
      <c r="R317" s="50">
        <f t="shared" si="389"/>
        <v>0</v>
      </c>
      <c r="S317" s="51">
        <f t="shared" si="340"/>
        <v>0.50127665381004682</v>
      </c>
      <c r="U317" s="34">
        <f>INDEX(Curves!$A$12:$AZ$907,$CA317,CB317)</f>
        <v>0</v>
      </c>
      <c r="V317" s="34">
        <f>INDEX(Curves!$A$12:$AZ$907,$CA317,CC317)</f>
        <v>0</v>
      </c>
      <c r="W317" s="34">
        <f>INDEX(Curves!$A$12:$AZ$907,$CA317,CD317)</f>
        <v>0</v>
      </c>
      <c r="X317" s="34"/>
      <c r="Y317" s="34">
        <f>INDEX(Curves!$A$12:$AZ$907,$CA317,CF317)</f>
        <v>0</v>
      </c>
      <c r="Z317" s="34">
        <f>INDEX(Curves!$A$12:$AZ$907,$CA317,CG317)</f>
        <v>0</v>
      </c>
      <c r="AA317" s="34">
        <f>INDEX(Curves!$A$12:$AZ$907,$CA317,CH317)</f>
        <v>0</v>
      </c>
      <c r="AB317" s="34"/>
      <c r="AC317" s="34">
        <f>INDEX(Curves!$A$12:$AZ$907,$CA317,CJ317)</f>
        <v>0</v>
      </c>
      <c r="AD317" s="34">
        <f>INDEX(Curves!$A$12:$AZ$907,$CA317,CK317)</f>
        <v>0</v>
      </c>
      <c r="AE317" s="34">
        <f>INDEX(Curves!$A$12:$AZ$907,$CA317,CL317)</f>
        <v>0</v>
      </c>
      <c r="AF317" s="34"/>
      <c r="AG317" s="34">
        <f>INDEX(Curves!$A$12:$AZ$907,$CA317,CN317)</f>
        <v>0</v>
      </c>
      <c r="AH317" s="34">
        <f>INDEX(Curves!$A$12:$AZ$907,$CA317,CO317)</f>
        <v>0</v>
      </c>
      <c r="AI317" s="34">
        <f>INDEX(Curves!$A$12:$AZ$907,$CA317,CP317)</f>
        <v>0</v>
      </c>
      <c r="AJ317" s="34"/>
      <c r="AK317" s="34">
        <f>INDEX(Curves!$A$12:$AZ$907,$CA317,CR317)</f>
        <v>0</v>
      </c>
      <c r="AL317" s="34">
        <f>INDEX(Curves!$A$12:$AZ$907,$CA317,CS317)</f>
        <v>0</v>
      </c>
      <c r="AM317" s="34">
        <f>INDEX(Curves!$A$12:$AZ$907,$CA317,CT317)</f>
        <v>0</v>
      </c>
      <c r="AN317" s="34"/>
      <c r="AO317" s="34">
        <f>INDEX(Curves!$A$12:$AZ$907,$CA317,CV317)</f>
        <v>0</v>
      </c>
      <c r="AP317" s="34">
        <f>INDEX(Curves!$A$12:$AZ$907,$CA317,CW317)</f>
        <v>0</v>
      </c>
      <c r="AQ317" s="34">
        <f>INDEX(Curves!$A$12:$AZ$907,$CA317,CX317)</f>
        <v>0</v>
      </c>
      <c r="AR317" s="34"/>
      <c r="AS317" s="34">
        <f>INDEX(Curves!$A$12:$AZ$907,$CA317,CZ317)</f>
        <v>0</v>
      </c>
      <c r="AT317" s="34">
        <f>INDEX(Curves!$A$12:$AZ$907,$CA317,DA317)</f>
        <v>0</v>
      </c>
      <c r="AU317" s="34">
        <f>INDEX(Curves!$A$12:$AZ$907,$CA317,DB317)</f>
        <v>0</v>
      </c>
      <c r="AV317" s="34"/>
      <c r="AW317" s="34">
        <f>INDEX(Curves!$A$12:$AZ$907,$CA317,DD317)</f>
        <v>0</v>
      </c>
      <c r="AX317" s="34">
        <f>INDEX(Curves!$A$12:$AZ$907,$CA317,DE317)</f>
        <v>0</v>
      </c>
      <c r="AY317" s="34">
        <f>INDEX(Curves!$A$12:$AZ$907,$CA317,DF317)</f>
        <v>0</v>
      </c>
      <c r="AZ317" s="34"/>
      <c r="BA317" s="34">
        <f>INDEX(Curves!$A$12:$AZ$907,$CA317,DH317)</f>
        <v>0</v>
      </c>
      <c r="BB317" s="34">
        <f>INDEX(Curves!$A$12:$AZ$907,$CA317,DI317)</f>
        <v>0</v>
      </c>
      <c r="BC317" s="34">
        <f>INDEX(Curves!$A$12:$AZ$907,$CA317,DJ317)</f>
        <v>0</v>
      </c>
      <c r="BD317" s="34"/>
      <c r="BE317" s="34">
        <f>INDEX(Curves!$A$12:$AZ$907,$CA317,DL317)</f>
        <v>0</v>
      </c>
      <c r="BF317" s="34">
        <f>INDEX(Curves!$A$12:$AZ$907,$CA317,DM317)</f>
        <v>0</v>
      </c>
      <c r="BG317" s="34">
        <f>INDEX(Curves!$A$12:$AZ$907,$CA317,DN317)</f>
        <v>0</v>
      </c>
      <c r="BH317" s="34"/>
      <c r="BI317" s="34">
        <f>INDEX(Curves!$A$12:$AZ$907,$CA317,DP317)</f>
        <v>0</v>
      </c>
      <c r="BJ317" s="34">
        <f>INDEX(Curves!$A$12:$AZ$907,$CA317,DQ317)</f>
        <v>0</v>
      </c>
      <c r="BK317" s="34">
        <f>INDEX(Curves!$A$12:$AZ$907,$CA317,DR317)</f>
        <v>0</v>
      </c>
      <c r="BL317"/>
      <c r="BM317"/>
      <c r="BN317" s="17">
        <f t="shared" si="342"/>
        <v>36647</v>
      </c>
      <c r="BO317" s="17">
        <f t="shared" ref="BO317:BX317" si="401">EOMONTH(BN317,1)</f>
        <v>36707</v>
      </c>
      <c r="BP317" s="17">
        <f t="shared" si="401"/>
        <v>36738</v>
      </c>
      <c r="BQ317" s="17">
        <f t="shared" si="401"/>
        <v>36769</v>
      </c>
      <c r="BR317" s="17">
        <f t="shared" si="401"/>
        <v>36799</v>
      </c>
      <c r="BS317" s="17">
        <f t="shared" si="401"/>
        <v>36830</v>
      </c>
      <c r="BT317" s="17">
        <f t="shared" si="401"/>
        <v>36860</v>
      </c>
      <c r="BU317" s="17">
        <f t="shared" si="401"/>
        <v>36891</v>
      </c>
      <c r="BV317" s="17">
        <f t="shared" si="401"/>
        <v>36922</v>
      </c>
      <c r="BW317" s="17">
        <f t="shared" si="401"/>
        <v>36950</v>
      </c>
      <c r="BX317" s="17">
        <f t="shared" si="401"/>
        <v>36981</v>
      </c>
      <c r="BY317" s="9"/>
      <c r="CA317" s="12">
        <f>MATCH(C317,Curves!$C$12:$C$433,0)</f>
        <v>315</v>
      </c>
      <c r="CB317" s="12">
        <f>MATCH(CONCATENATE("NG ",TEXT($BN317,"mmm-yyyy")),Curves!$11:$11,0)</f>
        <v>20</v>
      </c>
      <c r="CC317" s="12">
        <f>MATCH(CONCATENATE("B ",TEXT($BN317,"mmm-yyyy")),Curves!$11:$11,0)</f>
        <v>8</v>
      </c>
      <c r="CD317" s="12">
        <f>MATCH(CONCATENATE("DISC ",TEXT($BN317,"mmm-yyyy")),Curves!$11:$11,0)</f>
        <v>32</v>
      </c>
      <c r="CE317" s="12"/>
      <c r="CF317" s="12">
        <f>MATCH(CONCATENATE("NG ",TEXT($BO317,"mmm-yyyy")),Curves!$11:$11,0)</f>
        <v>21</v>
      </c>
      <c r="CG317" s="12">
        <f>MATCH(CONCATENATE("B ",TEXT($BO317,"mmm-yyyy")),Curves!$11:$11,0)</f>
        <v>9</v>
      </c>
      <c r="CH317" s="12">
        <f>MATCH(CONCATENATE("DISC ",TEXT($BO317,"mmm-yyyy")),Curves!$11:$11,0)</f>
        <v>33</v>
      </c>
      <c r="CI317" s="12"/>
      <c r="CJ317" s="12">
        <f>MATCH(CONCATENATE("NG ",TEXT($BP317,"mmm-yyyy")),Curves!$11:$11,0)</f>
        <v>22</v>
      </c>
      <c r="CK317" s="12">
        <f>MATCH(CONCATENATE("B ",TEXT($BP317,"mmm-yyyy")),Curves!$11:$11,0)</f>
        <v>10</v>
      </c>
      <c r="CL317" s="12">
        <f>MATCH(CONCATENATE("DISC ",TEXT($BP317,"mmm-yyyy")),Curves!$11:$11,0)</f>
        <v>34</v>
      </c>
      <c r="CM317" s="12"/>
      <c r="CN317" s="12">
        <f>MATCH(CONCATENATE("NG ",TEXT($BQ317,"mmm-yyyy")),Curves!$11:$11,0)</f>
        <v>23</v>
      </c>
      <c r="CO317" s="12">
        <f>MATCH(CONCATENATE("B ",TEXT($BQ317,"mmm-yyyy")),Curves!$11:$11,0)</f>
        <v>11</v>
      </c>
      <c r="CP317" s="12">
        <f>MATCH(CONCATENATE("DISC ",TEXT($BQ317,"mmm-yyyy")),Curves!$11:$11,0)</f>
        <v>35</v>
      </c>
      <c r="CQ317" s="12"/>
      <c r="CR317" s="12">
        <f>MATCH(CONCATENATE("NG ",TEXT($BR317,"mmm-yyyy")),Curves!$11:$11,0)</f>
        <v>24</v>
      </c>
      <c r="CS317" s="12">
        <f>MATCH(CONCATENATE("B ",TEXT($BR317,"mmm-yyyy")),Curves!$11:$11,0)</f>
        <v>12</v>
      </c>
      <c r="CT317" s="12">
        <f>MATCH(CONCATENATE("DISC ",TEXT($BR317,"mmm-yyyy")),Curves!$11:$11,0)</f>
        <v>36</v>
      </c>
      <c r="CU317" s="12"/>
      <c r="CV317" s="12">
        <f>MATCH(CONCATENATE("NG ",TEXT($BS317,"mmm-yyyy")),Curves!$11:$11,0)</f>
        <v>25</v>
      </c>
      <c r="CW317" s="12">
        <f>MATCH(CONCATENATE("B ",TEXT($BS317,"mmm-yyyy")),Curves!$11:$11,0)</f>
        <v>13</v>
      </c>
      <c r="CX317" s="12">
        <f>MATCH(CONCATENATE("DISC ",TEXT($BS317,"mmm-yyyy")),Curves!$11:$11,0)</f>
        <v>37</v>
      </c>
      <c r="CY317" s="12"/>
      <c r="CZ317" s="12">
        <f>MATCH(CONCATENATE("NG ",TEXT($BT317,"mmm-yyyy")),Curves!$11:$11,0)</f>
        <v>26</v>
      </c>
      <c r="DA317" s="12">
        <f>MATCH(CONCATENATE("B ",TEXT($BT317,"mmm-yyyy")),Curves!$11:$11,0)</f>
        <v>14</v>
      </c>
      <c r="DB317" s="12">
        <f>MATCH(CONCATENATE("DISC ",TEXT($BT317,"mmm-yyyy")),Curves!$11:$11,0)</f>
        <v>38</v>
      </c>
      <c r="DC317" s="12"/>
      <c r="DD317" s="12">
        <f>MATCH(CONCATENATE("NG ",TEXT($BU317,"mmm-yyyy")),Curves!$11:$11,0)</f>
        <v>27</v>
      </c>
      <c r="DE317" s="12">
        <f>MATCH(CONCATENATE("B ",TEXT($BU317,"mmm-yyyy")),Curves!$11:$11,0)</f>
        <v>15</v>
      </c>
      <c r="DF317" s="12">
        <f>MATCH(CONCATENATE("DISC ",TEXT($BU317,"mmm-yyyy")),Curves!$11:$11,0)</f>
        <v>39</v>
      </c>
      <c r="DG317" s="12"/>
      <c r="DH317" s="12">
        <f>MATCH(CONCATENATE("NG ",TEXT($BV317,"mmm-yyyy")),Curves!$11:$11,0)</f>
        <v>28</v>
      </c>
      <c r="DI317" s="12">
        <f>MATCH(CONCATENATE("B ",TEXT($BV317,"mmm-yyyy")),Curves!$11:$11,0)</f>
        <v>16</v>
      </c>
      <c r="DJ317" s="12">
        <f>MATCH(CONCATENATE("DISC ",TEXT($BV317,"mmm-yyyy")),Curves!$11:$11,0)</f>
        <v>40</v>
      </c>
      <c r="DL317" s="12">
        <f>MATCH(CONCATENATE("NG ",TEXT($BW317,"mmm-yyyy")),Curves!$11:$11,0)</f>
        <v>29</v>
      </c>
      <c r="DM317" s="12">
        <f>MATCH(CONCATENATE("B ",TEXT($BW317,"mmm-yyyy")),Curves!$11:$11,0)</f>
        <v>17</v>
      </c>
      <c r="DN317" s="12">
        <f>MATCH(CONCATENATE("DISC ",TEXT($BW317,"mmm-yyyy")),Curves!$11:$11,0)</f>
        <v>41</v>
      </c>
      <c r="DP317" s="12">
        <f>MATCH(CONCATENATE("NG ",TEXT($BX317,"mmm-yyyy")),Curves!$11:$11,0)</f>
        <v>30</v>
      </c>
      <c r="DQ317" s="12">
        <f>MATCH(CONCATENATE("B ",TEXT($BX317,"mmm-yyyy")),Curves!$11:$11,0)</f>
        <v>18</v>
      </c>
      <c r="DR317" s="12">
        <f>MATCH(CONCATENATE("DISC ",TEXT($BX317,"mmm-yyyy")),Curves!$11:$11,0)</f>
        <v>42</v>
      </c>
    </row>
    <row r="318" spans="2:122" x14ac:dyDescent="0.2">
      <c r="B318" s="6">
        <f t="shared" si="326"/>
        <v>36951</v>
      </c>
      <c r="C318" s="27">
        <f>IF(Curves!C327&lt;&gt;"",Curves!C327,"")</f>
        <v>36932</v>
      </c>
      <c r="D318" s="31"/>
      <c r="E318" s="20">
        <f t="shared" si="327"/>
        <v>0</v>
      </c>
      <c r="F318" s="20">
        <f t="shared" si="329"/>
        <v>0</v>
      </c>
      <c r="G318" s="20">
        <f t="shared" si="330"/>
        <v>0</v>
      </c>
      <c r="H318" s="20">
        <f t="shared" si="331"/>
        <v>0</v>
      </c>
      <c r="I318" s="20">
        <f t="shared" si="332"/>
        <v>0</v>
      </c>
      <c r="J318" s="20">
        <f t="shared" si="333"/>
        <v>0</v>
      </c>
      <c r="K318" s="20">
        <f t="shared" si="334"/>
        <v>0</v>
      </c>
      <c r="L318" s="20">
        <f t="shared" si="335"/>
        <v>0</v>
      </c>
      <c r="M318" s="20">
        <f t="shared" si="336"/>
        <v>0</v>
      </c>
      <c r="N318" s="20">
        <f t="shared" si="337"/>
        <v>0</v>
      </c>
      <c r="O318" s="21">
        <f t="shared" si="338"/>
        <v>0</v>
      </c>
      <c r="P318" s="20"/>
      <c r="Q318" s="50">
        <f t="shared" si="339"/>
        <v>0</v>
      </c>
      <c r="R318" s="50">
        <f t="shared" si="389"/>
        <v>0</v>
      </c>
      <c r="S318" s="51">
        <f t="shared" si="340"/>
        <v>0.50127665381004682</v>
      </c>
      <c r="U318" s="34">
        <f>INDEX(Curves!$A$12:$AZ$907,$CA318,CB318)</f>
        <v>0</v>
      </c>
      <c r="V318" s="34">
        <f>INDEX(Curves!$A$12:$AZ$907,$CA318,CC318)</f>
        <v>0</v>
      </c>
      <c r="W318" s="34">
        <f>INDEX(Curves!$A$12:$AZ$907,$CA318,CD318)</f>
        <v>0</v>
      </c>
      <c r="X318" s="34"/>
      <c r="Y318" s="34">
        <f>INDEX(Curves!$A$12:$AZ$907,$CA318,CF318)</f>
        <v>0</v>
      </c>
      <c r="Z318" s="34">
        <f>INDEX(Curves!$A$12:$AZ$907,$CA318,CG318)</f>
        <v>0</v>
      </c>
      <c r="AA318" s="34">
        <f>INDEX(Curves!$A$12:$AZ$907,$CA318,CH318)</f>
        <v>0</v>
      </c>
      <c r="AB318" s="34"/>
      <c r="AC318" s="34">
        <f>INDEX(Curves!$A$12:$AZ$907,$CA318,CJ318)</f>
        <v>0</v>
      </c>
      <c r="AD318" s="34">
        <f>INDEX(Curves!$A$12:$AZ$907,$CA318,CK318)</f>
        <v>0</v>
      </c>
      <c r="AE318" s="34">
        <f>INDEX(Curves!$A$12:$AZ$907,$CA318,CL318)</f>
        <v>0</v>
      </c>
      <c r="AF318" s="34"/>
      <c r="AG318" s="34">
        <f>INDEX(Curves!$A$12:$AZ$907,$CA318,CN318)</f>
        <v>0</v>
      </c>
      <c r="AH318" s="34">
        <f>INDEX(Curves!$A$12:$AZ$907,$CA318,CO318)</f>
        <v>0</v>
      </c>
      <c r="AI318" s="34">
        <f>INDEX(Curves!$A$12:$AZ$907,$CA318,CP318)</f>
        <v>0</v>
      </c>
      <c r="AJ318" s="34"/>
      <c r="AK318" s="34">
        <f>INDEX(Curves!$A$12:$AZ$907,$CA318,CR318)</f>
        <v>0</v>
      </c>
      <c r="AL318" s="34">
        <f>INDEX(Curves!$A$12:$AZ$907,$CA318,CS318)</f>
        <v>0</v>
      </c>
      <c r="AM318" s="34">
        <f>INDEX(Curves!$A$12:$AZ$907,$CA318,CT318)</f>
        <v>0</v>
      </c>
      <c r="AN318" s="34"/>
      <c r="AO318" s="34">
        <f>INDEX(Curves!$A$12:$AZ$907,$CA318,CV318)</f>
        <v>0</v>
      </c>
      <c r="AP318" s="34">
        <f>INDEX(Curves!$A$12:$AZ$907,$CA318,CW318)</f>
        <v>0</v>
      </c>
      <c r="AQ318" s="34">
        <f>INDEX(Curves!$A$12:$AZ$907,$CA318,CX318)</f>
        <v>0</v>
      </c>
      <c r="AR318" s="34"/>
      <c r="AS318" s="34">
        <f>INDEX(Curves!$A$12:$AZ$907,$CA318,CZ318)</f>
        <v>0</v>
      </c>
      <c r="AT318" s="34">
        <f>INDEX(Curves!$A$12:$AZ$907,$CA318,DA318)</f>
        <v>0</v>
      </c>
      <c r="AU318" s="34">
        <f>INDEX(Curves!$A$12:$AZ$907,$CA318,DB318)</f>
        <v>0</v>
      </c>
      <c r="AV318" s="34"/>
      <c r="AW318" s="34">
        <f>INDEX(Curves!$A$12:$AZ$907,$CA318,DD318)</f>
        <v>0</v>
      </c>
      <c r="AX318" s="34">
        <f>INDEX(Curves!$A$12:$AZ$907,$CA318,DE318)</f>
        <v>0</v>
      </c>
      <c r="AY318" s="34">
        <f>INDEX(Curves!$A$12:$AZ$907,$CA318,DF318)</f>
        <v>0</v>
      </c>
      <c r="AZ318" s="34"/>
      <c r="BA318" s="34">
        <f>INDEX(Curves!$A$12:$AZ$907,$CA318,DH318)</f>
        <v>0</v>
      </c>
      <c r="BB318" s="34">
        <f>INDEX(Curves!$A$12:$AZ$907,$CA318,DI318)</f>
        <v>0</v>
      </c>
      <c r="BC318" s="34">
        <f>INDEX(Curves!$A$12:$AZ$907,$CA318,DJ318)</f>
        <v>0</v>
      </c>
      <c r="BD318" s="34"/>
      <c r="BE318" s="34">
        <f>INDEX(Curves!$A$12:$AZ$907,$CA318,DL318)</f>
        <v>0</v>
      </c>
      <c r="BF318" s="34">
        <f>INDEX(Curves!$A$12:$AZ$907,$CA318,DM318)</f>
        <v>0</v>
      </c>
      <c r="BG318" s="34">
        <f>INDEX(Curves!$A$12:$AZ$907,$CA318,DN318)</f>
        <v>0</v>
      </c>
      <c r="BH318" s="34"/>
      <c r="BI318" s="34">
        <f>INDEX(Curves!$A$12:$AZ$907,$CA318,DP318)</f>
        <v>0</v>
      </c>
      <c r="BJ318" s="34">
        <f>INDEX(Curves!$A$12:$AZ$907,$CA318,DQ318)</f>
        <v>0</v>
      </c>
      <c r="BK318" s="34">
        <f>INDEX(Curves!$A$12:$AZ$907,$CA318,DR318)</f>
        <v>0</v>
      </c>
      <c r="BL318"/>
      <c r="BM318"/>
      <c r="BN318" s="17">
        <f t="shared" si="342"/>
        <v>36647</v>
      </c>
      <c r="BO318" s="17">
        <f t="shared" ref="BO318:BX318" si="402">EOMONTH(BN318,1)</f>
        <v>36707</v>
      </c>
      <c r="BP318" s="17">
        <f t="shared" si="402"/>
        <v>36738</v>
      </c>
      <c r="BQ318" s="17">
        <f t="shared" si="402"/>
        <v>36769</v>
      </c>
      <c r="BR318" s="17">
        <f t="shared" si="402"/>
        <v>36799</v>
      </c>
      <c r="BS318" s="17">
        <f t="shared" si="402"/>
        <v>36830</v>
      </c>
      <c r="BT318" s="17">
        <f t="shared" si="402"/>
        <v>36860</v>
      </c>
      <c r="BU318" s="17">
        <f t="shared" si="402"/>
        <v>36891</v>
      </c>
      <c r="BV318" s="17">
        <f t="shared" si="402"/>
        <v>36922</v>
      </c>
      <c r="BW318" s="17">
        <f t="shared" si="402"/>
        <v>36950</v>
      </c>
      <c r="BX318" s="17">
        <f t="shared" si="402"/>
        <v>36981</v>
      </c>
      <c r="BY318" s="9"/>
      <c r="CA318" s="12">
        <f>MATCH(C318,Curves!$C$12:$C$433,0)</f>
        <v>316</v>
      </c>
      <c r="CB318" s="12">
        <f>MATCH(CONCATENATE("NG ",TEXT($BN318,"mmm-yyyy")),Curves!$11:$11,0)</f>
        <v>20</v>
      </c>
      <c r="CC318" s="12">
        <f>MATCH(CONCATENATE("B ",TEXT($BN318,"mmm-yyyy")),Curves!$11:$11,0)</f>
        <v>8</v>
      </c>
      <c r="CD318" s="12">
        <f>MATCH(CONCATENATE("DISC ",TEXT($BN318,"mmm-yyyy")),Curves!$11:$11,0)</f>
        <v>32</v>
      </c>
      <c r="CE318" s="12"/>
      <c r="CF318" s="12">
        <f>MATCH(CONCATENATE("NG ",TEXT($BO318,"mmm-yyyy")),Curves!$11:$11,0)</f>
        <v>21</v>
      </c>
      <c r="CG318" s="12">
        <f>MATCH(CONCATENATE("B ",TEXT($BO318,"mmm-yyyy")),Curves!$11:$11,0)</f>
        <v>9</v>
      </c>
      <c r="CH318" s="12">
        <f>MATCH(CONCATENATE("DISC ",TEXT($BO318,"mmm-yyyy")),Curves!$11:$11,0)</f>
        <v>33</v>
      </c>
      <c r="CI318" s="12"/>
      <c r="CJ318" s="12">
        <f>MATCH(CONCATENATE("NG ",TEXT($BP318,"mmm-yyyy")),Curves!$11:$11,0)</f>
        <v>22</v>
      </c>
      <c r="CK318" s="12">
        <f>MATCH(CONCATENATE("B ",TEXT($BP318,"mmm-yyyy")),Curves!$11:$11,0)</f>
        <v>10</v>
      </c>
      <c r="CL318" s="12">
        <f>MATCH(CONCATENATE("DISC ",TEXT($BP318,"mmm-yyyy")),Curves!$11:$11,0)</f>
        <v>34</v>
      </c>
      <c r="CM318" s="12"/>
      <c r="CN318" s="12">
        <f>MATCH(CONCATENATE("NG ",TEXT($BQ318,"mmm-yyyy")),Curves!$11:$11,0)</f>
        <v>23</v>
      </c>
      <c r="CO318" s="12">
        <f>MATCH(CONCATENATE("B ",TEXT($BQ318,"mmm-yyyy")),Curves!$11:$11,0)</f>
        <v>11</v>
      </c>
      <c r="CP318" s="12">
        <f>MATCH(CONCATENATE("DISC ",TEXT($BQ318,"mmm-yyyy")),Curves!$11:$11,0)</f>
        <v>35</v>
      </c>
      <c r="CQ318" s="12"/>
      <c r="CR318" s="12">
        <f>MATCH(CONCATENATE("NG ",TEXT($BR318,"mmm-yyyy")),Curves!$11:$11,0)</f>
        <v>24</v>
      </c>
      <c r="CS318" s="12">
        <f>MATCH(CONCATENATE("B ",TEXT($BR318,"mmm-yyyy")),Curves!$11:$11,0)</f>
        <v>12</v>
      </c>
      <c r="CT318" s="12">
        <f>MATCH(CONCATENATE("DISC ",TEXT($BR318,"mmm-yyyy")),Curves!$11:$11,0)</f>
        <v>36</v>
      </c>
      <c r="CU318" s="12"/>
      <c r="CV318" s="12">
        <f>MATCH(CONCATENATE("NG ",TEXT($BS318,"mmm-yyyy")),Curves!$11:$11,0)</f>
        <v>25</v>
      </c>
      <c r="CW318" s="12">
        <f>MATCH(CONCATENATE("B ",TEXT($BS318,"mmm-yyyy")),Curves!$11:$11,0)</f>
        <v>13</v>
      </c>
      <c r="CX318" s="12">
        <f>MATCH(CONCATENATE("DISC ",TEXT($BS318,"mmm-yyyy")),Curves!$11:$11,0)</f>
        <v>37</v>
      </c>
      <c r="CY318" s="12"/>
      <c r="CZ318" s="12">
        <f>MATCH(CONCATENATE("NG ",TEXT($BT318,"mmm-yyyy")),Curves!$11:$11,0)</f>
        <v>26</v>
      </c>
      <c r="DA318" s="12">
        <f>MATCH(CONCATENATE("B ",TEXT($BT318,"mmm-yyyy")),Curves!$11:$11,0)</f>
        <v>14</v>
      </c>
      <c r="DB318" s="12">
        <f>MATCH(CONCATENATE("DISC ",TEXT($BT318,"mmm-yyyy")),Curves!$11:$11,0)</f>
        <v>38</v>
      </c>
      <c r="DC318" s="12"/>
      <c r="DD318" s="12">
        <f>MATCH(CONCATENATE("NG ",TEXT($BU318,"mmm-yyyy")),Curves!$11:$11,0)</f>
        <v>27</v>
      </c>
      <c r="DE318" s="12">
        <f>MATCH(CONCATENATE("B ",TEXT($BU318,"mmm-yyyy")),Curves!$11:$11,0)</f>
        <v>15</v>
      </c>
      <c r="DF318" s="12">
        <f>MATCH(CONCATENATE("DISC ",TEXT($BU318,"mmm-yyyy")),Curves!$11:$11,0)</f>
        <v>39</v>
      </c>
      <c r="DG318" s="12"/>
      <c r="DH318" s="12">
        <f>MATCH(CONCATENATE("NG ",TEXT($BV318,"mmm-yyyy")),Curves!$11:$11,0)</f>
        <v>28</v>
      </c>
      <c r="DI318" s="12">
        <f>MATCH(CONCATENATE("B ",TEXT($BV318,"mmm-yyyy")),Curves!$11:$11,0)</f>
        <v>16</v>
      </c>
      <c r="DJ318" s="12">
        <f>MATCH(CONCATENATE("DISC ",TEXT($BV318,"mmm-yyyy")),Curves!$11:$11,0)</f>
        <v>40</v>
      </c>
      <c r="DL318" s="12">
        <f>MATCH(CONCATENATE("NG ",TEXT($BW318,"mmm-yyyy")),Curves!$11:$11,0)</f>
        <v>29</v>
      </c>
      <c r="DM318" s="12">
        <f>MATCH(CONCATENATE("B ",TEXT($BW318,"mmm-yyyy")),Curves!$11:$11,0)</f>
        <v>17</v>
      </c>
      <c r="DN318" s="12">
        <f>MATCH(CONCATENATE("DISC ",TEXT($BW318,"mmm-yyyy")),Curves!$11:$11,0)</f>
        <v>41</v>
      </c>
      <c r="DP318" s="12">
        <f>MATCH(CONCATENATE("NG ",TEXT($BX318,"mmm-yyyy")),Curves!$11:$11,0)</f>
        <v>30</v>
      </c>
      <c r="DQ318" s="12">
        <f>MATCH(CONCATENATE("B ",TEXT($BX318,"mmm-yyyy")),Curves!$11:$11,0)</f>
        <v>18</v>
      </c>
      <c r="DR318" s="12">
        <f>MATCH(CONCATENATE("DISC ",TEXT($BX318,"mmm-yyyy")),Curves!$11:$11,0)</f>
        <v>42</v>
      </c>
    </row>
    <row r="319" spans="2:122" x14ac:dyDescent="0.2">
      <c r="B319" s="6">
        <f t="shared" si="326"/>
        <v>36951</v>
      </c>
      <c r="C319" s="27">
        <f>IF(Curves!C328&lt;&gt;"",Curves!C328,"")</f>
        <v>36933</v>
      </c>
      <c r="D319" s="31"/>
      <c r="E319" s="20">
        <f t="shared" si="327"/>
        <v>0</v>
      </c>
      <c r="F319" s="20">
        <f t="shared" si="329"/>
        <v>0</v>
      </c>
      <c r="G319" s="20">
        <f t="shared" si="330"/>
        <v>0</v>
      </c>
      <c r="H319" s="20">
        <f t="shared" si="331"/>
        <v>0</v>
      </c>
      <c r="I319" s="20">
        <f t="shared" si="332"/>
        <v>0</v>
      </c>
      <c r="J319" s="20">
        <f t="shared" si="333"/>
        <v>0</v>
      </c>
      <c r="K319" s="20">
        <f t="shared" si="334"/>
        <v>0</v>
      </c>
      <c r="L319" s="20">
        <f t="shared" si="335"/>
        <v>0</v>
      </c>
      <c r="M319" s="20">
        <f t="shared" si="336"/>
        <v>0</v>
      </c>
      <c r="N319" s="20">
        <f t="shared" si="337"/>
        <v>0</v>
      </c>
      <c r="O319" s="21">
        <f t="shared" si="338"/>
        <v>0</v>
      </c>
      <c r="P319" s="20"/>
      <c r="Q319" s="50">
        <f t="shared" si="339"/>
        <v>0</v>
      </c>
      <c r="R319" s="50">
        <f t="shared" si="389"/>
        <v>0</v>
      </c>
      <c r="S319" s="51">
        <f t="shared" si="340"/>
        <v>0.50127665381004682</v>
      </c>
      <c r="U319" s="34">
        <f>INDEX(Curves!$A$12:$AZ$907,$CA319,CB319)</f>
        <v>0</v>
      </c>
      <c r="V319" s="34">
        <f>INDEX(Curves!$A$12:$AZ$907,$CA319,CC319)</f>
        <v>0</v>
      </c>
      <c r="W319" s="34">
        <f>INDEX(Curves!$A$12:$AZ$907,$CA319,CD319)</f>
        <v>0</v>
      </c>
      <c r="X319" s="34"/>
      <c r="Y319" s="34">
        <f>INDEX(Curves!$A$12:$AZ$907,$CA319,CF319)</f>
        <v>0</v>
      </c>
      <c r="Z319" s="34">
        <f>INDEX(Curves!$A$12:$AZ$907,$CA319,CG319)</f>
        <v>0</v>
      </c>
      <c r="AA319" s="34">
        <f>INDEX(Curves!$A$12:$AZ$907,$CA319,CH319)</f>
        <v>0</v>
      </c>
      <c r="AB319" s="34"/>
      <c r="AC319" s="34">
        <f>INDEX(Curves!$A$12:$AZ$907,$CA319,CJ319)</f>
        <v>0</v>
      </c>
      <c r="AD319" s="34">
        <f>INDEX(Curves!$A$12:$AZ$907,$CA319,CK319)</f>
        <v>0</v>
      </c>
      <c r="AE319" s="34">
        <f>INDEX(Curves!$A$12:$AZ$907,$CA319,CL319)</f>
        <v>0</v>
      </c>
      <c r="AF319" s="34"/>
      <c r="AG319" s="34">
        <f>INDEX(Curves!$A$12:$AZ$907,$CA319,CN319)</f>
        <v>0</v>
      </c>
      <c r="AH319" s="34">
        <f>INDEX(Curves!$A$12:$AZ$907,$CA319,CO319)</f>
        <v>0</v>
      </c>
      <c r="AI319" s="34">
        <f>INDEX(Curves!$A$12:$AZ$907,$CA319,CP319)</f>
        <v>0</v>
      </c>
      <c r="AJ319" s="34"/>
      <c r="AK319" s="34">
        <f>INDEX(Curves!$A$12:$AZ$907,$CA319,CR319)</f>
        <v>0</v>
      </c>
      <c r="AL319" s="34">
        <f>INDEX(Curves!$A$12:$AZ$907,$CA319,CS319)</f>
        <v>0</v>
      </c>
      <c r="AM319" s="34">
        <f>INDEX(Curves!$A$12:$AZ$907,$CA319,CT319)</f>
        <v>0</v>
      </c>
      <c r="AN319" s="34"/>
      <c r="AO319" s="34">
        <f>INDEX(Curves!$A$12:$AZ$907,$CA319,CV319)</f>
        <v>0</v>
      </c>
      <c r="AP319" s="34">
        <f>INDEX(Curves!$A$12:$AZ$907,$CA319,CW319)</f>
        <v>0</v>
      </c>
      <c r="AQ319" s="34">
        <f>INDEX(Curves!$A$12:$AZ$907,$CA319,CX319)</f>
        <v>0</v>
      </c>
      <c r="AR319" s="34"/>
      <c r="AS319" s="34">
        <f>INDEX(Curves!$A$12:$AZ$907,$CA319,CZ319)</f>
        <v>0</v>
      </c>
      <c r="AT319" s="34">
        <f>INDEX(Curves!$A$12:$AZ$907,$CA319,DA319)</f>
        <v>0</v>
      </c>
      <c r="AU319" s="34">
        <f>INDEX(Curves!$A$12:$AZ$907,$CA319,DB319)</f>
        <v>0</v>
      </c>
      <c r="AV319" s="34"/>
      <c r="AW319" s="34">
        <f>INDEX(Curves!$A$12:$AZ$907,$CA319,DD319)</f>
        <v>0</v>
      </c>
      <c r="AX319" s="34">
        <f>INDEX(Curves!$A$12:$AZ$907,$CA319,DE319)</f>
        <v>0</v>
      </c>
      <c r="AY319" s="34">
        <f>INDEX(Curves!$A$12:$AZ$907,$CA319,DF319)</f>
        <v>0</v>
      </c>
      <c r="AZ319" s="34"/>
      <c r="BA319" s="34">
        <f>INDEX(Curves!$A$12:$AZ$907,$CA319,DH319)</f>
        <v>0</v>
      </c>
      <c r="BB319" s="34">
        <f>INDEX(Curves!$A$12:$AZ$907,$CA319,DI319)</f>
        <v>0</v>
      </c>
      <c r="BC319" s="34">
        <f>INDEX(Curves!$A$12:$AZ$907,$CA319,DJ319)</f>
        <v>0</v>
      </c>
      <c r="BD319" s="34"/>
      <c r="BE319" s="34">
        <f>INDEX(Curves!$A$12:$AZ$907,$CA319,DL319)</f>
        <v>0</v>
      </c>
      <c r="BF319" s="34">
        <f>INDEX(Curves!$A$12:$AZ$907,$CA319,DM319)</f>
        <v>0</v>
      </c>
      <c r="BG319" s="34">
        <f>INDEX(Curves!$A$12:$AZ$907,$CA319,DN319)</f>
        <v>0</v>
      </c>
      <c r="BH319" s="34"/>
      <c r="BI319" s="34">
        <f>INDEX(Curves!$A$12:$AZ$907,$CA319,DP319)</f>
        <v>0</v>
      </c>
      <c r="BJ319" s="34">
        <f>INDEX(Curves!$A$12:$AZ$907,$CA319,DQ319)</f>
        <v>0</v>
      </c>
      <c r="BK319" s="34">
        <f>INDEX(Curves!$A$12:$AZ$907,$CA319,DR319)</f>
        <v>0</v>
      </c>
      <c r="BL319"/>
      <c r="BM319"/>
      <c r="BN319" s="17">
        <f t="shared" si="342"/>
        <v>36647</v>
      </c>
      <c r="BO319" s="17">
        <f t="shared" ref="BO319:BX319" si="403">EOMONTH(BN319,1)</f>
        <v>36707</v>
      </c>
      <c r="BP319" s="17">
        <f t="shared" si="403"/>
        <v>36738</v>
      </c>
      <c r="BQ319" s="17">
        <f t="shared" si="403"/>
        <v>36769</v>
      </c>
      <c r="BR319" s="17">
        <f t="shared" si="403"/>
        <v>36799</v>
      </c>
      <c r="BS319" s="17">
        <f t="shared" si="403"/>
        <v>36830</v>
      </c>
      <c r="BT319" s="17">
        <f t="shared" si="403"/>
        <v>36860</v>
      </c>
      <c r="BU319" s="17">
        <f t="shared" si="403"/>
        <v>36891</v>
      </c>
      <c r="BV319" s="17">
        <f t="shared" si="403"/>
        <v>36922</v>
      </c>
      <c r="BW319" s="17">
        <f t="shared" si="403"/>
        <v>36950</v>
      </c>
      <c r="BX319" s="17">
        <f t="shared" si="403"/>
        <v>36981</v>
      </c>
      <c r="BY319" s="9"/>
      <c r="CA319" s="12">
        <f>MATCH(C319,Curves!$C$12:$C$433,0)</f>
        <v>317</v>
      </c>
      <c r="CB319" s="12">
        <f>MATCH(CONCATENATE("NG ",TEXT($BN319,"mmm-yyyy")),Curves!$11:$11,0)</f>
        <v>20</v>
      </c>
      <c r="CC319" s="12">
        <f>MATCH(CONCATENATE("B ",TEXT($BN319,"mmm-yyyy")),Curves!$11:$11,0)</f>
        <v>8</v>
      </c>
      <c r="CD319" s="12">
        <f>MATCH(CONCATENATE("DISC ",TEXT($BN319,"mmm-yyyy")),Curves!$11:$11,0)</f>
        <v>32</v>
      </c>
      <c r="CE319" s="12"/>
      <c r="CF319" s="12">
        <f>MATCH(CONCATENATE("NG ",TEXT($BO319,"mmm-yyyy")),Curves!$11:$11,0)</f>
        <v>21</v>
      </c>
      <c r="CG319" s="12">
        <f>MATCH(CONCATENATE("B ",TEXT($BO319,"mmm-yyyy")),Curves!$11:$11,0)</f>
        <v>9</v>
      </c>
      <c r="CH319" s="12">
        <f>MATCH(CONCATENATE("DISC ",TEXT($BO319,"mmm-yyyy")),Curves!$11:$11,0)</f>
        <v>33</v>
      </c>
      <c r="CI319" s="12"/>
      <c r="CJ319" s="12">
        <f>MATCH(CONCATENATE("NG ",TEXT($BP319,"mmm-yyyy")),Curves!$11:$11,0)</f>
        <v>22</v>
      </c>
      <c r="CK319" s="12">
        <f>MATCH(CONCATENATE("B ",TEXT($BP319,"mmm-yyyy")),Curves!$11:$11,0)</f>
        <v>10</v>
      </c>
      <c r="CL319" s="12">
        <f>MATCH(CONCATENATE("DISC ",TEXT($BP319,"mmm-yyyy")),Curves!$11:$11,0)</f>
        <v>34</v>
      </c>
      <c r="CM319" s="12"/>
      <c r="CN319" s="12">
        <f>MATCH(CONCATENATE("NG ",TEXT($BQ319,"mmm-yyyy")),Curves!$11:$11,0)</f>
        <v>23</v>
      </c>
      <c r="CO319" s="12">
        <f>MATCH(CONCATENATE("B ",TEXT($BQ319,"mmm-yyyy")),Curves!$11:$11,0)</f>
        <v>11</v>
      </c>
      <c r="CP319" s="12">
        <f>MATCH(CONCATENATE("DISC ",TEXT($BQ319,"mmm-yyyy")),Curves!$11:$11,0)</f>
        <v>35</v>
      </c>
      <c r="CQ319" s="12"/>
      <c r="CR319" s="12">
        <f>MATCH(CONCATENATE("NG ",TEXT($BR319,"mmm-yyyy")),Curves!$11:$11,0)</f>
        <v>24</v>
      </c>
      <c r="CS319" s="12">
        <f>MATCH(CONCATENATE("B ",TEXT($BR319,"mmm-yyyy")),Curves!$11:$11,0)</f>
        <v>12</v>
      </c>
      <c r="CT319" s="12">
        <f>MATCH(CONCATENATE("DISC ",TEXT($BR319,"mmm-yyyy")),Curves!$11:$11,0)</f>
        <v>36</v>
      </c>
      <c r="CU319" s="12"/>
      <c r="CV319" s="12">
        <f>MATCH(CONCATENATE("NG ",TEXT($BS319,"mmm-yyyy")),Curves!$11:$11,0)</f>
        <v>25</v>
      </c>
      <c r="CW319" s="12">
        <f>MATCH(CONCATENATE("B ",TEXT($BS319,"mmm-yyyy")),Curves!$11:$11,0)</f>
        <v>13</v>
      </c>
      <c r="CX319" s="12">
        <f>MATCH(CONCATENATE("DISC ",TEXT($BS319,"mmm-yyyy")),Curves!$11:$11,0)</f>
        <v>37</v>
      </c>
      <c r="CY319" s="12"/>
      <c r="CZ319" s="12">
        <f>MATCH(CONCATENATE("NG ",TEXT($BT319,"mmm-yyyy")),Curves!$11:$11,0)</f>
        <v>26</v>
      </c>
      <c r="DA319" s="12">
        <f>MATCH(CONCATENATE("B ",TEXT($BT319,"mmm-yyyy")),Curves!$11:$11,0)</f>
        <v>14</v>
      </c>
      <c r="DB319" s="12">
        <f>MATCH(CONCATENATE("DISC ",TEXT($BT319,"mmm-yyyy")),Curves!$11:$11,0)</f>
        <v>38</v>
      </c>
      <c r="DC319" s="12"/>
      <c r="DD319" s="12">
        <f>MATCH(CONCATENATE("NG ",TEXT($BU319,"mmm-yyyy")),Curves!$11:$11,0)</f>
        <v>27</v>
      </c>
      <c r="DE319" s="12">
        <f>MATCH(CONCATENATE("B ",TEXT($BU319,"mmm-yyyy")),Curves!$11:$11,0)</f>
        <v>15</v>
      </c>
      <c r="DF319" s="12">
        <f>MATCH(CONCATENATE("DISC ",TEXT($BU319,"mmm-yyyy")),Curves!$11:$11,0)</f>
        <v>39</v>
      </c>
      <c r="DG319" s="12"/>
      <c r="DH319" s="12">
        <f>MATCH(CONCATENATE("NG ",TEXT($BV319,"mmm-yyyy")),Curves!$11:$11,0)</f>
        <v>28</v>
      </c>
      <c r="DI319" s="12">
        <f>MATCH(CONCATENATE("B ",TEXT($BV319,"mmm-yyyy")),Curves!$11:$11,0)</f>
        <v>16</v>
      </c>
      <c r="DJ319" s="12">
        <f>MATCH(CONCATENATE("DISC ",TEXT($BV319,"mmm-yyyy")),Curves!$11:$11,0)</f>
        <v>40</v>
      </c>
      <c r="DL319" s="12">
        <f>MATCH(CONCATENATE("NG ",TEXT($BW319,"mmm-yyyy")),Curves!$11:$11,0)</f>
        <v>29</v>
      </c>
      <c r="DM319" s="12">
        <f>MATCH(CONCATENATE("B ",TEXT($BW319,"mmm-yyyy")),Curves!$11:$11,0)</f>
        <v>17</v>
      </c>
      <c r="DN319" s="12">
        <f>MATCH(CONCATENATE("DISC ",TEXT($BW319,"mmm-yyyy")),Curves!$11:$11,0)</f>
        <v>41</v>
      </c>
      <c r="DP319" s="12">
        <f>MATCH(CONCATENATE("NG ",TEXT($BX319,"mmm-yyyy")),Curves!$11:$11,0)</f>
        <v>30</v>
      </c>
      <c r="DQ319" s="12">
        <f>MATCH(CONCATENATE("B ",TEXT($BX319,"mmm-yyyy")),Curves!$11:$11,0)</f>
        <v>18</v>
      </c>
      <c r="DR319" s="12">
        <f>MATCH(CONCATENATE("DISC ",TEXT($BX319,"mmm-yyyy")),Curves!$11:$11,0)</f>
        <v>42</v>
      </c>
    </row>
    <row r="320" spans="2:122" x14ac:dyDescent="0.2">
      <c r="B320" s="6">
        <f t="shared" si="326"/>
        <v>36951</v>
      </c>
      <c r="C320" s="27">
        <f>IF(Curves!C329&lt;&gt;"",Curves!C329,"")</f>
        <v>36934</v>
      </c>
      <c r="D320" s="31"/>
      <c r="E320" s="20">
        <f t="shared" si="327"/>
        <v>0</v>
      </c>
      <c r="F320" s="20">
        <f t="shared" si="329"/>
        <v>0</v>
      </c>
      <c r="G320" s="20">
        <f t="shared" si="330"/>
        <v>0</v>
      </c>
      <c r="H320" s="20">
        <f t="shared" si="331"/>
        <v>0</v>
      </c>
      <c r="I320" s="20">
        <f t="shared" si="332"/>
        <v>0</v>
      </c>
      <c r="J320" s="20">
        <f t="shared" si="333"/>
        <v>0</v>
      </c>
      <c r="K320" s="20">
        <f t="shared" si="334"/>
        <v>0</v>
      </c>
      <c r="L320" s="20">
        <f t="shared" si="335"/>
        <v>0</v>
      </c>
      <c r="M320" s="20">
        <f t="shared" si="336"/>
        <v>0</v>
      </c>
      <c r="N320" s="20">
        <f t="shared" si="337"/>
        <v>0</v>
      </c>
      <c r="O320" s="21">
        <f t="shared" si="338"/>
        <v>0</v>
      </c>
      <c r="P320" s="20"/>
      <c r="Q320" s="50">
        <f t="shared" si="339"/>
        <v>0</v>
      </c>
      <c r="R320" s="50">
        <f t="shared" si="389"/>
        <v>0</v>
      </c>
      <c r="S320" s="51">
        <f t="shared" si="340"/>
        <v>0.50127665381004682</v>
      </c>
      <c r="U320" s="34">
        <f>INDEX(Curves!$A$12:$AZ$907,$CA320,CB320)</f>
        <v>0</v>
      </c>
      <c r="V320" s="34">
        <f>INDEX(Curves!$A$12:$AZ$907,$CA320,CC320)</f>
        <v>0</v>
      </c>
      <c r="W320" s="34">
        <f>INDEX(Curves!$A$12:$AZ$907,$CA320,CD320)</f>
        <v>0</v>
      </c>
      <c r="X320" s="34"/>
      <c r="Y320" s="34">
        <f>INDEX(Curves!$A$12:$AZ$907,$CA320,CF320)</f>
        <v>0</v>
      </c>
      <c r="Z320" s="34">
        <f>INDEX(Curves!$A$12:$AZ$907,$CA320,CG320)</f>
        <v>0</v>
      </c>
      <c r="AA320" s="34">
        <f>INDEX(Curves!$A$12:$AZ$907,$CA320,CH320)</f>
        <v>0</v>
      </c>
      <c r="AB320" s="34"/>
      <c r="AC320" s="34">
        <f>INDEX(Curves!$A$12:$AZ$907,$CA320,CJ320)</f>
        <v>0</v>
      </c>
      <c r="AD320" s="34">
        <f>INDEX(Curves!$A$12:$AZ$907,$CA320,CK320)</f>
        <v>0</v>
      </c>
      <c r="AE320" s="34">
        <f>INDEX(Curves!$A$12:$AZ$907,$CA320,CL320)</f>
        <v>0</v>
      </c>
      <c r="AF320" s="34"/>
      <c r="AG320" s="34">
        <f>INDEX(Curves!$A$12:$AZ$907,$CA320,CN320)</f>
        <v>0</v>
      </c>
      <c r="AH320" s="34">
        <f>INDEX(Curves!$A$12:$AZ$907,$CA320,CO320)</f>
        <v>0</v>
      </c>
      <c r="AI320" s="34">
        <f>INDEX(Curves!$A$12:$AZ$907,$CA320,CP320)</f>
        <v>0</v>
      </c>
      <c r="AJ320" s="34"/>
      <c r="AK320" s="34">
        <f>INDEX(Curves!$A$12:$AZ$907,$CA320,CR320)</f>
        <v>0</v>
      </c>
      <c r="AL320" s="34">
        <f>INDEX(Curves!$A$12:$AZ$907,$CA320,CS320)</f>
        <v>0</v>
      </c>
      <c r="AM320" s="34">
        <f>INDEX(Curves!$A$12:$AZ$907,$CA320,CT320)</f>
        <v>0</v>
      </c>
      <c r="AN320" s="34"/>
      <c r="AO320" s="34">
        <f>INDEX(Curves!$A$12:$AZ$907,$CA320,CV320)</f>
        <v>0</v>
      </c>
      <c r="AP320" s="34">
        <f>INDEX(Curves!$A$12:$AZ$907,$CA320,CW320)</f>
        <v>0</v>
      </c>
      <c r="AQ320" s="34">
        <f>INDEX(Curves!$A$12:$AZ$907,$CA320,CX320)</f>
        <v>0</v>
      </c>
      <c r="AR320" s="34"/>
      <c r="AS320" s="34">
        <f>INDEX(Curves!$A$12:$AZ$907,$CA320,CZ320)</f>
        <v>0</v>
      </c>
      <c r="AT320" s="34">
        <f>INDEX(Curves!$A$12:$AZ$907,$CA320,DA320)</f>
        <v>0</v>
      </c>
      <c r="AU320" s="34">
        <f>INDEX(Curves!$A$12:$AZ$907,$CA320,DB320)</f>
        <v>0</v>
      </c>
      <c r="AV320" s="34"/>
      <c r="AW320" s="34">
        <f>INDEX(Curves!$A$12:$AZ$907,$CA320,DD320)</f>
        <v>0</v>
      </c>
      <c r="AX320" s="34">
        <f>INDEX(Curves!$A$12:$AZ$907,$CA320,DE320)</f>
        <v>0</v>
      </c>
      <c r="AY320" s="34">
        <f>INDEX(Curves!$A$12:$AZ$907,$CA320,DF320)</f>
        <v>0</v>
      </c>
      <c r="AZ320" s="34"/>
      <c r="BA320" s="34">
        <f>INDEX(Curves!$A$12:$AZ$907,$CA320,DH320)</f>
        <v>0</v>
      </c>
      <c r="BB320" s="34">
        <f>INDEX(Curves!$A$12:$AZ$907,$CA320,DI320)</f>
        <v>0</v>
      </c>
      <c r="BC320" s="34">
        <f>INDEX(Curves!$A$12:$AZ$907,$CA320,DJ320)</f>
        <v>0</v>
      </c>
      <c r="BD320" s="34"/>
      <c r="BE320" s="34">
        <f>INDEX(Curves!$A$12:$AZ$907,$CA320,DL320)</f>
        <v>0</v>
      </c>
      <c r="BF320" s="34">
        <f>INDEX(Curves!$A$12:$AZ$907,$CA320,DM320)</f>
        <v>0</v>
      </c>
      <c r="BG320" s="34">
        <f>INDEX(Curves!$A$12:$AZ$907,$CA320,DN320)</f>
        <v>0</v>
      </c>
      <c r="BH320" s="34"/>
      <c r="BI320" s="34">
        <f>INDEX(Curves!$A$12:$AZ$907,$CA320,DP320)</f>
        <v>0</v>
      </c>
      <c r="BJ320" s="34">
        <f>INDEX(Curves!$A$12:$AZ$907,$CA320,DQ320)</f>
        <v>0</v>
      </c>
      <c r="BK320" s="34">
        <f>INDEX(Curves!$A$12:$AZ$907,$CA320,DR320)</f>
        <v>0</v>
      </c>
      <c r="BL320"/>
      <c r="BM320"/>
      <c r="BN320" s="17">
        <f t="shared" si="342"/>
        <v>36647</v>
      </c>
      <c r="BO320" s="17">
        <f t="shared" ref="BO320:BX320" si="404">EOMONTH(BN320,1)</f>
        <v>36707</v>
      </c>
      <c r="BP320" s="17">
        <f t="shared" si="404"/>
        <v>36738</v>
      </c>
      <c r="BQ320" s="17">
        <f t="shared" si="404"/>
        <v>36769</v>
      </c>
      <c r="BR320" s="17">
        <f t="shared" si="404"/>
        <v>36799</v>
      </c>
      <c r="BS320" s="17">
        <f t="shared" si="404"/>
        <v>36830</v>
      </c>
      <c r="BT320" s="17">
        <f t="shared" si="404"/>
        <v>36860</v>
      </c>
      <c r="BU320" s="17">
        <f t="shared" si="404"/>
        <v>36891</v>
      </c>
      <c r="BV320" s="17">
        <f t="shared" si="404"/>
        <v>36922</v>
      </c>
      <c r="BW320" s="17">
        <f t="shared" si="404"/>
        <v>36950</v>
      </c>
      <c r="BX320" s="17">
        <f t="shared" si="404"/>
        <v>36981</v>
      </c>
      <c r="BY320" s="9"/>
      <c r="CA320" s="12">
        <f>MATCH(C320,Curves!$C$12:$C$433,0)</f>
        <v>318</v>
      </c>
      <c r="CB320" s="12">
        <f>MATCH(CONCATENATE("NG ",TEXT($BN320,"mmm-yyyy")),Curves!$11:$11,0)</f>
        <v>20</v>
      </c>
      <c r="CC320" s="12">
        <f>MATCH(CONCATENATE("B ",TEXT($BN320,"mmm-yyyy")),Curves!$11:$11,0)</f>
        <v>8</v>
      </c>
      <c r="CD320" s="12">
        <f>MATCH(CONCATENATE("DISC ",TEXT($BN320,"mmm-yyyy")),Curves!$11:$11,0)</f>
        <v>32</v>
      </c>
      <c r="CE320" s="12"/>
      <c r="CF320" s="12">
        <f>MATCH(CONCATENATE("NG ",TEXT($BO320,"mmm-yyyy")),Curves!$11:$11,0)</f>
        <v>21</v>
      </c>
      <c r="CG320" s="12">
        <f>MATCH(CONCATENATE("B ",TEXT($BO320,"mmm-yyyy")),Curves!$11:$11,0)</f>
        <v>9</v>
      </c>
      <c r="CH320" s="12">
        <f>MATCH(CONCATENATE("DISC ",TEXT($BO320,"mmm-yyyy")),Curves!$11:$11,0)</f>
        <v>33</v>
      </c>
      <c r="CI320" s="12"/>
      <c r="CJ320" s="12">
        <f>MATCH(CONCATENATE("NG ",TEXT($BP320,"mmm-yyyy")),Curves!$11:$11,0)</f>
        <v>22</v>
      </c>
      <c r="CK320" s="12">
        <f>MATCH(CONCATENATE("B ",TEXT($BP320,"mmm-yyyy")),Curves!$11:$11,0)</f>
        <v>10</v>
      </c>
      <c r="CL320" s="12">
        <f>MATCH(CONCATENATE("DISC ",TEXT($BP320,"mmm-yyyy")),Curves!$11:$11,0)</f>
        <v>34</v>
      </c>
      <c r="CM320" s="12"/>
      <c r="CN320" s="12">
        <f>MATCH(CONCATENATE("NG ",TEXT($BQ320,"mmm-yyyy")),Curves!$11:$11,0)</f>
        <v>23</v>
      </c>
      <c r="CO320" s="12">
        <f>MATCH(CONCATENATE("B ",TEXT($BQ320,"mmm-yyyy")),Curves!$11:$11,0)</f>
        <v>11</v>
      </c>
      <c r="CP320" s="12">
        <f>MATCH(CONCATENATE("DISC ",TEXT($BQ320,"mmm-yyyy")),Curves!$11:$11,0)</f>
        <v>35</v>
      </c>
      <c r="CQ320" s="12"/>
      <c r="CR320" s="12">
        <f>MATCH(CONCATENATE("NG ",TEXT($BR320,"mmm-yyyy")),Curves!$11:$11,0)</f>
        <v>24</v>
      </c>
      <c r="CS320" s="12">
        <f>MATCH(CONCATENATE("B ",TEXT($BR320,"mmm-yyyy")),Curves!$11:$11,0)</f>
        <v>12</v>
      </c>
      <c r="CT320" s="12">
        <f>MATCH(CONCATENATE("DISC ",TEXT($BR320,"mmm-yyyy")),Curves!$11:$11,0)</f>
        <v>36</v>
      </c>
      <c r="CU320" s="12"/>
      <c r="CV320" s="12">
        <f>MATCH(CONCATENATE("NG ",TEXT($BS320,"mmm-yyyy")),Curves!$11:$11,0)</f>
        <v>25</v>
      </c>
      <c r="CW320" s="12">
        <f>MATCH(CONCATENATE("B ",TEXT($BS320,"mmm-yyyy")),Curves!$11:$11,0)</f>
        <v>13</v>
      </c>
      <c r="CX320" s="12">
        <f>MATCH(CONCATENATE("DISC ",TEXT($BS320,"mmm-yyyy")),Curves!$11:$11,0)</f>
        <v>37</v>
      </c>
      <c r="CY320" s="12"/>
      <c r="CZ320" s="12">
        <f>MATCH(CONCATENATE("NG ",TEXT($BT320,"mmm-yyyy")),Curves!$11:$11,0)</f>
        <v>26</v>
      </c>
      <c r="DA320" s="12">
        <f>MATCH(CONCATENATE("B ",TEXT($BT320,"mmm-yyyy")),Curves!$11:$11,0)</f>
        <v>14</v>
      </c>
      <c r="DB320" s="12">
        <f>MATCH(CONCATENATE("DISC ",TEXT($BT320,"mmm-yyyy")),Curves!$11:$11,0)</f>
        <v>38</v>
      </c>
      <c r="DC320" s="12"/>
      <c r="DD320" s="12">
        <f>MATCH(CONCATENATE("NG ",TEXT($BU320,"mmm-yyyy")),Curves!$11:$11,0)</f>
        <v>27</v>
      </c>
      <c r="DE320" s="12">
        <f>MATCH(CONCATENATE("B ",TEXT($BU320,"mmm-yyyy")),Curves!$11:$11,0)</f>
        <v>15</v>
      </c>
      <c r="DF320" s="12">
        <f>MATCH(CONCATENATE("DISC ",TEXT($BU320,"mmm-yyyy")),Curves!$11:$11,0)</f>
        <v>39</v>
      </c>
      <c r="DG320" s="12"/>
      <c r="DH320" s="12">
        <f>MATCH(CONCATENATE("NG ",TEXT($BV320,"mmm-yyyy")),Curves!$11:$11,0)</f>
        <v>28</v>
      </c>
      <c r="DI320" s="12">
        <f>MATCH(CONCATENATE("B ",TEXT($BV320,"mmm-yyyy")),Curves!$11:$11,0)</f>
        <v>16</v>
      </c>
      <c r="DJ320" s="12">
        <f>MATCH(CONCATENATE("DISC ",TEXT($BV320,"mmm-yyyy")),Curves!$11:$11,0)</f>
        <v>40</v>
      </c>
      <c r="DL320" s="12">
        <f>MATCH(CONCATENATE("NG ",TEXT($BW320,"mmm-yyyy")),Curves!$11:$11,0)</f>
        <v>29</v>
      </c>
      <c r="DM320" s="12">
        <f>MATCH(CONCATENATE("B ",TEXT($BW320,"mmm-yyyy")),Curves!$11:$11,0)</f>
        <v>17</v>
      </c>
      <c r="DN320" s="12">
        <f>MATCH(CONCATENATE("DISC ",TEXT($BW320,"mmm-yyyy")),Curves!$11:$11,0)</f>
        <v>41</v>
      </c>
      <c r="DP320" s="12">
        <f>MATCH(CONCATENATE("NG ",TEXT($BX320,"mmm-yyyy")),Curves!$11:$11,0)</f>
        <v>30</v>
      </c>
      <c r="DQ320" s="12">
        <f>MATCH(CONCATENATE("B ",TEXT($BX320,"mmm-yyyy")),Curves!$11:$11,0)</f>
        <v>18</v>
      </c>
      <c r="DR320" s="12">
        <f>MATCH(CONCATENATE("DISC ",TEXT($BX320,"mmm-yyyy")),Curves!$11:$11,0)</f>
        <v>42</v>
      </c>
    </row>
    <row r="321" spans="2:122" x14ac:dyDescent="0.2">
      <c r="B321" s="6">
        <f t="shared" si="326"/>
        <v>36951</v>
      </c>
      <c r="C321" s="27">
        <f>IF(Curves!C330&lt;&gt;"",Curves!C330,"")</f>
        <v>36935</v>
      </c>
      <c r="D321" s="31"/>
      <c r="E321" s="20">
        <f t="shared" si="327"/>
        <v>0</v>
      </c>
      <c r="F321" s="20">
        <f t="shared" si="329"/>
        <v>0</v>
      </c>
      <c r="G321" s="20">
        <f t="shared" si="330"/>
        <v>0</v>
      </c>
      <c r="H321" s="20">
        <f t="shared" si="331"/>
        <v>0</v>
      </c>
      <c r="I321" s="20">
        <f t="shared" si="332"/>
        <v>0</v>
      </c>
      <c r="J321" s="20">
        <f t="shared" si="333"/>
        <v>0</v>
      </c>
      <c r="K321" s="20">
        <f t="shared" si="334"/>
        <v>0</v>
      </c>
      <c r="L321" s="20">
        <f t="shared" si="335"/>
        <v>0</v>
      </c>
      <c r="M321" s="20">
        <f t="shared" si="336"/>
        <v>0</v>
      </c>
      <c r="N321" s="20">
        <f t="shared" si="337"/>
        <v>0</v>
      </c>
      <c r="O321" s="21">
        <f t="shared" si="338"/>
        <v>0</v>
      </c>
      <c r="P321" s="20"/>
      <c r="Q321" s="50">
        <f t="shared" si="339"/>
        <v>0</v>
      </c>
      <c r="R321" s="50">
        <f t="shared" si="389"/>
        <v>0</v>
      </c>
      <c r="S321" s="51">
        <f t="shared" si="340"/>
        <v>0.50127665381004682</v>
      </c>
      <c r="U321" s="34">
        <f>INDEX(Curves!$A$12:$AZ$907,$CA321,CB321)</f>
        <v>0</v>
      </c>
      <c r="V321" s="34">
        <f>INDEX(Curves!$A$12:$AZ$907,$CA321,CC321)</f>
        <v>0</v>
      </c>
      <c r="W321" s="34">
        <f>INDEX(Curves!$A$12:$AZ$907,$CA321,CD321)</f>
        <v>0</v>
      </c>
      <c r="X321" s="34"/>
      <c r="Y321" s="34">
        <f>INDEX(Curves!$A$12:$AZ$907,$CA321,CF321)</f>
        <v>0</v>
      </c>
      <c r="Z321" s="34">
        <f>INDEX(Curves!$A$12:$AZ$907,$CA321,CG321)</f>
        <v>0</v>
      </c>
      <c r="AA321" s="34">
        <f>INDEX(Curves!$A$12:$AZ$907,$CA321,CH321)</f>
        <v>0</v>
      </c>
      <c r="AB321" s="34"/>
      <c r="AC321" s="34">
        <f>INDEX(Curves!$A$12:$AZ$907,$CA321,CJ321)</f>
        <v>0</v>
      </c>
      <c r="AD321" s="34">
        <f>INDEX(Curves!$A$12:$AZ$907,$CA321,CK321)</f>
        <v>0</v>
      </c>
      <c r="AE321" s="34">
        <f>INDEX(Curves!$A$12:$AZ$907,$CA321,CL321)</f>
        <v>0</v>
      </c>
      <c r="AF321" s="34"/>
      <c r="AG321" s="34">
        <f>INDEX(Curves!$A$12:$AZ$907,$CA321,CN321)</f>
        <v>0</v>
      </c>
      <c r="AH321" s="34">
        <f>INDEX(Curves!$A$12:$AZ$907,$CA321,CO321)</f>
        <v>0</v>
      </c>
      <c r="AI321" s="34">
        <f>INDEX(Curves!$A$12:$AZ$907,$CA321,CP321)</f>
        <v>0</v>
      </c>
      <c r="AJ321" s="34"/>
      <c r="AK321" s="34">
        <f>INDEX(Curves!$A$12:$AZ$907,$CA321,CR321)</f>
        <v>0</v>
      </c>
      <c r="AL321" s="34">
        <f>INDEX(Curves!$A$12:$AZ$907,$CA321,CS321)</f>
        <v>0</v>
      </c>
      <c r="AM321" s="34">
        <f>INDEX(Curves!$A$12:$AZ$907,$CA321,CT321)</f>
        <v>0</v>
      </c>
      <c r="AN321" s="34"/>
      <c r="AO321" s="34">
        <f>INDEX(Curves!$A$12:$AZ$907,$CA321,CV321)</f>
        <v>0</v>
      </c>
      <c r="AP321" s="34">
        <f>INDEX(Curves!$A$12:$AZ$907,$CA321,CW321)</f>
        <v>0</v>
      </c>
      <c r="AQ321" s="34">
        <f>INDEX(Curves!$A$12:$AZ$907,$CA321,CX321)</f>
        <v>0</v>
      </c>
      <c r="AR321" s="34"/>
      <c r="AS321" s="34">
        <f>INDEX(Curves!$A$12:$AZ$907,$CA321,CZ321)</f>
        <v>0</v>
      </c>
      <c r="AT321" s="34">
        <f>INDEX(Curves!$A$12:$AZ$907,$CA321,DA321)</f>
        <v>0</v>
      </c>
      <c r="AU321" s="34">
        <f>INDEX(Curves!$A$12:$AZ$907,$CA321,DB321)</f>
        <v>0</v>
      </c>
      <c r="AV321" s="34"/>
      <c r="AW321" s="34">
        <f>INDEX(Curves!$A$12:$AZ$907,$CA321,DD321)</f>
        <v>0</v>
      </c>
      <c r="AX321" s="34">
        <f>INDEX(Curves!$A$12:$AZ$907,$CA321,DE321)</f>
        <v>0</v>
      </c>
      <c r="AY321" s="34">
        <f>INDEX(Curves!$A$12:$AZ$907,$CA321,DF321)</f>
        <v>0</v>
      </c>
      <c r="AZ321" s="34"/>
      <c r="BA321" s="34">
        <f>INDEX(Curves!$A$12:$AZ$907,$CA321,DH321)</f>
        <v>0</v>
      </c>
      <c r="BB321" s="34">
        <f>INDEX(Curves!$A$12:$AZ$907,$CA321,DI321)</f>
        <v>0</v>
      </c>
      <c r="BC321" s="34">
        <f>INDEX(Curves!$A$12:$AZ$907,$CA321,DJ321)</f>
        <v>0</v>
      </c>
      <c r="BD321" s="34"/>
      <c r="BE321" s="34">
        <f>INDEX(Curves!$A$12:$AZ$907,$CA321,DL321)</f>
        <v>0</v>
      </c>
      <c r="BF321" s="34">
        <f>INDEX(Curves!$A$12:$AZ$907,$CA321,DM321)</f>
        <v>0</v>
      </c>
      <c r="BG321" s="34">
        <f>INDEX(Curves!$A$12:$AZ$907,$CA321,DN321)</f>
        <v>0</v>
      </c>
      <c r="BH321" s="34"/>
      <c r="BI321" s="34">
        <f>INDEX(Curves!$A$12:$AZ$907,$CA321,DP321)</f>
        <v>0</v>
      </c>
      <c r="BJ321" s="34">
        <f>INDEX(Curves!$A$12:$AZ$907,$CA321,DQ321)</f>
        <v>0</v>
      </c>
      <c r="BK321" s="34">
        <f>INDEX(Curves!$A$12:$AZ$907,$CA321,DR321)</f>
        <v>0</v>
      </c>
      <c r="BL321"/>
      <c r="BM321"/>
      <c r="BN321" s="17">
        <f t="shared" si="342"/>
        <v>36647</v>
      </c>
      <c r="BO321" s="17">
        <f t="shared" ref="BO321:BX321" si="405">EOMONTH(BN321,1)</f>
        <v>36707</v>
      </c>
      <c r="BP321" s="17">
        <f t="shared" si="405"/>
        <v>36738</v>
      </c>
      <c r="BQ321" s="17">
        <f t="shared" si="405"/>
        <v>36769</v>
      </c>
      <c r="BR321" s="17">
        <f t="shared" si="405"/>
        <v>36799</v>
      </c>
      <c r="BS321" s="17">
        <f t="shared" si="405"/>
        <v>36830</v>
      </c>
      <c r="BT321" s="17">
        <f t="shared" si="405"/>
        <v>36860</v>
      </c>
      <c r="BU321" s="17">
        <f t="shared" si="405"/>
        <v>36891</v>
      </c>
      <c r="BV321" s="17">
        <f t="shared" si="405"/>
        <v>36922</v>
      </c>
      <c r="BW321" s="17">
        <f t="shared" si="405"/>
        <v>36950</v>
      </c>
      <c r="BX321" s="17">
        <f t="shared" si="405"/>
        <v>36981</v>
      </c>
      <c r="BY321" s="9"/>
      <c r="CA321" s="12">
        <f>MATCH(C321,Curves!$C$12:$C$433,0)</f>
        <v>319</v>
      </c>
      <c r="CB321" s="12">
        <f>MATCH(CONCATENATE("NG ",TEXT($BN321,"mmm-yyyy")),Curves!$11:$11,0)</f>
        <v>20</v>
      </c>
      <c r="CC321" s="12">
        <f>MATCH(CONCATENATE("B ",TEXT($BN321,"mmm-yyyy")),Curves!$11:$11,0)</f>
        <v>8</v>
      </c>
      <c r="CD321" s="12">
        <f>MATCH(CONCATENATE("DISC ",TEXT($BN321,"mmm-yyyy")),Curves!$11:$11,0)</f>
        <v>32</v>
      </c>
      <c r="CE321" s="12"/>
      <c r="CF321" s="12">
        <f>MATCH(CONCATENATE("NG ",TEXT($BO321,"mmm-yyyy")),Curves!$11:$11,0)</f>
        <v>21</v>
      </c>
      <c r="CG321" s="12">
        <f>MATCH(CONCATENATE("B ",TEXT($BO321,"mmm-yyyy")),Curves!$11:$11,0)</f>
        <v>9</v>
      </c>
      <c r="CH321" s="12">
        <f>MATCH(CONCATENATE("DISC ",TEXT($BO321,"mmm-yyyy")),Curves!$11:$11,0)</f>
        <v>33</v>
      </c>
      <c r="CI321" s="12"/>
      <c r="CJ321" s="12">
        <f>MATCH(CONCATENATE("NG ",TEXT($BP321,"mmm-yyyy")),Curves!$11:$11,0)</f>
        <v>22</v>
      </c>
      <c r="CK321" s="12">
        <f>MATCH(CONCATENATE("B ",TEXT($BP321,"mmm-yyyy")),Curves!$11:$11,0)</f>
        <v>10</v>
      </c>
      <c r="CL321" s="12">
        <f>MATCH(CONCATENATE("DISC ",TEXT($BP321,"mmm-yyyy")),Curves!$11:$11,0)</f>
        <v>34</v>
      </c>
      <c r="CM321" s="12"/>
      <c r="CN321" s="12">
        <f>MATCH(CONCATENATE("NG ",TEXT($BQ321,"mmm-yyyy")),Curves!$11:$11,0)</f>
        <v>23</v>
      </c>
      <c r="CO321" s="12">
        <f>MATCH(CONCATENATE("B ",TEXT($BQ321,"mmm-yyyy")),Curves!$11:$11,0)</f>
        <v>11</v>
      </c>
      <c r="CP321" s="12">
        <f>MATCH(CONCATENATE("DISC ",TEXT($BQ321,"mmm-yyyy")),Curves!$11:$11,0)</f>
        <v>35</v>
      </c>
      <c r="CQ321" s="12"/>
      <c r="CR321" s="12">
        <f>MATCH(CONCATENATE("NG ",TEXT($BR321,"mmm-yyyy")),Curves!$11:$11,0)</f>
        <v>24</v>
      </c>
      <c r="CS321" s="12">
        <f>MATCH(CONCATENATE("B ",TEXT($BR321,"mmm-yyyy")),Curves!$11:$11,0)</f>
        <v>12</v>
      </c>
      <c r="CT321" s="12">
        <f>MATCH(CONCATENATE("DISC ",TEXT($BR321,"mmm-yyyy")),Curves!$11:$11,0)</f>
        <v>36</v>
      </c>
      <c r="CU321" s="12"/>
      <c r="CV321" s="12">
        <f>MATCH(CONCATENATE("NG ",TEXT($BS321,"mmm-yyyy")),Curves!$11:$11,0)</f>
        <v>25</v>
      </c>
      <c r="CW321" s="12">
        <f>MATCH(CONCATENATE("B ",TEXT($BS321,"mmm-yyyy")),Curves!$11:$11,0)</f>
        <v>13</v>
      </c>
      <c r="CX321" s="12">
        <f>MATCH(CONCATENATE("DISC ",TEXT($BS321,"mmm-yyyy")),Curves!$11:$11,0)</f>
        <v>37</v>
      </c>
      <c r="CY321" s="12"/>
      <c r="CZ321" s="12">
        <f>MATCH(CONCATENATE("NG ",TEXT($BT321,"mmm-yyyy")),Curves!$11:$11,0)</f>
        <v>26</v>
      </c>
      <c r="DA321" s="12">
        <f>MATCH(CONCATENATE("B ",TEXT($BT321,"mmm-yyyy")),Curves!$11:$11,0)</f>
        <v>14</v>
      </c>
      <c r="DB321" s="12">
        <f>MATCH(CONCATENATE("DISC ",TEXT($BT321,"mmm-yyyy")),Curves!$11:$11,0)</f>
        <v>38</v>
      </c>
      <c r="DC321" s="12"/>
      <c r="DD321" s="12">
        <f>MATCH(CONCATENATE("NG ",TEXT($BU321,"mmm-yyyy")),Curves!$11:$11,0)</f>
        <v>27</v>
      </c>
      <c r="DE321" s="12">
        <f>MATCH(CONCATENATE("B ",TEXT($BU321,"mmm-yyyy")),Curves!$11:$11,0)</f>
        <v>15</v>
      </c>
      <c r="DF321" s="12">
        <f>MATCH(CONCATENATE("DISC ",TEXT($BU321,"mmm-yyyy")),Curves!$11:$11,0)</f>
        <v>39</v>
      </c>
      <c r="DG321" s="12"/>
      <c r="DH321" s="12">
        <f>MATCH(CONCATENATE("NG ",TEXT($BV321,"mmm-yyyy")),Curves!$11:$11,0)</f>
        <v>28</v>
      </c>
      <c r="DI321" s="12">
        <f>MATCH(CONCATENATE("B ",TEXT($BV321,"mmm-yyyy")),Curves!$11:$11,0)</f>
        <v>16</v>
      </c>
      <c r="DJ321" s="12">
        <f>MATCH(CONCATENATE("DISC ",TEXT($BV321,"mmm-yyyy")),Curves!$11:$11,0)</f>
        <v>40</v>
      </c>
      <c r="DL321" s="12">
        <f>MATCH(CONCATENATE("NG ",TEXT($BW321,"mmm-yyyy")),Curves!$11:$11,0)</f>
        <v>29</v>
      </c>
      <c r="DM321" s="12">
        <f>MATCH(CONCATENATE("B ",TEXT($BW321,"mmm-yyyy")),Curves!$11:$11,0)</f>
        <v>17</v>
      </c>
      <c r="DN321" s="12">
        <f>MATCH(CONCATENATE("DISC ",TEXT($BW321,"mmm-yyyy")),Curves!$11:$11,0)</f>
        <v>41</v>
      </c>
      <c r="DP321" s="12">
        <f>MATCH(CONCATENATE("NG ",TEXT($BX321,"mmm-yyyy")),Curves!$11:$11,0)</f>
        <v>30</v>
      </c>
      <c r="DQ321" s="12">
        <f>MATCH(CONCATENATE("B ",TEXT($BX321,"mmm-yyyy")),Curves!$11:$11,0)</f>
        <v>18</v>
      </c>
      <c r="DR321" s="12">
        <f>MATCH(CONCATENATE("DISC ",TEXT($BX321,"mmm-yyyy")),Curves!$11:$11,0)</f>
        <v>42</v>
      </c>
    </row>
    <row r="322" spans="2:122" x14ac:dyDescent="0.2">
      <c r="B322" s="6">
        <f t="shared" si="326"/>
        <v>36951</v>
      </c>
      <c r="C322" s="27">
        <f>IF(Curves!C331&lt;&gt;"",Curves!C331,"")</f>
        <v>36936</v>
      </c>
      <c r="D322" s="31"/>
      <c r="E322" s="20">
        <f t="shared" si="327"/>
        <v>0</v>
      </c>
      <c r="F322" s="20">
        <f t="shared" si="329"/>
        <v>0</v>
      </c>
      <c r="G322" s="20">
        <f t="shared" si="330"/>
        <v>0</v>
      </c>
      <c r="H322" s="20">
        <f t="shared" si="331"/>
        <v>0</v>
      </c>
      <c r="I322" s="20">
        <f t="shared" si="332"/>
        <v>0</v>
      </c>
      <c r="J322" s="20">
        <f t="shared" si="333"/>
        <v>0</v>
      </c>
      <c r="K322" s="20">
        <f t="shared" si="334"/>
        <v>0</v>
      </c>
      <c r="L322" s="20">
        <f t="shared" si="335"/>
        <v>0</v>
      </c>
      <c r="M322" s="20">
        <f t="shared" si="336"/>
        <v>0</v>
      </c>
      <c r="N322" s="20">
        <f t="shared" si="337"/>
        <v>0</v>
      </c>
      <c r="O322" s="21">
        <f t="shared" si="338"/>
        <v>0</v>
      </c>
      <c r="P322" s="20"/>
      <c r="Q322" s="50">
        <f t="shared" si="339"/>
        <v>0</v>
      </c>
      <c r="R322" s="50">
        <f t="shared" si="389"/>
        <v>0</v>
      </c>
      <c r="S322" s="51">
        <f t="shared" si="340"/>
        <v>0.50127665381004682</v>
      </c>
      <c r="U322" s="34">
        <f>INDEX(Curves!$A$12:$AZ$907,$CA322,CB322)</f>
        <v>0</v>
      </c>
      <c r="V322" s="34">
        <f>INDEX(Curves!$A$12:$AZ$907,$CA322,CC322)</f>
        <v>0</v>
      </c>
      <c r="W322" s="34">
        <f>INDEX(Curves!$A$12:$AZ$907,$CA322,CD322)</f>
        <v>0</v>
      </c>
      <c r="X322" s="34"/>
      <c r="Y322" s="34">
        <f>INDEX(Curves!$A$12:$AZ$907,$CA322,CF322)</f>
        <v>0</v>
      </c>
      <c r="Z322" s="34">
        <f>INDEX(Curves!$A$12:$AZ$907,$CA322,CG322)</f>
        <v>0</v>
      </c>
      <c r="AA322" s="34">
        <f>INDEX(Curves!$A$12:$AZ$907,$CA322,CH322)</f>
        <v>0</v>
      </c>
      <c r="AB322" s="34"/>
      <c r="AC322" s="34">
        <f>INDEX(Curves!$A$12:$AZ$907,$CA322,CJ322)</f>
        <v>0</v>
      </c>
      <c r="AD322" s="34">
        <f>INDEX(Curves!$A$12:$AZ$907,$CA322,CK322)</f>
        <v>0</v>
      </c>
      <c r="AE322" s="34">
        <f>INDEX(Curves!$A$12:$AZ$907,$CA322,CL322)</f>
        <v>0</v>
      </c>
      <c r="AF322" s="34"/>
      <c r="AG322" s="34">
        <f>INDEX(Curves!$A$12:$AZ$907,$CA322,CN322)</f>
        <v>0</v>
      </c>
      <c r="AH322" s="34">
        <f>INDEX(Curves!$A$12:$AZ$907,$CA322,CO322)</f>
        <v>0</v>
      </c>
      <c r="AI322" s="34">
        <f>INDEX(Curves!$A$12:$AZ$907,$CA322,CP322)</f>
        <v>0</v>
      </c>
      <c r="AJ322" s="34"/>
      <c r="AK322" s="34">
        <f>INDEX(Curves!$A$12:$AZ$907,$CA322,CR322)</f>
        <v>0</v>
      </c>
      <c r="AL322" s="34">
        <f>INDEX(Curves!$A$12:$AZ$907,$CA322,CS322)</f>
        <v>0</v>
      </c>
      <c r="AM322" s="34">
        <f>INDEX(Curves!$A$12:$AZ$907,$CA322,CT322)</f>
        <v>0</v>
      </c>
      <c r="AN322" s="34"/>
      <c r="AO322" s="34">
        <f>INDEX(Curves!$A$12:$AZ$907,$CA322,CV322)</f>
        <v>0</v>
      </c>
      <c r="AP322" s="34">
        <f>INDEX(Curves!$A$12:$AZ$907,$CA322,CW322)</f>
        <v>0</v>
      </c>
      <c r="AQ322" s="34">
        <f>INDEX(Curves!$A$12:$AZ$907,$CA322,CX322)</f>
        <v>0</v>
      </c>
      <c r="AR322" s="34"/>
      <c r="AS322" s="34">
        <f>INDEX(Curves!$A$12:$AZ$907,$CA322,CZ322)</f>
        <v>0</v>
      </c>
      <c r="AT322" s="34">
        <f>INDEX(Curves!$A$12:$AZ$907,$CA322,DA322)</f>
        <v>0</v>
      </c>
      <c r="AU322" s="34">
        <f>INDEX(Curves!$A$12:$AZ$907,$CA322,DB322)</f>
        <v>0</v>
      </c>
      <c r="AV322" s="34"/>
      <c r="AW322" s="34">
        <f>INDEX(Curves!$A$12:$AZ$907,$CA322,DD322)</f>
        <v>0</v>
      </c>
      <c r="AX322" s="34">
        <f>INDEX(Curves!$A$12:$AZ$907,$CA322,DE322)</f>
        <v>0</v>
      </c>
      <c r="AY322" s="34">
        <f>INDEX(Curves!$A$12:$AZ$907,$CA322,DF322)</f>
        <v>0</v>
      </c>
      <c r="AZ322" s="34"/>
      <c r="BA322" s="34">
        <f>INDEX(Curves!$A$12:$AZ$907,$CA322,DH322)</f>
        <v>0</v>
      </c>
      <c r="BB322" s="34">
        <f>INDEX(Curves!$A$12:$AZ$907,$CA322,DI322)</f>
        <v>0</v>
      </c>
      <c r="BC322" s="34">
        <f>INDEX(Curves!$A$12:$AZ$907,$CA322,DJ322)</f>
        <v>0</v>
      </c>
      <c r="BD322" s="34"/>
      <c r="BE322" s="34">
        <f>INDEX(Curves!$A$12:$AZ$907,$CA322,DL322)</f>
        <v>0</v>
      </c>
      <c r="BF322" s="34">
        <f>INDEX(Curves!$A$12:$AZ$907,$CA322,DM322)</f>
        <v>0</v>
      </c>
      <c r="BG322" s="34">
        <f>INDEX(Curves!$A$12:$AZ$907,$CA322,DN322)</f>
        <v>0</v>
      </c>
      <c r="BH322" s="34"/>
      <c r="BI322" s="34">
        <f>INDEX(Curves!$A$12:$AZ$907,$CA322,DP322)</f>
        <v>0</v>
      </c>
      <c r="BJ322" s="34">
        <f>INDEX(Curves!$A$12:$AZ$907,$CA322,DQ322)</f>
        <v>0</v>
      </c>
      <c r="BK322" s="34">
        <f>INDEX(Curves!$A$12:$AZ$907,$CA322,DR322)</f>
        <v>0</v>
      </c>
      <c r="BL322"/>
      <c r="BM322"/>
      <c r="BN322" s="17">
        <f t="shared" si="342"/>
        <v>36647</v>
      </c>
      <c r="BO322" s="17">
        <f t="shared" ref="BO322:BX322" si="406">EOMONTH(BN322,1)</f>
        <v>36707</v>
      </c>
      <c r="BP322" s="17">
        <f t="shared" si="406"/>
        <v>36738</v>
      </c>
      <c r="BQ322" s="17">
        <f t="shared" si="406"/>
        <v>36769</v>
      </c>
      <c r="BR322" s="17">
        <f t="shared" si="406"/>
        <v>36799</v>
      </c>
      <c r="BS322" s="17">
        <f t="shared" si="406"/>
        <v>36830</v>
      </c>
      <c r="BT322" s="17">
        <f t="shared" si="406"/>
        <v>36860</v>
      </c>
      <c r="BU322" s="17">
        <f t="shared" si="406"/>
        <v>36891</v>
      </c>
      <c r="BV322" s="17">
        <f t="shared" si="406"/>
        <v>36922</v>
      </c>
      <c r="BW322" s="17">
        <f t="shared" si="406"/>
        <v>36950</v>
      </c>
      <c r="BX322" s="17">
        <f t="shared" si="406"/>
        <v>36981</v>
      </c>
      <c r="BY322" s="9"/>
      <c r="CA322" s="12">
        <f>MATCH(C322,Curves!$C$12:$C$433,0)</f>
        <v>320</v>
      </c>
      <c r="CB322" s="12">
        <f>MATCH(CONCATENATE("NG ",TEXT($BN322,"mmm-yyyy")),Curves!$11:$11,0)</f>
        <v>20</v>
      </c>
      <c r="CC322" s="12">
        <f>MATCH(CONCATENATE("B ",TEXT($BN322,"mmm-yyyy")),Curves!$11:$11,0)</f>
        <v>8</v>
      </c>
      <c r="CD322" s="12">
        <f>MATCH(CONCATENATE("DISC ",TEXT($BN322,"mmm-yyyy")),Curves!$11:$11,0)</f>
        <v>32</v>
      </c>
      <c r="CE322" s="12"/>
      <c r="CF322" s="12">
        <f>MATCH(CONCATENATE("NG ",TEXT($BO322,"mmm-yyyy")),Curves!$11:$11,0)</f>
        <v>21</v>
      </c>
      <c r="CG322" s="12">
        <f>MATCH(CONCATENATE("B ",TEXT($BO322,"mmm-yyyy")),Curves!$11:$11,0)</f>
        <v>9</v>
      </c>
      <c r="CH322" s="12">
        <f>MATCH(CONCATENATE("DISC ",TEXT($BO322,"mmm-yyyy")),Curves!$11:$11,0)</f>
        <v>33</v>
      </c>
      <c r="CI322" s="12"/>
      <c r="CJ322" s="12">
        <f>MATCH(CONCATENATE("NG ",TEXT($BP322,"mmm-yyyy")),Curves!$11:$11,0)</f>
        <v>22</v>
      </c>
      <c r="CK322" s="12">
        <f>MATCH(CONCATENATE("B ",TEXT($BP322,"mmm-yyyy")),Curves!$11:$11,0)</f>
        <v>10</v>
      </c>
      <c r="CL322" s="12">
        <f>MATCH(CONCATENATE("DISC ",TEXT($BP322,"mmm-yyyy")),Curves!$11:$11,0)</f>
        <v>34</v>
      </c>
      <c r="CM322" s="12"/>
      <c r="CN322" s="12">
        <f>MATCH(CONCATENATE("NG ",TEXT($BQ322,"mmm-yyyy")),Curves!$11:$11,0)</f>
        <v>23</v>
      </c>
      <c r="CO322" s="12">
        <f>MATCH(CONCATENATE("B ",TEXT($BQ322,"mmm-yyyy")),Curves!$11:$11,0)</f>
        <v>11</v>
      </c>
      <c r="CP322" s="12">
        <f>MATCH(CONCATENATE("DISC ",TEXT($BQ322,"mmm-yyyy")),Curves!$11:$11,0)</f>
        <v>35</v>
      </c>
      <c r="CQ322" s="12"/>
      <c r="CR322" s="12">
        <f>MATCH(CONCATENATE("NG ",TEXT($BR322,"mmm-yyyy")),Curves!$11:$11,0)</f>
        <v>24</v>
      </c>
      <c r="CS322" s="12">
        <f>MATCH(CONCATENATE("B ",TEXT($BR322,"mmm-yyyy")),Curves!$11:$11,0)</f>
        <v>12</v>
      </c>
      <c r="CT322" s="12">
        <f>MATCH(CONCATENATE("DISC ",TEXT($BR322,"mmm-yyyy")),Curves!$11:$11,0)</f>
        <v>36</v>
      </c>
      <c r="CU322" s="12"/>
      <c r="CV322" s="12">
        <f>MATCH(CONCATENATE("NG ",TEXT($BS322,"mmm-yyyy")),Curves!$11:$11,0)</f>
        <v>25</v>
      </c>
      <c r="CW322" s="12">
        <f>MATCH(CONCATENATE("B ",TEXT($BS322,"mmm-yyyy")),Curves!$11:$11,0)</f>
        <v>13</v>
      </c>
      <c r="CX322" s="12">
        <f>MATCH(CONCATENATE("DISC ",TEXT($BS322,"mmm-yyyy")),Curves!$11:$11,0)</f>
        <v>37</v>
      </c>
      <c r="CY322" s="12"/>
      <c r="CZ322" s="12">
        <f>MATCH(CONCATENATE("NG ",TEXT($BT322,"mmm-yyyy")),Curves!$11:$11,0)</f>
        <v>26</v>
      </c>
      <c r="DA322" s="12">
        <f>MATCH(CONCATENATE("B ",TEXT($BT322,"mmm-yyyy")),Curves!$11:$11,0)</f>
        <v>14</v>
      </c>
      <c r="DB322" s="12">
        <f>MATCH(CONCATENATE("DISC ",TEXT($BT322,"mmm-yyyy")),Curves!$11:$11,0)</f>
        <v>38</v>
      </c>
      <c r="DC322" s="12"/>
      <c r="DD322" s="12">
        <f>MATCH(CONCATENATE("NG ",TEXT($BU322,"mmm-yyyy")),Curves!$11:$11,0)</f>
        <v>27</v>
      </c>
      <c r="DE322" s="12">
        <f>MATCH(CONCATENATE("B ",TEXT($BU322,"mmm-yyyy")),Curves!$11:$11,0)</f>
        <v>15</v>
      </c>
      <c r="DF322" s="12">
        <f>MATCH(CONCATENATE("DISC ",TEXT($BU322,"mmm-yyyy")),Curves!$11:$11,0)</f>
        <v>39</v>
      </c>
      <c r="DG322" s="12"/>
      <c r="DH322" s="12">
        <f>MATCH(CONCATENATE("NG ",TEXT($BV322,"mmm-yyyy")),Curves!$11:$11,0)</f>
        <v>28</v>
      </c>
      <c r="DI322" s="12">
        <f>MATCH(CONCATENATE("B ",TEXT($BV322,"mmm-yyyy")),Curves!$11:$11,0)</f>
        <v>16</v>
      </c>
      <c r="DJ322" s="12">
        <f>MATCH(CONCATENATE("DISC ",TEXT($BV322,"mmm-yyyy")),Curves!$11:$11,0)</f>
        <v>40</v>
      </c>
      <c r="DL322" s="12">
        <f>MATCH(CONCATENATE("NG ",TEXT($BW322,"mmm-yyyy")),Curves!$11:$11,0)</f>
        <v>29</v>
      </c>
      <c r="DM322" s="12">
        <f>MATCH(CONCATENATE("B ",TEXT($BW322,"mmm-yyyy")),Curves!$11:$11,0)</f>
        <v>17</v>
      </c>
      <c r="DN322" s="12">
        <f>MATCH(CONCATENATE("DISC ",TEXT($BW322,"mmm-yyyy")),Curves!$11:$11,0)</f>
        <v>41</v>
      </c>
      <c r="DP322" s="12">
        <f>MATCH(CONCATENATE("NG ",TEXT($BX322,"mmm-yyyy")),Curves!$11:$11,0)</f>
        <v>30</v>
      </c>
      <c r="DQ322" s="12">
        <f>MATCH(CONCATENATE("B ",TEXT($BX322,"mmm-yyyy")),Curves!$11:$11,0)</f>
        <v>18</v>
      </c>
      <c r="DR322" s="12">
        <f>MATCH(CONCATENATE("DISC ",TEXT($BX322,"mmm-yyyy")),Curves!$11:$11,0)</f>
        <v>42</v>
      </c>
    </row>
    <row r="323" spans="2:122" x14ac:dyDescent="0.2">
      <c r="B323" s="6">
        <f t="shared" ref="B323:B386" si="407">IF(C323&lt;&gt;"",IF(C323&gt;=(WORKDAY(EOMONTH(C323,0)+1,-2)),EOMONTH(EOMONTH(C323,0)+1,0)+1,EOMONTH(C323,0)+1),"")</f>
        <v>36951</v>
      </c>
      <c r="C323" s="27">
        <f>IF(Curves!C332&lt;&gt;"",Curves!C332,"")</f>
        <v>36937</v>
      </c>
      <c r="D323" s="31"/>
      <c r="E323" s="20">
        <f t="shared" ref="E323:E386" si="408">(U323+V323)*W323</f>
        <v>0</v>
      </c>
      <c r="F323" s="20">
        <f t="shared" si="329"/>
        <v>0</v>
      </c>
      <c r="G323" s="20">
        <f t="shared" si="330"/>
        <v>0</v>
      </c>
      <c r="H323" s="20">
        <f t="shared" si="331"/>
        <v>0</v>
      </c>
      <c r="I323" s="20">
        <f t="shared" si="332"/>
        <v>0</v>
      </c>
      <c r="J323" s="20">
        <f t="shared" si="333"/>
        <v>0</v>
      </c>
      <c r="K323" s="20">
        <f t="shared" si="334"/>
        <v>0</v>
      </c>
      <c r="L323" s="20">
        <f t="shared" si="335"/>
        <v>0</v>
      </c>
      <c r="M323" s="20">
        <f t="shared" si="336"/>
        <v>0</v>
      </c>
      <c r="N323" s="20">
        <f t="shared" si="337"/>
        <v>0</v>
      </c>
      <c r="O323" s="21">
        <f t="shared" si="338"/>
        <v>0</v>
      </c>
      <c r="P323" s="20"/>
      <c r="Q323" s="50">
        <f t="shared" si="339"/>
        <v>0</v>
      </c>
      <c r="R323" s="50">
        <f t="shared" si="389"/>
        <v>0</v>
      </c>
      <c r="S323" s="51">
        <f t="shared" si="340"/>
        <v>0.50127665381004682</v>
      </c>
      <c r="U323" s="34">
        <f>INDEX(Curves!$A$12:$AZ$907,$CA323,CB323)</f>
        <v>0</v>
      </c>
      <c r="V323" s="34">
        <f>INDEX(Curves!$A$12:$AZ$907,$CA323,CC323)</f>
        <v>0</v>
      </c>
      <c r="W323" s="34">
        <f>INDEX(Curves!$A$12:$AZ$907,$CA323,CD323)</f>
        <v>0</v>
      </c>
      <c r="X323" s="34"/>
      <c r="Y323" s="34">
        <f>INDEX(Curves!$A$12:$AZ$907,$CA323,CF323)</f>
        <v>0</v>
      </c>
      <c r="Z323" s="34">
        <f>INDEX(Curves!$A$12:$AZ$907,$CA323,CG323)</f>
        <v>0</v>
      </c>
      <c r="AA323" s="34">
        <f>INDEX(Curves!$A$12:$AZ$907,$CA323,CH323)</f>
        <v>0</v>
      </c>
      <c r="AB323" s="34"/>
      <c r="AC323" s="34">
        <f>INDEX(Curves!$A$12:$AZ$907,$CA323,CJ323)</f>
        <v>0</v>
      </c>
      <c r="AD323" s="34">
        <f>INDEX(Curves!$A$12:$AZ$907,$CA323,CK323)</f>
        <v>0</v>
      </c>
      <c r="AE323" s="34">
        <f>INDEX(Curves!$A$12:$AZ$907,$CA323,CL323)</f>
        <v>0</v>
      </c>
      <c r="AF323" s="34"/>
      <c r="AG323" s="34">
        <f>INDEX(Curves!$A$12:$AZ$907,$CA323,CN323)</f>
        <v>0</v>
      </c>
      <c r="AH323" s="34">
        <f>INDEX(Curves!$A$12:$AZ$907,$CA323,CO323)</f>
        <v>0</v>
      </c>
      <c r="AI323" s="34">
        <f>INDEX(Curves!$A$12:$AZ$907,$CA323,CP323)</f>
        <v>0</v>
      </c>
      <c r="AJ323" s="34"/>
      <c r="AK323" s="34">
        <f>INDEX(Curves!$A$12:$AZ$907,$CA323,CR323)</f>
        <v>0</v>
      </c>
      <c r="AL323" s="34">
        <f>INDEX(Curves!$A$12:$AZ$907,$CA323,CS323)</f>
        <v>0</v>
      </c>
      <c r="AM323" s="34">
        <f>INDEX(Curves!$A$12:$AZ$907,$CA323,CT323)</f>
        <v>0</v>
      </c>
      <c r="AN323" s="34"/>
      <c r="AO323" s="34">
        <f>INDEX(Curves!$A$12:$AZ$907,$CA323,CV323)</f>
        <v>0</v>
      </c>
      <c r="AP323" s="34">
        <f>INDEX(Curves!$A$12:$AZ$907,$CA323,CW323)</f>
        <v>0</v>
      </c>
      <c r="AQ323" s="34">
        <f>INDEX(Curves!$A$12:$AZ$907,$CA323,CX323)</f>
        <v>0</v>
      </c>
      <c r="AR323" s="34"/>
      <c r="AS323" s="34">
        <f>INDEX(Curves!$A$12:$AZ$907,$CA323,CZ323)</f>
        <v>0</v>
      </c>
      <c r="AT323" s="34">
        <f>INDEX(Curves!$A$12:$AZ$907,$CA323,DA323)</f>
        <v>0</v>
      </c>
      <c r="AU323" s="34">
        <f>INDEX(Curves!$A$12:$AZ$907,$CA323,DB323)</f>
        <v>0</v>
      </c>
      <c r="AV323" s="34"/>
      <c r="AW323" s="34">
        <f>INDEX(Curves!$A$12:$AZ$907,$CA323,DD323)</f>
        <v>0</v>
      </c>
      <c r="AX323" s="34">
        <f>INDEX(Curves!$A$12:$AZ$907,$CA323,DE323)</f>
        <v>0</v>
      </c>
      <c r="AY323" s="34">
        <f>INDEX(Curves!$A$12:$AZ$907,$CA323,DF323)</f>
        <v>0</v>
      </c>
      <c r="AZ323" s="34"/>
      <c r="BA323" s="34">
        <f>INDEX(Curves!$A$12:$AZ$907,$CA323,DH323)</f>
        <v>0</v>
      </c>
      <c r="BB323" s="34">
        <f>INDEX(Curves!$A$12:$AZ$907,$CA323,DI323)</f>
        <v>0</v>
      </c>
      <c r="BC323" s="34">
        <f>INDEX(Curves!$A$12:$AZ$907,$CA323,DJ323)</f>
        <v>0</v>
      </c>
      <c r="BD323" s="34"/>
      <c r="BE323" s="34">
        <f>INDEX(Curves!$A$12:$AZ$907,$CA323,DL323)</f>
        <v>0</v>
      </c>
      <c r="BF323" s="34">
        <f>INDEX(Curves!$A$12:$AZ$907,$CA323,DM323)</f>
        <v>0</v>
      </c>
      <c r="BG323" s="34">
        <f>INDEX(Curves!$A$12:$AZ$907,$CA323,DN323)</f>
        <v>0</v>
      </c>
      <c r="BH323" s="34"/>
      <c r="BI323" s="34">
        <f>INDEX(Curves!$A$12:$AZ$907,$CA323,DP323)</f>
        <v>0</v>
      </c>
      <c r="BJ323" s="34">
        <f>INDEX(Curves!$A$12:$AZ$907,$CA323,DQ323)</f>
        <v>0</v>
      </c>
      <c r="BK323" s="34">
        <f>INDEX(Curves!$A$12:$AZ$907,$CA323,DR323)</f>
        <v>0</v>
      </c>
      <c r="BL323"/>
      <c r="BM323"/>
      <c r="BN323" s="17">
        <f t="shared" si="342"/>
        <v>36647</v>
      </c>
      <c r="BO323" s="17">
        <f t="shared" ref="BO323:BX323" si="409">EOMONTH(BN323,1)</f>
        <v>36707</v>
      </c>
      <c r="BP323" s="17">
        <f t="shared" si="409"/>
        <v>36738</v>
      </c>
      <c r="BQ323" s="17">
        <f t="shared" si="409"/>
        <v>36769</v>
      </c>
      <c r="BR323" s="17">
        <f t="shared" si="409"/>
        <v>36799</v>
      </c>
      <c r="BS323" s="17">
        <f t="shared" si="409"/>
        <v>36830</v>
      </c>
      <c r="BT323" s="17">
        <f t="shared" si="409"/>
        <v>36860</v>
      </c>
      <c r="BU323" s="17">
        <f t="shared" si="409"/>
        <v>36891</v>
      </c>
      <c r="BV323" s="17">
        <f t="shared" si="409"/>
        <v>36922</v>
      </c>
      <c r="BW323" s="17">
        <f t="shared" si="409"/>
        <v>36950</v>
      </c>
      <c r="BX323" s="17">
        <f t="shared" si="409"/>
        <v>36981</v>
      </c>
      <c r="BY323" s="9"/>
      <c r="CA323" s="12">
        <f>MATCH(C323,Curves!$C$12:$C$433,0)</f>
        <v>321</v>
      </c>
      <c r="CB323" s="12">
        <f>MATCH(CONCATENATE("NG ",TEXT($BN323,"mmm-yyyy")),Curves!$11:$11,0)</f>
        <v>20</v>
      </c>
      <c r="CC323" s="12">
        <f>MATCH(CONCATENATE("B ",TEXT($BN323,"mmm-yyyy")),Curves!$11:$11,0)</f>
        <v>8</v>
      </c>
      <c r="CD323" s="12">
        <f>MATCH(CONCATENATE("DISC ",TEXT($BN323,"mmm-yyyy")),Curves!$11:$11,0)</f>
        <v>32</v>
      </c>
      <c r="CE323" s="12"/>
      <c r="CF323" s="12">
        <f>MATCH(CONCATENATE("NG ",TEXT($BO323,"mmm-yyyy")),Curves!$11:$11,0)</f>
        <v>21</v>
      </c>
      <c r="CG323" s="12">
        <f>MATCH(CONCATENATE("B ",TEXT($BO323,"mmm-yyyy")),Curves!$11:$11,0)</f>
        <v>9</v>
      </c>
      <c r="CH323" s="12">
        <f>MATCH(CONCATENATE("DISC ",TEXT($BO323,"mmm-yyyy")),Curves!$11:$11,0)</f>
        <v>33</v>
      </c>
      <c r="CI323" s="12"/>
      <c r="CJ323" s="12">
        <f>MATCH(CONCATENATE("NG ",TEXT($BP323,"mmm-yyyy")),Curves!$11:$11,0)</f>
        <v>22</v>
      </c>
      <c r="CK323" s="12">
        <f>MATCH(CONCATENATE("B ",TEXT($BP323,"mmm-yyyy")),Curves!$11:$11,0)</f>
        <v>10</v>
      </c>
      <c r="CL323" s="12">
        <f>MATCH(CONCATENATE("DISC ",TEXT($BP323,"mmm-yyyy")),Curves!$11:$11,0)</f>
        <v>34</v>
      </c>
      <c r="CM323" s="12"/>
      <c r="CN323" s="12">
        <f>MATCH(CONCATENATE("NG ",TEXT($BQ323,"mmm-yyyy")),Curves!$11:$11,0)</f>
        <v>23</v>
      </c>
      <c r="CO323" s="12">
        <f>MATCH(CONCATENATE("B ",TEXT($BQ323,"mmm-yyyy")),Curves!$11:$11,0)</f>
        <v>11</v>
      </c>
      <c r="CP323" s="12">
        <f>MATCH(CONCATENATE("DISC ",TEXT($BQ323,"mmm-yyyy")),Curves!$11:$11,0)</f>
        <v>35</v>
      </c>
      <c r="CQ323" s="12"/>
      <c r="CR323" s="12">
        <f>MATCH(CONCATENATE("NG ",TEXT($BR323,"mmm-yyyy")),Curves!$11:$11,0)</f>
        <v>24</v>
      </c>
      <c r="CS323" s="12">
        <f>MATCH(CONCATENATE("B ",TEXT($BR323,"mmm-yyyy")),Curves!$11:$11,0)</f>
        <v>12</v>
      </c>
      <c r="CT323" s="12">
        <f>MATCH(CONCATENATE("DISC ",TEXT($BR323,"mmm-yyyy")),Curves!$11:$11,0)</f>
        <v>36</v>
      </c>
      <c r="CU323" s="12"/>
      <c r="CV323" s="12">
        <f>MATCH(CONCATENATE("NG ",TEXT($BS323,"mmm-yyyy")),Curves!$11:$11,0)</f>
        <v>25</v>
      </c>
      <c r="CW323" s="12">
        <f>MATCH(CONCATENATE("B ",TEXT($BS323,"mmm-yyyy")),Curves!$11:$11,0)</f>
        <v>13</v>
      </c>
      <c r="CX323" s="12">
        <f>MATCH(CONCATENATE("DISC ",TEXT($BS323,"mmm-yyyy")),Curves!$11:$11,0)</f>
        <v>37</v>
      </c>
      <c r="CY323" s="12"/>
      <c r="CZ323" s="12">
        <f>MATCH(CONCATENATE("NG ",TEXT($BT323,"mmm-yyyy")),Curves!$11:$11,0)</f>
        <v>26</v>
      </c>
      <c r="DA323" s="12">
        <f>MATCH(CONCATENATE("B ",TEXT($BT323,"mmm-yyyy")),Curves!$11:$11,0)</f>
        <v>14</v>
      </c>
      <c r="DB323" s="12">
        <f>MATCH(CONCATENATE("DISC ",TEXT($BT323,"mmm-yyyy")),Curves!$11:$11,0)</f>
        <v>38</v>
      </c>
      <c r="DC323" s="12"/>
      <c r="DD323" s="12">
        <f>MATCH(CONCATENATE("NG ",TEXT($BU323,"mmm-yyyy")),Curves!$11:$11,0)</f>
        <v>27</v>
      </c>
      <c r="DE323" s="12">
        <f>MATCH(CONCATENATE("B ",TEXT($BU323,"mmm-yyyy")),Curves!$11:$11,0)</f>
        <v>15</v>
      </c>
      <c r="DF323" s="12">
        <f>MATCH(CONCATENATE("DISC ",TEXT($BU323,"mmm-yyyy")),Curves!$11:$11,0)</f>
        <v>39</v>
      </c>
      <c r="DG323" s="12"/>
      <c r="DH323" s="12">
        <f>MATCH(CONCATENATE("NG ",TEXT($BV323,"mmm-yyyy")),Curves!$11:$11,0)</f>
        <v>28</v>
      </c>
      <c r="DI323" s="12">
        <f>MATCH(CONCATENATE("B ",TEXT($BV323,"mmm-yyyy")),Curves!$11:$11,0)</f>
        <v>16</v>
      </c>
      <c r="DJ323" s="12">
        <f>MATCH(CONCATENATE("DISC ",TEXT($BV323,"mmm-yyyy")),Curves!$11:$11,0)</f>
        <v>40</v>
      </c>
      <c r="DL323" s="12">
        <f>MATCH(CONCATENATE("NG ",TEXT($BW323,"mmm-yyyy")),Curves!$11:$11,0)</f>
        <v>29</v>
      </c>
      <c r="DM323" s="12">
        <f>MATCH(CONCATENATE("B ",TEXT($BW323,"mmm-yyyy")),Curves!$11:$11,0)</f>
        <v>17</v>
      </c>
      <c r="DN323" s="12">
        <f>MATCH(CONCATENATE("DISC ",TEXT($BW323,"mmm-yyyy")),Curves!$11:$11,0)</f>
        <v>41</v>
      </c>
      <c r="DP323" s="12">
        <f>MATCH(CONCATENATE("NG ",TEXT($BX323,"mmm-yyyy")),Curves!$11:$11,0)</f>
        <v>30</v>
      </c>
      <c r="DQ323" s="12">
        <f>MATCH(CONCATENATE("B ",TEXT($BX323,"mmm-yyyy")),Curves!$11:$11,0)</f>
        <v>18</v>
      </c>
      <c r="DR323" s="12">
        <f>MATCH(CONCATENATE("DISC ",TEXT($BX323,"mmm-yyyy")),Curves!$11:$11,0)</f>
        <v>42</v>
      </c>
    </row>
    <row r="324" spans="2:122" x14ac:dyDescent="0.2">
      <c r="B324" s="6">
        <f t="shared" si="407"/>
        <v>36951</v>
      </c>
      <c r="C324" s="27">
        <f>IF(Curves!C333&lt;&gt;"",Curves!C333,"")</f>
        <v>36938</v>
      </c>
      <c r="D324" s="31"/>
      <c r="E324" s="20">
        <f t="shared" si="408"/>
        <v>0</v>
      </c>
      <c r="F324" s="20">
        <f t="shared" ref="F324:F387" si="410">(Y324+Z324)*AA324</f>
        <v>0</v>
      </c>
      <c r="G324" s="20">
        <f t="shared" ref="G324:G387" si="411">(AC324+AD324)*AE324</f>
        <v>0</v>
      </c>
      <c r="H324" s="20">
        <f t="shared" ref="H324:H387" si="412">(AG324+AH324)*AI324</f>
        <v>0</v>
      </c>
      <c r="I324" s="20">
        <f t="shared" ref="I324:I387" si="413">(AK324+AL324)*AM324</f>
        <v>0</v>
      </c>
      <c r="J324" s="20">
        <f t="shared" ref="J324:J387" si="414">(AO324+AP324)*AQ324</f>
        <v>0</v>
      </c>
      <c r="K324" s="20">
        <f t="shared" ref="K324:K387" si="415">(AS324+AT324)*AU324</f>
        <v>0</v>
      </c>
      <c r="L324" s="20">
        <f t="shared" ref="L324:L387" si="416">(AW324+AX324)*AY324</f>
        <v>0</v>
      </c>
      <c r="M324" s="20">
        <f t="shared" ref="M324:M387" si="417">(BA324+BB324)*BC324</f>
        <v>0</v>
      </c>
      <c r="N324" s="20">
        <f t="shared" ref="N324:N387" si="418">(BE324+BF324)*BG324</f>
        <v>0</v>
      </c>
      <c r="O324" s="21">
        <f t="shared" ref="O324:O387" si="419">(BI324+BJ324)*BK324</f>
        <v>0</v>
      </c>
      <c r="P324" s="20"/>
      <c r="Q324" s="50">
        <f t="shared" ref="Q324:Q387" si="420">MAX(E324:O324)</f>
        <v>0</v>
      </c>
      <c r="R324" s="50">
        <f t="shared" si="389"/>
        <v>0</v>
      </c>
      <c r="S324" s="51">
        <f t="shared" ref="S324:S387" si="421">IF(Q324-R324&lt;&gt;0,Q324-R324,S323)</f>
        <v>0.50127665381004682</v>
      </c>
      <c r="U324" s="34">
        <f>INDEX(Curves!$A$12:$AZ$907,$CA324,CB324)</f>
        <v>0</v>
      </c>
      <c r="V324" s="34">
        <f>INDEX(Curves!$A$12:$AZ$907,$CA324,CC324)</f>
        <v>0</v>
      </c>
      <c r="W324" s="34">
        <f>INDEX(Curves!$A$12:$AZ$907,$CA324,CD324)</f>
        <v>0</v>
      </c>
      <c r="X324" s="34"/>
      <c r="Y324" s="34">
        <f>INDEX(Curves!$A$12:$AZ$907,$CA324,CF324)</f>
        <v>0</v>
      </c>
      <c r="Z324" s="34">
        <f>INDEX(Curves!$A$12:$AZ$907,$CA324,CG324)</f>
        <v>0</v>
      </c>
      <c r="AA324" s="34">
        <f>INDEX(Curves!$A$12:$AZ$907,$CA324,CH324)</f>
        <v>0</v>
      </c>
      <c r="AB324" s="34"/>
      <c r="AC324" s="34">
        <f>INDEX(Curves!$A$12:$AZ$907,$CA324,CJ324)</f>
        <v>0</v>
      </c>
      <c r="AD324" s="34">
        <f>INDEX(Curves!$A$12:$AZ$907,$CA324,CK324)</f>
        <v>0</v>
      </c>
      <c r="AE324" s="34">
        <f>INDEX(Curves!$A$12:$AZ$907,$CA324,CL324)</f>
        <v>0</v>
      </c>
      <c r="AF324" s="34"/>
      <c r="AG324" s="34">
        <f>INDEX(Curves!$A$12:$AZ$907,$CA324,CN324)</f>
        <v>0</v>
      </c>
      <c r="AH324" s="34">
        <f>INDEX(Curves!$A$12:$AZ$907,$CA324,CO324)</f>
        <v>0</v>
      </c>
      <c r="AI324" s="34">
        <f>INDEX(Curves!$A$12:$AZ$907,$CA324,CP324)</f>
        <v>0</v>
      </c>
      <c r="AJ324" s="34"/>
      <c r="AK324" s="34">
        <f>INDEX(Curves!$A$12:$AZ$907,$CA324,CR324)</f>
        <v>0</v>
      </c>
      <c r="AL324" s="34">
        <f>INDEX(Curves!$A$12:$AZ$907,$CA324,CS324)</f>
        <v>0</v>
      </c>
      <c r="AM324" s="34">
        <f>INDEX(Curves!$A$12:$AZ$907,$CA324,CT324)</f>
        <v>0</v>
      </c>
      <c r="AN324" s="34"/>
      <c r="AO324" s="34">
        <f>INDEX(Curves!$A$12:$AZ$907,$CA324,CV324)</f>
        <v>0</v>
      </c>
      <c r="AP324" s="34">
        <f>INDEX(Curves!$A$12:$AZ$907,$CA324,CW324)</f>
        <v>0</v>
      </c>
      <c r="AQ324" s="34">
        <f>INDEX(Curves!$A$12:$AZ$907,$CA324,CX324)</f>
        <v>0</v>
      </c>
      <c r="AR324" s="34"/>
      <c r="AS324" s="34">
        <f>INDEX(Curves!$A$12:$AZ$907,$CA324,CZ324)</f>
        <v>0</v>
      </c>
      <c r="AT324" s="34">
        <f>INDEX(Curves!$A$12:$AZ$907,$CA324,DA324)</f>
        <v>0</v>
      </c>
      <c r="AU324" s="34">
        <f>INDEX(Curves!$A$12:$AZ$907,$CA324,DB324)</f>
        <v>0</v>
      </c>
      <c r="AV324" s="34"/>
      <c r="AW324" s="34">
        <f>INDEX(Curves!$A$12:$AZ$907,$CA324,DD324)</f>
        <v>0</v>
      </c>
      <c r="AX324" s="34">
        <f>INDEX(Curves!$A$12:$AZ$907,$CA324,DE324)</f>
        <v>0</v>
      </c>
      <c r="AY324" s="34">
        <f>INDEX(Curves!$A$12:$AZ$907,$CA324,DF324)</f>
        <v>0</v>
      </c>
      <c r="AZ324" s="34"/>
      <c r="BA324" s="34">
        <f>INDEX(Curves!$A$12:$AZ$907,$CA324,DH324)</f>
        <v>0</v>
      </c>
      <c r="BB324" s="34">
        <f>INDEX(Curves!$A$12:$AZ$907,$CA324,DI324)</f>
        <v>0</v>
      </c>
      <c r="BC324" s="34">
        <f>INDEX(Curves!$A$12:$AZ$907,$CA324,DJ324)</f>
        <v>0</v>
      </c>
      <c r="BD324" s="34"/>
      <c r="BE324" s="34">
        <f>INDEX(Curves!$A$12:$AZ$907,$CA324,DL324)</f>
        <v>0</v>
      </c>
      <c r="BF324" s="34">
        <f>INDEX(Curves!$A$12:$AZ$907,$CA324,DM324)</f>
        <v>0</v>
      </c>
      <c r="BG324" s="34">
        <f>INDEX(Curves!$A$12:$AZ$907,$CA324,DN324)</f>
        <v>0</v>
      </c>
      <c r="BH324" s="34"/>
      <c r="BI324" s="34">
        <f>INDEX(Curves!$A$12:$AZ$907,$CA324,DP324)</f>
        <v>0</v>
      </c>
      <c r="BJ324" s="34">
        <f>INDEX(Curves!$A$12:$AZ$907,$CA324,DQ324)</f>
        <v>0</v>
      </c>
      <c r="BK324" s="34">
        <f>INDEX(Curves!$A$12:$AZ$907,$CA324,DR324)</f>
        <v>0</v>
      </c>
      <c r="BL324"/>
      <c r="BM324"/>
      <c r="BN324" s="17">
        <f t="shared" si="342"/>
        <v>36647</v>
      </c>
      <c r="BO324" s="17">
        <f t="shared" ref="BO324:BX324" si="422">EOMONTH(BN324,1)</f>
        <v>36707</v>
      </c>
      <c r="BP324" s="17">
        <f t="shared" si="422"/>
        <v>36738</v>
      </c>
      <c r="BQ324" s="17">
        <f t="shared" si="422"/>
        <v>36769</v>
      </c>
      <c r="BR324" s="17">
        <f t="shared" si="422"/>
        <v>36799</v>
      </c>
      <c r="BS324" s="17">
        <f t="shared" si="422"/>
        <v>36830</v>
      </c>
      <c r="BT324" s="17">
        <f t="shared" si="422"/>
        <v>36860</v>
      </c>
      <c r="BU324" s="17">
        <f t="shared" si="422"/>
        <v>36891</v>
      </c>
      <c r="BV324" s="17">
        <f t="shared" si="422"/>
        <v>36922</v>
      </c>
      <c r="BW324" s="17">
        <f t="shared" si="422"/>
        <v>36950</v>
      </c>
      <c r="BX324" s="17">
        <f t="shared" si="422"/>
        <v>36981</v>
      </c>
      <c r="BY324" s="9"/>
      <c r="CA324" s="12">
        <f>MATCH(C324,Curves!$C$12:$C$433,0)</f>
        <v>322</v>
      </c>
      <c r="CB324" s="12">
        <f>MATCH(CONCATENATE("NG ",TEXT($BN324,"mmm-yyyy")),Curves!$11:$11,0)</f>
        <v>20</v>
      </c>
      <c r="CC324" s="12">
        <f>MATCH(CONCATENATE("B ",TEXT($BN324,"mmm-yyyy")),Curves!$11:$11,0)</f>
        <v>8</v>
      </c>
      <c r="CD324" s="12">
        <f>MATCH(CONCATENATE("DISC ",TEXT($BN324,"mmm-yyyy")),Curves!$11:$11,0)</f>
        <v>32</v>
      </c>
      <c r="CE324" s="12"/>
      <c r="CF324" s="12">
        <f>MATCH(CONCATENATE("NG ",TEXT($BO324,"mmm-yyyy")),Curves!$11:$11,0)</f>
        <v>21</v>
      </c>
      <c r="CG324" s="12">
        <f>MATCH(CONCATENATE("B ",TEXT($BO324,"mmm-yyyy")),Curves!$11:$11,0)</f>
        <v>9</v>
      </c>
      <c r="CH324" s="12">
        <f>MATCH(CONCATENATE("DISC ",TEXT($BO324,"mmm-yyyy")),Curves!$11:$11,0)</f>
        <v>33</v>
      </c>
      <c r="CI324" s="12"/>
      <c r="CJ324" s="12">
        <f>MATCH(CONCATENATE("NG ",TEXT($BP324,"mmm-yyyy")),Curves!$11:$11,0)</f>
        <v>22</v>
      </c>
      <c r="CK324" s="12">
        <f>MATCH(CONCATENATE("B ",TEXT($BP324,"mmm-yyyy")),Curves!$11:$11,0)</f>
        <v>10</v>
      </c>
      <c r="CL324" s="12">
        <f>MATCH(CONCATENATE("DISC ",TEXT($BP324,"mmm-yyyy")),Curves!$11:$11,0)</f>
        <v>34</v>
      </c>
      <c r="CM324" s="12"/>
      <c r="CN324" s="12">
        <f>MATCH(CONCATENATE("NG ",TEXT($BQ324,"mmm-yyyy")),Curves!$11:$11,0)</f>
        <v>23</v>
      </c>
      <c r="CO324" s="12">
        <f>MATCH(CONCATENATE("B ",TEXT($BQ324,"mmm-yyyy")),Curves!$11:$11,0)</f>
        <v>11</v>
      </c>
      <c r="CP324" s="12">
        <f>MATCH(CONCATENATE("DISC ",TEXT($BQ324,"mmm-yyyy")),Curves!$11:$11,0)</f>
        <v>35</v>
      </c>
      <c r="CQ324" s="12"/>
      <c r="CR324" s="12">
        <f>MATCH(CONCATENATE("NG ",TEXT($BR324,"mmm-yyyy")),Curves!$11:$11,0)</f>
        <v>24</v>
      </c>
      <c r="CS324" s="12">
        <f>MATCH(CONCATENATE("B ",TEXT($BR324,"mmm-yyyy")),Curves!$11:$11,0)</f>
        <v>12</v>
      </c>
      <c r="CT324" s="12">
        <f>MATCH(CONCATENATE("DISC ",TEXT($BR324,"mmm-yyyy")),Curves!$11:$11,0)</f>
        <v>36</v>
      </c>
      <c r="CU324" s="12"/>
      <c r="CV324" s="12">
        <f>MATCH(CONCATENATE("NG ",TEXT($BS324,"mmm-yyyy")),Curves!$11:$11,0)</f>
        <v>25</v>
      </c>
      <c r="CW324" s="12">
        <f>MATCH(CONCATENATE("B ",TEXT($BS324,"mmm-yyyy")),Curves!$11:$11,0)</f>
        <v>13</v>
      </c>
      <c r="CX324" s="12">
        <f>MATCH(CONCATENATE("DISC ",TEXT($BS324,"mmm-yyyy")),Curves!$11:$11,0)</f>
        <v>37</v>
      </c>
      <c r="CY324" s="12"/>
      <c r="CZ324" s="12">
        <f>MATCH(CONCATENATE("NG ",TEXT($BT324,"mmm-yyyy")),Curves!$11:$11,0)</f>
        <v>26</v>
      </c>
      <c r="DA324" s="12">
        <f>MATCH(CONCATENATE("B ",TEXT($BT324,"mmm-yyyy")),Curves!$11:$11,0)</f>
        <v>14</v>
      </c>
      <c r="DB324" s="12">
        <f>MATCH(CONCATENATE("DISC ",TEXT($BT324,"mmm-yyyy")),Curves!$11:$11,0)</f>
        <v>38</v>
      </c>
      <c r="DC324" s="12"/>
      <c r="DD324" s="12">
        <f>MATCH(CONCATENATE("NG ",TEXT($BU324,"mmm-yyyy")),Curves!$11:$11,0)</f>
        <v>27</v>
      </c>
      <c r="DE324" s="12">
        <f>MATCH(CONCATENATE("B ",TEXT($BU324,"mmm-yyyy")),Curves!$11:$11,0)</f>
        <v>15</v>
      </c>
      <c r="DF324" s="12">
        <f>MATCH(CONCATENATE("DISC ",TEXT($BU324,"mmm-yyyy")),Curves!$11:$11,0)</f>
        <v>39</v>
      </c>
      <c r="DG324" s="12"/>
      <c r="DH324" s="12">
        <f>MATCH(CONCATENATE("NG ",TEXT($BV324,"mmm-yyyy")),Curves!$11:$11,0)</f>
        <v>28</v>
      </c>
      <c r="DI324" s="12">
        <f>MATCH(CONCATENATE("B ",TEXT($BV324,"mmm-yyyy")),Curves!$11:$11,0)</f>
        <v>16</v>
      </c>
      <c r="DJ324" s="12">
        <f>MATCH(CONCATENATE("DISC ",TEXT($BV324,"mmm-yyyy")),Curves!$11:$11,0)</f>
        <v>40</v>
      </c>
      <c r="DL324" s="12">
        <f>MATCH(CONCATENATE("NG ",TEXT($BW324,"mmm-yyyy")),Curves!$11:$11,0)</f>
        <v>29</v>
      </c>
      <c r="DM324" s="12">
        <f>MATCH(CONCATENATE("B ",TEXT($BW324,"mmm-yyyy")),Curves!$11:$11,0)</f>
        <v>17</v>
      </c>
      <c r="DN324" s="12">
        <f>MATCH(CONCATENATE("DISC ",TEXT($BW324,"mmm-yyyy")),Curves!$11:$11,0)</f>
        <v>41</v>
      </c>
      <c r="DP324" s="12">
        <f>MATCH(CONCATENATE("NG ",TEXT($BX324,"mmm-yyyy")),Curves!$11:$11,0)</f>
        <v>30</v>
      </c>
      <c r="DQ324" s="12">
        <f>MATCH(CONCATENATE("B ",TEXT($BX324,"mmm-yyyy")),Curves!$11:$11,0)</f>
        <v>18</v>
      </c>
      <c r="DR324" s="12">
        <f>MATCH(CONCATENATE("DISC ",TEXT($BX324,"mmm-yyyy")),Curves!$11:$11,0)</f>
        <v>42</v>
      </c>
    </row>
    <row r="325" spans="2:122" x14ac:dyDescent="0.2">
      <c r="B325" s="6">
        <f t="shared" si="407"/>
        <v>36951</v>
      </c>
      <c r="C325" s="27">
        <f>IF(Curves!C334&lt;&gt;"",Curves!C334,"")</f>
        <v>36939</v>
      </c>
      <c r="D325" s="31"/>
      <c r="E325" s="20">
        <f t="shared" si="408"/>
        <v>0</v>
      </c>
      <c r="F325" s="20">
        <f t="shared" si="410"/>
        <v>0</v>
      </c>
      <c r="G325" s="20">
        <f t="shared" si="411"/>
        <v>0</v>
      </c>
      <c r="H325" s="20">
        <f t="shared" si="412"/>
        <v>0</v>
      </c>
      <c r="I325" s="20">
        <f t="shared" si="413"/>
        <v>0</v>
      </c>
      <c r="J325" s="20">
        <f t="shared" si="414"/>
        <v>0</v>
      </c>
      <c r="K325" s="20">
        <f t="shared" si="415"/>
        <v>0</v>
      </c>
      <c r="L325" s="20">
        <f t="shared" si="416"/>
        <v>0</v>
      </c>
      <c r="M325" s="20">
        <f t="shared" si="417"/>
        <v>0</v>
      </c>
      <c r="N325" s="20">
        <f t="shared" si="418"/>
        <v>0</v>
      </c>
      <c r="O325" s="21">
        <f t="shared" si="419"/>
        <v>0</v>
      </c>
      <c r="P325" s="20"/>
      <c r="Q325" s="50">
        <f t="shared" si="420"/>
        <v>0</v>
      </c>
      <c r="R325" s="50">
        <f t="shared" si="389"/>
        <v>0</v>
      </c>
      <c r="S325" s="51">
        <f t="shared" si="421"/>
        <v>0.50127665381004682</v>
      </c>
      <c r="U325" s="34">
        <f>INDEX(Curves!$A$12:$AZ$907,$CA325,CB325)</f>
        <v>0</v>
      </c>
      <c r="V325" s="34">
        <f>INDEX(Curves!$A$12:$AZ$907,$CA325,CC325)</f>
        <v>0</v>
      </c>
      <c r="W325" s="34">
        <f>INDEX(Curves!$A$12:$AZ$907,$CA325,CD325)</f>
        <v>0</v>
      </c>
      <c r="X325" s="34"/>
      <c r="Y325" s="34">
        <f>INDEX(Curves!$A$12:$AZ$907,$CA325,CF325)</f>
        <v>0</v>
      </c>
      <c r="Z325" s="34">
        <f>INDEX(Curves!$A$12:$AZ$907,$CA325,CG325)</f>
        <v>0</v>
      </c>
      <c r="AA325" s="34">
        <f>INDEX(Curves!$A$12:$AZ$907,$CA325,CH325)</f>
        <v>0</v>
      </c>
      <c r="AB325" s="34"/>
      <c r="AC325" s="34">
        <f>INDEX(Curves!$A$12:$AZ$907,$CA325,CJ325)</f>
        <v>0</v>
      </c>
      <c r="AD325" s="34">
        <f>INDEX(Curves!$A$12:$AZ$907,$CA325,CK325)</f>
        <v>0</v>
      </c>
      <c r="AE325" s="34">
        <f>INDEX(Curves!$A$12:$AZ$907,$CA325,CL325)</f>
        <v>0</v>
      </c>
      <c r="AF325" s="34"/>
      <c r="AG325" s="34">
        <f>INDEX(Curves!$A$12:$AZ$907,$CA325,CN325)</f>
        <v>0</v>
      </c>
      <c r="AH325" s="34">
        <f>INDEX(Curves!$A$12:$AZ$907,$CA325,CO325)</f>
        <v>0</v>
      </c>
      <c r="AI325" s="34">
        <f>INDEX(Curves!$A$12:$AZ$907,$CA325,CP325)</f>
        <v>0</v>
      </c>
      <c r="AJ325" s="34"/>
      <c r="AK325" s="34">
        <f>INDEX(Curves!$A$12:$AZ$907,$CA325,CR325)</f>
        <v>0</v>
      </c>
      <c r="AL325" s="34">
        <f>INDEX(Curves!$A$12:$AZ$907,$CA325,CS325)</f>
        <v>0</v>
      </c>
      <c r="AM325" s="34">
        <f>INDEX(Curves!$A$12:$AZ$907,$CA325,CT325)</f>
        <v>0</v>
      </c>
      <c r="AN325" s="34"/>
      <c r="AO325" s="34">
        <f>INDEX(Curves!$A$12:$AZ$907,$CA325,CV325)</f>
        <v>0</v>
      </c>
      <c r="AP325" s="34">
        <f>INDEX(Curves!$A$12:$AZ$907,$CA325,CW325)</f>
        <v>0</v>
      </c>
      <c r="AQ325" s="34">
        <f>INDEX(Curves!$A$12:$AZ$907,$CA325,CX325)</f>
        <v>0</v>
      </c>
      <c r="AR325" s="34"/>
      <c r="AS325" s="34">
        <f>INDEX(Curves!$A$12:$AZ$907,$CA325,CZ325)</f>
        <v>0</v>
      </c>
      <c r="AT325" s="34">
        <f>INDEX(Curves!$A$12:$AZ$907,$CA325,DA325)</f>
        <v>0</v>
      </c>
      <c r="AU325" s="34">
        <f>INDEX(Curves!$A$12:$AZ$907,$CA325,DB325)</f>
        <v>0</v>
      </c>
      <c r="AV325" s="34"/>
      <c r="AW325" s="34">
        <f>INDEX(Curves!$A$12:$AZ$907,$CA325,DD325)</f>
        <v>0</v>
      </c>
      <c r="AX325" s="34">
        <f>INDEX(Curves!$A$12:$AZ$907,$CA325,DE325)</f>
        <v>0</v>
      </c>
      <c r="AY325" s="34">
        <f>INDEX(Curves!$A$12:$AZ$907,$CA325,DF325)</f>
        <v>0</v>
      </c>
      <c r="AZ325" s="34"/>
      <c r="BA325" s="34">
        <f>INDEX(Curves!$A$12:$AZ$907,$CA325,DH325)</f>
        <v>0</v>
      </c>
      <c r="BB325" s="34">
        <f>INDEX(Curves!$A$12:$AZ$907,$CA325,DI325)</f>
        <v>0</v>
      </c>
      <c r="BC325" s="34">
        <f>INDEX(Curves!$A$12:$AZ$907,$CA325,DJ325)</f>
        <v>0</v>
      </c>
      <c r="BD325" s="34"/>
      <c r="BE325" s="34">
        <f>INDEX(Curves!$A$12:$AZ$907,$CA325,DL325)</f>
        <v>0</v>
      </c>
      <c r="BF325" s="34">
        <f>INDEX(Curves!$A$12:$AZ$907,$CA325,DM325)</f>
        <v>0</v>
      </c>
      <c r="BG325" s="34">
        <f>INDEX(Curves!$A$12:$AZ$907,$CA325,DN325)</f>
        <v>0</v>
      </c>
      <c r="BH325" s="34"/>
      <c r="BI325" s="34">
        <f>INDEX(Curves!$A$12:$AZ$907,$CA325,DP325)</f>
        <v>0</v>
      </c>
      <c r="BJ325" s="34">
        <f>INDEX(Curves!$A$12:$AZ$907,$CA325,DQ325)</f>
        <v>0</v>
      </c>
      <c r="BK325" s="34">
        <f>INDEX(Curves!$A$12:$AZ$907,$CA325,DR325)</f>
        <v>0</v>
      </c>
      <c r="BL325"/>
      <c r="BM325"/>
      <c r="BN325" s="17">
        <f t="shared" ref="BN325:BN388" si="423">BN324</f>
        <v>36647</v>
      </c>
      <c r="BO325" s="17">
        <f t="shared" ref="BO325:BX325" si="424">EOMONTH(BN325,1)</f>
        <v>36707</v>
      </c>
      <c r="BP325" s="17">
        <f t="shared" si="424"/>
        <v>36738</v>
      </c>
      <c r="BQ325" s="17">
        <f t="shared" si="424"/>
        <v>36769</v>
      </c>
      <c r="BR325" s="17">
        <f t="shared" si="424"/>
        <v>36799</v>
      </c>
      <c r="BS325" s="17">
        <f t="shared" si="424"/>
        <v>36830</v>
      </c>
      <c r="BT325" s="17">
        <f t="shared" si="424"/>
        <v>36860</v>
      </c>
      <c r="BU325" s="17">
        <f t="shared" si="424"/>
        <v>36891</v>
      </c>
      <c r="BV325" s="17">
        <f t="shared" si="424"/>
        <v>36922</v>
      </c>
      <c r="BW325" s="17">
        <f t="shared" si="424"/>
        <v>36950</v>
      </c>
      <c r="BX325" s="17">
        <f t="shared" si="424"/>
        <v>36981</v>
      </c>
      <c r="BY325" s="9"/>
      <c r="CA325" s="12">
        <f>MATCH(C325,Curves!$C$12:$C$433,0)</f>
        <v>323</v>
      </c>
      <c r="CB325" s="12">
        <f>MATCH(CONCATENATE("NG ",TEXT($BN325,"mmm-yyyy")),Curves!$11:$11,0)</f>
        <v>20</v>
      </c>
      <c r="CC325" s="12">
        <f>MATCH(CONCATENATE("B ",TEXT($BN325,"mmm-yyyy")),Curves!$11:$11,0)</f>
        <v>8</v>
      </c>
      <c r="CD325" s="12">
        <f>MATCH(CONCATENATE("DISC ",TEXT($BN325,"mmm-yyyy")),Curves!$11:$11,0)</f>
        <v>32</v>
      </c>
      <c r="CE325" s="12"/>
      <c r="CF325" s="12">
        <f>MATCH(CONCATENATE("NG ",TEXT($BO325,"mmm-yyyy")),Curves!$11:$11,0)</f>
        <v>21</v>
      </c>
      <c r="CG325" s="12">
        <f>MATCH(CONCATENATE("B ",TEXT($BO325,"mmm-yyyy")),Curves!$11:$11,0)</f>
        <v>9</v>
      </c>
      <c r="CH325" s="12">
        <f>MATCH(CONCATENATE("DISC ",TEXT($BO325,"mmm-yyyy")),Curves!$11:$11,0)</f>
        <v>33</v>
      </c>
      <c r="CI325" s="12"/>
      <c r="CJ325" s="12">
        <f>MATCH(CONCATENATE("NG ",TEXT($BP325,"mmm-yyyy")),Curves!$11:$11,0)</f>
        <v>22</v>
      </c>
      <c r="CK325" s="12">
        <f>MATCH(CONCATENATE("B ",TEXT($BP325,"mmm-yyyy")),Curves!$11:$11,0)</f>
        <v>10</v>
      </c>
      <c r="CL325" s="12">
        <f>MATCH(CONCATENATE("DISC ",TEXT($BP325,"mmm-yyyy")),Curves!$11:$11,0)</f>
        <v>34</v>
      </c>
      <c r="CM325" s="12"/>
      <c r="CN325" s="12">
        <f>MATCH(CONCATENATE("NG ",TEXT($BQ325,"mmm-yyyy")),Curves!$11:$11,0)</f>
        <v>23</v>
      </c>
      <c r="CO325" s="12">
        <f>MATCH(CONCATENATE("B ",TEXT($BQ325,"mmm-yyyy")),Curves!$11:$11,0)</f>
        <v>11</v>
      </c>
      <c r="CP325" s="12">
        <f>MATCH(CONCATENATE("DISC ",TEXT($BQ325,"mmm-yyyy")),Curves!$11:$11,0)</f>
        <v>35</v>
      </c>
      <c r="CQ325" s="12"/>
      <c r="CR325" s="12">
        <f>MATCH(CONCATENATE("NG ",TEXT($BR325,"mmm-yyyy")),Curves!$11:$11,0)</f>
        <v>24</v>
      </c>
      <c r="CS325" s="12">
        <f>MATCH(CONCATENATE("B ",TEXT($BR325,"mmm-yyyy")),Curves!$11:$11,0)</f>
        <v>12</v>
      </c>
      <c r="CT325" s="12">
        <f>MATCH(CONCATENATE("DISC ",TEXT($BR325,"mmm-yyyy")),Curves!$11:$11,0)</f>
        <v>36</v>
      </c>
      <c r="CU325" s="12"/>
      <c r="CV325" s="12">
        <f>MATCH(CONCATENATE("NG ",TEXT($BS325,"mmm-yyyy")),Curves!$11:$11,0)</f>
        <v>25</v>
      </c>
      <c r="CW325" s="12">
        <f>MATCH(CONCATENATE("B ",TEXT($BS325,"mmm-yyyy")),Curves!$11:$11,0)</f>
        <v>13</v>
      </c>
      <c r="CX325" s="12">
        <f>MATCH(CONCATENATE("DISC ",TEXT($BS325,"mmm-yyyy")),Curves!$11:$11,0)</f>
        <v>37</v>
      </c>
      <c r="CY325" s="12"/>
      <c r="CZ325" s="12">
        <f>MATCH(CONCATENATE("NG ",TEXT($BT325,"mmm-yyyy")),Curves!$11:$11,0)</f>
        <v>26</v>
      </c>
      <c r="DA325" s="12">
        <f>MATCH(CONCATENATE("B ",TEXT($BT325,"mmm-yyyy")),Curves!$11:$11,0)</f>
        <v>14</v>
      </c>
      <c r="DB325" s="12">
        <f>MATCH(CONCATENATE("DISC ",TEXT($BT325,"mmm-yyyy")),Curves!$11:$11,0)</f>
        <v>38</v>
      </c>
      <c r="DC325" s="12"/>
      <c r="DD325" s="12">
        <f>MATCH(CONCATENATE("NG ",TEXT($BU325,"mmm-yyyy")),Curves!$11:$11,0)</f>
        <v>27</v>
      </c>
      <c r="DE325" s="12">
        <f>MATCH(CONCATENATE("B ",TEXT($BU325,"mmm-yyyy")),Curves!$11:$11,0)</f>
        <v>15</v>
      </c>
      <c r="DF325" s="12">
        <f>MATCH(CONCATENATE("DISC ",TEXT($BU325,"mmm-yyyy")),Curves!$11:$11,0)</f>
        <v>39</v>
      </c>
      <c r="DG325" s="12"/>
      <c r="DH325" s="12">
        <f>MATCH(CONCATENATE("NG ",TEXT($BV325,"mmm-yyyy")),Curves!$11:$11,0)</f>
        <v>28</v>
      </c>
      <c r="DI325" s="12">
        <f>MATCH(CONCATENATE("B ",TEXT($BV325,"mmm-yyyy")),Curves!$11:$11,0)</f>
        <v>16</v>
      </c>
      <c r="DJ325" s="12">
        <f>MATCH(CONCATENATE("DISC ",TEXT($BV325,"mmm-yyyy")),Curves!$11:$11,0)</f>
        <v>40</v>
      </c>
      <c r="DL325" s="12">
        <f>MATCH(CONCATENATE("NG ",TEXT($BW325,"mmm-yyyy")),Curves!$11:$11,0)</f>
        <v>29</v>
      </c>
      <c r="DM325" s="12">
        <f>MATCH(CONCATENATE("B ",TEXT($BW325,"mmm-yyyy")),Curves!$11:$11,0)</f>
        <v>17</v>
      </c>
      <c r="DN325" s="12">
        <f>MATCH(CONCATENATE("DISC ",TEXT($BW325,"mmm-yyyy")),Curves!$11:$11,0)</f>
        <v>41</v>
      </c>
      <c r="DP325" s="12">
        <f>MATCH(CONCATENATE("NG ",TEXT($BX325,"mmm-yyyy")),Curves!$11:$11,0)</f>
        <v>30</v>
      </c>
      <c r="DQ325" s="12">
        <f>MATCH(CONCATENATE("B ",TEXT($BX325,"mmm-yyyy")),Curves!$11:$11,0)</f>
        <v>18</v>
      </c>
      <c r="DR325" s="12">
        <f>MATCH(CONCATENATE("DISC ",TEXT($BX325,"mmm-yyyy")),Curves!$11:$11,0)</f>
        <v>42</v>
      </c>
    </row>
    <row r="326" spans="2:122" x14ac:dyDescent="0.2">
      <c r="B326" s="6">
        <f t="shared" si="407"/>
        <v>36951</v>
      </c>
      <c r="C326" s="27">
        <f>IF(Curves!C335&lt;&gt;"",Curves!C335,"")</f>
        <v>36940</v>
      </c>
      <c r="D326" s="31"/>
      <c r="E326" s="20">
        <f t="shared" si="408"/>
        <v>0</v>
      </c>
      <c r="F326" s="20">
        <f t="shared" si="410"/>
        <v>0</v>
      </c>
      <c r="G326" s="20">
        <f t="shared" si="411"/>
        <v>0</v>
      </c>
      <c r="H326" s="20">
        <f t="shared" si="412"/>
        <v>0</v>
      </c>
      <c r="I326" s="20">
        <f t="shared" si="413"/>
        <v>0</v>
      </c>
      <c r="J326" s="20">
        <f t="shared" si="414"/>
        <v>0</v>
      </c>
      <c r="K326" s="20">
        <f t="shared" si="415"/>
        <v>0</v>
      </c>
      <c r="L326" s="20">
        <f t="shared" si="416"/>
        <v>0</v>
      </c>
      <c r="M326" s="20">
        <f t="shared" si="417"/>
        <v>0</v>
      </c>
      <c r="N326" s="20">
        <f t="shared" si="418"/>
        <v>0</v>
      </c>
      <c r="O326" s="21">
        <f t="shared" si="419"/>
        <v>0</v>
      </c>
      <c r="P326" s="20"/>
      <c r="Q326" s="50">
        <f t="shared" si="420"/>
        <v>0</v>
      </c>
      <c r="R326" s="50">
        <f t="shared" si="389"/>
        <v>0</v>
      </c>
      <c r="S326" s="51">
        <f t="shared" si="421"/>
        <v>0.50127665381004682</v>
      </c>
      <c r="U326" s="34">
        <f>INDEX(Curves!$A$12:$AZ$907,$CA326,CB326)</f>
        <v>0</v>
      </c>
      <c r="V326" s="34">
        <f>INDEX(Curves!$A$12:$AZ$907,$CA326,CC326)</f>
        <v>0</v>
      </c>
      <c r="W326" s="34">
        <f>INDEX(Curves!$A$12:$AZ$907,$CA326,CD326)</f>
        <v>0</v>
      </c>
      <c r="X326" s="34"/>
      <c r="Y326" s="34">
        <f>INDEX(Curves!$A$12:$AZ$907,$CA326,CF326)</f>
        <v>0</v>
      </c>
      <c r="Z326" s="34">
        <f>INDEX(Curves!$A$12:$AZ$907,$CA326,CG326)</f>
        <v>0</v>
      </c>
      <c r="AA326" s="34">
        <f>INDEX(Curves!$A$12:$AZ$907,$CA326,CH326)</f>
        <v>0</v>
      </c>
      <c r="AB326" s="34"/>
      <c r="AC326" s="34">
        <f>INDEX(Curves!$A$12:$AZ$907,$CA326,CJ326)</f>
        <v>0</v>
      </c>
      <c r="AD326" s="34">
        <f>INDEX(Curves!$A$12:$AZ$907,$CA326,CK326)</f>
        <v>0</v>
      </c>
      <c r="AE326" s="34">
        <f>INDEX(Curves!$A$12:$AZ$907,$CA326,CL326)</f>
        <v>0</v>
      </c>
      <c r="AF326" s="34"/>
      <c r="AG326" s="34">
        <f>INDEX(Curves!$A$12:$AZ$907,$CA326,CN326)</f>
        <v>0</v>
      </c>
      <c r="AH326" s="34">
        <f>INDEX(Curves!$A$12:$AZ$907,$CA326,CO326)</f>
        <v>0</v>
      </c>
      <c r="AI326" s="34">
        <f>INDEX(Curves!$A$12:$AZ$907,$CA326,CP326)</f>
        <v>0</v>
      </c>
      <c r="AJ326" s="34"/>
      <c r="AK326" s="34">
        <f>INDEX(Curves!$A$12:$AZ$907,$CA326,CR326)</f>
        <v>0</v>
      </c>
      <c r="AL326" s="34">
        <f>INDEX(Curves!$A$12:$AZ$907,$CA326,CS326)</f>
        <v>0</v>
      </c>
      <c r="AM326" s="34">
        <f>INDEX(Curves!$A$12:$AZ$907,$CA326,CT326)</f>
        <v>0</v>
      </c>
      <c r="AN326" s="34"/>
      <c r="AO326" s="34">
        <f>INDEX(Curves!$A$12:$AZ$907,$CA326,CV326)</f>
        <v>0</v>
      </c>
      <c r="AP326" s="34">
        <f>INDEX(Curves!$A$12:$AZ$907,$CA326,CW326)</f>
        <v>0</v>
      </c>
      <c r="AQ326" s="34">
        <f>INDEX(Curves!$A$12:$AZ$907,$CA326,CX326)</f>
        <v>0</v>
      </c>
      <c r="AR326" s="34"/>
      <c r="AS326" s="34">
        <f>INDEX(Curves!$A$12:$AZ$907,$CA326,CZ326)</f>
        <v>0</v>
      </c>
      <c r="AT326" s="34">
        <f>INDEX(Curves!$A$12:$AZ$907,$CA326,DA326)</f>
        <v>0</v>
      </c>
      <c r="AU326" s="34">
        <f>INDEX(Curves!$A$12:$AZ$907,$CA326,DB326)</f>
        <v>0</v>
      </c>
      <c r="AV326" s="34"/>
      <c r="AW326" s="34">
        <f>INDEX(Curves!$A$12:$AZ$907,$CA326,DD326)</f>
        <v>0</v>
      </c>
      <c r="AX326" s="34">
        <f>INDEX(Curves!$A$12:$AZ$907,$CA326,DE326)</f>
        <v>0</v>
      </c>
      <c r="AY326" s="34">
        <f>INDEX(Curves!$A$12:$AZ$907,$CA326,DF326)</f>
        <v>0</v>
      </c>
      <c r="AZ326" s="34"/>
      <c r="BA326" s="34">
        <f>INDEX(Curves!$A$12:$AZ$907,$CA326,DH326)</f>
        <v>0</v>
      </c>
      <c r="BB326" s="34">
        <f>INDEX(Curves!$A$12:$AZ$907,$CA326,DI326)</f>
        <v>0</v>
      </c>
      <c r="BC326" s="34">
        <f>INDEX(Curves!$A$12:$AZ$907,$CA326,DJ326)</f>
        <v>0</v>
      </c>
      <c r="BD326" s="34"/>
      <c r="BE326" s="34">
        <f>INDEX(Curves!$A$12:$AZ$907,$CA326,DL326)</f>
        <v>0</v>
      </c>
      <c r="BF326" s="34">
        <f>INDEX(Curves!$A$12:$AZ$907,$CA326,DM326)</f>
        <v>0</v>
      </c>
      <c r="BG326" s="34">
        <f>INDEX(Curves!$A$12:$AZ$907,$CA326,DN326)</f>
        <v>0</v>
      </c>
      <c r="BH326" s="34"/>
      <c r="BI326" s="34">
        <f>INDEX(Curves!$A$12:$AZ$907,$CA326,DP326)</f>
        <v>0</v>
      </c>
      <c r="BJ326" s="34">
        <f>INDEX(Curves!$A$12:$AZ$907,$CA326,DQ326)</f>
        <v>0</v>
      </c>
      <c r="BK326" s="34">
        <f>INDEX(Curves!$A$12:$AZ$907,$CA326,DR326)</f>
        <v>0</v>
      </c>
      <c r="BL326"/>
      <c r="BM326"/>
      <c r="BN326" s="17">
        <f t="shared" si="423"/>
        <v>36647</v>
      </c>
      <c r="BO326" s="17">
        <f t="shared" ref="BO326:BX326" si="425">EOMONTH(BN326,1)</f>
        <v>36707</v>
      </c>
      <c r="BP326" s="17">
        <f t="shared" si="425"/>
        <v>36738</v>
      </c>
      <c r="BQ326" s="17">
        <f t="shared" si="425"/>
        <v>36769</v>
      </c>
      <c r="BR326" s="17">
        <f t="shared" si="425"/>
        <v>36799</v>
      </c>
      <c r="BS326" s="17">
        <f t="shared" si="425"/>
        <v>36830</v>
      </c>
      <c r="BT326" s="17">
        <f t="shared" si="425"/>
        <v>36860</v>
      </c>
      <c r="BU326" s="17">
        <f t="shared" si="425"/>
        <v>36891</v>
      </c>
      <c r="BV326" s="17">
        <f t="shared" si="425"/>
        <v>36922</v>
      </c>
      <c r="BW326" s="17">
        <f t="shared" si="425"/>
        <v>36950</v>
      </c>
      <c r="BX326" s="17">
        <f t="shared" si="425"/>
        <v>36981</v>
      </c>
      <c r="BY326" s="9"/>
      <c r="CA326" s="12">
        <f>MATCH(C326,Curves!$C$12:$C$433,0)</f>
        <v>324</v>
      </c>
      <c r="CB326" s="12">
        <f>MATCH(CONCATENATE("NG ",TEXT($BN326,"mmm-yyyy")),Curves!$11:$11,0)</f>
        <v>20</v>
      </c>
      <c r="CC326" s="12">
        <f>MATCH(CONCATENATE("B ",TEXT($BN326,"mmm-yyyy")),Curves!$11:$11,0)</f>
        <v>8</v>
      </c>
      <c r="CD326" s="12">
        <f>MATCH(CONCATENATE("DISC ",TEXT($BN326,"mmm-yyyy")),Curves!$11:$11,0)</f>
        <v>32</v>
      </c>
      <c r="CE326" s="12"/>
      <c r="CF326" s="12">
        <f>MATCH(CONCATENATE("NG ",TEXT($BO326,"mmm-yyyy")),Curves!$11:$11,0)</f>
        <v>21</v>
      </c>
      <c r="CG326" s="12">
        <f>MATCH(CONCATENATE("B ",TEXT($BO326,"mmm-yyyy")),Curves!$11:$11,0)</f>
        <v>9</v>
      </c>
      <c r="CH326" s="12">
        <f>MATCH(CONCATENATE("DISC ",TEXT($BO326,"mmm-yyyy")),Curves!$11:$11,0)</f>
        <v>33</v>
      </c>
      <c r="CI326" s="12"/>
      <c r="CJ326" s="12">
        <f>MATCH(CONCATENATE("NG ",TEXT($BP326,"mmm-yyyy")),Curves!$11:$11,0)</f>
        <v>22</v>
      </c>
      <c r="CK326" s="12">
        <f>MATCH(CONCATENATE("B ",TEXT($BP326,"mmm-yyyy")),Curves!$11:$11,0)</f>
        <v>10</v>
      </c>
      <c r="CL326" s="12">
        <f>MATCH(CONCATENATE("DISC ",TEXT($BP326,"mmm-yyyy")),Curves!$11:$11,0)</f>
        <v>34</v>
      </c>
      <c r="CM326" s="12"/>
      <c r="CN326" s="12">
        <f>MATCH(CONCATENATE("NG ",TEXT($BQ326,"mmm-yyyy")),Curves!$11:$11,0)</f>
        <v>23</v>
      </c>
      <c r="CO326" s="12">
        <f>MATCH(CONCATENATE("B ",TEXT($BQ326,"mmm-yyyy")),Curves!$11:$11,0)</f>
        <v>11</v>
      </c>
      <c r="CP326" s="12">
        <f>MATCH(CONCATENATE("DISC ",TEXT($BQ326,"mmm-yyyy")),Curves!$11:$11,0)</f>
        <v>35</v>
      </c>
      <c r="CQ326" s="12"/>
      <c r="CR326" s="12">
        <f>MATCH(CONCATENATE("NG ",TEXT($BR326,"mmm-yyyy")),Curves!$11:$11,0)</f>
        <v>24</v>
      </c>
      <c r="CS326" s="12">
        <f>MATCH(CONCATENATE("B ",TEXT($BR326,"mmm-yyyy")),Curves!$11:$11,0)</f>
        <v>12</v>
      </c>
      <c r="CT326" s="12">
        <f>MATCH(CONCATENATE("DISC ",TEXT($BR326,"mmm-yyyy")),Curves!$11:$11,0)</f>
        <v>36</v>
      </c>
      <c r="CU326" s="12"/>
      <c r="CV326" s="12">
        <f>MATCH(CONCATENATE("NG ",TEXT($BS326,"mmm-yyyy")),Curves!$11:$11,0)</f>
        <v>25</v>
      </c>
      <c r="CW326" s="12">
        <f>MATCH(CONCATENATE("B ",TEXT($BS326,"mmm-yyyy")),Curves!$11:$11,0)</f>
        <v>13</v>
      </c>
      <c r="CX326" s="12">
        <f>MATCH(CONCATENATE("DISC ",TEXT($BS326,"mmm-yyyy")),Curves!$11:$11,0)</f>
        <v>37</v>
      </c>
      <c r="CY326" s="12"/>
      <c r="CZ326" s="12">
        <f>MATCH(CONCATENATE("NG ",TEXT($BT326,"mmm-yyyy")),Curves!$11:$11,0)</f>
        <v>26</v>
      </c>
      <c r="DA326" s="12">
        <f>MATCH(CONCATENATE("B ",TEXT($BT326,"mmm-yyyy")),Curves!$11:$11,0)</f>
        <v>14</v>
      </c>
      <c r="DB326" s="12">
        <f>MATCH(CONCATENATE("DISC ",TEXT($BT326,"mmm-yyyy")),Curves!$11:$11,0)</f>
        <v>38</v>
      </c>
      <c r="DC326" s="12"/>
      <c r="DD326" s="12">
        <f>MATCH(CONCATENATE("NG ",TEXT($BU326,"mmm-yyyy")),Curves!$11:$11,0)</f>
        <v>27</v>
      </c>
      <c r="DE326" s="12">
        <f>MATCH(CONCATENATE("B ",TEXT($BU326,"mmm-yyyy")),Curves!$11:$11,0)</f>
        <v>15</v>
      </c>
      <c r="DF326" s="12">
        <f>MATCH(CONCATENATE("DISC ",TEXT($BU326,"mmm-yyyy")),Curves!$11:$11,0)</f>
        <v>39</v>
      </c>
      <c r="DG326" s="12"/>
      <c r="DH326" s="12">
        <f>MATCH(CONCATENATE("NG ",TEXT($BV326,"mmm-yyyy")),Curves!$11:$11,0)</f>
        <v>28</v>
      </c>
      <c r="DI326" s="12">
        <f>MATCH(CONCATENATE("B ",TEXT($BV326,"mmm-yyyy")),Curves!$11:$11,0)</f>
        <v>16</v>
      </c>
      <c r="DJ326" s="12">
        <f>MATCH(CONCATENATE("DISC ",TEXT($BV326,"mmm-yyyy")),Curves!$11:$11,0)</f>
        <v>40</v>
      </c>
      <c r="DL326" s="12">
        <f>MATCH(CONCATENATE("NG ",TEXT($BW326,"mmm-yyyy")),Curves!$11:$11,0)</f>
        <v>29</v>
      </c>
      <c r="DM326" s="12">
        <f>MATCH(CONCATENATE("B ",TEXT($BW326,"mmm-yyyy")),Curves!$11:$11,0)</f>
        <v>17</v>
      </c>
      <c r="DN326" s="12">
        <f>MATCH(CONCATENATE("DISC ",TEXT($BW326,"mmm-yyyy")),Curves!$11:$11,0)</f>
        <v>41</v>
      </c>
      <c r="DP326" s="12">
        <f>MATCH(CONCATENATE("NG ",TEXT($BX326,"mmm-yyyy")),Curves!$11:$11,0)</f>
        <v>30</v>
      </c>
      <c r="DQ326" s="12">
        <f>MATCH(CONCATENATE("B ",TEXT($BX326,"mmm-yyyy")),Curves!$11:$11,0)</f>
        <v>18</v>
      </c>
      <c r="DR326" s="12">
        <f>MATCH(CONCATENATE("DISC ",TEXT($BX326,"mmm-yyyy")),Curves!$11:$11,0)</f>
        <v>42</v>
      </c>
    </row>
    <row r="327" spans="2:122" x14ac:dyDescent="0.2">
      <c r="B327" s="6">
        <f t="shared" si="407"/>
        <v>36951</v>
      </c>
      <c r="C327" s="27">
        <f>IF(Curves!C336&lt;&gt;"",Curves!C336,"")</f>
        <v>36941</v>
      </c>
      <c r="D327" s="31"/>
      <c r="E327" s="20">
        <f t="shared" si="408"/>
        <v>0</v>
      </c>
      <c r="F327" s="20">
        <f t="shared" si="410"/>
        <v>0</v>
      </c>
      <c r="G327" s="20">
        <f t="shared" si="411"/>
        <v>0</v>
      </c>
      <c r="H327" s="20">
        <f t="shared" si="412"/>
        <v>0</v>
      </c>
      <c r="I327" s="20">
        <f t="shared" si="413"/>
        <v>0</v>
      </c>
      <c r="J327" s="20">
        <f t="shared" si="414"/>
        <v>0</v>
      </c>
      <c r="K327" s="20">
        <f t="shared" si="415"/>
        <v>0</v>
      </c>
      <c r="L327" s="20">
        <f t="shared" si="416"/>
        <v>0</v>
      </c>
      <c r="M327" s="20">
        <f t="shared" si="417"/>
        <v>0</v>
      </c>
      <c r="N327" s="20">
        <f t="shared" si="418"/>
        <v>0</v>
      </c>
      <c r="O327" s="21">
        <f t="shared" si="419"/>
        <v>0</v>
      </c>
      <c r="P327" s="20"/>
      <c r="Q327" s="50">
        <f t="shared" si="420"/>
        <v>0</v>
      </c>
      <c r="R327" s="50">
        <f t="shared" si="389"/>
        <v>0</v>
      </c>
      <c r="S327" s="51">
        <f t="shared" si="421"/>
        <v>0.50127665381004682</v>
      </c>
      <c r="U327" s="34">
        <f>INDEX(Curves!$A$12:$AZ$907,$CA327,CB327)</f>
        <v>0</v>
      </c>
      <c r="V327" s="34">
        <f>INDEX(Curves!$A$12:$AZ$907,$CA327,CC327)</f>
        <v>0</v>
      </c>
      <c r="W327" s="34">
        <f>INDEX(Curves!$A$12:$AZ$907,$CA327,CD327)</f>
        <v>0</v>
      </c>
      <c r="X327" s="34"/>
      <c r="Y327" s="34">
        <f>INDEX(Curves!$A$12:$AZ$907,$CA327,CF327)</f>
        <v>0</v>
      </c>
      <c r="Z327" s="34">
        <f>INDEX(Curves!$A$12:$AZ$907,$CA327,CG327)</f>
        <v>0</v>
      </c>
      <c r="AA327" s="34">
        <f>INDEX(Curves!$A$12:$AZ$907,$CA327,CH327)</f>
        <v>0</v>
      </c>
      <c r="AB327" s="34"/>
      <c r="AC327" s="34">
        <f>INDEX(Curves!$A$12:$AZ$907,$CA327,CJ327)</f>
        <v>0</v>
      </c>
      <c r="AD327" s="34">
        <f>INDEX(Curves!$A$12:$AZ$907,$CA327,CK327)</f>
        <v>0</v>
      </c>
      <c r="AE327" s="34">
        <f>INDEX(Curves!$A$12:$AZ$907,$CA327,CL327)</f>
        <v>0</v>
      </c>
      <c r="AF327" s="34"/>
      <c r="AG327" s="34">
        <f>INDEX(Curves!$A$12:$AZ$907,$CA327,CN327)</f>
        <v>0</v>
      </c>
      <c r="AH327" s="34">
        <f>INDEX(Curves!$A$12:$AZ$907,$CA327,CO327)</f>
        <v>0</v>
      </c>
      <c r="AI327" s="34">
        <f>INDEX(Curves!$A$12:$AZ$907,$CA327,CP327)</f>
        <v>0</v>
      </c>
      <c r="AJ327" s="34"/>
      <c r="AK327" s="34">
        <f>INDEX(Curves!$A$12:$AZ$907,$CA327,CR327)</f>
        <v>0</v>
      </c>
      <c r="AL327" s="34">
        <f>INDEX(Curves!$A$12:$AZ$907,$CA327,CS327)</f>
        <v>0</v>
      </c>
      <c r="AM327" s="34">
        <f>INDEX(Curves!$A$12:$AZ$907,$CA327,CT327)</f>
        <v>0</v>
      </c>
      <c r="AN327" s="34"/>
      <c r="AO327" s="34">
        <f>INDEX(Curves!$A$12:$AZ$907,$CA327,CV327)</f>
        <v>0</v>
      </c>
      <c r="AP327" s="34">
        <f>INDEX(Curves!$A$12:$AZ$907,$CA327,CW327)</f>
        <v>0</v>
      </c>
      <c r="AQ327" s="34">
        <f>INDEX(Curves!$A$12:$AZ$907,$CA327,CX327)</f>
        <v>0</v>
      </c>
      <c r="AR327" s="34"/>
      <c r="AS327" s="34">
        <f>INDEX(Curves!$A$12:$AZ$907,$CA327,CZ327)</f>
        <v>0</v>
      </c>
      <c r="AT327" s="34">
        <f>INDEX(Curves!$A$12:$AZ$907,$CA327,DA327)</f>
        <v>0</v>
      </c>
      <c r="AU327" s="34">
        <f>INDEX(Curves!$A$12:$AZ$907,$CA327,DB327)</f>
        <v>0</v>
      </c>
      <c r="AV327" s="34"/>
      <c r="AW327" s="34">
        <f>INDEX(Curves!$A$12:$AZ$907,$CA327,DD327)</f>
        <v>0</v>
      </c>
      <c r="AX327" s="34">
        <f>INDEX(Curves!$A$12:$AZ$907,$CA327,DE327)</f>
        <v>0</v>
      </c>
      <c r="AY327" s="34">
        <f>INDEX(Curves!$A$12:$AZ$907,$CA327,DF327)</f>
        <v>0</v>
      </c>
      <c r="AZ327" s="34"/>
      <c r="BA327" s="34">
        <f>INDEX(Curves!$A$12:$AZ$907,$CA327,DH327)</f>
        <v>0</v>
      </c>
      <c r="BB327" s="34">
        <f>INDEX(Curves!$A$12:$AZ$907,$CA327,DI327)</f>
        <v>0</v>
      </c>
      <c r="BC327" s="34">
        <f>INDEX(Curves!$A$12:$AZ$907,$CA327,DJ327)</f>
        <v>0</v>
      </c>
      <c r="BD327" s="34"/>
      <c r="BE327" s="34">
        <f>INDEX(Curves!$A$12:$AZ$907,$CA327,DL327)</f>
        <v>0</v>
      </c>
      <c r="BF327" s="34">
        <f>INDEX(Curves!$A$12:$AZ$907,$CA327,DM327)</f>
        <v>0</v>
      </c>
      <c r="BG327" s="34">
        <f>INDEX(Curves!$A$12:$AZ$907,$CA327,DN327)</f>
        <v>0</v>
      </c>
      <c r="BH327" s="34"/>
      <c r="BI327" s="34">
        <f>INDEX(Curves!$A$12:$AZ$907,$CA327,DP327)</f>
        <v>0</v>
      </c>
      <c r="BJ327" s="34">
        <f>INDEX(Curves!$A$12:$AZ$907,$CA327,DQ327)</f>
        <v>0</v>
      </c>
      <c r="BK327" s="34">
        <f>INDEX(Curves!$A$12:$AZ$907,$CA327,DR327)</f>
        <v>0</v>
      </c>
      <c r="BL327"/>
      <c r="BM327"/>
      <c r="BN327" s="17">
        <f t="shared" si="423"/>
        <v>36647</v>
      </c>
      <c r="BO327" s="17">
        <f t="shared" ref="BO327:BX327" si="426">EOMONTH(BN327,1)</f>
        <v>36707</v>
      </c>
      <c r="BP327" s="17">
        <f t="shared" si="426"/>
        <v>36738</v>
      </c>
      <c r="BQ327" s="17">
        <f t="shared" si="426"/>
        <v>36769</v>
      </c>
      <c r="BR327" s="17">
        <f t="shared" si="426"/>
        <v>36799</v>
      </c>
      <c r="BS327" s="17">
        <f t="shared" si="426"/>
        <v>36830</v>
      </c>
      <c r="BT327" s="17">
        <f t="shared" si="426"/>
        <v>36860</v>
      </c>
      <c r="BU327" s="17">
        <f t="shared" si="426"/>
        <v>36891</v>
      </c>
      <c r="BV327" s="17">
        <f t="shared" si="426"/>
        <v>36922</v>
      </c>
      <c r="BW327" s="17">
        <f t="shared" si="426"/>
        <v>36950</v>
      </c>
      <c r="BX327" s="17">
        <f t="shared" si="426"/>
        <v>36981</v>
      </c>
      <c r="BY327" s="9"/>
      <c r="CA327" s="12">
        <f>MATCH(C327,Curves!$C$12:$C$433,0)</f>
        <v>325</v>
      </c>
      <c r="CB327" s="12">
        <f>MATCH(CONCATENATE("NG ",TEXT($BN327,"mmm-yyyy")),Curves!$11:$11,0)</f>
        <v>20</v>
      </c>
      <c r="CC327" s="12">
        <f>MATCH(CONCATENATE("B ",TEXT($BN327,"mmm-yyyy")),Curves!$11:$11,0)</f>
        <v>8</v>
      </c>
      <c r="CD327" s="12">
        <f>MATCH(CONCATENATE("DISC ",TEXT($BN327,"mmm-yyyy")),Curves!$11:$11,0)</f>
        <v>32</v>
      </c>
      <c r="CE327" s="12"/>
      <c r="CF327" s="12">
        <f>MATCH(CONCATENATE("NG ",TEXT($BO327,"mmm-yyyy")),Curves!$11:$11,0)</f>
        <v>21</v>
      </c>
      <c r="CG327" s="12">
        <f>MATCH(CONCATENATE("B ",TEXT($BO327,"mmm-yyyy")),Curves!$11:$11,0)</f>
        <v>9</v>
      </c>
      <c r="CH327" s="12">
        <f>MATCH(CONCATENATE("DISC ",TEXT($BO327,"mmm-yyyy")),Curves!$11:$11,0)</f>
        <v>33</v>
      </c>
      <c r="CI327" s="12"/>
      <c r="CJ327" s="12">
        <f>MATCH(CONCATENATE("NG ",TEXT($BP327,"mmm-yyyy")),Curves!$11:$11,0)</f>
        <v>22</v>
      </c>
      <c r="CK327" s="12">
        <f>MATCH(CONCATENATE("B ",TEXT($BP327,"mmm-yyyy")),Curves!$11:$11,0)</f>
        <v>10</v>
      </c>
      <c r="CL327" s="12">
        <f>MATCH(CONCATENATE("DISC ",TEXT($BP327,"mmm-yyyy")),Curves!$11:$11,0)</f>
        <v>34</v>
      </c>
      <c r="CM327" s="12"/>
      <c r="CN327" s="12">
        <f>MATCH(CONCATENATE("NG ",TEXT($BQ327,"mmm-yyyy")),Curves!$11:$11,0)</f>
        <v>23</v>
      </c>
      <c r="CO327" s="12">
        <f>MATCH(CONCATENATE("B ",TEXT($BQ327,"mmm-yyyy")),Curves!$11:$11,0)</f>
        <v>11</v>
      </c>
      <c r="CP327" s="12">
        <f>MATCH(CONCATENATE("DISC ",TEXT($BQ327,"mmm-yyyy")),Curves!$11:$11,0)</f>
        <v>35</v>
      </c>
      <c r="CQ327" s="12"/>
      <c r="CR327" s="12">
        <f>MATCH(CONCATENATE("NG ",TEXT($BR327,"mmm-yyyy")),Curves!$11:$11,0)</f>
        <v>24</v>
      </c>
      <c r="CS327" s="12">
        <f>MATCH(CONCATENATE("B ",TEXT($BR327,"mmm-yyyy")),Curves!$11:$11,0)</f>
        <v>12</v>
      </c>
      <c r="CT327" s="12">
        <f>MATCH(CONCATENATE("DISC ",TEXT($BR327,"mmm-yyyy")),Curves!$11:$11,0)</f>
        <v>36</v>
      </c>
      <c r="CU327" s="12"/>
      <c r="CV327" s="12">
        <f>MATCH(CONCATENATE("NG ",TEXT($BS327,"mmm-yyyy")),Curves!$11:$11,0)</f>
        <v>25</v>
      </c>
      <c r="CW327" s="12">
        <f>MATCH(CONCATENATE("B ",TEXT($BS327,"mmm-yyyy")),Curves!$11:$11,0)</f>
        <v>13</v>
      </c>
      <c r="CX327" s="12">
        <f>MATCH(CONCATENATE("DISC ",TEXT($BS327,"mmm-yyyy")),Curves!$11:$11,0)</f>
        <v>37</v>
      </c>
      <c r="CY327" s="12"/>
      <c r="CZ327" s="12">
        <f>MATCH(CONCATENATE("NG ",TEXT($BT327,"mmm-yyyy")),Curves!$11:$11,0)</f>
        <v>26</v>
      </c>
      <c r="DA327" s="12">
        <f>MATCH(CONCATENATE("B ",TEXT($BT327,"mmm-yyyy")),Curves!$11:$11,0)</f>
        <v>14</v>
      </c>
      <c r="DB327" s="12">
        <f>MATCH(CONCATENATE("DISC ",TEXT($BT327,"mmm-yyyy")),Curves!$11:$11,0)</f>
        <v>38</v>
      </c>
      <c r="DC327" s="12"/>
      <c r="DD327" s="12">
        <f>MATCH(CONCATENATE("NG ",TEXT($BU327,"mmm-yyyy")),Curves!$11:$11,0)</f>
        <v>27</v>
      </c>
      <c r="DE327" s="12">
        <f>MATCH(CONCATENATE("B ",TEXT($BU327,"mmm-yyyy")),Curves!$11:$11,0)</f>
        <v>15</v>
      </c>
      <c r="DF327" s="12">
        <f>MATCH(CONCATENATE("DISC ",TEXT($BU327,"mmm-yyyy")),Curves!$11:$11,0)</f>
        <v>39</v>
      </c>
      <c r="DG327" s="12"/>
      <c r="DH327" s="12">
        <f>MATCH(CONCATENATE("NG ",TEXT($BV327,"mmm-yyyy")),Curves!$11:$11,0)</f>
        <v>28</v>
      </c>
      <c r="DI327" s="12">
        <f>MATCH(CONCATENATE("B ",TEXT($BV327,"mmm-yyyy")),Curves!$11:$11,0)</f>
        <v>16</v>
      </c>
      <c r="DJ327" s="12">
        <f>MATCH(CONCATENATE("DISC ",TEXT($BV327,"mmm-yyyy")),Curves!$11:$11,0)</f>
        <v>40</v>
      </c>
      <c r="DL327" s="12">
        <f>MATCH(CONCATENATE("NG ",TEXT($BW327,"mmm-yyyy")),Curves!$11:$11,0)</f>
        <v>29</v>
      </c>
      <c r="DM327" s="12">
        <f>MATCH(CONCATENATE("B ",TEXT($BW327,"mmm-yyyy")),Curves!$11:$11,0)</f>
        <v>17</v>
      </c>
      <c r="DN327" s="12">
        <f>MATCH(CONCATENATE("DISC ",TEXT($BW327,"mmm-yyyy")),Curves!$11:$11,0)</f>
        <v>41</v>
      </c>
      <c r="DP327" s="12">
        <f>MATCH(CONCATENATE("NG ",TEXT($BX327,"mmm-yyyy")),Curves!$11:$11,0)</f>
        <v>30</v>
      </c>
      <c r="DQ327" s="12">
        <f>MATCH(CONCATENATE("B ",TEXT($BX327,"mmm-yyyy")),Curves!$11:$11,0)</f>
        <v>18</v>
      </c>
      <c r="DR327" s="12">
        <f>MATCH(CONCATENATE("DISC ",TEXT($BX327,"mmm-yyyy")),Curves!$11:$11,0)</f>
        <v>42</v>
      </c>
    </row>
    <row r="328" spans="2:122" x14ac:dyDescent="0.2">
      <c r="B328" s="6">
        <f t="shared" si="407"/>
        <v>36951</v>
      </c>
      <c r="C328" s="27">
        <f>IF(Curves!C337&lt;&gt;"",Curves!C337,"")</f>
        <v>36942</v>
      </c>
      <c r="D328" s="31"/>
      <c r="E328" s="20">
        <f t="shared" si="408"/>
        <v>0</v>
      </c>
      <c r="F328" s="20">
        <f t="shared" si="410"/>
        <v>0</v>
      </c>
      <c r="G328" s="20">
        <f t="shared" si="411"/>
        <v>0</v>
      </c>
      <c r="H328" s="20">
        <f t="shared" si="412"/>
        <v>0</v>
      </c>
      <c r="I328" s="20">
        <f t="shared" si="413"/>
        <v>0</v>
      </c>
      <c r="J328" s="20">
        <f t="shared" si="414"/>
        <v>0</v>
      </c>
      <c r="K328" s="20">
        <f t="shared" si="415"/>
        <v>0</v>
      </c>
      <c r="L328" s="20">
        <f t="shared" si="416"/>
        <v>0</v>
      </c>
      <c r="M328" s="20">
        <f t="shared" si="417"/>
        <v>0</v>
      </c>
      <c r="N328" s="20">
        <f t="shared" si="418"/>
        <v>0</v>
      </c>
      <c r="O328" s="21">
        <f t="shared" si="419"/>
        <v>0</v>
      </c>
      <c r="P328" s="20"/>
      <c r="Q328" s="50">
        <f t="shared" si="420"/>
        <v>0</v>
      </c>
      <c r="R328" s="50">
        <f t="shared" si="389"/>
        <v>0</v>
      </c>
      <c r="S328" s="51">
        <f t="shared" si="421"/>
        <v>0.50127665381004682</v>
      </c>
      <c r="U328" s="34">
        <f>INDEX(Curves!$A$12:$AZ$907,$CA328,CB328)</f>
        <v>0</v>
      </c>
      <c r="V328" s="34">
        <f>INDEX(Curves!$A$12:$AZ$907,$CA328,CC328)</f>
        <v>0</v>
      </c>
      <c r="W328" s="34">
        <f>INDEX(Curves!$A$12:$AZ$907,$CA328,CD328)</f>
        <v>0</v>
      </c>
      <c r="X328" s="34"/>
      <c r="Y328" s="34">
        <f>INDEX(Curves!$A$12:$AZ$907,$CA328,CF328)</f>
        <v>0</v>
      </c>
      <c r="Z328" s="34">
        <f>INDEX(Curves!$A$12:$AZ$907,$CA328,CG328)</f>
        <v>0</v>
      </c>
      <c r="AA328" s="34">
        <f>INDEX(Curves!$A$12:$AZ$907,$CA328,CH328)</f>
        <v>0</v>
      </c>
      <c r="AB328" s="34"/>
      <c r="AC328" s="34">
        <f>INDEX(Curves!$A$12:$AZ$907,$CA328,CJ328)</f>
        <v>0</v>
      </c>
      <c r="AD328" s="34">
        <f>INDEX(Curves!$A$12:$AZ$907,$CA328,CK328)</f>
        <v>0</v>
      </c>
      <c r="AE328" s="34">
        <f>INDEX(Curves!$A$12:$AZ$907,$CA328,CL328)</f>
        <v>0</v>
      </c>
      <c r="AF328" s="34"/>
      <c r="AG328" s="34">
        <f>INDEX(Curves!$A$12:$AZ$907,$CA328,CN328)</f>
        <v>0</v>
      </c>
      <c r="AH328" s="34">
        <f>INDEX(Curves!$A$12:$AZ$907,$CA328,CO328)</f>
        <v>0</v>
      </c>
      <c r="AI328" s="34">
        <f>INDEX(Curves!$A$12:$AZ$907,$CA328,CP328)</f>
        <v>0</v>
      </c>
      <c r="AJ328" s="34"/>
      <c r="AK328" s="34">
        <f>INDEX(Curves!$A$12:$AZ$907,$CA328,CR328)</f>
        <v>0</v>
      </c>
      <c r="AL328" s="34">
        <f>INDEX(Curves!$A$12:$AZ$907,$CA328,CS328)</f>
        <v>0</v>
      </c>
      <c r="AM328" s="34">
        <f>INDEX(Curves!$A$12:$AZ$907,$CA328,CT328)</f>
        <v>0</v>
      </c>
      <c r="AN328" s="34"/>
      <c r="AO328" s="34">
        <f>INDEX(Curves!$A$12:$AZ$907,$CA328,CV328)</f>
        <v>0</v>
      </c>
      <c r="AP328" s="34">
        <f>INDEX(Curves!$A$12:$AZ$907,$CA328,CW328)</f>
        <v>0</v>
      </c>
      <c r="AQ328" s="34">
        <f>INDEX(Curves!$A$12:$AZ$907,$CA328,CX328)</f>
        <v>0</v>
      </c>
      <c r="AR328" s="34"/>
      <c r="AS328" s="34">
        <f>INDEX(Curves!$A$12:$AZ$907,$CA328,CZ328)</f>
        <v>0</v>
      </c>
      <c r="AT328" s="34">
        <f>INDEX(Curves!$A$12:$AZ$907,$CA328,DA328)</f>
        <v>0</v>
      </c>
      <c r="AU328" s="34">
        <f>INDEX(Curves!$A$12:$AZ$907,$CA328,DB328)</f>
        <v>0</v>
      </c>
      <c r="AV328" s="34"/>
      <c r="AW328" s="34">
        <f>INDEX(Curves!$A$12:$AZ$907,$CA328,DD328)</f>
        <v>0</v>
      </c>
      <c r="AX328" s="34">
        <f>INDEX(Curves!$A$12:$AZ$907,$CA328,DE328)</f>
        <v>0</v>
      </c>
      <c r="AY328" s="34">
        <f>INDEX(Curves!$A$12:$AZ$907,$CA328,DF328)</f>
        <v>0</v>
      </c>
      <c r="AZ328" s="34"/>
      <c r="BA328" s="34">
        <f>INDEX(Curves!$A$12:$AZ$907,$CA328,DH328)</f>
        <v>0</v>
      </c>
      <c r="BB328" s="34">
        <f>INDEX(Curves!$A$12:$AZ$907,$CA328,DI328)</f>
        <v>0</v>
      </c>
      <c r="BC328" s="34">
        <f>INDEX(Curves!$A$12:$AZ$907,$CA328,DJ328)</f>
        <v>0</v>
      </c>
      <c r="BD328" s="34"/>
      <c r="BE328" s="34">
        <f>INDEX(Curves!$A$12:$AZ$907,$CA328,DL328)</f>
        <v>0</v>
      </c>
      <c r="BF328" s="34">
        <f>INDEX(Curves!$A$12:$AZ$907,$CA328,DM328)</f>
        <v>0</v>
      </c>
      <c r="BG328" s="34">
        <f>INDEX(Curves!$A$12:$AZ$907,$CA328,DN328)</f>
        <v>0</v>
      </c>
      <c r="BH328" s="34"/>
      <c r="BI328" s="34">
        <f>INDEX(Curves!$A$12:$AZ$907,$CA328,DP328)</f>
        <v>0</v>
      </c>
      <c r="BJ328" s="34">
        <f>INDEX(Curves!$A$12:$AZ$907,$CA328,DQ328)</f>
        <v>0</v>
      </c>
      <c r="BK328" s="34">
        <f>INDEX(Curves!$A$12:$AZ$907,$CA328,DR328)</f>
        <v>0</v>
      </c>
      <c r="BL328"/>
      <c r="BM328"/>
      <c r="BN328" s="17">
        <f t="shared" si="423"/>
        <v>36647</v>
      </c>
      <c r="BO328" s="17">
        <f t="shared" ref="BO328:BX328" si="427">EOMONTH(BN328,1)</f>
        <v>36707</v>
      </c>
      <c r="BP328" s="17">
        <f t="shared" si="427"/>
        <v>36738</v>
      </c>
      <c r="BQ328" s="17">
        <f t="shared" si="427"/>
        <v>36769</v>
      </c>
      <c r="BR328" s="17">
        <f t="shared" si="427"/>
        <v>36799</v>
      </c>
      <c r="BS328" s="17">
        <f t="shared" si="427"/>
        <v>36830</v>
      </c>
      <c r="BT328" s="17">
        <f t="shared" si="427"/>
        <v>36860</v>
      </c>
      <c r="BU328" s="17">
        <f t="shared" si="427"/>
        <v>36891</v>
      </c>
      <c r="BV328" s="17">
        <f t="shared" si="427"/>
        <v>36922</v>
      </c>
      <c r="BW328" s="17">
        <f t="shared" si="427"/>
        <v>36950</v>
      </c>
      <c r="BX328" s="17">
        <f t="shared" si="427"/>
        <v>36981</v>
      </c>
      <c r="BY328" s="9"/>
      <c r="CA328" s="12">
        <f>MATCH(C328,Curves!$C$12:$C$433,0)</f>
        <v>326</v>
      </c>
      <c r="CB328" s="12">
        <f>MATCH(CONCATENATE("NG ",TEXT($BN328,"mmm-yyyy")),Curves!$11:$11,0)</f>
        <v>20</v>
      </c>
      <c r="CC328" s="12">
        <f>MATCH(CONCATENATE("B ",TEXT($BN328,"mmm-yyyy")),Curves!$11:$11,0)</f>
        <v>8</v>
      </c>
      <c r="CD328" s="12">
        <f>MATCH(CONCATENATE("DISC ",TEXT($BN328,"mmm-yyyy")),Curves!$11:$11,0)</f>
        <v>32</v>
      </c>
      <c r="CE328" s="12"/>
      <c r="CF328" s="12">
        <f>MATCH(CONCATENATE("NG ",TEXT($BO328,"mmm-yyyy")),Curves!$11:$11,0)</f>
        <v>21</v>
      </c>
      <c r="CG328" s="12">
        <f>MATCH(CONCATENATE("B ",TEXT($BO328,"mmm-yyyy")),Curves!$11:$11,0)</f>
        <v>9</v>
      </c>
      <c r="CH328" s="12">
        <f>MATCH(CONCATENATE("DISC ",TEXT($BO328,"mmm-yyyy")),Curves!$11:$11,0)</f>
        <v>33</v>
      </c>
      <c r="CI328" s="12"/>
      <c r="CJ328" s="12">
        <f>MATCH(CONCATENATE("NG ",TEXT($BP328,"mmm-yyyy")),Curves!$11:$11,0)</f>
        <v>22</v>
      </c>
      <c r="CK328" s="12">
        <f>MATCH(CONCATENATE("B ",TEXT($BP328,"mmm-yyyy")),Curves!$11:$11,0)</f>
        <v>10</v>
      </c>
      <c r="CL328" s="12">
        <f>MATCH(CONCATENATE("DISC ",TEXT($BP328,"mmm-yyyy")),Curves!$11:$11,0)</f>
        <v>34</v>
      </c>
      <c r="CM328" s="12"/>
      <c r="CN328" s="12">
        <f>MATCH(CONCATENATE("NG ",TEXT($BQ328,"mmm-yyyy")),Curves!$11:$11,0)</f>
        <v>23</v>
      </c>
      <c r="CO328" s="12">
        <f>MATCH(CONCATENATE("B ",TEXT($BQ328,"mmm-yyyy")),Curves!$11:$11,0)</f>
        <v>11</v>
      </c>
      <c r="CP328" s="12">
        <f>MATCH(CONCATENATE("DISC ",TEXT($BQ328,"mmm-yyyy")),Curves!$11:$11,0)</f>
        <v>35</v>
      </c>
      <c r="CQ328" s="12"/>
      <c r="CR328" s="12">
        <f>MATCH(CONCATENATE("NG ",TEXT($BR328,"mmm-yyyy")),Curves!$11:$11,0)</f>
        <v>24</v>
      </c>
      <c r="CS328" s="12">
        <f>MATCH(CONCATENATE("B ",TEXT($BR328,"mmm-yyyy")),Curves!$11:$11,0)</f>
        <v>12</v>
      </c>
      <c r="CT328" s="12">
        <f>MATCH(CONCATENATE("DISC ",TEXT($BR328,"mmm-yyyy")),Curves!$11:$11,0)</f>
        <v>36</v>
      </c>
      <c r="CU328" s="12"/>
      <c r="CV328" s="12">
        <f>MATCH(CONCATENATE("NG ",TEXT($BS328,"mmm-yyyy")),Curves!$11:$11,0)</f>
        <v>25</v>
      </c>
      <c r="CW328" s="12">
        <f>MATCH(CONCATENATE("B ",TEXT($BS328,"mmm-yyyy")),Curves!$11:$11,0)</f>
        <v>13</v>
      </c>
      <c r="CX328" s="12">
        <f>MATCH(CONCATENATE("DISC ",TEXT($BS328,"mmm-yyyy")),Curves!$11:$11,0)</f>
        <v>37</v>
      </c>
      <c r="CY328" s="12"/>
      <c r="CZ328" s="12">
        <f>MATCH(CONCATENATE("NG ",TEXT($BT328,"mmm-yyyy")),Curves!$11:$11,0)</f>
        <v>26</v>
      </c>
      <c r="DA328" s="12">
        <f>MATCH(CONCATENATE("B ",TEXT($BT328,"mmm-yyyy")),Curves!$11:$11,0)</f>
        <v>14</v>
      </c>
      <c r="DB328" s="12">
        <f>MATCH(CONCATENATE("DISC ",TEXT($BT328,"mmm-yyyy")),Curves!$11:$11,0)</f>
        <v>38</v>
      </c>
      <c r="DC328" s="12"/>
      <c r="DD328" s="12">
        <f>MATCH(CONCATENATE("NG ",TEXT($BU328,"mmm-yyyy")),Curves!$11:$11,0)</f>
        <v>27</v>
      </c>
      <c r="DE328" s="12">
        <f>MATCH(CONCATENATE("B ",TEXT($BU328,"mmm-yyyy")),Curves!$11:$11,0)</f>
        <v>15</v>
      </c>
      <c r="DF328" s="12">
        <f>MATCH(CONCATENATE("DISC ",TEXT($BU328,"mmm-yyyy")),Curves!$11:$11,0)</f>
        <v>39</v>
      </c>
      <c r="DG328" s="12"/>
      <c r="DH328" s="12">
        <f>MATCH(CONCATENATE("NG ",TEXT($BV328,"mmm-yyyy")),Curves!$11:$11,0)</f>
        <v>28</v>
      </c>
      <c r="DI328" s="12">
        <f>MATCH(CONCATENATE("B ",TEXT($BV328,"mmm-yyyy")),Curves!$11:$11,0)</f>
        <v>16</v>
      </c>
      <c r="DJ328" s="12">
        <f>MATCH(CONCATENATE("DISC ",TEXT($BV328,"mmm-yyyy")),Curves!$11:$11,0)</f>
        <v>40</v>
      </c>
      <c r="DL328" s="12">
        <f>MATCH(CONCATENATE("NG ",TEXT($BW328,"mmm-yyyy")),Curves!$11:$11,0)</f>
        <v>29</v>
      </c>
      <c r="DM328" s="12">
        <f>MATCH(CONCATENATE("B ",TEXT($BW328,"mmm-yyyy")),Curves!$11:$11,0)</f>
        <v>17</v>
      </c>
      <c r="DN328" s="12">
        <f>MATCH(CONCATENATE("DISC ",TEXT($BW328,"mmm-yyyy")),Curves!$11:$11,0)</f>
        <v>41</v>
      </c>
      <c r="DP328" s="12">
        <f>MATCH(CONCATENATE("NG ",TEXT($BX328,"mmm-yyyy")),Curves!$11:$11,0)</f>
        <v>30</v>
      </c>
      <c r="DQ328" s="12">
        <f>MATCH(CONCATENATE("B ",TEXT($BX328,"mmm-yyyy")),Curves!$11:$11,0)</f>
        <v>18</v>
      </c>
      <c r="DR328" s="12">
        <f>MATCH(CONCATENATE("DISC ",TEXT($BX328,"mmm-yyyy")),Curves!$11:$11,0)</f>
        <v>42</v>
      </c>
    </row>
    <row r="329" spans="2:122" x14ac:dyDescent="0.2">
      <c r="B329" s="6">
        <f t="shared" si="407"/>
        <v>36951</v>
      </c>
      <c r="C329" s="27">
        <f>IF(Curves!C338&lt;&gt;"",Curves!C338,"")</f>
        <v>36943</v>
      </c>
      <c r="D329" s="31"/>
      <c r="E329" s="20">
        <f t="shared" si="408"/>
        <v>0</v>
      </c>
      <c r="F329" s="20">
        <f t="shared" si="410"/>
        <v>0</v>
      </c>
      <c r="G329" s="20">
        <f t="shared" si="411"/>
        <v>0</v>
      </c>
      <c r="H329" s="20">
        <f t="shared" si="412"/>
        <v>0</v>
      </c>
      <c r="I329" s="20">
        <f t="shared" si="413"/>
        <v>0</v>
      </c>
      <c r="J329" s="20">
        <f t="shared" si="414"/>
        <v>0</v>
      </c>
      <c r="K329" s="20">
        <f t="shared" si="415"/>
        <v>0</v>
      </c>
      <c r="L329" s="20">
        <f t="shared" si="416"/>
        <v>0</v>
      </c>
      <c r="M329" s="20">
        <f t="shared" si="417"/>
        <v>0</v>
      </c>
      <c r="N329" s="20">
        <f t="shared" si="418"/>
        <v>0</v>
      </c>
      <c r="O329" s="21">
        <f t="shared" si="419"/>
        <v>0</v>
      </c>
      <c r="P329" s="20"/>
      <c r="Q329" s="50">
        <f t="shared" si="420"/>
        <v>0</v>
      </c>
      <c r="R329" s="50">
        <f t="shared" si="389"/>
        <v>0</v>
      </c>
      <c r="S329" s="51">
        <f t="shared" si="421"/>
        <v>0.50127665381004682</v>
      </c>
      <c r="U329" s="34">
        <f>INDEX(Curves!$A$12:$AZ$907,$CA329,CB329)</f>
        <v>0</v>
      </c>
      <c r="V329" s="34">
        <f>INDEX(Curves!$A$12:$AZ$907,$CA329,CC329)</f>
        <v>0</v>
      </c>
      <c r="W329" s="34">
        <f>INDEX(Curves!$A$12:$AZ$907,$CA329,CD329)</f>
        <v>0</v>
      </c>
      <c r="X329" s="34"/>
      <c r="Y329" s="34">
        <f>INDEX(Curves!$A$12:$AZ$907,$CA329,CF329)</f>
        <v>0</v>
      </c>
      <c r="Z329" s="34">
        <f>INDEX(Curves!$A$12:$AZ$907,$CA329,CG329)</f>
        <v>0</v>
      </c>
      <c r="AA329" s="34">
        <f>INDEX(Curves!$A$12:$AZ$907,$CA329,CH329)</f>
        <v>0</v>
      </c>
      <c r="AB329" s="34"/>
      <c r="AC329" s="34">
        <f>INDEX(Curves!$A$12:$AZ$907,$CA329,CJ329)</f>
        <v>0</v>
      </c>
      <c r="AD329" s="34">
        <f>INDEX(Curves!$A$12:$AZ$907,$CA329,CK329)</f>
        <v>0</v>
      </c>
      <c r="AE329" s="34">
        <f>INDEX(Curves!$A$12:$AZ$907,$CA329,CL329)</f>
        <v>0</v>
      </c>
      <c r="AF329" s="34"/>
      <c r="AG329" s="34">
        <f>INDEX(Curves!$A$12:$AZ$907,$CA329,CN329)</f>
        <v>0</v>
      </c>
      <c r="AH329" s="34">
        <f>INDEX(Curves!$A$12:$AZ$907,$CA329,CO329)</f>
        <v>0</v>
      </c>
      <c r="AI329" s="34">
        <f>INDEX(Curves!$A$12:$AZ$907,$CA329,CP329)</f>
        <v>0</v>
      </c>
      <c r="AJ329" s="34"/>
      <c r="AK329" s="34">
        <f>INDEX(Curves!$A$12:$AZ$907,$CA329,CR329)</f>
        <v>0</v>
      </c>
      <c r="AL329" s="34">
        <f>INDEX(Curves!$A$12:$AZ$907,$CA329,CS329)</f>
        <v>0</v>
      </c>
      <c r="AM329" s="34">
        <f>INDEX(Curves!$A$12:$AZ$907,$CA329,CT329)</f>
        <v>0</v>
      </c>
      <c r="AN329" s="34"/>
      <c r="AO329" s="34">
        <f>INDEX(Curves!$A$12:$AZ$907,$CA329,CV329)</f>
        <v>0</v>
      </c>
      <c r="AP329" s="34">
        <f>INDEX(Curves!$A$12:$AZ$907,$CA329,CW329)</f>
        <v>0</v>
      </c>
      <c r="AQ329" s="34">
        <f>INDEX(Curves!$A$12:$AZ$907,$CA329,CX329)</f>
        <v>0</v>
      </c>
      <c r="AR329" s="34"/>
      <c r="AS329" s="34">
        <f>INDEX(Curves!$A$12:$AZ$907,$CA329,CZ329)</f>
        <v>0</v>
      </c>
      <c r="AT329" s="34">
        <f>INDEX(Curves!$A$12:$AZ$907,$CA329,DA329)</f>
        <v>0</v>
      </c>
      <c r="AU329" s="34">
        <f>INDEX(Curves!$A$12:$AZ$907,$CA329,DB329)</f>
        <v>0</v>
      </c>
      <c r="AV329" s="34"/>
      <c r="AW329" s="34">
        <f>INDEX(Curves!$A$12:$AZ$907,$CA329,DD329)</f>
        <v>0</v>
      </c>
      <c r="AX329" s="34">
        <f>INDEX(Curves!$A$12:$AZ$907,$CA329,DE329)</f>
        <v>0</v>
      </c>
      <c r="AY329" s="34">
        <f>INDEX(Curves!$A$12:$AZ$907,$CA329,DF329)</f>
        <v>0</v>
      </c>
      <c r="AZ329" s="34"/>
      <c r="BA329" s="34">
        <f>INDEX(Curves!$A$12:$AZ$907,$CA329,DH329)</f>
        <v>0</v>
      </c>
      <c r="BB329" s="34">
        <f>INDEX(Curves!$A$12:$AZ$907,$CA329,DI329)</f>
        <v>0</v>
      </c>
      <c r="BC329" s="34">
        <f>INDEX(Curves!$A$12:$AZ$907,$CA329,DJ329)</f>
        <v>0</v>
      </c>
      <c r="BD329" s="34"/>
      <c r="BE329" s="34">
        <f>INDEX(Curves!$A$12:$AZ$907,$CA329,DL329)</f>
        <v>0</v>
      </c>
      <c r="BF329" s="34">
        <f>INDEX(Curves!$A$12:$AZ$907,$CA329,DM329)</f>
        <v>0</v>
      </c>
      <c r="BG329" s="34">
        <f>INDEX(Curves!$A$12:$AZ$907,$CA329,DN329)</f>
        <v>0</v>
      </c>
      <c r="BH329" s="34"/>
      <c r="BI329" s="34">
        <f>INDEX(Curves!$A$12:$AZ$907,$CA329,DP329)</f>
        <v>0</v>
      </c>
      <c r="BJ329" s="34">
        <f>INDEX(Curves!$A$12:$AZ$907,$CA329,DQ329)</f>
        <v>0</v>
      </c>
      <c r="BK329" s="34">
        <f>INDEX(Curves!$A$12:$AZ$907,$CA329,DR329)</f>
        <v>0</v>
      </c>
      <c r="BL329"/>
      <c r="BM329"/>
      <c r="BN329" s="17">
        <f t="shared" si="423"/>
        <v>36647</v>
      </c>
      <c r="BO329" s="17">
        <f t="shared" ref="BO329:BX329" si="428">EOMONTH(BN329,1)</f>
        <v>36707</v>
      </c>
      <c r="BP329" s="17">
        <f t="shared" si="428"/>
        <v>36738</v>
      </c>
      <c r="BQ329" s="17">
        <f t="shared" si="428"/>
        <v>36769</v>
      </c>
      <c r="BR329" s="17">
        <f t="shared" si="428"/>
        <v>36799</v>
      </c>
      <c r="BS329" s="17">
        <f t="shared" si="428"/>
        <v>36830</v>
      </c>
      <c r="BT329" s="17">
        <f t="shared" si="428"/>
        <v>36860</v>
      </c>
      <c r="BU329" s="17">
        <f t="shared" si="428"/>
        <v>36891</v>
      </c>
      <c r="BV329" s="17">
        <f t="shared" si="428"/>
        <v>36922</v>
      </c>
      <c r="BW329" s="17">
        <f t="shared" si="428"/>
        <v>36950</v>
      </c>
      <c r="BX329" s="17">
        <f t="shared" si="428"/>
        <v>36981</v>
      </c>
      <c r="BY329" s="9"/>
      <c r="CA329" s="12">
        <f>MATCH(C329,Curves!$C$12:$C$433,0)</f>
        <v>327</v>
      </c>
      <c r="CB329" s="12">
        <f>MATCH(CONCATENATE("NG ",TEXT($BN329,"mmm-yyyy")),Curves!$11:$11,0)</f>
        <v>20</v>
      </c>
      <c r="CC329" s="12">
        <f>MATCH(CONCATENATE("B ",TEXT($BN329,"mmm-yyyy")),Curves!$11:$11,0)</f>
        <v>8</v>
      </c>
      <c r="CD329" s="12">
        <f>MATCH(CONCATENATE("DISC ",TEXT($BN329,"mmm-yyyy")),Curves!$11:$11,0)</f>
        <v>32</v>
      </c>
      <c r="CE329" s="12"/>
      <c r="CF329" s="12">
        <f>MATCH(CONCATENATE("NG ",TEXT($BO329,"mmm-yyyy")),Curves!$11:$11,0)</f>
        <v>21</v>
      </c>
      <c r="CG329" s="12">
        <f>MATCH(CONCATENATE("B ",TEXT($BO329,"mmm-yyyy")),Curves!$11:$11,0)</f>
        <v>9</v>
      </c>
      <c r="CH329" s="12">
        <f>MATCH(CONCATENATE("DISC ",TEXT($BO329,"mmm-yyyy")),Curves!$11:$11,0)</f>
        <v>33</v>
      </c>
      <c r="CI329" s="12"/>
      <c r="CJ329" s="12">
        <f>MATCH(CONCATENATE("NG ",TEXT($BP329,"mmm-yyyy")),Curves!$11:$11,0)</f>
        <v>22</v>
      </c>
      <c r="CK329" s="12">
        <f>MATCH(CONCATENATE("B ",TEXT($BP329,"mmm-yyyy")),Curves!$11:$11,0)</f>
        <v>10</v>
      </c>
      <c r="CL329" s="12">
        <f>MATCH(CONCATENATE("DISC ",TEXT($BP329,"mmm-yyyy")),Curves!$11:$11,0)</f>
        <v>34</v>
      </c>
      <c r="CM329" s="12"/>
      <c r="CN329" s="12">
        <f>MATCH(CONCATENATE("NG ",TEXT($BQ329,"mmm-yyyy")),Curves!$11:$11,0)</f>
        <v>23</v>
      </c>
      <c r="CO329" s="12">
        <f>MATCH(CONCATENATE("B ",TEXT($BQ329,"mmm-yyyy")),Curves!$11:$11,0)</f>
        <v>11</v>
      </c>
      <c r="CP329" s="12">
        <f>MATCH(CONCATENATE("DISC ",TEXT($BQ329,"mmm-yyyy")),Curves!$11:$11,0)</f>
        <v>35</v>
      </c>
      <c r="CQ329" s="12"/>
      <c r="CR329" s="12">
        <f>MATCH(CONCATENATE("NG ",TEXT($BR329,"mmm-yyyy")),Curves!$11:$11,0)</f>
        <v>24</v>
      </c>
      <c r="CS329" s="12">
        <f>MATCH(CONCATENATE("B ",TEXT($BR329,"mmm-yyyy")),Curves!$11:$11,0)</f>
        <v>12</v>
      </c>
      <c r="CT329" s="12">
        <f>MATCH(CONCATENATE("DISC ",TEXT($BR329,"mmm-yyyy")),Curves!$11:$11,0)</f>
        <v>36</v>
      </c>
      <c r="CU329" s="12"/>
      <c r="CV329" s="12">
        <f>MATCH(CONCATENATE("NG ",TEXT($BS329,"mmm-yyyy")),Curves!$11:$11,0)</f>
        <v>25</v>
      </c>
      <c r="CW329" s="12">
        <f>MATCH(CONCATENATE("B ",TEXT($BS329,"mmm-yyyy")),Curves!$11:$11,0)</f>
        <v>13</v>
      </c>
      <c r="CX329" s="12">
        <f>MATCH(CONCATENATE("DISC ",TEXT($BS329,"mmm-yyyy")),Curves!$11:$11,0)</f>
        <v>37</v>
      </c>
      <c r="CY329" s="12"/>
      <c r="CZ329" s="12">
        <f>MATCH(CONCATENATE("NG ",TEXT($BT329,"mmm-yyyy")),Curves!$11:$11,0)</f>
        <v>26</v>
      </c>
      <c r="DA329" s="12">
        <f>MATCH(CONCATENATE("B ",TEXT($BT329,"mmm-yyyy")),Curves!$11:$11,0)</f>
        <v>14</v>
      </c>
      <c r="DB329" s="12">
        <f>MATCH(CONCATENATE("DISC ",TEXT($BT329,"mmm-yyyy")),Curves!$11:$11,0)</f>
        <v>38</v>
      </c>
      <c r="DC329" s="12"/>
      <c r="DD329" s="12">
        <f>MATCH(CONCATENATE("NG ",TEXT($BU329,"mmm-yyyy")),Curves!$11:$11,0)</f>
        <v>27</v>
      </c>
      <c r="DE329" s="12">
        <f>MATCH(CONCATENATE("B ",TEXT($BU329,"mmm-yyyy")),Curves!$11:$11,0)</f>
        <v>15</v>
      </c>
      <c r="DF329" s="12">
        <f>MATCH(CONCATENATE("DISC ",TEXT($BU329,"mmm-yyyy")),Curves!$11:$11,0)</f>
        <v>39</v>
      </c>
      <c r="DG329" s="12"/>
      <c r="DH329" s="12">
        <f>MATCH(CONCATENATE("NG ",TEXT($BV329,"mmm-yyyy")),Curves!$11:$11,0)</f>
        <v>28</v>
      </c>
      <c r="DI329" s="12">
        <f>MATCH(CONCATENATE("B ",TEXT($BV329,"mmm-yyyy")),Curves!$11:$11,0)</f>
        <v>16</v>
      </c>
      <c r="DJ329" s="12">
        <f>MATCH(CONCATENATE("DISC ",TEXT($BV329,"mmm-yyyy")),Curves!$11:$11,0)</f>
        <v>40</v>
      </c>
      <c r="DL329" s="12">
        <f>MATCH(CONCATENATE("NG ",TEXT($BW329,"mmm-yyyy")),Curves!$11:$11,0)</f>
        <v>29</v>
      </c>
      <c r="DM329" s="12">
        <f>MATCH(CONCATENATE("B ",TEXT($BW329,"mmm-yyyy")),Curves!$11:$11,0)</f>
        <v>17</v>
      </c>
      <c r="DN329" s="12">
        <f>MATCH(CONCATENATE("DISC ",TEXT($BW329,"mmm-yyyy")),Curves!$11:$11,0)</f>
        <v>41</v>
      </c>
      <c r="DP329" s="12">
        <f>MATCH(CONCATENATE("NG ",TEXT($BX329,"mmm-yyyy")),Curves!$11:$11,0)</f>
        <v>30</v>
      </c>
      <c r="DQ329" s="12">
        <f>MATCH(CONCATENATE("B ",TEXT($BX329,"mmm-yyyy")),Curves!$11:$11,0)</f>
        <v>18</v>
      </c>
      <c r="DR329" s="12">
        <f>MATCH(CONCATENATE("DISC ",TEXT($BX329,"mmm-yyyy")),Curves!$11:$11,0)</f>
        <v>42</v>
      </c>
    </row>
    <row r="330" spans="2:122" x14ac:dyDescent="0.2">
      <c r="B330" s="6">
        <f t="shared" si="407"/>
        <v>36951</v>
      </c>
      <c r="C330" s="27">
        <f>IF(Curves!C339&lt;&gt;"",Curves!C339,"")</f>
        <v>36944</v>
      </c>
      <c r="D330" s="31"/>
      <c r="E330" s="20">
        <f t="shared" si="408"/>
        <v>0</v>
      </c>
      <c r="F330" s="20">
        <f t="shared" si="410"/>
        <v>0</v>
      </c>
      <c r="G330" s="20">
        <f t="shared" si="411"/>
        <v>0</v>
      </c>
      <c r="H330" s="20">
        <f t="shared" si="412"/>
        <v>0</v>
      </c>
      <c r="I330" s="20">
        <f t="shared" si="413"/>
        <v>0</v>
      </c>
      <c r="J330" s="20">
        <f t="shared" si="414"/>
        <v>0</v>
      </c>
      <c r="K330" s="20">
        <f t="shared" si="415"/>
        <v>0</v>
      </c>
      <c r="L330" s="20">
        <f t="shared" si="416"/>
        <v>0</v>
      </c>
      <c r="M330" s="20">
        <f t="shared" si="417"/>
        <v>0</v>
      </c>
      <c r="N330" s="20">
        <f t="shared" si="418"/>
        <v>0</v>
      </c>
      <c r="O330" s="21">
        <f t="shared" si="419"/>
        <v>0</v>
      </c>
      <c r="P330" s="20"/>
      <c r="Q330" s="50">
        <f t="shared" si="420"/>
        <v>0</v>
      </c>
      <c r="R330" s="50">
        <f t="shared" si="389"/>
        <v>0</v>
      </c>
      <c r="S330" s="51">
        <f t="shared" si="421"/>
        <v>0.50127665381004682</v>
      </c>
      <c r="U330" s="34">
        <f>INDEX(Curves!$A$12:$AZ$907,$CA330,CB330)</f>
        <v>0</v>
      </c>
      <c r="V330" s="34">
        <f>INDEX(Curves!$A$12:$AZ$907,$CA330,CC330)</f>
        <v>0</v>
      </c>
      <c r="W330" s="34">
        <f>INDEX(Curves!$A$12:$AZ$907,$CA330,CD330)</f>
        <v>0</v>
      </c>
      <c r="X330" s="34"/>
      <c r="Y330" s="34">
        <f>INDEX(Curves!$A$12:$AZ$907,$CA330,CF330)</f>
        <v>0</v>
      </c>
      <c r="Z330" s="34">
        <f>INDEX(Curves!$A$12:$AZ$907,$CA330,CG330)</f>
        <v>0</v>
      </c>
      <c r="AA330" s="34">
        <f>INDEX(Curves!$A$12:$AZ$907,$CA330,CH330)</f>
        <v>0</v>
      </c>
      <c r="AB330" s="34"/>
      <c r="AC330" s="34">
        <f>INDEX(Curves!$A$12:$AZ$907,$CA330,CJ330)</f>
        <v>0</v>
      </c>
      <c r="AD330" s="34">
        <f>INDEX(Curves!$A$12:$AZ$907,$CA330,CK330)</f>
        <v>0</v>
      </c>
      <c r="AE330" s="34">
        <f>INDEX(Curves!$A$12:$AZ$907,$CA330,CL330)</f>
        <v>0</v>
      </c>
      <c r="AF330" s="34"/>
      <c r="AG330" s="34">
        <f>INDEX(Curves!$A$12:$AZ$907,$CA330,CN330)</f>
        <v>0</v>
      </c>
      <c r="AH330" s="34">
        <f>INDEX(Curves!$A$12:$AZ$907,$CA330,CO330)</f>
        <v>0</v>
      </c>
      <c r="AI330" s="34">
        <f>INDEX(Curves!$A$12:$AZ$907,$CA330,CP330)</f>
        <v>0</v>
      </c>
      <c r="AJ330" s="34"/>
      <c r="AK330" s="34">
        <f>INDEX(Curves!$A$12:$AZ$907,$CA330,CR330)</f>
        <v>0</v>
      </c>
      <c r="AL330" s="34">
        <f>INDEX(Curves!$A$12:$AZ$907,$CA330,CS330)</f>
        <v>0</v>
      </c>
      <c r="AM330" s="34">
        <f>INDEX(Curves!$A$12:$AZ$907,$CA330,CT330)</f>
        <v>0</v>
      </c>
      <c r="AN330" s="34"/>
      <c r="AO330" s="34">
        <f>INDEX(Curves!$A$12:$AZ$907,$CA330,CV330)</f>
        <v>0</v>
      </c>
      <c r="AP330" s="34">
        <f>INDEX(Curves!$A$12:$AZ$907,$CA330,CW330)</f>
        <v>0</v>
      </c>
      <c r="AQ330" s="34">
        <f>INDEX(Curves!$A$12:$AZ$907,$CA330,CX330)</f>
        <v>0</v>
      </c>
      <c r="AR330" s="34"/>
      <c r="AS330" s="34">
        <f>INDEX(Curves!$A$12:$AZ$907,$CA330,CZ330)</f>
        <v>0</v>
      </c>
      <c r="AT330" s="34">
        <f>INDEX(Curves!$A$12:$AZ$907,$CA330,DA330)</f>
        <v>0</v>
      </c>
      <c r="AU330" s="34">
        <f>INDEX(Curves!$A$12:$AZ$907,$CA330,DB330)</f>
        <v>0</v>
      </c>
      <c r="AV330" s="34"/>
      <c r="AW330" s="34">
        <f>INDEX(Curves!$A$12:$AZ$907,$CA330,DD330)</f>
        <v>0</v>
      </c>
      <c r="AX330" s="34">
        <f>INDEX(Curves!$A$12:$AZ$907,$CA330,DE330)</f>
        <v>0</v>
      </c>
      <c r="AY330" s="34">
        <f>INDEX(Curves!$A$12:$AZ$907,$CA330,DF330)</f>
        <v>0</v>
      </c>
      <c r="AZ330" s="34"/>
      <c r="BA330" s="34">
        <f>INDEX(Curves!$A$12:$AZ$907,$CA330,DH330)</f>
        <v>0</v>
      </c>
      <c r="BB330" s="34">
        <f>INDEX(Curves!$A$12:$AZ$907,$CA330,DI330)</f>
        <v>0</v>
      </c>
      <c r="BC330" s="34">
        <f>INDEX(Curves!$A$12:$AZ$907,$CA330,DJ330)</f>
        <v>0</v>
      </c>
      <c r="BD330" s="34"/>
      <c r="BE330" s="34">
        <f>INDEX(Curves!$A$12:$AZ$907,$CA330,DL330)</f>
        <v>0</v>
      </c>
      <c r="BF330" s="34">
        <f>INDEX(Curves!$A$12:$AZ$907,$CA330,DM330)</f>
        <v>0</v>
      </c>
      <c r="BG330" s="34">
        <f>INDEX(Curves!$A$12:$AZ$907,$CA330,DN330)</f>
        <v>0</v>
      </c>
      <c r="BH330" s="34"/>
      <c r="BI330" s="34">
        <f>INDEX(Curves!$A$12:$AZ$907,$CA330,DP330)</f>
        <v>0</v>
      </c>
      <c r="BJ330" s="34">
        <f>INDEX(Curves!$A$12:$AZ$907,$CA330,DQ330)</f>
        <v>0</v>
      </c>
      <c r="BK330" s="34">
        <f>INDEX(Curves!$A$12:$AZ$907,$CA330,DR330)</f>
        <v>0</v>
      </c>
      <c r="BL330"/>
      <c r="BM330"/>
      <c r="BN330" s="17">
        <f t="shared" si="423"/>
        <v>36647</v>
      </c>
      <c r="BO330" s="17">
        <f t="shared" ref="BO330:BX330" si="429">EOMONTH(BN330,1)</f>
        <v>36707</v>
      </c>
      <c r="BP330" s="17">
        <f t="shared" si="429"/>
        <v>36738</v>
      </c>
      <c r="BQ330" s="17">
        <f t="shared" si="429"/>
        <v>36769</v>
      </c>
      <c r="BR330" s="17">
        <f t="shared" si="429"/>
        <v>36799</v>
      </c>
      <c r="BS330" s="17">
        <f t="shared" si="429"/>
        <v>36830</v>
      </c>
      <c r="BT330" s="17">
        <f t="shared" si="429"/>
        <v>36860</v>
      </c>
      <c r="BU330" s="17">
        <f t="shared" si="429"/>
        <v>36891</v>
      </c>
      <c r="BV330" s="17">
        <f t="shared" si="429"/>
        <v>36922</v>
      </c>
      <c r="BW330" s="17">
        <f t="shared" si="429"/>
        <v>36950</v>
      </c>
      <c r="BX330" s="17">
        <f t="shared" si="429"/>
        <v>36981</v>
      </c>
      <c r="BY330" s="9"/>
      <c r="CA330" s="12">
        <f>MATCH(C330,Curves!$C$12:$C$433,0)</f>
        <v>328</v>
      </c>
      <c r="CB330" s="12">
        <f>MATCH(CONCATENATE("NG ",TEXT($BN330,"mmm-yyyy")),Curves!$11:$11,0)</f>
        <v>20</v>
      </c>
      <c r="CC330" s="12">
        <f>MATCH(CONCATENATE("B ",TEXT($BN330,"mmm-yyyy")),Curves!$11:$11,0)</f>
        <v>8</v>
      </c>
      <c r="CD330" s="12">
        <f>MATCH(CONCATENATE("DISC ",TEXT($BN330,"mmm-yyyy")),Curves!$11:$11,0)</f>
        <v>32</v>
      </c>
      <c r="CE330" s="12"/>
      <c r="CF330" s="12">
        <f>MATCH(CONCATENATE("NG ",TEXT($BO330,"mmm-yyyy")),Curves!$11:$11,0)</f>
        <v>21</v>
      </c>
      <c r="CG330" s="12">
        <f>MATCH(CONCATENATE("B ",TEXT($BO330,"mmm-yyyy")),Curves!$11:$11,0)</f>
        <v>9</v>
      </c>
      <c r="CH330" s="12">
        <f>MATCH(CONCATENATE("DISC ",TEXT($BO330,"mmm-yyyy")),Curves!$11:$11,0)</f>
        <v>33</v>
      </c>
      <c r="CI330" s="12"/>
      <c r="CJ330" s="12">
        <f>MATCH(CONCATENATE("NG ",TEXT($BP330,"mmm-yyyy")),Curves!$11:$11,0)</f>
        <v>22</v>
      </c>
      <c r="CK330" s="12">
        <f>MATCH(CONCATENATE("B ",TEXT($BP330,"mmm-yyyy")),Curves!$11:$11,0)</f>
        <v>10</v>
      </c>
      <c r="CL330" s="12">
        <f>MATCH(CONCATENATE("DISC ",TEXT($BP330,"mmm-yyyy")),Curves!$11:$11,0)</f>
        <v>34</v>
      </c>
      <c r="CM330" s="12"/>
      <c r="CN330" s="12">
        <f>MATCH(CONCATENATE("NG ",TEXT($BQ330,"mmm-yyyy")),Curves!$11:$11,0)</f>
        <v>23</v>
      </c>
      <c r="CO330" s="12">
        <f>MATCH(CONCATENATE("B ",TEXT($BQ330,"mmm-yyyy")),Curves!$11:$11,0)</f>
        <v>11</v>
      </c>
      <c r="CP330" s="12">
        <f>MATCH(CONCATENATE("DISC ",TEXT($BQ330,"mmm-yyyy")),Curves!$11:$11,0)</f>
        <v>35</v>
      </c>
      <c r="CQ330" s="12"/>
      <c r="CR330" s="12">
        <f>MATCH(CONCATENATE("NG ",TEXT($BR330,"mmm-yyyy")),Curves!$11:$11,0)</f>
        <v>24</v>
      </c>
      <c r="CS330" s="12">
        <f>MATCH(CONCATENATE("B ",TEXT($BR330,"mmm-yyyy")),Curves!$11:$11,0)</f>
        <v>12</v>
      </c>
      <c r="CT330" s="12">
        <f>MATCH(CONCATENATE("DISC ",TEXT($BR330,"mmm-yyyy")),Curves!$11:$11,0)</f>
        <v>36</v>
      </c>
      <c r="CU330" s="12"/>
      <c r="CV330" s="12">
        <f>MATCH(CONCATENATE("NG ",TEXT($BS330,"mmm-yyyy")),Curves!$11:$11,0)</f>
        <v>25</v>
      </c>
      <c r="CW330" s="12">
        <f>MATCH(CONCATENATE("B ",TEXT($BS330,"mmm-yyyy")),Curves!$11:$11,0)</f>
        <v>13</v>
      </c>
      <c r="CX330" s="12">
        <f>MATCH(CONCATENATE("DISC ",TEXT($BS330,"mmm-yyyy")),Curves!$11:$11,0)</f>
        <v>37</v>
      </c>
      <c r="CY330" s="12"/>
      <c r="CZ330" s="12">
        <f>MATCH(CONCATENATE("NG ",TEXT($BT330,"mmm-yyyy")),Curves!$11:$11,0)</f>
        <v>26</v>
      </c>
      <c r="DA330" s="12">
        <f>MATCH(CONCATENATE("B ",TEXT($BT330,"mmm-yyyy")),Curves!$11:$11,0)</f>
        <v>14</v>
      </c>
      <c r="DB330" s="12">
        <f>MATCH(CONCATENATE("DISC ",TEXT($BT330,"mmm-yyyy")),Curves!$11:$11,0)</f>
        <v>38</v>
      </c>
      <c r="DC330" s="12"/>
      <c r="DD330" s="12">
        <f>MATCH(CONCATENATE("NG ",TEXT($BU330,"mmm-yyyy")),Curves!$11:$11,0)</f>
        <v>27</v>
      </c>
      <c r="DE330" s="12">
        <f>MATCH(CONCATENATE("B ",TEXT($BU330,"mmm-yyyy")),Curves!$11:$11,0)</f>
        <v>15</v>
      </c>
      <c r="DF330" s="12">
        <f>MATCH(CONCATENATE("DISC ",TEXT($BU330,"mmm-yyyy")),Curves!$11:$11,0)</f>
        <v>39</v>
      </c>
      <c r="DG330" s="12"/>
      <c r="DH330" s="12">
        <f>MATCH(CONCATENATE("NG ",TEXT($BV330,"mmm-yyyy")),Curves!$11:$11,0)</f>
        <v>28</v>
      </c>
      <c r="DI330" s="12">
        <f>MATCH(CONCATENATE("B ",TEXT($BV330,"mmm-yyyy")),Curves!$11:$11,0)</f>
        <v>16</v>
      </c>
      <c r="DJ330" s="12">
        <f>MATCH(CONCATENATE("DISC ",TEXT($BV330,"mmm-yyyy")),Curves!$11:$11,0)</f>
        <v>40</v>
      </c>
      <c r="DL330" s="12">
        <f>MATCH(CONCATENATE("NG ",TEXT($BW330,"mmm-yyyy")),Curves!$11:$11,0)</f>
        <v>29</v>
      </c>
      <c r="DM330" s="12">
        <f>MATCH(CONCATENATE("B ",TEXT($BW330,"mmm-yyyy")),Curves!$11:$11,0)</f>
        <v>17</v>
      </c>
      <c r="DN330" s="12">
        <f>MATCH(CONCATENATE("DISC ",TEXT($BW330,"mmm-yyyy")),Curves!$11:$11,0)</f>
        <v>41</v>
      </c>
      <c r="DP330" s="12">
        <f>MATCH(CONCATENATE("NG ",TEXT($BX330,"mmm-yyyy")),Curves!$11:$11,0)</f>
        <v>30</v>
      </c>
      <c r="DQ330" s="12">
        <f>MATCH(CONCATENATE("B ",TEXT($BX330,"mmm-yyyy")),Curves!$11:$11,0)</f>
        <v>18</v>
      </c>
      <c r="DR330" s="12">
        <f>MATCH(CONCATENATE("DISC ",TEXT($BX330,"mmm-yyyy")),Curves!$11:$11,0)</f>
        <v>42</v>
      </c>
    </row>
    <row r="331" spans="2:122" x14ac:dyDescent="0.2">
      <c r="B331" s="6">
        <f t="shared" si="407"/>
        <v>36951</v>
      </c>
      <c r="C331" s="27">
        <f>IF(Curves!C340&lt;&gt;"",Curves!C340,"")</f>
        <v>36945</v>
      </c>
      <c r="D331" s="31"/>
      <c r="E331" s="20">
        <f t="shared" si="408"/>
        <v>0</v>
      </c>
      <c r="F331" s="20">
        <f t="shared" si="410"/>
        <v>0</v>
      </c>
      <c r="G331" s="20">
        <f t="shared" si="411"/>
        <v>0</v>
      </c>
      <c r="H331" s="20">
        <f t="shared" si="412"/>
        <v>0</v>
      </c>
      <c r="I331" s="20">
        <f t="shared" si="413"/>
        <v>0</v>
      </c>
      <c r="J331" s="20">
        <f t="shared" si="414"/>
        <v>0</v>
      </c>
      <c r="K331" s="20">
        <f t="shared" si="415"/>
        <v>0</v>
      </c>
      <c r="L331" s="20">
        <f t="shared" si="416"/>
        <v>0</v>
      </c>
      <c r="M331" s="20">
        <f t="shared" si="417"/>
        <v>0</v>
      </c>
      <c r="N331" s="20">
        <f t="shared" si="418"/>
        <v>0</v>
      </c>
      <c r="O331" s="21">
        <f t="shared" si="419"/>
        <v>0</v>
      </c>
      <c r="P331" s="20"/>
      <c r="Q331" s="50">
        <f t="shared" si="420"/>
        <v>0</v>
      </c>
      <c r="R331" s="50">
        <f t="shared" si="389"/>
        <v>0</v>
      </c>
      <c r="S331" s="51">
        <f t="shared" si="421"/>
        <v>0.50127665381004682</v>
      </c>
      <c r="U331" s="34">
        <f>INDEX(Curves!$A$12:$AZ$907,$CA331,CB331)</f>
        <v>0</v>
      </c>
      <c r="V331" s="34">
        <f>INDEX(Curves!$A$12:$AZ$907,$CA331,CC331)</f>
        <v>0</v>
      </c>
      <c r="W331" s="34">
        <f>INDEX(Curves!$A$12:$AZ$907,$CA331,CD331)</f>
        <v>0</v>
      </c>
      <c r="X331" s="34"/>
      <c r="Y331" s="34">
        <f>INDEX(Curves!$A$12:$AZ$907,$CA331,CF331)</f>
        <v>0</v>
      </c>
      <c r="Z331" s="34">
        <f>INDEX(Curves!$A$12:$AZ$907,$CA331,CG331)</f>
        <v>0</v>
      </c>
      <c r="AA331" s="34">
        <f>INDEX(Curves!$A$12:$AZ$907,$CA331,CH331)</f>
        <v>0</v>
      </c>
      <c r="AB331" s="34"/>
      <c r="AC331" s="34">
        <f>INDEX(Curves!$A$12:$AZ$907,$CA331,CJ331)</f>
        <v>0</v>
      </c>
      <c r="AD331" s="34">
        <f>INDEX(Curves!$A$12:$AZ$907,$CA331,CK331)</f>
        <v>0</v>
      </c>
      <c r="AE331" s="34">
        <f>INDEX(Curves!$A$12:$AZ$907,$CA331,CL331)</f>
        <v>0</v>
      </c>
      <c r="AF331" s="34"/>
      <c r="AG331" s="34">
        <f>INDEX(Curves!$A$12:$AZ$907,$CA331,CN331)</f>
        <v>0</v>
      </c>
      <c r="AH331" s="34">
        <f>INDEX(Curves!$A$12:$AZ$907,$CA331,CO331)</f>
        <v>0</v>
      </c>
      <c r="AI331" s="34">
        <f>INDEX(Curves!$A$12:$AZ$907,$CA331,CP331)</f>
        <v>0</v>
      </c>
      <c r="AJ331" s="34"/>
      <c r="AK331" s="34">
        <f>INDEX(Curves!$A$12:$AZ$907,$CA331,CR331)</f>
        <v>0</v>
      </c>
      <c r="AL331" s="34">
        <f>INDEX(Curves!$A$12:$AZ$907,$CA331,CS331)</f>
        <v>0</v>
      </c>
      <c r="AM331" s="34">
        <f>INDEX(Curves!$A$12:$AZ$907,$CA331,CT331)</f>
        <v>0</v>
      </c>
      <c r="AN331" s="34"/>
      <c r="AO331" s="34">
        <f>INDEX(Curves!$A$12:$AZ$907,$CA331,CV331)</f>
        <v>0</v>
      </c>
      <c r="AP331" s="34">
        <f>INDEX(Curves!$A$12:$AZ$907,$CA331,CW331)</f>
        <v>0</v>
      </c>
      <c r="AQ331" s="34">
        <f>INDEX(Curves!$A$12:$AZ$907,$CA331,CX331)</f>
        <v>0</v>
      </c>
      <c r="AR331" s="34"/>
      <c r="AS331" s="34">
        <f>INDEX(Curves!$A$12:$AZ$907,$CA331,CZ331)</f>
        <v>0</v>
      </c>
      <c r="AT331" s="34">
        <f>INDEX(Curves!$A$12:$AZ$907,$CA331,DA331)</f>
        <v>0</v>
      </c>
      <c r="AU331" s="34">
        <f>INDEX(Curves!$A$12:$AZ$907,$CA331,DB331)</f>
        <v>0</v>
      </c>
      <c r="AV331" s="34"/>
      <c r="AW331" s="34">
        <f>INDEX(Curves!$A$12:$AZ$907,$CA331,DD331)</f>
        <v>0</v>
      </c>
      <c r="AX331" s="34">
        <f>INDEX(Curves!$A$12:$AZ$907,$CA331,DE331)</f>
        <v>0</v>
      </c>
      <c r="AY331" s="34">
        <f>INDEX(Curves!$A$12:$AZ$907,$CA331,DF331)</f>
        <v>0</v>
      </c>
      <c r="AZ331" s="34"/>
      <c r="BA331" s="34">
        <f>INDEX(Curves!$A$12:$AZ$907,$CA331,DH331)</f>
        <v>0</v>
      </c>
      <c r="BB331" s="34">
        <f>INDEX(Curves!$A$12:$AZ$907,$CA331,DI331)</f>
        <v>0</v>
      </c>
      <c r="BC331" s="34">
        <f>INDEX(Curves!$A$12:$AZ$907,$CA331,DJ331)</f>
        <v>0</v>
      </c>
      <c r="BD331" s="34"/>
      <c r="BE331" s="34">
        <f>INDEX(Curves!$A$12:$AZ$907,$CA331,DL331)</f>
        <v>0</v>
      </c>
      <c r="BF331" s="34">
        <f>INDEX(Curves!$A$12:$AZ$907,$CA331,DM331)</f>
        <v>0</v>
      </c>
      <c r="BG331" s="34">
        <f>INDEX(Curves!$A$12:$AZ$907,$CA331,DN331)</f>
        <v>0</v>
      </c>
      <c r="BH331" s="34"/>
      <c r="BI331" s="34">
        <f>INDEX(Curves!$A$12:$AZ$907,$CA331,DP331)</f>
        <v>0</v>
      </c>
      <c r="BJ331" s="34">
        <f>INDEX(Curves!$A$12:$AZ$907,$CA331,DQ331)</f>
        <v>0</v>
      </c>
      <c r="BK331" s="34">
        <f>INDEX(Curves!$A$12:$AZ$907,$CA331,DR331)</f>
        <v>0</v>
      </c>
      <c r="BL331"/>
      <c r="BM331"/>
      <c r="BN331" s="17">
        <f t="shared" si="423"/>
        <v>36647</v>
      </c>
      <c r="BO331" s="17">
        <f t="shared" ref="BO331:BX331" si="430">EOMONTH(BN331,1)</f>
        <v>36707</v>
      </c>
      <c r="BP331" s="17">
        <f t="shared" si="430"/>
        <v>36738</v>
      </c>
      <c r="BQ331" s="17">
        <f t="shared" si="430"/>
        <v>36769</v>
      </c>
      <c r="BR331" s="17">
        <f t="shared" si="430"/>
        <v>36799</v>
      </c>
      <c r="BS331" s="17">
        <f t="shared" si="430"/>
        <v>36830</v>
      </c>
      <c r="BT331" s="17">
        <f t="shared" si="430"/>
        <v>36860</v>
      </c>
      <c r="BU331" s="17">
        <f t="shared" si="430"/>
        <v>36891</v>
      </c>
      <c r="BV331" s="17">
        <f t="shared" si="430"/>
        <v>36922</v>
      </c>
      <c r="BW331" s="17">
        <f t="shared" si="430"/>
        <v>36950</v>
      </c>
      <c r="BX331" s="17">
        <f t="shared" si="430"/>
        <v>36981</v>
      </c>
      <c r="BY331" s="9"/>
      <c r="CA331" s="12">
        <f>MATCH(C331,Curves!$C$12:$C$433,0)</f>
        <v>329</v>
      </c>
      <c r="CB331" s="12">
        <f>MATCH(CONCATENATE("NG ",TEXT($BN331,"mmm-yyyy")),Curves!$11:$11,0)</f>
        <v>20</v>
      </c>
      <c r="CC331" s="12">
        <f>MATCH(CONCATENATE("B ",TEXT($BN331,"mmm-yyyy")),Curves!$11:$11,0)</f>
        <v>8</v>
      </c>
      <c r="CD331" s="12">
        <f>MATCH(CONCATENATE("DISC ",TEXT($BN331,"mmm-yyyy")),Curves!$11:$11,0)</f>
        <v>32</v>
      </c>
      <c r="CE331" s="12"/>
      <c r="CF331" s="12">
        <f>MATCH(CONCATENATE("NG ",TEXT($BO331,"mmm-yyyy")),Curves!$11:$11,0)</f>
        <v>21</v>
      </c>
      <c r="CG331" s="12">
        <f>MATCH(CONCATENATE("B ",TEXT($BO331,"mmm-yyyy")),Curves!$11:$11,0)</f>
        <v>9</v>
      </c>
      <c r="CH331" s="12">
        <f>MATCH(CONCATENATE("DISC ",TEXT($BO331,"mmm-yyyy")),Curves!$11:$11,0)</f>
        <v>33</v>
      </c>
      <c r="CI331" s="12"/>
      <c r="CJ331" s="12">
        <f>MATCH(CONCATENATE("NG ",TEXT($BP331,"mmm-yyyy")),Curves!$11:$11,0)</f>
        <v>22</v>
      </c>
      <c r="CK331" s="12">
        <f>MATCH(CONCATENATE("B ",TEXT($BP331,"mmm-yyyy")),Curves!$11:$11,0)</f>
        <v>10</v>
      </c>
      <c r="CL331" s="12">
        <f>MATCH(CONCATENATE("DISC ",TEXT($BP331,"mmm-yyyy")),Curves!$11:$11,0)</f>
        <v>34</v>
      </c>
      <c r="CM331" s="12"/>
      <c r="CN331" s="12">
        <f>MATCH(CONCATENATE("NG ",TEXT($BQ331,"mmm-yyyy")),Curves!$11:$11,0)</f>
        <v>23</v>
      </c>
      <c r="CO331" s="12">
        <f>MATCH(CONCATENATE("B ",TEXT($BQ331,"mmm-yyyy")),Curves!$11:$11,0)</f>
        <v>11</v>
      </c>
      <c r="CP331" s="12">
        <f>MATCH(CONCATENATE("DISC ",TEXT($BQ331,"mmm-yyyy")),Curves!$11:$11,0)</f>
        <v>35</v>
      </c>
      <c r="CQ331" s="12"/>
      <c r="CR331" s="12">
        <f>MATCH(CONCATENATE("NG ",TEXT($BR331,"mmm-yyyy")),Curves!$11:$11,0)</f>
        <v>24</v>
      </c>
      <c r="CS331" s="12">
        <f>MATCH(CONCATENATE("B ",TEXT($BR331,"mmm-yyyy")),Curves!$11:$11,0)</f>
        <v>12</v>
      </c>
      <c r="CT331" s="12">
        <f>MATCH(CONCATENATE("DISC ",TEXT($BR331,"mmm-yyyy")),Curves!$11:$11,0)</f>
        <v>36</v>
      </c>
      <c r="CU331" s="12"/>
      <c r="CV331" s="12">
        <f>MATCH(CONCATENATE("NG ",TEXT($BS331,"mmm-yyyy")),Curves!$11:$11,0)</f>
        <v>25</v>
      </c>
      <c r="CW331" s="12">
        <f>MATCH(CONCATENATE("B ",TEXT($BS331,"mmm-yyyy")),Curves!$11:$11,0)</f>
        <v>13</v>
      </c>
      <c r="CX331" s="12">
        <f>MATCH(CONCATENATE("DISC ",TEXT($BS331,"mmm-yyyy")),Curves!$11:$11,0)</f>
        <v>37</v>
      </c>
      <c r="CY331" s="12"/>
      <c r="CZ331" s="12">
        <f>MATCH(CONCATENATE("NG ",TEXT($BT331,"mmm-yyyy")),Curves!$11:$11,0)</f>
        <v>26</v>
      </c>
      <c r="DA331" s="12">
        <f>MATCH(CONCATENATE("B ",TEXT($BT331,"mmm-yyyy")),Curves!$11:$11,0)</f>
        <v>14</v>
      </c>
      <c r="DB331" s="12">
        <f>MATCH(CONCATENATE("DISC ",TEXT($BT331,"mmm-yyyy")),Curves!$11:$11,0)</f>
        <v>38</v>
      </c>
      <c r="DC331" s="12"/>
      <c r="DD331" s="12">
        <f>MATCH(CONCATENATE("NG ",TEXT($BU331,"mmm-yyyy")),Curves!$11:$11,0)</f>
        <v>27</v>
      </c>
      <c r="DE331" s="12">
        <f>MATCH(CONCATENATE("B ",TEXT($BU331,"mmm-yyyy")),Curves!$11:$11,0)</f>
        <v>15</v>
      </c>
      <c r="DF331" s="12">
        <f>MATCH(CONCATENATE("DISC ",TEXT($BU331,"mmm-yyyy")),Curves!$11:$11,0)</f>
        <v>39</v>
      </c>
      <c r="DG331" s="12"/>
      <c r="DH331" s="12">
        <f>MATCH(CONCATENATE("NG ",TEXT($BV331,"mmm-yyyy")),Curves!$11:$11,0)</f>
        <v>28</v>
      </c>
      <c r="DI331" s="12">
        <f>MATCH(CONCATENATE("B ",TEXT($BV331,"mmm-yyyy")),Curves!$11:$11,0)</f>
        <v>16</v>
      </c>
      <c r="DJ331" s="12">
        <f>MATCH(CONCATENATE("DISC ",TEXT($BV331,"mmm-yyyy")),Curves!$11:$11,0)</f>
        <v>40</v>
      </c>
      <c r="DL331" s="12">
        <f>MATCH(CONCATENATE("NG ",TEXT($BW331,"mmm-yyyy")),Curves!$11:$11,0)</f>
        <v>29</v>
      </c>
      <c r="DM331" s="12">
        <f>MATCH(CONCATENATE("B ",TEXT($BW331,"mmm-yyyy")),Curves!$11:$11,0)</f>
        <v>17</v>
      </c>
      <c r="DN331" s="12">
        <f>MATCH(CONCATENATE("DISC ",TEXT($BW331,"mmm-yyyy")),Curves!$11:$11,0)</f>
        <v>41</v>
      </c>
      <c r="DP331" s="12">
        <f>MATCH(CONCATENATE("NG ",TEXT($BX331,"mmm-yyyy")),Curves!$11:$11,0)</f>
        <v>30</v>
      </c>
      <c r="DQ331" s="12">
        <f>MATCH(CONCATENATE("B ",TEXT($BX331,"mmm-yyyy")),Curves!$11:$11,0)</f>
        <v>18</v>
      </c>
      <c r="DR331" s="12">
        <f>MATCH(CONCATENATE("DISC ",TEXT($BX331,"mmm-yyyy")),Curves!$11:$11,0)</f>
        <v>42</v>
      </c>
    </row>
    <row r="332" spans="2:122" x14ac:dyDescent="0.2">
      <c r="B332" s="6">
        <f t="shared" si="407"/>
        <v>36951</v>
      </c>
      <c r="C332" s="27">
        <f>IF(Curves!C341&lt;&gt;"",Curves!C341,"")</f>
        <v>36946</v>
      </c>
      <c r="D332" s="31"/>
      <c r="E332" s="20">
        <f t="shared" si="408"/>
        <v>0</v>
      </c>
      <c r="F332" s="20">
        <f t="shared" si="410"/>
        <v>0</v>
      </c>
      <c r="G332" s="20">
        <f t="shared" si="411"/>
        <v>0</v>
      </c>
      <c r="H332" s="20">
        <f t="shared" si="412"/>
        <v>0</v>
      </c>
      <c r="I332" s="20">
        <f t="shared" si="413"/>
        <v>0</v>
      </c>
      <c r="J332" s="20">
        <f t="shared" si="414"/>
        <v>0</v>
      </c>
      <c r="K332" s="20">
        <f t="shared" si="415"/>
        <v>0</v>
      </c>
      <c r="L332" s="20">
        <f t="shared" si="416"/>
        <v>0</v>
      </c>
      <c r="M332" s="20">
        <f t="shared" si="417"/>
        <v>0</v>
      </c>
      <c r="N332" s="20">
        <f t="shared" si="418"/>
        <v>0</v>
      </c>
      <c r="O332" s="21">
        <f t="shared" si="419"/>
        <v>0</v>
      </c>
      <c r="P332" s="20"/>
      <c r="Q332" s="50">
        <f t="shared" si="420"/>
        <v>0</v>
      </c>
      <c r="R332" s="50">
        <f t="shared" si="389"/>
        <v>0</v>
      </c>
      <c r="S332" s="51">
        <f t="shared" si="421"/>
        <v>0.50127665381004682</v>
      </c>
      <c r="U332" s="34">
        <f>INDEX(Curves!$A$12:$AZ$907,$CA332,CB332)</f>
        <v>0</v>
      </c>
      <c r="V332" s="34">
        <f>INDEX(Curves!$A$12:$AZ$907,$CA332,CC332)</f>
        <v>0</v>
      </c>
      <c r="W332" s="34">
        <f>INDEX(Curves!$A$12:$AZ$907,$CA332,CD332)</f>
        <v>0</v>
      </c>
      <c r="X332" s="34"/>
      <c r="Y332" s="34">
        <f>INDEX(Curves!$A$12:$AZ$907,$CA332,CF332)</f>
        <v>0</v>
      </c>
      <c r="Z332" s="34">
        <f>INDEX(Curves!$A$12:$AZ$907,$CA332,CG332)</f>
        <v>0</v>
      </c>
      <c r="AA332" s="34">
        <f>INDEX(Curves!$A$12:$AZ$907,$CA332,CH332)</f>
        <v>0</v>
      </c>
      <c r="AB332" s="34"/>
      <c r="AC332" s="34">
        <f>INDEX(Curves!$A$12:$AZ$907,$CA332,CJ332)</f>
        <v>0</v>
      </c>
      <c r="AD332" s="34">
        <f>INDEX(Curves!$A$12:$AZ$907,$CA332,CK332)</f>
        <v>0</v>
      </c>
      <c r="AE332" s="34">
        <f>INDEX(Curves!$A$12:$AZ$907,$CA332,CL332)</f>
        <v>0</v>
      </c>
      <c r="AF332" s="34"/>
      <c r="AG332" s="34">
        <f>INDEX(Curves!$A$12:$AZ$907,$CA332,CN332)</f>
        <v>0</v>
      </c>
      <c r="AH332" s="34">
        <f>INDEX(Curves!$A$12:$AZ$907,$CA332,CO332)</f>
        <v>0</v>
      </c>
      <c r="AI332" s="34">
        <f>INDEX(Curves!$A$12:$AZ$907,$CA332,CP332)</f>
        <v>0</v>
      </c>
      <c r="AJ332" s="34"/>
      <c r="AK332" s="34">
        <f>INDEX(Curves!$A$12:$AZ$907,$CA332,CR332)</f>
        <v>0</v>
      </c>
      <c r="AL332" s="34">
        <f>INDEX(Curves!$A$12:$AZ$907,$CA332,CS332)</f>
        <v>0</v>
      </c>
      <c r="AM332" s="34">
        <f>INDEX(Curves!$A$12:$AZ$907,$CA332,CT332)</f>
        <v>0</v>
      </c>
      <c r="AN332" s="34"/>
      <c r="AO332" s="34">
        <f>INDEX(Curves!$A$12:$AZ$907,$CA332,CV332)</f>
        <v>0</v>
      </c>
      <c r="AP332" s="34">
        <f>INDEX(Curves!$A$12:$AZ$907,$CA332,CW332)</f>
        <v>0</v>
      </c>
      <c r="AQ332" s="34">
        <f>INDEX(Curves!$A$12:$AZ$907,$CA332,CX332)</f>
        <v>0</v>
      </c>
      <c r="AR332" s="34"/>
      <c r="AS332" s="34">
        <f>INDEX(Curves!$A$12:$AZ$907,$CA332,CZ332)</f>
        <v>0</v>
      </c>
      <c r="AT332" s="34">
        <f>INDEX(Curves!$A$12:$AZ$907,$CA332,DA332)</f>
        <v>0</v>
      </c>
      <c r="AU332" s="34">
        <f>INDEX(Curves!$A$12:$AZ$907,$CA332,DB332)</f>
        <v>0</v>
      </c>
      <c r="AV332" s="34"/>
      <c r="AW332" s="34">
        <f>INDEX(Curves!$A$12:$AZ$907,$CA332,DD332)</f>
        <v>0</v>
      </c>
      <c r="AX332" s="34">
        <f>INDEX(Curves!$A$12:$AZ$907,$CA332,DE332)</f>
        <v>0</v>
      </c>
      <c r="AY332" s="34">
        <f>INDEX(Curves!$A$12:$AZ$907,$CA332,DF332)</f>
        <v>0</v>
      </c>
      <c r="AZ332" s="34"/>
      <c r="BA332" s="34">
        <f>INDEX(Curves!$A$12:$AZ$907,$CA332,DH332)</f>
        <v>0</v>
      </c>
      <c r="BB332" s="34">
        <f>INDEX(Curves!$A$12:$AZ$907,$CA332,DI332)</f>
        <v>0</v>
      </c>
      <c r="BC332" s="34">
        <f>INDEX(Curves!$A$12:$AZ$907,$CA332,DJ332)</f>
        <v>0</v>
      </c>
      <c r="BD332" s="34"/>
      <c r="BE332" s="34">
        <f>INDEX(Curves!$A$12:$AZ$907,$CA332,DL332)</f>
        <v>0</v>
      </c>
      <c r="BF332" s="34">
        <f>INDEX(Curves!$A$12:$AZ$907,$CA332,DM332)</f>
        <v>0</v>
      </c>
      <c r="BG332" s="34">
        <f>INDEX(Curves!$A$12:$AZ$907,$CA332,DN332)</f>
        <v>0</v>
      </c>
      <c r="BH332" s="34"/>
      <c r="BI332" s="34">
        <f>INDEX(Curves!$A$12:$AZ$907,$CA332,DP332)</f>
        <v>0</v>
      </c>
      <c r="BJ332" s="34">
        <f>INDEX(Curves!$A$12:$AZ$907,$CA332,DQ332)</f>
        <v>0</v>
      </c>
      <c r="BK332" s="34">
        <f>INDEX(Curves!$A$12:$AZ$907,$CA332,DR332)</f>
        <v>0</v>
      </c>
      <c r="BL332"/>
      <c r="BM332"/>
      <c r="BN332" s="17">
        <f t="shared" si="423"/>
        <v>36647</v>
      </c>
      <c r="BO332" s="17">
        <f t="shared" ref="BO332:BX332" si="431">EOMONTH(BN332,1)</f>
        <v>36707</v>
      </c>
      <c r="BP332" s="17">
        <f t="shared" si="431"/>
        <v>36738</v>
      </c>
      <c r="BQ332" s="17">
        <f t="shared" si="431"/>
        <v>36769</v>
      </c>
      <c r="BR332" s="17">
        <f t="shared" si="431"/>
        <v>36799</v>
      </c>
      <c r="BS332" s="17">
        <f t="shared" si="431"/>
        <v>36830</v>
      </c>
      <c r="BT332" s="17">
        <f t="shared" si="431"/>
        <v>36860</v>
      </c>
      <c r="BU332" s="17">
        <f t="shared" si="431"/>
        <v>36891</v>
      </c>
      <c r="BV332" s="17">
        <f t="shared" si="431"/>
        <v>36922</v>
      </c>
      <c r="BW332" s="17">
        <f t="shared" si="431"/>
        <v>36950</v>
      </c>
      <c r="BX332" s="17">
        <f t="shared" si="431"/>
        <v>36981</v>
      </c>
      <c r="BY332" s="9"/>
      <c r="CA332" s="12">
        <f>MATCH(C332,Curves!$C$12:$C$433,0)</f>
        <v>330</v>
      </c>
      <c r="CB332" s="12">
        <f>MATCH(CONCATENATE("NG ",TEXT($BN332,"mmm-yyyy")),Curves!$11:$11,0)</f>
        <v>20</v>
      </c>
      <c r="CC332" s="12">
        <f>MATCH(CONCATENATE("B ",TEXT($BN332,"mmm-yyyy")),Curves!$11:$11,0)</f>
        <v>8</v>
      </c>
      <c r="CD332" s="12">
        <f>MATCH(CONCATENATE("DISC ",TEXT($BN332,"mmm-yyyy")),Curves!$11:$11,0)</f>
        <v>32</v>
      </c>
      <c r="CE332" s="12"/>
      <c r="CF332" s="12">
        <f>MATCH(CONCATENATE("NG ",TEXT($BO332,"mmm-yyyy")),Curves!$11:$11,0)</f>
        <v>21</v>
      </c>
      <c r="CG332" s="12">
        <f>MATCH(CONCATENATE("B ",TEXT($BO332,"mmm-yyyy")),Curves!$11:$11,0)</f>
        <v>9</v>
      </c>
      <c r="CH332" s="12">
        <f>MATCH(CONCATENATE("DISC ",TEXT($BO332,"mmm-yyyy")),Curves!$11:$11,0)</f>
        <v>33</v>
      </c>
      <c r="CI332" s="12"/>
      <c r="CJ332" s="12">
        <f>MATCH(CONCATENATE("NG ",TEXT($BP332,"mmm-yyyy")),Curves!$11:$11,0)</f>
        <v>22</v>
      </c>
      <c r="CK332" s="12">
        <f>MATCH(CONCATENATE("B ",TEXT($BP332,"mmm-yyyy")),Curves!$11:$11,0)</f>
        <v>10</v>
      </c>
      <c r="CL332" s="12">
        <f>MATCH(CONCATENATE("DISC ",TEXT($BP332,"mmm-yyyy")),Curves!$11:$11,0)</f>
        <v>34</v>
      </c>
      <c r="CM332" s="12"/>
      <c r="CN332" s="12">
        <f>MATCH(CONCATENATE("NG ",TEXT($BQ332,"mmm-yyyy")),Curves!$11:$11,0)</f>
        <v>23</v>
      </c>
      <c r="CO332" s="12">
        <f>MATCH(CONCATENATE("B ",TEXT($BQ332,"mmm-yyyy")),Curves!$11:$11,0)</f>
        <v>11</v>
      </c>
      <c r="CP332" s="12">
        <f>MATCH(CONCATENATE("DISC ",TEXT($BQ332,"mmm-yyyy")),Curves!$11:$11,0)</f>
        <v>35</v>
      </c>
      <c r="CQ332" s="12"/>
      <c r="CR332" s="12">
        <f>MATCH(CONCATENATE("NG ",TEXT($BR332,"mmm-yyyy")),Curves!$11:$11,0)</f>
        <v>24</v>
      </c>
      <c r="CS332" s="12">
        <f>MATCH(CONCATENATE("B ",TEXT($BR332,"mmm-yyyy")),Curves!$11:$11,0)</f>
        <v>12</v>
      </c>
      <c r="CT332" s="12">
        <f>MATCH(CONCATENATE("DISC ",TEXT($BR332,"mmm-yyyy")),Curves!$11:$11,0)</f>
        <v>36</v>
      </c>
      <c r="CU332" s="12"/>
      <c r="CV332" s="12">
        <f>MATCH(CONCATENATE("NG ",TEXT($BS332,"mmm-yyyy")),Curves!$11:$11,0)</f>
        <v>25</v>
      </c>
      <c r="CW332" s="12">
        <f>MATCH(CONCATENATE("B ",TEXT($BS332,"mmm-yyyy")),Curves!$11:$11,0)</f>
        <v>13</v>
      </c>
      <c r="CX332" s="12">
        <f>MATCH(CONCATENATE("DISC ",TEXT($BS332,"mmm-yyyy")),Curves!$11:$11,0)</f>
        <v>37</v>
      </c>
      <c r="CY332" s="12"/>
      <c r="CZ332" s="12">
        <f>MATCH(CONCATENATE("NG ",TEXT($BT332,"mmm-yyyy")),Curves!$11:$11,0)</f>
        <v>26</v>
      </c>
      <c r="DA332" s="12">
        <f>MATCH(CONCATENATE("B ",TEXT($BT332,"mmm-yyyy")),Curves!$11:$11,0)</f>
        <v>14</v>
      </c>
      <c r="DB332" s="12">
        <f>MATCH(CONCATENATE("DISC ",TEXT($BT332,"mmm-yyyy")),Curves!$11:$11,0)</f>
        <v>38</v>
      </c>
      <c r="DC332" s="12"/>
      <c r="DD332" s="12">
        <f>MATCH(CONCATENATE("NG ",TEXT($BU332,"mmm-yyyy")),Curves!$11:$11,0)</f>
        <v>27</v>
      </c>
      <c r="DE332" s="12">
        <f>MATCH(CONCATENATE("B ",TEXT($BU332,"mmm-yyyy")),Curves!$11:$11,0)</f>
        <v>15</v>
      </c>
      <c r="DF332" s="12">
        <f>MATCH(CONCATENATE("DISC ",TEXT($BU332,"mmm-yyyy")),Curves!$11:$11,0)</f>
        <v>39</v>
      </c>
      <c r="DG332" s="12"/>
      <c r="DH332" s="12">
        <f>MATCH(CONCATENATE("NG ",TEXT($BV332,"mmm-yyyy")),Curves!$11:$11,0)</f>
        <v>28</v>
      </c>
      <c r="DI332" s="12">
        <f>MATCH(CONCATENATE("B ",TEXT($BV332,"mmm-yyyy")),Curves!$11:$11,0)</f>
        <v>16</v>
      </c>
      <c r="DJ332" s="12">
        <f>MATCH(CONCATENATE("DISC ",TEXT($BV332,"mmm-yyyy")),Curves!$11:$11,0)</f>
        <v>40</v>
      </c>
      <c r="DL332" s="12">
        <f>MATCH(CONCATENATE("NG ",TEXT($BW332,"mmm-yyyy")),Curves!$11:$11,0)</f>
        <v>29</v>
      </c>
      <c r="DM332" s="12">
        <f>MATCH(CONCATENATE("B ",TEXT($BW332,"mmm-yyyy")),Curves!$11:$11,0)</f>
        <v>17</v>
      </c>
      <c r="DN332" s="12">
        <f>MATCH(CONCATENATE("DISC ",TEXT($BW332,"mmm-yyyy")),Curves!$11:$11,0)</f>
        <v>41</v>
      </c>
      <c r="DP332" s="12">
        <f>MATCH(CONCATENATE("NG ",TEXT($BX332,"mmm-yyyy")),Curves!$11:$11,0)</f>
        <v>30</v>
      </c>
      <c r="DQ332" s="12">
        <f>MATCH(CONCATENATE("B ",TEXT($BX332,"mmm-yyyy")),Curves!$11:$11,0)</f>
        <v>18</v>
      </c>
      <c r="DR332" s="12">
        <f>MATCH(CONCATENATE("DISC ",TEXT($BX332,"mmm-yyyy")),Curves!$11:$11,0)</f>
        <v>42</v>
      </c>
    </row>
    <row r="333" spans="2:122" x14ac:dyDescent="0.2">
      <c r="B333" s="6">
        <f t="shared" si="407"/>
        <v>36951</v>
      </c>
      <c r="C333" s="27">
        <f>IF(Curves!C342&lt;&gt;"",Curves!C342,"")</f>
        <v>36947</v>
      </c>
      <c r="D333" s="31"/>
      <c r="E333" s="20">
        <f t="shared" si="408"/>
        <v>0</v>
      </c>
      <c r="F333" s="20">
        <f t="shared" si="410"/>
        <v>0</v>
      </c>
      <c r="G333" s="20">
        <f t="shared" si="411"/>
        <v>0</v>
      </c>
      <c r="H333" s="20">
        <f t="shared" si="412"/>
        <v>0</v>
      </c>
      <c r="I333" s="20">
        <f t="shared" si="413"/>
        <v>0</v>
      </c>
      <c r="J333" s="20">
        <f t="shared" si="414"/>
        <v>0</v>
      </c>
      <c r="K333" s="20">
        <f t="shared" si="415"/>
        <v>0</v>
      </c>
      <c r="L333" s="20">
        <f t="shared" si="416"/>
        <v>0</v>
      </c>
      <c r="M333" s="20">
        <f t="shared" si="417"/>
        <v>0</v>
      </c>
      <c r="N333" s="20">
        <f t="shared" si="418"/>
        <v>0</v>
      </c>
      <c r="O333" s="21">
        <f t="shared" si="419"/>
        <v>0</v>
      </c>
      <c r="P333" s="20"/>
      <c r="Q333" s="50">
        <f t="shared" si="420"/>
        <v>0</v>
      </c>
      <c r="R333" s="50">
        <f t="shared" si="389"/>
        <v>0</v>
      </c>
      <c r="S333" s="51">
        <f t="shared" si="421"/>
        <v>0.50127665381004682</v>
      </c>
      <c r="U333" s="34">
        <f>INDEX(Curves!$A$12:$AZ$907,$CA333,CB333)</f>
        <v>0</v>
      </c>
      <c r="V333" s="34">
        <f>INDEX(Curves!$A$12:$AZ$907,$CA333,CC333)</f>
        <v>0</v>
      </c>
      <c r="W333" s="34">
        <f>INDEX(Curves!$A$12:$AZ$907,$CA333,CD333)</f>
        <v>0</v>
      </c>
      <c r="X333" s="34"/>
      <c r="Y333" s="34">
        <f>INDEX(Curves!$A$12:$AZ$907,$CA333,CF333)</f>
        <v>0</v>
      </c>
      <c r="Z333" s="34">
        <f>INDEX(Curves!$A$12:$AZ$907,$CA333,CG333)</f>
        <v>0</v>
      </c>
      <c r="AA333" s="34">
        <f>INDEX(Curves!$A$12:$AZ$907,$CA333,CH333)</f>
        <v>0</v>
      </c>
      <c r="AB333" s="34"/>
      <c r="AC333" s="34">
        <f>INDEX(Curves!$A$12:$AZ$907,$CA333,CJ333)</f>
        <v>0</v>
      </c>
      <c r="AD333" s="34">
        <f>INDEX(Curves!$A$12:$AZ$907,$CA333,CK333)</f>
        <v>0</v>
      </c>
      <c r="AE333" s="34">
        <f>INDEX(Curves!$A$12:$AZ$907,$CA333,CL333)</f>
        <v>0</v>
      </c>
      <c r="AF333" s="34"/>
      <c r="AG333" s="34">
        <f>INDEX(Curves!$A$12:$AZ$907,$CA333,CN333)</f>
        <v>0</v>
      </c>
      <c r="AH333" s="34">
        <f>INDEX(Curves!$A$12:$AZ$907,$CA333,CO333)</f>
        <v>0</v>
      </c>
      <c r="AI333" s="34">
        <f>INDEX(Curves!$A$12:$AZ$907,$CA333,CP333)</f>
        <v>0</v>
      </c>
      <c r="AJ333" s="34"/>
      <c r="AK333" s="34">
        <f>INDEX(Curves!$A$12:$AZ$907,$CA333,CR333)</f>
        <v>0</v>
      </c>
      <c r="AL333" s="34">
        <f>INDEX(Curves!$A$12:$AZ$907,$CA333,CS333)</f>
        <v>0</v>
      </c>
      <c r="AM333" s="34">
        <f>INDEX(Curves!$A$12:$AZ$907,$CA333,CT333)</f>
        <v>0</v>
      </c>
      <c r="AN333" s="34"/>
      <c r="AO333" s="34">
        <f>INDEX(Curves!$A$12:$AZ$907,$CA333,CV333)</f>
        <v>0</v>
      </c>
      <c r="AP333" s="34">
        <f>INDEX(Curves!$A$12:$AZ$907,$CA333,CW333)</f>
        <v>0</v>
      </c>
      <c r="AQ333" s="34">
        <f>INDEX(Curves!$A$12:$AZ$907,$CA333,CX333)</f>
        <v>0</v>
      </c>
      <c r="AR333" s="34"/>
      <c r="AS333" s="34">
        <f>INDEX(Curves!$A$12:$AZ$907,$CA333,CZ333)</f>
        <v>0</v>
      </c>
      <c r="AT333" s="34">
        <f>INDEX(Curves!$A$12:$AZ$907,$CA333,DA333)</f>
        <v>0</v>
      </c>
      <c r="AU333" s="34">
        <f>INDEX(Curves!$A$12:$AZ$907,$CA333,DB333)</f>
        <v>0</v>
      </c>
      <c r="AV333" s="34"/>
      <c r="AW333" s="34">
        <f>INDEX(Curves!$A$12:$AZ$907,$CA333,DD333)</f>
        <v>0</v>
      </c>
      <c r="AX333" s="34">
        <f>INDEX(Curves!$A$12:$AZ$907,$CA333,DE333)</f>
        <v>0</v>
      </c>
      <c r="AY333" s="34">
        <f>INDEX(Curves!$A$12:$AZ$907,$CA333,DF333)</f>
        <v>0</v>
      </c>
      <c r="AZ333" s="34"/>
      <c r="BA333" s="34">
        <f>INDEX(Curves!$A$12:$AZ$907,$CA333,DH333)</f>
        <v>0</v>
      </c>
      <c r="BB333" s="34">
        <f>INDEX(Curves!$A$12:$AZ$907,$CA333,DI333)</f>
        <v>0</v>
      </c>
      <c r="BC333" s="34">
        <f>INDEX(Curves!$A$12:$AZ$907,$CA333,DJ333)</f>
        <v>0</v>
      </c>
      <c r="BD333" s="34"/>
      <c r="BE333" s="34">
        <f>INDEX(Curves!$A$12:$AZ$907,$CA333,DL333)</f>
        <v>0</v>
      </c>
      <c r="BF333" s="34">
        <f>INDEX(Curves!$A$12:$AZ$907,$CA333,DM333)</f>
        <v>0</v>
      </c>
      <c r="BG333" s="34">
        <f>INDEX(Curves!$A$12:$AZ$907,$CA333,DN333)</f>
        <v>0</v>
      </c>
      <c r="BH333" s="34"/>
      <c r="BI333" s="34">
        <f>INDEX(Curves!$A$12:$AZ$907,$CA333,DP333)</f>
        <v>0</v>
      </c>
      <c r="BJ333" s="34">
        <f>INDEX(Curves!$A$12:$AZ$907,$CA333,DQ333)</f>
        <v>0</v>
      </c>
      <c r="BK333" s="34">
        <f>INDEX(Curves!$A$12:$AZ$907,$CA333,DR333)</f>
        <v>0</v>
      </c>
      <c r="BL333"/>
      <c r="BM333"/>
      <c r="BN333" s="17">
        <f t="shared" si="423"/>
        <v>36647</v>
      </c>
      <c r="BO333" s="17">
        <f t="shared" ref="BO333:BX333" si="432">EOMONTH(BN333,1)</f>
        <v>36707</v>
      </c>
      <c r="BP333" s="17">
        <f t="shared" si="432"/>
        <v>36738</v>
      </c>
      <c r="BQ333" s="17">
        <f t="shared" si="432"/>
        <v>36769</v>
      </c>
      <c r="BR333" s="17">
        <f t="shared" si="432"/>
        <v>36799</v>
      </c>
      <c r="BS333" s="17">
        <f t="shared" si="432"/>
        <v>36830</v>
      </c>
      <c r="BT333" s="17">
        <f t="shared" si="432"/>
        <v>36860</v>
      </c>
      <c r="BU333" s="17">
        <f t="shared" si="432"/>
        <v>36891</v>
      </c>
      <c r="BV333" s="17">
        <f t="shared" si="432"/>
        <v>36922</v>
      </c>
      <c r="BW333" s="17">
        <f t="shared" si="432"/>
        <v>36950</v>
      </c>
      <c r="BX333" s="17">
        <f t="shared" si="432"/>
        <v>36981</v>
      </c>
      <c r="BY333" s="9"/>
      <c r="CA333" s="12">
        <f>MATCH(C333,Curves!$C$12:$C$433,0)</f>
        <v>331</v>
      </c>
      <c r="CB333" s="12">
        <f>MATCH(CONCATENATE("NG ",TEXT($BN333,"mmm-yyyy")),Curves!$11:$11,0)</f>
        <v>20</v>
      </c>
      <c r="CC333" s="12">
        <f>MATCH(CONCATENATE("B ",TEXT($BN333,"mmm-yyyy")),Curves!$11:$11,0)</f>
        <v>8</v>
      </c>
      <c r="CD333" s="12">
        <f>MATCH(CONCATENATE("DISC ",TEXT($BN333,"mmm-yyyy")),Curves!$11:$11,0)</f>
        <v>32</v>
      </c>
      <c r="CE333" s="12"/>
      <c r="CF333" s="12">
        <f>MATCH(CONCATENATE("NG ",TEXT($BO333,"mmm-yyyy")),Curves!$11:$11,0)</f>
        <v>21</v>
      </c>
      <c r="CG333" s="12">
        <f>MATCH(CONCATENATE("B ",TEXT($BO333,"mmm-yyyy")),Curves!$11:$11,0)</f>
        <v>9</v>
      </c>
      <c r="CH333" s="12">
        <f>MATCH(CONCATENATE("DISC ",TEXT($BO333,"mmm-yyyy")),Curves!$11:$11,0)</f>
        <v>33</v>
      </c>
      <c r="CI333" s="12"/>
      <c r="CJ333" s="12">
        <f>MATCH(CONCATENATE("NG ",TEXT($BP333,"mmm-yyyy")),Curves!$11:$11,0)</f>
        <v>22</v>
      </c>
      <c r="CK333" s="12">
        <f>MATCH(CONCATENATE("B ",TEXT($BP333,"mmm-yyyy")),Curves!$11:$11,0)</f>
        <v>10</v>
      </c>
      <c r="CL333" s="12">
        <f>MATCH(CONCATENATE("DISC ",TEXT($BP333,"mmm-yyyy")),Curves!$11:$11,0)</f>
        <v>34</v>
      </c>
      <c r="CM333" s="12"/>
      <c r="CN333" s="12">
        <f>MATCH(CONCATENATE("NG ",TEXT($BQ333,"mmm-yyyy")),Curves!$11:$11,0)</f>
        <v>23</v>
      </c>
      <c r="CO333" s="12">
        <f>MATCH(CONCATENATE("B ",TEXT($BQ333,"mmm-yyyy")),Curves!$11:$11,0)</f>
        <v>11</v>
      </c>
      <c r="CP333" s="12">
        <f>MATCH(CONCATENATE("DISC ",TEXT($BQ333,"mmm-yyyy")),Curves!$11:$11,0)</f>
        <v>35</v>
      </c>
      <c r="CQ333" s="12"/>
      <c r="CR333" s="12">
        <f>MATCH(CONCATENATE("NG ",TEXT($BR333,"mmm-yyyy")),Curves!$11:$11,0)</f>
        <v>24</v>
      </c>
      <c r="CS333" s="12">
        <f>MATCH(CONCATENATE("B ",TEXT($BR333,"mmm-yyyy")),Curves!$11:$11,0)</f>
        <v>12</v>
      </c>
      <c r="CT333" s="12">
        <f>MATCH(CONCATENATE("DISC ",TEXT($BR333,"mmm-yyyy")),Curves!$11:$11,0)</f>
        <v>36</v>
      </c>
      <c r="CU333" s="12"/>
      <c r="CV333" s="12">
        <f>MATCH(CONCATENATE("NG ",TEXT($BS333,"mmm-yyyy")),Curves!$11:$11,0)</f>
        <v>25</v>
      </c>
      <c r="CW333" s="12">
        <f>MATCH(CONCATENATE("B ",TEXT($BS333,"mmm-yyyy")),Curves!$11:$11,0)</f>
        <v>13</v>
      </c>
      <c r="CX333" s="12">
        <f>MATCH(CONCATENATE("DISC ",TEXT($BS333,"mmm-yyyy")),Curves!$11:$11,0)</f>
        <v>37</v>
      </c>
      <c r="CY333" s="12"/>
      <c r="CZ333" s="12">
        <f>MATCH(CONCATENATE("NG ",TEXT($BT333,"mmm-yyyy")),Curves!$11:$11,0)</f>
        <v>26</v>
      </c>
      <c r="DA333" s="12">
        <f>MATCH(CONCATENATE("B ",TEXT($BT333,"mmm-yyyy")),Curves!$11:$11,0)</f>
        <v>14</v>
      </c>
      <c r="DB333" s="12">
        <f>MATCH(CONCATENATE("DISC ",TEXT($BT333,"mmm-yyyy")),Curves!$11:$11,0)</f>
        <v>38</v>
      </c>
      <c r="DC333" s="12"/>
      <c r="DD333" s="12">
        <f>MATCH(CONCATENATE("NG ",TEXT($BU333,"mmm-yyyy")),Curves!$11:$11,0)</f>
        <v>27</v>
      </c>
      <c r="DE333" s="12">
        <f>MATCH(CONCATENATE("B ",TEXT($BU333,"mmm-yyyy")),Curves!$11:$11,0)</f>
        <v>15</v>
      </c>
      <c r="DF333" s="12">
        <f>MATCH(CONCATENATE("DISC ",TEXT($BU333,"mmm-yyyy")),Curves!$11:$11,0)</f>
        <v>39</v>
      </c>
      <c r="DG333" s="12"/>
      <c r="DH333" s="12">
        <f>MATCH(CONCATENATE("NG ",TEXT($BV333,"mmm-yyyy")),Curves!$11:$11,0)</f>
        <v>28</v>
      </c>
      <c r="DI333" s="12">
        <f>MATCH(CONCATENATE("B ",TEXT($BV333,"mmm-yyyy")),Curves!$11:$11,0)</f>
        <v>16</v>
      </c>
      <c r="DJ333" s="12">
        <f>MATCH(CONCATENATE("DISC ",TEXT($BV333,"mmm-yyyy")),Curves!$11:$11,0)</f>
        <v>40</v>
      </c>
      <c r="DL333" s="12">
        <f>MATCH(CONCATENATE("NG ",TEXT($BW333,"mmm-yyyy")),Curves!$11:$11,0)</f>
        <v>29</v>
      </c>
      <c r="DM333" s="12">
        <f>MATCH(CONCATENATE("B ",TEXT($BW333,"mmm-yyyy")),Curves!$11:$11,0)</f>
        <v>17</v>
      </c>
      <c r="DN333" s="12">
        <f>MATCH(CONCATENATE("DISC ",TEXT($BW333,"mmm-yyyy")),Curves!$11:$11,0)</f>
        <v>41</v>
      </c>
      <c r="DP333" s="12">
        <f>MATCH(CONCATENATE("NG ",TEXT($BX333,"mmm-yyyy")),Curves!$11:$11,0)</f>
        <v>30</v>
      </c>
      <c r="DQ333" s="12">
        <f>MATCH(CONCATENATE("B ",TEXT($BX333,"mmm-yyyy")),Curves!$11:$11,0)</f>
        <v>18</v>
      </c>
      <c r="DR333" s="12">
        <f>MATCH(CONCATENATE("DISC ",TEXT($BX333,"mmm-yyyy")),Curves!$11:$11,0)</f>
        <v>42</v>
      </c>
    </row>
    <row r="334" spans="2:122" x14ac:dyDescent="0.2">
      <c r="B334" s="6">
        <f t="shared" si="407"/>
        <v>36951</v>
      </c>
      <c r="C334" s="27">
        <f>IF(Curves!C343&lt;&gt;"",Curves!C343,"")</f>
        <v>36948</v>
      </c>
      <c r="D334" s="31"/>
      <c r="E334" s="20">
        <f t="shared" si="408"/>
        <v>0</v>
      </c>
      <c r="F334" s="20">
        <f t="shared" si="410"/>
        <v>0</v>
      </c>
      <c r="G334" s="20">
        <f t="shared" si="411"/>
        <v>0</v>
      </c>
      <c r="H334" s="20">
        <f t="shared" si="412"/>
        <v>0</v>
      </c>
      <c r="I334" s="20">
        <f t="shared" si="413"/>
        <v>0</v>
      </c>
      <c r="J334" s="20">
        <f t="shared" si="414"/>
        <v>0</v>
      </c>
      <c r="K334" s="20">
        <f t="shared" si="415"/>
        <v>0</v>
      </c>
      <c r="L334" s="20">
        <f t="shared" si="416"/>
        <v>0</v>
      </c>
      <c r="M334" s="20">
        <f t="shared" si="417"/>
        <v>0</v>
      </c>
      <c r="N334" s="20">
        <f t="shared" si="418"/>
        <v>0</v>
      </c>
      <c r="O334" s="21">
        <f t="shared" si="419"/>
        <v>0</v>
      </c>
      <c r="P334" s="20"/>
      <c r="Q334" s="50">
        <f t="shared" si="420"/>
        <v>0</v>
      </c>
      <c r="R334" s="50">
        <f t="shared" si="389"/>
        <v>0</v>
      </c>
      <c r="S334" s="51"/>
      <c r="U334" s="34">
        <f>INDEX(Curves!$A$12:$AZ$907,$CA334,CB334)</f>
        <v>0</v>
      </c>
      <c r="V334" s="34">
        <f>INDEX(Curves!$A$12:$AZ$907,$CA334,CC334)</f>
        <v>0</v>
      </c>
      <c r="W334" s="34">
        <f>INDEX(Curves!$A$12:$AZ$907,$CA334,CD334)</f>
        <v>0</v>
      </c>
      <c r="X334" s="34"/>
      <c r="Y334" s="34">
        <f>INDEX(Curves!$A$12:$AZ$907,$CA334,CF334)</f>
        <v>0</v>
      </c>
      <c r="Z334" s="34">
        <f>INDEX(Curves!$A$12:$AZ$907,$CA334,CG334)</f>
        <v>0</v>
      </c>
      <c r="AA334" s="34">
        <f>INDEX(Curves!$A$12:$AZ$907,$CA334,CH334)</f>
        <v>0</v>
      </c>
      <c r="AB334" s="34"/>
      <c r="AC334" s="34">
        <f>INDEX(Curves!$A$12:$AZ$907,$CA334,CJ334)</f>
        <v>0</v>
      </c>
      <c r="AD334" s="34">
        <f>INDEX(Curves!$A$12:$AZ$907,$CA334,CK334)</f>
        <v>0</v>
      </c>
      <c r="AE334" s="34">
        <f>INDEX(Curves!$A$12:$AZ$907,$CA334,CL334)</f>
        <v>0</v>
      </c>
      <c r="AF334" s="34"/>
      <c r="AG334" s="34">
        <f>INDEX(Curves!$A$12:$AZ$907,$CA334,CN334)</f>
        <v>0</v>
      </c>
      <c r="AH334" s="34">
        <f>INDEX(Curves!$A$12:$AZ$907,$CA334,CO334)</f>
        <v>0</v>
      </c>
      <c r="AI334" s="34">
        <f>INDEX(Curves!$A$12:$AZ$907,$CA334,CP334)</f>
        <v>0</v>
      </c>
      <c r="AJ334" s="34"/>
      <c r="AK334" s="34">
        <f>INDEX(Curves!$A$12:$AZ$907,$CA334,CR334)</f>
        <v>0</v>
      </c>
      <c r="AL334" s="34">
        <f>INDEX(Curves!$A$12:$AZ$907,$CA334,CS334)</f>
        <v>0</v>
      </c>
      <c r="AM334" s="34">
        <f>INDEX(Curves!$A$12:$AZ$907,$CA334,CT334)</f>
        <v>0</v>
      </c>
      <c r="AN334" s="34"/>
      <c r="AO334" s="34">
        <f>INDEX(Curves!$A$12:$AZ$907,$CA334,CV334)</f>
        <v>0</v>
      </c>
      <c r="AP334" s="34">
        <f>INDEX(Curves!$A$12:$AZ$907,$CA334,CW334)</f>
        <v>0</v>
      </c>
      <c r="AQ334" s="34">
        <f>INDEX(Curves!$A$12:$AZ$907,$CA334,CX334)</f>
        <v>0</v>
      </c>
      <c r="AR334" s="34"/>
      <c r="AS334" s="34">
        <f>INDEX(Curves!$A$12:$AZ$907,$CA334,CZ334)</f>
        <v>0</v>
      </c>
      <c r="AT334" s="34">
        <f>INDEX(Curves!$A$12:$AZ$907,$CA334,DA334)</f>
        <v>0</v>
      </c>
      <c r="AU334" s="34">
        <f>INDEX(Curves!$A$12:$AZ$907,$CA334,DB334)</f>
        <v>0</v>
      </c>
      <c r="AV334" s="34"/>
      <c r="AW334" s="34">
        <f>INDEX(Curves!$A$12:$AZ$907,$CA334,DD334)</f>
        <v>0</v>
      </c>
      <c r="AX334" s="34">
        <f>INDEX(Curves!$A$12:$AZ$907,$CA334,DE334)</f>
        <v>0</v>
      </c>
      <c r="AY334" s="34">
        <f>INDEX(Curves!$A$12:$AZ$907,$CA334,DF334)</f>
        <v>0</v>
      </c>
      <c r="AZ334" s="34"/>
      <c r="BA334" s="34">
        <f>INDEX(Curves!$A$12:$AZ$907,$CA334,DH334)</f>
        <v>0</v>
      </c>
      <c r="BB334" s="34">
        <f>INDEX(Curves!$A$12:$AZ$907,$CA334,DI334)</f>
        <v>0</v>
      </c>
      <c r="BC334" s="34">
        <f>INDEX(Curves!$A$12:$AZ$907,$CA334,DJ334)</f>
        <v>0</v>
      </c>
      <c r="BD334" s="34"/>
      <c r="BE334" s="34">
        <f>INDEX(Curves!$A$12:$AZ$907,$CA334,DL334)</f>
        <v>0</v>
      </c>
      <c r="BF334" s="34">
        <f>INDEX(Curves!$A$12:$AZ$907,$CA334,DM334)</f>
        <v>0</v>
      </c>
      <c r="BG334" s="34">
        <f>INDEX(Curves!$A$12:$AZ$907,$CA334,DN334)</f>
        <v>0</v>
      </c>
      <c r="BH334" s="34"/>
      <c r="BI334" s="34">
        <f>INDEX(Curves!$A$12:$AZ$907,$CA334,DP334)</f>
        <v>0</v>
      </c>
      <c r="BJ334" s="34">
        <f>INDEX(Curves!$A$12:$AZ$907,$CA334,DQ334)</f>
        <v>0</v>
      </c>
      <c r="BK334" s="34">
        <f>INDEX(Curves!$A$12:$AZ$907,$CA334,DR334)</f>
        <v>0</v>
      </c>
      <c r="BL334"/>
      <c r="BM334"/>
      <c r="BN334" s="17">
        <f t="shared" si="423"/>
        <v>36647</v>
      </c>
      <c r="BO334" s="17">
        <f t="shared" ref="BO334:BX334" si="433">EOMONTH(BN334,1)</f>
        <v>36707</v>
      </c>
      <c r="BP334" s="17">
        <f t="shared" si="433"/>
        <v>36738</v>
      </c>
      <c r="BQ334" s="17">
        <f t="shared" si="433"/>
        <v>36769</v>
      </c>
      <c r="BR334" s="17">
        <f t="shared" si="433"/>
        <v>36799</v>
      </c>
      <c r="BS334" s="17">
        <f t="shared" si="433"/>
        <v>36830</v>
      </c>
      <c r="BT334" s="17">
        <f t="shared" si="433"/>
        <v>36860</v>
      </c>
      <c r="BU334" s="17">
        <f t="shared" si="433"/>
        <v>36891</v>
      </c>
      <c r="BV334" s="17">
        <f t="shared" si="433"/>
        <v>36922</v>
      </c>
      <c r="BW334" s="17">
        <f t="shared" si="433"/>
        <v>36950</v>
      </c>
      <c r="BX334" s="17">
        <f t="shared" si="433"/>
        <v>36981</v>
      </c>
      <c r="BY334" s="9"/>
      <c r="CA334" s="12">
        <f>MATCH(C334,Curves!$C$12:$C$433,0)</f>
        <v>332</v>
      </c>
      <c r="CB334" s="12">
        <f>MATCH(CONCATENATE("NG ",TEXT($BN334,"mmm-yyyy")),Curves!$11:$11,0)</f>
        <v>20</v>
      </c>
      <c r="CC334" s="12">
        <f>MATCH(CONCATENATE("B ",TEXT($BN334,"mmm-yyyy")),Curves!$11:$11,0)</f>
        <v>8</v>
      </c>
      <c r="CD334" s="12">
        <f>MATCH(CONCATENATE("DISC ",TEXT($BN334,"mmm-yyyy")),Curves!$11:$11,0)</f>
        <v>32</v>
      </c>
      <c r="CE334" s="12"/>
      <c r="CF334" s="12">
        <f>MATCH(CONCATENATE("NG ",TEXT($BO334,"mmm-yyyy")),Curves!$11:$11,0)</f>
        <v>21</v>
      </c>
      <c r="CG334" s="12">
        <f>MATCH(CONCATENATE("B ",TEXT($BO334,"mmm-yyyy")),Curves!$11:$11,0)</f>
        <v>9</v>
      </c>
      <c r="CH334" s="12">
        <f>MATCH(CONCATENATE("DISC ",TEXT($BO334,"mmm-yyyy")),Curves!$11:$11,0)</f>
        <v>33</v>
      </c>
      <c r="CI334" s="12"/>
      <c r="CJ334" s="12">
        <f>MATCH(CONCATENATE("NG ",TEXT($BP334,"mmm-yyyy")),Curves!$11:$11,0)</f>
        <v>22</v>
      </c>
      <c r="CK334" s="12">
        <f>MATCH(CONCATENATE("B ",TEXT($BP334,"mmm-yyyy")),Curves!$11:$11,0)</f>
        <v>10</v>
      </c>
      <c r="CL334" s="12">
        <f>MATCH(CONCATENATE("DISC ",TEXT($BP334,"mmm-yyyy")),Curves!$11:$11,0)</f>
        <v>34</v>
      </c>
      <c r="CM334" s="12"/>
      <c r="CN334" s="12">
        <f>MATCH(CONCATENATE("NG ",TEXT($BQ334,"mmm-yyyy")),Curves!$11:$11,0)</f>
        <v>23</v>
      </c>
      <c r="CO334" s="12">
        <f>MATCH(CONCATENATE("B ",TEXT($BQ334,"mmm-yyyy")),Curves!$11:$11,0)</f>
        <v>11</v>
      </c>
      <c r="CP334" s="12">
        <f>MATCH(CONCATENATE("DISC ",TEXT($BQ334,"mmm-yyyy")),Curves!$11:$11,0)</f>
        <v>35</v>
      </c>
      <c r="CQ334" s="12"/>
      <c r="CR334" s="12">
        <f>MATCH(CONCATENATE("NG ",TEXT($BR334,"mmm-yyyy")),Curves!$11:$11,0)</f>
        <v>24</v>
      </c>
      <c r="CS334" s="12">
        <f>MATCH(CONCATENATE("B ",TEXT($BR334,"mmm-yyyy")),Curves!$11:$11,0)</f>
        <v>12</v>
      </c>
      <c r="CT334" s="12">
        <f>MATCH(CONCATENATE("DISC ",TEXT($BR334,"mmm-yyyy")),Curves!$11:$11,0)</f>
        <v>36</v>
      </c>
      <c r="CU334" s="12"/>
      <c r="CV334" s="12">
        <f>MATCH(CONCATENATE("NG ",TEXT($BS334,"mmm-yyyy")),Curves!$11:$11,0)</f>
        <v>25</v>
      </c>
      <c r="CW334" s="12">
        <f>MATCH(CONCATENATE("B ",TEXT($BS334,"mmm-yyyy")),Curves!$11:$11,0)</f>
        <v>13</v>
      </c>
      <c r="CX334" s="12">
        <f>MATCH(CONCATENATE("DISC ",TEXT($BS334,"mmm-yyyy")),Curves!$11:$11,0)</f>
        <v>37</v>
      </c>
      <c r="CY334" s="12"/>
      <c r="CZ334" s="12">
        <f>MATCH(CONCATENATE("NG ",TEXT($BT334,"mmm-yyyy")),Curves!$11:$11,0)</f>
        <v>26</v>
      </c>
      <c r="DA334" s="12">
        <f>MATCH(CONCATENATE("B ",TEXT($BT334,"mmm-yyyy")),Curves!$11:$11,0)</f>
        <v>14</v>
      </c>
      <c r="DB334" s="12">
        <f>MATCH(CONCATENATE("DISC ",TEXT($BT334,"mmm-yyyy")),Curves!$11:$11,0)</f>
        <v>38</v>
      </c>
      <c r="DC334" s="12"/>
      <c r="DD334" s="12">
        <f>MATCH(CONCATENATE("NG ",TEXT($BU334,"mmm-yyyy")),Curves!$11:$11,0)</f>
        <v>27</v>
      </c>
      <c r="DE334" s="12">
        <f>MATCH(CONCATENATE("B ",TEXT($BU334,"mmm-yyyy")),Curves!$11:$11,0)</f>
        <v>15</v>
      </c>
      <c r="DF334" s="12">
        <f>MATCH(CONCATENATE("DISC ",TEXT($BU334,"mmm-yyyy")),Curves!$11:$11,0)</f>
        <v>39</v>
      </c>
      <c r="DG334" s="12"/>
      <c r="DH334" s="12">
        <f>MATCH(CONCATENATE("NG ",TEXT($BV334,"mmm-yyyy")),Curves!$11:$11,0)</f>
        <v>28</v>
      </c>
      <c r="DI334" s="12">
        <f>MATCH(CONCATENATE("B ",TEXT($BV334,"mmm-yyyy")),Curves!$11:$11,0)</f>
        <v>16</v>
      </c>
      <c r="DJ334" s="12">
        <f>MATCH(CONCATENATE("DISC ",TEXT($BV334,"mmm-yyyy")),Curves!$11:$11,0)</f>
        <v>40</v>
      </c>
      <c r="DL334" s="12">
        <f>MATCH(CONCATENATE("NG ",TEXT($BW334,"mmm-yyyy")),Curves!$11:$11,0)</f>
        <v>29</v>
      </c>
      <c r="DM334" s="12">
        <f>MATCH(CONCATENATE("B ",TEXT($BW334,"mmm-yyyy")),Curves!$11:$11,0)</f>
        <v>17</v>
      </c>
      <c r="DN334" s="12">
        <f>MATCH(CONCATENATE("DISC ",TEXT($BW334,"mmm-yyyy")),Curves!$11:$11,0)</f>
        <v>41</v>
      </c>
      <c r="DP334" s="12">
        <f>MATCH(CONCATENATE("NG ",TEXT($BX334,"mmm-yyyy")),Curves!$11:$11,0)</f>
        <v>30</v>
      </c>
      <c r="DQ334" s="12">
        <f>MATCH(CONCATENATE("B ",TEXT($BX334,"mmm-yyyy")),Curves!$11:$11,0)</f>
        <v>18</v>
      </c>
      <c r="DR334" s="12">
        <f>MATCH(CONCATENATE("DISC ",TEXT($BX334,"mmm-yyyy")),Curves!$11:$11,0)</f>
        <v>42</v>
      </c>
    </row>
    <row r="335" spans="2:122" x14ac:dyDescent="0.2">
      <c r="B335" s="6">
        <f t="shared" si="407"/>
        <v>36982</v>
      </c>
      <c r="C335" s="27">
        <f>IF(Curves!C344&lt;&gt;"",Curves!C344,"")</f>
        <v>36949</v>
      </c>
      <c r="D335" s="31"/>
      <c r="E335" s="20">
        <f t="shared" si="408"/>
        <v>0</v>
      </c>
      <c r="F335" s="20">
        <f t="shared" si="410"/>
        <v>0</v>
      </c>
      <c r="G335" s="20">
        <f t="shared" si="411"/>
        <v>0</v>
      </c>
      <c r="H335" s="20">
        <f t="shared" si="412"/>
        <v>0</v>
      </c>
      <c r="I335" s="20">
        <f t="shared" si="413"/>
        <v>0</v>
      </c>
      <c r="J335" s="20">
        <f t="shared" si="414"/>
        <v>0</v>
      </c>
      <c r="K335" s="20">
        <f t="shared" si="415"/>
        <v>0</v>
      </c>
      <c r="L335" s="20">
        <f t="shared" si="416"/>
        <v>0</v>
      </c>
      <c r="M335" s="20">
        <f t="shared" si="417"/>
        <v>0</v>
      </c>
      <c r="N335" s="20">
        <f t="shared" si="418"/>
        <v>0</v>
      </c>
      <c r="O335" s="21">
        <f t="shared" si="419"/>
        <v>0</v>
      </c>
      <c r="P335" s="20"/>
      <c r="Q335" s="50">
        <f t="shared" si="420"/>
        <v>0</v>
      </c>
      <c r="R335" s="50">
        <f t="shared" si="389"/>
        <v>0</v>
      </c>
      <c r="S335" s="51">
        <f t="shared" si="421"/>
        <v>0</v>
      </c>
      <c r="U335" s="34">
        <f>INDEX(Curves!$A$12:$AZ$907,$CA335,CB335)</f>
        <v>0</v>
      </c>
      <c r="V335" s="34">
        <f>INDEX(Curves!$A$12:$AZ$907,$CA335,CC335)</f>
        <v>0</v>
      </c>
      <c r="W335" s="34">
        <f>INDEX(Curves!$A$12:$AZ$907,$CA335,CD335)</f>
        <v>0</v>
      </c>
      <c r="X335" s="34"/>
      <c r="Y335" s="34">
        <f>INDEX(Curves!$A$12:$AZ$907,$CA335,CF335)</f>
        <v>0</v>
      </c>
      <c r="Z335" s="34">
        <f>INDEX(Curves!$A$12:$AZ$907,$CA335,CG335)</f>
        <v>0</v>
      </c>
      <c r="AA335" s="34">
        <f>INDEX(Curves!$A$12:$AZ$907,$CA335,CH335)</f>
        <v>0</v>
      </c>
      <c r="AB335" s="34"/>
      <c r="AC335" s="34">
        <f>INDEX(Curves!$A$12:$AZ$907,$CA335,CJ335)</f>
        <v>0</v>
      </c>
      <c r="AD335" s="34">
        <f>INDEX(Curves!$A$12:$AZ$907,$CA335,CK335)</f>
        <v>0</v>
      </c>
      <c r="AE335" s="34">
        <f>INDEX(Curves!$A$12:$AZ$907,$CA335,CL335)</f>
        <v>0</v>
      </c>
      <c r="AF335" s="34"/>
      <c r="AG335" s="34">
        <f>INDEX(Curves!$A$12:$AZ$907,$CA335,CN335)</f>
        <v>0</v>
      </c>
      <c r="AH335" s="34">
        <f>INDEX(Curves!$A$12:$AZ$907,$CA335,CO335)</f>
        <v>0</v>
      </c>
      <c r="AI335" s="34">
        <f>INDEX(Curves!$A$12:$AZ$907,$CA335,CP335)</f>
        <v>0</v>
      </c>
      <c r="AJ335" s="34"/>
      <c r="AK335" s="34">
        <f>INDEX(Curves!$A$12:$AZ$907,$CA335,CR335)</f>
        <v>0</v>
      </c>
      <c r="AL335" s="34">
        <f>INDEX(Curves!$A$12:$AZ$907,$CA335,CS335)</f>
        <v>0</v>
      </c>
      <c r="AM335" s="34">
        <f>INDEX(Curves!$A$12:$AZ$907,$CA335,CT335)</f>
        <v>0</v>
      </c>
      <c r="AN335" s="34"/>
      <c r="AO335" s="34">
        <f>INDEX(Curves!$A$12:$AZ$907,$CA335,CV335)</f>
        <v>0</v>
      </c>
      <c r="AP335" s="34">
        <f>INDEX(Curves!$A$12:$AZ$907,$CA335,CW335)</f>
        <v>0</v>
      </c>
      <c r="AQ335" s="34">
        <f>INDEX(Curves!$A$12:$AZ$907,$CA335,CX335)</f>
        <v>0</v>
      </c>
      <c r="AR335" s="34"/>
      <c r="AS335" s="34">
        <f>INDEX(Curves!$A$12:$AZ$907,$CA335,CZ335)</f>
        <v>0</v>
      </c>
      <c r="AT335" s="34">
        <f>INDEX(Curves!$A$12:$AZ$907,$CA335,DA335)</f>
        <v>0</v>
      </c>
      <c r="AU335" s="34">
        <f>INDEX(Curves!$A$12:$AZ$907,$CA335,DB335)</f>
        <v>0</v>
      </c>
      <c r="AV335" s="34"/>
      <c r="AW335" s="34">
        <f>INDEX(Curves!$A$12:$AZ$907,$CA335,DD335)</f>
        <v>0</v>
      </c>
      <c r="AX335" s="34">
        <f>INDEX(Curves!$A$12:$AZ$907,$CA335,DE335)</f>
        <v>0</v>
      </c>
      <c r="AY335" s="34">
        <f>INDEX(Curves!$A$12:$AZ$907,$CA335,DF335)</f>
        <v>0</v>
      </c>
      <c r="AZ335" s="34"/>
      <c r="BA335" s="34">
        <f>INDEX(Curves!$A$12:$AZ$907,$CA335,DH335)</f>
        <v>0</v>
      </c>
      <c r="BB335" s="34">
        <f>INDEX(Curves!$A$12:$AZ$907,$CA335,DI335)</f>
        <v>0</v>
      </c>
      <c r="BC335" s="34">
        <f>INDEX(Curves!$A$12:$AZ$907,$CA335,DJ335)</f>
        <v>0</v>
      </c>
      <c r="BD335" s="34"/>
      <c r="BE335" s="34">
        <f>INDEX(Curves!$A$12:$AZ$907,$CA335,DL335)</f>
        <v>0</v>
      </c>
      <c r="BF335" s="34">
        <f>INDEX(Curves!$A$12:$AZ$907,$CA335,DM335)</f>
        <v>0</v>
      </c>
      <c r="BG335" s="34">
        <f>INDEX(Curves!$A$12:$AZ$907,$CA335,DN335)</f>
        <v>0</v>
      </c>
      <c r="BH335" s="34"/>
      <c r="BI335" s="34">
        <f>INDEX(Curves!$A$12:$AZ$907,$CA335,DP335)</f>
        <v>0</v>
      </c>
      <c r="BJ335" s="34">
        <f>INDEX(Curves!$A$12:$AZ$907,$CA335,DQ335)</f>
        <v>0</v>
      </c>
      <c r="BK335" s="34">
        <f>INDEX(Curves!$A$12:$AZ$907,$CA335,DR335)</f>
        <v>0</v>
      </c>
      <c r="BL335"/>
      <c r="BM335"/>
      <c r="BN335" s="17">
        <f t="shared" si="423"/>
        <v>36647</v>
      </c>
      <c r="BO335" s="17">
        <f t="shared" ref="BO335:BX335" si="434">EOMONTH(BN335,1)</f>
        <v>36707</v>
      </c>
      <c r="BP335" s="17">
        <f t="shared" si="434"/>
        <v>36738</v>
      </c>
      <c r="BQ335" s="17">
        <f t="shared" si="434"/>
        <v>36769</v>
      </c>
      <c r="BR335" s="17">
        <f t="shared" si="434"/>
        <v>36799</v>
      </c>
      <c r="BS335" s="17">
        <f t="shared" si="434"/>
        <v>36830</v>
      </c>
      <c r="BT335" s="17">
        <f t="shared" si="434"/>
        <v>36860</v>
      </c>
      <c r="BU335" s="17">
        <f t="shared" si="434"/>
        <v>36891</v>
      </c>
      <c r="BV335" s="17">
        <f t="shared" si="434"/>
        <v>36922</v>
      </c>
      <c r="BW335" s="17">
        <f t="shared" si="434"/>
        <v>36950</v>
      </c>
      <c r="BX335" s="17">
        <f t="shared" si="434"/>
        <v>36981</v>
      </c>
      <c r="BY335" s="9"/>
      <c r="CA335" s="12">
        <f>MATCH(C335,Curves!$C$12:$C$433,0)</f>
        <v>333</v>
      </c>
      <c r="CB335" s="12">
        <f>MATCH(CONCATENATE("NG ",TEXT($BN335,"mmm-yyyy")),Curves!$11:$11,0)</f>
        <v>20</v>
      </c>
      <c r="CC335" s="12">
        <f>MATCH(CONCATENATE("B ",TEXT($BN335,"mmm-yyyy")),Curves!$11:$11,0)</f>
        <v>8</v>
      </c>
      <c r="CD335" s="12">
        <f>MATCH(CONCATENATE("DISC ",TEXT($BN335,"mmm-yyyy")),Curves!$11:$11,0)</f>
        <v>32</v>
      </c>
      <c r="CE335" s="12"/>
      <c r="CF335" s="12">
        <f>MATCH(CONCATENATE("NG ",TEXT($BO335,"mmm-yyyy")),Curves!$11:$11,0)</f>
        <v>21</v>
      </c>
      <c r="CG335" s="12">
        <f>MATCH(CONCATENATE("B ",TEXT($BO335,"mmm-yyyy")),Curves!$11:$11,0)</f>
        <v>9</v>
      </c>
      <c r="CH335" s="12">
        <f>MATCH(CONCATENATE("DISC ",TEXT($BO335,"mmm-yyyy")),Curves!$11:$11,0)</f>
        <v>33</v>
      </c>
      <c r="CI335" s="12"/>
      <c r="CJ335" s="12">
        <f>MATCH(CONCATENATE("NG ",TEXT($BP335,"mmm-yyyy")),Curves!$11:$11,0)</f>
        <v>22</v>
      </c>
      <c r="CK335" s="12">
        <f>MATCH(CONCATENATE("B ",TEXT($BP335,"mmm-yyyy")),Curves!$11:$11,0)</f>
        <v>10</v>
      </c>
      <c r="CL335" s="12">
        <f>MATCH(CONCATENATE("DISC ",TEXT($BP335,"mmm-yyyy")),Curves!$11:$11,0)</f>
        <v>34</v>
      </c>
      <c r="CM335" s="12"/>
      <c r="CN335" s="12">
        <f>MATCH(CONCATENATE("NG ",TEXT($BQ335,"mmm-yyyy")),Curves!$11:$11,0)</f>
        <v>23</v>
      </c>
      <c r="CO335" s="12">
        <f>MATCH(CONCATENATE("B ",TEXT($BQ335,"mmm-yyyy")),Curves!$11:$11,0)</f>
        <v>11</v>
      </c>
      <c r="CP335" s="12">
        <f>MATCH(CONCATENATE("DISC ",TEXT($BQ335,"mmm-yyyy")),Curves!$11:$11,0)</f>
        <v>35</v>
      </c>
      <c r="CQ335" s="12"/>
      <c r="CR335" s="12">
        <f>MATCH(CONCATENATE("NG ",TEXT($BR335,"mmm-yyyy")),Curves!$11:$11,0)</f>
        <v>24</v>
      </c>
      <c r="CS335" s="12">
        <f>MATCH(CONCATENATE("B ",TEXT($BR335,"mmm-yyyy")),Curves!$11:$11,0)</f>
        <v>12</v>
      </c>
      <c r="CT335" s="12">
        <f>MATCH(CONCATENATE("DISC ",TEXT($BR335,"mmm-yyyy")),Curves!$11:$11,0)</f>
        <v>36</v>
      </c>
      <c r="CU335" s="12"/>
      <c r="CV335" s="12">
        <f>MATCH(CONCATENATE("NG ",TEXT($BS335,"mmm-yyyy")),Curves!$11:$11,0)</f>
        <v>25</v>
      </c>
      <c r="CW335" s="12">
        <f>MATCH(CONCATENATE("B ",TEXT($BS335,"mmm-yyyy")),Curves!$11:$11,0)</f>
        <v>13</v>
      </c>
      <c r="CX335" s="12">
        <f>MATCH(CONCATENATE("DISC ",TEXT($BS335,"mmm-yyyy")),Curves!$11:$11,0)</f>
        <v>37</v>
      </c>
      <c r="CY335" s="12"/>
      <c r="CZ335" s="12">
        <f>MATCH(CONCATENATE("NG ",TEXT($BT335,"mmm-yyyy")),Curves!$11:$11,0)</f>
        <v>26</v>
      </c>
      <c r="DA335" s="12">
        <f>MATCH(CONCATENATE("B ",TEXT($BT335,"mmm-yyyy")),Curves!$11:$11,0)</f>
        <v>14</v>
      </c>
      <c r="DB335" s="12">
        <f>MATCH(CONCATENATE("DISC ",TEXT($BT335,"mmm-yyyy")),Curves!$11:$11,0)</f>
        <v>38</v>
      </c>
      <c r="DC335" s="12"/>
      <c r="DD335" s="12">
        <f>MATCH(CONCATENATE("NG ",TEXT($BU335,"mmm-yyyy")),Curves!$11:$11,0)</f>
        <v>27</v>
      </c>
      <c r="DE335" s="12">
        <f>MATCH(CONCATENATE("B ",TEXT($BU335,"mmm-yyyy")),Curves!$11:$11,0)</f>
        <v>15</v>
      </c>
      <c r="DF335" s="12">
        <f>MATCH(CONCATENATE("DISC ",TEXT($BU335,"mmm-yyyy")),Curves!$11:$11,0)</f>
        <v>39</v>
      </c>
      <c r="DG335" s="12"/>
      <c r="DH335" s="12">
        <f>MATCH(CONCATENATE("NG ",TEXT($BV335,"mmm-yyyy")),Curves!$11:$11,0)</f>
        <v>28</v>
      </c>
      <c r="DI335" s="12">
        <f>MATCH(CONCATENATE("B ",TEXT($BV335,"mmm-yyyy")),Curves!$11:$11,0)</f>
        <v>16</v>
      </c>
      <c r="DJ335" s="12">
        <f>MATCH(CONCATENATE("DISC ",TEXT($BV335,"mmm-yyyy")),Curves!$11:$11,0)</f>
        <v>40</v>
      </c>
      <c r="DL335" s="12">
        <f>MATCH(CONCATENATE("NG ",TEXT($BW335,"mmm-yyyy")),Curves!$11:$11,0)</f>
        <v>29</v>
      </c>
      <c r="DM335" s="12">
        <f>MATCH(CONCATENATE("B ",TEXT($BW335,"mmm-yyyy")),Curves!$11:$11,0)</f>
        <v>17</v>
      </c>
      <c r="DN335" s="12">
        <f>MATCH(CONCATENATE("DISC ",TEXT($BW335,"mmm-yyyy")),Curves!$11:$11,0)</f>
        <v>41</v>
      </c>
      <c r="DP335" s="12">
        <f>MATCH(CONCATENATE("NG ",TEXT($BX335,"mmm-yyyy")),Curves!$11:$11,0)</f>
        <v>30</v>
      </c>
      <c r="DQ335" s="12">
        <f>MATCH(CONCATENATE("B ",TEXT($BX335,"mmm-yyyy")),Curves!$11:$11,0)</f>
        <v>18</v>
      </c>
      <c r="DR335" s="12">
        <f>MATCH(CONCATENATE("DISC ",TEXT($BX335,"mmm-yyyy")),Curves!$11:$11,0)</f>
        <v>42</v>
      </c>
    </row>
    <row r="336" spans="2:122" x14ac:dyDescent="0.2">
      <c r="B336" s="6">
        <f t="shared" si="407"/>
        <v>36982</v>
      </c>
      <c r="C336" s="27">
        <f>IF(Curves!C345&lt;&gt;"",Curves!C345,"")</f>
        <v>36950</v>
      </c>
      <c r="D336" s="31"/>
      <c r="E336" s="20">
        <f t="shared" si="408"/>
        <v>0</v>
      </c>
      <c r="F336" s="20">
        <f t="shared" si="410"/>
        <v>0</v>
      </c>
      <c r="G336" s="20">
        <f t="shared" si="411"/>
        <v>0</v>
      </c>
      <c r="H336" s="20">
        <f t="shared" si="412"/>
        <v>0</v>
      </c>
      <c r="I336" s="20">
        <f t="shared" si="413"/>
        <v>0</v>
      </c>
      <c r="J336" s="20">
        <f t="shared" si="414"/>
        <v>0</v>
      </c>
      <c r="K336" s="20">
        <f t="shared" si="415"/>
        <v>0</v>
      </c>
      <c r="L336" s="20">
        <f t="shared" si="416"/>
        <v>0</v>
      </c>
      <c r="M336" s="20">
        <f t="shared" si="417"/>
        <v>0</v>
      </c>
      <c r="N336" s="20">
        <f t="shared" si="418"/>
        <v>0</v>
      </c>
      <c r="O336" s="21">
        <f t="shared" si="419"/>
        <v>0</v>
      </c>
      <c r="P336" s="20"/>
      <c r="Q336" s="50">
        <f t="shared" si="420"/>
        <v>0</v>
      </c>
      <c r="R336" s="50">
        <f t="shared" si="389"/>
        <v>0</v>
      </c>
      <c r="S336" s="51">
        <f t="shared" si="421"/>
        <v>0</v>
      </c>
      <c r="U336" s="34">
        <f>INDEX(Curves!$A$12:$AZ$907,$CA336,CB336)</f>
        <v>0</v>
      </c>
      <c r="V336" s="34">
        <f>INDEX(Curves!$A$12:$AZ$907,$CA336,CC336)</f>
        <v>0</v>
      </c>
      <c r="W336" s="34">
        <f>INDEX(Curves!$A$12:$AZ$907,$CA336,CD336)</f>
        <v>0</v>
      </c>
      <c r="X336" s="34"/>
      <c r="Y336" s="34">
        <f>INDEX(Curves!$A$12:$AZ$907,$CA336,CF336)</f>
        <v>0</v>
      </c>
      <c r="Z336" s="34">
        <f>INDEX(Curves!$A$12:$AZ$907,$CA336,CG336)</f>
        <v>0</v>
      </c>
      <c r="AA336" s="34">
        <f>INDEX(Curves!$A$12:$AZ$907,$CA336,CH336)</f>
        <v>0</v>
      </c>
      <c r="AB336" s="34"/>
      <c r="AC336" s="34">
        <f>INDEX(Curves!$A$12:$AZ$907,$CA336,CJ336)</f>
        <v>0</v>
      </c>
      <c r="AD336" s="34">
        <f>INDEX(Curves!$A$12:$AZ$907,$CA336,CK336)</f>
        <v>0</v>
      </c>
      <c r="AE336" s="34">
        <f>INDEX(Curves!$A$12:$AZ$907,$CA336,CL336)</f>
        <v>0</v>
      </c>
      <c r="AF336" s="34"/>
      <c r="AG336" s="34">
        <f>INDEX(Curves!$A$12:$AZ$907,$CA336,CN336)</f>
        <v>0</v>
      </c>
      <c r="AH336" s="34">
        <f>INDEX(Curves!$A$12:$AZ$907,$CA336,CO336)</f>
        <v>0</v>
      </c>
      <c r="AI336" s="34">
        <f>INDEX(Curves!$A$12:$AZ$907,$CA336,CP336)</f>
        <v>0</v>
      </c>
      <c r="AJ336" s="34"/>
      <c r="AK336" s="34">
        <f>INDEX(Curves!$A$12:$AZ$907,$CA336,CR336)</f>
        <v>0</v>
      </c>
      <c r="AL336" s="34">
        <f>INDEX(Curves!$A$12:$AZ$907,$CA336,CS336)</f>
        <v>0</v>
      </c>
      <c r="AM336" s="34">
        <f>INDEX(Curves!$A$12:$AZ$907,$CA336,CT336)</f>
        <v>0</v>
      </c>
      <c r="AN336" s="34"/>
      <c r="AO336" s="34">
        <f>INDEX(Curves!$A$12:$AZ$907,$CA336,CV336)</f>
        <v>0</v>
      </c>
      <c r="AP336" s="34">
        <f>INDEX(Curves!$A$12:$AZ$907,$CA336,CW336)</f>
        <v>0</v>
      </c>
      <c r="AQ336" s="34">
        <f>INDEX(Curves!$A$12:$AZ$907,$CA336,CX336)</f>
        <v>0</v>
      </c>
      <c r="AR336" s="34"/>
      <c r="AS336" s="34">
        <f>INDEX(Curves!$A$12:$AZ$907,$CA336,CZ336)</f>
        <v>0</v>
      </c>
      <c r="AT336" s="34">
        <f>INDEX(Curves!$A$12:$AZ$907,$CA336,DA336)</f>
        <v>0</v>
      </c>
      <c r="AU336" s="34">
        <f>INDEX(Curves!$A$12:$AZ$907,$CA336,DB336)</f>
        <v>0</v>
      </c>
      <c r="AV336" s="34"/>
      <c r="AW336" s="34">
        <f>INDEX(Curves!$A$12:$AZ$907,$CA336,DD336)</f>
        <v>0</v>
      </c>
      <c r="AX336" s="34">
        <f>INDEX(Curves!$A$12:$AZ$907,$CA336,DE336)</f>
        <v>0</v>
      </c>
      <c r="AY336" s="34">
        <f>INDEX(Curves!$A$12:$AZ$907,$CA336,DF336)</f>
        <v>0</v>
      </c>
      <c r="AZ336" s="34"/>
      <c r="BA336" s="34">
        <f>INDEX(Curves!$A$12:$AZ$907,$CA336,DH336)</f>
        <v>0</v>
      </c>
      <c r="BB336" s="34">
        <f>INDEX(Curves!$A$12:$AZ$907,$CA336,DI336)</f>
        <v>0</v>
      </c>
      <c r="BC336" s="34">
        <f>INDEX(Curves!$A$12:$AZ$907,$CA336,DJ336)</f>
        <v>0</v>
      </c>
      <c r="BD336" s="34"/>
      <c r="BE336" s="34">
        <f>INDEX(Curves!$A$12:$AZ$907,$CA336,DL336)</f>
        <v>0</v>
      </c>
      <c r="BF336" s="34">
        <f>INDEX(Curves!$A$12:$AZ$907,$CA336,DM336)</f>
        <v>0</v>
      </c>
      <c r="BG336" s="34">
        <f>INDEX(Curves!$A$12:$AZ$907,$CA336,DN336)</f>
        <v>0</v>
      </c>
      <c r="BH336" s="34"/>
      <c r="BI336" s="34">
        <f>INDEX(Curves!$A$12:$AZ$907,$CA336,DP336)</f>
        <v>0</v>
      </c>
      <c r="BJ336" s="34">
        <f>INDEX(Curves!$A$12:$AZ$907,$CA336,DQ336)</f>
        <v>0</v>
      </c>
      <c r="BK336" s="34">
        <f>INDEX(Curves!$A$12:$AZ$907,$CA336,DR336)</f>
        <v>0</v>
      </c>
      <c r="BL336"/>
      <c r="BM336"/>
      <c r="BN336" s="17">
        <f t="shared" si="423"/>
        <v>36647</v>
      </c>
      <c r="BO336" s="17">
        <f t="shared" ref="BO336:BX336" si="435">EOMONTH(BN336,1)</f>
        <v>36707</v>
      </c>
      <c r="BP336" s="17">
        <f t="shared" si="435"/>
        <v>36738</v>
      </c>
      <c r="BQ336" s="17">
        <f t="shared" si="435"/>
        <v>36769</v>
      </c>
      <c r="BR336" s="17">
        <f t="shared" si="435"/>
        <v>36799</v>
      </c>
      <c r="BS336" s="17">
        <f t="shared" si="435"/>
        <v>36830</v>
      </c>
      <c r="BT336" s="17">
        <f t="shared" si="435"/>
        <v>36860</v>
      </c>
      <c r="BU336" s="17">
        <f t="shared" si="435"/>
        <v>36891</v>
      </c>
      <c r="BV336" s="17">
        <f t="shared" si="435"/>
        <v>36922</v>
      </c>
      <c r="BW336" s="17">
        <f t="shared" si="435"/>
        <v>36950</v>
      </c>
      <c r="BX336" s="17">
        <f t="shared" si="435"/>
        <v>36981</v>
      </c>
      <c r="BY336" s="9"/>
      <c r="CA336" s="12">
        <f>MATCH(C336,Curves!$C$12:$C$433,0)</f>
        <v>334</v>
      </c>
      <c r="CB336" s="12">
        <f>MATCH(CONCATENATE("NG ",TEXT($BN336,"mmm-yyyy")),Curves!$11:$11,0)</f>
        <v>20</v>
      </c>
      <c r="CC336" s="12">
        <f>MATCH(CONCATENATE("B ",TEXT($BN336,"mmm-yyyy")),Curves!$11:$11,0)</f>
        <v>8</v>
      </c>
      <c r="CD336" s="12">
        <f>MATCH(CONCATENATE("DISC ",TEXT($BN336,"mmm-yyyy")),Curves!$11:$11,0)</f>
        <v>32</v>
      </c>
      <c r="CE336" s="12"/>
      <c r="CF336" s="12">
        <f>MATCH(CONCATENATE("NG ",TEXT($BO336,"mmm-yyyy")),Curves!$11:$11,0)</f>
        <v>21</v>
      </c>
      <c r="CG336" s="12">
        <f>MATCH(CONCATENATE("B ",TEXT($BO336,"mmm-yyyy")),Curves!$11:$11,0)</f>
        <v>9</v>
      </c>
      <c r="CH336" s="12">
        <f>MATCH(CONCATENATE("DISC ",TEXT($BO336,"mmm-yyyy")),Curves!$11:$11,0)</f>
        <v>33</v>
      </c>
      <c r="CI336" s="12"/>
      <c r="CJ336" s="12">
        <f>MATCH(CONCATENATE("NG ",TEXT($BP336,"mmm-yyyy")),Curves!$11:$11,0)</f>
        <v>22</v>
      </c>
      <c r="CK336" s="12">
        <f>MATCH(CONCATENATE("B ",TEXT($BP336,"mmm-yyyy")),Curves!$11:$11,0)</f>
        <v>10</v>
      </c>
      <c r="CL336" s="12">
        <f>MATCH(CONCATENATE("DISC ",TEXT($BP336,"mmm-yyyy")),Curves!$11:$11,0)</f>
        <v>34</v>
      </c>
      <c r="CM336" s="12"/>
      <c r="CN336" s="12">
        <f>MATCH(CONCATENATE("NG ",TEXT($BQ336,"mmm-yyyy")),Curves!$11:$11,0)</f>
        <v>23</v>
      </c>
      <c r="CO336" s="12">
        <f>MATCH(CONCATENATE("B ",TEXT($BQ336,"mmm-yyyy")),Curves!$11:$11,0)</f>
        <v>11</v>
      </c>
      <c r="CP336" s="12">
        <f>MATCH(CONCATENATE("DISC ",TEXT($BQ336,"mmm-yyyy")),Curves!$11:$11,0)</f>
        <v>35</v>
      </c>
      <c r="CQ336" s="12"/>
      <c r="CR336" s="12">
        <f>MATCH(CONCATENATE("NG ",TEXT($BR336,"mmm-yyyy")),Curves!$11:$11,0)</f>
        <v>24</v>
      </c>
      <c r="CS336" s="12">
        <f>MATCH(CONCATENATE("B ",TEXT($BR336,"mmm-yyyy")),Curves!$11:$11,0)</f>
        <v>12</v>
      </c>
      <c r="CT336" s="12">
        <f>MATCH(CONCATENATE("DISC ",TEXT($BR336,"mmm-yyyy")),Curves!$11:$11,0)</f>
        <v>36</v>
      </c>
      <c r="CU336" s="12"/>
      <c r="CV336" s="12">
        <f>MATCH(CONCATENATE("NG ",TEXT($BS336,"mmm-yyyy")),Curves!$11:$11,0)</f>
        <v>25</v>
      </c>
      <c r="CW336" s="12">
        <f>MATCH(CONCATENATE("B ",TEXT($BS336,"mmm-yyyy")),Curves!$11:$11,0)</f>
        <v>13</v>
      </c>
      <c r="CX336" s="12">
        <f>MATCH(CONCATENATE("DISC ",TEXT($BS336,"mmm-yyyy")),Curves!$11:$11,0)</f>
        <v>37</v>
      </c>
      <c r="CY336" s="12"/>
      <c r="CZ336" s="12">
        <f>MATCH(CONCATENATE("NG ",TEXT($BT336,"mmm-yyyy")),Curves!$11:$11,0)</f>
        <v>26</v>
      </c>
      <c r="DA336" s="12">
        <f>MATCH(CONCATENATE("B ",TEXT($BT336,"mmm-yyyy")),Curves!$11:$11,0)</f>
        <v>14</v>
      </c>
      <c r="DB336" s="12">
        <f>MATCH(CONCATENATE("DISC ",TEXT($BT336,"mmm-yyyy")),Curves!$11:$11,0)</f>
        <v>38</v>
      </c>
      <c r="DC336" s="12"/>
      <c r="DD336" s="12">
        <f>MATCH(CONCATENATE("NG ",TEXT($BU336,"mmm-yyyy")),Curves!$11:$11,0)</f>
        <v>27</v>
      </c>
      <c r="DE336" s="12">
        <f>MATCH(CONCATENATE("B ",TEXT($BU336,"mmm-yyyy")),Curves!$11:$11,0)</f>
        <v>15</v>
      </c>
      <c r="DF336" s="12">
        <f>MATCH(CONCATENATE("DISC ",TEXT($BU336,"mmm-yyyy")),Curves!$11:$11,0)</f>
        <v>39</v>
      </c>
      <c r="DG336" s="12"/>
      <c r="DH336" s="12">
        <f>MATCH(CONCATENATE("NG ",TEXT($BV336,"mmm-yyyy")),Curves!$11:$11,0)</f>
        <v>28</v>
      </c>
      <c r="DI336" s="12">
        <f>MATCH(CONCATENATE("B ",TEXT($BV336,"mmm-yyyy")),Curves!$11:$11,0)</f>
        <v>16</v>
      </c>
      <c r="DJ336" s="12">
        <f>MATCH(CONCATENATE("DISC ",TEXT($BV336,"mmm-yyyy")),Curves!$11:$11,0)</f>
        <v>40</v>
      </c>
      <c r="DL336" s="12">
        <f>MATCH(CONCATENATE("NG ",TEXT($BW336,"mmm-yyyy")),Curves!$11:$11,0)</f>
        <v>29</v>
      </c>
      <c r="DM336" s="12">
        <f>MATCH(CONCATENATE("B ",TEXT($BW336,"mmm-yyyy")),Curves!$11:$11,0)</f>
        <v>17</v>
      </c>
      <c r="DN336" s="12">
        <f>MATCH(CONCATENATE("DISC ",TEXT($BW336,"mmm-yyyy")),Curves!$11:$11,0)</f>
        <v>41</v>
      </c>
      <c r="DP336" s="12">
        <f>MATCH(CONCATENATE("NG ",TEXT($BX336,"mmm-yyyy")),Curves!$11:$11,0)</f>
        <v>30</v>
      </c>
      <c r="DQ336" s="12">
        <f>MATCH(CONCATENATE("B ",TEXT($BX336,"mmm-yyyy")),Curves!$11:$11,0)</f>
        <v>18</v>
      </c>
      <c r="DR336" s="12">
        <f>MATCH(CONCATENATE("DISC ",TEXT($BX336,"mmm-yyyy")),Curves!$11:$11,0)</f>
        <v>42</v>
      </c>
    </row>
    <row r="337" spans="2:122" x14ac:dyDescent="0.2">
      <c r="B337" s="6">
        <f t="shared" si="407"/>
        <v>36982</v>
      </c>
      <c r="C337" s="27">
        <f>IF(Curves!C346&lt;&gt;"",Curves!C346,"")</f>
        <v>36951</v>
      </c>
      <c r="D337" s="31"/>
      <c r="E337" s="20">
        <f t="shared" si="408"/>
        <v>0</v>
      </c>
      <c r="F337" s="20">
        <f t="shared" si="410"/>
        <v>0</v>
      </c>
      <c r="G337" s="20">
        <f t="shared" si="411"/>
        <v>0</v>
      </c>
      <c r="H337" s="20">
        <f t="shared" si="412"/>
        <v>0</v>
      </c>
      <c r="I337" s="20">
        <f t="shared" si="413"/>
        <v>0</v>
      </c>
      <c r="J337" s="20">
        <f t="shared" si="414"/>
        <v>0</v>
      </c>
      <c r="K337" s="20">
        <f t="shared" si="415"/>
        <v>0</v>
      </c>
      <c r="L337" s="20">
        <f t="shared" si="416"/>
        <v>0</v>
      </c>
      <c r="M337" s="20">
        <f t="shared" si="417"/>
        <v>0</v>
      </c>
      <c r="N337" s="20">
        <f t="shared" si="418"/>
        <v>0</v>
      </c>
      <c r="O337" s="21">
        <f t="shared" si="419"/>
        <v>0</v>
      </c>
      <c r="P337" s="20"/>
      <c r="Q337" s="50">
        <f t="shared" si="420"/>
        <v>0</v>
      </c>
      <c r="R337" s="50">
        <f t="shared" si="389"/>
        <v>0</v>
      </c>
      <c r="S337" s="51">
        <f t="shared" si="421"/>
        <v>0</v>
      </c>
      <c r="U337" s="34">
        <f>INDEX(Curves!$A$12:$AZ$907,$CA337,CB337)</f>
        <v>0</v>
      </c>
      <c r="V337" s="34">
        <f>INDEX(Curves!$A$12:$AZ$907,$CA337,CC337)</f>
        <v>0</v>
      </c>
      <c r="W337" s="34">
        <f>INDEX(Curves!$A$12:$AZ$907,$CA337,CD337)</f>
        <v>0</v>
      </c>
      <c r="X337" s="34"/>
      <c r="Y337" s="34">
        <f>INDEX(Curves!$A$12:$AZ$907,$CA337,CF337)</f>
        <v>0</v>
      </c>
      <c r="Z337" s="34">
        <f>INDEX(Curves!$A$12:$AZ$907,$CA337,CG337)</f>
        <v>0</v>
      </c>
      <c r="AA337" s="34">
        <f>INDEX(Curves!$A$12:$AZ$907,$CA337,CH337)</f>
        <v>0</v>
      </c>
      <c r="AB337" s="34"/>
      <c r="AC337" s="34">
        <f>INDEX(Curves!$A$12:$AZ$907,$CA337,CJ337)</f>
        <v>0</v>
      </c>
      <c r="AD337" s="34">
        <f>INDEX(Curves!$A$12:$AZ$907,$CA337,CK337)</f>
        <v>0</v>
      </c>
      <c r="AE337" s="34">
        <f>INDEX(Curves!$A$12:$AZ$907,$CA337,CL337)</f>
        <v>0</v>
      </c>
      <c r="AF337" s="34"/>
      <c r="AG337" s="34">
        <f>INDEX(Curves!$A$12:$AZ$907,$CA337,CN337)</f>
        <v>0</v>
      </c>
      <c r="AH337" s="34">
        <f>INDEX(Curves!$A$12:$AZ$907,$CA337,CO337)</f>
        <v>0</v>
      </c>
      <c r="AI337" s="34">
        <f>INDEX(Curves!$A$12:$AZ$907,$CA337,CP337)</f>
        <v>0</v>
      </c>
      <c r="AJ337" s="34"/>
      <c r="AK337" s="34">
        <f>INDEX(Curves!$A$12:$AZ$907,$CA337,CR337)</f>
        <v>0</v>
      </c>
      <c r="AL337" s="34">
        <f>INDEX(Curves!$A$12:$AZ$907,$CA337,CS337)</f>
        <v>0</v>
      </c>
      <c r="AM337" s="34">
        <f>INDEX(Curves!$A$12:$AZ$907,$CA337,CT337)</f>
        <v>0</v>
      </c>
      <c r="AN337" s="34"/>
      <c r="AO337" s="34">
        <f>INDEX(Curves!$A$12:$AZ$907,$CA337,CV337)</f>
        <v>0</v>
      </c>
      <c r="AP337" s="34">
        <f>INDEX(Curves!$A$12:$AZ$907,$CA337,CW337)</f>
        <v>0</v>
      </c>
      <c r="AQ337" s="34">
        <f>INDEX(Curves!$A$12:$AZ$907,$CA337,CX337)</f>
        <v>0</v>
      </c>
      <c r="AR337" s="34"/>
      <c r="AS337" s="34">
        <f>INDEX(Curves!$A$12:$AZ$907,$CA337,CZ337)</f>
        <v>0</v>
      </c>
      <c r="AT337" s="34">
        <f>INDEX(Curves!$A$12:$AZ$907,$CA337,DA337)</f>
        <v>0</v>
      </c>
      <c r="AU337" s="34">
        <f>INDEX(Curves!$A$12:$AZ$907,$CA337,DB337)</f>
        <v>0</v>
      </c>
      <c r="AV337" s="34"/>
      <c r="AW337" s="34">
        <f>INDEX(Curves!$A$12:$AZ$907,$CA337,DD337)</f>
        <v>0</v>
      </c>
      <c r="AX337" s="34">
        <f>INDEX(Curves!$A$12:$AZ$907,$CA337,DE337)</f>
        <v>0</v>
      </c>
      <c r="AY337" s="34">
        <f>INDEX(Curves!$A$12:$AZ$907,$CA337,DF337)</f>
        <v>0</v>
      </c>
      <c r="AZ337" s="34"/>
      <c r="BA337" s="34">
        <f>INDEX(Curves!$A$12:$AZ$907,$CA337,DH337)</f>
        <v>0</v>
      </c>
      <c r="BB337" s="34">
        <f>INDEX(Curves!$A$12:$AZ$907,$CA337,DI337)</f>
        <v>0</v>
      </c>
      <c r="BC337" s="34">
        <f>INDEX(Curves!$A$12:$AZ$907,$CA337,DJ337)</f>
        <v>0</v>
      </c>
      <c r="BD337" s="34"/>
      <c r="BE337" s="34">
        <f>INDEX(Curves!$A$12:$AZ$907,$CA337,DL337)</f>
        <v>0</v>
      </c>
      <c r="BF337" s="34">
        <f>INDEX(Curves!$A$12:$AZ$907,$CA337,DM337)</f>
        <v>0</v>
      </c>
      <c r="BG337" s="34">
        <f>INDEX(Curves!$A$12:$AZ$907,$CA337,DN337)</f>
        <v>0</v>
      </c>
      <c r="BH337" s="34"/>
      <c r="BI337" s="34">
        <f>INDEX(Curves!$A$12:$AZ$907,$CA337,DP337)</f>
        <v>0</v>
      </c>
      <c r="BJ337" s="34">
        <f>INDEX(Curves!$A$12:$AZ$907,$CA337,DQ337)</f>
        <v>0</v>
      </c>
      <c r="BK337" s="34">
        <f>INDEX(Curves!$A$12:$AZ$907,$CA337,DR337)</f>
        <v>0</v>
      </c>
      <c r="BL337"/>
      <c r="BM337"/>
      <c r="BN337" s="17">
        <f t="shared" si="423"/>
        <v>36647</v>
      </c>
      <c r="BO337" s="17">
        <f t="shared" ref="BO337:BX337" si="436">EOMONTH(BN337,1)</f>
        <v>36707</v>
      </c>
      <c r="BP337" s="17">
        <f t="shared" si="436"/>
        <v>36738</v>
      </c>
      <c r="BQ337" s="17">
        <f t="shared" si="436"/>
        <v>36769</v>
      </c>
      <c r="BR337" s="17">
        <f t="shared" si="436"/>
        <v>36799</v>
      </c>
      <c r="BS337" s="17">
        <f t="shared" si="436"/>
        <v>36830</v>
      </c>
      <c r="BT337" s="17">
        <f t="shared" si="436"/>
        <v>36860</v>
      </c>
      <c r="BU337" s="17">
        <f t="shared" si="436"/>
        <v>36891</v>
      </c>
      <c r="BV337" s="17">
        <f t="shared" si="436"/>
        <v>36922</v>
      </c>
      <c r="BW337" s="17">
        <f t="shared" si="436"/>
        <v>36950</v>
      </c>
      <c r="BX337" s="17">
        <f t="shared" si="436"/>
        <v>36981</v>
      </c>
      <c r="BY337" s="9"/>
      <c r="CA337" s="12">
        <f>MATCH(C337,Curves!$C$12:$C$433,0)</f>
        <v>335</v>
      </c>
      <c r="CB337" s="12">
        <f>MATCH(CONCATENATE("NG ",TEXT($BN337,"mmm-yyyy")),Curves!$11:$11,0)</f>
        <v>20</v>
      </c>
      <c r="CC337" s="12">
        <f>MATCH(CONCATENATE("B ",TEXT($BN337,"mmm-yyyy")),Curves!$11:$11,0)</f>
        <v>8</v>
      </c>
      <c r="CD337" s="12">
        <f>MATCH(CONCATENATE("DISC ",TEXT($BN337,"mmm-yyyy")),Curves!$11:$11,0)</f>
        <v>32</v>
      </c>
      <c r="CE337" s="12"/>
      <c r="CF337" s="12">
        <f>MATCH(CONCATENATE("NG ",TEXT($BO337,"mmm-yyyy")),Curves!$11:$11,0)</f>
        <v>21</v>
      </c>
      <c r="CG337" s="12">
        <f>MATCH(CONCATENATE("B ",TEXT($BO337,"mmm-yyyy")),Curves!$11:$11,0)</f>
        <v>9</v>
      </c>
      <c r="CH337" s="12">
        <f>MATCH(CONCATENATE("DISC ",TEXT($BO337,"mmm-yyyy")),Curves!$11:$11,0)</f>
        <v>33</v>
      </c>
      <c r="CI337" s="12"/>
      <c r="CJ337" s="12">
        <f>MATCH(CONCATENATE("NG ",TEXT($BP337,"mmm-yyyy")),Curves!$11:$11,0)</f>
        <v>22</v>
      </c>
      <c r="CK337" s="12">
        <f>MATCH(CONCATENATE("B ",TEXT($BP337,"mmm-yyyy")),Curves!$11:$11,0)</f>
        <v>10</v>
      </c>
      <c r="CL337" s="12">
        <f>MATCH(CONCATENATE("DISC ",TEXT($BP337,"mmm-yyyy")),Curves!$11:$11,0)</f>
        <v>34</v>
      </c>
      <c r="CM337" s="12"/>
      <c r="CN337" s="12">
        <f>MATCH(CONCATENATE("NG ",TEXT($BQ337,"mmm-yyyy")),Curves!$11:$11,0)</f>
        <v>23</v>
      </c>
      <c r="CO337" s="12">
        <f>MATCH(CONCATENATE("B ",TEXT($BQ337,"mmm-yyyy")),Curves!$11:$11,0)</f>
        <v>11</v>
      </c>
      <c r="CP337" s="12">
        <f>MATCH(CONCATENATE("DISC ",TEXT($BQ337,"mmm-yyyy")),Curves!$11:$11,0)</f>
        <v>35</v>
      </c>
      <c r="CQ337" s="12"/>
      <c r="CR337" s="12">
        <f>MATCH(CONCATENATE("NG ",TEXT($BR337,"mmm-yyyy")),Curves!$11:$11,0)</f>
        <v>24</v>
      </c>
      <c r="CS337" s="12">
        <f>MATCH(CONCATENATE("B ",TEXT($BR337,"mmm-yyyy")),Curves!$11:$11,0)</f>
        <v>12</v>
      </c>
      <c r="CT337" s="12">
        <f>MATCH(CONCATENATE("DISC ",TEXT($BR337,"mmm-yyyy")),Curves!$11:$11,0)</f>
        <v>36</v>
      </c>
      <c r="CU337" s="12"/>
      <c r="CV337" s="12">
        <f>MATCH(CONCATENATE("NG ",TEXT($BS337,"mmm-yyyy")),Curves!$11:$11,0)</f>
        <v>25</v>
      </c>
      <c r="CW337" s="12">
        <f>MATCH(CONCATENATE("B ",TEXT($BS337,"mmm-yyyy")),Curves!$11:$11,0)</f>
        <v>13</v>
      </c>
      <c r="CX337" s="12">
        <f>MATCH(CONCATENATE("DISC ",TEXT($BS337,"mmm-yyyy")),Curves!$11:$11,0)</f>
        <v>37</v>
      </c>
      <c r="CY337" s="12"/>
      <c r="CZ337" s="12">
        <f>MATCH(CONCATENATE("NG ",TEXT($BT337,"mmm-yyyy")),Curves!$11:$11,0)</f>
        <v>26</v>
      </c>
      <c r="DA337" s="12">
        <f>MATCH(CONCATENATE("B ",TEXT($BT337,"mmm-yyyy")),Curves!$11:$11,0)</f>
        <v>14</v>
      </c>
      <c r="DB337" s="12">
        <f>MATCH(CONCATENATE("DISC ",TEXT($BT337,"mmm-yyyy")),Curves!$11:$11,0)</f>
        <v>38</v>
      </c>
      <c r="DC337" s="12"/>
      <c r="DD337" s="12">
        <f>MATCH(CONCATENATE("NG ",TEXT($BU337,"mmm-yyyy")),Curves!$11:$11,0)</f>
        <v>27</v>
      </c>
      <c r="DE337" s="12">
        <f>MATCH(CONCATENATE("B ",TEXT($BU337,"mmm-yyyy")),Curves!$11:$11,0)</f>
        <v>15</v>
      </c>
      <c r="DF337" s="12">
        <f>MATCH(CONCATENATE("DISC ",TEXT($BU337,"mmm-yyyy")),Curves!$11:$11,0)</f>
        <v>39</v>
      </c>
      <c r="DG337" s="12"/>
      <c r="DH337" s="12">
        <f>MATCH(CONCATENATE("NG ",TEXT($BV337,"mmm-yyyy")),Curves!$11:$11,0)</f>
        <v>28</v>
      </c>
      <c r="DI337" s="12">
        <f>MATCH(CONCATENATE("B ",TEXT($BV337,"mmm-yyyy")),Curves!$11:$11,0)</f>
        <v>16</v>
      </c>
      <c r="DJ337" s="12">
        <f>MATCH(CONCATENATE("DISC ",TEXT($BV337,"mmm-yyyy")),Curves!$11:$11,0)</f>
        <v>40</v>
      </c>
      <c r="DL337" s="12">
        <f>MATCH(CONCATENATE("NG ",TEXT($BW337,"mmm-yyyy")),Curves!$11:$11,0)</f>
        <v>29</v>
      </c>
      <c r="DM337" s="12">
        <f>MATCH(CONCATENATE("B ",TEXT($BW337,"mmm-yyyy")),Curves!$11:$11,0)</f>
        <v>17</v>
      </c>
      <c r="DN337" s="12">
        <f>MATCH(CONCATENATE("DISC ",TEXT($BW337,"mmm-yyyy")),Curves!$11:$11,0)</f>
        <v>41</v>
      </c>
      <c r="DP337" s="12">
        <f>MATCH(CONCATENATE("NG ",TEXT($BX337,"mmm-yyyy")),Curves!$11:$11,0)</f>
        <v>30</v>
      </c>
      <c r="DQ337" s="12">
        <f>MATCH(CONCATENATE("B ",TEXT($BX337,"mmm-yyyy")),Curves!$11:$11,0)</f>
        <v>18</v>
      </c>
      <c r="DR337" s="12">
        <f>MATCH(CONCATENATE("DISC ",TEXT($BX337,"mmm-yyyy")),Curves!$11:$11,0)</f>
        <v>42</v>
      </c>
    </row>
    <row r="338" spans="2:122" x14ac:dyDescent="0.2">
      <c r="B338" s="6">
        <f t="shared" si="407"/>
        <v>36982</v>
      </c>
      <c r="C338" s="27">
        <f>IF(Curves!C347&lt;&gt;"",Curves!C347,"")</f>
        <v>36952</v>
      </c>
      <c r="D338" s="31"/>
      <c r="E338" s="20">
        <f t="shared" si="408"/>
        <v>0</v>
      </c>
      <c r="F338" s="20">
        <f t="shared" si="410"/>
        <v>0</v>
      </c>
      <c r="G338" s="20">
        <f t="shared" si="411"/>
        <v>0</v>
      </c>
      <c r="H338" s="20">
        <f t="shared" si="412"/>
        <v>0</v>
      </c>
      <c r="I338" s="20">
        <f t="shared" si="413"/>
        <v>0</v>
      </c>
      <c r="J338" s="20">
        <f t="shared" si="414"/>
        <v>0</v>
      </c>
      <c r="K338" s="20">
        <f t="shared" si="415"/>
        <v>0</v>
      </c>
      <c r="L338" s="20">
        <f t="shared" si="416"/>
        <v>0</v>
      </c>
      <c r="M338" s="20">
        <f t="shared" si="417"/>
        <v>0</v>
      </c>
      <c r="N338" s="20">
        <f t="shared" si="418"/>
        <v>0</v>
      </c>
      <c r="O338" s="21">
        <f t="shared" si="419"/>
        <v>0</v>
      </c>
      <c r="P338" s="20"/>
      <c r="Q338" s="50">
        <f t="shared" si="420"/>
        <v>0</v>
      </c>
      <c r="R338" s="50">
        <f t="shared" si="389"/>
        <v>0</v>
      </c>
      <c r="S338" s="51">
        <f t="shared" si="421"/>
        <v>0</v>
      </c>
      <c r="U338" s="34">
        <f>INDEX(Curves!$A$12:$AZ$907,$CA338,CB338)</f>
        <v>0</v>
      </c>
      <c r="V338" s="34">
        <f>INDEX(Curves!$A$12:$AZ$907,$CA338,CC338)</f>
        <v>0</v>
      </c>
      <c r="W338" s="34">
        <f>INDEX(Curves!$A$12:$AZ$907,$CA338,CD338)</f>
        <v>0</v>
      </c>
      <c r="X338" s="34"/>
      <c r="Y338" s="34">
        <f>INDEX(Curves!$A$12:$AZ$907,$CA338,CF338)</f>
        <v>0</v>
      </c>
      <c r="Z338" s="34">
        <f>INDEX(Curves!$A$12:$AZ$907,$CA338,CG338)</f>
        <v>0</v>
      </c>
      <c r="AA338" s="34">
        <f>INDEX(Curves!$A$12:$AZ$907,$CA338,CH338)</f>
        <v>0</v>
      </c>
      <c r="AB338" s="34"/>
      <c r="AC338" s="34">
        <f>INDEX(Curves!$A$12:$AZ$907,$CA338,CJ338)</f>
        <v>0</v>
      </c>
      <c r="AD338" s="34">
        <f>INDEX(Curves!$A$12:$AZ$907,$CA338,CK338)</f>
        <v>0</v>
      </c>
      <c r="AE338" s="34">
        <f>INDEX(Curves!$A$12:$AZ$907,$CA338,CL338)</f>
        <v>0</v>
      </c>
      <c r="AF338" s="34"/>
      <c r="AG338" s="34">
        <f>INDEX(Curves!$A$12:$AZ$907,$CA338,CN338)</f>
        <v>0</v>
      </c>
      <c r="AH338" s="34">
        <f>INDEX(Curves!$A$12:$AZ$907,$CA338,CO338)</f>
        <v>0</v>
      </c>
      <c r="AI338" s="34">
        <f>INDEX(Curves!$A$12:$AZ$907,$CA338,CP338)</f>
        <v>0</v>
      </c>
      <c r="AJ338" s="34"/>
      <c r="AK338" s="34">
        <f>INDEX(Curves!$A$12:$AZ$907,$CA338,CR338)</f>
        <v>0</v>
      </c>
      <c r="AL338" s="34">
        <f>INDEX(Curves!$A$12:$AZ$907,$CA338,CS338)</f>
        <v>0</v>
      </c>
      <c r="AM338" s="34">
        <f>INDEX(Curves!$A$12:$AZ$907,$CA338,CT338)</f>
        <v>0</v>
      </c>
      <c r="AN338" s="34"/>
      <c r="AO338" s="34">
        <f>INDEX(Curves!$A$12:$AZ$907,$CA338,CV338)</f>
        <v>0</v>
      </c>
      <c r="AP338" s="34">
        <f>INDEX(Curves!$A$12:$AZ$907,$CA338,CW338)</f>
        <v>0</v>
      </c>
      <c r="AQ338" s="34">
        <f>INDEX(Curves!$A$12:$AZ$907,$CA338,CX338)</f>
        <v>0</v>
      </c>
      <c r="AR338" s="34"/>
      <c r="AS338" s="34">
        <f>INDEX(Curves!$A$12:$AZ$907,$CA338,CZ338)</f>
        <v>0</v>
      </c>
      <c r="AT338" s="34">
        <f>INDEX(Curves!$A$12:$AZ$907,$CA338,DA338)</f>
        <v>0</v>
      </c>
      <c r="AU338" s="34">
        <f>INDEX(Curves!$A$12:$AZ$907,$CA338,DB338)</f>
        <v>0</v>
      </c>
      <c r="AV338" s="34"/>
      <c r="AW338" s="34">
        <f>INDEX(Curves!$A$12:$AZ$907,$CA338,DD338)</f>
        <v>0</v>
      </c>
      <c r="AX338" s="34">
        <f>INDEX(Curves!$A$12:$AZ$907,$CA338,DE338)</f>
        <v>0</v>
      </c>
      <c r="AY338" s="34">
        <f>INDEX(Curves!$A$12:$AZ$907,$CA338,DF338)</f>
        <v>0</v>
      </c>
      <c r="AZ338" s="34"/>
      <c r="BA338" s="34">
        <f>INDEX(Curves!$A$12:$AZ$907,$CA338,DH338)</f>
        <v>0</v>
      </c>
      <c r="BB338" s="34">
        <f>INDEX(Curves!$A$12:$AZ$907,$CA338,DI338)</f>
        <v>0</v>
      </c>
      <c r="BC338" s="34">
        <f>INDEX(Curves!$A$12:$AZ$907,$CA338,DJ338)</f>
        <v>0</v>
      </c>
      <c r="BD338" s="34"/>
      <c r="BE338" s="34">
        <f>INDEX(Curves!$A$12:$AZ$907,$CA338,DL338)</f>
        <v>0</v>
      </c>
      <c r="BF338" s="34">
        <f>INDEX(Curves!$A$12:$AZ$907,$CA338,DM338)</f>
        <v>0</v>
      </c>
      <c r="BG338" s="34">
        <f>INDEX(Curves!$A$12:$AZ$907,$CA338,DN338)</f>
        <v>0</v>
      </c>
      <c r="BH338" s="34"/>
      <c r="BI338" s="34">
        <f>INDEX(Curves!$A$12:$AZ$907,$CA338,DP338)</f>
        <v>0</v>
      </c>
      <c r="BJ338" s="34">
        <f>INDEX(Curves!$A$12:$AZ$907,$CA338,DQ338)</f>
        <v>0</v>
      </c>
      <c r="BK338" s="34">
        <f>INDEX(Curves!$A$12:$AZ$907,$CA338,DR338)</f>
        <v>0</v>
      </c>
      <c r="BL338"/>
      <c r="BM338"/>
      <c r="BN338" s="17">
        <f t="shared" si="423"/>
        <v>36647</v>
      </c>
      <c r="BO338" s="17">
        <f t="shared" ref="BO338:BX338" si="437">EOMONTH(BN338,1)</f>
        <v>36707</v>
      </c>
      <c r="BP338" s="17">
        <f t="shared" si="437"/>
        <v>36738</v>
      </c>
      <c r="BQ338" s="17">
        <f t="shared" si="437"/>
        <v>36769</v>
      </c>
      <c r="BR338" s="17">
        <f t="shared" si="437"/>
        <v>36799</v>
      </c>
      <c r="BS338" s="17">
        <f t="shared" si="437"/>
        <v>36830</v>
      </c>
      <c r="BT338" s="17">
        <f t="shared" si="437"/>
        <v>36860</v>
      </c>
      <c r="BU338" s="17">
        <f t="shared" si="437"/>
        <v>36891</v>
      </c>
      <c r="BV338" s="17">
        <f t="shared" si="437"/>
        <v>36922</v>
      </c>
      <c r="BW338" s="17">
        <f t="shared" si="437"/>
        <v>36950</v>
      </c>
      <c r="BX338" s="17">
        <f t="shared" si="437"/>
        <v>36981</v>
      </c>
      <c r="BY338" s="9"/>
      <c r="CA338" s="12">
        <f>MATCH(C338,Curves!$C$12:$C$433,0)</f>
        <v>336</v>
      </c>
      <c r="CB338" s="12">
        <f>MATCH(CONCATENATE("NG ",TEXT($BN338,"mmm-yyyy")),Curves!$11:$11,0)</f>
        <v>20</v>
      </c>
      <c r="CC338" s="12">
        <f>MATCH(CONCATENATE("B ",TEXT($BN338,"mmm-yyyy")),Curves!$11:$11,0)</f>
        <v>8</v>
      </c>
      <c r="CD338" s="12">
        <f>MATCH(CONCATENATE("DISC ",TEXT($BN338,"mmm-yyyy")),Curves!$11:$11,0)</f>
        <v>32</v>
      </c>
      <c r="CE338" s="12"/>
      <c r="CF338" s="12">
        <f>MATCH(CONCATENATE("NG ",TEXT($BO338,"mmm-yyyy")),Curves!$11:$11,0)</f>
        <v>21</v>
      </c>
      <c r="CG338" s="12">
        <f>MATCH(CONCATENATE("B ",TEXT($BO338,"mmm-yyyy")),Curves!$11:$11,0)</f>
        <v>9</v>
      </c>
      <c r="CH338" s="12">
        <f>MATCH(CONCATENATE("DISC ",TEXT($BO338,"mmm-yyyy")),Curves!$11:$11,0)</f>
        <v>33</v>
      </c>
      <c r="CI338" s="12"/>
      <c r="CJ338" s="12">
        <f>MATCH(CONCATENATE("NG ",TEXT($BP338,"mmm-yyyy")),Curves!$11:$11,0)</f>
        <v>22</v>
      </c>
      <c r="CK338" s="12">
        <f>MATCH(CONCATENATE("B ",TEXT($BP338,"mmm-yyyy")),Curves!$11:$11,0)</f>
        <v>10</v>
      </c>
      <c r="CL338" s="12">
        <f>MATCH(CONCATENATE("DISC ",TEXT($BP338,"mmm-yyyy")),Curves!$11:$11,0)</f>
        <v>34</v>
      </c>
      <c r="CM338" s="12"/>
      <c r="CN338" s="12">
        <f>MATCH(CONCATENATE("NG ",TEXT($BQ338,"mmm-yyyy")),Curves!$11:$11,0)</f>
        <v>23</v>
      </c>
      <c r="CO338" s="12">
        <f>MATCH(CONCATENATE("B ",TEXT($BQ338,"mmm-yyyy")),Curves!$11:$11,0)</f>
        <v>11</v>
      </c>
      <c r="CP338" s="12">
        <f>MATCH(CONCATENATE("DISC ",TEXT($BQ338,"mmm-yyyy")),Curves!$11:$11,0)</f>
        <v>35</v>
      </c>
      <c r="CQ338" s="12"/>
      <c r="CR338" s="12">
        <f>MATCH(CONCATENATE("NG ",TEXT($BR338,"mmm-yyyy")),Curves!$11:$11,0)</f>
        <v>24</v>
      </c>
      <c r="CS338" s="12">
        <f>MATCH(CONCATENATE("B ",TEXT($BR338,"mmm-yyyy")),Curves!$11:$11,0)</f>
        <v>12</v>
      </c>
      <c r="CT338" s="12">
        <f>MATCH(CONCATENATE("DISC ",TEXT($BR338,"mmm-yyyy")),Curves!$11:$11,0)</f>
        <v>36</v>
      </c>
      <c r="CU338" s="12"/>
      <c r="CV338" s="12">
        <f>MATCH(CONCATENATE("NG ",TEXT($BS338,"mmm-yyyy")),Curves!$11:$11,0)</f>
        <v>25</v>
      </c>
      <c r="CW338" s="12">
        <f>MATCH(CONCATENATE("B ",TEXT($BS338,"mmm-yyyy")),Curves!$11:$11,0)</f>
        <v>13</v>
      </c>
      <c r="CX338" s="12">
        <f>MATCH(CONCATENATE("DISC ",TEXT($BS338,"mmm-yyyy")),Curves!$11:$11,0)</f>
        <v>37</v>
      </c>
      <c r="CY338" s="12"/>
      <c r="CZ338" s="12">
        <f>MATCH(CONCATENATE("NG ",TEXT($BT338,"mmm-yyyy")),Curves!$11:$11,0)</f>
        <v>26</v>
      </c>
      <c r="DA338" s="12">
        <f>MATCH(CONCATENATE("B ",TEXT($BT338,"mmm-yyyy")),Curves!$11:$11,0)</f>
        <v>14</v>
      </c>
      <c r="DB338" s="12">
        <f>MATCH(CONCATENATE("DISC ",TEXT($BT338,"mmm-yyyy")),Curves!$11:$11,0)</f>
        <v>38</v>
      </c>
      <c r="DC338" s="12"/>
      <c r="DD338" s="12">
        <f>MATCH(CONCATENATE("NG ",TEXT($BU338,"mmm-yyyy")),Curves!$11:$11,0)</f>
        <v>27</v>
      </c>
      <c r="DE338" s="12">
        <f>MATCH(CONCATENATE("B ",TEXT($BU338,"mmm-yyyy")),Curves!$11:$11,0)</f>
        <v>15</v>
      </c>
      <c r="DF338" s="12">
        <f>MATCH(CONCATENATE("DISC ",TEXT($BU338,"mmm-yyyy")),Curves!$11:$11,0)</f>
        <v>39</v>
      </c>
      <c r="DG338" s="12"/>
      <c r="DH338" s="12">
        <f>MATCH(CONCATENATE("NG ",TEXT($BV338,"mmm-yyyy")),Curves!$11:$11,0)</f>
        <v>28</v>
      </c>
      <c r="DI338" s="12">
        <f>MATCH(CONCATENATE("B ",TEXT($BV338,"mmm-yyyy")),Curves!$11:$11,0)</f>
        <v>16</v>
      </c>
      <c r="DJ338" s="12">
        <f>MATCH(CONCATENATE("DISC ",TEXT($BV338,"mmm-yyyy")),Curves!$11:$11,0)</f>
        <v>40</v>
      </c>
      <c r="DL338" s="12">
        <f>MATCH(CONCATENATE("NG ",TEXT($BW338,"mmm-yyyy")),Curves!$11:$11,0)</f>
        <v>29</v>
      </c>
      <c r="DM338" s="12">
        <f>MATCH(CONCATENATE("B ",TEXT($BW338,"mmm-yyyy")),Curves!$11:$11,0)</f>
        <v>17</v>
      </c>
      <c r="DN338" s="12">
        <f>MATCH(CONCATENATE("DISC ",TEXT($BW338,"mmm-yyyy")),Curves!$11:$11,0)</f>
        <v>41</v>
      </c>
      <c r="DP338" s="12">
        <f>MATCH(CONCATENATE("NG ",TEXT($BX338,"mmm-yyyy")),Curves!$11:$11,0)</f>
        <v>30</v>
      </c>
      <c r="DQ338" s="12">
        <f>MATCH(CONCATENATE("B ",TEXT($BX338,"mmm-yyyy")),Curves!$11:$11,0)</f>
        <v>18</v>
      </c>
      <c r="DR338" s="12">
        <f>MATCH(CONCATENATE("DISC ",TEXT($BX338,"mmm-yyyy")),Curves!$11:$11,0)</f>
        <v>42</v>
      </c>
    </row>
    <row r="339" spans="2:122" x14ac:dyDescent="0.2">
      <c r="B339" s="6">
        <f t="shared" si="407"/>
        <v>36982</v>
      </c>
      <c r="C339" s="27">
        <f>IF(Curves!C348&lt;&gt;"",Curves!C348,"")</f>
        <v>36953</v>
      </c>
      <c r="D339" s="31"/>
      <c r="E339" s="20">
        <f t="shared" si="408"/>
        <v>0</v>
      </c>
      <c r="F339" s="20">
        <f t="shared" si="410"/>
        <v>0</v>
      </c>
      <c r="G339" s="20">
        <f t="shared" si="411"/>
        <v>0</v>
      </c>
      <c r="H339" s="20">
        <f t="shared" si="412"/>
        <v>0</v>
      </c>
      <c r="I339" s="20">
        <f t="shared" si="413"/>
        <v>0</v>
      </c>
      <c r="J339" s="20">
        <f t="shared" si="414"/>
        <v>0</v>
      </c>
      <c r="K339" s="20">
        <f t="shared" si="415"/>
        <v>0</v>
      </c>
      <c r="L339" s="20">
        <f t="shared" si="416"/>
        <v>0</v>
      </c>
      <c r="M339" s="20">
        <f t="shared" si="417"/>
        <v>0</v>
      </c>
      <c r="N339" s="20">
        <f t="shared" si="418"/>
        <v>0</v>
      </c>
      <c r="O339" s="21">
        <f t="shared" si="419"/>
        <v>0</v>
      </c>
      <c r="P339" s="20"/>
      <c r="Q339" s="50">
        <f t="shared" si="420"/>
        <v>0</v>
      </c>
      <c r="R339" s="50">
        <f t="shared" si="389"/>
        <v>0</v>
      </c>
      <c r="S339" s="51">
        <f t="shared" si="421"/>
        <v>0</v>
      </c>
      <c r="U339" s="34">
        <f>INDEX(Curves!$A$12:$AZ$907,$CA339,CB339)</f>
        <v>0</v>
      </c>
      <c r="V339" s="34">
        <f>INDEX(Curves!$A$12:$AZ$907,$CA339,CC339)</f>
        <v>0</v>
      </c>
      <c r="W339" s="34">
        <f>INDEX(Curves!$A$12:$AZ$907,$CA339,CD339)</f>
        <v>0</v>
      </c>
      <c r="X339" s="34"/>
      <c r="Y339" s="34">
        <f>INDEX(Curves!$A$12:$AZ$907,$CA339,CF339)</f>
        <v>0</v>
      </c>
      <c r="Z339" s="34">
        <f>INDEX(Curves!$A$12:$AZ$907,$CA339,CG339)</f>
        <v>0</v>
      </c>
      <c r="AA339" s="34">
        <f>INDEX(Curves!$A$12:$AZ$907,$CA339,CH339)</f>
        <v>0</v>
      </c>
      <c r="AB339" s="34"/>
      <c r="AC339" s="34">
        <f>INDEX(Curves!$A$12:$AZ$907,$CA339,CJ339)</f>
        <v>0</v>
      </c>
      <c r="AD339" s="34">
        <f>INDEX(Curves!$A$12:$AZ$907,$CA339,CK339)</f>
        <v>0</v>
      </c>
      <c r="AE339" s="34">
        <f>INDEX(Curves!$A$12:$AZ$907,$CA339,CL339)</f>
        <v>0</v>
      </c>
      <c r="AF339" s="34"/>
      <c r="AG339" s="34">
        <f>INDEX(Curves!$A$12:$AZ$907,$CA339,CN339)</f>
        <v>0</v>
      </c>
      <c r="AH339" s="34">
        <f>INDEX(Curves!$A$12:$AZ$907,$CA339,CO339)</f>
        <v>0</v>
      </c>
      <c r="AI339" s="34">
        <f>INDEX(Curves!$A$12:$AZ$907,$CA339,CP339)</f>
        <v>0</v>
      </c>
      <c r="AJ339" s="34"/>
      <c r="AK339" s="34">
        <f>INDEX(Curves!$A$12:$AZ$907,$CA339,CR339)</f>
        <v>0</v>
      </c>
      <c r="AL339" s="34">
        <f>INDEX(Curves!$A$12:$AZ$907,$CA339,CS339)</f>
        <v>0</v>
      </c>
      <c r="AM339" s="34">
        <f>INDEX(Curves!$A$12:$AZ$907,$CA339,CT339)</f>
        <v>0</v>
      </c>
      <c r="AN339" s="34"/>
      <c r="AO339" s="34">
        <f>INDEX(Curves!$A$12:$AZ$907,$CA339,CV339)</f>
        <v>0</v>
      </c>
      <c r="AP339" s="34">
        <f>INDEX(Curves!$A$12:$AZ$907,$CA339,CW339)</f>
        <v>0</v>
      </c>
      <c r="AQ339" s="34">
        <f>INDEX(Curves!$A$12:$AZ$907,$CA339,CX339)</f>
        <v>0</v>
      </c>
      <c r="AR339" s="34"/>
      <c r="AS339" s="34">
        <f>INDEX(Curves!$A$12:$AZ$907,$CA339,CZ339)</f>
        <v>0</v>
      </c>
      <c r="AT339" s="34">
        <f>INDEX(Curves!$A$12:$AZ$907,$CA339,DA339)</f>
        <v>0</v>
      </c>
      <c r="AU339" s="34">
        <f>INDEX(Curves!$A$12:$AZ$907,$CA339,DB339)</f>
        <v>0</v>
      </c>
      <c r="AV339" s="34"/>
      <c r="AW339" s="34">
        <f>INDEX(Curves!$A$12:$AZ$907,$CA339,DD339)</f>
        <v>0</v>
      </c>
      <c r="AX339" s="34">
        <f>INDEX(Curves!$A$12:$AZ$907,$CA339,DE339)</f>
        <v>0</v>
      </c>
      <c r="AY339" s="34">
        <f>INDEX(Curves!$A$12:$AZ$907,$CA339,DF339)</f>
        <v>0</v>
      </c>
      <c r="AZ339" s="34"/>
      <c r="BA339" s="34">
        <f>INDEX(Curves!$A$12:$AZ$907,$CA339,DH339)</f>
        <v>0</v>
      </c>
      <c r="BB339" s="34">
        <f>INDEX(Curves!$A$12:$AZ$907,$CA339,DI339)</f>
        <v>0</v>
      </c>
      <c r="BC339" s="34">
        <f>INDEX(Curves!$A$12:$AZ$907,$CA339,DJ339)</f>
        <v>0</v>
      </c>
      <c r="BD339" s="34"/>
      <c r="BE339" s="34">
        <f>INDEX(Curves!$A$12:$AZ$907,$CA339,DL339)</f>
        <v>0</v>
      </c>
      <c r="BF339" s="34">
        <f>INDEX(Curves!$A$12:$AZ$907,$CA339,DM339)</f>
        <v>0</v>
      </c>
      <c r="BG339" s="34">
        <f>INDEX(Curves!$A$12:$AZ$907,$CA339,DN339)</f>
        <v>0</v>
      </c>
      <c r="BH339" s="34"/>
      <c r="BI339" s="34">
        <f>INDEX(Curves!$A$12:$AZ$907,$CA339,DP339)</f>
        <v>0</v>
      </c>
      <c r="BJ339" s="34">
        <f>INDEX(Curves!$A$12:$AZ$907,$CA339,DQ339)</f>
        <v>0</v>
      </c>
      <c r="BK339" s="34">
        <f>INDEX(Curves!$A$12:$AZ$907,$CA339,DR339)</f>
        <v>0</v>
      </c>
      <c r="BL339"/>
      <c r="BM339"/>
      <c r="BN339" s="17">
        <f t="shared" si="423"/>
        <v>36647</v>
      </c>
      <c r="BO339" s="17">
        <f t="shared" ref="BO339:BX339" si="438">EOMONTH(BN339,1)</f>
        <v>36707</v>
      </c>
      <c r="BP339" s="17">
        <f t="shared" si="438"/>
        <v>36738</v>
      </c>
      <c r="BQ339" s="17">
        <f t="shared" si="438"/>
        <v>36769</v>
      </c>
      <c r="BR339" s="17">
        <f t="shared" si="438"/>
        <v>36799</v>
      </c>
      <c r="BS339" s="17">
        <f t="shared" si="438"/>
        <v>36830</v>
      </c>
      <c r="BT339" s="17">
        <f t="shared" si="438"/>
        <v>36860</v>
      </c>
      <c r="BU339" s="17">
        <f t="shared" si="438"/>
        <v>36891</v>
      </c>
      <c r="BV339" s="17">
        <f t="shared" si="438"/>
        <v>36922</v>
      </c>
      <c r="BW339" s="17">
        <f t="shared" si="438"/>
        <v>36950</v>
      </c>
      <c r="BX339" s="17">
        <f t="shared" si="438"/>
        <v>36981</v>
      </c>
      <c r="BY339" s="9"/>
      <c r="CA339" s="12">
        <f>MATCH(C339,Curves!$C$12:$C$433,0)</f>
        <v>337</v>
      </c>
      <c r="CB339" s="12">
        <f>MATCH(CONCATENATE("NG ",TEXT($BN339,"mmm-yyyy")),Curves!$11:$11,0)</f>
        <v>20</v>
      </c>
      <c r="CC339" s="12">
        <f>MATCH(CONCATENATE("B ",TEXT($BN339,"mmm-yyyy")),Curves!$11:$11,0)</f>
        <v>8</v>
      </c>
      <c r="CD339" s="12">
        <f>MATCH(CONCATENATE("DISC ",TEXT($BN339,"mmm-yyyy")),Curves!$11:$11,0)</f>
        <v>32</v>
      </c>
      <c r="CE339" s="12"/>
      <c r="CF339" s="12">
        <f>MATCH(CONCATENATE("NG ",TEXT($BO339,"mmm-yyyy")),Curves!$11:$11,0)</f>
        <v>21</v>
      </c>
      <c r="CG339" s="12">
        <f>MATCH(CONCATENATE("B ",TEXT($BO339,"mmm-yyyy")),Curves!$11:$11,0)</f>
        <v>9</v>
      </c>
      <c r="CH339" s="12">
        <f>MATCH(CONCATENATE("DISC ",TEXT($BO339,"mmm-yyyy")),Curves!$11:$11,0)</f>
        <v>33</v>
      </c>
      <c r="CI339" s="12"/>
      <c r="CJ339" s="12">
        <f>MATCH(CONCATENATE("NG ",TEXT($BP339,"mmm-yyyy")),Curves!$11:$11,0)</f>
        <v>22</v>
      </c>
      <c r="CK339" s="12">
        <f>MATCH(CONCATENATE("B ",TEXT($BP339,"mmm-yyyy")),Curves!$11:$11,0)</f>
        <v>10</v>
      </c>
      <c r="CL339" s="12">
        <f>MATCH(CONCATENATE("DISC ",TEXT($BP339,"mmm-yyyy")),Curves!$11:$11,0)</f>
        <v>34</v>
      </c>
      <c r="CM339" s="12"/>
      <c r="CN339" s="12">
        <f>MATCH(CONCATENATE("NG ",TEXT($BQ339,"mmm-yyyy")),Curves!$11:$11,0)</f>
        <v>23</v>
      </c>
      <c r="CO339" s="12">
        <f>MATCH(CONCATENATE("B ",TEXT($BQ339,"mmm-yyyy")),Curves!$11:$11,0)</f>
        <v>11</v>
      </c>
      <c r="CP339" s="12">
        <f>MATCH(CONCATENATE("DISC ",TEXT($BQ339,"mmm-yyyy")),Curves!$11:$11,0)</f>
        <v>35</v>
      </c>
      <c r="CQ339" s="12"/>
      <c r="CR339" s="12">
        <f>MATCH(CONCATENATE("NG ",TEXT($BR339,"mmm-yyyy")),Curves!$11:$11,0)</f>
        <v>24</v>
      </c>
      <c r="CS339" s="12">
        <f>MATCH(CONCATENATE("B ",TEXT($BR339,"mmm-yyyy")),Curves!$11:$11,0)</f>
        <v>12</v>
      </c>
      <c r="CT339" s="12">
        <f>MATCH(CONCATENATE("DISC ",TEXT($BR339,"mmm-yyyy")),Curves!$11:$11,0)</f>
        <v>36</v>
      </c>
      <c r="CU339" s="12"/>
      <c r="CV339" s="12">
        <f>MATCH(CONCATENATE("NG ",TEXT($BS339,"mmm-yyyy")),Curves!$11:$11,0)</f>
        <v>25</v>
      </c>
      <c r="CW339" s="12">
        <f>MATCH(CONCATENATE("B ",TEXT($BS339,"mmm-yyyy")),Curves!$11:$11,0)</f>
        <v>13</v>
      </c>
      <c r="CX339" s="12">
        <f>MATCH(CONCATENATE("DISC ",TEXT($BS339,"mmm-yyyy")),Curves!$11:$11,0)</f>
        <v>37</v>
      </c>
      <c r="CY339" s="12"/>
      <c r="CZ339" s="12">
        <f>MATCH(CONCATENATE("NG ",TEXT($BT339,"mmm-yyyy")),Curves!$11:$11,0)</f>
        <v>26</v>
      </c>
      <c r="DA339" s="12">
        <f>MATCH(CONCATENATE("B ",TEXT($BT339,"mmm-yyyy")),Curves!$11:$11,0)</f>
        <v>14</v>
      </c>
      <c r="DB339" s="12">
        <f>MATCH(CONCATENATE("DISC ",TEXT($BT339,"mmm-yyyy")),Curves!$11:$11,0)</f>
        <v>38</v>
      </c>
      <c r="DC339" s="12"/>
      <c r="DD339" s="12">
        <f>MATCH(CONCATENATE("NG ",TEXT($BU339,"mmm-yyyy")),Curves!$11:$11,0)</f>
        <v>27</v>
      </c>
      <c r="DE339" s="12">
        <f>MATCH(CONCATENATE("B ",TEXT($BU339,"mmm-yyyy")),Curves!$11:$11,0)</f>
        <v>15</v>
      </c>
      <c r="DF339" s="12">
        <f>MATCH(CONCATENATE("DISC ",TEXT($BU339,"mmm-yyyy")),Curves!$11:$11,0)</f>
        <v>39</v>
      </c>
      <c r="DG339" s="12"/>
      <c r="DH339" s="12">
        <f>MATCH(CONCATENATE("NG ",TEXT($BV339,"mmm-yyyy")),Curves!$11:$11,0)</f>
        <v>28</v>
      </c>
      <c r="DI339" s="12">
        <f>MATCH(CONCATENATE("B ",TEXT($BV339,"mmm-yyyy")),Curves!$11:$11,0)</f>
        <v>16</v>
      </c>
      <c r="DJ339" s="12">
        <f>MATCH(CONCATENATE("DISC ",TEXT($BV339,"mmm-yyyy")),Curves!$11:$11,0)</f>
        <v>40</v>
      </c>
      <c r="DL339" s="12">
        <f>MATCH(CONCATENATE("NG ",TEXT($BW339,"mmm-yyyy")),Curves!$11:$11,0)</f>
        <v>29</v>
      </c>
      <c r="DM339" s="12">
        <f>MATCH(CONCATENATE("B ",TEXT($BW339,"mmm-yyyy")),Curves!$11:$11,0)</f>
        <v>17</v>
      </c>
      <c r="DN339" s="12">
        <f>MATCH(CONCATENATE("DISC ",TEXT($BW339,"mmm-yyyy")),Curves!$11:$11,0)</f>
        <v>41</v>
      </c>
      <c r="DP339" s="12">
        <f>MATCH(CONCATENATE("NG ",TEXT($BX339,"mmm-yyyy")),Curves!$11:$11,0)</f>
        <v>30</v>
      </c>
      <c r="DQ339" s="12">
        <f>MATCH(CONCATENATE("B ",TEXT($BX339,"mmm-yyyy")),Curves!$11:$11,0)</f>
        <v>18</v>
      </c>
      <c r="DR339" s="12">
        <f>MATCH(CONCATENATE("DISC ",TEXT($BX339,"mmm-yyyy")),Curves!$11:$11,0)</f>
        <v>42</v>
      </c>
    </row>
    <row r="340" spans="2:122" x14ac:dyDescent="0.2">
      <c r="B340" s="6">
        <f t="shared" si="407"/>
        <v>36982</v>
      </c>
      <c r="C340" s="27">
        <f>IF(Curves!C349&lt;&gt;"",Curves!C349,"")</f>
        <v>36954</v>
      </c>
      <c r="D340" s="31"/>
      <c r="E340" s="20">
        <f t="shared" si="408"/>
        <v>0</v>
      </c>
      <c r="F340" s="20">
        <f t="shared" si="410"/>
        <v>0</v>
      </c>
      <c r="G340" s="20">
        <f t="shared" si="411"/>
        <v>0</v>
      </c>
      <c r="H340" s="20">
        <f t="shared" si="412"/>
        <v>0</v>
      </c>
      <c r="I340" s="20">
        <f t="shared" si="413"/>
        <v>0</v>
      </c>
      <c r="J340" s="20">
        <f t="shared" si="414"/>
        <v>0</v>
      </c>
      <c r="K340" s="20">
        <f t="shared" si="415"/>
        <v>0</v>
      </c>
      <c r="L340" s="20">
        <f t="shared" si="416"/>
        <v>0</v>
      </c>
      <c r="M340" s="20">
        <f t="shared" si="417"/>
        <v>0</v>
      </c>
      <c r="N340" s="20">
        <f t="shared" si="418"/>
        <v>0</v>
      </c>
      <c r="O340" s="21">
        <f t="shared" si="419"/>
        <v>0</v>
      </c>
      <c r="P340" s="20"/>
      <c r="Q340" s="50">
        <f t="shared" si="420"/>
        <v>0</v>
      </c>
      <c r="R340" s="50">
        <f t="shared" si="389"/>
        <v>0</v>
      </c>
      <c r="S340" s="51">
        <f t="shared" si="421"/>
        <v>0</v>
      </c>
      <c r="U340" s="34">
        <f>INDEX(Curves!$A$12:$AZ$907,$CA340,CB340)</f>
        <v>0</v>
      </c>
      <c r="V340" s="34">
        <f>INDEX(Curves!$A$12:$AZ$907,$CA340,CC340)</f>
        <v>0</v>
      </c>
      <c r="W340" s="34">
        <f>INDEX(Curves!$A$12:$AZ$907,$CA340,CD340)</f>
        <v>0</v>
      </c>
      <c r="X340" s="34"/>
      <c r="Y340" s="34">
        <f>INDEX(Curves!$A$12:$AZ$907,$CA340,CF340)</f>
        <v>0</v>
      </c>
      <c r="Z340" s="34">
        <f>INDEX(Curves!$A$12:$AZ$907,$CA340,CG340)</f>
        <v>0</v>
      </c>
      <c r="AA340" s="34">
        <f>INDEX(Curves!$A$12:$AZ$907,$CA340,CH340)</f>
        <v>0</v>
      </c>
      <c r="AB340" s="34"/>
      <c r="AC340" s="34">
        <f>INDEX(Curves!$A$12:$AZ$907,$CA340,CJ340)</f>
        <v>0</v>
      </c>
      <c r="AD340" s="34">
        <f>INDEX(Curves!$A$12:$AZ$907,$CA340,CK340)</f>
        <v>0</v>
      </c>
      <c r="AE340" s="34">
        <f>INDEX(Curves!$A$12:$AZ$907,$CA340,CL340)</f>
        <v>0</v>
      </c>
      <c r="AF340" s="34"/>
      <c r="AG340" s="34">
        <f>INDEX(Curves!$A$12:$AZ$907,$CA340,CN340)</f>
        <v>0</v>
      </c>
      <c r="AH340" s="34">
        <f>INDEX(Curves!$A$12:$AZ$907,$CA340,CO340)</f>
        <v>0</v>
      </c>
      <c r="AI340" s="34">
        <f>INDEX(Curves!$A$12:$AZ$907,$CA340,CP340)</f>
        <v>0</v>
      </c>
      <c r="AJ340" s="34"/>
      <c r="AK340" s="34">
        <f>INDEX(Curves!$A$12:$AZ$907,$CA340,CR340)</f>
        <v>0</v>
      </c>
      <c r="AL340" s="34">
        <f>INDEX(Curves!$A$12:$AZ$907,$CA340,CS340)</f>
        <v>0</v>
      </c>
      <c r="AM340" s="34">
        <f>INDEX(Curves!$A$12:$AZ$907,$CA340,CT340)</f>
        <v>0</v>
      </c>
      <c r="AN340" s="34"/>
      <c r="AO340" s="34">
        <f>INDEX(Curves!$A$12:$AZ$907,$CA340,CV340)</f>
        <v>0</v>
      </c>
      <c r="AP340" s="34">
        <f>INDEX(Curves!$A$12:$AZ$907,$CA340,CW340)</f>
        <v>0</v>
      </c>
      <c r="AQ340" s="34">
        <f>INDEX(Curves!$A$12:$AZ$907,$CA340,CX340)</f>
        <v>0</v>
      </c>
      <c r="AR340" s="34"/>
      <c r="AS340" s="34">
        <f>INDEX(Curves!$A$12:$AZ$907,$CA340,CZ340)</f>
        <v>0</v>
      </c>
      <c r="AT340" s="34">
        <f>INDEX(Curves!$A$12:$AZ$907,$CA340,DA340)</f>
        <v>0</v>
      </c>
      <c r="AU340" s="34">
        <f>INDEX(Curves!$A$12:$AZ$907,$CA340,DB340)</f>
        <v>0</v>
      </c>
      <c r="AV340" s="34"/>
      <c r="AW340" s="34">
        <f>INDEX(Curves!$A$12:$AZ$907,$CA340,DD340)</f>
        <v>0</v>
      </c>
      <c r="AX340" s="34">
        <f>INDEX(Curves!$A$12:$AZ$907,$CA340,DE340)</f>
        <v>0</v>
      </c>
      <c r="AY340" s="34">
        <f>INDEX(Curves!$A$12:$AZ$907,$CA340,DF340)</f>
        <v>0</v>
      </c>
      <c r="AZ340" s="34"/>
      <c r="BA340" s="34">
        <f>INDEX(Curves!$A$12:$AZ$907,$CA340,DH340)</f>
        <v>0</v>
      </c>
      <c r="BB340" s="34">
        <f>INDEX(Curves!$A$12:$AZ$907,$CA340,DI340)</f>
        <v>0</v>
      </c>
      <c r="BC340" s="34">
        <f>INDEX(Curves!$A$12:$AZ$907,$CA340,DJ340)</f>
        <v>0</v>
      </c>
      <c r="BD340" s="34"/>
      <c r="BE340" s="34">
        <f>INDEX(Curves!$A$12:$AZ$907,$CA340,DL340)</f>
        <v>0</v>
      </c>
      <c r="BF340" s="34">
        <f>INDEX(Curves!$A$12:$AZ$907,$CA340,DM340)</f>
        <v>0</v>
      </c>
      <c r="BG340" s="34">
        <f>INDEX(Curves!$A$12:$AZ$907,$CA340,DN340)</f>
        <v>0</v>
      </c>
      <c r="BH340" s="34"/>
      <c r="BI340" s="34">
        <f>INDEX(Curves!$A$12:$AZ$907,$CA340,DP340)</f>
        <v>0</v>
      </c>
      <c r="BJ340" s="34">
        <f>INDEX(Curves!$A$12:$AZ$907,$CA340,DQ340)</f>
        <v>0</v>
      </c>
      <c r="BK340" s="34">
        <f>INDEX(Curves!$A$12:$AZ$907,$CA340,DR340)</f>
        <v>0</v>
      </c>
      <c r="BL340"/>
      <c r="BM340"/>
      <c r="BN340" s="17">
        <f t="shared" si="423"/>
        <v>36647</v>
      </c>
      <c r="BO340" s="17">
        <f t="shared" ref="BO340:BX340" si="439">EOMONTH(BN340,1)</f>
        <v>36707</v>
      </c>
      <c r="BP340" s="17">
        <f t="shared" si="439"/>
        <v>36738</v>
      </c>
      <c r="BQ340" s="17">
        <f t="shared" si="439"/>
        <v>36769</v>
      </c>
      <c r="BR340" s="17">
        <f t="shared" si="439"/>
        <v>36799</v>
      </c>
      <c r="BS340" s="17">
        <f t="shared" si="439"/>
        <v>36830</v>
      </c>
      <c r="BT340" s="17">
        <f t="shared" si="439"/>
        <v>36860</v>
      </c>
      <c r="BU340" s="17">
        <f t="shared" si="439"/>
        <v>36891</v>
      </c>
      <c r="BV340" s="17">
        <f t="shared" si="439"/>
        <v>36922</v>
      </c>
      <c r="BW340" s="17">
        <f t="shared" si="439"/>
        <v>36950</v>
      </c>
      <c r="BX340" s="17">
        <f t="shared" si="439"/>
        <v>36981</v>
      </c>
      <c r="BY340" s="9"/>
      <c r="CA340" s="12">
        <f>MATCH(C340,Curves!$C$12:$C$433,0)</f>
        <v>338</v>
      </c>
      <c r="CB340" s="12">
        <f>MATCH(CONCATENATE("NG ",TEXT($BN340,"mmm-yyyy")),Curves!$11:$11,0)</f>
        <v>20</v>
      </c>
      <c r="CC340" s="12">
        <f>MATCH(CONCATENATE("B ",TEXT($BN340,"mmm-yyyy")),Curves!$11:$11,0)</f>
        <v>8</v>
      </c>
      <c r="CD340" s="12">
        <f>MATCH(CONCATENATE("DISC ",TEXT($BN340,"mmm-yyyy")),Curves!$11:$11,0)</f>
        <v>32</v>
      </c>
      <c r="CE340" s="12"/>
      <c r="CF340" s="12">
        <f>MATCH(CONCATENATE("NG ",TEXT($BO340,"mmm-yyyy")),Curves!$11:$11,0)</f>
        <v>21</v>
      </c>
      <c r="CG340" s="12">
        <f>MATCH(CONCATENATE("B ",TEXT($BO340,"mmm-yyyy")),Curves!$11:$11,0)</f>
        <v>9</v>
      </c>
      <c r="CH340" s="12">
        <f>MATCH(CONCATENATE("DISC ",TEXT($BO340,"mmm-yyyy")),Curves!$11:$11,0)</f>
        <v>33</v>
      </c>
      <c r="CI340" s="12"/>
      <c r="CJ340" s="12">
        <f>MATCH(CONCATENATE("NG ",TEXT($BP340,"mmm-yyyy")),Curves!$11:$11,0)</f>
        <v>22</v>
      </c>
      <c r="CK340" s="12">
        <f>MATCH(CONCATENATE("B ",TEXT($BP340,"mmm-yyyy")),Curves!$11:$11,0)</f>
        <v>10</v>
      </c>
      <c r="CL340" s="12">
        <f>MATCH(CONCATENATE("DISC ",TEXT($BP340,"mmm-yyyy")),Curves!$11:$11,0)</f>
        <v>34</v>
      </c>
      <c r="CM340" s="12"/>
      <c r="CN340" s="12">
        <f>MATCH(CONCATENATE("NG ",TEXT($BQ340,"mmm-yyyy")),Curves!$11:$11,0)</f>
        <v>23</v>
      </c>
      <c r="CO340" s="12">
        <f>MATCH(CONCATENATE("B ",TEXT($BQ340,"mmm-yyyy")),Curves!$11:$11,0)</f>
        <v>11</v>
      </c>
      <c r="CP340" s="12">
        <f>MATCH(CONCATENATE("DISC ",TEXT($BQ340,"mmm-yyyy")),Curves!$11:$11,0)</f>
        <v>35</v>
      </c>
      <c r="CQ340" s="12"/>
      <c r="CR340" s="12">
        <f>MATCH(CONCATENATE("NG ",TEXT($BR340,"mmm-yyyy")),Curves!$11:$11,0)</f>
        <v>24</v>
      </c>
      <c r="CS340" s="12">
        <f>MATCH(CONCATENATE("B ",TEXT($BR340,"mmm-yyyy")),Curves!$11:$11,0)</f>
        <v>12</v>
      </c>
      <c r="CT340" s="12">
        <f>MATCH(CONCATENATE("DISC ",TEXT($BR340,"mmm-yyyy")),Curves!$11:$11,0)</f>
        <v>36</v>
      </c>
      <c r="CU340" s="12"/>
      <c r="CV340" s="12">
        <f>MATCH(CONCATENATE("NG ",TEXT($BS340,"mmm-yyyy")),Curves!$11:$11,0)</f>
        <v>25</v>
      </c>
      <c r="CW340" s="12">
        <f>MATCH(CONCATENATE("B ",TEXT($BS340,"mmm-yyyy")),Curves!$11:$11,0)</f>
        <v>13</v>
      </c>
      <c r="CX340" s="12">
        <f>MATCH(CONCATENATE("DISC ",TEXT($BS340,"mmm-yyyy")),Curves!$11:$11,0)</f>
        <v>37</v>
      </c>
      <c r="CY340" s="12"/>
      <c r="CZ340" s="12">
        <f>MATCH(CONCATENATE("NG ",TEXT($BT340,"mmm-yyyy")),Curves!$11:$11,0)</f>
        <v>26</v>
      </c>
      <c r="DA340" s="12">
        <f>MATCH(CONCATENATE("B ",TEXT($BT340,"mmm-yyyy")),Curves!$11:$11,0)</f>
        <v>14</v>
      </c>
      <c r="DB340" s="12">
        <f>MATCH(CONCATENATE("DISC ",TEXT($BT340,"mmm-yyyy")),Curves!$11:$11,0)</f>
        <v>38</v>
      </c>
      <c r="DC340" s="12"/>
      <c r="DD340" s="12">
        <f>MATCH(CONCATENATE("NG ",TEXT($BU340,"mmm-yyyy")),Curves!$11:$11,0)</f>
        <v>27</v>
      </c>
      <c r="DE340" s="12">
        <f>MATCH(CONCATENATE("B ",TEXT($BU340,"mmm-yyyy")),Curves!$11:$11,0)</f>
        <v>15</v>
      </c>
      <c r="DF340" s="12">
        <f>MATCH(CONCATENATE("DISC ",TEXT($BU340,"mmm-yyyy")),Curves!$11:$11,0)</f>
        <v>39</v>
      </c>
      <c r="DG340" s="12"/>
      <c r="DH340" s="12">
        <f>MATCH(CONCATENATE("NG ",TEXT($BV340,"mmm-yyyy")),Curves!$11:$11,0)</f>
        <v>28</v>
      </c>
      <c r="DI340" s="12">
        <f>MATCH(CONCATENATE("B ",TEXT($BV340,"mmm-yyyy")),Curves!$11:$11,0)</f>
        <v>16</v>
      </c>
      <c r="DJ340" s="12">
        <f>MATCH(CONCATENATE("DISC ",TEXT($BV340,"mmm-yyyy")),Curves!$11:$11,0)</f>
        <v>40</v>
      </c>
      <c r="DL340" s="12">
        <f>MATCH(CONCATENATE("NG ",TEXT($BW340,"mmm-yyyy")),Curves!$11:$11,0)</f>
        <v>29</v>
      </c>
      <c r="DM340" s="12">
        <f>MATCH(CONCATENATE("B ",TEXT($BW340,"mmm-yyyy")),Curves!$11:$11,0)</f>
        <v>17</v>
      </c>
      <c r="DN340" s="12">
        <f>MATCH(CONCATENATE("DISC ",TEXT($BW340,"mmm-yyyy")),Curves!$11:$11,0)</f>
        <v>41</v>
      </c>
      <c r="DP340" s="12">
        <f>MATCH(CONCATENATE("NG ",TEXT($BX340,"mmm-yyyy")),Curves!$11:$11,0)</f>
        <v>30</v>
      </c>
      <c r="DQ340" s="12">
        <f>MATCH(CONCATENATE("B ",TEXT($BX340,"mmm-yyyy")),Curves!$11:$11,0)</f>
        <v>18</v>
      </c>
      <c r="DR340" s="12">
        <f>MATCH(CONCATENATE("DISC ",TEXT($BX340,"mmm-yyyy")),Curves!$11:$11,0)</f>
        <v>42</v>
      </c>
    </row>
    <row r="341" spans="2:122" x14ac:dyDescent="0.2">
      <c r="B341" s="6">
        <f t="shared" si="407"/>
        <v>36982</v>
      </c>
      <c r="C341" s="27">
        <f>IF(Curves!C350&lt;&gt;"",Curves!C350,"")</f>
        <v>36955</v>
      </c>
      <c r="D341" s="31"/>
      <c r="E341" s="20">
        <f t="shared" si="408"/>
        <v>0</v>
      </c>
      <c r="F341" s="20">
        <f t="shared" si="410"/>
        <v>0</v>
      </c>
      <c r="G341" s="20">
        <f t="shared" si="411"/>
        <v>0</v>
      </c>
      <c r="H341" s="20">
        <f t="shared" si="412"/>
        <v>0</v>
      </c>
      <c r="I341" s="20">
        <f t="shared" si="413"/>
        <v>0</v>
      </c>
      <c r="J341" s="20">
        <f t="shared" si="414"/>
        <v>0</v>
      </c>
      <c r="K341" s="20">
        <f t="shared" si="415"/>
        <v>0</v>
      </c>
      <c r="L341" s="20">
        <f t="shared" si="416"/>
        <v>0</v>
      </c>
      <c r="M341" s="20">
        <f t="shared" si="417"/>
        <v>0</v>
      </c>
      <c r="N341" s="20">
        <f t="shared" si="418"/>
        <v>0</v>
      </c>
      <c r="O341" s="21">
        <f t="shared" si="419"/>
        <v>0</v>
      </c>
      <c r="P341" s="20"/>
      <c r="Q341" s="50">
        <f t="shared" si="420"/>
        <v>0</v>
      </c>
      <c r="R341" s="50">
        <f t="shared" si="389"/>
        <v>0</v>
      </c>
      <c r="S341" s="51">
        <f t="shared" si="421"/>
        <v>0</v>
      </c>
      <c r="U341" s="34">
        <f>INDEX(Curves!$A$12:$AZ$907,$CA341,CB341)</f>
        <v>0</v>
      </c>
      <c r="V341" s="34">
        <f>INDEX(Curves!$A$12:$AZ$907,$CA341,CC341)</f>
        <v>0</v>
      </c>
      <c r="W341" s="34">
        <f>INDEX(Curves!$A$12:$AZ$907,$CA341,CD341)</f>
        <v>0</v>
      </c>
      <c r="X341" s="34"/>
      <c r="Y341" s="34">
        <f>INDEX(Curves!$A$12:$AZ$907,$CA341,CF341)</f>
        <v>0</v>
      </c>
      <c r="Z341" s="34">
        <f>INDEX(Curves!$A$12:$AZ$907,$CA341,CG341)</f>
        <v>0</v>
      </c>
      <c r="AA341" s="34">
        <f>INDEX(Curves!$A$12:$AZ$907,$CA341,CH341)</f>
        <v>0</v>
      </c>
      <c r="AB341" s="34"/>
      <c r="AC341" s="34">
        <f>INDEX(Curves!$A$12:$AZ$907,$CA341,CJ341)</f>
        <v>0</v>
      </c>
      <c r="AD341" s="34">
        <f>INDEX(Curves!$A$12:$AZ$907,$CA341,CK341)</f>
        <v>0</v>
      </c>
      <c r="AE341" s="34">
        <f>INDEX(Curves!$A$12:$AZ$907,$CA341,CL341)</f>
        <v>0</v>
      </c>
      <c r="AF341" s="34"/>
      <c r="AG341" s="34">
        <f>INDEX(Curves!$A$12:$AZ$907,$CA341,CN341)</f>
        <v>0</v>
      </c>
      <c r="AH341" s="34">
        <f>INDEX(Curves!$A$12:$AZ$907,$CA341,CO341)</f>
        <v>0</v>
      </c>
      <c r="AI341" s="34">
        <f>INDEX(Curves!$A$12:$AZ$907,$CA341,CP341)</f>
        <v>0</v>
      </c>
      <c r="AJ341" s="34"/>
      <c r="AK341" s="34">
        <f>INDEX(Curves!$A$12:$AZ$907,$CA341,CR341)</f>
        <v>0</v>
      </c>
      <c r="AL341" s="34">
        <f>INDEX(Curves!$A$12:$AZ$907,$CA341,CS341)</f>
        <v>0</v>
      </c>
      <c r="AM341" s="34">
        <f>INDEX(Curves!$A$12:$AZ$907,$CA341,CT341)</f>
        <v>0</v>
      </c>
      <c r="AN341" s="34"/>
      <c r="AO341" s="34">
        <f>INDEX(Curves!$A$12:$AZ$907,$CA341,CV341)</f>
        <v>0</v>
      </c>
      <c r="AP341" s="34">
        <f>INDEX(Curves!$A$12:$AZ$907,$CA341,CW341)</f>
        <v>0</v>
      </c>
      <c r="AQ341" s="34">
        <f>INDEX(Curves!$A$12:$AZ$907,$CA341,CX341)</f>
        <v>0</v>
      </c>
      <c r="AR341" s="34"/>
      <c r="AS341" s="34">
        <f>INDEX(Curves!$A$12:$AZ$907,$CA341,CZ341)</f>
        <v>0</v>
      </c>
      <c r="AT341" s="34">
        <f>INDEX(Curves!$A$12:$AZ$907,$CA341,DA341)</f>
        <v>0</v>
      </c>
      <c r="AU341" s="34">
        <f>INDEX(Curves!$A$12:$AZ$907,$CA341,DB341)</f>
        <v>0</v>
      </c>
      <c r="AV341" s="34"/>
      <c r="AW341" s="34">
        <f>INDEX(Curves!$A$12:$AZ$907,$CA341,DD341)</f>
        <v>0</v>
      </c>
      <c r="AX341" s="34">
        <f>INDEX(Curves!$A$12:$AZ$907,$CA341,DE341)</f>
        <v>0</v>
      </c>
      <c r="AY341" s="34">
        <f>INDEX(Curves!$A$12:$AZ$907,$CA341,DF341)</f>
        <v>0</v>
      </c>
      <c r="AZ341" s="34"/>
      <c r="BA341" s="34">
        <f>INDEX(Curves!$A$12:$AZ$907,$CA341,DH341)</f>
        <v>0</v>
      </c>
      <c r="BB341" s="34">
        <f>INDEX(Curves!$A$12:$AZ$907,$CA341,DI341)</f>
        <v>0</v>
      </c>
      <c r="BC341" s="34">
        <f>INDEX(Curves!$A$12:$AZ$907,$CA341,DJ341)</f>
        <v>0</v>
      </c>
      <c r="BD341" s="34"/>
      <c r="BE341" s="34">
        <f>INDEX(Curves!$A$12:$AZ$907,$CA341,DL341)</f>
        <v>0</v>
      </c>
      <c r="BF341" s="34">
        <f>INDEX(Curves!$A$12:$AZ$907,$CA341,DM341)</f>
        <v>0</v>
      </c>
      <c r="BG341" s="34">
        <f>INDEX(Curves!$A$12:$AZ$907,$CA341,DN341)</f>
        <v>0</v>
      </c>
      <c r="BH341" s="34"/>
      <c r="BI341" s="34">
        <f>INDEX(Curves!$A$12:$AZ$907,$CA341,DP341)</f>
        <v>0</v>
      </c>
      <c r="BJ341" s="34">
        <f>INDEX(Curves!$A$12:$AZ$907,$CA341,DQ341)</f>
        <v>0</v>
      </c>
      <c r="BK341" s="34">
        <f>INDEX(Curves!$A$12:$AZ$907,$CA341,DR341)</f>
        <v>0</v>
      </c>
      <c r="BL341"/>
      <c r="BM341"/>
      <c r="BN341" s="17">
        <f t="shared" si="423"/>
        <v>36647</v>
      </c>
      <c r="BO341" s="17">
        <f t="shared" ref="BO341:BX341" si="440">EOMONTH(BN341,1)</f>
        <v>36707</v>
      </c>
      <c r="BP341" s="17">
        <f t="shared" si="440"/>
        <v>36738</v>
      </c>
      <c r="BQ341" s="17">
        <f t="shared" si="440"/>
        <v>36769</v>
      </c>
      <c r="BR341" s="17">
        <f t="shared" si="440"/>
        <v>36799</v>
      </c>
      <c r="BS341" s="17">
        <f t="shared" si="440"/>
        <v>36830</v>
      </c>
      <c r="BT341" s="17">
        <f t="shared" si="440"/>
        <v>36860</v>
      </c>
      <c r="BU341" s="17">
        <f t="shared" si="440"/>
        <v>36891</v>
      </c>
      <c r="BV341" s="17">
        <f t="shared" si="440"/>
        <v>36922</v>
      </c>
      <c r="BW341" s="17">
        <f t="shared" si="440"/>
        <v>36950</v>
      </c>
      <c r="BX341" s="17">
        <f t="shared" si="440"/>
        <v>36981</v>
      </c>
      <c r="BY341" s="9"/>
      <c r="CA341" s="12">
        <f>MATCH(C341,Curves!$C$12:$C$433,0)</f>
        <v>339</v>
      </c>
      <c r="CB341" s="12">
        <f>MATCH(CONCATENATE("NG ",TEXT($BN341,"mmm-yyyy")),Curves!$11:$11,0)</f>
        <v>20</v>
      </c>
      <c r="CC341" s="12">
        <f>MATCH(CONCATENATE("B ",TEXT($BN341,"mmm-yyyy")),Curves!$11:$11,0)</f>
        <v>8</v>
      </c>
      <c r="CD341" s="12">
        <f>MATCH(CONCATENATE("DISC ",TEXT($BN341,"mmm-yyyy")),Curves!$11:$11,0)</f>
        <v>32</v>
      </c>
      <c r="CE341" s="12"/>
      <c r="CF341" s="12">
        <f>MATCH(CONCATENATE("NG ",TEXT($BO341,"mmm-yyyy")),Curves!$11:$11,0)</f>
        <v>21</v>
      </c>
      <c r="CG341" s="12">
        <f>MATCH(CONCATENATE("B ",TEXT($BO341,"mmm-yyyy")),Curves!$11:$11,0)</f>
        <v>9</v>
      </c>
      <c r="CH341" s="12">
        <f>MATCH(CONCATENATE("DISC ",TEXT($BO341,"mmm-yyyy")),Curves!$11:$11,0)</f>
        <v>33</v>
      </c>
      <c r="CI341" s="12"/>
      <c r="CJ341" s="12">
        <f>MATCH(CONCATENATE("NG ",TEXT($BP341,"mmm-yyyy")),Curves!$11:$11,0)</f>
        <v>22</v>
      </c>
      <c r="CK341" s="12">
        <f>MATCH(CONCATENATE("B ",TEXT($BP341,"mmm-yyyy")),Curves!$11:$11,0)</f>
        <v>10</v>
      </c>
      <c r="CL341" s="12">
        <f>MATCH(CONCATENATE("DISC ",TEXT($BP341,"mmm-yyyy")),Curves!$11:$11,0)</f>
        <v>34</v>
      </c>
      <c r="CM341" s="12"/>
      <c r="CN341" s="12">
        <f>MATCH(CONCATENATE("NG ",TEXT($BQ341,"mmm-yyyy")),Curves!$11:$11,0)</f>
        <v>23</v>
      </c>
      <c r="CO341" s="12">
        <f>MATCH(CONCATENATE("B ",TEXT($BQ341,"mmm-yyyy")),Curves!$11:$11,0)</f>
        <v>11</v>
      </c>
      <c r="CP341" s="12">
        <f>MATCH(CONCATENATE("DISC ",TEXT($BQ341,"mmm-yyyy")),Curves!$11:$11,0)</f>
        <v>35</v>
      </c>
      <c r="CQ341" s="12"/>
      <c r="CR341" s="12">
        <f>MATCH(CONCATENATE("NG ",TEXT($BR341,"mmm-yyyy")),Curves!$11:$11,0)</f>
        <v>24</v>
      </c>
      <c r="CS341" s="12">
        <f>MATCH(CONCATENATE("B ",TEXT($BR341,"mmm-yyyy")),Curves!$11:$11,0)</f>
        <v>12</v>
      </c>
      <c r="CT341" s="12">
        <f>MATCH(CONCATENATE("DISC ",TEXT($BR341,"mmm-yyyy")),Curves!$11:$11,0)</f>
        <v>36</v>
      </c>
      <c r="CU341" s="12"/>
      <c r="CV341" s="12">
        <f>MATCH(CONCATENATE("NG ",TEXT($BS341,"mmm-yyyy")),Curves!$11:$11,0)</f>
        <v>25</v>
      </c>
      <c r="CW341" s="12">
        <f>MATCH(CONCATENATE("B ",TEXT($BS341,"mmm-yyyy")),Curves!$11:$11,0)</f>
        <v>13</v>
      </c>
      <c r="CX341" s="12">
        <f>MATCH(CONCATENATE("DISC ",TEXT($BS341,"mmm-yyyy")),Curves!$11:$11,0)</f>
        <v>37</v>
      </c>
      <c r="CY341" s="12"/>
      <c r="CZ341" s="12">
        <f>MATCH(CONCATENATE("NG ",TEXT($BT341,"mmm-yyyy")),Curves!$11:$11,0)</f>
        <v>26</v>
      </c>
      <c r="DA341" s="12">
        <f>MATCH(CONCATENATE("B ",TEXT($BT341,"mmm-yyyy")),Curves!$11:$11,0)</f>
        <v>14</v>
      </c>
      <c r="DB341" s="12">
        <f>MATCH(CONCATENATE("DISC ",TEXT($BT341,"mmm-yyyy")),Curves!$11:$11,0)</f>
        <v>38</v>
      </c>
      <c r="DC341" s="12"/>
      <c r="DD341" s="12">
        <f>MATCH(CONCATENATE("NG ",TEXT($BU341,"mmm-yyyy")),Curves!$11:$11,0)</f>
        <v>27</v>
      </c>
      <c r="DE341" s="12">
        <f>MATCH(CONCATENATE("B ",TEXT($BU341,"mmm-yyyy")),Curves!$11:$11,0)</f>
        <v>15</v>
      </c>
      <c r="DF341" s="12">
        <f>MATCH(CONCATENATE("DISC ",TEXT($BU341,"mmm-yyyy")),Curves!$11:$11,0)</f>
        <v>39</v>
      </c>
      <c r="DG341" s="12"/>
      <c r="DH341" s="12">
        <f>MATCH(CONCATENATE("NG ",TEXT($BV341,"mmm-yyyy")),Curves!$11:$11,0)</f>
        <v>28</v>
      </c>
      <c r="DI341" s="12">
        <f>MATCH(CONCATENATE("B ",TEXT($BV341,"mmm-yyyy")),Curves!$11:$11,0)</f>
        <v>16</v>
      </c>
      <c r="DJ341" s="12">
        <f>MATCH(CONCATENATE("DISC ",TEXT($BV341,"mmm-yyyy")),Curves!$11:$11,0)</f>
        <v>40</v>
      </c>
      <c r="DL341" s="12">
        <f>MATCH(CONCATENATE("NG ",TEXT($BW341,"mmm-yyyy")),Curves!$11:$11,0)</f>
        <v>29</v>
      </c>
      <c r="DM341" s="12">
        <f>MATCH(CONCATENATE("B ",TEXT($BW341,"mmm-yyyy")),Curves!$11:$11,0)</f>
        <v>17</v>
      </c>
      <c r="DN341" s="12">
        <f>MATCH(CONCATENATE("DISC ",TEXT($BW341,"mmm-yyyy")),Curves!$11:$11,0)</f>
        <v>41</v>
      </c>
      <c r="DP341" s="12">
        <f>MATCH(CONCATENATE("NG ",TEXT($BX341,"mmm-yyyy")),Curves!$11:$11,0)</f>
        <v>30</v>
      </c>
      <c r="DQ341" s="12">
        <f>MATCH(CONCATENATE("B ",TEXT($BX341,"mmm-yyyy")),Curves!$11:$11,0)</f>
        <v>18</v>
      </c>
      <c r="DR341" s="12">
        <f>MATCH(CONCATENATE("DISC ",TEXT($BX341,"mmm-yyyy")),Curves!$11:$11,0)</f>
        <v>42</v>
      </c>
    </row>
    <row r="342" spans="2:122" x14ac:dyDescent="0.2">
      <c r="B342" s="6">
        <f t="shared" si="407"/>
        <v>36982</v>
      </c>
      <c r="C342" s="27">
        <f>IF(Curves!C351&lt;&gt;"",Curves!C351,"")</f>
        <v>36956</v>
      </c>
      <c r="D342" s="31"/>
      <c r="E342" s="20">
        <f t="shared" si="408"/>
        <v>0</v>
      </c>
      <c r="F342" s="20">
        <f t="shared" si="410"/>
        <v>0</v>
      </c>
      <c r="G342" s="20">
        <f t="shared" si="411"/>
        <v>0</v>
      </c>
      <c r="H342" s="20">
        <f t="shared" si="412"/>
        <v>0</v>
      </c>
      <c r="I342" s="20">
        <f t="shared" si="413"/>
        <v>0</v>
      </c>
      <c r="J342" s="20">
        <f t="shared" si="414"/>
        <v>0</v>
      </c>
      <c r="K342" s="20">
        <f t="shared" si="415"/>
        <v>0</v>
      </c>
      <c r="L342" s="20">
        <f t="shared" si="416"/>
        <v>0</v>
      </c>
      <c r="M342" s="20">
        <f t="shared" si="417"/>
        <v>0</v>
      </c>
      <c r="N342" s="20">
        <f t="shared" si="418"/>
        <v>0</v>
      </c>
      <c r="O342" s="21">
        <f t="shared" si="419"/>
        <v>0</v>
      </c>
      <c r="P342" s="20"/>
      <c r="Q342" s="50">
        <f t="shared" si="420"/>
        <v>0</v>
      </c>
      <c r="R342" s="50">
        <f t="shared" si="389"/>
        <v>0</v>
      </c>
      <c r="S342" s="51">
        <f t="shared" si="421"/>
        <v>0</v>
      </c>
      <c r="U342" s="34">
        <f>INDEX(Curves!$A$12:$AZ$907,$CA342,CB342)</f>
        <v>0</v>
      </c>
      <c r="V342" s="34">
        <f>INDEX(Curves!$A$12:$AZ$907,$CA342,CC342)</f>
        <v>0</v>
      </c>
      <c r="W342" s="34">
        <f>INDEX(Curves!$A$12:$AZ$907,$CA342,CD342)</f>
        <v>0</v>
      </c>
      <c r="X342" s="34"/>
      <c r="Y342" s="34">
        <f>INDEX(Curves!$A$12:$AZ$907,$CA342,CF342)</f>
        <v>0</v>
      </c>
      <c r="Z342" s="34">
        <f>INDEX(Curves!$A$12:$AZ$907,$CA342,CG342)</f>
        <v>0</v>
      </c>
      <c r="AA342" s="34">
        <f>INDEX(Curves!$A$12:$AZ$907,$CA342,CH342)</f>
        <v>0</v>
      </c>
      <c r="AB342" s="34"/>
      <c r="AC342" s="34">
        <f>INDEX(Curves!$A$12:$AZ$907,$CA342,CJ342)</f>
        <v>0</v>
      </c>
      <c r="AD342" s="34">
        <f>INDEX(Curves!$A$12:$AZ$907,$CA342,CK342)</f>
        <v>0</v>
      </c>
      <c r="AE342" s="34">
        <f>INDEX(Curves!$A$12:$AZ$907,$CA342,CL342)</f>
        <v>0</v>
      </c>
      <c r="AF342" s="34"/>
      <c r="AG342" s="34">
        <f>INDEX(Curves!$A$12:$AZ$907,$CA342,CN342)</f>
        <v>0</v>
      </c>
      <c r="AH342" s="34">
        <f>INDEX(Curves!$A$12:$AZ$907,$CA342,CO342)</f>
        <v>0</v>
      </c>
      <c r="AI342" s="34">
        <f>INDEX(Curves!$A$12:$AZ$907,$CA342,CP342)</f>
        <v>0</v>
      </c>
      <c r="AJ342" s="34"/>
      <c r="AK342" s="34">
        <f>INDEX(Curves!$A$12:$AZ$907,$CA342,CR342)</f>
        <v>0</v>
      </c>
      <c r="AL342" s="34">
        <f>INDEX(Curves!$A$12:$AZ$907,$CA342,CS342)</f>
        <v>0</v>
      </c>
      <c r="AM342" s="34">
        <f>INDEX(Curves!$A$12:$AZ$907,$CA342,CT342)</f>
        <v>0</v>
      </c>
      <c r="AN342" s="34"/>
      <c r="AO342" s="34">
        <f>INDEX(Curves!$A$12:$AZ$907,$CA342,CV342)</f>
        <v>0</v>
      </c>
      <c r="AP342" s="34">
        <f>INDEX(Curves!$A$12:$AZ$907,$CA342,CW342)</f>
        <v>0</v>
      </c>
      <c r="AQ342" s="34">
        <f>INDEX(Curves!$A$12:$AZ$907,$CA342,CX342)</f>
        <v>0</v>
      </c>
      <c r="AR342" s="34"/>
      <c r="AS342" s="34">
        <f>INDEX(Curves!$A$12:$AZ$907,$CA342,CZ342)</f>
        <v>0</v>
      </c>
      <c r="AT342" s="34">
        <f>INDEX(Curves!$A$12:$AZ$907,$CA342,DA342)</f>
        <v>0</v>
      </c>
      <c r="AU342" s="34">
        <f>INDEX(Curves!$A$12:$AZ$907,$CA342,DB342)</f>
        <v>0</v>
      </c>
      <c r="AV342" s="34"/>
      <c r="AW342" s="34">
        <f>INDEX(Curves!$A$12:$AZ$907,$CA342,DD342)</f>
        <v>0</v>
      </c>
      <c r="AX342" s="34">
        <f>INDEX(Curves!$A$12:$AZ$907,$CA342,DE342)</f>
        <v>0</v>
      </c>
      <c r="AY342" s="34">
        <f>INDEX(Curves!$A$12:$AZ$907,$CA342,DF342)</f>
        <v>0</v>
      </c>
      <c r="AZ342" s="34"/>
      <c r="BA342" s="34">
        <f>INDEX(Curves!$A$12:$AZ$907,$CA342,DH342)</f>
        <v>0</v>
      </c>
      <c r="BB342" s="34">
        <f>INDEX(Curves!$A$12:$AZ$907,$CA342,DI342)</f>
        <v>0</v>
      </c>
      <c r="BC342" s="34">
        <f>INDEX(Curves!$A$12:$AZ$907,$CA342,DJ342)</f>
        <v>0</v>
      </c>
      <c r="BD342" s="34"/>
      <c r="BE342" s="34">
        <f>INDEX(Curves!$A$12:$AZ$907,$CA342,DL342)</f>
        <v>0</v>
      </c>
      <c r="BF342" s="34">
        <f>INDEX(Curves!$A$12:$AZ$907,$CA342,DM342)</f>
        <v>0</v>
      </c>
      <c r="BG342" s="34">
        <f>INDEX(Curves!$A$12:$AZ$907,$CA342,DN342)</f>
        <v>0</v>
      </c>
      <c r="BH342" s="34"/>
      <c r="BI342" s="34">
        <f>INDEX(Curves!$A$12:$AZ$907,$CA342,DP342)</f>
        <v>0</v>
      </c>
      <c r="BJ342" s="34">
        <f>INDEX(Curves!$A$12:$AZ$907,$CA342,DQ342)</f>
        <v>0</v>
      </c>
      <c r="BK342" s="34">
        <f>INDEX(Curves!$A$12:$AZ$907,$CA342,DR342)</f>
        <v>0</v>
      </c>
      <c r="BL342"/>
      <c r="BM342"/>
      <c r="BN342" s="17">
        <f t="shared" si="423"/>
        <v>36647</v>
      </c>
      <c r="BO342" s="17">
        <f t="shared" ref="BO342:BX342" si="441">EOMONTH(BN342,1)</f>
        <v>36707</v>
      </c>
      <c r="BP342" s="17">
        <f t="shared" si="441"/>
        <v>36738</v>
      </c>
      <c r="BQ342" s="17">
        <f t="shared" si="441"/>
        <v>36769</v>
      </c>
      <c r="BR342" s="17">
        <f t="shared" si="441"/>
        <v>36799</v>
      </c>
      <c r="BS342" s="17">
        <f t="shared" si="441"/>
        <v>36830</v>
      </c>
      <c r="BT342" s="17">
        <f t="shared" si="441"/>
        <v>36860</v>
      </c>
      <c r="BU342" s="17">
        <f t="shared" si="441"/>
        <v>36891</v>
      </c>
      <c r="BV342" s="17">
        <f t="shared" si="441"/>
        <v>36922</v>
      </c>
      <c r="BW342" s="17">
        <f t="shared" si="441"/>
        <v>36950</v>
      </c>
      <c r="BX342" s="17">
        <f t="shared" si="441"/>
        <v>36981</v>
      </c>
      <c r="BY342" s="9"/>
      <c r="CA342" s="12">
        <f>MATCH(C342,Curves!$C$12:$C$433,0)</f>
        <v>340</v>
      </c>
      <c r="CB342" s="12">
        <f>MATCH(CONCATENATE("NG ",TEXT($BN342,"mmm-yyyy")),Curves!$11:$11,0)</f>
        <v>20</v>
      </c>
      <c r="CC342" s="12">
        <f>MATCH(CONCATENATE("B ",TEXT($BN342,"mmm-yyyy")),Curves!$11:$11,0)</f>
        <v>8</v>
      </c>
      <c r="CD342" s="12">
        <f>MATCH(CONCATENATE("DISC ",TEXT($BN342,"mmm-yyyy")),Curves!$11:$11,0)</f>
        <v>32</v>
      </c>
      <c r="CE342" s="12"/>
      <c r="CF342" s="12">
        <f>MATCH(CONCATENATE("NG ",TEXT($BO342,"mmm-yyyy")),Curves!$11:$11,0)</f>
        <v>21</v>
      </c>
      <c r="CG342" s="12">
        <f>MATCH(CONCATENATE("B ",TEXT($BO342,"mmm-yyyy")),Curves!$11:$11,0)</f>
        <v>9</v>
      </c>
      <c r="CH342" s="12">
        <f>MATCH(CONCATENATE("DISC ",TEXT($BO342,"mmm-yyyy")),Curves!$11:$11,0)</f>
        <v>33</v>
      </c>
      <c r="CI342" s="12"/>
      <c r="CJ342" s="12">
        <f>MATCH(CONCATENATE("NG ",TEXT($BP342,"mmm-yyyy")),Curves!$11:$11,0)</f>
        <v>22</v>
      </c>
      <c r="CK342" s="12">
        <f>MATCH(CONCATENATE("B ",TEXT($BP342,"mmm-yyyy")),Curves!$11:$11,0)</f>
        <v>10</v>
      </c>
      <c r="CL342" s="12">
        <f>MATCH(CONCATENATE("DISC ",TEXT($BP342,"mmm-yyyy")),Curves!$11:$11,0)</f>
        <v>34</v>
      </c>
      <c r="CM342" s="12"/>
      <c r="CN342" s="12">
        <f>MATCH(CONCATENATE("NG ",TEXT($BQ342,"mmm-yyyy")),Curves!$11:$11,0)</f>
        <v>23</v>
      </c>
      <c r="CO342" s="12">
        <f>MATCH(CONCATENATE("B ",TEXT($BQ342,"mmm-yyyy")),Curves!$11:$11,0)</f>
        <v>11</v>
      </c>
      <c r="CP342" s="12">
        <f>MATCH(CONCATENATE("DISC ",TEXT($BQ342,"mmm-yyyy")),Curves!$11:$11,0)</f>
        <v>35</v>
      </c>
      <c r="CQ342" s="12"/>
      <c r="CR342" s="12">
        <f>MATCH(CONCATENATE("NG ",TEXT($BR342,"mmm-yyyy")),Curves!$11:$11,0)</f>
        <v>24</v>
      </c>
      <c r="CS342" s="12">
        <f>MATCH(CONCATENATE("B ",TEXT($BR342,"mmm-yyyy")),Curves!$11:$11,0)</f>
        <v>12</v>
      </c>
      <c r="CT342" s="12">
        <f>MATCH(CONCATENATE("DISC ",TEXT($BR342,"mmm-yyyy")),Curves!$11:$11,0)</f>
        <v>36</v>
      </c>
      <c r="CU342" s="12"/>
      <c r="CV342" s="12">
        <f>MATCH(CONCATENATE("NG ",TEXT($BS342,"mmm-yyyy")),Curves!$11:$11,0)</f>
        <v>25</v>
      </c>
      <c r="CW342" s="12">
        <f>MATCH(CONCATENATE("B ",TEXT($BS342,"mmm-yyyy")),Curves!$11:$11,0)</f>
        <v>13</v>
      </c>
      <c r="CX342" s="12">
        <f>MATCH(CONCATENATE("DISC ",TEXT($BS342,"mmm-yyyy")),Curves!$11:$11,0)</f>
        <v>37</v>
      </c>
      <c r="CY342" s="12"/>
      <c r="CZ342" s="12">
        <f>MATCH(CONCATENATE("NG ",TEXT($BT342,"mmm-yyyy")),Curves!$11:$11,0)</f>
        <v>26</v>
      </c>
      <c r="DA342" s="12">
        <f>MATCH(CONCATENATE("B ",TEXT($BT342,"mmm-yyyy")),Curves!$11:$11,0)</f>
        <v>14</v>
      </c>
      <c r="DB342" s="12">
        <f>MATCH(CONCATENATE("DISC ",TEXT($BT342,"mmm-yyyy")),Curves!$11:$11,0)</f>
        <v>38</v>
      </c>
      <c r="DC342" s="12"/>
      <c r="DD342" s="12">
        <f>MATCH(CONCATENATE("NG ",TEXT($BU342,"mmm-yyyy")),Curves!$11:$11,0)</f>
        <v>27</v>
      </c>
      <c r="DE342" s="12">
        <f>MATCH(CONCATENATE("B ",TEXT($BU342,"mmm-yyyy")),Curves!$11:$11,0)</f>
        <v>15</v>
      </c>
      <c r="DF342" s="12">
        <f>MATCH(CONCATENATE("DISC ",TEXT($BU342,"mmm-yyyy")),Curves!$11:$11,0)</f>
        <v>39</v>
      </c>
      <c r="DG342" s="12"/>
      <c r="DH342" s="12">
        <f>MATCH(CONCATENATE("NG ",TEXT($BV342,"mmm-yyyy")),Curves!$11:$11,0)</f>
        <v>28</v>
      </c>
      <c r="DI342" s="12">
        <f>MATCH(CONCATENATE("B ",TEXT($BV342,"mmm-yyyy")),Curves!$11:$11,0)</f>
        <v>16</v>
      </c>
      <c r="DJ342" s="12">
        <f>MATCH(CONCATENATE("DISC ",TEXT($BV342,"mmm-yyyy")),Curves!$11:$11,0)</f>
        <v>40</v>
      </c>
      <c r="DL342" s="12">
        <f>MATCH(CONCATENATE("NG ",TEXT($BW342,"mmm-yyyy")),Curves!$11:$11,0)</f>
        <v>29</v>
      </c>
      <c r="DM342" s="12">
        <f>MATCH(CONCATENATE("B ",TEXT($BW342,"mmm-yyyy")),Curves!$11:$11,0)</f>
        <v>17</v>
      </c>
      <c r="DN342" s="12">
        <f>MATCH(CONCATENATE("DISC ",TEXT($BW342,"mmm-yyyy")),Curves!$11:$11,0)</f>
        <v>41</v>
      </c>
      <c r="DP342" s="12">
        <f>MATCH(CONCATENATE("NG ",TEXT($BX342,"mmm-yyyy")),Curves!$11:$11,0)</f>
        <v>30</v>
      </c>
      <c r="DQ342" s="12">
        <f>MATCH(CONCATENATE("B ",TEXT($BX342,"mmm-yyyy")),Curves!$11:$11,0)</f>
        <v>18</v>
      </c>
      <c r="DR342" s="12">
        <f>MATCH(CONCATENATE("DISC ",TEXT($BX342,"mmm-yyyy")),Curves!$11:$11,0)</f>
        <v>42</v>
      </c>
    </row>
    <row r="343" spans="2:122" x14ac:dyDescent="0.2">
      <c r="B343" s="6">
        <f t="shared" si="407"/>
        <v>36982</v>
      </c>
      <c r="C343" s="27">
        <f>IF(Curves!C352&lt;&gt;"",Curves!C352,"")</f>
        <v>36957</v>
      </c>
      <c r="D343" s="31"/>
      <c r="E343" s="20">
        <f t="shared" si="408"/>
        <v>0</v>
      </c>
      <c r="F343" s="20">
        <f t="shared" si="410"/>
        <v>0</v>
      </c>
      <c r="G343" s="20">
        <f t="shared" si="411"/>
        <v>0</v>
      </c>
      <c r="H343" s="20">
        <f t="shared" si="412"/>
        <v>0</v>
      </c>
      <c r="I343" s="20">
        <f t="shared" si="413"/>
        <v>0</v>
      </c>
      <c r="J343" s="20">
        <f t="shared" si="414"/>
        <v>0</v>
      </c>
      <c r="K343" s="20">
        <f t="shared" si="415"/>
        <v>0</v>
      </c>
      <c r="L343" s="20">
        <f t="shared" si="416"/>
        <v>0</v>
      </c>
      <c r="M343" s="20">
        <f t="shared" si="417"/>
        <v>0</v>
      </c>
      <c r="N343" s="20">
        <f t="shared" si="418"/>
        <v>0</v>
      </c>
      <c r="O343" s="21">
        <f t="shared" si="419"/>
        <v>0</v>
      </c>
      <c r="P343" s="20"/>
      <c r="Q343" s="50">
        <f t="shared" si="420"/>
        <v>0</v>
      </c>
      <c r="R343" s="50">
        <f t="shared" si="389"/>
        <v>0</v>
      </c>
      <c r="S343" s="51">
        <f t="shared" si="421"/>
        <v>0</v>
      </c>
      <c r="U343" s="34">
        <f>INDEX(Curves!$A$12:$AZ$907,$CA343,CB343)</f>
        <v>0</v>
      </c>
      <c r="V343" s="34">
        <f>INDEX(Curves!$A$12:$AZ$907,$CA343,CC343)</f>
        <v>0</v>
      </c>
      <c r="W343" s="34">
        <f>INDEX(Curves!$A$12:$AZ$907,$CA343,CD343)</f>
        <v>0</v>
      </c>
      <c r="X343" s="34"/>
      <c r="Y343" s="34">
        <f>INDEX(Curves!$A$12:$AZ$907,$CA343,CF343)</f>
        <v>0</v>
      </c>
      <c r="Z343" s="34">
        <f>INDEX(Curves!$A$12:$AZ$907,$CA343,CG343)</f>
        <v>0</v>
      </c>
      <c r="AA343" s="34">
        <f>INDEX(Curves!$A$12:$AZ$907,$CA343,CH343)</f>
        <v>0</v>
      </c>
      <c r="AB343" s="34"/>
      <c r="AC343" s="34">
        <f>INDEX(Curves!$A$12:$AZ$907,$CA343,CJ343)</f>
        <v>0</v>
      </c>
      <c r="AD343" s="34">
        <f>INDEX(Curves!$A$12:$AZ$907,$CA343,CK343)</f>
        <v>0</v>
      </c>
      <c r="AE343" s="34">
        <f>INDEX(Curves!$A$12:$AZ$907,$CA343,CL343)</f>
        <v>0</v>
      </c>
      <c r="AF343" s="34"/>
      <c r="AG343" s="34">
        <f>INDEX(Curves!$A$12:$AZ$907,$CA343,CN343)</f>
        <v>0</v>
      </c>
      <c r="AH343" s="34">
        <f>INDEX(Curves!$A$12:$AZ$907,$CA343,CO343)</f>
        <v>0</v>
      </c>
      <c r="AI343" s="34">
        <f>INDEX(Curves!$A$12:$AZ$907,$CA343,CP343)</f>
        <v>0</v>
      </c>
      <c r="AJ343" s="34"/>
      <c r="AK343" s="34">
        <f>INDEX(Curves!$A$12:$AZ$907,$CA343,CR343)</f>
        <v>0</v>
      </c>
      <c r="AL343" s="34">
        <f>INDEX(Curves!$A$12:$AZ$907,$CA343,CS343)</f>
        <v>0</v>
      </c>
      <c r="AM343" s="34">
        <f>INDEX(Curves!$A$12:$AZ$907,$CA343,CT343)</f>
        <v>0</v>
      </c>
      <c r="AN343" s="34"/>
      <c r="AO343" s="34">
        <f>INDEX(Curves!$A$12:$AZ$907,$CA343,CV343)</f>
        <v>0</v>
      </c>
      <c r="AP343" s="34">
        <f>INDEX(Curves!$A$12:$AZ$907,$CA343,CW343)</f>
        <v>0</v>
      </c>
      <c r="AQ343" s="34">
        <f>INDEX(Curves!$A$12:$AZ$907,$CA343,CX343)</f>
        <v>0</v>
      </c>
      <c r="AR343" s="34"/>
      <c r="AS343" s="34">
        <f>INDEX(Curves!$A$12:$AZ$907,$CA343,CZ343)</f>
        <v>0</v>
      </c>
      <c r="AT343" s="34">
        <f>INDEX(Curves!$A$12:$AZ$907,$CA343,DA343)</f>
        <v>0</v>
      </c>
      <c r="AU343" s="34">
        <f>INDEX(Curves!$A$12:$AZ$907,$CA343,DB343)</f>
        <v>0</v>
      </c>
      <c r="AV343" s="34"/>
      <c r="AW343" s="34">
        <f>INDEX(Curves!$A$12:$AZ$907,$CA343,DD343)</f>
        <v>0</v>
      </c>
      <c r="AX343" s="34">
        <f>INDEX(Curves!$A$12:$AZ$907,$CA343,DE343)</f>
        <v>0</v>
      </c>
      <c r="AY343" s="34">
        <f>INDEX(Curves!$A$12:$AZ$907,$CA343,DF343)</f>
        <v>0</v>
      </c>
      <c r="AZ343" s="34"/>
      <c r="BA343" s="34">
        <f>INDEX(Curves!$A$12:$AZ$907,$CA343,DH343)</f>
        <v>0</v>
      </c>
      <c r="BB343" s="34">
        <f>INDEX(Curves!$A$12:$AZ$907,$CA343,DI343)</f>
        <v>0</v>
      </c>
      <c r="BC343" s="34">
        <f>INDEX(Curves!$A$12:$AZ$907,$CA343,DJ343)</f>
        <v>0</v>
      </c>
      <c r="BD343" s="34"/>
      <c r="BE343" s="34">
        <f>INDEX(Curves!$A$12:$AZ$907,$CA343,DL343)</f>
        <v>0</v>
      </c>
      <c r="BF343" s="34">
        <f>INDEX(Curves!$A$12:$AZ$907,$CA343,DM343)</f>
        <v>0</v>
      </c>
      <c r="BG343" s="34">
        <f>INDEX(Curves!$A$12:$AZ$907,$CA343,DN343)</f>
        <v>0</v>
      </c>
      <c r="BH343" s="34"/>
      <c r="BI343" s="34">
        <f>INDEX(Curves!$A$12:$AZ$907,$CA343,DP343)</f>
        <v>0</v>
      </c>
      <c r="BJ343" s="34">
        <f>INDEX(Curves!$A$12:$AZ$907,$CA343,DQ343)</f>
        <v>0</v>
      </c>
      <c r="BK343" s="34">
        <f>INDEX(Curves!$A$12:$AZ$907,$CA343,DR343)</f>
        <v>0</v>
      </c>
      <c r="BL343"/>
      <c r="BM343"/>
      <c r="BN343" s="17">
        <f t="shared" si="423"/>
        <v>36647</v>
      </c>
      <c r="BO343" s="17">
        <f t="shared" ref="BO343:BX343" si="442">EOMONTH(BN343,1)</f>
        <v>36707</v>
      </c>
      <c r="BP343" s="17">
        <f t="shared" si="442"/>
        <v>36738</v>
      </c>
      <c r="BQ343" s="17">
        <f t="shared" si="442"/>
        <v>36769</v>
      </c>
      <c r="BR343" s="17">
        <f t="shared" si="442"/>
        <v>36799</v>
      </c>
      <c r="BS343" s="17">
        <f t="shared" si="442"/>
        <v>36830</v>
      </c>
      <c r="BT343" s="17">
        <f t="shared" si="442"/>
        <v>36860</v>
      </c>
      <c r="BU343" s="17">
        <f t="shared" si="442"/>
        <v>36891</v>
      </c>
      <c r="BV343" s="17">
        <f t="shared" si="442"/>
        <v>36922</v>
      </c>
      <c r="BW343" s="17">
        <f t="shared" si="442"/>
        <v>36950</v>
      </c>
      <c r="BX343" s="17">
        <f t="shared" si="442"/>
        <v>36981</v>
      </c>
      <c r="BY343" s="9"/>
      <c r="CA343" s="12">
        <f>MATCH(C343,Curves!$C$12:$C$433,0)</f>
        <v>341</v>
      </c>
      <c r="CB343" s="12">
        <f>MATCH(CONCATENATE("NG ",TEXT($BN343,"mmm-yyyy")),Curves!$11:$11,0)</f>
        <v>20</v>
      </c>
      <c r="CC343" s="12">
        <f>MATCH(CONCATENATE("B ",TEXT($BN343,"mmm-yyyy")),Curves!$11:$11,0)</f>
        <v>8</v>
      </c>
      <c r="CD343" s="12">
        <f>MATCH(CONCATENATE("DISC ",TEXT($BN343,"mmm-yyyy")),Curves!$11:$11,0)</f>
        <v>32</v>
      </c>
      <c r="CE343" s="12"/>
      <c r="CF343" s="12">
        <f>MATCH(CONCATENATE("NG ",TEXT($BO343,"mmm-yyyy")),Curves!$11:$11,0)</f>
        <v>21</v>
      </c>
      <c r="CG343" s="12">
        <f>MATCH(CONCATENATE("B ",TEXT($BO343,"mmm-yyyy")),Curves!$11:$11,0)</f>
        <v>9</v>
      </c>
      <c r="CH343" s="12">
        <f>MATCH(CONCATENATE("DISC ",TEXT($BO343,"mmm-yyyy")),Curves!$11:$11,0)</f>
        <v>33</v>
      </c>
      <c r="CI343" s="12"/>
      <c r="CJ343" s="12">
        <f>MATCH(CONCATENATE("NG ",TEXT($BP343,"mmm-yyyy")),Curves!$11:$11,0)</f>
        <v>22</v>
      </c>
      <c r="CK343" s="12">
        <f>MATCH(CONCATENATE("B ",TEXT($BP343,"mmm-yyyy")),Curves!$11:$11,0)</f>
        <v>10</v>
      </c>
      <c r="CL343" s="12">
        <f>MATCH(CONCATENATE("DISC ",TEXT($BP343,"mmm-yyyy")),Curves!$11:$11,0)</f>
        <v>34</v>
      </c>
      <c r="CM343" s="12"/>
      <c r="CN343" s="12">
        <f>MATCH(CONCATENATE("NG ",TEXT($BQ343,"mmm-yyyy")),Curves!$11:$11,0)</f>
        <v>23</v>
      </c>
      <c r="CO343" s="12">
        <f>MATCH(CONCATENATE("B ",TEXT($BQ343,"mmm-yyyy")),Curves!$11:$11,0)</f>
        <v>11</v>
      </c>
      <c r="CP343" s="12">
        <f>MATCH(CONCATENATE("DISC ",TEXT($BQ343,"mmm-yyyy")),Curves!$11:$11,0)</f>
        <v>35</v>
      </c>
      <c r="CQ343" s="12"/>
      <c r="CR343" s="12">
        <f>MATCH(CONCATENATE("NG ",TEXT($BR343,"mmm-yyyy")),Curves!$11:$11,0)</f>
        <v>24</v>
      </c>
      <c r="CS343" s="12">
        <f>MATCH(CONCATENATE("B ",TEXT($BR343,"mmm-yyyy")),Curves!$11:$11,0)</f>
        <v>12</v>
      </c>
      <c r="CT343" s="12">
        <f>MATCH(CONCATENATE("DISC ",TEXT($BR343,"mmm-yyyy")),Curves!$11:$11,0)</f>
        <v>36</v>
      </c>
      <c r="CU343" s="12"/>
      <c r="CV343" s="12">
        <f>MATCH(CONCATENATE("NG ",TEXT($BS343,"mmm-yyyy")),Curves!$11:$11,0)</f>
        <v>25</v>
      </c>
      <c r="CW343" s="12">
        <f>MATCH(CONCATENATE("B ",TEXT($BS343,"mmm-yyyy")),Curves!$11:$11,0)</f>
        <v>13</v>
      </c>
      <c r="CX343" s="12">
        <f>MATCH(CONCATENATE("DISC ",TEXT($BS343,"mmm-yyyy")),Curves!$11:$11,0)</f>
        <v>37</v>
      </c>
      <c r="CY343" s="12"/>
      <c r="CZ343" s="12">
        <f>MATCH(CONCATENATE("NG ",TEXT($BT343,"mmm-yyyy")),Curves!$11:$11,0)</f>
        <v>26</v>
      </c>
      <c r="DA343" s="12">
        <f>MATCH(CONCATENATE("B ",TEXT($BT343,"mmm-yyyy")),Curves!$11:$11,0)</f>
        <v>14</v>
      </c>
      <c r="DB343" s="12">
        <f>MATCH(CONCATENATE("DISC ",TEXT($BT343,"mmm-yyyy")),Curves!$11:$11,0)</f>
        <v>38</v>
      </c>
      <c r="DC343" s="12"/>
      <c r="DD343" s="12">
        <f>MATCH(CONCATENATE("NG ",TEXT($BU343,"mmm-yyyy")),Curves!$11:$11,0)</f>
        <v>27</v>
      </c>
      <c r="DE343" s="12">
        <f>MATCH(CONCATENATE("B ",TEXT($BU343,"mmm-yyyy")),Curves!$11:$11,0)</f>
        <v>15</v>
      </c>
      <c r="DF343" s="12">
        <f>MATCH(CONCATENATE("DISC ",TEXT($BU343,"mmm-yyyy")),Curves!$11:$11,0)</f>
        <v>39</v>
      </c>
      <c r="DG343" s="12"/>
      <c r="DH343" s="12">
        <f>MATCH(CONCATENATE("NG ",TEXT($BV343,"mmm-yyyy")),Curves!$11:$11,0)</f>
        <v>28</v>
      </c>
      <c r="DI343" s="12">
        <f>MATCH(CONCATENATE("B ",TEXT($BV343,"mmm-yyyy")),Curves!$11:$11,0)</f>
        <v>16</v>
      </c>
      <c r="DJ343" s="12">
        <f>MATCH(CONCATENATE("DISC ",TEXT($BV343,"mmm-yyyy")),Curves!$11:$11,0)</f>
        <v>40</v>
      </c>
      <c r="DL343" s="12">
        <f>MATCH(CONCATENATE("NG ",TEXT($BW343,"mmm-yyyy")),Curves!$11:$11,0)</f>
        <v>29</v>
      </c>
      <c r="DM343" s="12">
        <f>MATCH(CONCATENATE("B ",TEXT($BW343,"mmm-yyyy")),Curves!$11:$11,0)</f>
        <v>17</v>
      </c>
      <c r="DN343" s="12">
        <f>MATCH(CONCATENATE("DISC ",TEXT($BW343,"mmm-yyyy")),Curves!$11:$11,0)</f>
        <v>41</v>
      </c>
      <c r="DP343" s="12">
        <f>MATCH(CONCATENATE("NG ",TEXT($BX343,"mmm-yyyy")),Curves!$11:$11,0)</f>
        <v>30</v>
      </c>
      <c r="DQ343" s="12">
        <f>MATCH(CONCATENATE("B ",TEXT($BX343,"mmm-yyyy")),Curves!$11:$11,0)</f>
        <v>18</v>
      </c>
      <c r="DR343" s="12">
        <f>MATCH(CONCATENATE("DISC ",TEXT($BX343,"mmm-yyyy")),Curves!$11:$11,0)</f>
        <v>42</v>
      </c>
    </row>
    <row r="344" spans="2:122" x14ac:dyDescent="0.2">
      <c r="B344" s="6">
        <f t="shared" si="407"/>
        <v>36982</v>
      </c>
      <c r="C344" s="27">
        <f>IF(Curves!C353&lt;&gt;"",Curves!C353,"")</f>
        <v>36958</v>
      </c>
      <c r="D344" s="31"/>
      <c r="E344" s="20">
        <f t="shared" si="408"/>
        <v>0</v>
      </c>
      <c r="F344" s="20">
        <f t="shared" si="410"/>
        <v>0</v>
      </c>
      <c r="G344" s="20">
        <f t="shared" si="411"/>
        <v>0</v>
      </c>
      <c r="H344" s="20">
        <f t="shared" si="412"/>
        <v>0</v>
      </c>
      <c r="I344" s="20">
        <f t="shared" si="413"/>
        <v>0</v>
      </c>
      <c r="J344" s="20">
        <f t="shared" si="414"/>
        <v>0</v>
      </c>
      <c r="K344" s="20">
        <f t="shared" si="415"/>
        <v>0</v>
      </c>
      <c r="L344" s="20">
        <f t="shared" si="416"/>
        <v>0</v>
      </c>
      <c r="M344" s="20">
        <f t="shared" si="417"/>
        <v>0</v>
      </c>
      <c r="N344" s="20">
        <f t="shared" si="418"/>
        <v>0</v>
      </c>
      <c r="O344" s="21">
        <f t="shared" si="419"/>
        <v>0</v>
      </c>
      <c r="P344" s="20"/>
      <c r="Q344" s="50">
        <f t="shared" si="420"/>
        <v>0</v>
      </c>
      <c r="R344" s="50">
        <f t="shared" si="389"/>
        <v>0</v>
      </c>
      <c r="S344" s="51">
        <f t="shared" si="421"/>
        <v>0</v>
      </c>
      <c r="U344" s="34">
        <f>INDEX(Curves!$A$12:$AZ$907,$CA344,CB344)</f>
        <v>0</v>
      </c>
      <c r="V344" s="34">
        <f>INDEX(Curves!$A$12:$AZ$907,$CA344,CC344)</f>
        <v>0</v>
      </c>
      <c r="W344" s="34">
        <f>INDEX(Curves!$A$12:$AZ$907,$CA344,CD344)</f>
        <v>0</v>
      </c>
      <c r="X344" s="34"/>
      <c r="Y344" s="34">
        <f>INDEX(Curves!$A$12:$AZ$907,$CA344,CF344)</f>
        <v>0</v>
      </c>
      <c r="Z344" s="34">
        <f>INDEX(Curves!$A$12:$AZ$907,$CA344,CG344)</f>
        <v>0</v>
      </c>
      <c r="AA344" s="34">
        <f>INDEX(Curves!$A$12:$AZ$907,$CA344,CH344)</f>
        <v>0</v>
      </c>
      <c r="AB344" s="34"/>
      <c r="AC344" s="34">
        <f>INDEX(Curves!$A$12:$AZ$907,$CA344,CJ344)</f>
        <v>0</v>
      </c>
      <c r="AD344" s="34">
        <f>INDEX(Curves!$A$12:$AZ$907,$CA344,CK344)</f>
        <v>0</v>
      </c>
      <c r="AE344" s="34">
        <f>INDEX(Curves!$A$12:$AZ$907,$CA344,CL344)</f>
        <v>0</v>
      </c>
      <c r="AF344" s="34"/>
      <c r="AG344" s="34">
        <f>INDEX(Curves!$A$12:$AZ$907,$CA344,CN344)</f>
        <v>0</v>
      </c>
      <c r="AH344" s="34">
        <f>INDEX(Curves!$A$12:$AZ$907,$CA344,CO344)</f>
        <v>0</v>
      </c>
      <c r="AI344" s="34">
        <f>INDEX(Curves!$A$12:$AZ$907,$CA344,CP344)</f>
        <v>0</v>
      </c>
      <c r="AJ344" s="34"/>
      <c r="AK344" s="34">
        <f>INDEX(Curves!$A$12:$AZ$907,$CA344,CR344)</f>
        <v>0</v>
      </c>
      <c r="AL344" s="34">
        <f>INDEX(Curves!$A$12:$AZ$907,$CA344,CS344)</f>
        <v>0</v>
      </c>
      <c r="AM344" s="34">
        <f>INDEX(Curves!$A$12:$AZ$907,$CA344,CT344)</f>
        <v>0</v>
      </c>
      <c r="AN344" s="34"/>
      <c r="AO344" s="34">
        <f>INDEX(Curves!$A$12:$AZ$907,$CA344,CV344)</f>
        <v>0</v>
      </c>
      <c r="AP344" s="34">
        <f>INDEX(Curves!$A$12:$AZ$907,$CA344,CW344)</f>
        <v>0</v>
      </c>
      <c r="AQ344" s="34">
        <f>INDEX(Curves!$A$12:$AZ$907,$CA344,CX344)</f>
        <v>0</v>
      </c>
      <c r="AR344" s="34"/>
      <c r="AS344" s="34">
        <f>INDEX(Curves!$A$12:$AZ$907,$CA344,CZ344)</f>
        <v>0</v>
      </c>
      <c r="AT344" s="34">
        <f>INDEX(Curves!$A$12:$AZ$907,$CA344,DA344)</f>
        <v>0</v>
      </c>
      <c r="AU344" s="34">
        <f>INDEX(Curves!$A$12:$AZ$907,$CA344,DB344)</f>
        <v>0</v>
      </c>
      <c r="AV344" s="34"/>
      <c r="AW344" s="34">
        <f>INDEX(Curves!$A$12:$AZ$907,$CA344,DD344)</f>
        <v>0</v>
      </c>
      <c r="AX344" s="34">
        <f>INDEX(Curves!$A$12:$AZ$907,$CA344,DE344)</f>
        <v>0</v>
      </c>
      <c r="AY344" s="34">
        <f>INDEX(Curves!$A$12:$AZ$907,$CA344,DF344)</f>
        <v>0</v>
      </c>
      <c r="AZ344" s="34"/>
      <c r="BA344" s="34">
        <f>INDEX(Curves!$A$12:$AZ$907,$CA344,DH344)</f>
        <v>0</v>
      </c>
      <c r="BB344" s="34">
        <f>INDEX(Curves!$A$12:$AZ$907,$CA344,DI344)</f>
        <v>0</v>
      </c>
      <c r="BC344" s="34">
        <f>INDEX(Curves!$A$12:$AZ$907,$CA344,DJ344)</f>
        <v>0</v>
      </c>
      <c r="BD344" s="34"/>
      <c r="BE344" s="34">
        <f>INDEX(Curves!$A$12:$AZ$907,$CA344,DL344)</f>
        <v>0</v>
      </c>
      <c r="BF344" s="34">
        <f>INDEX(Curves!$A$12:$AZ$907,$CA344,DM344)</f>
        <v>0</v>
      </c>
      <c r="BG344" s="34">
        <f>INDEX(Curves!$A$12:$AZ$907,$CA344,DN344)</f>
        <v>0</v>
      </c>
      <c r="BH344" s="34"/>
      <c r="BI344" s="34">
        <f>INDEX(Curves!$A$12:$AZ$907,$CA344,DP344)</f>
        <v>0</v>
      </c>
      <c r="BJ344" s="34">
        <f>INDEX(Curves!$A$12:$AZ$907,$CA344,DQ344)</f>
        <v>0</v>
      </c>
      <c r="BK344" s="34">
        <f>INDEX(Curves!$A$12:$AZ$907,$CA344,DR344)</f>
        <v>0</v>
      </c>
      <c r="BL344"/>
      <c r="BM344"/>
      <c r="BN344" s="17">
        <f t="shared" si="423"/>
        <v>36647</v>
      </c>
      <c r="BO344" s="17">
        <f t="shared" ref="BO344:BX344" si="443">EOMONTH(BN344,1)</f>
        <v>36707</v>
      </c>
      <c r="BP344" s="17">
        <f t="shared" si="443"/>
        <v>36738</v>
      </c>
      <c r="BQ344" s="17">
        <f t="shared" si="443"/>
        <v>36769</v>
      </c>
      <c r="BR344" s="17">
        <f t="shared" si="443"/>
        <v>36799</v>
      </c>
      <c r="BS344" s="17">
        <f t="shared" si="443"/>
        <v>36830</v>
      </c>
      <c r="BT344" s="17">
        <f t="shared" si="443"/>
        <v>36860</v>
      </c>
      <c r="BU344" s="17">
        <f t="shared" si="443"/>
        <v>36891</v>
      </c>
      <c r="BV344" s="17">
        <f t="shared" si="443"/>
        <v>36922</v>
      </c>
      <c r="BW344" s="17">
        <f t="shared" si="443"/>
        <v>36950</v>
      </c>
      <c r="BX344" s="17">
        <f t="shared" si="443"/>
        <v>36981</v>
      </c>
      <c r="BY344" s="9"/>
      <c r="CA344" s="12">
        <f>MATCH(C344,Curves!$C$12:$C$433,0)</f>
        <v>342</v>
      </c>
      <c r="CB344" s="12">
        <f>MATCH(CONCATENATE("NG ",TEXT($BN344,"mmm-yyyy")),Curves!$11:$11,0)</f>
        <v>20</v>
      </c>
      <c r="CC344" s="12">
        <f>MATCH(CONCATENATE("B ",TEXT($BN344,"mmm-yyyy")),Curves!$11:$11,0)</f>
        <v>8</v>
      </c>
      <c r="CD344" s="12">
        <f>MATCH(CONCATENATE("DISC ",TEXT($BN344,"mmm-yyyy")),Curves!$11:$11,0)</f>
        <v>32</v>
      </c>
      <c r="CE344" s="12"/>
      <c r="CF344" s="12">
        <f>MATCH(CONCATENATE("NG ",TEXT($BO344,"mmm-yyyy")),Curves!$11:$11,0)</f>
        <v>21</v>
      </c>
      <c r="CG344" s="12">
        <f>MATCH(CONCATENATE("B ",TEXT($BO344,"mmm-yyyy")),Curves!$11:$11,0)</f>
        <v>9</v>
      </c>
      <c r="CH344" s="12">
        <f>MATCH(CONCATENATE("DISC ",TEXT($BO344,"mmm-yyyy")),Curves!$11:$11,0)</f>
        <v>33</v>
      </c>
      <c r="CI344" s="12"/>
      <c r="CJ344" s="12">
        <f>MATCH(CONCATENATE("NG ",TEXT($BP344,"mmm-yyyy")),Curves!$11:$11,0)</f>
        <v>22</v>
      </c>
      <c r="CK344" s="12">
        <f>MATCH(CONCATENATE("B ",TEXT($BP344,"mmm-yyyy")),Curves!$11:$11,0)</f>
        <v>10</v>
      </c>
      <c r="CL344" s="12">
        <f>MATCH(CONCATENATE("DISC ",TEXT($BP344,"mmm-yyyy")),Curves!$11:$11,0)</f>
        <v>34</v>
      </c>
      <c r="CM344" s="12"/>
      <c r="CN344" s="12">
        <f>MATCH(CONCATENATE("NG ",TEXT($BQ344,"mmm-yyyy")),Curves!$11:$11,0)</f>
        <v>23</v>
      </c>
      <c r="CO344" s="12">
        <f>MATCH(CONCATENATE("B ",TEXT($BQ344,"mmm-yyyy")),Curves!$11:$11,0)</f>
        <v>11</v>
      </c>
      <c r="CP344" s="12">
        <f>MATCH(CONCATENATE("DISC ",TEXT($BQ344,"mmm-yyyy")),Curves!$11:$11,0)</f>
        <v>35</v>
      </c>
      <c r="CQ344" s="12"/>
      <c r="CR344" s="12">
        <f>MATCH(CONCATENATE("NG ",TEXT($BR344,"mmm-yyyy")),Curves!$11:$11,0)</f>
        <v>24</v>
      </c>
      <c r="CS344" s="12">
        <f>MATCH(CONCATENATE("B ",TEXT($BR344,"mmm-yyyy")),Curves!$11:$11,0)</f>
        <v>12</v>
      </c>
      <c r="CT344" s="12">
        <f>MATCH(CONCATENATE("DISC ",TEXT($BR344,"mmm-yyyy")),Curves!$11:$11,0)</f>
        <v>36</v>
      </c>
      <c r="CU344" s="12"/>
      <c r="CV344" s="12">
        <f>MATCH(CONCATENATE("NG ",TEXT($BS344,"mmm-yyyy")),Curves!$11:$11,0)</f>
        <v>25</v>
      </c>
      <c r="CW344" s="12">
        <f>MATCH(CONCATENATE("B ",TEXT($BS344,"mmm-yyyy")),Curves!$11:$11,0)</f>
        <v>13</v>
      </c>
      <c r="CX344" s="12">
        <f>MATCH(CONCATENATE("DISC ",TEXT($BS344,"mmm-yyyy")),Curves!$11:$11,0)</f>
        <v>37</v>
      </c>
      <c r="CY344" s="12"/>
      <c r="CZ344" s="12">
        <f>MATCH(CONCATENATE("NG ",TEXT($BT344,"mmm-yyyy")),Curves!$11:$11,0)</f>
        <v>26</v>
      </c>
      <c r="DA344" s="12">
        <f>MATCH(CONCATENATE("B ",TEXT($BT344,"mmm-yyyy")),Curves!$11:$11,0)</f>
        <v>14</v>
      </c>
      <c r="DB344" s="12">
        <f>MATCH(CONCATENATE("DISC ",TEXT($BT344,"mmm-yyyy")),Curves!$11:$11,0)</f>
        <v>38</v>
      </c>
      <c r="DC344" s="12"/>
      <c r="DD344" s="12">
        <f>MATCH(CONCATENATE("NG ",TEXT($BU344,"mmm-yyyy")),Curves!$11:$11,0)</f>
        <v>27</v>
      </c>
      <c r="DE344" s="12">
        <f>MATCH(CONCATENATE("B ",TEXT($BU344,"mmm-yyyy")),Curves!$11:$11,0)</f>
        <v>15</v>
      </c>
      <c r="DF344" s="12">
        <f>MATCH(CONCATENATE("DISC ",TEXT($BU344,"mmm-yyyy")),Curves!$11:$11,0)</f>
        <v>39</v>
      </c>
      <c r="DG344" s="12"/>
      <c r="DH344" s="12">
        <f>MATCH(CONCATENATE("NG ",TEXT($BV344,"mmm-yyyy")),Curves!$11:$11,0)</f>
        <v>28</v>
      </c>
      <c r="DI344" s="12">
        <f>MATCH(CONCATENATE("B ",TEXT($BV344,"mmm-yyyy")),Curves!$11:$11,0)</f>
        <v>16</v>
      </c>
      <c r="DJ344" s="12">
        <f>MATCH(CONCATENATE("DISC ",TEXT($BV344,"mmm-yyyy")),Curves!$11:$11,0)</f>
        <v>40</v>
      </c>
      <c r="DL344" s="12">
        <f>MATCH(CONCATENATE("NG ",TEXT($BW344,"mmm-yyyy")),Curves!$11:$11,0)</f>
        <v>29</v>
      </c>
      <c r="DM344" s="12">
        <f>MATCH(CONCATENATE("B ",TEXT($BW344,"mmm-yyyy")),Curves!$11:$11,0)</f>
        <v>17</v>
      </c>
      <c r="DN344" s="12">
        <f>MATCH(CONCATENATE("DISC ",TEXT($BW344,"mmm-yyyy")),Curves!$11:$11,0)</f>
        <v>41</v>
      </c>
      <c r="DP344" s="12">
        <f>MATCH(CONCATENATE("NG ",TEXT($BX344,"mmm-yyyy")),Curves!$11:$11,0)</f>
        <v>30</v>
      </c>
      <c r="DQ344" s="12">
        <f>MATCH(CONCATENATE("B ",TEXT($BX344,"mmm-yyyy")),Curves!$11:$11,0)</f>
        <v>18</v>
      </c>
      <c r="DR344" s="12">
        <f>MATCH(CONCATENATE("DISC ",TEXT($BX344,"mmm-yyyy")),Curves!$11:$11,0)</f>
        <v>42</v>
      </c>
    </row>
    <row r="345" spans="2:122" x14ac:dyDescent="0.2">
      <c r="B345" s="6">
        <f t="shared" si="407"/>
        <v>36982</v>
      </c>
      <c r="C345" s="27">
        <f>IF(Curves!C354&lt;&gt;"",Curves!C354,"")</f>
        <v>36959</v>
      </c>
      <c r="D345" s="31"/>
      <c r="E345" s="20">
        <f t="shared" si="408"/>
        <v>0</v>
      </c>
      <c r="F345" s="20">
        <f t="shared" si="410"/>
        <v>0</v>
      </c>
      <c r="G345" s="20">
        <f t="shared" si="411"/>
        <v>0</v>
      </c>
      <c r="H345" s="20">
        <f t="shared" si="412"/>
        <v>0</v>
      </c>
      <c r="I345" s="20">
        <f t="shared" si="413"/>
        <v>0</v>
      </c>
      <c r="J345" s="20">
        <f t="shared" si="414"/>
        <v>0</v>
      </c>
      <c r="K345" s="20">
        <f t="shared" si="415"/>
        <v>0</v>
      </c>
      <c r="L345" s="20">
        <f t="shared" si="416"/>
        <v>0</v>
      </c>
      <c r="M345" s="20">
        <f t="shared" si="417"/>
        <v>0</v>
      </c>
      <c r="N345" s="20">
        <f t="shared" si="418"/>
        <v>0</v>
      </c>
      <c r="O345" s="21">
        <f t="shared" si="419"/>
        <v>0</v>
      </c>
      <c r="P345" s="20"/>
      <c r="Q345" s="50">
        <f t="shared" si="420"/>
        <v>0</v>
      </c>
      <c r="R345" s="50">
        <f t="shared" si="389"/>
        <v>0</v>
      </c>
      <c r="S345" s="51">
        <f t="shared" si="421"/>
        <v>0</v>
      </c>
      <c r="U345" s="34">
        <f>INDEX(Curves!$A$12:$AZ$907,$CA345,CB345)</f>
        <v>0</v>
      </c>
      <c r="V345" s="34">
        <f>INDEX(Curves!$A$12:$AZ$907,$CA345,CC345)</f>
        <v>0</v>
      </c>
      <c r="W345" s="34">
        <f>INDEX(Curves!$A$12:$AZ$907,$CA345,CD345)</f>
        <v>0</v>
      </c>
      <c r="X345" s="34"/>
      <c r="Y345" s="34">
        <f>INDEX(Curves!$A$12:$AZ$907,$CA345,CF345)</f>
        <v>0</v>
      </c>
      <c r="Z345" s="34">
        <f>INDEX(Curves!$A$12:$AZ$907,$CA345,CG345)</f>
        <v>0</v>
      </c>
      <c r="AA345" s="34">
        <f>INDEX(Curves!$A$12:$AZ$907,$CA345,CH345)</f>
        <v>0</v>
      </c>
      <c r="AB345" s="34"/>
      <c r="AC345" s="34">
        <f>INDEX(Curves!$A$12:$AZ$907,$CA345,CJ345)</f>
        <v>0</v>
      </c>
      <c r="AD345" s="34">
        <f>INDEX(Curves!$A$12:$AZ$907,$CA345,CK345)</f>
        <v>0</v>
      </c>
      <c r="AE345" s="34">
        <f>INDEX(Curves!$A$12:$AZ$907,$CA345,CL345)</f>
        <v>0</v>
      </c>
      <c r="AF345" s="34"/>
      <c r="AG345" s="34">
        <f>INDEX(Curves!$A$12:$AZ$907,$CA345,CN345)</f>
        <v>0</v>
      </c>
      <c r="AH345" s="34">
        <f>INDEX(Curves!$A$12:$AZ$907,$CA345,CO345)</f>
        <v>0</v>
      </c>
      <c r="AI345" s="34">
        <f>INDEX(Curves!$A$12:$AZ$907,$CA345,CP345)</f>
        <v>0</v>
      </c>
      <c r="AJ345" s="34"/>
      <c r="AK345" s="34">
        <f>INDEX(Curves!$A$12:$AZ$907,$CA345,CR345)</f>
        <v>0</v>
      </c>
      <c r="AL345" s="34">
        <f>INDEX(Curves!$A$12:$AZ$907,$CA345,CS345)</f>
        <v>0</v>
      </c>
      <c r="AM345" s="34">
        <f>INDEX(Curves!$A$12:$AZ$907,$CA345,CT345)</f>
        <v>0</v>
      </c>
      <c r="AN345" s="34"/>
      <c r="AO345" s="34">
        <f>INDEX(Curves!$A$12:$AZ$907,$CA345,CV345)</f>
        <v>0</v>
      </c>
      <c r="AP345" s="34">
        <f>INDEX(Curves!$A$12:$AZ$907,$CA345,CW345)</f>
        <v>0</v>
      </c>
      <c r="AQ345" s="34">
        <f>INDEX(Curves!$A$12:$AZ$907,$CA345,CX345)</f>
        <v>0</v>
      </c>
      <c r="AR345" s="34"/>
      <c r="AS345" s="34">
        <f>INDEX(Curves!$A$12:$AZ$907,$CA345,CZ345)</f>
        <v>0</v>
      </c>
      <c r="AT345" s="34">
        <f>INDEX(Curves!$A$12:$AZ$907,$CA345,DA345)</f>
        <v>0</v>
      </c>
      <c r="AU345" s="34">
        <f>INDEX(Curves!$A$12:$AZ$907,$CA345,DB345)</f>
        <v>0</v>
      </c>
      <c r="AV345" s="34"/>
      <c r="AW345" s="34">
        <f>INDEX(Curves!$A$12:$AZ$907,$CA345,DD345)</f>
        <v>0</v>
      </c>
      <c r="AX345" s="34">
        <f>INDEX(Curves!$A$12:$AZ$907,$CA345,DE345)</f>
        <v>0</v>
      </c>
      <c r="AY345" s="34">
        <f>INDEX(Curves!$A$12:$AZ$907,$CA345,DF345)</f>
        <v>0</v>
      </c>
      <c r="AZ345" s="34"/>
      <c r="BA345" s="34">
        <f>INDEX(Curves!$A$12:$AZ$907,$CA345,DH345)</f>
        <v>0</v>
      </c>
      <c r="BB345" s="34">
        <f>INDEX(Curves!$A$12:$AZ$907,$CA345,DI345)</f>
        <v>0</v>
      </c>
      <c r="BC345" s="34">
        <f>INDEX(Curves!$A$12:$AZ$907,$CA345,DJ345)</f>
        <v>0</v>
      </c>
      <c r="BD345" s="34"/>
      <c r="BE345" s="34">
        <f>INDEX(Curves!$A$12:$AZ$907,$CA345,DL345)</f>
        <v>0</v>
      </c>
      <c r="BF345" s="34">
        <f>INDEX(Curves!$A$12:$AZ$907,$CA345,DM345)</f>
        <v>0</v>
      </c>
      <c r="BG345" s="34">
        <f>INDEX(Curves!$A$12:$AZ$907,$CA345,DN345)</f>
        <v>0</v>
      </c>
      <c r="BH345" s="34"/>
      <c r="BI345" s="34">
        <f>INDEX(Curves!$A$12:$AZ$907,$CA345,DP345)</f>
        <v>0</v>
      </c>
      <c r="BJ345" s="34">
        <f>INDEX(Curves!$A$12:$AZ$907,$CA345,DQ345)</f>
        <v>0</v>
      </c>
      <c r="BK345" s="34">
        <f>INDEX(Curves!$A$12:$AZ$907,$CA345,DR345)</f>
        <v>0</v>
      </c>
      <c r="BL345"/>
      <c r="BM345"/>
      <c r="BN345" s="17">
        <f t="shared" si="423"/>
        <v>36647</v>
      </c>
      <c r="BO345" s="17">
        <f t="shared" ref="BO345:BX345" si="444">EOMONTH(BN345,1)</f>
        <v>36707</v>
      </c>
      <c r="BP345" s="17">
        <f t="shared" si="444"/>
        <v>36738</v>
      </c>
      <c r="BQ345" s="17">
        <f t="shared" si="444"/>
        <v>36769</v>
      </c>
      <c r="BR345" s="17">
        <f t="shared" si="444"/>
        <v>36799</v>
      </c>
      <c r="BS345" s="17">
        <f t="shared" si="444"/>
        <v>36830</v>
      </c>
      <c r="BT345" s="17">
        <f t="shared" si="444"/>
        <v>36860</v>
      </c>
      <c r="BU345" s="17">
        <f t="shared" si="444"/>
        <v>36891</v>
      </c>
      <c r="BV345" s="17">
        <f t="shared" si="444"/>
        <v>36922</v>
      </c>
      <c r="BW345" s="17">
        <f t="shared" si="444"/>
        <v>36950</v>
      </c>
      <c r="BX345" s="17">
        <f t="shared" si="444"/>
        <v>36981</v>
      </c>
      <c r="BY345" s="9"/>
      <c r="CA345" s="12">
        <f>MATCH(C345,Curves!$C$12:$C$433,0)</f>
        <v>343</v>
      </c>
      <c r="CB345" s="12">
        <f>MATCH(CONCATENATE("NG ",TEXT($BN345,"mmm-yyyy")),Curves!$11:$11,0)</f>
        <v>20</v>
      </c>
      <c r="CC345" s="12">
        <f>MATCH(CONCATENATE("B ",TEXT($BN345,"mmm-yyyy")),Curves!$11:$11,0)</f>
        <v>8</v>
      </c>
      <c r="CD345" s="12">
        <f>MATCH(CONCATENATE("DISC ",TEXT($BN345,"mmm-yyyy")),Curves!$11:$11,0)</f>
        <v>32</v>
      </c>
      <c r="CE345" s="12"/>
      <c r="CF345" s="12">
        <f>MATCH(CONCATENATE("NG ",TEXT($BO345,"mmm-yyyy")),Curves!$11:$11,0)</f>
        <v>21</v>
      </c>
      <c r="CG345" s="12">
        <f>MATCH(CONCATENATE("B ",TEXT($BO345,"mmm-yyyy")),Curves!$11:$11,0)</f>
        <v>9</v>
      </c>
      <c r="CH345" s="12">
        <f>MATCH(CONCATENATE("DISC ",TEXT($BO345,"mmm-yyyy")),Curves!$11:$11,0)</f>
        <v>33</v>
      </c>
      <c r="CI345" s="12"/>
      <c r="CJ345" s="12">
        <f>MATCH(CONCATENATE("NG ",TEXT($BP345,"mmm-yyyy")),Curves!$11:$11,0)</f>
        <v>22</v>
      </c>
      <c r="CK345" s="12">
        <f>MATCH(CONCATENATE("B ",TEXT($BP345,"mmm-yyyy")),Curves!$11:$11,0)</f>
        <v>10</v>
      </c>
      <c r="CL345" s="12">
        <f>MATCH(CONCATENATE("DISC ",TEXT($BP345,"mmm-yyyy")),Curves!$11:$11,0)</f>
        <v>34</v>
      </c>
      <c r="CM345" s="12"/>
      <c r="CN345" s="12">
        <f>MATCH(CONCATENATE("NG ",TEXT($BQ345,"mmm-yyyy")),Curves!$11:$11,0)</f>
        <v>23</v>
      </c>
      <c r="CO345" s="12">
        <f>MATCH(CONCATENATE("B ",TEXT($BQ345,"mmm-yyyy")),Curves!$11:$11,0)</f>
        <v>11</v>
      </c>
      <c r="CP345" s="12">
        <f>MATCH(CONCATENATE("DISC ",TEXT($BQ345,"mmm-yyyy")),Curves!$11:$11,0)</f>
        <v>35</v>
      </c>
      <c r="CQ345" s="12"/>
      <c r="CR345" s="12">
        <f>MATCH(CONCATENATE("NG ",TEXT($BR345,"mmm-yyyy")),Curves!$11:$11,0)</f>
        <v>24</v>
      </c>
      <c r="CS345" s="12">
        <f>MATCH(CONCATENATE("B ",TEXT($BR345,"mmm-yyyy")),Curves!$11:$11,0)</f>
        <v>12</v>
      </c>
      <c r="CT345" s="12">
        <f>MATCH(CONCATENATE("DISC ",TEXT($BR345,"mmm-yyyy")),Curves!$11:$11,0)</f>
        <v>36</v>
      </c>
      <c r="CU345" s="12"/>
      <c r="CV345" s="12">
        <f>MATCH(CONCATENATE("NG ",TEXT($BS345,"mmm-yyyy")),Curves!$11:$11,0)</f>
        <v>25</v>
      </c>
      <c r="CW345" s="12">
        <f>MATCH(CONCATENATE("B ",TEXT($BS345,"mmm-yyyy")),Curves!$11:$11,0)</f>
        <v>13</v>
      </c>
      <c r="CX345" s="12">
        <f>MATCH(CONCATENATE("DISC ",TEXT($BS345,"mmm-yyyy")),Curves!$11:$11,0)</f>
        <v>37</v>
      </c>
      <c r="CY345" s="12"/>
      <c r="CZ345" s="12">
        <f>MATCH(CONCATENATE("NG ",TEXT($BT345,"mmm-yyyy")),Curves!$11:$11,0)</f>
        <v>26</v>
      </c>
      <c r="DA345" s="12">
        <f>MATCH(CONCATENATE("B ",TEXT($BT345,"mmm-yyyy")),Curves!$11:$11,0)</f>
        <v>14</v>
      </c>
      <c r="DB345" s="12">
        <f>MATCH(CONCATENATE("DISC ",TEXT($BT345,"mmm-yyyy")),Curves!$11:$11,0)</f>
        <v>38</v>
      </c>
      <c r="DC345" s="12"/>
      <c r="DD345" s="12">
        <f>MATCH(CONCATENATE("NG ",TEXT($BU345,"mmm-yyyy")),Curves!$11:$11,0)</f>
        <v>27</v>
      </c>
      <c r="DE345" s="12">
        <f>MATCH(CONCATENATE("B ",TEXT($BU345,"mmm-yyyy")),Curves!$11:$11,0)</f>
        <v>15</v>
      </c>
      <c r="DF345" s="12">
        <f>MATCH(CONCATENATE("DISC ",TEXT($BU345,"mmm-yyyy")),Curves!$11:$11,0)</f>
        <v>39</v>
      </c>
      <c r="DG345" s="12"/>
      <c r="DH345" s="12">
        <f>MATCH(CONCATENATE("NG ",TEXT($BV345,"mmm-yyyy")),Curves!$11:$11,0)</f>
        <v>28</v>
      </c>
      <c r="DI345" s="12">
        <f>MATCH(CONCATENATE("B ",TEXT($BV345,"mmm-yyyy")),Curves!$11:$11,0)</f>
        <v>16</v>
      </c>
      <c r="DJ345" s="12">
        <f>MATCH(CONCATENATE("DISC ",TEXT($BV345,"mmm-yyyy")),Curves!$11:$11,0)</f>
        <v>40</v>
      </c>
      <c r="DL345" s="12">
        <f>MATCH(CONCATENATE("NG ",TEXT($BW345,"mmm-yyyy")),Curves!$11:$11,0)</f>
        <v>29</v>
      </c>
      <c r="DM345" s="12">
        <f>MATCH(CONCATENATE("B ",TEXT($BW345,"mmm-yyyy")),Curves!$11:$11,0)</f>
        <v>17</v>
      </c>
      <c r="DN345" s="12">
        <f>MATCH(CONCATENATE("DISC ",TEXT($BW345,"mmm-yyyy")),Curves!$11:$11,0)</f>
        <v>41</v>
      </c>
      <c r="DP345" s="12">
        <f>MATCH(CONCATENATE("NG ",TEXT($BX345,"mmm-yyyy")),Curves!$11:$11,0)</f>
        <v>30</v>
      </c>
      <c r="DQ345" s="12">
        <f>MATCH(CONCATENATE("B ",TEXT($BX345,"mmm-yyyy")),Curves!$11:$11,0)</f>
        <v>18</v>
      </c>
      <c r="DR345" s="12">
        <f>MATCH(CONCATENATE("DISC ",TEXT($BX345,"mmm-yyyy")),Curves!$11:$11,0)</f>
        <v>42</v>
      </c>
    </row>
    <row r="346" spans="2:122" x14ac:dyDescent="0.2">
      <c r="B346" s="6">
        <f t="shared" si="407"/>
        <v>36982</v>
      </c>
      <c r="C346" s="27">
        <f>IF(Curves!C355&lt;&gt;"",Curves!C355,"")</f>
        <v>36960</v>
      </c>
      <c r="D346" s="31"/>
      <c r="E346" s="20">
        <f t="shared" si="408"/>
        <v>0</v>
      </c>
      <c r="F346" s="20">
        <f t="shared" si="410"/>
        <v>0</v>
      </c>
      <c r="G346" s="20">
        <f t="shared" si="411"/>
        <v>0</v>
      </c>
      <c r="H346" s="20">
        <f t="shared" si="412"/>
        <v>0</v>
      </c>
      <c r="I346" s="20">
        <f t="shared" si="413"/>
        <v>0</v>
      </c>
      <c r="J346" s="20">
        <f t="shared" si="414"/>
        <v>0</v>
      </c>
      <c r="K346" s="20">
        <f t="shared" si="415"/>
        <v>0</v>
      </c>
      <c r="L346" s="20">
        <f t="shared" si="416"/>
        <v>0</v>
      </c>
      <c r="M346" s="20">
        <f t="shared" si="417"/>
        <v>0</v>
      </c>
      <c r="N346" s="20">
        <f t="shared" si="418"/>
        <v>0</v>
      </c>
      <c r="O346" s="21">
        <f t="shared" si="419"/>
        <v>0</v>
      </c>
      <c r="P346" s="20"/>
      <c r="Q346" s="50">
        <f t="shared" si="420"/>
        <v>0</v>
      </c>
      <c r="R346" s="50">
        <f t="shared" si="389"/>
        <v>0</v>
      </c>
      <c r="S346" s="51">
        <f t="shared" si="421"/>
        <v>0</v>
      </c>
      <c r="U346" s="34">
        <f>INDEX(Curves!$A$12:$AZ$907,$CA346,CB346)</f>
        <v>0</v>
      </c>
      <c r="V346" s="34">
        <f>INDEX(Curves!$A$12:$AZ$907,$CA346,CC346)</f>
        <v>0</v>
      </c>
      <c r="W346" s="34">
        <f>INDEX(Curves!$A$12:$AZ$907,$CA346,CD346)</f>
        <v>0</v>
      </c>
      <c r="X346" s="34"/>
      <c r="Y346" s="34">
        <f>INDEX(Curves!$A$12:$AZ$907,$CA346,CF346)</f>
        <v>0</v>
      </c>
      <c r="Z346" s="34">
        <f>INDEX(Curves!$A$12:$AZ$907,$CA346,CG346)</f>
        <v>0</v>
      </c>
      <c r="AA346" s="34">
        <f>INDEX(Curves!$A$12:$AZ$907,$CA346,CH346)</f>
        <v>0</v>
      </c>
      <c r="AB346" s="34"/>
      <c r="AC346" s="34">
        <f>INDEX(Curves!$A$12:$AZ$907,$CA346,CJ346)</f>
        <v>0</v>
      </c>
      <c r="AD346" s="34">
        <f>INDEX(Curves!$A$12:$AZ$907,$CA346,CK346)</f>
        <v>0</v>
      </c>
      <c r="AE346" s="34">
        <f>INDEX(Curves!$A$12:$AZ$907,$CA346,CL346)</f>
        <v>0</v>
      </c>
      <c r="AF346" s="34"/>
      <c r="AG346" s="34">
        <f>INDEX(Curves!$A$12:$AZ$907,$CA346,CN346)</f>
        <v>0</v>
      </c>
      <c r="AH346" s="34">
        <f>INDEX(Curves!$A$12:$AZ$907,$CA346,CO346)</f>
        <v>0</v>
      </c>
      <c r="AI346" s="34">
        <f>INDEX(Curves!$A$12:$AZ$907,$CA346,CP346)</f>
        <v>0</v>
      </c>
      <c r="AJ346" s="34"/>
      <c r="AK346" s="34">
        <f>INDEX(Curves!$A$12:$AZ$907,$CA346,CR346)</f>
        <v>0</v>
      </c>
      <c r="AL346" s="34">
        <f>INDEX(Curves!$A$12:$AZ$907,$CA346,CS346)</f>
        <v>0</v>
      </c>
      <c r="AM346" s="34">
        <f>INDEX(Curves!$A$12:$AZ$907,$CA346,CT346)</f>
        <v>0</v>
      </c>
      <c r="AN346" s="34"/>
      <c r="AO346" s="34">
        <f>INDEX(Curves!$A$12:$AZ$907,$CA346,CV346)</f>
        <v>0</v>
      </c>
      <c r="AP346" s="34">
        <f>INDEX(Curves!$A$12:$AZ$907,$CA346,CW346)</f>
        <v>0</v>
      </c>
      <c r="AQ346" s="34">
        <f>INDEX(Curves!$A$12:$AZ$907,$CA346,CX346)</f>
        <v>0</v>
      </c>
      <c r="AR346" s="34"/>
      <c r="AS346" s="34">
        <f>INDEX(Curves!$A$12:$AZ$907,$CA346,CZ346)</f>
        <v>0</v>
      </c>
      <c r="AT346" s="34">
        <f>INDEX(Curves!$A$12:$AZ$907,$CA346,DA346)</f>
        <v>0</v>
      </c>
      <c r="AU346" s="34">
        <f>INDEX(Curves!$A$12:$AZ$907,$CA346,DB346)</f>
        <v>0</v>
      </c>
      <c r="AV346" s="34"/>
      <c r="AW346" s="34">
        <f>INDEX(Curves!$A$12:$AZ$907,$CA346,DD346)</f>
        <v>0</v>
      </c>
      <c r="AX346" s="34">
        <f>INDEX(Curves!$A$12:$AZ$907,$CA346,DE346)</f>
        <v>0</v>
      </c>
      <c r="AY346" s="34">
        <f>INDEX(Curves!$A$12:$AZ$907,$CA346,DF346)</f>
        <v>0</v>
      </c>
      <c r="AZ346" s="34"/>
      <c r="BA346" s="34">
        <f>INDEX(Curves!$A$12:$AZ$907,$CA346,DH346)</f>
        <v>0</v>
      </c>
      <c r="BB346" s="34">
        <f>INDEX(Curves!$A$12:$AZ$907,$CA346,DI346)</f>
        <v>0</v>
      </c>
      <c r="BC346" s="34">
        <f>INDEX(Curves!$A$12:$AZ$907,$CA346,DJ346)</f>
        <v>0</v>
      </c>
      <c r="BD346" s="34"/>
      <c r="BE346" s="34">
        <f>INDEX(Curves!$A$12:$AZ$907,$CA346,DL346)</f>
        <v>0</v>
      </c>
      <c r="BF346" s="34">
        <f>INDEX(Curves!$A$12:$AZ$907,$CA346,DM346)</f>
        <v>0</v>
      </c>
      <c r="BG346" s="34">
        <f>INDEX(Curves!$A$12:$AZ$907,$CA346,DN346)</f>
        <v>0</v>
      </c>
      <c r="BH346" s="34"/>
      <c r="BI346" s="34">
        <f>INDEX(Curves!$A$12:$AZ$907,$CA346,DP346)</f>
        <v>0</v>
      </c>
      <c r="BJ346" s="34">
        <f>INDEX(Curves!$A$12:$AZ$907,$CA346,DQ346)</f>
        <v>0</v>
      </c>
      <c r="BK346" s="34">
        <f>INDEX(Curves!$A$12:$AZ$907,$CA346,DR346)</f>
        <v>0</v>
      </c>
      <c r="BL346"/>
      <c r="BM346"/>
      <c r="BN346" s="17">
        <f t="shared" si="423"/>
        <v>36647</v>
      </c>
      <c r="BO346" s="17">
        <f t="shared" ref="BO346:BX346" si="445">EOMONTH(BN346,1)</f>
        <v>36707</v>
      </c>
      <c r="BP346" s="17">
        <f t="shared" si="445"/>
        <v>36738</v>
      </c>
      <c r="BQ346" s="17">
        <f t="shared" si="445"/>
        <v>36769</v>
      </c>
      <c r="BR346" s="17">
        <f t="shared" si="445"/>
        <v>36799</v>
      </c>
      <c r="BS346" s="17">
        <f t="shared" si="445"/>
        <v>36830</v>
      </c>
      <c r="BT346" s="17">
        <f t="shared" si="445"/>
        <v>36860</v>
      </c>
      <c r="BU346" s="17">
        <f t="shared" si="445"/>
        <v>36891</v>
      </c>
      <c r="BV346" s="17">
        <f t="shared" si="445"/>
        <v>36922</v>
      </c>
      <c r="BW346" s="17">
        <f t="shared" si="445"/>
        <v>36950</v>
      </c>
      <c r="BX346" s="17">
        <f t="shared" si="445"/>
        <v>36981</v>
      </c>
      <c r="BY346" s="9"/>
      <c r="CA346" s="12">
        <f>MATCH(C346,Curves!$C$12:$C$433,0)</f>
        <v>344</v>
      </c>
      <c r="CB346" s="12">
        <f>MATCH(CONCATENATE("NG ",TEXT($BN346,"mmm-yyyy")),Curves!$11:$11,0)</f>
        <v>20</v>
      </c>
      <c r="CC346" s="12">
        <f>MATCH(CONCATENATE("B ",TEXT($BN346,"mmm-yyyy")),Curves!$11:$11,0)</f>
        <v>8</v>
      </c>
      <c r="CD346" s="12">
        <f>MATCH(CONCATENATE("DISC ",TEXT($BN346,"mmm-yyyy")),Curves!$11:$11,0)</f>
        <v>32</v>
      </c>
      <c r="CE346" s="12"/>
      <c r="CF346" s="12">
        <f>MATCH(CONCATENATE("NG ",TEXT($BO346,"mmm-yyyy")),Curves!$11:$11,0)</f>
        <v>21</v>
      </c>
      <c r="CG346" s="12">
        <f>MATCH(CONCATENATE("B ",TEXT($BO346,"mmm-yyyy")),Curves!$11:$11,0)</f>
        <v>9</v>
      </c>
      <c r="CH346" s="12">
        <f>MATCH(CONCATENATE("DISC ",TEXT($BO346,"mmm-yyyy")),Curves!$11:$11,0)</f>
        <v>33</v>
      </c>
      <c r="CI346" s="12"/>
      <c r="CJ346" s="12">
        <f>MATCH(CONCATENATE("NG ",TEXT($BP346,"mmm-yyyy")),Curves!$11:$11,0)</f>
        <v>22</v>
      </c>
      <c r="CK346" s="12">
        <f>MATCH(CONCATENATE("B ",TEXT($BP346,"mmm-yyyy")),Curves!$11:$11,0)</f>
        <v>10</v>
      </c>
      <c r="CL346" s="12">
        <f>MATCH(CONCATENATE("DISC ",TEXT($BP346,"mmm-yyyy")),Curves!$11:$11,0)</f>
        <v>34</v>
      </c>
      <c r="CM346" s="12"/>
      <c r="CN346" s="12">
        <f>MATCH(CONCATENATE("NG ",TEXT($BQ346,"mmm-yyyy")),Curves!$11:$11,0)</f>
        <v>23</v>
      </c>
      <c r="CO346" s="12">
        <f>MATCH(CONCATENATE("B ",TEXT($BQ346,"mmm-yyyy")),Curves!$11:$11,0)</f>
        <v>11</v>
      </c>
      <c r="CP346" s="12">
        <f>MATCH(CONCATENATE("DISC ",TEXT($BQ346,"mmm-yyyy")),Curves!$11:$11,0)</f>
        <v>35</v>
      </c>
      <c r="CQ346" s="12"/>
      <c r="CR346" s="12">
        <f>MATCH(CONCATENATE("NG ",TEXT($BR346,"mmm-yyyy")),Curves!$11:$11,0)</f>
        <v>24</v>
      </c>
      <c r="CS346" s="12">
        <f>MATCH(CONCATENATE("B ",TEXT($BR346,"mmm-yyyy")),Curves!$11:$11,0)</f>
        <v>12</v>
      </c>
      <c r="CT346" s="12">
        <f>MATCH(CONCATENATE("DISC ",TEXT($BR346,"mmm-yyyy")),Curves!$11:$11,0)</f>
        <v>36</v>
      </c>
      <c r="CU346" s="12"/>
      <c r="CV346" s="12">
        <f>MATCH(CONCATENATE("NG ",TEXT($BS346,"mmm-yyyy")),Curves!$11:$11,0)</f>
        <v>25</v>
      </c>
      <c r="CW346" s="12">
        <f>MATCH(CONCATENATE("B ",TEXT($BS346,"mmm-yyyy")),Curves!$11:$11,0)</f>
        <v>13</v>
      </c>
      <c r="CX346" s="12">
        <f>MATCH(CONCATENATE("DISC ",TEXT($BS346,"mmm-yyyy")),Curves!$11:$11,0)</f>
        <v>37</v>
      </c>
      <c r="CY346" s="12"/>
      <c r="CZ346" s="12">
        <f>MATCH(CONCATENATE("NG ",TEXT($BT346,"mmm-yyyy")),Curves!$11:$11,0)</f>
        <v>26</v>
      </c>
      <c r="DA346" s="12">
        <f>MATCH(CONCATENATE("B ",TEXT($BT346,"mmm-yyyy")),Curves!$11:$11,0)</f>
        <v>14</v>
      </c>
      <c r="DB346" s="12">
        <f>MATCH(CONCATENATE("DISC ",TEXT($BT346,"mmm-yyyy")),Curves!$11:$11,0)</f>
        <v>38</v>
      </c>
      <c r="DC346" s="12"/>
      <c r="DD346" s="12">
        <f>MATCH(CONCATENATE("NG ",TEXT($BU346,"mmm-yyyy")),Curves!$11:$11,0)</f>
        <v>27</v>
      </c>
      <c r="DE346" s="12">
        <f>MATCH(CONCATENATE("B ",TEXT($BU346,"mmm-yyyy")),Curves!$11:$11,0)</f>
        <v>15</v>
      </c>
      <c r="DF346" s="12">
        <f>MATCH(CONCATENATE("DISC ",TEXT($BU346,"mmm-yyyy")),Curves!$11:$11,0)</f>
        <v>39</v>
      </c>
      <c r="DG346" s="12"/>
      <c r="DH346" s="12">
        <f>MATCH(CONCATENATE("NG ",TEXT($BV346,"mmm-yyyy")),Curves!$11:$11,0)</f>
        <v>28</v>
      </c>
      <c r="DI346" s="12">
        <f>MATCH(CONCATENATE("B ",TEXT($BV346,"mmm-yyyy")),Curves!$11:$11,0)</f>
        <v>16</v>
      </c>
      <c r="DJ346" s="12">
        <f>MATCH(CONCATENATE("DISC ",TEXT($BV346,"mmm-yyyy")),Curves!$11:$11,0)</f>
        <v>40</v>
      </c>
      <c r="DL346" s="12">
        <f>MATCH(CONCATENATE("NG ",TEXT($BW346,"mmm-yyyy")),Curves!$11:$11,0)</f>
        <v>29</v>
      </c>
      <c r="DM346" s="12">
        <f>MATCH(CONCATENATE("B ",TEXT($BW346,"mmm-yyyy")),Curves!$11:$11,0)</f>
        <v>17</v>
      </c>
      <c r="DN346" s="12">
        <f>MATCH(CONCATENATE("DISC ",TEXT($BW346,"mmm-yyyy")),Curves!$11:$11,0)</f>
        <v>41</v>
      </c>
      <c r="DP346" s="12">
        <f>MATCH(CONCATENATE("NG ",TEXT($BX346,"mmm-yyyy")),Curves!$11:$11,0)</f>
        <v>30</v>
      </c>
      <c r="DQ346" s="12">
        <f>MATCH(CONCATENATE("B ",TEXT($BX346,"mmm-yyyy")),Curves!$11:$11,0)</f>
        <v>18</v>
      </c>
      <c r="DR346" s="12">
        <f>MATCH(CONCATENATE("DISC ",TEXT($BX346,"mmm-yyyy")),Curves!$11:$11,0)</f>
        <v>42</v>
      </c>
    </row>
    <row r="347" spans="2:122" x14ac:dyDescent="0.2">
      <c r="B347" s="6">
        <f t="shared" si="407"/>
        <v>36982</v>
      </c>
      <c r="C347" s="27">
        <f>IF(Curves!C356&lt;&gt;"",Curves!C356,"")</f>
        <v>36961</v>
      </c>
      <c r="D347" s="31"/>
      <c r="E347" s="20">
        <f t="shared" si="408"/>
        <v>0</v>
      </c>
      <c r="F347" s="20">
        <f t="shared" si="410"/>
        <v>0</v>
      </c>
      <c r="G347" s="20">
        <f t="shared" si="411"/>
        <v>0</v>
      </c>
      <c r="H347" s="20">
        <f t="shared" si="412"/>
        <v>0</v>
      </c>
      <c r="I347" s="20">
        <f t="shared" si="413"/>
        <v>0</v>
      </c>
      <c r="J347" s="20">
        <f t="shared" si="414"/>
        <v>0</v>
      </c>
      <c r="K347" s="20">
        <f t="shared" si="415"/>
        <v>0</v>
      </c>
      <c r="L347" s="20">
        <f t="shared" si="416"/>
        <v>0</v>
      </c>
      <c r="M347" s="20">
        <f t="shared" si="417"/>
        <v>0</v>
      </c>
      <c r="N347" s="20">
        <f t="shared" si="418"/>
        <v>0</v>
      </c>
      <c r="O347" s="21">
        <f t="shared" si="419"/>
        <v>0</v>
      </c>
      <c r="P347" s="20"/>
      <c r="Q347" s="50">
        <f t="shared" si="420"/>
        <v>0</v>
      </c>
      <c r="R347" s="50">
        <f t="shared" si="389"/>
        <v>0</v>
      </c>
      <c r="S347" s="51">
        <f t="shared" si="421"/>
        <v>0</v>
      </c>
      <c r="U347" s="34">
        <f>INDEX(Curves!$A$12:$AZ$907,$CA347,CB347)</f>
        <v>0</v>
      </c>
      <c r="V347" s="34">
        <f>INDEX(Curves!$A$12:$AZ$907,$CA347,CC347)</f>
        <v>0</v>
      </c>
      <c r="W347" s="34">
        <f>INDEX(Curves!$A$12:$AZ$907,$CA347,CD347)</f>
        <v>0</v>
      </c>
      <c r="X347" s="34"/>
      <c r="Y347" s="34">
        <f>INDEX(Curves!$A$12:$AZ$907,$CA347,CF347)</f>
        <v>0</v>
      </c>
      <c r="Z347" s="34">
        <f>INDEX(Curves!$A$12:$AZ$907,$CA347,CG347)</f>
        <v>0</v>
      </c>
      <c r="AA347" s="34">
        <f>INDEX(Curves!$A$12:$AZ$907,$CA347,CH347)</f>
        <v>0</v>
      </c>
      <c r="AB347" s="34"/>
      <c r="AC347" s="34">
        <f>INDEX(Curves!$A$12:$AZ$907,$CA347,CJ347)</f>
        <v>0</v>
      </c>
      <c r="AD347" s="34">
        <f>INDEX(Curves!$A$12:$AZ$907,$CA347,CK347)</f>
        <v>0</v>
      </c>
      <c r="AE347" s="34">
        <f>INDEX(Curves!$A$12:$AZ$907,$CA347,CL347)</f>
        <v>0</v>
      </c>
      <c r="AF347" s="34"/>
      <c r="AG347" s="34">
        <f>INDEX(Curves!$A$12:$AZ$907,$CA347,CN347)</f>
        <v>0</v>
      </c>
      <c r="AH347" s="34">
        <f>INDEX(Curves!$A$12:$AZ$907,$CA347,CO347)</f>
        <v>0</v>
      </c>
      <c r="AI347" s="34">
        <f>INDEX(Curves!$A$12:$AZ$907,$CA347,CP347)</f>
        <v>0</v>
      </c>
      <c r="AJ347" s="34"/>
      <c r="AK347" s="34">
        <f>INDEX(Curves!$A$12:$AZ$907,$CA347,CR347)</f>
        <v>0</v>
      </c>
      <c r="AL347" s="34">
        <f>INDEX(Curves!$A$12:$AZ$907,$CA347,CS347)</f>
        <v>0</v>
      </c>
      <c r="AM347" s="34">
        <f>INDEX(Curves!$A$12:$AZ$907,$CA347,CT347)</f>
        <v>0</v>
      </c>
      <c r="AN347" s="34"/>
      <c r="AO347" s="34">
        <f>INDEX(Curves!$A$12:$AZ$907,$CA347,CV347)</f>
        <v>0</v>
      </c>
      <c r="AP347" s="34">
        <f>INDEX(Curves!$A$12:$AZ$907,$CA347,CW347)</f>
        <v>0</v>
      </c>
      <c r="AQ347" s="34">
        <f>INDEX(Curves!$A$12:$AZ$907,$CA347,CX347)</f>
        <v>0</v>
      </c>
      <c r="AR347" s="34"/>
      <c r="AS347" s="34">
        <f>INDEX(Curves!$A$12:$AZ$907,$CA347,CZ347)</f>
        <v>0</v>
      </c>
      <c r="AT347" s="34">
        <f>INDEX(Curves!$A$12:$AZ$907,$CA347,DA347)</f>
        <v>0</v>
      </c>
      <c r="AU347" s="34">
        <f>INDEX(Curves!$A$12:$AZ$907,$CA347,DB347)</f>
        <v>0</v>
      </c>
      <c r="AV347" s="34"/>
      <c r="AW347" s="34">
        <f>INDEX(Curves!$A$12:$AZ$907,$CA347,DD347)</f>
        <v>0</v>
      </c>
      <c r="AX347" s="34">
        <f>INDEX(Curves!$A$12:$AZ$907,$CA347,DE347)</f>
        <v>0</v>
      </c>
      <c r="AY347" s="34">
        <f>INDEX(Curves!$A$12:$AZ$907,$CA347,DF347)</f>
        <v>0</v>
      </c>
      <c r="AZ347" s="34"/>
      <c r="BA347" s="34">
        <f>INDEX(Curves!$A$12:$AZ$907,$CA347,DH347)</f>
        <v>0</v>
      </c>
      <c r="BB347" s="34">
        <f>INDEX(Curves!$A$12:$AZ$907,$CA347,DI347)</f>
        <v>0</v>
      </c>
      <c r="BC347" s="34">
        <f>INDEX(Curves!$A$12:$AZ$907,$CA347,DJ347)</f>
        <v>0</v>
      </c>
      <c r="BD347" s="34"/>
      <c r="BE347" s="34">
        <f>INDEX(Curves!$A$12:$AZ$907,$CA347,DL347)</f>
        <v>0</v>
      </c>
      <c r="BF347" s="34">
        <f>INDEX(Curves!$A$12:$AZ$907,$CA347,DM347)</f>
        <v>0</v>
      </c>
      <c r="BG347" s="34">
        <f>INDEX(Curves!$A$12:$AZ$907,$CA347,DN347)</f>
        <v>0</v>
      </c>
      <c r="BH347" s="34"/>
      <c r="BI347" s="34">
        <f>INDEX(Curves!$A$12:$AZ$907,$CA347,DP347)</f>
        <v>0</v>
      </c>
      <c r="BJ347" s="34">
        <f>INDEX(Curves!$A$12:$AZ$907,$CA347,DQ347)</f>
        <v>0</v>
      </c>
      <c r="BK347" s="34">
        <f>INDEX(Curves!$A$12:$AZ$907,$CA347,DR347)</f>
        <v>0</v>
      </c>
      <c r="BL347"/>
      <c r="BM347"/>
      <c r="BN347" s="17">
        <f t="shared" si="423"/>
        <v>36647</v>
      </c>
      <c r="BO347" s="17">
        <f t="shared" ref="BO347:BX347" si="446">EOMONTH(BN347,1)</f>
        <v>36707</v>
      </c>
      <c r="BP347" s="17">
        <f t="shared" si="446"/>
        <v>36738</v>
      </c>
      <c r="BQ347" s="17">
        <f t="shared" si="446"/>
        <v>36769</v>
      </c>
      <c r="BR347" s="17">
        <f t="shared" si="446"/>
        <v>36799</v>
      </c>
      <c r="BS347" s="17">
        <f t="shared" si="446"/>
        <v>36830</v>
      </c>
      <c r="BT347" s="17">
        <f t="shared" si="446"/>
        <v>36860</v>
      </c>
      <c r="BU347" s="17">
        <f t="shared" si="446"/>
        <v>36891</v>
      </c>
      <c r="BV347" s="17">
        <f t="shared" si="446"/>
        <v>36922</v>
      </c>
      <c r="BW347" s="17">
        <f t="shared" si="446"/>
        <v>36950</v>
      </c>
      <c r="BX347" s="17">
        <f t="shared" si="446"/>
        <v>36981</v>
      </c>
      <c r="BY347" s="9"/>
      <c r="CA347" s="12">
        <f>MATCH(C347,Curves!$C$12:$C$433,0)</f>
        <v>345</v>
      </c>
      <c r="CB347" s="12">
        <f>MATCH(CONCATENATE("NG ",TEXT($BN347,"mmm-yyyy")),Curves!$11:$11,0)</f>
        <v>20</v>
      </c>
      <c r="CC347" s="12">
        <f>MATCH(CONCATENATE("B ",TEXT($BN347,"mmm-yyyy")),Curves!$11:$11,0)</f>
        <v>8</v>
      </c>
      <c r="CD347" s="12">
        <f>MATCH(CONCATENATE("DISC ",TEXT($BN347,"mmm-yyyy")),Curves!$11:$11,0)</f>
        <v>32</v>
      </c>
      <c r="CE347" s="12"/>
      <c r="CF347" s="12">
        <f>MATCH(CONCATENATE("NG ",TEXT($BO347,"mmm-yyyy")),Curves!$11:$11,0)</f>
        <v>21</v>
      </c>
      <c r="CG347" s="12">
        <f>MATCH(CONCATENATE("B ",TEXT($BO347,"mmm-yyyy")),Curves!$11:$11,0)</f>
        <v>9</v>
      </c>
      <c r="CH347" s="12">
        <f>MATCH(CONCATENATE("DISC ",TEXT($BO347,"mmm-yyyy")),Curves!$11:$11,0)</f>
        <v>33</v>
      </c>
      <c r="CI347" s="12"/>
      <c r="CJ347" s="12">
        <f>MATCH(CONCATENATE("NG ",TEXT($BP347,"mmm-yyyy")),Curves!$11:$11,0)</f>
        <v>22</v>
      </c>
      <c r="CK347" s="12">
        <f>MATCH(CONCATENATE("B ",TEXT($BP347,"mmm-yyyy")),Curves!$11:$11,0)</f>
        <v>10</v>
      </c>
      <c r="CL347" s="12">
        <f>MATCH(CONCATENATE("DISC ",TEXT($BP347,"mmm-yyyy")),Curves!$11:$11,0)</f>
        <v>34</v>
      </c>
      <c r="CM347" s="12"/>
      <c r="CN347" s="12">
        <f>MATCH(CONCATENATE("NG ",TEXT($BQ347,"mmm-yyyy")),Curves!$11:$11,0)</f>
        <v>23</v>
      </c>
      <c r="CO347" s="12">
        <f>MATCH(CONCATENATE("B ",TEXT($BQ347,"mmm-yyyy")),Curves!$11:$11,0)</f>
        <v>11</v>
      </c>
      <c r="CP347" s="12">
        <f>MATCH(CONCATENATE("DISC ",TEXT($BQ347,"mmm-yyyy")),Curves!$11:$11,0)</f>
        <v>35</v>
      </c>
      <c r="CQ347" s="12"/>
      <c r="CR347" s="12">
        <f>MATCH(CONCATENATE("NG ",TEXT($BR347,"mmm-yyyy")),Curves!$11:$11,0)</f>
        <v>24</v>
      </c>
      <c r="CS347" s="12">
        <f>MATCH(CONCATENATE("B ",TEXT($BR347,"mmm-yyyy")),Curves!$11:$11,0)</f>
        <v>12</v>
      </c>
      <c r="CT347" s="12">
        <f>MATCH(CONCATENATE("DISC ",TEXT($BR347,"mmm-yyyy")),Curves!$11:$11,0)</f>
        <v>36</v>
      </c>
      <c r="CU347" s="12"/>
      <c r="CV347" s="12">
        <f>MATCH(CONCATENATE("NG ",TEXT($BS347,"mmm-yyyy")),Curves!$11:$11,0)</f>
        <v>25</v>
      </c>
      <c r="CW347" s="12">
        <f>MATCH(CONCATENATE("B ",TEXT($BS347,"mmm-yyyy")),Curves!$11:$11,0)</f>
        <v>13</v>
      </c>
      <c r="CX347" s="12">
        <f>MATCH(CONCATENATE("DISC ",TEXT($BS347,"mmm-yyyy")),Curves!$11:$11,0)</f>
        <v>37</v>
      </c>
      <c r="CY347" s="12"/>
      <c r="CZ347" s="12">
        <f>MATCH(CONCATENATE("NG ",TEXT($BT347,"mmm-yyyy")),Curves!$11:$11,0)</f>
        <v>26</v>
      </c>
      <c r="DA347" s="12">
        <f>MATCH(CONCATENATE("B ",TEXT($BT347,"mmm-yyyy")),Curves!$11:$11,0)</f>
        <v>14</v>
      </c>
      <c r="DB347" s="12">
        <f>MATCH(CONCATENATE("DISC ",TEXT($BT347,"mmm-yyyy")),Curves!$11:$11,0)</f>
        <v>38</v>
      </c>
      <c r="DC347" s="12"/>
      <c r="DD347" s="12">
        <f>MATCH(CONCATENATE("NG ",TEXT($BU347,"mmm-yyyy")),Curves!$11:$11,0)</f>
        <v>27</v>
      </c>
      <c r="DE347" s="12">
        <f>MATCH(CONCATENATE("B ",TEXT($BU347,"mmm-yyyy")),Curves!$11:$11,0)</f>
        <v>15</v>
      </c>
      <c r="DF347" s="12">
        <f>MATCH(CONCATENATE("DISC ",TEXT($BU347,"mmm-yyyy")),Curves!$11:$11,0)</f>
        <v>39</v>
      </c>
      <c r="DG347" s="12"/>
      <c r="DH347" s="12">
        <f>MATCH(CONCATENATE("NG ",TEXT($BV347,"mmm-yyyy")),Curves!$11:$11,0)</f>
        <v>28</v>
      </c>
      <c r="DI347" s="12">
        <f>MATCH(CONCATENATE("B ",TEXT($BV347,"mmm-yyyy")),Curves!$11:$11,0)</f>
        <v>16</v>
      </c>
      <c r="DJ347" s="12">
        <f>MATCH(CONCATENATE("DISC ",TEXT($BV347,"mmm-yyyy")),Curves!$11:$11,0)</f>
        <v>40</v>
      </c>
      <c r="DL347" s="12">
        <f>MATCH(CONCATENATE("NG ",TEXT($BW347,"mmm-yyyy")),Curves!$11:$11,0)</f>
        <v>29</v>
      </c>
      <c r="DM347" s="12">
        <f>MATCH(CONCATENATE("B ",TEXT($BW347,"mmm-yyyy")),Curves!$11:$11,0)</f>
        <v>17</v>
      </c>
      <c r="DN347" s="12">
        <f>MATCH(CONCATENATE("DISC ",TEXT($BW347,"mmm-yyyy")),Curves!$11:$11,0)</f>
        <v>41</v>
      </c>
      <c r="DP347" s="12">
        <f>MATCH(CONCATENATE("NG ",TEXT($BX347,"mmm-yyyy")),Curves!$11:$11,0)</f>
        <v>30</v>
      </c>
      <c r="DQ347" s="12">
        <f>MATCH(CONCATENATE("B ",TEXT($BX347,"mmm-yyyy")),Curves!$11:$11,0)</f>
        <v>18</v>
      </c>
      <c r="DR347" s="12">
        <f>MATCH(CONCATENATE("DISC ",TEXT($BX347,"mmm-yyyy")),Curves!$11:$11,0)</f>
        <v>42</v>
      </c>
    </row>
    <row r="348" spans="2:122" x14ac:dyDescent="0.2">
      <c r="B348" s="6">
        <f t="shared" si="407"/>
        <v>36982</v>
      </c>
      <c r="C348" s="27">
        <f>IF(Curves!C357&lt;&gt;"",Curves!C357,"")</f>
        <v>36962</v>
      </c>
      <c r="D348" s="31"/>
      <c r="E348" s="20">
        <f t="shared" si="408"/>
        <v>0</v>
      </c>
      <c r="F348" s="20">
        <f t="shared" si="410"/>
        <v>0</v>
      </c>
      <c r="G348" s="20">
        <f t="shared" si="411"/>
        <v>0</v>
      </c>
      <c r="H348" s="20">
        <f t="shared" si="412"/>
        <v>0</v>
      </c>
      <c r="I348" s="20">
        <f t="shared" si="413"/>
        <v>0</v>
      </c>
      <c r="J348" s="20">
        <f t="shared" si="414"/>
        <v>0</v>
      </c>
      <c r="K348" s="20">
        <f t="shared" si="415"/>
        <v>0</v>
      </c>
      <c r="L348" s="20">
        <f t="shared" si="416"/>
        <v>0</v>
      </c>
      <c r="M348" s="20">
        <f t="shared" si="417"/>
        <v>0</v>
      </c>
      <c r="N348" s="20">
        <f t="shared" si="418"/>
        <v>0</v>
      </c>
      <c r="O348" s="21">
        <f t="shared" si="419"/>
        <v>0</v>
      </c>
      <c r="P348" s="20"/>
      <c r="Q348" s="50">
        <f t="shared" si="420"/>
        <v>0</v>
      </c>
      <c r="R348" s="50">
        <f t="shared" si="389"/>
        <v>0</v>
      </c>
      <c r="S348" s="51">
        <f t="shared" si="421"/>
        <v>0</v>
      </c>
      <c r="U348" s="34">
        <f>INDEX(Curves!$A$12:$AZ$907,$CA348,CB348)</f>
        <v>0</v>
      </c>
      <c r="V348" s="34">
        <f>INDEX(Curves!$A$12:$AZ$907,$CA348,CC348)</f>
        <v>0</v>
      </c>
      <c r="W348" s="34">
        <f>INDEX(Curves!$A$12:$AZ$907,$CA348,CD348)</f>
        <v>0</v>
      </c>
      <c r="X348" s="34"/>
      <c r="Y348" s="34">
        <f>INDEX(Curves!$A$12:$AZ$907,$CA348,CF348)</f>
        <v>0</v>
      </c>
      <c r="Z348" s="34">
        <f>INDEX(Curves!$A$12:$AZ$907,$CA348,CG348)</f>
        <v>0</v>
      </c>
      <c r="AA348" s="34">
        <f>INDEX(Curves!$A$12:$AZ$907,$CA348,CH348)</f>
        <v>0</v>
      </c>
      <c r="AB348" s="34"/>
      <c r="AC348" s="34">
        <f>INDEX(Curves!$A$12:$AZ$907,$CA348,CJ348)</f>
        <v>0</v>
      </c>
      <c r="AD348" s="34">
        <f>INDEX(Curves!$A$12:$AZ$907,$CA348,CK348)</f>
        <v>0</v>
      </c>
      <c r="AE348" s="34">
        <f>INDEX(Curves!$A$12:$AZ$907,$CA348,CL348)</f>
        <v>0</v>
      </c>
      <c r="AF348" s="34"/>
      <c r="AG348" s="34">
        <f>INDEX(Curves!$A$12:$AZ$907,$CA348,CN348)</f>
        <v>0</v>
      </c>
      <c r="AH348" s="34">
        <f>INDEX(Curves!$A$12:$AZ$907,$CA348,CO348)</f>
        <v>0</v>
      </c>
      <c r="AI348" s="34">
        <f>INDEX(Curves!$A$12:$AZ$907,$CA348,CP348)</f>
        <v>0</v>
      </c>
      <c r="AJ348" s="34"/>
      <c r="AK348" s="34">
        <f>INDEX(Curves!$A$12:$AZ$907,$CA348,CR348)</f>
        <v>0</v>
      </c>
      <c r="AL348" s="34">
        <f>INDEX(Curves!$A$12:$AZ$907,$CA348,CS348)</f>
        <v>0</v>
      </c>
      <c r="AM348" s="34">
        <f>INDEX(Curves!$A$12:$AZ$907,$CA348,CT348)</f>
        <v>0</v>
      </c>
      <c r="AN348" s="34"/>
      <c r="AO348" s="34">
        <f>INDEX(Curves!$A$12:$AZ$907,$CA348,CV348)</f>
        <v>0</v>
      </c>
      <c r="AP348" s="34">
        <f>INDEX(Curves!$A$12:$AZ$907,$CA348,CW348)</f>
        <v>0</v>
      </c>
      <c r="AQ348" s="34">
        <f>INDEX(Curves!$A$12:$AZ$907,$CA348,CX348)</f>
        <v>0</v>
      </c>
      <c r="AR348" s="34"/>
      <c r="AS348" s="34">
        <f>INDEX(Curves!$A$12:$AZ$907,$CA348,CZ348)</f>
        <v>0</v>
      </c>
      <c r="AT348" s="34">
        <f>INDEX(Curves!$A$12:$AZ$907,$CA348,DA348)</f>
        <v>0</v>
      </c>
      <c r="AU348" s="34">
        <f>INDEX(Curves!$A$12:$AZ$907,$CA348,DB348)</f>
        <v>0</v>
      </c>
      <c r="AV348" s="34"/>
      <c r="AW348" s="34">
        <f>INDEX(Curves!$A$12:$AZ$907,$CA348,DD348)</f>
        <v>0</v>
      </c>
      <c r="AX348" s="34">
        <f>INDEX(Curves!$A$12:$AZ$907,$CA348,DE348)</f>
        <v>0</v>
      </c>
      <c r="AY348" s="34">
        <f>INDEX(Curves!$A$12:$AZ$907,$CA348,DF348)</f>
        <v>0</v>
      </c>
      <c r="AZ348" s="34"/>
      <c r="BA348" s="34">
        <f>INDEX(Curves!$A$12:$AZ$907,$CA348,DH348)</f>
        <v>0</v>
      </c>
      <c r="BB348" s="34">
        <f>INDEX(Curves!$A$12:$AZ$907,$CA348,DI348)</f>
        <v>0</v>
      </c>
      <c r="BC348" s="34">
        <f>INDEX(Curves!$A$12:$AZ$907,$CA348,DJ348)</f>
        <v>0</v>
      </c>
      <c r="BD348" s="34"/>
      <c r="BE348" s="34">
        <f>INDEX(Curves!$A$12:$AZ$907,$CA348,DL348)</f>
        <v>0</v>
      </c>
      <c r="BF348" s="34">
        <f>INDEX(Curves!$A$12:$AZ$907,$CA348,DM348)</f>
        <v>0</v>
      </c>
      <c r="BG348" s="34">
        <f>INDEX(Curves!$A$12:$AZ$907,$CA348,DN348)</f>
        <v>0</v>
      </c>
      <c r="BH348" s="34"/>
      <c r="BI348" s="34">
        <f>INDEX(Curves!$A$12:$AZ$907,$CA348,DP348)</f>
        <v>0</v>
      </c>
      <c r="BJ348" s="34">
        <f>INDEX(Curves!$A$12:$AZ$907,$CA348,DQ348)</f>
        <v>0</v>
      </c>
      <c r="BK348" s="34">
        <f>INDEX(Curves!$A$12:$AZ$907,$CA348,DR348)</f>
        <v>0</v>
      </c>
      <c r="BL348"/>
      <c r="BM348"/>
      <c r="BN348" s="17">
        <f t="shared" si="423"/>
        <v>36647</v>
      </c>
      <c r="BO348" s="17">
        <f t="shared" ref="BO348:BX348" si="447">EOMONTH(BN348,1)</f>
        <v>36707</v>
      </c>
      <c r="BP348" s="17">
        <f t="shared" si="447"/>
        <v>36738</v>
      </c>
      <c r="BQ348" s="17">
        <f t="shared" si="447"/>
        <v>36769</v>
      </c>
      <c r="BR348" s="17">
        <f t="shared" si="447"/>
        <v>36799</v>
      </c>
      <c r="BS348" s="17">
        <f t="shared" si="447"/>
        <v>36830</v>
      </c>
      <c r="BT348" s="17">
        <f t="shared" si="447"/>
        <v>36860</v>
      </c>
      <c r="BU348" s="17">
        <f t="shared" si="447"/>
        <v>36891</v>
      </c>
      <c r="BV348" s="17">
        <f t="shared" si="447"/>
        <v>36922</v>
      </c>
      <c r="BW348" s="17">
        <f t="shared" si="447"/>
        <v>36950</v>
      </c>
      <c r="BX348" s="17">
        <f t="shared" si="447"/>
        <v>36981</v>
      </c>
      <c r="BY348" s="9"/>
      <c r="CA348" s="12">
        <f>MATCH(C348,Curves!$C$12:$C$433,0)</f>
        <v>346</v>
      </c>
      <c r="CB348" s="12">
        <f>MATCH(CONCATENATE("NG ",TEXT($BN348,"mmm-yyyy")),Curves!$11:$11,0)</f>
        <v>20</v>
      </c>
      <c r="CC348" s="12">
        <f>MATCH(CONCATENATE("B ",TEXT($BN348,"mmm-yyyy")),Curves!$11:$11,0)</f>
        <v>8</v>
      </c>
      <c r="CD348" s="12">
        <f>MATCH(CONCATENATE("DISC ",TEXT($BN348,"mmm-yyyy")),Curves!$11:$11,0)</f>
        <v>32</v>
      </c>
      <c r="CE348" s="12"/>
      <c r="CF348" s="12">
        <f>MATCH(CONCATENATE("NG ",TEXT($BO348,"mmm-yyyy")),Curves!$11:$11,0)</f>
        <v>21</v>
      </c>
      <c r="CG348" s="12">
        <f>MATCH(CONCATENATE("B ",TEXT($BO348,"mmm-yyyy")),Curves!$11:$11,0)</f>
        <v>9</v>
      </c>
      <c r="CH348" s="12">
        <f>MATCH(CONCATENATE("DISC ",TEXT($BO348,"mmm-yyyy")),Curves!$11:$11,0)</f>
        <v>33</v>
      </c>
      <c r="CI348" s="12"/>
      <c r="CJ348" s="12">
        <f>MATCH(CONCATENATE("NG ",TEXT($BP348,"mmm-yyyy")),Curves!$11:$11,0)</f>
        <v>22</v>
      </c>
      <c r="CK348" s="12">
        <f>MATCH(CONCATENATE("B ",TEXT($BP348,"mmm-yyyy")),Curves!$11:$11,0)</f>
        <v>10</v>
      </c>
      <c r="CL348" s="12">
        <f>MATCH(CONCATENATE("DISC ",TEXT($BP348,"mmm-yyyy")),Curves!$11:$11,0)</f>
        <v>34</v>
      </c>
      <c r="CM348" s="12"/>
      <c r="CN348" s="12">
        <f>MATCH(CONCATENATE("NG ",TEXT($BQ348,"mmm-yyyy")),Curves!$11:$11,0)</f>
        <v>23</v>
      </c>
      <c r="CO348" s="12">
        <f>MATCH(CONCATENATE("B ",TEXT($BQ348,"mmm-yyyy")),Curves!$11:$11,0)</f>
        <v>11</v>
      </c>
      <c r="CP348" s="12">
        <f>MATCH(CONCATENATE("DISC ",TEXT($BQ348,"mmm-yyyy")),Curves!$11:$11,0)</f>
        <v>35</v>
      </c>
      <c r="CQ348" s="12"/>
      <c r="CR348" s="12">
        <f>MATCH(CONCATENATE("NG ",TEXT($BR348,"mmm-yyyy")),Curves!$11:$11,0)</f>
        <v>24</v>
      </c>
      <c r="CS348" s="12">
        <f>MATCH(CONCATENATE("B ",TEXT($BR348,"mmm-yyyy")),Curves!$11:$11,0)</f>
        <v>12</v>
      </c>
      <c r="CT348" s="12">
        <f>MATCH(CONCATENATE("DISC ",TEXT($BR348,"mmm-yyyy")),Curves!$11:$11,0)</f>
        <v>36</v>
      </c>
      <c r="CU348" s="12"/>
      <c r="CV348" s="12">
        <f>MATCH(CONCATENATE("NG ",TEXT($BS348,"mmm-yyyy")),Curves!$11:$11,0)</f>
        <v>25</v>
      </c>
      <c r="CW348" s="12">
        <f>MATCH(CONCATENATE("B ",TEXT($BS348,"mmm-yyyy")),Curves!$11:$11,0)</f>
        <v>13</v>
      </c>
      <c r="CX348" s="12">
        <f>MATCH(CONCATENATE("DISC ",TEXT($BS348,"mmm-yyyy")),Curves!$11:$11,0)</f>
        <v>37</v>
      </c>
      <c r="CY348" s="12"/>
      <c r="CZ348" s="12">
        <f>MATCH(CONCATENATE("NG ",TEXT($BT348,"mmm-yyyy")),Curves!$11:$11,0)</f>
        <v>26</v>
      </c>
      <c r="DA348" s="12">
        <f>MATCH(CONCATENATE("B ",TEXT($BT348,"mmm-yyyy")),Curves!$11:$11,0)</f>
        <v>14</v>
      </c>
      <c r="DB348" s="12">
        <f>MATCH(CONCATENATE("DISC ",TEXT($BT348,"mmm-yyyy")),Curves!$11:$11,0)</f>
        <v>38</v>
      </c>
      <c r="DC348" s="12"/>
      <c r="DD348" s="12">
        <f>MATCH(CONCATENATE("NG ",TEXT($BU348,"mmm-yyyy")),Curves!$11:$11,0)</f>
        <v>27</v>
      </c>
      <c r="DE348" s="12">
        <f>MATCH(CONCATENATE("B ",TEXT($BU348,"mmm-yyyy")),Curves!$11:$11,0)</f>
        <v>15</v>
      </c>
      <c r="DF348" s="12">
        <f>MATCH(CONCATENATE("DISC ",TEXT($BU348,"mmm-yyyy")),Curves!$11:$11,0)</f>
        <v>39</v>
      </c>
      <c r="DG348" s="12"/>
      <c r="DH348" s="12">
        <f>MATCH(CONCATENATE("NG ",TEXT($BV348,"mmm-yyyy")),Curves!$11:$11,0)</f>
        <v>28</v>
      </c>
      <c r="DI348" s="12">
        <f>MATCH(CONCATENATE("B ",TEXT($BV348,"mmm-yyyy")),Curves!$11:$11,0)</f>
        <v>16</v>
      </c>
      <c r="DJ348" s="12">
        <f>MATCH(CONCATENATE("DISC ",TEXT($BV348,"mmm-yyyy")),Curves!$11:$11,0)</f>
        <v>40</v>
      </c>
      <c r="DL348" s="12">
        <f>MATCH(CONCATENATE("NG ",TEXT($BW348,"mmm-yyyy")),Curves!$11:$11,0)</f>
        <v>29</v>
      </c>
      <c r="DM348" s="12">
        <f>MATCH(CONCATENATE("B ",TEXT($BW348,"mmm-yyyy")),Curves!$11:$11,0)</f>
        <v>17</v>
      </c>
      <c r="DN348" s="12">
        <f>MATCH(CONCATENATE("DISC ",TEXT($BW348,"mmm-yyyy")),Curves!$11:$11,0)</f>
        <v>41</v>
      </c>
      <c r="DP348" s="12">
        <f>MATCH(CONCATENATE("NG ",TEXT($BX348,"mmm-yyyy")),Curves!$11:$11,0)</f>
        <v>30</v>
      </c>
      <c r="DQ348" s="12">
        <f>MATCH(CONCATENATE("B ",TEXT($BX348,"mmm-yyyy")),Curves!$11:$11,0)</f>
        <v>18</v>
      </c>
      <c r="DR348" s="12">
        <f>MATCH(CONCATENATE("DISC ",TEXT($BX348,"mmm-yyyy")),Curves!$11:$11,0)</f>
        <v>42</v>
      </c>
    </row>
    <row r="349" spans="2:122" x14ac:dyDescent="0.2">
      <c r="B349" s="6">
        <f t="shared" si="407"/>
        <v>36982</v>
      </c>
      <c r="C349" s="27">
        <f>IF(Curves!C358&lt;&gt;"",Curves!C358,"")</f>
        <v>36963</v>
      </c>
      <c r="D349" s="31"/>
      <c r="E349" s="20">
        <f t="shared" si="408"/>
        <v>0</v>
      </c>
      <c r="F349" s="20">
        <f t="shared" si="410"/>
        <v>0</v>
      </c>
      <c r="G349" s="20">
        <f t="shared" si="411"/>
        <v>0</v>
      </c>
      <c r="H349" s="20">
        <f t="shared" si="412"/>
        <v>0</v>
      </c>
      <c r="I349" s="20">
        <f t="shared" si="413"/>
        <v>0</v>
      </c>
      <c r="J349" s="20">
        <f t="shared" si="414"/>
        <v>0</v>
      </c>
      <c r="K349" s="20">
        <f t="shared" si="415"/>
        <v>0</v>
      </c>
      <c r="L349" s="20">
        <f t="shared" si="416"/>
        <v>0</v>
      </c>
      <c r="M349" s="20">
        <f t="shared" si="417"/>
        <v>0</v>
      </c>
      <c r="N349" s="20">
        <f t="shared" si="418"/>
        <v>0</v>
      </c>
      <c r="O349" s="21">
        <f t="shared" si="419"/>
        <v>0</v>
      </c>
      <c r="P349" s="20"/>
      <c r="Q349" s="50">
        <f t="shared" si="420"/>
        <v>0</v>
      </c>
      <c r="R349" s="50">
        <f t="shared" si="389"/>
        <v>0</v>
      </c>
      <c r="S349" s="51">
        <f t="shared" si="421"/>
        <v>0</v>
      </c>
      <c r="U349" s="34">
        <f>INDEX(Curves!$A$12:$AZ$907,$CA349,CB349)</f>
        <v>0</v>
      </c>
      <c r="V349" s="34">
        <f>INDEX(Curves!$A$12:$AZ$907,$CA349,CC349)</f>
        <v>0</v>
      </c>
      <c r="W349" s="34">
        <f>INDEX(Curves!$A$12:$AZ$907,$CA349,CD349)</f>
        <v>0</v>
      </c>
      <c r="X349" s="34"/>
      <c r="Y349" s="34">
        <f>INDEX(Curves!$A$12:$AZ$907,$CA349,CF349)</f>
        <v>0</v>
      </c>
      <c r="Z349" s="34">
        <f>INDEX(Curves!$A$12:$AZ$907,$CA349,CG349)</f>
        <v>0</v>
      </c>
      <c r="AA349" s="34">
        <f>INDEX(Curves!$A$12:$AZ$907,$CA349,CH349)</f>
        <v>0</v>
      </c>
      <c r="AB349" s="34"/>
      <c r="AC349" s="34">
        <f>INDEX(Curves!$A$12:$AZ$907,$CA349,CJ349)</f>
        <v>0</v>
      </c>
      <c r="AD349" s="34">
        <f>INDEX(Curves!$A$12:$AZ$907,$CA349,CK349)</f>
        <v>0</v>
      </c>
      <c r="AE349" s="34">
        <f>INDEX(Curves!$A$12:$AZ$907,$CA349,CL349)</f>
        <v>0</v>
      </c>
      <c r="AF349" s="34"/>
      <c r="AG349" s="34">
        <f>INDEX(Curves!$A$12:$AZ$907,$CA349,CN349)</f>
        <v>0</v>
      </c>
      <c r="AH349" s="34">
        <f>INDEX(Curves!$A$12:$AZ$907,$CA349,CO349)</f>
        <v>0</v>
      </c>
      <c r="AI349" s="34">
        <f>INDEX(Curves!$A$12:$AZ$907,$CA349,CP349)</f>
        <v>0</v>
      </c>
      <c r="AJ349" s="34"/>
      <c r="AK349" s="34">
        <f>INDEX(Curves!$A$12:$AZ$907,$CA349,CR349)</f>
        <v>0</v>
      </c>
      <c r="AL349" s="34">
        <f>INDEX(Curves!$A$12:$AZ$907,$CA349,CS349)</f>
        <v>0</v>
      </c>
      <c r="AM349" s="34">
        <f>INDEX(Curves!$A$12:$AZ$907,$CA349,CT349)</f>
        <v>0</v>
      </c>
      <c r="AN349" s="34"/>
      <c r="AO349" s="34">
        <f>INDEX(Curves!$A$12:$AZ$907,$CA349,CV349)</f>
        <v>0</v>
      </c>
      <c r="AP349" s="34">
        <f>INDEX(Curves!$A$12:$AZ$907,$CA349,CW349)</f>
        <v>0</v>
      </c>
      <c r="AQ349" s="34">
        <f>INDEX(Curves!$A$12:$AZ$907,$CA349,CX349)</f>
        <v>0</v>
      </c>
      <c r="AR349" s="34"/>
      <c r="AS349" s="34">
        <f>INDEX(Curves!$A$12:$AZ$907,$CA349,CZ349)</f>
        <v>0</v>
      </c>
      <c r="AT349" s="34">
        <f>INDEX(Curves!$A$12:$AZ$907,$CA349,DA349)</f>
        <v>0</v>
      </c>
      <c r="AU349" s="34">
        <f>INDEX(Curves!$A$12:$AZ$907,$CA349,DB349)</f>
        <v>0</v>
      </c>
      <c r="AV349" s="34"/>
      <c r="AW349" s="34">
        <f>INDEX(Curves!$A$12:$AZ$907,$CA349,DD349)</f>
        <v>0</v>
      </c>
      <c r="AX349" s="34">
        <f>INDEX(Curves!$A$12:$AZ$907,$CA349,DE349)</f>
        <v>0</v>
      </c>
      <c r="AY349" s="34">
        <f>INDEX(Curves!$A$12:$AZ$907,$CA349,DF349)</f>
        <v>0</v>
      </c>
      <c r="AZ349" s="34"/>
      <c r="BA349" s="34">
        <f>INDEX(Curves!$A$12:$AZ$907,$CA349,DH349)</f>
        <v>0</v>
      </c>
      <c r="BB349" s="34">
        <f>INDEX(Curves!$A$12:$AZ$907,$CA349,DI349)</f>
        <v>0</v>
      </c>
      <c r="BC349" s="34">
        <f>INDEX(Curves!$A$12:$AZ$907,$CA349,DJ349)</f>
        <v>0</v>
      </c>
      <c r="BD349" s="34"/>
      <c r="BE349" s="34">
        <f>INDEX(Curves!$A$12:$AZ$907,$CA349,DL349)</f>
        <v>0</v>
      </c>
      <c r="BF349" s="34">
        <f>INDEX(Curves!$A$12:$AZ$907,$CA349,DM349)</f>
        <v>0</v>
      </c>
      <c r="BG349" s="34">
        <f>INDEX(Curves!$A$12:$AZ$907,$CA349,DN349)</f>
        <v>0</v>
      </c>
      <c r="BH349" s="34"/>
      <c r="BI349" s="34">
        <f>INDEX(Curves!$A$12:$AZ$907,$CA349,DP349)</f>
        <v>0</v>
      </c>
      <c r="BJ349" s="34">
        <f>INDEX(Curves!$A$12:$AZ$907,$CA349,DQ349)</f>
        <v>0</v>
      </c>
      <c r="BK349" s="34">
        <f>INDEX(Curves!$A$12:$AZ$907,$CA349,DR349)</f>
        <v>0</v>
      </c>
      <c r="BL349"/>
      <c r="BM349"/>
      <c r="BN349" s="17">
        <f t="shared" si="423"/>
        <v>36647</v>
      </c>
      <c r="BO349" s="17">
        <f t="shared" ref="BO349:BX349" si="448">EOMONTH(BN349,1)</f>
        <v>36707</v>
      </c>
      <c r="BP349" s="17">
        <f t="shared" si="448"/>
        <v>36738</v>
      </c>
      <c r="BQ349" s="17">
        <f t="shared" si="448"/>
        <v>36769</v>
      </c>
      <c r="BR349" s="17">
        <f t="shared" si="448"/>
        <v>36799</v>
      </c>
      <c r="BS349" s="17">
        <f t="shared" si="448"/>
        <v>36830</v>
      </c>
      <c r="BT349" s="17">
        <f t="shared" si="448"/>
        <v>36860</v>
      </c>
      <c r="BU349" s="17">
        <f t="shared" si="448"/>
        <v>36891</v>
      </c>
      <c r="BV349" s="17">
        <f t="shared" si="448"/>
        <v>36922</v>
      </c>
      <c r="BW349" s="17">
        <f t="shared" si="448"/>
        <v>36950</v>
      </c>
      <c r="BX349" s="17">
        <f t="shared" si="448"/>
        <v>36981</v>
      </c>
      <c r="BY349" s="9"/>
      <c r="CA349" s="12">
        <f>MATCH(C349,Curves!$C$12:$C$433,0)</f>
        <v>347</v>
      </c>
      <c r="CB349" s="12">
        <f>MATCH(CONCATENATE("NG ",TEXT($BN349,"mmm-yyyy")),Curves!$11:$11,0)</f>
        <v>20</v>
      </c>
      <c r="CC349" s="12">
        <f>MATCH(CONCATENATE("B ",TEXT($BN349,"mmm-yyyy")),Curves!$11:$11,0)</f>
        <v>8</v>
      </c>
      <c r="CD349" s="12">
        <f>MATCH(CONCATENATE("DISC ",TEXT($BN349,"mmm-yyyy")),Curves!$11:$11,0)</f>
        <v>32</v>
      </c>
      <c r="CE349" s="12"/>
      <c r="CF349" s="12">
        <f>MATCH(CONCATENATE("NG ",TEXT($BO349,"mmm-yyyy")),Curves!$11:$11,0)</f>
        <v>21</v>
      </c>
      <c r="CG349" s="12">
        <f>MATCH(CONCATENATE("B ",TEXT($BO349,"mmm-yyyy")),Curves!$11:$11,0)</f>
        <v>9</v>
      </c>
      <c r="CH349" s="12">
        <f>MATCH(CONCATENATE("DISC ",TEXT($BO349,"mmm-yyyy")),Curves!$11:$11,0)</f>
        <v>33</v>
      </c>
      <c r="CI349" s="12"/>
      <c r="CJ349" s="12">
        <f>MATCH(CONCATENATE("NG ",TEXT($BP349,"mmm-yyyy")),Curves!$11:$11,0)</f>
        <v>22</v>
      </c>
      <c r="CK349" s="12">
        <f>MATCH(CONCATENATE("B ",TEXT($BP349,"mmm-yyyy")),Curves!$11:$11,0)</f>
        <v>10</v>
      </c>
      <c r="CL349" s="12">
        <f>MATCH(CONCATENATE("DISC ",TEXT($BP349,"mmm-yyyy")),Curves!$11:$11,0)</f>
        <v>34</v>
      </c>
      <c r="CM349" s="12"/>
      <c r="CN349" s="12">
        <f>MATCH(CONCATENATE("NG ",TEXT($BQ349,"mmm-yyyy")),Curves!$11:$11,0)</f>
        <v>23</v>
      </c>
      <c r="CO349" s="12">
        <f>MATCH(CONCATENATE("B ",TEXT($BQ349,"mmm-yyyy")),Curves!$11:$11,0)</f>
        <v>11</v>
      </c>
      <c r="CP349" s="12">
        <f>MATCH(CONCATENATE("DISC ",TEXT($BQ349,"mmm-yyyy")),Curves!$11:$11,0)</f>
        <v>35</v>
      </c>
      <c r="CQ349" s="12"/>
      <c r="CR349" s="12">
        <f>MATCH(CONCATENATE("NG ",TEXT($BR349,"mmm-yyyy")),Curves!$11:$11,0)</f>
        <v>24</v>
      </c>
      <c r="CS349" s="12">
        <f>MATCH(CONCATENATE("B ",TEXT($BR349,"mmm-yyyy")),Curves!$11:$11,0)</f>
        <v>12</v>
      </c>
      <c r="CT349" s="12">
        <f>MATCH(CONCATENATE("DISC ",TEXT($BR349,"mmm-yyyy")),Curves!$11:$11,0)</f>
        <v>36</v>
      </c>
      <c r="CU349" s="12"/>
      <c r="CV349" s="12">
        <f>MATCH(CONCATENATE("NG ",TEXT($BS349,"mmm-yyyy")),Curves!$11:$11,0)</f>
        <v>25</v>
      </c>
      <c r="CW349" s="12">
        <f>MATCH(CONCATENATE("B ",TEXT($BS349,"mmm-yyyy")),Curves!$11:$11,0)</f>
        <v>13</v>
      </c>
      <c r="CX349" s="12">
        <f>MATCH(CONCATENATE("DISC ",TEXT($BS349,"mmm-yyyy")),Curves!$11:$11,0)</f>
        <v>37</v>
      </c>
      <c r="CY349" s="12"/>
      <c r="CZ349" s="12">
        <f>MATCH(CONCATENATE("NG ",TEXT($BT349,"mmm-yyyy")),Curves!$11:$11,0)</f>
        <v>26</v>
      </c>
      <c r="DA349" s="12">
        <f>MATCH(CONCATENATE("B ",TEXT($BT349,"mmm-yyyy")),Curves!$11:$11,0)</f>
        <v>14</v>
      </c>
      <c r="DB349" s="12">
        <f>MATCH(CONCATENATE("DISC ",TEXT($BT349,"mmm-yyyy")),Curves!$11:$11,0)</f>
        <v>38</v>
      </c>
      <c r="DC349" s="12"/>
      <c r="DD349" s="12">
        <f>MATCH(CONCATENATE("NG ",TEXT($BU349,"mmm-yyyy")),Curves!$11:$11,0)</f>
        <v>27</v>
      </c>
      <c r="DE349" s="12">
        <f>MATCH(CONCATENATE("B ",TEXT($BU349,"mmm-yyyy")),Curves!$11:$11,0)</f>
        <v>15</v>
      </c>
      <c r="DF349" s="12">
        <f>MATCH(CONCATENATE("DISC ",TEXT($BU349,"mmm-yyyy")),Curves!$11:$11,0)</f>
        <v>39</v>
      </c>
      <c r="DG349" s="12"/>
      <c r="DH349" s="12">
        <f>MATCH(CONCATENATE("NG ",TEXT($BV349,"mmm-yyyy")),Curves!$11:$11,0)</f>
        <v>28</v>
      </c>
      <c r="DI349" s="12">
        <f>MATCH(CONCATENATE("B ",TEXT($BV349,"mmm-yyyy")),Curves!$11:$11,0)</f>
        <v>16</v>
      </c>
      <c r="DJ349" s="12">
        <f>MATCH(CONCATENATE("DISC ",TEXT($BV349,"mmm-yyyy")),Curves!$11:$11,0)</f>
        <v>40</v>
      </c>
      <c r="DL349" s="12">
        <f>MATCH(CONCATENATE("NG ",TEXT($BW349,"mmm-yyyy")),Curves!$11:$11,0)</f>
        <v>29</v>
      </c>
      <c r="DM349" s="12">
        <f>MATCH(CONCATENATE("B ",TEXT($BW349,"mmm-yyyy")),Curves!$11:$11,0)</f>
        <v>17</v>
      </c>
      <c r="DN349" s="12">
        <f>MATCH(CONCATENATE("DISC ",TEXT($BW349,"mmm-yyyy")),Curves!$11:$11,0)</f>
        <v>41</v>
      </c>
      <c r="DP349" s="12">
        <f>MATCH(CONCATENATE("NG ",TEXT($BX349,"mmm-yyyy")),Curves!$11:$11,0)</f>
        <v>30</v>
      </c>
      <c r="DQ349" s="12">
        <f>MATCH(CONCATENATE("B ",TEXT($BX349,"mmm-yyyy")),Curves!$11:$11,0)</f>
        <v>18</v>
      </c>
      <c r="DR349" s="12">
        <f>MATCH(CONCATENATE("DISC ",TEXT($BX349,"mmm-yyyy")),Curves!$11:$11,0)</f>
        <v>42</v>
      </c>
    </row>
    <row r="350" spans="2:122" x14ac:dyDescent="0.2">
      <c r="B350" s="6">
        <f t="shared" si="407"/>
        <v>36982</v>
      </c>
      <c r="C350" s="27">
        <f>IF(Curves!C359&lt;&gt;"",Curves!C359,"")</f>
        <v>36964</v>
      </c>
      <c r="D350" s="31"/>
      <c r="E350" s="20">
        <f t="shared" si="408"/>
        <v>0</v>
      </c>
      <c r="F350" s="20">
        <f t="shared" si="410"/>
        <v>0</v>
      </c>
      <c r="G350" s="20">
        <f t="shared" si="411"/>
        <v>0</v>
      </c>
      <c r="H350" s="20">
        <f t="shared" si="412"/>
        <v>0</v>
      </c>
      <c r="I350" s="20">
        <f t="shared" si="413"/>
        <v>0</v>
      </c>
      <c r="J350" s="20">
        <f t="shared" si="414"/>
        <v>0</v>
      </c>
      <c r="K350" s="20">
        <f t="shared" si="415"/>
        <v>0</v>
      </c>
      <c r="L350" s="20">
        <f t="shared" si="416"/>
        <v>0</v>
      </c>
      <c r="M350" s="20">
        <f t="shared" si="417"/>
        <v>0</v>
      </c>
      <c r="N350" s="20">
        <f t="shared" si="418"/>
        <v>0</v>
      </c>
      <c r="O350" s="21">
        <f t="shared" si="419"/>
        <v>0</v>
      </c>
      <c r="P350" s="20"/>
      <c r="Q350" s="50">
        <f t="shared" si="420"/>
        <v>0</v>
      </c>
      <c r="R350" s="50">
        <f t="shared" si="389"/>
        <v>0</v>
      </c>
      <c r="S350" s="51">
        <f t="shared" si="421"/>
        <v>0</v>
      </c>
      <c r="U350" s="34">
        <f>INDEX(Curves!$A$12:$AZ$907,$CA350,CB350)</f>
        <v>0</v>
      </c>
      <c r="V350" s="34">
        <f>INDEX(Curves!$A$12:$AZ$907,$CA350,CC350)</f>
        <v>0</v>
      </c>
      <c r="W350" s="34">
        <f>INDEX(Curves!$A$12:$AZ$907,$CA350,CD350)</f>
        <v>0</v>
      </c>
      <c r="X350" s="34"/>
      <c r="Y350" s="34">
        <f>INDEX(Curves!$A$12:$AZ$907,$CA350,CF350)</f>
        <v>0</v>
      </c>
      <c r="Z350" s="34">
        <f>INDEX(Curves!$A$12:$AZ$907,$CA350,CG350)</f>
        <v>0</v>
      </c>
      <c r="AA350" s="34">
        <f>INDEX(Curves!$A$12:$AZ$907,$CA350,CH350)</f>
        <v>0</v>
      </c>
      <c r="AB350" s="34"/>
      <c r="AC350" s="34">
        <f>INDEX(Curves!$A$12:$AZ$907,$CA350,CJ350)</f>
        <v>0</v>
      </c>
      <c r="AD350" s="34">
        <f>INDEX(Curves!$A$12:$AZ$907,$CA350,CK350)</f>
        <v>0</v>
      </c>
      <c r="AE350" s="34">
        <f>INDEX(Curves!$A$12:$AZ$907,$CA350,CL350)</f>
        <v>0</v>
      </c>
      <c r="AF350" s="34"/>
      <c r="AG350" s="34">
        <f>INDEX(Curves!$A$12:$AZ$907,$CA350,CN350)</f>
        <v>0</v>
      </c>
      <c r="AH350" s="34">
        <f>INDEX(Curves!$A$12:$AZ$907,$CA350,CO350)</f>
        <v>0</v>
      </c>
      <c r="AI350" s="34">
        <f>INDEX(Curves!$A$12:$AZ$907,$CA350,CP350)</f>
        <v>0</v>
      </c>
      <c r="AJ350" s="34"/>
      <c r="AK350" s="34">
        <f>INDEX(Curves!$A$12:$AZ$907,$CA350,CR350)</f>
        <v>0</v>
      </c>
      <c r="AL350" s="34">
        <f>INDEX(Curves!$A$12:$AZ$907,$CA350,CS350)</f>
        <v>0</v>
      </c>
      <c r="AM350" s="34">
        <f>INDEX(Curves!$A$12:$AZ$907,$CA350,CT350)</f>
        <v>0</v>
      </c>
      <c r="AN350" s="34"/>
      <c r="AO350" s="34">
        <f>INDEX(Curves!$A$12:$AZ$907,$CA350,CV350)</f>
        <v>0</v>
      </c>
      <c r="AP350" s="34">
        <f>INDEX(Curves!$A$12:$AZ$907,$CA350,CW350)</f>
        <v>0</v>
      </c>
      <c r="AQ350" s="34">
        <f>INDEX(Curves!$A$12:$AZ$907,$CA350,CX350)</f>
        <v>0</v>
      </c>
      <c r="AR350" s="34"/>
      <c r="AS350" s="34">
        <f>INDEX(Curves!$A$12:$AZ$907,$CA350,CZ350)</f>
        <v>0</v>
      </c>
      <c r="AT350" s="34">
        <f>INDEX(Curves!$A$12:$AZ$907,$CA350,DA350)</f>
        <v>0</v>
      </c>
      <c r="AU350" s="34">
        <f>INDEX(Curves!$A$12:$AZ$907,$CA350,DB350)</f>
        <v>0</v>
      </c>
      <c r="AV350" s="34"/>
      <c r="AW350" s="34">
        <f>INDEX(Curves!$A$12:$AZ$907,$CA350,DD350)</f>
        <v>0</v>
      </c>
      <c r="AX350" s="34">
        <f>INDEX(Curves!$A$12:$AZ$907,$CA350,DE350)</f>
        <v>0</v>
      </c>
      <c r="AY350" s="34">
        <f>INDEX(Curves!$A$12:$AZ$907,$CA350,DF350)</f>
        <v>0</v>
      </c>
      <c r="AZ350" s="34"/>
      <c r="BA350" s="34">
        <f>INDEX(Curves!$A$12:$AZ$907,$CA350,DH350)</f>
        <v>0</v>
      </c>
      <c r="BB350" s="34">
        <f>INDEX(Curves!$A$12:$AZ$907,$CA350,DI350)</f>
        <v>0</v>
      </c>
      <c r="BC350" s="34">
        <f>INDEX(Curves!$A$12:$AZ$907,$CA350,DJ350)</f>
        <v>0</v>
      </c>
      <c r="BD350" s="34"/>
      <c r="BE350" s="34">
        <f>INDEX(Curves!$A$12:$AZ$907,$CA350,DL350)</f>
        <v>0</v>
      </c>
      <c r="BF350" s="34">
        <f>INDEX(Curves!$A$12:$AZ$907,$CA350,DM350)</f>
        <v>0</v>
      </c>
      <c r="BG350" s="34">
        <f>INDEX(Curves!$A$12:$AZ$907,$CA350,DN350)</f>
        <v>0</v>
      </c>
      <c r="BH350" s="34"/>
      <c r="BI350" s="34">
        <f>INDEX(Curves!$A$12:$AZ$907,$CA350,DP350)</f>
        <v>0</v>
      </c>
      <c r="BJ350" s="34">
        <f>INDEX(Curves!$A$12:$AZ$907,$CA350,DQ350)</f>
        <v>0</v>
      </c>
      <c r="BK350" s="34">
        <f>INDEX(Curves!$A$12:$AZ$907,$CA350,DR350)</f>
        <v>0</v>
      </c>
      <c r="BL350"/>
      <c r="BM350"/>
      <c r="BN350" s="17">
        <f t="shared" si="423"/>
        <v>36647</v>
      </c>
      <c r="BO350" s="17">
        <f t="shared" ref="BO350:BX350" si="449">EOMONTH(BN350,1)</f>
        <v>36707</v>
      </c>
      <c r="BP350" s="17">
        <f t="shared" si="449"/>
        <v>36738</v>
      </c>
      <c r="BQ350" s="17">
        <f t="shared" si="449"/>
        <v>36769</v>
      </c>
      <c r="BR350" s="17">
        <f t="shared" si="449"/>
        <v>36799</v>
      </c>
      <c r="BS350" s="17">
        <f t="shared" si="449"/>
        <v>36830</v>
      </c>
      <c r="BT350" s="17">
        <f t="shared" si="449"/>
        <v>36860</v>
      </c>
      <c r="BU350" s="17">
        <f t="shared" si="449"/>
        <v>36891</v>
      </c>
      <c r="BV350" s="17">
        <f t="shared" si="449"/>
        <v>36922</v>
      </c>
      <c r="BW350" s="17">
        <f t="shared" si="449"/>
        <v>36950</v>
      </c>
      <c r="BX350" s="17">
        <f t="shared" si="449"/>
        <v>36981</v>
      </c>
      <c r="BY350" s="9"/>
      <c r="CA350" s="12">
        <f>MATCH(C350,Curves!$C$12:$C$433,0)</f>
        <v>348</v>
      </c>
      <c r="CB350" s="12">
        <f>MATCH(CONCATENATE("NG ",TEXT($BN350,"mmm-yyyy")),Curves!$11:$11,0)</f>
        <v>20</v>
      </c>
      <c r="CC350" s="12">
        <f>MATCH(CONCATENATE("B ",TEXT($BN350,"mmm-yyyy")),Curves!$11:$11,0)</f>
        <v>8</v>
      </c>
      <c r="CD350" s="12">
        <f>MATCH(CONCATENATE("DISC ",TEXT($BN350,"mmm-yyyy")),Curves!$11:$11,0)</f>
        <v>32</v>
      </c>
      <c r="CE350" s="12"/>
      <c r="CF350" s="12">
        <f>MATCH(CONCATENATE("NG ",TEXT($BO350,"mmm-yyyy")),Curves!$11:$11,0)</f>
        <v>21</v>
      </c>
      <c r="CG350" s="12">
        <f>MATCH(CONCATENATE("B ",TEXT($BO350,"mmm-yyyy")),Curves!$11:$11,0)</f>
        <v>9</v>
      </c>
      <c r="CH350" s="12">
        <f>MATCH(CONCATENATE("DISC ",TEXT($BO350,"mmm-yyyy")),Curves!$11:$11,0)</f>
        <v>33</v>
      </c>
      <c r="CI350" s="12"/>
      <c r="CJ350" s="12">
        <f>MATCH(CONCATENATE("NG ",TEXT($BP350,"mmm-yyyy")),Curves!$11:$11,0)</f>
        <v>22</v>
      </c>
      <c r="CK350" s="12">
        <f>MATCH(CONCATENATE("B ",TEXT($BP350,"mmm-yyyy")),Curves!$11:$11,0)</f>
        <v>10</v>
      </c>
      <c r="CL350" s="12">
        <f>MATCH(CONCATENATE("DISC ",TEXT($BP350,"mmm-yyyy")),Curves!$11:$11,0)</f>
        <v>34</v>
      </c>
      <c r="CM350" s="12"/>
      <c r="CN350" s="12">
        <f>MATCH(CONCATENATE("NG ",TEXT($BQ350,"mmm-yyyy")),Curves!$11:$11,0)</f>
        <v>23</v>
      </c>
      <c r="CO350" s="12">
        <f>MATCH(CONCATENATE("B ",TEXT($BQ350,"mmm-yyyy")),Curves!$11:$11,0)</f>
        <v>11</v>
      </c>
      <c r="CP350" s="12">
        <f>MATCH(CONCATENATE("DISC ",TEXT($BQ350,"mmm-yyyy")),Curves!$11:$11,0)</f>
        <v>35</v>
      </c>
      <c r="CQ350" s="12"/>
      <c r="CR350" s="12">
        <f>MATCH(CONCATENATE("NG ",TEXT($BR350,"mmm-yyyy")),Curves!$11:$11,0)</f>
        <v>24</v>
      </c>
      <c r="CS350" s="12">
        <f>MATCH(CONCATENATE("B ",TEXT($BR350,"mmm-yyyy")),Curves!$11:$11,0)</f>
        <v>12</v>
      </c>
      <c r="CT350" s="12">
        <f>MATCH(CONCATENATE("DISC ",TEXT($BR350,"mmm-yyyy")),Curves!$11:$11,0)</f>
        <v>36</v>
      </c>
      <c r="CU350" s="12"/>
      <c r="CV350" s="12">
        <f>MATCH(CONCATENATE("NG ",TEXT($BS350,"mmm-yyyy")),Curves!$11:$11,0)</f>
        <v>25</v>
      </c>
      <c r="CW350" s="12">
        <f>MATCH(CONCATENATE("B ",TEXT($BS350,"mmm-yyyy")),Curves!$11:$11,0)</f>
        <v>13</v>
      </c>
      <c r="CX350" s="12">
        <f>MATCH(CONCATENATE("DISC ",TEXT($BS350,"mmm-yyyy")),Curves!$11:$11,0)</f>
        <v>37</v>
      </c>
      <c r="CY350" s="12"/>
      <c r="CZ350" s="12">
        <f>MATCH(CONCATENATE("NG ",TEXT($BT350,"mmm-yyyy")),Curves!$11:$11,0)</f>
        <v>26</v>
      </c>
      <c r="DA350" s="12">
        <f>MATCH(CONCATENATE("B ",TEXT($BT350,"mmm-yyyy")),Curves!$11:$11,0)</f>
        <v>14</v>
      </c>
      <c r="DB350" s="12">
        <f>MATCH(CONCATENATE("DISC ",TEXT($BT350,"mmm-yyyy")),Curves!$11:$11,0)</f>
        <v>38</v>
      </c>
      <c r="DC350" s="12"/>
      <c r="DD350" s="12">
        <f>MATCH(CONCATENATE("NG ",TEXT($BU350,"mmm-yyyy")),Curves!$11:$11,0)</f>
        <v>27</v>
      </c>
      <c r="DE350" s="12">
        <f>MATCH(CONCATENATE("B ",TEXT($BU350,"mmm-yyyy")),Curves!$11:$11,0)</f>
        <v>15</v>
      </c>
      <c r="DF350" s="12">
        <f>MATCH(CONCATENATE("DISC ",TEXT($BU350,"mmm-yyyy")),Curves!$11:$11,0)</f>
        <v>39</v>
      </c>
      <c r="DG350" s="12"/>
      <c r="DH350" s="12">
        <f>MATCH(CONCATENATE("NG ",TEXT($BV350,"mmm-yyyy")),Curves!$11:$11,0)</f>
        <v>28</v>
      </c>
      <c r="DI350" s="12">
        <f>MATCH(CONCATENATE("B ",TEXT($BV350,"mmm-yyyy")),Curves!$11:$11,0)</f>
        <v>16</v>
      </c>
      <c r="DJ350" s="12">
        <f>MATCH(CONCATENATE("DISC ",TEXT($BV350,"mmm-yyyy")),Curves!$11:$11,0)</f>
        <v>40</v>
      </c>
      <c r="DL350" s="12">
        <f>MATCH(CONCATENATE("NG ",TEXT($BW350,"mmm-yyyy")),Curves!$11:$11,0)</f>
        <v>29</v>
      </c>
      <c r="DM350" s="12">
        <f>MATCH(CONCATENATE("B ",TEXT($BW350,"mmm-yyyy")),Curves!$11:$11,0)</f>
        <v>17</v>
      </c>
      <c r="DN350" s="12">
        <f>MATCH(CONCATENATE("DISC ",TEXT($BW350,"mmm-yyyy")),Curves!$11:$11,0)</f>
        <v>41</v>
      </c>
      <c r="DP350" s="12">
        <f>MATCH(CONCATENATE("NG ",TEXT($BX350,"mmm-yyyy")),Curves!$11:$11,0)</f>
        <v>30</v>
      </c>
      <c r="DQ350" s="12">
        <f>MATCH(CONCATENATE("B ",TEXT($BX350,"mmm-yyyy")),Curves!$11:$11,0)</f>
        <v>18</v>
      </c>
      <c r="DR350" s="12">
        <f>MATCH(CONCATENATE("DISC ",TEXT($BX350,"mmm-yyyy")),Curves!$11:$11,0)</f>
        <v>42</v>
      </c>
    </row>
    <row r="351" spans="2:122" x14ac:dyDescent="0.2">
      <c r="B351" s="6">
        <f t="shared" si="407"/>
        <v>36982</v>
      </c>
      <c r="C351" s="27">
        <f>IF(Curves!C360&lt;&gt;"",Curves!C360,"")</f>
        <v>36965</v>
      </c>
      <c r="D351" s="31"/>
      <c r="E351" s="20">
        <f t="shared" si="408"/>
        <v>0</v>
      </c>
      <c r="F351" s="20">
        <f t="shared" si="410"/>
        <v>0</v>
      </c>
      <c r="G351" s="20">
        <f t="shared" si="411"/>
        <v>0</v>
      </c>
      <c r="H351" s="20">
        <f t="shared" si="412"/>
        <v>0</v>
      </c>
      <c r="I351" s="20">
        <f t="shared" si="413"/>
        <v>0</v>
      </c>
      <c r="J351" s="20">
        <f t="shared" si="414"/>
        <v>0</v>
      </c>
      <c r="K351" s="20">
        <f t="shared" si="415"/>
        <v>0</v>
      </c>
      <c r="L351" s="20">
        <f t="shared" si="416"/>
        <v>0</v>
      </c>
      <c r="M351" s="20">
        <f t="shared" si="417"/>
        <v>0</v>
      </c>
      <c r="N351" s="20">
        <f t="shared" si="418"/>
        <v>0</v>
      </c>
      <c r="O351" s="21">
        <f t="shared" si="419"/>
        <v>0</v>
      </c>
      <c r="P351" s="20"/>
      <c r="Q351" s="50">
        <f t="shared" si="420"/>
        <v>0</v>
      </c>
      <c r="R351" s="50">
        <f t="shared" si="389"/>
        <v>0</v>
      </c>
      <c r="S351" s="51">
        <f t="shared" si="421"/>
        <v>0</v>
      </c>
      <c r="U351" s="34">
        <f>INDEX(Curves!$A$12:$AZ$907,$CA351,CB351)</f>
        <v>0</v>
      </c>
      <c r="V351" s="34">
        <f>INDEX(Curves!$A$12:$AZ$907,$CA351,CC351)</f>
        <v>0</v>
      </c>
      <c r="W351" s="34">
        <f>INDEX(Curves!$A$12:$AZ$907,$CA351,CD351)</f>
        <v>0</v>
      </c>
      <c r="X351" s="34"/>
      <c r="Y351" s="34">
        <f>INDEX(Curves!$A$12:$AZ$907,$CA351,CF351)</f>
        <v>0</v>
      </c>
      <c r="Z351" s="34">
        <f>INDEX(Curves!$A$12:$AZ$907,$CA351,CG351)</f>
        <v>0</v>
      </c>
      <c r="AA351" s="34">
        <f>INDEX(Curves!$A$12:$AZ$907,$CA351,CH351)</f>
        <v>0</v>
      </c>
      <c r="AB351" s="34"/>
      <c r="AC351" s="34">
        <f>INDEX(Curves!$A$12:$AZ$907,$CA351,CJ351)</f>
        <v>0</v>
      </c>
      <c r="AD351" s="34">
        <f>INDEX(Curves!$A$12:$AZ$907,$CA351,CK351)</f>
        <v>0</v>
      </c>
      <c r="AE351" s="34">
        <f>INDEX(Curves!$A$12:$AZ$907,$CA351,CL351)</f>
        <v>0</v>
      </c>
      <c r="AF351" s="34"/>
      <c r="AG351" s="34">
        <f>INDEX(Curves!$A$12:$AZ$907,$CA351,CN351)</f>
        <v>0</v>
      </c>
      <c r="AH351" s="34">
        <f>INDEX(Curves!$A$12:$AZ$907,$CA351,CO351)</f>
        <v>0</v>
      </c>
      <c r="AI351" s="34">
        <f>INDEX(Curves!$A$12:$AZ$907,$CA351,CP351)</f>
        <v>0</v>
      </c>
      <c r="AJ351" s="34"/>
      <c r="AK351" s="34">
        <f>INDEX(Curves!$A$12:$AZ$907,$CA351,CR351)</f>
        <v>0</v>
      </c>
      <c r="AL351" s="34">
        <f>INDEX(Curves!$A$12:$AZ$907,$CA351,CS351)</f>
        <v>0</v>
      </c>
      <c r="AM351" s="34">
        <f>INDEX(Curves!$A$12:$AZ$907,$CA351,CT351)</f>
        <v>0</v>
      </c>
      <c r="AN351" s="34"/>
      <c r="AO351" s="34">
        <f>INDEX(Curves!$A$12:$AZ$907,$CA351,CV351)</f>
        <v>0</v>
      </c>
      <c r="AP351" s="34">
        <f>INDEX(Curves!$A$12:$AZ$907,$CA351,CW351)</f>
        <v>0</v>
      </c>
      <c r="AQ351" s="34">
        <f>INDEX(Curves!$A$12:$AZ$907,$CA351,CX351)</f>
        <v>0</v>
      </c>
      <c r="AR351" s="34"/>
      <c r="AS351" s="34">
        <f>INDEX(Curves!$A$12:$AZ$907,$CA351,CZ351)</f>
        <v>0</v>
      </c>
      <c r="AT351" s="34">
        <f>INDEX(Curves!$A$12:$AZ$907,$CA351,DA351)</f>
        <v>0</v>
      </c>
      <c r="AU351" s="34">
        <f>INDEX(Curves!$A$12:$AZ$907,$CA351,DB351)</f>
        <v>0</v>
      </c>
      <c r="AV351" s="34"/>
      <c r="AW351" s="34">
        <f>INDEX(Curves!$A$12:$AZ$907,$CA351,DD351)</f>
        <v>0</v>
      </c>
      <c r="AX351" s="34">
        <f>INDEX(Curves!$A$12:$AZ$907,$CA351,DE351)</f>
        <v>0</v>
      </c>
      <c r="AY351" s="34">
        <f>INDEX(Curves!$A$12:$AZ$907,$CA351,DF351)</f>
        <v>0</v>
      </c>
      <c r="AZ351" s="34"/>
      <c r="BA351" s="34">
        <f>INDEX(Curves!$A$12:$AZ$907,$CA351,DH351)</f>
        <v>0</v>
      </c>
      <c r="BB351" s="34">
        <f>INDEX(Curves!$A$12:$AZ$907,$CA351,DI351)</f>
        <v>0</v>
      </c>
      <c r="BC351" s="34">
        <f>INDEX(Curves!$A$12:$AZ$907,$CA351,DJ351)</f>
        <v>0</v>
      </c>
      <c r="BD351" s="34"/>
      <c r="BE351" s="34">
        <f>INDEX(Curves!$A$12:$AZ$907,$CA351,DL351)</f>
        <v>0</v>
      </c>
      <c r="BF351" s="34">
        <f>INDEX(Curves!$A$12:$AZ$907,$CA351,DM351)</f>
        <v>0</v>
      </c>
      <c r="BG351" s="34">
        <f>INDEX(Curves!$A$12:$AZ$907,$CA351,DN351)</f>
        <v>0</v>
      </c>
      <c r="BH351" s="34"/>
      <c r="BI351" s="34">
        <f>INDEX(Curves!$A$12:$AZ$907,$CA351,DP351)</f>
        <v>0</v>
      </c>
      <c r="BJ351" s="34">
        <f>INDEX(Curves!$A$12:$AZ$907,$CA351,DQ351)</f>
        <v>0</v>
      </c>
      <c r="BK351" s="34">
        <f>INDEX(Curves!$A$12:$AZ$907,$CA351,DR351)</f>
        <v>0</v>
      </c>
      <c r="BL351"/>
      <c r="BM351"/>
      <c r="BN351" s="17">
        <f t="shared" si="423"/>
        <v>36647</v>
      </c>
      <c r="BO351" s="17">
        <f t="shared" ref="BO351:BX351" si="450">EOMONTH(BN351,1)</f>
        <v>36707</v>
      </c>
      <c r="BP351" s="17">
        <f t="shared" si="450"/>
        <v>36738</v>
      </c>
      <c r="BQ351" s="17">
        <f t="shared" si="450"/>
        <v>36769</v>
      </c>
      <c r="BR351" s="17">
        <f t="shared" si="450"/>
        <v>36799</v>
      </c>
      <c r="BS351" s="17">
        <f t="shared" si="450"/>
        <v>36830</v>
      </c>
      <c r="BT351" s="17">
        <f t="shared" si="450"/>
        <v>36860</v>
      </c>
      <c r="BU351" s="17">
        <f t="shared" si="450"/>
        <v>36891</v>
      </c>
      <c r="BV351" s="17">
        <f t="shared" si="450"/>
        <v>36922</v>
      </c>
      <c r="BW351" s="17">
        <f t="shared" si="450"/>
        <v>36950</v>
      </c>
      <c r="BX351" s="17">
        <f t="shared" si="450"/>
        <v>36981</v>
      </c>
      <c r="BY351" s="9"/>
      <c r="CA351" s="12">
        <f>MATCH(C351,Curves!$C$12:$C$433,0)</f>
        <v>349</v>
      </c>
      <c r="CB351" s="12">
        <f>MATCH(CONCATENATE("NG ",TEXT($BN351,"mmm-yyyy")),Curves!$11:$11,0)</f>
        <v>20</v>
      </c>
      <c r="CC351" s="12">
        <f>MATCH(CONCATENATE("B ",TEXT($BN351,"mmm-yyyy")),Curves!$11:$11,0)</f>
        <v>8</v>
      </c>
      <c r="CD351" s="12">
        <f>MATCH(CONCATENATE("DISC ",TEXT($BN351,"mmm-yyyy")),Curves!$11:$11,0)</f>
        <v>32</v>
      </c>
      <c r="CE351" s="12"/>
      <c r="CF351" s="12">
        <f>MATCH(CONCATENATE("NG ",TEXT($BO351,"mmm-yyyy")),Curves!$11:$11,0)</f>
        <v>21</v>
      </c>
      <c r="CG351" s="12">
        <f>MATCH(CONCATENATE("B ",TEXT($BO351,"mmm-yyyy")),Curves!$11:$11,0)</f>
        <v>9</v>
      </c>
      <c r="CH351" s="12">
        <f>MATCH(CONCATENATE("DISC ",TEXT($BO351,"mmm-yyyy")),Curves!$11:$11,0)</f>
        <v>33</v>
      </c>
      <c r="CI351" s="12"/>
      <c r="CJ351" s="12">
        <f>MATCH(CONCATENATE("NG ",TEXT($BP351,"mmm-yyyy")),Curves!$11:$11,0)</f>
        <v>22</v>
      </c>
      <c r="CK351" s="12">
        <f>MATCH(CONCATENATE("B ",TEXT($BP351,"mmm-yyyy")),Curves!$11:$11,0)</f>
        <v>10</v>
      </c>
      <c r="CL351" s="12">
        <f>MATCH(CONCATENATE("DISC ",TEXT($BP351,"mmm-yyyy")),Curves!$11:$11,0)</f>
        <v>34</v>
      </c>
      <c r="CM351" s="12"/>
      <c r="CN351" s="12">
        <f>MATCH(CONCATENATE("NG ",TEXT($BQ351,"mmm-yyyy")),Curves!$11:$11,0)</f>
        <v>23</v>
      </c>
      <c r="CO351" s="12">
        <f>MATCH(CONCATENATE("B ",TEXT($BQ351,"mmm-yyyy")),Curves!$11:$11,0)</f>
        <v>11</v>
      </c>
      <c r="CP351" s="12">
        <f>MATCH(CONCATENATE("DISC ",TEXT($BQ351,"mmm-yyyy")),Curves!$11:$11,0)</f>
        <v>35</v>
      </c>
      <c r="CQ351" s="12"/>
      <c r="CR351" s="12">
        <f>MATCH(CONCATENATE("NG ",TEXT($BR351,"mmm-yyyy")),Curves!$11:$11,0)</f>
        <v>24</v>
      </c>
      <c r="CS351" s="12">
        <f>MATCH(CONCATENATE("B ",TEXT($BR351,"mmm-yyyy")),Curves!$11:$11,0)</f>
        <v>12</v>
      </c>
      <c r="CT351" s="12">
        <f>MATCH(CONCATENATE("DISC ",TEXT($BR351,"mmm-yyyy")),Curves!$11:$11,0)</f>
        <v>36</v>
      </c>
      <c r="CU351" s="12"/>
      <c r="CV351" s="12">
        <f>MATCH(CONCATENATE("NG ",TEXT($BS351,"mmm-yyyy")),Curves!$11:$11,0)</f>
        <v>25</v>
      </c>
      <c r="CW351" s="12">
        <f>MATCH(CONCATENATE("B ",TEXT($BS351,"mmm-yyyy")),Curves!$11:$11,0)</f>
        <v>13</v>
      </c>
      <c r="CX351" s="12">
        <f>MATCH(CONCATENATE("DISC ",TEXT($BS351,"mmm-yyyy")),Curves!$11:$11,0)</f>
        <v>37</v>
      </c>
      <c r="CY351" s="12"/>
      <c r="CZ351" s="12">
        <f>MATCH(CONCATENATE("NG ",TEXT($BT351,"mmm-yyyy")),Curves!$11:$11,0)</f>
        <v>26</v>
      </c>
      <c r="DA351" s="12">
        <f>MATCH(CONCATENATE("B ",TEXT($BT351,"mmm-yyyy")),Curves!$11:$11,0)</f>
        <v>14</v>
      </c>
      <c r="DB351" s="12">
        <f>MATCH(CONCATENATE("DISC ",TEXT($BT351,"mmm-yyyy")),Curves!$11:$11,0)</f>
        <v>38</v>
      </c>
      <c r="DC351" s="12"/>
      <c r="DD351" s="12">
        <f>MATCH(CONCATENATE("NG ",TEXT($BU351,"mmm-yyyy")),Curves!$11:$11,0)</f>
        <v>27</v>
      </c>
      <c r="DE351" s="12">
        <f>MATCH(CONCATENATE("B ",TEXT($BU351,"mmm-yyyy")),Curves!$11:$11,0)</f>
        <v>15</v>
      </c>
      <c r="DF351" s="12">
        <f>MATCH(CONCATENATE("DISC ",TEXT($BU351,"mmm-yyyy")),Curves!$11:$11,0)</f>
        <v>39</v>
      </c>
      <c r="DG351" s="12"/>
      <c r="DH351" s="12">
        <f>MATCH(CONCATENATE("NG ",TEXT($BV351,"mmm-yyyy")),Curves!$11:$11,0)</f>
        <v>28</v>
      </c>
      <c r="DI351" s="12">
        <f>MATCH(CONCATENATE("B ",TEXT($BV351,"mmm-yyyy")),Curves!$11:$11,0)</f>
        <v>16</v>
      </c>
      <c r="DJ351" s="12">
        <f>MATCH(CONCATENATE("DISC ",TEXT($BV351,"mmm-yyyy")),Curves!$11:$11,0)</f>
        <v>40</v>
      </c>
      <c r="DL351" s="12">
        <f>MATCH(CONCATENATE("NG ",TEXT($BW351,"mmm-yyyy")),Curves!$11:$11,0)</f>
        <v>29</v>
      </c>
      <c r="DM351" s="12">
        <f>MATCH(CONCATENATE("B ",TEXT($BW351,"mmm-yyyy")),Curves!$11:$11,0)</f>
        <v>17</v>
      </c>
      <c r="DN351" s="12">
        <f>MATCH(CONCATENATE("DISC ",TEXT($BW351,"mmm-yyyy")),Curves!$11:$11,0)</f>
        <v>41</v>
      </c>
      <c r="DP351" s="12">
        <f>MATCH(CONCATENATE("NG ",TEXT($BX351,"mmm-yyyy")),Curves!$11:$11,0)</f>
        <v>30</v>
      </c>
      <c r="DQ351" s="12">
        <f>MATCH(CONCATENATE("B ",TEXT($BX351,"mmm-yyyy")),Curves!$11:$11,0)</f>
        <v>18</v>
      </c>
      <c r="DR351" s="12">
        <f>MATCH(CONCATENATE("DISC ",TEXT($BX351,"mmm-yyyy")),Curves!$11:$11,0)</f>
        <v>42</v>
      </c>
    </row>
    <row r="352" spans="2:122" x14ac:dyDescent="0.2">
      <c r="B352" s="6">
        <f t="shared" si="407"/>
        <v>36982</v>
      </c>
      <c r="C352" s="27">
        <f>IF(Curves!C361&lt;&gt;"",Curves!C361,"")</f>
        <v>36966</v>
      </c>
      <c r="D352" s="31"/>
      <c r="E352" s="20">
        <f t="shared" si="408"/>
        <v>0</v>
      </c>
      <c r="F352" s="20">
        <f t="shared" si="410"/>
        <v>0</v>
      </c>
      <c r="G352" s="20">
        <f t="shared" si="411"/>
        <v>0</v>
      </c>
      <c r="H352" s="20">
        <f t="shared" si="412"/>
        <v>0</v>
      </c>
      <c r="I352" s="20">
        <f t="shared" si="413"/>
        <v>0</v>
      </c>
      <c r="J352" s="20">
        <f t="shared" si="414"/>
        <v>0</v>
      </c>
      <c r="K352" s="20">
        <f t="shared" si="415"/>
        <v>0</v>
      </c>
      <c r="L352" s="20">
        <f t="shared" si="416"/>
        <v>0</v>
      </c>
      <c r="M352" s="20">
        <f t="shared" si="417"/>
        <v>0</v>
      </c>
      <c r="N352" s="20">
        <f t="shared" si="418"/>
        <v>0</v>
      </c>
      <c r="O352" s="21">
        <f t="shared" si="419"/>
        <v>0</v>
      </c>
      <c r="P352" s="20"/>
      <c r="Q352" s="50">
        <f t="shared" si="420"/>
        <v>0</v>
      </c>
      <c r="R352" s="50">
        <f t="shared" si="389"/>
        <v>0</v>
      </c>
      <c r="S352" s="51">
        <f t="shared" si="421"/>
        <v>0</v>
      </c>
      <c r="U352" s="34">
        <f>INDEX(Curves!$A$12:$AZ$907,$CA352,CB352)</f>
        <v>0</v>
      </c>
      <c r="V352" s="34">
        <f>INDEX(Curves!$A$12:$AZ$907,$CA352,CC352)</f>
        <v>0</v>
      </c>
      <c r="W352" s="34">
        <f>INDEX(Curves!$A$12:$AZ$907,$CA352,CD352)</f>
        <v>0</v>
      </c>
      <c r="X352" s="34"/>
      <c r="Y352" s="34">
        <f>INDEX(Curves!$A$12:$AZ$907,$CA352,CF352)</f>
        <v>0</v>
      </c>
      <c r="Z352" s="34">
        <f>INDEX(Curves!$A$12:$AZ$907,$CA352,CG352)</f>
        <v>0</v>
      </c>
      <c r="AA352" s="34">
        <f>INDEX(Curves!$A$12:$AZ$907,$CA352,CH352)</f>
        <v>0</v>
      </c>
      <c r="AB352" s="34"/>
      <c r="AC352" s="34">
        <f>INDEX(Curves!$A$12:$AZ$907,$CA352,CJ352)</f>
        <v>0</v>
      </c>
      <c r="AD352" s="34">
        <f>INDEX(Curves!$A$12:$AZ$907,$CA352,CK352)</f>
        <v>0</v>
      </c>
      <c r="AE352" s="34">
        <f>INDEX(Curves!$A$12:$AZ$907,$CA352,CL352)</f>
        <v>0</v>
      </c>
      <c r="AF352" s="34"/>
      <c r="AG352" s="34">
        <f>INDEX(Curves!$A$12:$AZ$907,$CA352,CN352)</f>
        <v>0</v>
      </c>
      <c r="AH352" s="34">
        <f>INDEX(Curves!$A$12:$AZ$907,$CA352,CO352)</f>
        <v>0</v>
      </c>
      <c r="AI352" s="34">
        <f>INDEX(Curves!$A$12:$AZ$907,$CA352,CP352)</f>
        <v>0</v>
      </c>
      <c r="AJ352" s="34"/>
      <c r="AK352" s="34">
        <f>INDEX(Curves!$A$12:$AZ$907,$CA352,CR352)</f>
        <v>0</v>
      </c>
      <c r="AL352" s="34">
        <f>INDEX(Curves!$A$12:$AZ$907,$CA352,CS352)</f>
        <v>0</v>
      </c>
      <c r="AM352" s="34">
        <f>INDEX(Curves!$A$12:$AZ$907,$CA352,CT352)</f>
        <v>0</v>
      </c>
      <c r="AN352" s="34"/>
      <c r="AO352" s="34">
        <f>INDEX(Curves!$A$12:$AZ$907,$CA352,CV352)</f>
        <v>0</v>
      </c>
      <c r="AP352" s="34">
        <f>INDEX(Curves!$A$12:$AZ$907,$CA352,CW352)</f>
        <v>0</v>
      </c>
      <c r="AQ352" s="34">
        <f>INDEX(Curves!$A$12:$AZ$907,$CA352,CX352)</f>
        <v>0</v>
      </c>
      <c r="AR352" s="34"/>
      <c r="AS352" s="34">
        <f>INDEX(Curves!$A$12:$AZ$907,$CA352,CZ352)</f>
        <v>0</v>
      </c>
      <c r="AT352" s="34">
        <f>INDEX(Curves!$A$12:$AZ$907,$CA352,DA352)</f>
        <v>0</v>
      </c>
      <c r="AU352" s="34">
        <f>INDEX(Curves!$A$12:$AZ$907,$CA352,DB352)</f>
        <v>0</v>
      </c>
      <c r="AV352" s="34"/>
      <c r="AW352" s="34">
        <f>INDEX(Curves!$A$12:$AZ$907,$CA352,DD352)</f>
        <v>0</v>
      </c>
      <c r="AX352" s="34">
        <f>INDEX(Curves!$A$12:$AZ$907,$CA352,DE352)</f>
        <v>0</v>
      </c>
      <c r="AY352" s="34">
        <f>INDEX(Curves!$A$12:$AZ$907,$CA352,DF352)</f>
        <v>0</v>
      </c>
      <c r="AZ352" s="34"/>
      <c r="BA352" s="34">
        <f>INDEX(Curves!$A$12:$AZ$907,$CA352,DH352)</f>
        <v>0</v>
      </c>
      <c r="BB352" s="34">
        <f>INDEX(Curves!$A$12:$AZ$907,$CA352,DI352)</f>
        <v>0</v>
      </c>
      <c r="BC352" s="34">
        <f>INDEX(Curves!$A$12:$AZ$907,$CA352,DJ352)</f>
        <v>0</v>
      </c>
      <c r="BD352" s="34"/>
      <c r="BE352" s="34">
        <f>INDEX(Curves!$A$12:$AZ$907,$CA352,DL352)</f>
        <v>0</v>
      </c>
      <c r="BF352" s="34">
        <f>INDEX(Curves!$A$12:$AZ$907,$CA352,DM352)</f>
        <v>0</v>
      </c>
      <c r="BG352" s="34">
        <f>INDEX(Curves!$A$12:$AZ$907,$CA352,DN352)</f>
        <v>0</v>
      </c>
      <c r="BH352" s="34"/>
      <c r="BI352" s="34">
        <f>INDEX(Curves!$A$12:$AZ$907,$CA352,DP352)</f>
        <v>0</v>
      </c>
      <c r="BJ352" s="34">
        <f>INDEX(Curves!$A$12:$AZ$907,$CA352,DQ352)</f>
        <v>0</v>
      </c>
      <c r="BK352" s="34">
        <f>INDEX(Curves!$A$12:$AZ$907,$CA352,DR352)</f>
        <v>0</v>
      </c>
      <c r="BL352"/>
      <c r="BM352"/>
      <c r="BN352" s="17">
        <f t="shared" si="423"/>
        <v>36647</v>
      </c>
      <c r="BO352" s="17">
        <f t="shared" ref="BO352:BX352" si="451">EOMONTH(BN352,1)</f>
        <v>36707</v>
      </c>
      <c r="BP352" s="17">
        <f t="shared" si="451"/>
        <v>36738</v>
      </c>
      <c r="BQ352" s="17">
        <f t="shared" si="451"/>
        <v>36769</v>
      </c>
      <c r="BR352" s="17">
        <f t="shared" si="451"/>
        <v>36799</v>
      </c>
      <c r="BS352" s="17">
        <f t="shared" si="451"/>
        <v>36830</v>
      </c>
      <c r="BT352" s="17">
        <f t="shared" si="451"/>
        <v>36860</v>
      </c>
      <c r="BU352" s="17">
        <f t="shared" si="451"/>
        <v>36891</v>
      </c>
      <c r="BV352" s="17">
        <f t="shared" si="451"/>
        <v>36922</v>
      </c>
      <c r="BW352" s="17">
        <f t="shared" si="451"/>
        <v>36950</v>
      </c>
      <c r="BX352" s="17">
        <f t="shared" si="451"/>
        <v>36981</v>
      </c>
      <c r="BY352" s="9"/>
      <c r="CA352" s="12">
        <f>MATCH(C352,Curves!$C$12:$C$433,0)</f>
        <v>350</v>
      </c>
      <c r="CB352" s="12">
        <f>MATCH(CONCATENATE("NG ",TEXT($BN352,"mmm-yyyy")),Curves!$11:$11,0)</f>
        <v>20</v>
      </c>
      <c r="CC352" s="12">
        <f>MATCH(CONCATENATE("B ",TEXT($BN352,"mmm-yyyy")),Curves!$11:$11,0)</f>
        <v>8</v>
      </c>
      <c r="CD352" s="12">
        <f>MATCH(CONCATENATE("DISC ",TEXT($BN352,"mmm-yyyy")),Curves!$11:$11,0)</f>
        <v>32</v>
      </c>
      <c r="CE352" s="12"/>
      <c r="CF352" s="12">
        <f>MATCH(CONCATENATE("NG ",TEXT($BO352,"mmm-yyyy")),Curves!$11:$11,0)</f>
        <v>21</v>
      </c>
      <c r="CG352" s="12">
        <f>MATCH(CONCATENATE("B ",TEXT($BO352,"mmm-yyyy")),Curves!$11:$11,0)</f>
        <v>9</v>
      </c>
      <c r="CH352" s="12">
        <f>MATCH(CONCATENATE("DISC ",TEXT($BO352,"mmm-yyyy")),Curves!$11:$11,0)</f>
        <v>33</v>
      </c>
      <c r="CI352" s="12"/>
      <c r="CJ352" s="12">
        <f>MATCH(CONCATENATE("NG ",TEXT($BP352,"mmm-yyyy")),Curves!$11:$11,0)</f>
        <v>22</v>
      </c>
      <c r="CK352" s="12">
        <f>MATCH(CONCATENATE("B ",TEXT($BP352,"mmm-yyyy")),Curves!$11:$11,0)</f>
        <v>10</v>
      </c>
      <c r="CL352" s="12">
        <f>MATCH(CONCATENATE("DISC ",TEXT($BP352,"mmm-yyyy")),Curves!$11:$11,0)</f>
        <v>34</v>
      </c>
      <c r="CM352" s="12"/>
      <c r="CN352" s="12">
        <f>MATCH(CONCATENATE("NG ",TEXT($BQ352,"mmm-yyyy")),Curves!$11:$11,0)</f>
        <v>23</v>
      </c>
      <c r="CO352" s="12">
        <f>MATCH(CONCATENATE("B ",TEXT($BQ352,"mmm-yyyy")),Curves!$11:$11,0)</f>
        <v>11</v>
      </c>
      <c r="CP352" s="12">
        <f>MATCH(CONCATENATE("DISC ",TEXT($BQ352,"mmm-yyyy")),Curves!$11:$11,0)</f>
        <v>35</v>
      </c>
      <c r="CQ352" s="12"/>
      <c r="CR352" s="12">
        <f>MATCH(CONCATENATE("NG ",TEXT($BR352,"mmm-yyyy")),Curves!$11:$11,0)</f>
        <v>24</v>
      </c>
      <c r="CS352" s="12">
        <f>MATCH(CONCATENATE("B ",TEXT($BR352,"mmm-yyyy")),Curves!$11:$11,0)</f>
        <v>12</v>
      </c>
      <c r="CT352" s="12">
        <f>MATCH(CONCATENATE("DISC ",TEXT($BR352,"mmm-yyyy")),Curves!$11:$11,0)</f>
        <v>36</v>
      </c>
      <c r="CU352" s="12"/>
      <c r="CV352" s="12">
        <f>MATCH(CONCATENATE("NG ",TEXT($BS352,"mmm-yyyy")),Curves!$11:$11,0)</f>
        <v>25</v>
      </c>
      <c r="CW352" s="12">
        <f>MATCH(CONCATENATE("B ",TEXT($BS352,"mmm-yyyy")),Curves!$11:$11,0)</f>
        <v>13</v>
      </c>
      <c r="CX352" s="12">
        <f>MATCH(CONCATENATE("DISC ",TEXT($BS352,"mmm-yyyy")),Curves!$11:$11,0)</f>
        <v>37</v>
      </c>
      <c r="CY352" s="12"/>
      <c r="CZ352" s="12">
        <f>MATCH(CONCATENATE("NG ",TEXT($BT352,"mmm-yyyy")),Curves!$11:$11,0)</f>
        <v>26</v>
      </c>
      <c r="DA352" s="12">
        <f>MATCH(CONCATENATE("B ",TEXT($BT352,"mmm-yyyy")),Curves!$11:$11,0)</f>
        <v>14</v>
      </c>
      <c r="DB352" s="12">
        <f>MATCH(CONCATENATE("DISC ",TEXT($BT352,"mmm-yyyy")),Curves!$11:$11,0)</f>
        <v>38</v>
      </c>
      <c r="DC352" s="12"/>
      <c r="DD352" s="12">
        <f>MATCH(CONCATENATE("NG ",TEXT($BU352,"mmm-yyyy")),Curves!$11:$11,0)</f>
        <v>27</v>
      </c>
      <c r="DE352" s="12">
        <f>MATCH(CONCATENATE("B ",TEXT($BU352,"mmm-yyyy")),Curves!$11:$11,0)</f>
        <v>15</v>
      </c>
      <c r="DF352" s="12">
        <f>MATCH(CONCATENATE("DISC ",TEXT($BU352,"mmm-yyyy")),Curves!$11:$11,0)</f>
        <v>39</v>
      </c>
      <c r="DG352" s="12"/>
      <c r="DH352" s="12">
        <f>MATCH(CONCATENATE("NG ",TEXT($BV352,"mmm-yyyy")),Curves!$11:$11,0)</f>
        <v>28</v>
      </c>
      <c r="DI352" s="12">
        <f>MATCH(CONCATENATE("B ",TEXT($BV352,"mmm-yyyy")),Curves!$11:$11,0)</f>
        <v>16</v>
      </c>
      <c r="DJ352" s="12">
        <f>MATCH(CONCATENATE("DISC ",TEXT($BV352,"mmm-yyyy")),Curves!$11:$11,0)</f>
        <v>40</v>
      </c>
      <c r="DL352" s="12">
        <f>MATCH(CONCATENATE("NG ",TEXT($BW352,"mmm-yyyy")),Curves!$11:$11,0)</f>
        <v>29</v>
      </c>
      <c r="DM352" s="12">
        <f>MATCH(CONCATENATE("B ",TEXT($BW352,"mmm-yyyy")),Curves!$11:$11,0)</f>
        <v>17</v>
      </c>
      <c r="DN352" s="12">
        <f>MATCH(CONCATENATE("DISC ",TEXT($BW352,"mmm-yyyy")),Curves!$11:$11,0)</f>
        <v>41</v>
      </c>
      <c r="DP352" s="12">
        <f>MATCH(CONCATENATE("NG ",TEXT($BX352,"mmm-yyyy")),Curves!$11:$11,0)</f>
        <v>30</v>
      </c>
      <c r="DQ352" s="12">
        <f>MATCH(CONCATENATE("B ",TEXT($BX352,"mmm-yyyy")),Curves!$11:$11,0)</f>
        <v>18</v>
      </c>
      <c r="DR352" s="12">
        <f>MATCH(CONCATENATE("DISC ",TEXT($BX352,"mmm-yyyy")),Curves!$11:$11,0)</f>
        <v>42</v>
      </c>
    </row>
    <row r="353" spans="2:122" x14ac:dyDescent="0.2">
      <c r="B353" s="6">
        <f t="shared" si="407"/>
        <v>36982</v>
      </c>
      <c r="C353" s="27">
        <f>IF(Curves!C362&lt;&gt;"",Curves!C362,"")</f>
        <v>36967</v>
      </c>
      <c r="D353" s="31"/>
      <c r="E353" s="20">
        <f t="shared" si="408"/>
        <v>0</v>
      </c>
      <c r="F353" s="20">
        <f t="shared" si="410"/>
        <v>0</v>
      </c>
      <c r="G353" s="20">
        <f t="shared" si="411"/>
        <v>0</v>
      </c>
      <c r="H353" s="20">
        <f t="shared" si="412"/>
        <v>0</v>
      </c>
      <c r="I353" s="20">
        <f t="shared" si="413"/>
        <v>0</v>
      </c>
      <c r="J353" s="20">
        <f t="shared" si="414"/>
        <v>0</v>
      </c>
      <c r="K353" s="20">
        <f t="shared" si="415"/>
        <v>0</v>
      </c>
      <c r="L353" s="20">
        <f t="shared" si="416"/>
        <v>0</v>
      </c>
      <c r="M353" s="20">
        <f t="shared" si="417"/>
        <v>0</v>
      </c>
      <c r="N353" s="20">
        <f t="shared" si="418"/>
        <v>0</v>
      </c>
      <c r="O353" s="21">
        <f t="shared" si="419"/>
        <v>0</v>
      </c>
      <c r="P353" s="20"/>
      <c r="Q353" s="50">
        <f t="shared" si="420"/>
        <v>0</v>
      </c>
      <c r="R353" s="50">
        <f t="shared" si="389"/>
        <v>0</v>
      </c>
      <c r="S353" s="51">
        <f t="shared" si="421"/>
        <v>0</v>
      </c>
      <c r="U353" s="34">
        <f>INDEX(Curves!$A$12:$AZ$907,$CA353,CB353)</f>
        <v>0</v>
      </c>
      <c r="V353" s="34">
        <f>INDEX(Curves!$A$12:$AZ$907,$CA353,CC353)</f>
        <v>0</v>
      </c>
      <c r="W353" s="34">
        <f>INDEX(Curves!$A$12:$AZ$907,$CA353,CD353)</f>
        <v>0</v>
      </c>
      <c r="X353" s="34"/>
      <c r="Y353" s="34">
        <f>INDEX(Curves!$A$12:$AZ$907,$CA353,CF353)</f>
        <v>0</v>
      </c>
      <c r="Z353" s="34">
        <f>INDEX(Curves!$A$12:$AZ$907,$CA353,CG353)</f>
        <v>0</v>
      </c>
      <c r="AA353" s="34">
        <f>INDEX(Curves!$A$12:$AZ$907,$CA353,CH353)</f>
        <v>0</v>
      </c>
      <c r="AB353" s="34"/>
      <c r="AC353" s="34">
        <f>INDEX(Curves!$A$12:$AZ$907,$CA353,CJ353)</f>
        <v>0</v>
      </c>
      <c r="AD353" s="34">
        <f>INDEX(Curves!$A$12:$AZ$907,$CA353,CK353)</f>
        <v>0</v>
      </c>
      <c r="AE353" s="34">
        <f>INDEX(Curves!$A$12:$AZ$907,$CA353,CL353)</f>
        <v>0</v>
      </c>
      <c r="AF353" s="34"/>
      <c r="AG353" s="34">
        <f>INDEX(Curves!$A$12:$AZ$907,$CA353,CN353)</f>
        <v>0</v>
      </c>
      <c r="AH353" s="34">
        <f>INDEX(Curves!$A$12:$AZ$907,$CA353,CO353)</f>
        <v>0</v>
      </c>
      <c r="AI353" s="34">
        <f>INDEX(Curves!$A$12:$AZ$907,$CA353,CP353)</f>
        <v>0</v>
      </c>
      <c r="AJ353" s="34"/>
      <c r="AK353" s="34">
        <f>INDEX(Curves!$A$12:$AZ$907,$CA353,CR353)</f>
        <v>0</v>
      </c>
      <c r="AL353" s="34">
        <f>INDEX(Curves!$A$12:$AZ$907,$CA353,CS353)</f>
        <v>0</v>
      </c>
      <c r="AM353" s="34">
        <f>INDEX(Curves!$A$12:$AZ$907,$CA353,CT353)</f>
        <v>0</v>
      </c>
      <c r="AN353" s="34"/>
      <c r="AO353" s="34">
        <f>INDEX(Curves!$A$12:$AZ$907,$CA353,CV353)</f>
        <v>0</v>
      </c>
      <c r="AP353" s="34">
        <f>INDEX(Curves!$A$12:$AZ$907,$CA353,CW353)</f>
        <v>0</v>
      </c>
      <c r="AQ353" s="34">
        <f>INDEX(Curves!$A$12:$AZ$907,$CA353,CX353)</f>
        <v>0</v>
      </c>
      <c r="AR353" s="34"/>
      <c r="AS353" s="34">
        <f>INDEX(Curves!$A$12:$AZ$907,$CA353,CZ353)</f>
        <v>0</v>
      </c>
      <c r="AT353" s="34">
        <f>INDEX(Curves!$A$12:$AZ$907,$CA353,DA353)</f>
        <v>0</v>
      </c>
      <c r="AU353" s="34">
        <f>INDEX(Curves!$A$12:$AZ$907,$CA353,DB353)</f>
        <v>0</v>
      </c>
      <c r="AV353" s="34"/>
      <c r="AW353" s="34">
        <f>INDEX(Curves!$A$12:$AZ$907,$CA353,DD353)</f>
        <v>0</v>
      </c>
      <c r="AX353" s="34">
        <f>INDEX(Curves!$A$12:$AZ$907,$CA353,DE353)</f>
        <v>0</v>
      </c>
      <c r="AY353" s="34">
        <f>INDEX(Curves!$A$12:$AZ$907,$CA353,DF353)</f>
        <v>0</v>
      </c>
      <c r="AZ353" s="34"/>
      <c r="BA353" s="34">
        <f>INDEX(Curves!$A$12:$AZ$907,$CA353,DH353)</f>
        <v>0</v>
      </c>
      <c r="BB353" s="34">
        <f>INDEX(Curves!$A$12:$AZ$907,$CA353,DI353)</f>
        <v>0</v>
      </c>
      <c r="BC353" s="34">
        <f>INDEX(Curves!$A$12:$AZ$907,$CA353,DJ353)</f>
        <v>0</v>
      </c>
      <c r="BD353" s="34"/>
      <c r="BE353" s="34">
        <f>INDEX(Curves!$A$12:$AZ$907,$CA353,DL353)</f>
        <v>0</v>
      </c>
      <c r="BF353" s="34">
        <f>INDEX(Curves!$A$12:$AZ$907,$CA353,DM353)</f>
        <v>0</v>
      </c>
      <c r="BG353" s="34">
        <f>INDEX(Curves!$A$12:$AZ$907,$CA353,DN353)</f>
        <v>0</v>
      </c>
      <c r="BH353" s="34"/>
      <c r="BI353" s="34">
        <f>INDEX(Curves!$A$12:$AZ$907,$CA353,DP353)</f>
        <v>0</v>
      </c>
      <c r="BJ353" s="34">
        <f>INDEX(Curves!$A$12:$AZ$907,$CA353,DQ353)</f>
        <v>0</v>
      </c>
      <c r="BK353" s="34">
        <f>INDEX(Curves!$A$12:$AZ$907,$CA353,DR353)</f>
        <v>0</v>
      </c>
      <c r="BL353"/>
      <c r="BM353"/>
      <c r="BN353" s="17">
        <f t="shared" si="423"/>
        <v>36647</v>
      </c>
      <c r="BO353" s="17">
        <f t="shared" ref="BO353:BX353" si="452">EOMONTH(BN353,1)</f>
        <v>36707</v>
      </c>
      <c r="BP353" s="17">
        <f t="shared" si="452"/>
        <v>36738</v>
      </c>
      <c r="BQ353" s="17">
        <f t="shared" si="452"/>
        <v>36769</v>
      </c>
      <c r="BR353" s="17">
        <f t="shared" si="452"/>
        <v>36799</v>
      </c>
      <c r="BS353" s="17">
        <f t="shared" si="452"/>
        <v>36830</v>
      </c>
      <c r="BT353" s="17">
        <f t="shared" si="452"/>
        <v>36860</v>
      </c>
      <c r="BU353" s="17">
        <f t="shared" si="452"/>
        <v>36891</v>
      </c>
      <c r="BV353" s="17">
        <f t="shared" si="452"/>
        <v>36922</v>
      </c>
      <c r="BW353" s="17">
        <f t="shared" si="452"/>
        <v>36950</v>
      </c>
      <c r="BX353" s="17">
        <f t="shared" si="452"/>
        <v>36981</v>
      </c>
      <c r="BY353" s="9"/>
      <c r="CA353" s="12">
        <f>MATCH(C353,Curves!$C$12:$C$433,0)</f>
        <v>351</v>
      </c>
      <c r="CB353" s="12">
        <f>MATCH(CONCATENATE("NG ",TEXT($BN353,"mmm-yyyy")),Curves!$11:$11,0)</f>
        <v>20</v>
      </c>
      <c r="CC353" s="12">
        <f>MATCH(CONCATENATE("B ",TEXT($BN353,"mmm-yyyy")),Curves!$11:$11,0)</f>
        <v>8</v>
      </c>
      <c r="CD353" s="12">
        <f>MATCH(CONCATENATE("DISC ",TEXT($BN353,"mmm-yyyy")),Curves!$11:$11,0)</f>
        <v>32</v>
      </c>
      <c r="CE353" s="12"/>
      <c r="CF353" s="12">
        <f>MATCH(CONCATENATE("NG ",TEXT($BO353,"mmm-yyyy")),Curves!$11:$11,0)</f>
        <v>21</v>
      </c>
      <c r="CG353" s="12">
        <f>MATCH(CONCATENATE("B ",TEXT($BO353,"mmm-yyyy")),Curves!$11:$11,0)</f>
        <v>9</v>
      </c>
      <c r="CH353" s="12">
        <f>MATCH(CONCATENATE("DISC ",TEXT($BO353,"mmm-yyyy")),Curves!$11:$11,0)</f>
        <v>33</v>
      </c>
      <c r="CI353" s="12"/>
      <c r="CJ353" s="12">
        <f>MATCH(CONCATENATE("NG ",TEXT($BP353,"mmm-yyyy")),Curves!$11:$11,0)</f>
        <v>22</v>
      </c>
      <c r="CK353" s="12">
        <f>MATCH(CONCATENATE("B ",TEXT($BP353,"mmm-yyyy")),Curves!$11:$11,0)</f>
        <v>10</v>
      </c>
      <c r="CL353" s="12">
        <f>MATCH(CONCATENATE("DISC ",TEXT($BP353,"mmm-yyyy")),Curves!$11:$11,0)</f>
        <v>34</v>
      </c>
      <c r="CM353" s="12"/>
      <c r="CN353" s="12">
        <f>MATCH(CONCATENATE("NG ",TEXT($BQ353,"mmm-yyyy")),Curves!$11:$11,0)</f>
        <v>23</v>
      </c>
      <c r="CO353" s="12">
        <f>MATCH(CONCATENATE("B ",TEXT($BQ353,"mmm-yyyy")),Curves!$11:$11,0)</f>
        <v>11</v>
      </c>
      <c r="CP353" s="12">
        <f>MATCH(CONCATENATE("DISC ",TEXT($BQ353,"mmm-yyyy")),Curves!$11:$11,0)</f>
        <v>35</v>
      </c>
      <c r="CQ353" s="12"/>
      <c r="CR353" s="12">
        <f>MATCH(CONCATENATE("NG ",TEXT($BR353,"mmm-yyyy")),Curves!$11:$11,0)</f>
        <v>24</v>
      </c>
      <c r="CS353" s="12">
        <f>MATCH(CONCATENATE("B ",TEXT($BR353,"mmm-yyyy")),Curves!$11:$11,0)</f>
        <v>12</v>
      </c>
      <c r="CT353" s="12">
        <f>MATCH(CONCATENATE("DISC ",TEXT($BR353,"mmm-yyyy")),Curves!$11:$11,0)</f>
        <v>36</v>
      </c>
      <c r="CU353" s="12"/>
      <c r="CV353" s="12">
        <f>MATCH(CONCATENATE("NG ",TEXT($BS353,"mmm-yyyy")),Curves!$11:$11,0)</f>
        <v>25</v>
      </c>
      <c r="CW353" s="12">
        <f>MATCH(CONCATENATE("B ",TEXT($BS353,"mmm-yyyy")),Curves!$11:$11,0)</f>
        <v>13</v>
      </c>
      <c r="CX353" s="12">
        <f>MATCH(CONCATENATE("DISC ",TEXT($BS353,"mmm-yyyy")),Curves!$11:$11,0)</f>
        <v>37</v>
      </c>
      <c r="CY353" s="12"/>
      <c r="CZ353" s="12">
        <f>MATCH(CONCATENATE("NG ",TEXT($BT353,"mmm-yyyy")),Curves!$11:$11,0)</f>
        <v>26</v>
      </c>
      <c r="DA353" s="12">
        <f>MATCH(CONCATENATE("B ",TEXT($BT353,"mmm-yyyy")),Curves!$11:$11,0)</f>
        <v>14</v>
      </c>
      <c r="DB353" s="12">
        <f>MATCH(CONCATENATE("DISC ",TEXT($BT353,"mmm-yyyy")),Curves!$11:$11,0)</f>
        <v>38</v>
      </c>
      <c r="DC353" s="12"/>
      <c r="DD353" s="12">
        <f>MATCH(CONCATENATE("NG ",TEXT($BU353,"mmm-yyyy")),Curves!$11:$11,0)</f>
        <v>27</v>
      </c>
      <c r="DE353" s="12">
        <f>MATCH(CONCATENATE("B ",TEXT($BU353,"mmm-yyyy")),Curves!$11:$11,0)</f>
        <v>15</v>
      </c>
      <c r="DF353" s="12">
        <f>MATCH(CONCATENATE("DISC ",TEXT($BU353,"mmm-yyyy")),Curves!$11:$11,0)</f>
        <v>39</v>
      </c>
      <c r="DG353" s="12"/>
      <c r="DH353" s="12">
        <f>MATCH(CONCATENATE("NG ",TEXT($BV353,"mmm-yyyy")),Curves!$11:$11,0)</f>
        <v>28</v>
      </c>
      <c r="DI353" s="12">
        <f>MATCH(CONCATENATE("B ",TEXT($BV353,"mmm-yyyy")),Curves!$11:$11,0)</f>
        <v>16</v>
      </c>
      <c r="DJ353" s="12">
        <f>MATCH(CONCATENATE("DISC ",TEXT($BV353,"mmm-yyyy")),Curves!$11:$11,0)</f>
        <v>40</v>
      </c>
      <c r="DL353" s="12">
        <f>MATCH(CONCATENATE("NG ",TEXT($BW353,"mmm-yyyy")),Curves!$11:$11,0)</f>
        <v>29</v>
      </c>
      <c r="DM353" s="12">
        <f>MATCH(CONCATENATE("B ",TEXT($BW353,"mmm-yyyy")),Curves!$11:$11,0)</f>
        <v>17</v>
      </c>
      <c r="DN353" s="12">
        <f>MATCH(CONCATENATE("DISC ",TEXT($BW353,"mmm-yyyy")),Curves!$11:$11,0)</f>
        <v>41</v>
      </c>
      <c r="DP353" s="12">
        <f>MATCH(CONCATENATE("NG ",TEXT($BX353,"mmm-yyyy")),Curves!$11:$11,0)</f>
        <v>30</v>
      </c>
      <c r="DQ353" s="12">
        <f>MATCH(CONCATENATE("B ",TEXT($BX353,"mmm-yyyy")),Curves!$11:$11,0)</f>
        <v>18</v>
      </c>
      <c r="DR353" s="12">
        <f>MATCH(CONCATENATE("DISC ",TEXT($BX353,"mmm-yyyy")),Curves!$11:$11,0)</f>
        <v>42</v>
      </c>
    </row>
    <row r="354" spans="2:122" x14ac:dyDescent="0.2">
      <c r="B354" s="6">
        <f t="shared" si="407"/>
        <v>36982</v>
      </c>
      <c r="C354" s="27">
        <f>IF(Curves!C363&lt;&gt;"",Curves!C363,"")</f>
        <v>36968</v>
      </c>
      <c r="D354" s="31"/>
      <c r="E354" s="20">
        <f t="shared" si="408"/>
        <v>0</v>
      </c>
      <c r="F354" s="20">
        <f t="shared" si="410"/>
        <v>0</v>
      </c>
      <c r="G354" s="20">
        <f t="shared" si="411"/>
        <v>0</v>
      </c>
      <c r="H354" s="20">
        <f t="shared" si="412"/>
        <v>0</v>
      </c>
      <c r="I354" s="20">
        <f t="shared" si="413"/>
        <v>0</v>
      </c>
      <c r="J354" s="20">
        <f t="shared" si="414"/>
        <v>0</v>
      </c>
      <c r="K354" s="20">
        <f t="shared" si="415"/>
        <v>0</v>
      </c>
      <c r="L354" s="20">
        <f t="shared" si="416"/>
        <v>0</v>
      </c>
      <c r="M354" s="20">
        <f t="shared" si="417"/>
        <v>0</v>
      </c>
      <c r="N354" s="20">
        <f t="shared" si="418"/>
        <v>0</v>
      </c>
      <c r="O354" s="21">
        <f t="shared" si="419"/>
        <v>0</v>
      </c>
      <c r="P354" s="20"/>
      <c r="Q354" s="50">
        <f t="shared" si="420"/>
        <v>0</v>
      </c>
      <c r="R354" s="50">
        <f t="shared" si="389"/>
        <v>0</v>
      </c>
      <c r="S354" s="51">
        <f t="shared" si="421"/>
        <v>0</v>
      </c>
      <c r="U354" s="34">
        <f>INDEX(Curves!$A$12:$AZ$907,$CA354,CB354)</f>
        <v>0</v>
      </c>
      <c r="V354" s="34">
        <f>INDEX(Curves!$A$12:$AZ$907,$CA354,CC354)</f>
        <v>0</v>
      </c>
      <c r="W354" s="34">
        <f>INDEX(Curves!$A$12:$AZ$907,$CA354,CD354)</f>
        <v>0</v>
      </c>
      <c r="X354" s="34"/>
      <c r="Y354" s="34">
        <f>INDEX(Curves!$A$12:$AZ$907,$CA354,CF354)</f>
        <v>0</v>
      </c>
      <c r="Z354" s="34">
        <f>INDEX(Curves!$A$12:$AZ$907,$CA354,CG354)</f>
        <v>0</v>
      </c>
      <c r="AA354" s="34">
        <f>INDEX(Curves!$A$12:$AZ$907,$CA354,CH354)</f>
        <v>0</v>
      </c>
      <c r="AB354" s="34"/>
      <c r="AC354" s="34">
        <f>INDEX(Curves!$A$12:$AZ$907,$CA354,CJ354)</f>
        <v>0</v>
      </c>
      <c r="AD354" s="34">
        <f>INDEX(Curves!$A$12:$AZ$907,$CA354,CK354)</f>
        <v>0</v>
      </c>
      <c r="AE354" s="34">
        <f>INDEX(Curves!$A$12:$AZ$907,$CA354,CL354)</f>
        <v>0</v>
      </c>
      <c r="AF354" s="34"/>
      <c r="AG354" s="34">
        <f>INDEX(Curves!$A$12:$AZ$907,$CA354,CN354)</f>
        <v>0</v>
      </c>
      <c r="AH354" s="34">
        <f>INDEX(Curves!$A$12:$AZ$907,$CA354,CO354)</f>
        <v>0</v>
      </c>
      <c r="AI354" s="34">
        <f>INDEX(Curves!$A$12:$AZ$907,$CA354,CP354)</f>
        <v>0</v>
      </c>
      <c r="AJ354" s="34"/>
      <c r="AK354" s="34">
        <f>INDEX(Curves!$A$12:$AZ$907,$CA354,CR354)</f>
        <v>0</v>
      </c>
      <c r="AL354" s="34">
        <f>INDEX(Curves!$A$12:$AZ$907,$CA354,CS354)</f>
        <v>0</v>
      </c>
      <c r="AM354" s="34">
        <f>INDEX(Curves!$A$12:$AZ$907,$CA354,CT354)</f>
        <v>0</v>
      </c>
      <c r="AN354" s="34"/>
      <c r="AO354" s="34">
        <f>INDEX(Curves!$A$12:$AZ$907,$CA354,CV354)</f>
        <v>0</v>
      </c>
      <c r="AP354" s="34">
        <f>INDEX(Curves!$A$12:$AZ$907,$CA354,CW354)</f>
        <v>0</v>
      </c>
      <c r="AQ354" s="34">
        <f>INDEX(Curves!$A$12:$AZ$907,$CA354,CX354)</f>
        <v>0</v>
      </c>
      <c r="AR354" s="34"/>
      <c r="AS354" s="34">
        <f>INDEX(Curves!$A$12:$AZ$907,$CA354,CZ354)</f>
        <v>0</v>
      </c>
      <c r="AT354" s="34">
        <f>INDEX(Curves!$A$12:$AZ$907,$CA354,DA354)</f>
        <v>0</v>
      </c>
      <c r="AU354" s="34">
        <f>INDEX(Curves!$A$12:$AZ$907,$CA354,DB354)</f>
        <v>0</v>
      </c>
      <c r="AV354" s="34"/>
      <c r="AW354" s="34">
        <f>INDEX(Curves!$A$12:$AZ$907,$CA354,DD354)</f>
        <v>0</v>
      </c>
      <c r="AX354" s="34">
        <f>INDEX(Curves!$A$12:$AZ$907,$CA354,DE354)</f>
        <v>0</v>
      </c>
      <c r="AY354" s="34">
        <f>INDEX(Curves!$A$12:$AZ$907,$CA354,DF354)</f>
        <v>0</v>
      </c>
      <c r="AZ354" s="34"/>
      <c r="BA354" s="34">
        <f>INDEX(Curves!$A$12:$AZ$907,$CA354,DH354)</f>
        <v>0</v>
      </c>
      <c r="BB354" s="34">
        <f>INDEX(Curves!$A$12:$AZ$907,$CA354,DI354)</f>
        <v>0</v>
      </c>
      <c r="BC354" s="34">
        <f>INDEX(Curves!$A$12:$AZ$907,$CA354,DJ354)</f>
        <v>0</v>
      </c>
      <c r="BD354" s="34"/>
      <c r="BE354" s="34">
        <f>INDEX(Curves!$A$12:$AZ$907,$CA354,DL354)</f>
        <v>0</v>
      </c>
      <c r="BF354" s="34">
        <f>INDEX(Curves!$A$12:$AZ$907,$CA354,DM354)</f>
        <v>0</v>
      </c>
      <c r="BG354" s="34">
        <f>INDEX(Curves!$A$12:$AZ$907,$CA354,DN354)</f>
        <v>0</v>
      </c>
      <c r="BH354" s="34"/>
      <c r="BI354" s="34">
        <f>INDEX(Curves!$A$12:$AZ$907,$CA354,DP354)</f>
        <v>0</v>
      </c>
      <c r="BJ354" s="34">
        <f>INDEX(Curves!$A$12:$AZ$907,$CA354,DQ354)</f>
        <v>0</v>
      </c>
      <c r="BK354" s="34">
        <f>INDEX(Curves!$A$12:$AZ$907,$CA354,DR354)</f>
        <v>0</v>
      </c>
      <c r="BL354"/>
      <c r="BM354"/>
      <c r="BN354" s="17">
        <f t="shared" si="423"/>
        <v>36647</v>
      </c>
      <c r="BO354" s="17">
        <f t="shared" ref="BO354:BX354" si="453">EOMONTH(BN354,1)</f>
        <v>36707</v>
      </c>
      <c r="BP354" s="17">
        <f t="shared" si="453"/>
        <v>36738</v>
      </c>
      <c r="BQ354" s="17">
        <f t="shared" si="453"/>
        <v>36769</v>
      </c>
      <c r="BR354" s="17">
        <f t="shared" si="453"/>
        <v>36799</v>
      </c>
      <c r="BS354" s="17">
        <f t="shared" si="453"/>
        <v>36830</v>
      </c>
      <c r="BT354" s="17">
        <f t="shared" si="453"/>
        <v>36860</v>
      </c>
      <c r="BU354" s="17">
        <f t="shared" si="453"/>
        <v>36891</v>
      </c>
      <c r="BV354" s="17">
        <f t="shared" si="453"/>
        <v>36922</v>
      </c>
      <c r="BW354" s="17">
        <f t="shared" si="453"/>
        <v>36950</v>
      </c>
      <c r="BX354" s="17">
        <f t="shared" si="453"/>
        <v>36981</v>
      </c>
      <c r="BY354" s="9"/>
      <c r="CA354" s="12">
        <f>MATCH(C354,Curves!$C$12:$C$433,0)</f>
        <v>352</v>
      </c>
      <c r="CB354" s="12">
        <f>MATCH(CONCATENATE("NG ",TEXT($BN354,"mmm-yyyy")),Curves!$11:$11,0)</f>
        <v>20</v>
      </c>
      <c r="CC354" s="12">
        <f>MATCH(CONCATENATE("B ",TEXT($BN354,"mmm-yyyy")),Curves!$11:$11,0)</f>
        <v>8</v>
      </c>
      <c r="CD354" s="12">
        <f>MATCH(CONCATENATE("DISC ",TEXT($BN354,"mmm-yyyy")),Curves!$11:$11,0)</f>
        <v>32</v>
      </c>
      <c r="CE354" s="12"/>
      <c r="CF354" s="12">
        <f>MATCH(CONCATENATE("NG ",TEXT($BO354,"mmm-yyyy")),Curves!$11:$11,0)</f>
        <v>21</v>
      </c>
      <c r="CG354" s="12">
        <f>MATCH(CONCATENATE("B ",TEXT($BO354,"mmm-yyyy")),Curves!$11:$11,0)</f>
        <v>9</v>
      </c>
      <c r="CH354" s="12">
        <f>MATCH(CONCATENATE("DISC ",TEXT($BO354,"mmm-yyyy")),Curves!$11:$11,0)</f>
        <v>33</v>
      </c>
      <c r="CI354" s="12"/>
      <c r="CJ354" s="12">
        <f>MATCH(CONCATENATE("NG ",TEXT($BP354,"mmm-yyyy")),Curves!$11:$11,0)</f>
        <v>22</v>
      </c>
      <c r="CK354" s="12">
        <f>MATCH(CONCATENATE("B ",TEXT($BP354,"mmm-yyyy")),Curves!$11:$11,0)</f>
        <v>10</v>
      </c>
      <c r="CL354" s="12">
        <f>MATCH(CONCATENATE("DISC ",TEXT($BP354,"mmm-yyyy")),Curves!$11:$11,0)</f>
        <v>34</v>
      </c>
      <c r="CM354" s="12"/>
      <c r="CN354" s="12">
        <f>MATCH(CONCATENATE("NG ",TEXT($BQ354,"mmm-yyyy")),Curves!$11:$11,0)</f>
        <v>23</v>
      </c>
      <c r="CO354" s="12">
        <f>MATCH(CONCATENATE("B ",TEXT($BQ354,"mmm-yyyy")),Curves!$11:$11,0)</f>
        <v>11</v>
      </c>
      <c r="CP354" s="12">
        <f>MATCH(CONCATENATE("DISC ",TEXT($BQ354,"mmm-yyyy")),Curves!$11:$11,0)</f>
        <v>35</v>
      </c>
      <c r="CQ354" s="12"/>
      <c r="CR354" s="12">
        <f>MATCH(CONCATENATE("NG ",TEXT($BR354,"mmm-yyyy")),Curves!$11:$11,0)</f>
        <v>24</v>
      </c>
      <c r="CS354" s="12">
        <f>MATCH(CONCATENATE("B ",TEXT($BR354,"mmm-yyyy")),Curves!$11:$11,0)</f>
        <v>12</v>
      </c>
      <c r="CT354" s="12">
        <f>MATCH(CONCATENATE("DISC ",TEXT($BR354,"mmm-yyyy")),Curves!$11:$11,0)</f>
        <v>36</v>
      </c>
      <c r="CU354" s="12"/>
      <c r="CV354" s="12">
        <f>MATCH(CONCATENATE("NG ",TEXT($BS354,"mmm-yyyy")),Curves!$11:$11,0)</f>
        <v>25</v>
      </c>
      <c r="CW354" s="12">
        <f>MATCH(CONCATENATE("B ",TEXT($BS354,"mmm-yyyy")),Curves!$11:$11,0)</f>
        <v>13</v>
      </c>
      <c r="CX354" s="12">
        <f>MATCH(CONCATENATE("DISC ",TEXT($BS354,"mmm-yyyy")),Curves!$11:$11,0)</f>
        <v>37</v>
      </c>
      <c r="CY354" s="12"/>
      <c r="CZ354" s="12">
        <f>MATCH(CONCATENATE("NG ",TEXT($BT354,"mmm-yyyy")),Curves!$11:$11,0)</f>
        <v>26</v>
      </c>
      <c r="DA354" s="12">
        <f>MATCH(CONCATENATE("B ",TEXT($BT354,"mmm-yyyy")),Curves!$11:$11,0)</f>
        <v>14</v>
      </c>
      <c r="DB354" s="12">
        <f>MATCH(CONCATENATE("DISC ",TEXT($BT354,"mmm-yyyy")),Curves!$11:$11,0)</f>
        <v>38</v>
      </c>
      <c r="DC354" s="12"/>
      <c r="DD354" s="12">
        <f>MATCH(CONCATENATE("NG ",TEXT($BU354,"mmm-yyyy")),Curves!$11:$11,0)</f>
        <v>27</v>
      </c>
      <c r="DE354" s="12">
        <f>MATCH(CONCATENATE("B ",TEXT($BU354,"mmm-yyyy")),Curves!$11:$11,0)</f>
        <v>15</v>
      </c>
      <c r="DF354" s="12">
        <f>MATCH(CONCATENATE("DISC ",TEXT($BU354,"mmm-yyyy")),Curves!$11:$11,0)</f>
        <v>39</v>
      </c>
      <c r="DG354" s="12"/>
      <c r="DH354" s="12">
        <f>MATCH(CONCATENATE("NG ",TEXT($BV354,"mmm-yyyy")),Curves!$11:$11,0)</f>
        <v>28</v>
      </c>
      <c r="DI354" s="12">
        <f>MATCH(CONCATENATE("B ",TEXT($BV354,"mmm-yyyy")),Curves!$11:$11,0)</f>
        <v>16</v>
      </c>
      <c r="DJ354" s="12">
        <f>MATCH(CONCATENATE("DISC ",TEXT($BV354,"mmm-yyyy")),Curves!$11:$11,0)</f>
        <v>40</v>
      </c>
      <c r="DL354" s="12">
        <f>MATCH(CONCATENATE("NG ",TEXT($BW354,"mmm-yyyy")),Curves!$11:$11,0)</f>
        <v>29</v>
      </c>
      <c r="DM354" s="12">
        <f>MATCH(CONCATENATE("B ",TEXT($BW354,"mmm-yyyy")),Curves!$11:$11,0)</f>
        <v>17</v>
      </c>
      <c r="DN354" s="12">
        <f>MATCH(CONCATENATE("DISC ",TEXT($BW354,"mmm-yyyy")),Curves!$11:$11,0)</f>
        <v>41</v>
      </c>
      <c r="DP354" s="12">
        <f>MATCH(CONCATENATE("NG ",TEXT($BX354,"mmm-yyyy")),Curves!$11:$11,0)</f>
        <v>30</v>
      </c>
      <c r="DQ354" s="12">
        <f>MATCH(CONCATENATE("B ",TEXT($BX354,"mmm-yyyy")),Curves!$11:$11,0)</f>
        <v>18</v>
      </c>
      <c r="DR354" s="12">
        <f>MATCH(CONCATENATE("DISC ",TEXT($BX354,"mmm-yyyy")),Curves!$11:$11,0)</f>
        <v>42</v>
      </c>
    </row>
    <row r="355" spans="2:122" x14ac:dyDescent="0.2">
      <c r="B355" s="6">
        <f t="shared" si="407"/>
        <v>36982</v>
      </c>
      <c r="C355" s="27">
        <f>IF(Curves!C364&lt;&gt;"",Curves!C364,"")</f>
        <v>36969</v>
      </c>
      <c r="D355" s="31"/>
      <c r="E355" s="20">
        <f t="shared" si="408"/>
        <v>0</v>
      </c>
      <c r="F355" s="20">
        <f t="shared" si="410"/>
        <v>0</v>
      </c>
      <c r="G355" s="20">
        <f t="shared" si="411"/>
        <v>0</v>
      </c>
      <c r="H355" s="20">
        <f t="shared" si="412"/>
        <v>0</v>
      </c>
      <c r="I355" s="20">
        <f t="shared" si="413"/>
        <v>0</v>
      </c>
      <c r="J355" s="20">
        <f t="shared" si="414"/>
        <v>0</v>
      </c>
      <c r="K355" s="20">
        <f t="shared" si="415"/>
        <v>0</v>
      </c>
      <c r="L355" s="20">
        <f t="shared" si="416"/>
        <v>0</v>
      </c>
      <c r="M355" s="20">
        <f t="shared" si="417"/>
        <v>0</v>
      </c>
      <c r="N355" s="20">
        <f t="shared" si="418"/>
        <v>0</v>
      </c>
      <c r="O355" s="21">
        <f t="shared" si="419"/>
        <v>0</v>
      </c>
      <c r="P355" s="20"/>
      <c r="Q355" s="50">
        <f t="shared" si="420"/>
        <v>0</v>
      </c>
      <c r="R355" s="50">
        <f t="shared" si="389"/>
        <v>0</v>
      </c>
      <c r="S355" s="51">
        <f t="shared" si="421"/>
        <v>0</v>
      </c>
      <c r="U355" s="34">
        <f>INDEX(Curves!$A$12:$AZ$907,$CA355,CB355)</f>
        <v>0</v>
      </c>
      <c r="V355" s="34">
        <f>INDEX(Curves!$A$12:$AZ$907,$CA355,CC355)</f>
        <v>0</v>
      </c>
      <c r="W355" s="34">
        <f>INDEX(Curves!$A$12:$AZ$907,$CA355,CD355)</f>
        <v>0</v>
      </c>
      <c r="X355" s="34"/>
      <c r="Y355" s="34">
        <f>INDEX(Curves!$A$12:$AZ$907,$CA355,CF355)</f>
        <v>0</v>
      </c>
      <c r="Z355" s="34">
        <f>INDEX(Curves!$A$12:$AZ$907,$CA355,CG355)</f>
        <v>0</v>
      </c>
      <c r="AA355" s="34">
        <f>INDEX(Curves!$A$12:$AZ$907,$CA355,CH355)</f>
        <v>0</v>
      </c>
      <c r="AB355" s="34"/>
      <c r="AC355" s="34">
        <f>INDEX(Curves!$A$12:$AZ$907,$CA355,CJ355)</f>
        <v>0</v>
      </c>
      <c r="AD355" s="34">
        <f>INDEX(Curves!$A$12:$AZ$907,$CA355,CK355)</f>
        <v>0</v>
      </c>
      <c r="AE355" s="34">
        <f>INDEX(Curves!$A$12:$AZ$907,$CA355,CL355)</f>
        <v>0</v>
      </c>
      <c r="AF355" s="34"/>
      <c r="AG355" s="34">
        <f>INDEX(Curves!$A$12:$AZ$907,$CA355,CN355)</f>
        <v>0</v>
      </c>
      <c r="AH355" s="34">
        <f>INDEX(Curves!$A$12:$AZ$907,$CA355,CO355)</f>
        <v>0</v>
      </c>
      <c r="AI355" s="34">
        <f>INDEX(Curves!$A$12:$AZ$907,$CA355,CP355)</f>
        <v>0</v>
      </c>
      <c r="AJ355" s="34"/>
      <c r="AK355" s="34">
        <f>INDEX(Curves!$A$12:$AZ$907,$CA355,CR355)</f>
        <v>0</v>
      </c>
      <c r="AL355" s="34">
        <f>INDEX(Curves!$A$12:$AZ$907,$CA355,CS355)</f>
        <v>0</v>
      </c>
      <c r="AM355" s="34">
        <f>INDEX(Curves!$A$12:$AZ$907,$CA355,CT355)</f>
        <v>0</v>
      </c>
      <c r="AN355" s="34"/>
      <c r="AO355" s="34">
        <f>INDEX(Curves!$A$12:$AZ$907,$CA355,CV355)</f>
        <v>0</v>
      </c>
      <c r="AP355" s="34">
        <f>INDEX(Curves!$A$12:$AZ$907,$CA355,CW355)</f>
        <v>0</v>
      </c>
      <c r="AQ355" s="34">
        <f>INDEX(Curves!$A$12:$AZ$907,$CA355,CX355)</f>
        <v>0</v>
      </c>
      <c r="AR355" s="34"/>
      <c r="AS355" s="34">
        <f>INDEX(Curves!$A$12:$AZ$907,$CA355,CZ355)</f>
        <v>0</v>
      </c>
      <c r="AT355" s="34">
        <f>INDEX(Curves!$A$12:$AZ$907,$CA355,DA355)</f>
        <v>0</v>
      </c>
      <c r="AU355" s="34">
        <f>INDEX(Curves!$A$12:$AZ$907,$CA355,DB355)</f>
        <v>0</v>
      </c>
      <c r="AV355" s="34"/>
      <c r="AW355" s="34">
        <f>INDEX(Curves!$A$12:$AZ$907,$CA355,DD355)</f>
        <v>0</v>
      </c>
      <c r="AX355" s="34">
        <f>INDEX(Curves!$A$12:$AZ$907,$CA355,DE355)</f>
        <v>0</v>
      </c>
      <c r="AY355" s="34">
        <f>INDEX(Curves!$A$12:$AZ$907,$CA355,DF355)</f>
        <v>0</v>
      </c>
      <c r="AZ355" s="34"/>
      <c r="BA355" s="34">
        <f>INDEX(Curves!$A$12:$AZ$907,$CA355,DH355)</f>
        <v>0</v>
      </c>
      <c r="BB355" s="34">
        <f>INDEX(Curves!$A$12:$AZ$907,$CA355,DI355)</f>
        <v>0</v>
      </c>
      <c r="BC355" s="34">
        <f>INDEX(Curves!$A$12:$AZ$907,$CA355,DJ355)</f>
        <v>0</v>
      </c>
      <c r="BD355" s="34"/>
      <c r="BE355" s="34">
        <f>INDEX(Curves!$A$12:$AZ$907,$CA355,DL355)</f>
        <v>0</v>
      </c>
      <c r="BF355" s="34">
        <f>INDEX(Curves!$A$12:$AZ$907,$CA355,DM355)</f>
        <v>0</v>
      </c>
      <c r="BG355" s="34">
        <f>INDEX(Curves!$A$12:$AZ$907,$CA355,DN355)</f>
        <v>0</v>
      </c>
      <c r="BH355" s="34"/>
      <c r="BI355" s="34">
        <f>INDEX(Curves!$A$12:$AZ$907,$CA355,DP355)</f>
        <v>0</v>
      </c>
      <c r="BJ355" s="34">
        <f>INDEX(Curves!$A$12:$AZ$907,$CA355,DQ355)</f>
        <v>0</v>
      </c>
      <c r="BK355" s="34">
        <f>INDEX(Curves!$A$12:$AZ$907,$CA355,DR355)</f>
        <v>0</v>
      </c>
      <c r="BL355"/>
      <c r="BM355"/>
      <c r="BN355" s="17">
        <f t="shared" si="423"/>
        <v>36647</v>
      </c>
      <c r="BO355" s="17">
        <f t="shared" ref="BO355:BX355" si="454">EOMONTH(BN355,1)</f>
        <v>36707</v>
      </c>
      <c r="BP355" s="17">
        <f t="shared" si="454"/>
        <v>36738</v>
      </c>
      <c r="BQ355" s="17">
        <f t="shared" si="454"/>
        <v>36769</v>
      </c>
      <c r="BR355" s="17">
        <f t="shared" si="454"/>
        <v>36799</v>
      </c>
      <c r="BS355" s="17">
        <f t="shared" si="454"/>
        <v>36830</v>
      </c>
      <c r="BT355" s="17">
        <f t="shared" si="454"/>
        <v>36860</v>
      </c>
      <c r="BU355" s="17">
        <f t="shared" si="454"/>
        <v>36891</v>
      </c>
      <c r="BV355" s="17">
        <f t="shared" si="454"/>
        <v>36922</v>
      </c>
      <c r="BW355" s="17">
        <f t="shared" si="454"/>
        <v>36950</v>
      </c>
      <c r="BX355" s="17">
        <f t="shared" si="454"/>
        <v>36981</v>
      </c>
      <c r="BY355" s="9"/>
      <c r="CA355" s="12">
        <f>MATCH(C355,Curves!$C$12:$C$433,0)</f>
        <v>353</v>
      </c>
      <c r="CB355" s="12">
        <f>MATCH(CONCATENATE("NG ",TEXT($BN355,"mmm-yyyy")),Curves!$11:$11,0)</f>
        <v>20</v>
      </c>
      <c r="CC355" s="12">
        <f>MATCH(CONCATENATE("B ",TEXT($BN355,"mmm-yyyy")),Curves!$11:$11,0)</f>
        <v>8</v>
      </c>
      <c r="CD355" s="12">
        <f>MATCH(CONCATENATE("DISC ",TEXT($BN355,"mmm-yyyy")),Curves!$11:$11,0)</f>
        <v>32</v>
      </c>
      <c r="CE355" s="12"/>
      <c r="CF355" s="12">
        <f>MATCH(CONCATENATE("NG ",TEXT($BO355,"mmm-yyyy")),Curves!$11:$11,0)</f>
        <v>21</v>
      </c>
      <c r="CG355" s="12">
        <f>MATCH(CONCATENATE("B ",TEXT($BO355,"mmm-yyyy")),Curves!$11:$11,0)</f>
        <v>9</v>
      </c>
      <c r="CH355" s="12">
        <f>MATCH(CONCATENATE("DISC ",TEXT($BO355,"mmm-yyyy")),Curves!$11:$11,0)</f>
        <v>33</v>
      </c>
      <c r="CI355" s="12"/>
      <c r="CJ355" s="12">
        <f>MATCH(CONCATENATE("NG ",TEXT($BP355,"mmm-yyyy")),Curves!$11:$11,0)</f>
        <v>22</v>
      </c>
      <c r="CK355" s="12">
        <f>MATCH(CONCATENATE("B ",TEXT($BP355,"mmm-yyyy")),Curves!$11:$11,0)</f>
        <v>10</v>
      </c>
      <c r="CL355" s="12">
        <f>MATCH(CONCATENATE("DISC ",TEXT($BP355,"mmm-yyyy")),Curves!$11:$11,0)</f>
        <v>34</v>
      </c>
      <c r="CM355" s="12"/>
      <c r="CN355" s="12">
        <f>MATCH(CONCATENATE("NG ",TEXT($BQ355,"mmm-yyyy")),Curves!$11:$11,0)</f>
        <v>23</v>
      </c>
      <c r="CO355" s="12">
        <f>MATCH(CONCATENATE("B ",TEXT($BQ355,"mmm-yyyy")),Curves!$11:$11,0)</f>
        <v>11</v>
      </c>
      <c r="CP355" s="12">
        <f>MATCH(CONCATENATE("DISC ",TEXT($BQ355,"mmm-yyyy")),Curves!$11:$11,0)</f>
        <v>35</v>
      </c>
      <c r="CQ355" s="12"/>
      <c r="CR355" s="12">
        <f>MATCH(CONCATENATE("NG ",TEXT($BR355,"mmm-yyyy")),Curves!$11:$11,0)</f>
        <v>24</v>
      </c>
      <c r="CS355" s="12">
        <f>MATCH(CONCATENATE("B ",TEXT($BR355,"mmm-yyyy")),Curves!$11:$11,0)</f>
        <v>12</v>
      </c>
      <c r="CT355" s="12">
        <f>MATCH(CONCATENATE("DISC ",TEXT($BR355,"mmm-yyyy")),Curves!$11:$11,0)</f>
        <v>36</v>
      </c>
      <c r="CU355" s="12"/>
      <c r="CV355" s="12">
        <f>MATCH(CONCATENATE("NG ",TEXT($BS355,"mmm-yyyy")),Curves!$11:$11,0)</f>
        <v>25</v>
      </c>
      <c r="CW355" s="12">
        <f>MATCH(CONCATENATE("B ",TEXT($BS355,"mmm-yyyy")),Curves!$11:$11,0)</f>
        <v>13</v>
      </c>
      <c r="CX355" s="12">
        <f>MATCH(CONCATENATE("DISC ",TEXT($BS355,"mmm-yyyy")),Curves!$11:$11,0)</f>
        <v>37</v>
      </c>
      <c r="CY355" s="12"/>
      <c r="CZ355" s="12">
        <f>MATCH(CONCATENATE("NG ",TEXT($BT355,"mmm-yyyy")),Curves!$11:$11,0)</f>
        <v>26</v>
      </c>
      <c r="DA355" s="12">
        <f>MATCH(CONCATENATE("B ",TEXT($BT355,"mmm-yyyy")),Curves!$11:$11,0)</f>
        <v>14</v>
      </c>
      <c r="DB355" s="12">
        <f>MATCH(CONCATENATE("DISC ",TEXT($BT355,"mmm-yyyy")),Curves!$11:$11,0)</f>
        <v>38</v>
      </c>
      <c r="DC355" s="12"/>
      <c r="DD355" s="12">
        <f>MATCH(CONCATENATE("NG ",TEXT($BU355,"mmm-yyyy")),Curves!$11:$11,0)</f>
        <v>27</v>
      </c>
      <c r="DE355" s="12">
        <f>MATCH(CONCATENATE("B ",TEXT($BU355,"mmm-yyyy")),Curves!$11:$11,0)</f>
        <v>15</v>
      </c>
      <c r="DF355" s="12">
        <f>MATCH(CONCATENATE("DISC ",TEXT($BU355,"mmm-yyyy")),Curves!$11:$11,0)</f>
        <v>39</v>
      </c>
      <c r="DG355" s="12"/>
      <c r="DH355" s="12">
        <f>MATCH(CONCATENATE("NG ",TEXT($BV355,"mmm-yyyy")),Curves!$11:$11,0)</f>
        <v>28</v>
      </c>
      <c r="DI355" s="12">
        <f>MATCH(CONCATENATE("B ",TEXT($BV355,"mmm-yyyy")),Curves!$11:$11,0)</f>
        <v>16</v>
      </c>
      <c r="DJ355" s="12">
        <f>MATCH(CONCATENATE("DISC ",TEXT($BV355,"mmm-yyyy")),Curves!$11:$11,0)</f>
        <v>40</v>
      </c>
      <c r="DL355" s="12">
        <f>MATCH(CONCATENATE("NG ",TEXT($BW355,"mmm-yyyy")),Curves!$11:$11,0)</f>
        <v>29</v>
      </c>
      <c r="DM355" s="12">
        <f>MATCH(CONCATENATE("B ",TEXT($BW355,"mmm-yyyy")),Curves!$11:$11,0)</f>
        <v>17</v>
      </c>
      <c r="DN355" s="12">
        <f>MATCH(CONCATENATE("DISC ",TEXT($BW355,"mmm-yyyy")),Curves!$11:$11,0)</f>
        <v>41</v>
      </c>
      <c r="DP355" s="12">
        <f>MATCH(CONCATENATE("NG ",TEXT($BX355,"mmm-yyyy")),Curves!$11:$11,0)</f>
        <v>30</v>
      </c>
      <c r="DQ355" s="12">
        <f>MATCH(CONCATENATE("B ",TEXT($BX355,"mmm-yyyy")),Curves!$11:$11,0)</f>
        <v>18</v>
      </c>
      <c r="DR355" s="12">
        <f>MATCH(CONCATENATE("DISC ",TEXT($BX355,"mmm-yyyy")),Curves!$11:$11,0)</f>
        <v>42</v>
      </c>
    </row>
    <row r="356" spans="2:122" x14ac:dyDescent="0.2">
      <c r="B356" s="6">
        <f t="shared" si="407"/>
        <v>36982</v>
      </c>
      <c r="C356" s="27">
        <f>IF(Curves!C365&lt;&gt;"",Curves!C365,"")</f>
        <v>36970</v>
      </c>
      <c r="D356" s="31"/>
      <c r="E356" s="20">
        <f t="shared" si="408"/>
        <v>0</v>
      </c>
      <c r="F356" s="20">
        <f t="shared" si="410"/>
        <v>0</v>
      </c>
      <c r="G356" s="20">
        <f t="shared" si="411"/>
        <v>0</v>
      </c>
      <c r="H356" s="20">
        <f t="shared" si="412"/>
        <v>0</v>
      </c>
      <c r="I356" s="20">
        <f t="shared" si="413"/>
        <v>0</v>
      </c>
      <c r="J356" s="20">
        <f t="shared" si="414"/>
        <v>0</v>
      </c>
      <c r="K356" s="20">
        <f t="shared" si="415"/>
        <v>0</v>
      </c>
      <c r="L356" s="20">
        <f t="shared" si="416"/>
        <v>0</v>
      </c>
      <c r="M356" s="20">
        <f t="shared" si="417"/>
        <v>0</v>
      </c>
      <c r="N356" s="20">
        <f t="shared" si="418"/>
        <v>0</v>
      </c>
      <c r="O356" s="21">
        <f t="shared" si="419"/>
        <v>0</v>
      </c>
      <c r="P356" s="20"/>
      <c r="Q356" s="50">
        <f t="shared" si="420"/>
        <v>0</v>
      </c>
      <c r="R356" s="50">
        <f t="shared" si="389"/>
        <v>0</v>
      </c>
      <c r="S356" s="51">
        <f t="shared" si="421"/>
        <v>0</v>
      </c>
      <c r="U356" s="34">
        <f>INDEX(Curves!$A$12:$AZ$907,$CA356,CB356)</f>
        <v>0</v>
      </c>
      <c r="V356" s="34">
        <f>INDEX(Curves!$A$12:$AZ$907,$CA356,CC356)</f>
        <v>0</v>
      </c>
      <c r="W356" s="34">
        <f>INDEX(Curves!$A$12:$AZ$907,$CA356,CD356)</f>
        <v>0</v>
      </c>
      <c r="X356" s="34"/>
      <c r="Y356" s="34">
        <f>INDEX(Curves!$A$12:$AZ$907,$CA356,CF356)</f>
        <v>0</v>
      </c>
      <c r="Z356" s="34">
        <f>INDEX(Curves!$A$12:$AZ$907,$CA356,CG356)</f>
        <v>0</v>
      </c>
      <c r="AA356" s="34">
        <f>INDEX(Curves!$A$12:$AZ$907,$CA356,CH356)</f>
        <v>0</v>
      </c>
      <c r="AB356" s="34"/>
      <c r="AC356" s="34">
        <f>INDEX(Curves!$A$12:$AZ$907,$CA356,CJ356)</f>
        <v>0</v>
      </c>
      <c r="AD356" s="34">
        <f>INDEX(Curves!$A$12:$AZ$907,$CA356,CK356)</f>
        <v>0</v>
      </c>
      <c r="AE356" s="34">
        <f>INDEX(Curves!$A$12:$AZ$907,$CA356,CL356)</f>
        <v>0</v>
      </c>
      <c r="AF356" s="34"/>
      <c r="AG356" s="34">
        <f>INDEX(Curves!$A$12:$AZ$907,$CA356,CN356)</f>
        <v>0</v>
      </c>
      <c r="AH356" s="34">
        <f>INDEX(Curves!$A$12:$AZ$907,$CA356,CO356)</f>
        <v>0</v>
      </c>
      <c r="AI356" s="34">
        <f>INDEX(Curves!$A$12:$AZ$907,$CA356,CP356)</f>
        <v>0</v>
      </c>
      <c r="AJ356" s="34"/>
      <c r="AK356" s="34">
        <f>INDEX(Curves!$A$12:$AZ$907,$CA356,CR356)</f>
        <v>0</v>
      </c>
      <c r="AL356" s="34">
        <f>INDEX(Curves!$A$12:$AZ$907,$CA356,CS356)</f>
        <v>0</v>
      </c>
      <c r="AM356" s="34">
        <f>INDEX(Curves!$A$12:$AZ$907,$CA356,CT356)</f>
        <v>0</v>
      </c>
      <c r="AN356" s="34"/>
      <c r="AO356" s="34">
        <f>INDEX(Curves!$A$12:$AZ$907,$CA356,CV356)</f>
        <v>0</v>
      </c>
      <c r="AP356" s="34">
        <f>INDEX(Curves!$A$12:$AZ$907,$CA356,CW356)</f>
        <v>0</v>
      </c>
      <c r="AQ356" s="34">
        <f>INDEX(Curves!$A$12:$AZ$907,$CA356,CX356)</f>
        <v>0</v>
      </c>
      <c r="AR356" s="34"/>
      <c r="AS356" s="34">
        <f>INDEX(Curves!$A$12:$AZ$907,$CA356,CZ356)</f>
        <v>0</v>
      </c>
      <c r="AT356" s="34">
        <f>INDEX(Curves!$A$12:$AZ$907,$CA356,DA356)</f>
        <v>0</v>
      </c>
      <c r="AU356" s="34">
        <f>INDEX(Curves!$A$12:$AZ$907,$CA356,DB356)</f>
        <v>0</v>
      </c>
      <c r="AV356" s="34"/>
      <c r="AW356" s="34">
        <f>INDEX(Curves!$A$12:$AZ$907,$CA356,DD356)</f>
        <v>0</v>
      </c>
      <c r="AX356" s="34">
        <f>INDEX(Curves!$A$12:$AZ$907,$CA356,DE356)</f>
        <v>0</v>
      </c>
      <c r="AY356" s="34">
        <f>INDEX(Curves!$A$12:$AZ$907,$CA356,DF356)</f>
        <v>0</v>
      </c>
      <c r="AZ356" s="34"/>
      <c r="BA356" s="34">
        <f>INDEX(Curves!$A$12:$AZ$907,$CA356,DH356)</f>
        <v>0</v>
      </c>
      <c r="BB356" s="34">
        <f>INDEX(Curves!$A$12:$AZ$907,$CA356,DI356)</f>
        <v>0</v>
      </c>
      <c r="BC356" s="34">
        <f>INDEX(Curves!$A$12:$AZ$907,$CA356,DJ356)</f>
        <v>0</v>
      </c>
      <c r="BD356" s="34"/>
      <c r="BE356" s="34">
        <f>INDEX(Curves!$A$12:$AZ$907,$CA356,DL356)</f>
        <v>0</v>
      </c>
      <c r="BF356" s="34">
        <f>INDEX(Curves!$A$12:$AZ$907,$CA356,DM356)</f>
        <v>0</v>
      </c>
      <c r="BG356" s="34">
        <f>INDEX(Curves!$A$12:$AZ$907,$CA356,DN356)</f>
        <v>0</v>
      </c>
      <c r="BH356" s="34"/>
      <c r="BI356" s="34">
        <f>INDEX(Curves!$A$12:$AZ$907,$CA356,DP356)</f>
        <v>0</v>
      </c>
      <c r="BJ356" s="34">
        <f>INDEX(Curves!$A$12:$AZ$907,$CA356,DQ356)</f>
        <v>0</v>
      </c>
      <c r="BK356" s="34">
        <f>INDEX(Curves!$A$12:$AZ$907,$CA356,DR356)</f>
        <v>0</v>
      </c>
      <c r="BL356"/>
      <c r="BM356"/>
      <c r="BN356" s="17">
        <f t="shared" si="423"/>
        <v>36647</v>
      </c>
      <c r="BO356" s="17">
        <f t="shared" ref="BO356:BX356" si="455">EOMONTH(BN356,1)</f>
        <v>36707</v>
      </c>
      <c r="BP356" s="17">
        <f t="shared" si="455"/>
        <v>36738</v>
      </c>
      <c r="BQ356" s="17">
        <f t="shared" si="455"/>
        <v>36769</v>
      </c>
      <c r="BR356" s="17">
        <f t="shared" si="455"/>
        <v>36799</v>
      </c>
      <c r="BS356" s="17">
        <f t="shared" si="455"/>
        <v>36830</v>
      </c>
      <c r="BT356" s="17">
        <f t="shared" si="455"/>
        <v>36860</v>
      </c>
      <c r="BU356" s="17">
        <f t="shared" si="455"/>
        <v>36891</v>
      </c>
      <c r="BV356" s="17">
        <f t="shared" si="455"/>
        <v>36922</v>
      </c>
      <c r="BW356" s="17">
        <f t="shared" si="455"/>
        <v>36950</v>
      </c>
      <c r="BX356" s="17">
        <f t="shared" si="455"/>
        <v>36981</v>
      </c>
      <c r="BY356" s="9"/>
      <c r="CA356" s="12">
        <f>MATCH(C356,Curves!$C$12:$C$433,0)</f>
        <v>354</v>
      </c>
      <c r="CB356" s="12">
        <f>MATCH(CONCATENATE("NG ",TEXT($BN356,"mmm-yyyy")),Curves!$11:$11,0)</f>
        <v>20</v>
      </c>
      <c r="CC356" s="12">
        <f>MATCH(CONCATENATE("B ",TEXT($BN356,"mmm-yyyy")),Curves!$11:$11,0)</f>
        <v>8</v>
      </c>
      <c r="CD356" s="12">
        <f>MATCH(CONCATENATE("DISC ",TEXT($BN356,"mmm-yyyy")),Curves!$11:$11,0)</f>
        <v>32</v>
      </c>
      <c r="CE356" s="12"/>
      <c r="CF356" s="12">
        <f>MATCH(CONCATENATE("NG ",TEXT($BO356,"mmm-yyyy")),Curves!$11:$11,0)</f>
        <v>21</v>
      </c>
      <c r="CG356" s="12">
        <f>MATCH(CONCATENATE("B ",TEXT($BO356,"mmm-yyyy")),Curves!$11:$11,0)</f>
        <v>9</v>
      </c>
      <c r="CH356" s="12">
        <f>MATCH(CONCATENATE("DISC ",TEXT($BO356,"mmm-yyyy")),Curves!$11:$11,0)</f>
        <v>33</v>
      </c>
      <c r="CI356" s="12"/>
      <c r="CJ356" s="12">
        <f>MATCH(CONCATENATE("NG ",TEXT($BP356,"mmm-yyyy")),Curves!$11:$11,0)</f>
        <v>22</v>
      </c>
      <c r="CK356" s="12">
        <f>MATCH(CONCATENATE("B ",TEXT($BP356,"mmm-yyyy")),Curves!$11:$11,0)</f>
        <v>10</v>
      </c>
      <c r="CL356" s="12">
        <f>MATCH(CONCATENATE("DISC ",TEXT($BP356,"mmm-yyyy")),Curves!$11:$11,0)</f>
        <v>34</v>
      </c>
      <c r="CM356" s="12"/>
      <c r="CN356" s="12">
        <f>MATCH(CONCATENATE("NG ",TEXT($BQ356,"mmm-yyyy")),Curves!$11:$11,0)</f>
        <v>23</v>
      </c>
      <c r="CO356" s="12">
        <f>MATCH(CONCATENATE("B ",TEXT($BQ356,"mmm-yyyy")),Curves!$11:$11,0)</f>
        <v>11</v>
      </c>
      <c r="CP356" s="12">
        <f>MATCH(CONCATENATE("DISC ",TEXT($BQ356,"mmm-yyyy")),Curves!$11:$11,0)</f>
        <v>35</v>
      </c>
      <c r="CQ356" s="12"/>
      <c r="CR356" s="12">
        <f>MATCH(CONCATENATE("NG ",TEXT($BR356,"mmm-yyyy")),Curves!$11:$11,0)</f>
        <v>24</v>
      </c>
      <c r="CS356" s="12">
        <f>MATCH(CONCATENATE("B ",TEXT($BR356,"mmm-yyyy")),Curves!$11:$11,0)</f>
        <v>12</v>
      </c>
      <c r="CT356" s="12">
        <f>MATCH(CONCATENATE("DISC ",TEXT($BR356,"mmm-yyyy")),Curves!$11:$11,0)</f>
        <v>36</v>
      </c>
      <c r="CU356" s="12"/>
      <c r="CV356" s="12">
        <f>MATCH(CONCATENATE("NG ",TEXT($BS356,"mmm-yyyy")),Curves!$11:$11,0)</f>
        <v>25</v>
      </c>
      <c r="CW356" s="12">
        <f>MATCH(CONCATENATE("B ",TEXT($BS356,"mmm-yyyy")),Curves!$11:$11,0)</f>
        <v>13</v>
      </c>
      <c r="CX356" s="12">
        <f>MATCH(CONCATENATE("DISC ",TEXT($BS356,"mmm-yyyy")),Curves!$11:$11,0)</f>
        <v>37</v>
      </c>
      <c r="CY356" s="12"/>
      <c r="CZ356" s="12">
        <f>MATCH(CONCATENATE("NG ",TEXT($BT356,"mmm-yyyy")),Curves!$11:$11,0)</f>
        <v>26</v>
      </c>
      <c r="DA356" s="12">
        <f>MATCH(CONCATENATE("B ",TEXT($BT356,"mmm-yyyy")),Curves!$11:$11,0)</f>
        <v>14</v>
      </c>
      <c r="DB356" s="12">
        <f>MATCH(CONCATENATE("DISC ",TEXT($BT356,"mmm-yyyy")),Curves!$11:$11,0)</f>
        <v>38</v>
      </c>
      <c r="DC356" s="12"/>
      <c r="DD356" s="12">
        <f>MATCH(CONCATENATE("NG ",TEXT($BU356,"mmm-yyyy")),Curves!$11:$11,0)</f>
        <v>27</v>
      </c>
      <c r="DE356" s="12">
        <f>MATCH(CONCATENATE("B ",TEXT($BU356,"mmm-yyyy")),Curves!$11:$11,0)</f>
        <v>15</v>
      </c>
      <c r="DF356" s="12">
        <f>MATCH(CONCATENATE("DISC ",TEXT($BU356,"mmm-yyyy")),Curves!$11:$11,0)</f>
        <v>39</v>
      </c>
      <c r="DG356" s="12"/>
      <c r="DH356" s="12">
        <f>MATCH(CONCATENATE("NG ",TEXT($BV356,"mmm-yyyy")),Curves!$11:$11,0)</f>
        <v>28</v>
      </c>
      <c r="DI356" s="12">
        <f>MATCH(CONCATENATE("B ",TEXT($BV356,"mmm-yyyy")),Curves!$11:$11,0)</f>
        <v>16</v>
      </c>
      <c r="DJ356" s="12">
        <f>MATCH(CONCATENATE("DISC ",TEXT($BV356,"mmm-yyyy")),Curves!$11:$11,0)</f>
        <v>40</v>
      </c>
      <c r="DL356" s="12">
        <f>MATCH(CONCATENATE("NG ",TEXT($BW356,"mmm-yyyy")),Curves!$11:$11,0)</f>
        <v>29</v>
      </c>
      <c r="DM356" s="12">
        <f>MATCH(CONCATENATE("B ",TEXT($BW356,"mmm-yyyy")),Curves!$11:$11,0)</f>
        <v>17</v>
      </c>
      <c r="DN356" s="12">
        <f>MATCH(CONCATENATE("DISC ",TEXT($BW356,"mmm-yyyy")),Curves!$11:$11,0)</f>
        <v>41</v>
      </c>
      <c r="DP356" s="12">
        <f>MATCH(CONCATENATE("NG ",TEXT($BX356,"mmm-yyyy")),Curves!$11:$11,0)</f>
        <v>30</v>
      </c>
      <c r="DQ356" s="12">
        <f>MATCH(CONCATENATE("B ",TEXT($BX356,"mmm-yyyy")),Curves!$11:$11,0)</f>
        <v>18</v>
      </c>
      <c r="DR356" s="12">
        <f>MATCH(CONCATENATE("DISC ",TEXT($BX356,"mmm-yyyy")),Curves!$11:$11,0)</f>
        <v>42</v>
      </c>
    </row>
    <row r="357" spans="2:122" x14ac:dyDescent="0.2">
      <c r="B357" s="6">
        <f t="shared" si="407"/>
        <v>36982</v>
      </c>
      <c r="C357" s="27">
        <f>IF(Curves!C366&lt;&gt;"",Curves!C366,"")</f>
        <v>36971</v>
      </c>
      <c r="D357" s="31"/>
      <c r="E357" s="20">
        <f t="shared" si="408"/>
        <v>0</v>
      </c>
      <c r="F357" s="20">
        <f t="shared" si="410"/>
        <v>0</v>
      </c>
      <c r="G357" s="20">
        <f t="shared" si="411"/>
        <v>0</v>
      </c>
      <c r="H357" s="20">
        <f t="shared" si="412"/>
        <v>0</v>
      </c>
      <c r="I357" s="20">
        <f t="shared" si="413"/>
        <v>0</v>
      </c>
      <c r="J357" s="20">
        <f t="shared" si="414"/>
        <v>0</v>
      </c>
      <c r="K357" s="20">
        <f t="shared" si="415"/>
        <v>0</v>
      </c>
      <c r="L357" s="20">
        <f t="shared" si="416"/>
        <v>0</v>
      </c>
      <c r="M357" s="20">
        <f t="shared" si="417"/>
        <v>0</v>
      </c>
      <c r="N357" s="20">
        <f t="shared" si="418"/>
        <v>0</v>
      </c>
      <c r="O357" s="21">
        <f t="shared" si="419"/>
        <v>0</v>
      </c>
      <c r="P357" s="20"/>
      <c r="Q357" s="50">
        <f t="shared" si="420"/>
        <v>0</v>
      </c>
      <c r="R357" s="50">
        <f t="shared" si="389"/>
        <v>0</v>
      </c>
      <c r="S357" s="51">
        <f t="shared" si="421"/>
        <v>0</v>
      </c>
      <c r="U357" s="34">
        <f>INDEX(Curves!$A$12:$AZ$907,$CA357,CB357)</f>
        <v>0</v>
      </c>
      <c r="V357" s="34">
        <f>INDEX(Curves!$A$12:$AZ$907,$CA357,CC357)</f>
        <v>0</v>
      </c>
      <c r="W357" s="34">
        <f>INDEX(Curves!$A$12:$AZ$907,$CA357,CD357)</f>
        <v>0</v>
      </c>
      <c r="X357" s="34"/>
      <c r="Y357" s="34">
        <f>INDEX(Curves!$A$12:$AZ$907,$CA357,CF357)</f>
        <v>0</v>
      </c>
      <c r="Z357" s="34">
        <f>INDEX(Curves!$A$12:$AZ$907,$CA357,CG357)</f>
        <v>0</v>
      </c>
      <c r="AA357" s="34">
        <f>INDEX(Curves!$A$12:$AZ$907,$CA357,CH357)</f>
        <v>0</v>
      </c>
      <c r="AB357" s="34"/>
      <c r="AC357" s="34">
        <f>INDEX(Curves!$A$12:$AZ$907,$CA357,CJ357)</f>
        <v>0</v>
      </c>
      <c r="AD357" s="34">
        <f>INDEX(Curves!$A$12:$AZ$907,$CA357,CK357)</f>
        <v>0</v>
      </c>
      <c r="AE357" s="34">
        <f>INDEX(Curves!$A$12:$AZ$907,$CA357,CL357)</f>
        <v>0</v>
      </c>
      <c r="AF357" s="34"/>
      <c r="AG357" s="34">
        <f>INDEX(Curves!$A$12:$AZ$907,$CA357,CN357)</f>
        <v>0</v>
      </c>
      <c r="AH357" s="34">
        <f>INDEX(Curves!$A$12:$AZ$907,$CA357,CO357)</f>
        <v>0</v>
      </c>
      <c r="AI357" s="34">
        <f>INDEX(Curves!$A$12:$AZ$907,$CA357,CP357)</f>
        <v>0</v>
      </c>
      <c r="AJ357" s="34"/>
      <c r="AK357" s="34">
        <f>INDEX(Curves!$A$12:$AZ$907,$CA357,CR357)</f>
        <v>0</v>
      </c>
      <c r="AL357" s="34">
        <f>INDEX(Curves!$A$12:$AZ$907,$CA357,CS357)</f>
        <v>0</v>
      </c>
      <c r="AM357" s="34">
        <f>INDEX(Curves!$A$12:$AZ$907,$CA357,CT357)</f>
        <v>0</v>
      </c>
      <c r="AN357" s="34"/>
      <c r="AO357" s="34">
        <f>INDEX(Curves!$A$12:$AZ$907,$CA357,CV357)</f>
        <v>0</v>
      </c>
      <c r="AP357" s="34">
        <f>INDEX(Curves!$A$12:$AZ$907,$CA357,CW357)</f>
        <v>0</v>
      </c>
      <c r="AQ357" s="34">
        <f>INDEX(Curves!$A$12:$AZ$907,$CA357,CX357)</f>
        <v>0</v>
      </c>
      <c r="AR357" s="34"/>
      <c r="AS357" s="34">
        <f>INDEX(Curves!$A$12:$AZ$907,$CA357,CZ357)</f>
        <v>0</v>
      </c>
      <c r="AT357" s="34">
        <f>INDEX(Curves!$A$12:$AZ$907,$CA357,DA357)</f>
        <v>0</v>
      </c>
      <c r="AU357" s="34">
        <f>INDEX(Curves!$A$12:$AZ$907,$CA357,DB357)</f>
        <v>0</v>
      </c>
      <c r="AV357" s="34"/>
      <c r="AW357" s="34">
        <f>INDEX(Curves!$A$12:$AZ$907,$CA357,DD357)</f>
        <v>0</v>
      </c>
      <c r="AX357" s="34">
        <f>INDEX(Curves!$A$12:$AZ$907,$CA357,DE357)</f>
        <v>0</v>
      </c>
      <c r="AY357" s="34">
        <f>INDEX(Curves!$A$12:$AZ$907,$CA357,DF357)</f>
        <v>0</v>
      </c>
      <c r="AZ357" s="34"/>
      <c r="BA357" s="34">
        <f>INDEX(Curves!$A$12:$AZ$907,$CA357,DH357)</f>
        <v>0</v>
      </c>
      <c r="BB357" s="34">
        <f>INDEX(Curves!$A$12:$AZ$907,$CA357,DI357)</f>
        <v>0</v>
      </c>
      <c r="BC357" s="34">
        <f>INDEX(Curves!$A$12:$AZ$907,$CA357,DJ357)</f>
        <v>0</v>
      </c>
      <c r="BD357" s="34"/>
      <c r="BE357" s="34">
        <f>INDEX(Curves!$A$12:$AZ$907,$CA357,DL357)</f>
        <v>0</v>
      </c>
      <c r="BF357" s="34">
        <f>INDEX(Curves!$A$12:$AZ$907,$CA357,DM357)</f>
        <v>0</v>
      </c>
      <c r="BG357" s="34">
        <f>INDEX(Curves!$A$12:$AZ$907,$CA357,DN357)</f>
        <v>0</v>
      </c>
      <c r="BH357" s="34"/>
      <c r="BI357" s="34">
        <f>INDEX(Curves!$A$12:$AZ$907,$CA357,DP357)</f>
        <v>0</v>
      </c>
      <c r="BJ357" s="34">
        <f>INDEX(Curves!$A$12:$AZ$907,$CA357,DQ357)</f>
        <v>0</v>
      </c>
      <c r="BK357" s="34">
        <f>INDEX(Curves!$A$12:$AZ$907,$CA357,DR357)</f>
        <v>0</v>
      </c>
      <c r="BL357"/>
      <c r="BM357"/>
      <c r="BN357" s="17">
        <f t="shared" si="423"/>
        <v>36647</v>
      </c>
      <c r="BO357" s="17">
        <f t="shared" ref="BO357:BX357" si="456">EOMONTH(BN357,1)</f>
        <v>36707</v>
      </c>
      <c r="BP357" s="17">
        <f t="shared" si="456"/>
        <v>36738</v>
      </c>
      <c r="BQ357" s="17">
        <f t="shared" si="456"/>
        <v>36769</v>
      </c>
      <c r="BR357" s="17">
        <f t="shared" si="456"/>
        <v>36799</v>
      </c>
      <c r="BS357" s="17">
        <f t="shared" si="456"/>
        <v>36830</v>
      </c>
      <c r="BT357" s="17">
        <f t="shared" si="456"/>
        <v>36860</v>
      </c>
      <c r="BU357" s="17">
        <f t="shared" si="456"/>
        <v>36891</v>
      </c>
      <c r="BV357" s="17">
        <f t="shared" si="456"/>
        <v>36922</v>
      </c>
      <c r="BW357" s="17">
        <f t="shared" si="456"/>
        <v>36950</v>
      </c>
      <c r="BX357" s="17">
        <f t="shared" si="456"/>
        <v>36981</v>
      </c>
      <c r="BY357" s="9"/>
      <c r="CA357" s="12">
        <f>MATCH(C357,Curves!$C$12:$C$433,0)</f>
        <v>355</v>
      </c>
      <c r="CB357" s="12">
        <f>MATCH(CONCATENATE("NG ",TEXT($BN357,"mmm-yyyy")),Curves!$11:$11,0)</f>
        <v>20</v>
      </c>
      <c r="CC357" s="12">
        <f>MATCH(CONCATENATE("B ",TEXT($BN357,"mmm-yyyy")),Curves!$11:$11,0)</f>
        <v>8</v>
      </c>
      <c r="CD357" s="12">
        <f>MATCH(CONCATENATE("DISC ",TEXT($BN357,"mmm-yyyy")),Curves!$11:$11,0)</f>
        <v>32</v>
      </c>
      <c r="CE357" s="12"/>
      <c r="CF357" s="12">
        <f>MATCH(CONCATENATE("NG ",TEXT($BO357,"mmm-yyyy")),Curves!$11:$11,0)</f>
        <v>21</v>
      </c>
      <c r="CG357" s="12">
        <f>MATCH(CONCATENATE("B ",TEXT($BO357,"mmm-yyyy")),Curves!$11:$11,0)</f>
        <v>9</v>
      </c>
      <c r="CH357" s="12">
        <f>MATCH(CONCATENATE("DISC ",TEXT($BO357,"mmm-yyyy")),Curves!$11:$11,0)</f>
        <v>33</v>
      </c>
      <c r="CI357" s="12"/>
      <c r="CJ357" s="12">
        <f>MATCH(CONCATENATE("NG ",TEXT($BP357,"mmm-yyyy")),Curves!$11:$11,0)</f>
        <v>22</v>
      </c>
      <c r="CK357" s="12">
        <f>MATCH(CONCATENATE("B ",TEXT($BP357,"mmm-yyyy")),Curves!$11:$11,0)</f>
        <v>10</v>
      </c>
      <c r="CL357" s="12">
        <f>MATCH(CONCATENATE("DISC ",TEXT($BP357,"mmm-yyyy")),Curves!$11:$11,0)</f>
        <v>34</v>
      </c>
      <c r="CM357" s="12"/>
      <c r="CN357" s="12">
        <f>MATCH(CONCATENATE("NG ",TEXT($BQ357,"mmm-yyyy")),Curves!$11:$11,0)</f>
        <v>23</v>
      </c>
      <c r="CO357" s="12">
        <f>MATCH(CONCATENATE("B ",TEXT($BQ357,"mmm-yyyy")),Curves!$11:$11,0)</f>
        <v>11</v>
      </c>
      <c r="CP357" s="12">
        <f>MATCH(CONCATENATE("DISC ",TEXT($BQ357,"mmm-yyyy")),Curves!$11:$11,0)</f>
        <v>35</v>
      </c>
      <c r="CQ357" s="12"/>
      <c r="CR357" s="12">
        <f>MATCH(CONCATENATE("NG ",TEXT($BR357,"mmm-yyyy")),Curves!$11:$11,0)</f>
        <v>24</v>
      </c>
      <c r="CS357" s="12">
        <f>MATCH(CONCATENATE("B ",TEXT($BR357,"mmm-yyyy")),Curves!$11:$11,0)</f>
        <v>12</v>
      </c>
      <c r="CT357" s="12">
        <f>MATCH(CONCATENATE("DISC ",TEXT($BR357,"mmm-yyyy")),Curves!$11:$11,0)</f>
        <v>36</v>
      </c>
      <c r="CU357" s="12"/>
      <c r="CV357" s="12">
        <f>MATCH(CONCATENATE("NG ",TEXT($BS357,"mmm-yyyy")),Curves!$11:$11,0)</f>
        <v>25</v>
      </c>
      <c r="CW357" s="12">
        <f>MATCH(CONCATENATE("B ",TEXT($BS357,"mmm-yyyy")),Curves!$11:$11,0)</f>
        <v>13</v>
      </c>
      <c r="CX357" s="12">
        <f>MATCH(CONCATENATE("DISC ",TEXT($BS357,"mmm-yyyy")),Curves!$11:$11,0)</f>
        <v>37</v>
      </c>
      <c r="CY357" s="12"/>
      <c r="CZ357" s="12">
        <f>MATCH(CONCATENATE("NG ",TEXT($BT357,"mmm-yyyy")),Curves!$11:$11,0)</f>
        <v>26</v>
      </c>
      <c r="DA357" s="12">
        <f>MATCH(CONCATENATE("B ",TEXT($BT357,"mmm-yyyy")),Curves!$11:$11,0)</f>
        <v>14</v>
      </c>
      <c r="DB357" s="12">
        <f>MATCH(CONCATENATE("DISC ",TEXT($BT357,"mmm-yyyy")),Curves!$11:$11,0)</f>
        <v>38</v>
      </c>
      <c r="DC357" s="12"/>
      <c r="DD357" s="12">
        <f>MATCH(CONCATENATE("NG ",TEXT($BU357,"mmm-yyyy")),Curves!$11:$11,0)</f>
        <v>27</v>
      </c>
      <c r="DE357" s="12">
        <f>MATCH(CONCATENATE("B ",TEXT($BU357,"mmm-yyyy")),Curves!$11:$11,0)</f>
        <v>15</v>
      </c>
      <c r="DF357" s="12">
        <f>MATCH(CONCATENATE("DISC ",TEXT($BU357,"mmm-yyyy")),Curves!$11:$11,0)</f>
        <v>39</v>
      </c>
      <c r="DG357" s="12"/>
      <c r="DH357" s="12">
        <f>MATCH(CONCATENATE("NG ",TEXT($BV357,"mmm-yyyy")),Curves!$11:$11,0)</f>
        <v>28</v>
      </c>
      <c r="DI357" s="12">
        <f>MATCH(CONCATENATE("B ",TEXT($BV357,"mmm-yyyy")),Curves!$11:$11,0)</f>
        <v>16</v>
      </c>
      <c r="DJ357" s="12">
        <f>MATCH(CONCATENATE("DISC ",TEXT($BV357,"mmm-yyyy")),Curves!$11:$11,0)</f>
        <v>40</v>
      </c>
      <c r="DL357" s="12">
        <f>MATCH(CONCATENATE("NG ",TEXT($BW357,"mmm-yyyy")),Curves!$11:$11,0)</f>
        <v>29</v>
      </c>
      <c r="DM357" s="12">
        <f>MATCH(CONCATENATE("B ",TEXT($BW357,"mmm-yyyy")),Curves!$11:$11,0)</f>
        <v>17</v>
      </c>
      <c r="DN357" s="12">
        <f>MATCH(CONCATENATE("DISC ",TEXT($BW357,"mmm-yyyy")),Curves!$11:$11,0)</f>
        <v>41</v>
      </c>
      <c r="DP357" s="12">
        <f>MATCH(CONCATENATE("NG ",TEXT($BX357,"mmm-yyyy")),Curves!$11:$11,0)</f>
        <v>30</v>
      </c>
      <c r="DQ357" s="12">
        <f>MATCH(CONCATENATE("B ",TEXT($BX357,"mmm-yyyy")),Curves!$11:$11,0)</f>
        <v>18</v>
      </c>
      <c r="DR357" s="12">
        <f>MATCH(CONCATENATE("DISC ",TEXT($BX357,"mmm-yyyy")),Curves!$11:$11,0)</f>
        <v>42</v>
      </c>
    </row>
    <row r="358" spans="2:122" x14ac:dyDescent="0.2">
      <c r="B358" s="6">
        <f t="shared" si="407"/>
        <v>36982</v>
      </c>
      <c r="C358" s="27">
        <f>IF(Curves!C367&lt;&gt;"",Curves!C367,"")</f>
        <v>36972</v>
      </c>
      <c r="D358" s="31"/>
      <c r="E358" s="20">
        <f t="shared" si="408"/>
        <v>0</v>
      </c>
      <c r="F358" s="20">
        <f t="shared" si="410"/>
        <v>0</v>
      </c>
      <c r="G358" s="20">
        <f t="shared" si="411"/>
        <v>0</v>
      </c>
      <c r="H358" s="20">
        <f t="shared" si="412"/>
        <v>0</v>
      </c>
      <c r="I358" s="20">
        <f t="shared" si="413"/>
        <v>0</v>
      </c>
      <c r="J358" s="20">
        <f t="shared" si="414"/>
        <v>0</v>
      </c>
      <c r="K358" s="20">
        <f t="shared" si="415"/>
        <v>0</v>
      </c>
      <c r="L358" s="20">
        <f t="shared" si="416"/>
        <v>0</v>
      </c>
      <c r="M358" s="20">
        <f t="shared" si="417"/>
        <v>0</v>
      </c>
      <c r="N358" s="20">
        <f t="shared" si="418"/>
        <v>0</v>
      </c>
      <c r="O358" s="21">
        <f t="shared" si="419"/>
        <v>0</v>
      </c>
      <c r="P358" s="20"/>
      <c r="Q358" s="50">
        <f t="shared" si="420"/>
        <v>0</v>
      </c>
      <c r="R358" s="50">
        <f t="shared" si="389"/>
        <v>0</v>
      </c>
      <c r="S358" s="51">
        <f t="shared" si="421"/>
        <v>0</v>
      </c>
      <c r="U358" s="34">
        <f>INDEX(Curves!$A$12:$AZ$907,$CA358,CB358)</f>
        <v>0</v>
      </c>
      <c r="V358" s="34">
        <f>INDEX(Curves!$A$12:$AZ$907,$CA358,CC358)</f>
        <v>0</v>
      </c>
      <c r="W358" s="34">
        <f>INDEX(Curves!$A$12:$AZ$907,$CA358,CD358)</f>
        <v>0</v>
      </c>
      <c r="X358" s="34"/>
      <c r="Y358" s="34">
        <f>INDEX(Curves!$A$12:$AZ$907,$CA358,CF358)</f>
        <v>0</v>
      </c>
      <c r="Z358" s="34">
        <f>INDEX(Curves!$A$12:$AZ$907,$CA358,CG358)</f>
        <v>0</v>
      </c>
      <c r="AA358" s="34">
        <f>INDEX(Curves!$A$12:$AZ$907,$CA358,CH358)</f>
        <v>0</v>
      </c>
      <c r="AB358" s="34"/>
      <c r="AC358" s="34">
        <f>INDEX(Curves!$A$12:$AZ$907,$CA358,CJ358)</f>
        <v>0</v>
      </c>
      <c r="AD358" s="34">
        <f>INDEX(Curves!$A$12:$AZ$907,$CA358,CK358)</f>
        <v>0</v>
      </c>
      <c r="AE358" s="34">
        <f>INDEX(Curves!$A$12:$AZ$907,$CA358,CL358)</f>
        <v>0</v>
      </c>
      <c r="AF358" s="34"/>
      <c r="AG358" s="34">
        <f>INDEX(Curves!$A$12:$AZ$907,$CA358,CN358)</f>
        <v>0</v>
      </c>
      <c r="AH358" s="34">
        <f>INDEX(Curves!$A$12:$AZ$907,$CA358,CO358)</f>
        <v>0</v>
      </c>
      <c r="AI358" s="34">
        <f>INDEX(Curves!$A$12:$AZ$907,$CA358,CP358)</f>
        <v>0</v>
      </c>
      <c r="AJ358" s="34"/>
      <c r="AK358" s="34">
        <f>INDEX(Curves!$A$12:$AZ$907,$CA358,CR358)</f>
        <v>0</v>
      </c>
      <c r="AL358" s="34">
        <f>INDEX(Curves!$A$12:$AZ$907,$CA358,CS358)</f>
        <v>0</v>
      </c>
      <c r="AM358" s="34">
        <f>INDEX(Curves!$A$12:$AZ$907,$CA358,CT358)</f>
        <v>0</v>
      </c>
      <c r="AN358" s="34"/>
      <c r="AO358" s="34">
        <f>INDEX(Curves!$A$12:$AZ$907,$CA358,CV358)</f>
        <v>0</v>
      </c>
      <c r="AP358" s="34">
        <f>INDEX(Curves!$A$12:$AZ$907,$CA358,CW358)</f>
        <v>0</v>
      </c>
      <c r="AQ358" s="34">
        <f>INDEX(Curves!$A$12:$AZ$907,$CA358,CX358)</f>
        <v>0</v>
      </c>
      <c r="AR358" s="34"/>
      <c r="AS358" s="34">
        <f>INDEX(Curves!$A$12:$AZ$907,$CA358,CZ358)</f>
        <v>0</v>
      </c>
      <c r="AT358" s="34">
        <f>INDEX(Curves!$A$12:$AZ$907,$CA358,DA358)</f>
        <v>0</v>
      </c>
      <c r="AU358" s="34">
        <f>INDEX(Curves!$A$12:$AZ$907,$CA358,DB358)</f>
        <v>0</v>
      </c>
      <c r="AV358" s="34"/>
      <c r="AW358" s="34">
        <f>INDEX(Curves!$A$12:$AZ$907,$CA358,DD358)</f>
        <v>0</v>
      </c>
      <c r="AX358" s="34">
        <f>INDEX(Curves!$A$12:$AZ$907,$CA358,DE358)</f>
        <v>0</v>
      </c>
      <c r="AY358" s="34">
        <f>INDEX(Curves!$A$12:$AZ$907,$CA358,DF358)</f>
        <v>0</v>
      </c>
      <c r="AZ358" s="34"/>
      <c r="BA358" s="34">
        <f>INDEX(Curves!$A$12:$AZ$907,$CA358,DH358)</f>
        <v>0</v>
      </c>
      <c r="BB358" s="34">
        <f>INDEX(Curves!$A$12:$AZ$907,$CA358,DI358)</f>
        <v>0</v>
      </c>
      <c r="BC358" s="34">
        <f>INDEX(Curves!$A$12:$AZ$907,$CA358,DJ358)</f>
        <v>0</v>
      </c>
      <c r="BD358" s="34"/>
      <c r="BE358" s="34">
        <f>INDEX(Curves!$A$12:$AZ$907,$CA358,DL358)</f>
        <v>0</v>
      </c>
      <c r="BF358" s="34">
        <f>INDEX(Curves!$A$12:$AZ$907,$CA358,DM358)</f>
        <v>0</v>
      </c>
      <c r="BG358" s="34">
        <f>INDEX(Curves!$A$12:$AZ$907,$CA358,DN358)</f>
        <v>0</v>
      </c>
      <c r="BH358" s="34"/>
      <c r="BI358" s="34">
        <f>INDEX(Curves!$A$12:$AZ$907,$CA358,DP358)</f>
        <v>0</v>
      </c>
      <c r="BJ358" s="34">
        <f>INDEX(Curves!$A$12:$AZ$907,$CA358,DQ358)</f>
        <v>0</v>
      </c>
      <c r="BK358" s="34">
        <f>INDEX(Curves!$A$12:$AZ$907,$CA358,DR358)</f>
        <v>0</v>
      </c>
      <c r="BL358"/>
      <c r="BM358"/>
      <c r="BN358" s="17">
        <f t="shared" si="423"/>
        <v>36647</v>
      </c>
      <c r="BO358" s="17">
        <f t="shared" ref="BO358:BX358" si="457">EOMONTH(BN358,1)</f>
        <v>36707</v>
      </c>
      <c r="BP358" s="17">
        <f t="shared" si="457"/>
        <v>36738</v>
      </c>
      <c r="BQ358" s="17">
        <f t="shared" si="457"/>
        <v>36769</v>
      </c>
      <c r="BR358" s="17">
        <f t="shared" si="457"/>
        <v>36799</v>
      </c>
      <c r="BS358" s="17">
        <f t="shared" si="457"/>
        <v>36830</v>
      </c>
      <c r="BT358" s="17">
        <f t="shared" si="457"/>
        <v>36860</v>
      </c>
      <c r="BU358" s="17">
        <f t="shared" si="457"/>
        <v>36891</v>
      </c>
      <c r="BV358" s="17">
        <f t="shared" si="457"/>
        <v>36922</v>
      </c>
      <c r="BW358" s="17">
        <f t="shared" si="457"/>
        <v>36950</v>
      </c>
      <c r="BX358" s="17">
        <f t="shared" si="457"/>
        <v>36981</v>
      </c>
      <c r="BY358" s="9"/>
      <c r="CA358" s="12">
        <f>MATCH(C358,Curves!$C$12:$C$433,0)</f>
        <v>356</v>
      </c>
      <c r="CB358" s="12">
        <f>MATCH(CONCATENATE("NG ",TEXT($BN358,"mmm-yyyy")),Curves!$11:$11,0)</f>
        <v>20</v>
      </c>
      <c r="CC358" s="12">
        <f>MATCH(CONCATENATE("B ",TEXT($BN358,"mmm-yyyy")),Curves!$11:$11,0)</f>
        <v>8</v>
      </c>
      <c r="CD358" s="12">
        <f>MATCH(CONCATENATE("DISC ",TEXT($BN358,"mmm-yyyy")),Curves!$11:$11,0)</f>
        <v>32</v>
      </c>
      <c r="CE358" s="12"/>
      <c r="CF358" s="12">
        <f>MATCH(CONCATENATE("NG ",TEXT($BO358,"mmm-yyyy")),Curves!$11:$11,0)</f>
        <v>21</v>
      </c>
      <c r="CG358" s="12">
        <f>MATCH(CONCATENATE("B ",TEXT($BO358,"mmm-yyyy")),Curves!$11:$11,0)</f>
        <v>9</v>
      </c>
      <c r="CH358" s="12">
        <f>MATCH(CONCATENATE("DISC ",TEXT($BO358,"mmm-yyyy")),Curves!$11:$11,0)</f>
        <v>33</v>
      </c>
      <c r="CI358" s="12"/>
      <c r="CJ358" s="12">
        <f>MATCH(CONCATENATE("NG ",TEXT($BP358,"mmm-yyyy")),Curves!$11:$11,0)</f>
        <v>22</v>
      </c>
      <c r="CK358" s="12">
        <f>MATCH(CONCATENATE("B ",TEXT($BP358,"mmm-yyyy")),Curves!$11:$11,0)</f>
        <v>10</v>
      </c>
      <c r="CL358" s="12">
        <f>MATCH(CONCATENATE("DISC ",TEXT($BP358,"mmm-yyyy")),Curves!$11:$11,0)</f>
        <v>34</v>
      </c>
      <c r="CM358" s="12"/>
      <c r="CN358" s="12">
        <f>MATCH(CONCATENATE("NG ",TEXT($BQ358,"mmm-yyyy")),Curves!$11:$11,0)</f>
        <v>23</v>
      </c>
      <c r="CO358" s="12">
        <f>MATCH(CONCATENATE("B ",TEXT($BQ358,"mmm-yyyy")),Curves!$11:$11,0)</f>
        <v>11</v>
      </c>
      <c r="CP358" s="12">
        <f>MATCH(CONCATENATE("DISC ",TEXT($BQ358,"mmm-yyyy")),Curves!$11:$11,0)</f>
        <v>35</v>
      </c>
      <c r="CQ358" s="12"/>
      <c r="CR358" s="12">
        <f>MATCH(CONCATENATE("NG ",TEXT($BR358,"mmm-yyyy")),Curves!$11:$11,0)</f>
        <v>24</v>
      </c>
      <c r="CS358" s="12">
        <f>MATCH(CONCATENATE("B ",TEXT($BR358,"mmm-yyyy")),Curves!$11:$11,0)</f>
        <v>12</v>
      </c>
      <c r="CT358" s="12">
        <f>MATCH(CONCATENATE("DISC ",TEXT($BR358,"mmm-yyyy")),Curves!$11:$11,0)</f>
        <v>36</v>
      </c>
      <c r="CU358" s="12"/>
      <c r="CV358" s="12">
        <f>MATCH(CONCATENATE("NG ",TEXT($BS358,"mmm-yyyy")),Curves!$11:$11,0)</f>
        <v>25</v>
      </c>
      <c r="CW358" s="12">
        <f>MATCH(CONCATENATE("B ",TEXT($BS358,"mmm-yyyy")),Curves!$11:$11,0)</f>
        <v>13</v>
      </c>
      <c r="CX358" s="12">
        <f>MATCH(CONCATENATE("DISC ",TEXT($BS358,"mmm-yyyy")),Curves!$11:$11,0)</f>
        <v>37</v>
      </c>
      <c r="CY358" s="12"/>
      <c r="CZ358" s="12">
        <f>MATCH(CONCATENATE("NG ",TEXT($BT358,"mmm-yyyy")),Curves!$11:$11,0)</f>
        <v>26</v>
      </c>
      <c r="DA358" s="12">
        <f>MATCH(CONCATENATE("B ",TEXT($BT358,"mmm-yyyy")),Curves!$11:$11,0)</f>
        <v>14</v>
      </c>
      <c r="DB358" s="12">
        <f>MATCH(CONCATENATE("DISC ",TEXT($BT358,"mmm-yyyy")),Curves!$11:$11,0)</f>
        <v>38</v>
      </c>
      <c r="DC358" s="12"/>
      <c r="DD358" s="12">
        <f>MATCH(CONCATENATE("NG ",TEXT($BU358,"mmm-yyyy")),Curves!$11:$11,0)</f>
        <v>27</v>
      </c>
      <c r="DE358" s="12">
        <f>MATCH(CONCATENATE("B ",TEXT($BU358,"mmm-yyyy")),Curves!$11:$11,0)</f>
        <v>15</v>
      </c>
      <c r="DF358" s="12">
        <f>MATCH(CONCATENATE("DISC ",TEXT($BU358,"mmm-yyyy")),Curves!$11:$11,0)</f>
        <v>39</v>
      </c>
      <c r="DG358" s="12"/>
      <c r="DH358" s="12">
        <f>MATCH(CONCATENATE("NG ",TEXT($BV358,"mmm-yyyy")),Curves!$11:$11,0)</f>
        <v>28</v>
      </c>
      <c r="DI358" s="12">
        <f>MATCH(CONCATENATE("B ",TEXT($BV358,"mmm-yyyy")),Curves!$11:$11,0)</f>
        <v>16</v>
      </c>
      <c r="DJ358" s="12">
        <f>MATCH(CONCATENATE("DISC ",TEXT($BV358,"mmm-yyyy")),Curves!$11:$11,0)</f>
        <v>40</v>
      </c>
      <c r="DL358" s="12">
        <f>MATCH(CONCATENATE("NG ",TEXT($BW358,"mmm-yyyy")),Curves!$11:$11,0)</f>
        <v>29</v>
      </c>
      <c r="DM358" s="12">
        <f>MATCH(CONCATENATE("B ",TEXT($BW358,"mmm-yyyy")),Curves!$11:$11,0)</f>
        <v>17</v>
      </c>
      <c r="DN358" s="12">
        <f>MATCH(CONCATENATE("DISC ",TEXT($BW358,"mmm-yyyy")),Curves!$11:$11,0)</f>
        <v>41</v>
      </c>
      <c r="DP358" s="12">
        <f>MATCH(CONCATENATE("NG ",TEXT($BX358,"mmm-yyyy")),Curves!$11:$11,0)</f>
        <v>30</v>
      </c>
      <c r="DQ358" s="12">
        <f>MATCH(CONCATENATE("B ",TEXT($BX358,"mmm-yyyy")),Curves!$11:$11,0)</f>
        <v>18</v>
      </c>
      <c r="DR358" s="12">
        <f>MATCH(CONCATENATE("DISC ",TEXT($BX358,"mmm-yyyy")),Curves!$11:$11,0)</f>
        <v>42</v>
      </c>
    </row>
    <row r="359" spans="2:122" x14ac:dyDescent="0.2">
      <c r="B359" s="6">
        <f t="shared" si="407"/>
        <v>36982</v>
      </c>
      <c r="C359" s="27">
        <f>IF(Curves!C368&lt;&gt;"",Curves!C368,"")</f>
        <v>36973</v>
      </c>
      <c r="D359" s="31"/>
      <c r="E359" s="20">
        <f t="shared" si="408"/>
        <v>0</v>
      </c>
      <c r="F359" s="20">
        <f t="shared" si="410"/>
        <v>0</v>
      </c>
      <c r="G359" s="20">
        <f t="shared" si="411"/>
        <v>0</v>
      </c>
      <c r="H359" s="20">
        <f t="shared" si="412"/>
        <v>0</v>
      </c>
      <c r="I359" s="20">
        <f t="shared" si="413"/>
        <v>0</v>
      </c>
      <c r="J359" s="20">
        <f t="shared" si="414"/>
        <v>0</v>
      </c>
      <c r="K359" s="20">
        <f t="shared" si="415"/>
        <v>0</v>
      </c>
      <c r="L359" s="20">
        <f t="shared" si="416"/>
        <v>0</v>
      </c>
      <c r="M359" s="20">
        <f t="shared" si="417"/>
        <v>0</v>
      </c>
      <c r="N359" s="20">
        <f t="shared" si="418"/>
        <v>0</v>
      </c>
      <c r="O359" s="21">
        <f t="shared" si="419"/>
        <v>0</v>
      </c>
      <c r="P359" s="20"/>
      <c r="Q359" s="50">
        <f t="shared" si="420"/>
        <v>0</v>
      </c>
      <c r="R359" s="50">
        <f t="shared" si="389"/>
        <v>0</v>
      </c>
      <c r="S359" s="51">
        <f t="shared" si="421"/>
        <v>0</v>
      </c>
      <c r="U359" s="34">
        <f>INDEX(Curves!$A$12:$AZ$907,$CA359,CB359)</f>
        <v>0</v>
      </c>
      <c r="V359" s="34">
        <f>INDEX(Curves!$A$12:$AZ$907,$CA359,CC359)</f>
        <v>0</v>
      </c>
      <c r="W359" s="34">
        <f>INDEX(Curves!$A$12:$AZ$907,$CA359,CD359)</f>
        <v>0</v>
      </c>
      <c r="X359" s="34"/>
      <c r="Y359" s="34">
        <f>INDEX(Curves!$A$12:$AZ$907,$CA359,CF359)</f>
        <v>0</v>
      </c>
      <c r="Z359" s="34">
        <f>INDEX(Curves!$A$12:$AZ$907,$CA359,CG359)</f>
        <v>0</v>
      </c>
      <c r="AA359" s="34">
        <f>INDEX(Curves!$A$12:$AZ$907,$CA359,CH359)</f>
        <v>0</v>
      </c>
      <c r="AB359" s="34"/>
      <c r="AC359" s="34">
        <f>INDEX(Curves!$A$12:$AZ$907,$CA359,CJ359)</f>
        <v>0</v>
      </c>
      <c r="AD359" s="34">
        <f>INDEX(Curves!$A$12:$AZ$907,$CA359,CK359)</f>
        <v>0</v>
      </c>
      <c r="AE359" s="34">
        <f>INDEX(Curves!$A$12:$AZ$907,$CA359,CL359)</f>
        <v>0</v>
      </c>
      <c r="AF359" s="34"/>
      <c r="AG359" s="34">
        <f>INDEX(Curves!$A$12:$AZ$907,$CA359,CN359)</f>
        <v>0</v>
      </c>
      <c r="AH359" s="34">
        <f>INDEX(Curves!$A$12:$AZ$907,$CA359,CO359)</f>
        <v>0</v>
      </c>
      <c r="AI359" s="34">
        <f>INDEX(Curves!$A$12:$AZ$907,$CA359,CP359)</f>
        <v>0</v>
      </c>
      <c r="AJ359" s="34"/>
      <c r="AK359" s="34">
        <f>INDEX(Curves!$A$12:$AZ$907,$CA359,CR359)</f>
        <v>0</v>
      </c>
      <c r="AL359" s="34">
        <f>INDEX(Curves!$A$12:$AZ$907,$CA359,CS359)</f>
        <v>0</v>
      </c>
      <c r="AM359" s="34">
        <f>INDEX(Curves!$A$12:$AZ$907,$CA359,CT359)</f>
        <v>0</v>
      </c>
      <c r="AN359" s="34"/>
      <c r="AO359" s="34">
        <f>INDEX(Curves!$A$12:$AZ$907,$CA359,CV359)</f>
        <v>0</v>
      </c>
      <c r="AP359" s="34">
        <f>INDEX(Curves!$A$12:$AZ$907,$CA359,CW359)</f>
        <v>0</v>
      </c>
      <c r="AQ359" s="34">
        <f>INDEX(Curves!$A$12:$AZ$907,$CA359,CX359)</f>
        <v>0</v>
      </c>
      <c r="AR359" s="34"/>
      <c r="AS359" s="34">
        <f>INDEX(Curves!$A$12:$AZ$907,$CA359,CZ359)</f>
        <v>0</v>
      </c>
      <c r="AT359" s="34">
        <f>INDEX(Curves!$A$12:$AZ$907,$CA359,DA359)</f>
        <v>0</v>
      </c>
      <c r="AU359" s="34">
        <f>INDEX(Curves!$A$12:$AZ$907,$CA359,DB359)</f>
        <v>0</v>
      </c>
      <c r="AV359" s="34"/>
      <c r="AW359" s="34">
        <f>INDEX(Curves!$A$12:$AZ$907,$CA359,DD359)</f>
        <v>0</v>
      </c>
      <c r="AX359" s="34">
        <f>INDEX(Curves!$A$12:$AZ$907,$CA359,DE359)</f>
        <v>0</v>
      </c>
      <c r="AY359" s="34">
        <f>INDEX(Curves!$A$12:$AZ$907,$CA359,DF359)</f>
        <v>0</v>
      </c>
      <c r="AZ359" s="34"/>
      <c r="BA359" s="34">
        <f>INDEX(Curves!$A$12:$AZ$907,$CA359,DH359)</f>
        <v>0</v>
      </c>
      <c r="BB359" s="34">
        <f>INDEX(Curves!$A$12:$AZ$907,$CA359,DI359)</f>
        <v>0</v>
      </c>
      <c r="BC359" s="34">
        <f>INDEX(Curves!$A$12:$AZ$907,$CA359,DJ359)</f>
        <v>0</v>
      </c>
      <c r="BD359" s="34"/>
      <c r="BE359" s="34">
        <f>INDEX(Curves!$A$12:$AZ$907,$CA359,DL359)</f>
        <v>0</v>
      </c>
      <c r="BF359" s="34">
        <f>INDEX(Curves!$A$12:$AZ$907,$CA359,DM359)</f>
        <v>0</v>
      </c>
      <c r="BG359" s="34">
        <f>INDEX(Curves!$A$12:$AZ$907,$CA359,DN359)</f>
        <v>0</v>
      </c>
      <c r="BH359" s="34"/>
      <c r="BI359" s="34">
        <f>INDEX(Curves!$A$12:$AZ$907,$CA359,DP359)</f>
        <v>0</v>
      </c>
      <c r="BJ359" s="34">
        <f>INDEX(Curves!$A$12:$AZ$907,$CA359,DQ359)</f>
        <v>0</v>
      </c>
      <c r="BK359" s="34">
        <f>INDEX(Curves!$A$12:$AZ$907,$CA359,DR359)</f>
        <v>0</v>
      </c>
      <c r="BL359"/>
      <c r="BM359"/>
      <c r="BN359" s="17">
        <f t="shared" si="423"/>
        <v>36647</v>
      </c>
      <c r="BO359" s="17">
        <f t="shared" ref="BO359:BX359" si="458">EOMONTH(BN359,1)</f>
        <v>36707</v>
      </c>
      <c r="BP359" s="17">
        <f t="shared" si="458"/>
        <v>36738</v>
      </c>
      <c r="BQ359" s="17">
        <f t="shared" si="458"/>
        <v>36769</v>
      </c>
      <c r="BR359" s="17">
        <f t="shared" si="458"/>
        <v>36799</v>
      </c>
      <c r="BS359" s="17">
        <f t="shared" si="458"/>
        <v>36830</v>
      </c>
      <c r="BT359" s="17">
        <f t="shared" si="458"/>
        <v>36860</v>
      </c>
      <c r="BU359" s="17">
        <f t="shared" si="458"/>
        <v>36891</v>
      </c>
      <c r="BV359" s="17">
        <f t="shared" si="458"/>
        <v>36922</v>
      </c>
      <c r="BW359" s="17">
        <f t="shared" si="458"/>
        <v>36950</v>
      </c>
      <c r="BX359" s="17">
        <f t="shared" si="458"/>
        <v>36981</v>
      </c>
      <c r="BY359" s="9"/>
      <c r="CA359" s="12">
        <f>MATCH(C359,Curves!$C$12:$C$433,0)</f>
        <v>357</v>
      </c>
      <c r="CB359" s="12">
        <f>MATCH(CONCATENATE("NG ",TEXT($BN359,"mmm-yyyy")),Curves!$11:$11,0)</f>
        <v>20</v>
      </c>
      <c r="CC359" s="12">
        <f>MATCH(CONCATENATE("B ",TEXT($BN359,"mmm-yyyy")),Curves!$11:$11,0)</f>
        <v>8</v>
      </c>
      <c r="CD359" s="12">
        <f>MATCH(CONCATENATE("DISC ",TEXT($BN359,"mmm-yyyy")),Curves!$11:$11,0)</f>
        <v>32</v>
      </c>
      <c r="CE359" s="12"/>
      <c r="CF359" s="12">
        <f>MATCH(CONCATENATE("NG ",TEXT($BO359,"mmm-yyyy")),Curves!$11:$11,0)</f>
        <v>21</v>
      </c>
      <c r="CG359" s="12">
        <f>MATCH(CONCATENATE("B ",TEXT($BO359,"mmm-yyyy")),Curves!$11:$11,0)</f>
        <v>9</v>
      </c>
      <c r="CH359" s="12">
        <f>MATCH(CONCATENATE("DISC ",TEXT($BO359,"mmm-yyyy")),Curves!$11:$11,0)</f>
        <v>33</v>
      </c>
      <c r="CI359" s="12"/>
      <c r="CJ359" s="12">
        <f>MATCH(CONCATENATE("NG ",TEXT($BP359,"mmm-yyyy")),Curves!$11:$11,0)</f>
        <v>22</v>
      </c>
      <c r="CK359" s="12">
        <f>MATCH(CONCATENATE("B ",TEXT($BP359,"mmm-yyyy")),Curves!$11:$11,0)</f>
        <v>10</v>
      </c>
      <c r="CL359" s="12">
        <f>MATCH(CONCATENATE("DISC ",TEXT($BP359,"mmm-yyyy")),Curves!$11:$11,0)</f>
        <v>34</v>
      </c>
      <c r="CM359" s="12"/>
      <c r="CN359" s="12">
        <f>MATCH(CONCATENATE("NG ",TEXT($BQ359,"mmm-yyyy")),Curves!$11:$11,0)</f>
        <v>23</v>
      </c>
      <c r="CO359" s="12">
        <f>MATCH(CONCATENATE("B ",TEXT($BQ359,"mmm-yyyy")),Curves!$11:$11,0)</f>
        <v>11</v>
      </c>
      <c r="CP359" s="12">
        <f>MATCH(CONCATENATE("DISC ",TEXT($BQ359,"mmm-yyyy")),Curves!$11:$11,0)</f>
        <v>35</v>
      </c>
      <c r="CQ359" s="12"/>
      <c r="CR359" s="12">
        <f>MATCH(CONCATENATE("NG ",TEXT($BR359,"mmm-yyyy")),Curves!$11:$11,0)</f>
        <v>24</v>
      </c>
      <c r="CS359" s="12">
        <f>MATCH(CONCATENATE("B ",TEXT($BR359,"mmm-yyyy")),Curves!$11:$11,0)</f>
        <v>12</v>
      </c>
      <c r="CT359" s="12">
        <f>MATCH(CONCATENATE("DISC ",TEXT($BR359,"mmm-yyyy")),Curves!$11:$11,0)</f>
        <v>36</v>
      </c>
      <c r="CU359" s="12"/>
      <c r="CV359" s="12">
        <f>MATCH(CONCATENATE("NG ",TEXT($BS359,"mmm-yyyy")),Curves!$11:$11,0)</f>
        <v>25</v>
      </c>
      <c r="CW359" s="12">
        <f>MATCH(CONCATENATE("B ",TEXT($BS359,"mmm-yyyy")),Curves!$11:$11,0)</f>
        <v>13</v>
      </c>
      <c r="CX359" s="12">
        <f>MATCH(CONCATENATE("DISC ",TEXT($BS359,"mmm-yyyy")),Curves!$11:$11,0)</f>
        <v>37</v>
      </c>
      <c r="CY359" s="12"/>
      <c r="CZ359" s="12">
        <f>MATCH(CONCATENATE("NG ",TEXT($BT359,"mmm-yyyy")),Curves!$11:$11,0)</f>
        <v>26</v>
      </c>
      <c r="DA359" s="12">
        <f>MATCH(CONCATENATE("B ",TEXT($BT359,"mmm-yyyy")),Curves!$11:$11,0)</f>
        <v>14</v>
      </c>
      <c r="DB359" s="12">
        <f>MATCH(CONCATENATE("DISC ",TEXT($BT359,"mmm-yyyy")),Curves!$11:$11,0)</f>
        <v>38</v>
      </c>
      <c r="DC359" s="12"/>
      <c r="DD359" s="12">
        <f>MATCH(CONCATENATE("NG ",TEXT($BU359,"mmm-yyyy")),Curves!$11:$11,0)</f>
        <v>27</v>
      </c>
      <c r="DE359" s="12">
        <f>MATCH(CONCATENATE("B ",TEXT($BU359,"mmm-yyyy")),Curves!$11:$11,0)</f>
        <v>15</v>
      </c>
      <c r="DF359" s="12">
        <f>MATCH(CONCATENATE("DISC ",TEXT($BU359,"mmm-yyyy")),Curves!$11:$11,0)</f>
        <v>39</v>
      </c>
      <c r="DG359" s="12"/>
      <c r="DH359" s="12">
        <f>MATCH(CONCATENATE("NG ",TEXT($BV359,"mmm-yyyy")),Curves!$11:$11,0)</f>
        <v>28</v>
      </c>
      <c r="DI359" s="12">
        <f>MATCH(CONCATENATE("B ",TEXT($BV359,"mmm-yyyy")),Curves!$11:$11,0)</f>
        <v>16</v>
      </c>
      <c r="DJ359" s="12">
        <f>MATCH(CONCATENATE("DISC ",TEXT($BV359,"mmm-yyyy")),Curves!$11:$11,0)</f>
        <v>40</v>
      </c>
      <c r="DL359" s="12">
        <f>MATCH(CONCATENATE("NG ",TEXT($BW359,"mmm-yyyy")),Curves!$11:$11,0)</f>
        <v>29</v>
      </c>
      <c r="DM359" s="12">
        <f>MATCH(CONCATENATE("B ",TEXT($BW359,"mmm-yyyy")),Curves!$11:$11,0)</f>
        <v>17</v>
      </c>
      <c r="DN359" s="12">
        <f>MATCH(CONCATENATE("DISC ",TEXT($BW359,"mmm-yyyy")),Curves!$11:$11,0)</f>
        <v>41</v>
      </c>
      <c r="DP359" s="12">
        <f>MATCH(CONCATENATE("NG ",TEXT($BX359,"mmm-yyyy")),Curves!$11:$11,0)</f>
        <v>30</v>
      </c>
      <c r="DQ359" s="12">
        <f>MATCH(CONCATENATE("B ",TEXT($BX359,"mmm-yyyy")),Curves!$11:$11,0)</f>
        <v>18</v>
      </c>
      <c r="DR359" s="12">
        <f>MATCH(CONCATENATE("DISC ",TEXT($BX359,"mmm-yyyy")),Curves!$11:$11,0)</f>
        <v>42</v>
      </c>
    </row>
    <row r="360" spans="2:122" x14ac:dyDescent="0.2">
      <c r="B360" s="6">
        <f t="shared" si="407"/>
        <v>36982</v>
      </c>
      <c r="C360" s="27">
        <f>IF(Curves!C369&lt;&gt;"",Curves!C369,"")</f>
        <v>36974</v>
      </c>
      <c r="D360" s="31"/>
      <c r="E360" s="20">
        <f t="shared" si="408"/>
        <v>0</v>
      </c>
      <c r="F360" s="20">
        <f t="shared" si="410"/>
        <v>0</v>
      </c>
      <c r="G360" s="20">
        <f t="shared" si="411"/>
        <v>0</v>
      </c>
      <c r="H360" s="20">
        <f t="shared" si="412"/>
        <v>0</v>
      </c>
      <c r="I360" s="20">
        <f t="shared" si="413"/>
        <v>0</v>
      </c>
      <c r="J360" s="20">
        <f t="shared" si="414"/>
        <v>0</v>
      </c>
      <c r="K360" s="20">
        <f t="shared" si="415"/>
        <v>0</v>
      </c>
      <c r="L360" s="20">
        <f t="shared" si="416"/>
        <v>0</v>
      </c>
      <c r="M360" s="20">
        <f t="shared" si="417"/>
        <v>0</v>
      </c>
      <c r="N360" s="20">
        <f t="shared" si="418"/>
        <v>0</v>
      </c>
      <c r="O360" s="21">
        <f t="shared" si="419"/>
        <v>0</v>
      </c>
      <c r="P360" s="20"/>
      <c r="Q360" s="50">
        <f t="shared" si="420"/>
        <v>0</v>
      </c>
      <c r="R360" s="50">
        <f t="shared" si="389"/>
        <v>0</v>
      </c>
      <c r="S360" s="51">
        <f t="shared" si="421"/>
        <v>0</v>
      </c>
      <c r="U360" s="34">
        <f>INDEX(Curves!$A$12:$AZ$907,$CA360,CB360)</f>
        <v>0</v>
      </c>
      <c r="V360" s="34">
        <f>INDEX(Curves!$A$12:$AZ$907,$CA360,CC360)</f>
        <v>0</v>
      </c>
      <c r="W360" s="34">
        <f>INDEX(Curves!$A$12:$AZ$907,$CA360,CD360)</f>
        <v>0</v>
      </c>
      <c r="X360" s="34"/>
      <c r="Y360" s="34">
        <f>INDEX(Curves!$A$12:$AZ$907,$CA360,CF360)</f>
        <v>0</v>
      </c>
      <c r="Z360" s="34">
        <f>INDEX(Curves!$A$12:$AZ$907,$CA360,CG360)</f>
        <v>0</v>
      </c>
      <c r="AA360" s="34">
        <f>INDEX(Curves!$A$12:$AZ$907,$CA360,CH360)</f>
        <v>0</v>
      </c>
      <c r="AB360" s="34"/>
      <c r="AC360" s="34">
        <f>INDEX(Curves!$A$12:$AZ$907,$CA360,CJ360)</f>
        <v>0</v>
      </c>
      <c r="AD360" s="34">
        <f>INDEX(Curves!$A$12:$AZ$907,$CA360,CK360)</f>
        <v>0</v>
      </c>
      <c r="AE360" s="34">
        <f>INDEX(Curves!$A$12:$AZ$907,$CA360,CL360)</f>
        <v>0</v>
      </c>
      <c r="AF360" s="34"/>
      <c r="AG360" s="34">
        <f>INDEX(Curves!$A$12:$AZ$907,$CA360,CN360)</f>
        <v>0</v>
      </c>
      <c r="AH360" s="34">
        <f>INDEX(Curves!$A$12:$AZ$907,$CA360,CO360)</f>
        <v>0</v>
      </c>
      <c r="AI360" s="34">
        <f>INDEX(Curves!$A$12:$AZ$907,$CA360,CP360)</f>
        <v>0</v>
      </c>
      <c r="AJ360" s="34"/>
      <c r="AK360" s="34">
        <f>INDEX(Curves!$A$12:$AZ$907,$CA360,CR360)</f>
        <v>0</v>
      </c>
      <c r="AL360" s="34">
        <f>INDEX(Curves!$A$12:$AZ$907,$CA360,CS360)</f>
        <v>0</v>
      </c>
      <c r="AM360" s="34">
        <f>INDEX(Curves!$A$12:$AZ$907,$CA360,CT360)</f>
        <v>0</v>
      </c>
      <c r="AN360" s="34"/>
      <c r="AO360" s="34">
        <f>INDEX(Curves!$A$12:$AZ$907,$CA360,CV360)</f>
        <v>0</v>
      </c>
      <c r="AP360" s="34">
        <f>INDEX(Curves!$A$12:$AZ$907,$CA360,CW360)</f>
        <v>0</v>
      </c>
      <c r="AQ360" s="34">
        <f>INDEX(Curves!$A$12:$AZ$907,$CA360,CX360)</f>
        <v>0</v>
      </c>
      <c r="AR360" s="34"/>
      <c r="AS360" s="34">
        <f>INDEX(Curves!$A$12:$AZ$907,$CA360,CZ360)</f>
        <v>0</v>
      </c>
      <c r="AT360" s="34">
        <f>INDEX(Curves!$A$12:$AZ$907,$CA360,DA360)</f>
        <v>0</v>
      </c>
      <c r="AU360" s="34">
        <f>INDEX(Curves!$A$12:$AZ$907,$CA360,DB360)</f>
        <v>0</v>
      </c>
      <c r="AV360" s="34"/>
      <c r="AW360" s="34">
        <f>INDEX(Curves!$A$12:$AZ$907,$CA360,DD360)</f>
        <v>0</v>
      </c>
      <c r="AX360" s="34">
        <f>INDEX(Curves!$A$12:$AZ$907,$CA360,DE360)</f>
        <v>0</v>
      </c>
      <c r="AY360" s="34">
        <f>INDEX(Curves!$A$12:$AZ$907,$CA360,DF360)</f>
        <v>0</v>
      </c>
      <c r="AZ360" s="34"/>
      <c r="BA360" s="34">
        <f>INDEX(Curves!$A$12:$AZ$907,$CA360,DH360)</f>
        <v>0</v>
      </c>
      <c r="BB360" s="34">
        <f>INDEX(Curves!$A$12:$AZ$907,$CA360,DI360)</f>
        <v>0</v>
      </c>
      <c r="BC360" s="34">
        <f>INDEX(Curves!$A$12:$AZ$907,$CA360,DJ360)</f>
        <v>0</v>
      </c>
      <c r="BD360" s="34"/>
      <c r="BE360" s="34">
        <f>INDEX(Curves!$A$12:$AZ$907,$CA360,DL360)</f>
        <v>0</v>
      </c>
      <c r="BF360" s="34">
        <f>INDEX(Curves!$A$12:$AZ$907,$CA360,DM360)</f>
        <v>0</v>
      </c>
      <c r="BG360" s="34">
        <f>INDEX(Curves!$A$12:$AZ$907,$CA360,DN360)</f>
        <v>0</v>
      </c>
      <c r="BH360" s="34"/>
      <c r="BI360" s="34">
        <f>INDEX(Curves!$A$12:$AZ$907,$CA360,DP360)</f>
        <v>0</v>
      </c>
      <c r="BJ360" s="34">
        <f>INDEX(Curves!$A$12:$AZ$907,$CA360,DQ360)</f>
        <v>0</v>
      </c>
      <c r="BK360" s="34">
        <f>INDEX(Curves!$A$12:$AZ$907,$CA360,DR360)</f>
        <v>0</v>
      </c>
      <c r="BL360"/>
      <c r="BM360"/>
      <c r="BN360" s="17">
        <f t="shared" si="423"/>
        <v>36647</v>
      </c>
      <c r="BO360" s="17">
        <f t="shared" ref="BO360:BX360" si="459">EOMONTH(BN360,1)</f>
        <v>36707</v>
      </c>
      <c r="BP360" s="17">
        <f t="shared" si="459"/>
        <v>36738</v>
      </c>
      <c r="BQ360" s="17">
        <f t="shared" si="459"/>
        <v>36769</v>
      </c>
      <c r="BR360" s="17">
        <f t="shared" si="459"/>
        <v>36799</v>
      </c>
      <c r="BS360" s="17">
        <f t="shared" si="459"/>
        <v>36830</v>
      </c>
      <c r="BT360" s="17">
        <f t="shared" si="459"/>
        <v>36860</v>
      </c>
      <c r="BU360" s="17">
        <f t="shared" si="459"/>
        <v>36891</v>
      </c>
      <c r="BV360" s="17">
        <f t="shared" si="459"/>
        <v>36922</v>
      </c>
      <c r="BW360" s="17">
        <f t="shared" si="459"/>
        <v>36950</v>
      </c>
      <c r="BX360" s="17">
        <f t="shared" si="459"/>
        <v>36981</v>
      </c>
      <c r="BY360" s="9"/>
      <c r="CA360" s="12">
        <f>MATCH(C360,Curves!$C$12:$C$433,0)</f>
        <v>358</v>
      </c>
      <c r="CB360" s="12">
        <f>MATCH(CONCATENATE("NG ",TEXT($BN360,"mmm-yyyy")),Curves!$11:$11,0)</f>
        <v>20</v>
      </c>
      <c r="CC360" s="12">
        <f>MATCH(CONCATENATE("B ",TEXT($BN360,"mmm-yyyy")),Curves!$11:$11,0)</f>
        <v>8</v>
      </c>
      <c r="CD360" s="12">
        <f>MATCH(CONCATENATE("DISC ",TEXT($BN360,"mmm-yyyy")),Curves!$11:$11,0)</f>
        <v>32</v>
      </c>
      <c r="CE360" s="12"/>
      <c r="CF360" s="12">
        <f>MATCH(CONCATENATE("NG ",TEXT($BO360,"mmm-yyyy")),Curves!$11:$11,0)</f>
        <v>21</v>
      </c>
      <c r="CG360" s="12">
        <f>MATCH(CONCATENATE("B ",TEXT($BO360,"mmm-yyyy")),Curves!$11:$11,0)</f>
        <v>9</v>
      </c>
      <c r="CH360" s="12">
        <f>MATCH(CONCATENATE("DISC ",TEXT($BO360,"mmm-yyyy")),Curves!$11:$11,0)</f>
        <v>33</v>
      </c>
      <c r="CI360" s="12"/>
      <c r="CJ360" s="12">
        <f>MATCH(CONCATENATE("NG ",TEXT($BP360,"mmm-yyyy")),Curves!$11:$11,0)</f>
        <v>22</v>
      </c>
      <c r="CK360" s="12">
        <f>MATCH(CONCATENATE("B ",TEXT($BP360,"mmm-yyyy")),Curves!$11:$11,0)</f>
        <v>10</v>
      </c>
      <c r="CL360" s="12">
        <f>MATCH(CONCATENATE("DISC ",TEXT($BP360,"mmm-yyyy")),Curves!$11:$11,0)</f>
        <v>34</v>
      </c>
      <c r="CM360" s="12"/>
      <c r="CN360" s="12">
        <f>MATCH(CONCATENATE("NG ",TEXT($BQ360,"mmm-yyyy")),Curves!$11:$11,0)</f>
        <v>23</v>
      </c>
      <c r="CO360" s="12">
        <f>MATCH(CONCATENATE("B ",TEXT($BQ360,"mmm-yyyy")),Curves!$11:$11,0)</f>
        <v>11</v>
      </c>
      <c r="CP360" s="12">
        <f>MATCH(CONCATENATE("DISC ",TEXT($BQ360,"mmm-yyyy")),Curves!$11:$11,0)</f>
        <v>35</v>
      </c>
      <c r="CQ360" s="12"/>
      <c r="CR360" s="12">
        <f>MATCH(CONCATENATE("NG ",TEXT($BR360,"mmm-yyyy")),Curves!$11:$11,0)</f>
        <v>24</v>
      </c>
      <c r="CS360" s="12">
        <f>MATCH(CONCATENATE("B ",TEXT($BR360,"mmm-yyyy")),Curves!$11:$11,0)</f>
        <v>12</v>
      </c>
      <c r="CT360" s="12">
        <f>MATCH(CONCATENATE("DISC ",TEXT($BR360,"mmm-yyyy")),Curves!$11:$11,0)</f>
        <v>36</v>
      </c>
      <c r="CU360" s="12"/>
      <c r="CV360" s="12">
        <f>MATCH(CONCATENATE("NG ",TEXT($BS360,"mmm-yyyy")),Curves!$11:$11,0)</f>
        <v>25</v>
      </c>
      <c r="CW360" s="12">
        <f>MATCH(CONCATENATE("B ",TEXT($BS360,"mmm-yyyy")),Curves!$11:$11,0)</f>
        <v>13</v>
      </c>
      <c r="CX360" s="12">
        <f>MATCH(CONCATENATE("DISC ",TEXT($BS360,"mmm-yyyy")),Curves!$11:$11,0)</f>
        <v>37</v>
      </c>
      <c r="CY360" s="12"/>
      <c r="CZ360" s="12">
        <f>MATCH(CONCATENATE("NG ",TEXT($BT360,"mmm-yyyy")),Curves!$11:$11,0)</f>
        <v>26</v>
      </c>
      <c r="DA360" s="12">
        <f>MATCH(CONCATENATE("B ",TEXT($BT360,"mmm-yyyy")),Curves!$11:$11,0)</f>
        <v>14</v>
      </c>
      <c r="DB360" s="12">
        <f>MATCH(CONCATENATE("DISC ",TEXT($BT360,"mmm-yyyy")),Curves!$11:$11,0)</f>
        <v>38</v>
      </c>
      <c r="DC360" s="12"/>
      <c r="DD360" s="12">
        <f>MATCH(CONCATENATE("NG ",TEXT($BU360,"mmm-yyyy")),Curves!$11:$11,0)</f>
        <v>27</v>
      </c>
      <c r="DE360" s="12">
        <f>MATCH(CONCATENATE("B ",TEXT($BU360,"mmm-yyyy")),Curves!$11:$11,0)</f>
        <v>15</v>
      </c>
      <c r="DF360" s="12">
        <f>MATCH(CONCATENATE("DISC ",TEXT($BU360,"mmm-yyyy")),Curves!$11:$11,0)</f>
        <v>39</v>
      </c>
      <c r="DG360" s="12"/>
      <c r="DH360" s="12">
        <f>MATCH(CONCATENATE("NG ",TEXT($BV360,"mmm-yyyy")),Curves!$11:$11,0)</f>
        <v>28</v>
      </c>
      <c r="DI360" s="12">
        <f>MATCH(CONCATENATE("B ",TEXT($BV360,"mmm-yyyy")),Curves!$11:$11,0)</f>
        <v>16</v>
      </c>
      <c r="DJ360" s="12">
        <f>MATCH(CONCATENATE("DISC ",TEXT($BV360,"mmm-yyyy")),Curves!$11:$11,0)</f>
        <v>40</v>
      </c>
      <c r="DL360" s="12">
        <f>MATCH(CONCATENATE("NG ",TEXT($BW360,"mmm-yyyy")),Curves!$11:$11,0)</f>
        <v>29</v>
      </c>
      <c r="DM360" s="12">
        <f>MATCH(CONCATENATE("B ",TEXT($BW360,"mmm-yyyy")),Curves!$11:$11,0)</f>
        <v>17</v>
      </c>
      <c r="DN360" s="12">
        <f>MATCH(CONCATENATE("DISC ",TEXT($BW360,"mmm-yyyy")),Curves!$11:$11,0)</f>
        <v>41</v>
      </c>
      <c r="DP360" s="12">
        <f>MATCH(CONCATENATE("NG ",TEXT($BX360,"mmm-yyyy")),Curves!$11:$11,0)</f>
        <v>30</v>
      </c>
      <c r="DQ360" s="12">
        <f>MATCH(CONCATENATE("B ",TEXT($BX360,"mmm-yyyy")),Curves!$11:$11,0)</f>
        <v>18</v>
      </c>
      <c r="DR360" s="12">
        <f>MATCH(CONCATENATE("DISC ",TEXT($BX360,"mmm-yyyy")),Curves!$11:$11,0)</f>
        <v>42</v>
      </c>
    </row>
    <row r="361" spans="2:122" x14ac:dyDescent="0.2">
      <c r="B361" s="6">
        <f t="shared" si="407"/>
        <v>36982</v>
      </c>
      <c r="C361" s="27">
        <f>IF(Curves!C370&lt;&gt;"",Curves!C370,"")</f>
        <v>36975</v>
      </c>
      <c r="D361" s="31"/>
      <c r="E361" s="20">
        <f t="shared" si="408"/>
        <v>0</v>
      </c>
      <c r="F361" s="20">
        <f t="shared" si="410"/>
        <v>0</v>
      </c>
      <c r="G361" s="20">
        <f t="shared" si="411"/>
        <v>0</v>
      </c>
      <c r="H361" s="20">
        <f t="shared" si="412"/>
        <v>0</v>
      </c>
      <c r="I361" s="20">
        <f t="shared" si="413"/>
        <v>0</v>
      </c>
      <c r="J361" s="20">
        <f t="shared" si="414"/>
        <v>0</v>
      </c>
      <c r="K361" s="20">
        <f t="shared" si="415"/>
        <v>0</v>
      </c>
      <c r="L361" s="20">
        <f t="shared" si="416"/>
        <v>0</v>
      </c>
      <c r="M361" s="20">
        <f t="shared" si="417"/>
        <v>0</v>
      </c>
      <c r="N361" s="20">
        <f t="shared" si="418"/>
        <v>0</v>
      </c>
      <c r="O361" s="21">
        <f t="shared" si="419"/>
        <v>0</v>
      </c>
      <c r="P361" s="20"/>
      <c r="Q361" s="50">
        <f t="shared" si="420"/>
        <v>0</v>
      </c>
      <c r="R361" s="50">
        <f t="shared" si="389"/>
        <v>0</v>
      </c>
      <c r="S361" s="51">
        <f t="shared" si="421"/>
        <v>0</v>
      </c>
      <c r="U361" s="34">
        <f>INDEX(Curves!$A$12:$AZ$907,$CA361,CB361)</f>
        <v>0</v>
      </c>
      <c r="V361" s="34">
        <f>INDEX(Curves!$A$12:$AZ$907,$CA361,CC361)</f>
        <v>0</v>
      </c>
      <c r="W361" s="34">
        <f>INDEX(Curves!$A$12:$AZ$907,$CA361,CD361)</f>
        <v>0</v>
      </c>
      <c r="X361" s="34"/>
      <c r="Y361" s="34">
        <f>INDEX(Curves!$A$12:$AZ$907,$CA361,CF361)</f>
        <v>0</v>
      </c>
      <c r="Z361" s="34">
        <f>INDEX(Curves!$A$12:$AZ$907,$CA361,CG361)</f>
        <v>0</v>
      </c>
      <c r="AA361" s="34">
        <f>INDEX(Curves!$A$12:$AZ$907,$CA361,CH361)</f>
        <v>0</v>
      </c>
      <c r="AB361" s="34"/>
      <c r="AC361" s="34">
        <f>INDEX(Curves!$A$12:$AZ$907,$CA361,CJ361)</f>
        <v>0</v>
      </c>
      <c r="AD361" s="34">
        <f>INDEX(Curves!$A$12:$AZ$907,$CA361,CK361)</f>
        <v>0</v>
      </c>
      <c r="AE361" s="34">
        <f>INDEX(Curves!$A$12:$AZ$907,$CA361,CL361)</f>
        <v>0</v>
      </c>
      <c r="AF361" s="34"/>
      <c r="AG361" s="34">
        <f>INDEX(Curves!$A$12:$AZ$907,$CA361,CN361)</f>
        <v>0</v>
      </c>
      <c r="AH361" s="34">
        <f>INDEX(Curves!$A$12:$AZ$907,$CA361,CO361)</f>
        <v>0</v>
      </c>
      <c r="AI361" s="34">
        <f>INDEX(Curves!$A$12:$AZ$907,$CA361,CP361)</f>
        <v>0</v>
      </c>
      <c r="AJ361" s="34"/>
      <c r="AK361" s="34">
        <f>INDEX(Curves!$A$12:$AZ$907,$CA361,CR361)</f>
        <v>0</v>
      </c>
      <c r="AL361" s="34">
        <f>INDEX(Curves!$A$12:$AZ$907,$CA361,CS361)</f>
        <v>0</v>
      </c>
      <c r="AM361" s="34">
        <f>INDEX(Curves!$A$12:$AZ$907,$CA361,CT361)</f>
        <v>0</v>
      </c>
      <c r="AN361" s="34"/>
      <c r="AO361" s="34">
        <f>INDEX(Curves!$A$12:$AZ$907,$CA361,CV361)</f>
        <v>0</v>
      </c>
      <c r="AP361" s="34">
        <f>INDEX(Curves!$A$12:$AZ$907,$CA361,CW361)</f>
        <v>0</v>
      </c>
      <c r="AQ361" s="34">
        <f>INDEX(Curves!$A$12:$AZ$907,$CA361,CX361)</f>
        <v>0</v>
      </c>
      <c r="AR361" s="34"/>
      <c r="AS361" s="34">
        <f>INDEX(Curves!$A$12:$AZ$907,$CA361,CZ361)</f>
        <v>0</v>
      </c>
      <c r="AT361" s="34">
        <f>INDEX(Curves!$A$12:$AZ$907,$CA361,DA361)</f>
        <v>0</v>
      </c>
      <c r="AU361" s="34">
        <f>INDEX(Curves!$A$12:$AZ$907,$CA361,DB361)</f>
        <v>0</v>
      </c>
      <c r="AV361" s="34"/>
      <c r="AW361" s="34">
        <f>INDEX(Curves!$A$12:$AZ$907,$CA361,DD361)</f>
        <v>0</v>
      </c>
      <c r="AX361" s="34">
        <f>INDEX(Curves!$A$12:$AZ$907,$CA361,DE361)</f>
        <v>0</v>
      </c>
      <c r="AY361" s="34">
        <f>INDEX(Curves!$A$12:$AZ$907,$CA361,DF361)</f>
        <v>0</v>
      </c>
      <c r="AZ361" s="34"/>
      <c r="BA361" s="34">
        <f>INDEX(Curves!$A$12:$AZ$907,$CA361,DH361)</f>
        <v>0</v>
      </c>
      <c r="BB361" s="34">
        <f>INDEX(Curves!$A$12:$AZ$907,$CA361,DI361)</f>
        <v>0</v>
      </c>
      <c r="BC361" s="34">
        <f>INDEX(Curves!$A$12:$AZ$907,$CA361,DJ361)</f>
        <v>0</v>
      </c>
      <c r="BD361" s="34"/>
      <c r="BE361" s="34">
        <f>INDEX(Curves!$A$12:$AZ$907,$CA361,DL361)</f>
        <v>0</v>
      </c>
      <c r="BF361" s="34">
        <f>INDEX(Curves!$A$12:$AZ$907,$CA361,DM361)</f>
        <v>0</v>
      </c>
      <c r="BG361" s="34">
        <f>INDEX(Curves!$A$12:$AZ$907,$CA361,DN361)</f>
        <v>0</v>
      </c>
      <c r="BH361" s="34"/>
      <c r="BI361" s="34">
        <f>INDEX(Curves!$A$12:$AZ$907,$CA361,DP361)</f>
        <v>0</v>
      </c>
      <c r="BJ361" s="34">
        <f>INDEX(Curves!$A$12:$AZ$907,$CA361,DQ361)</f>
        <v>0</v>
      </c>
      <c r="BK361" s="34">
        <f>INDEX(Curves!$A$12:$AZ$907,$CA361,DR361)</f>
        <v>0</v>
      </c>
      <c r="BL361"/>
      <c r="BM361"/>
      <c r="BN361" s="17">
        <f t="shared" si="423"/>
        <v>36647</v>
      </c>
      <c r="BO361" s="17">
        <f t="shared" ref="BO361:BX361" si="460">EOMONTH(BN361,1)</f>
        <v>36707</v>
      </c>
      <c r="BP361" s="17">
        <f t="shared" si="460"/>
        <v>36738</v>
      </c>
      <c r="BQ361" s="17">
        <f t="shared" si="460"/>
        <v>36769</v>
      </c>
      <c r="BR361" s="17">
        <f t="shared" si="460"/>
        <v>36799</v>
      </c>
      <c r="BS361" s="17">
        <f t="shared" si="460"/>
        <v>36830</v>
      </c>
      <c r="BT361" s="17">
        <f t="shared" si="460"/>
        <v>36860</v>
      </c>
      <c r="BU361" s="17">
        <f t="shared" si="460"/>
        <v>36891</v>
      </c>
      <c r="BV361" s="17">
        <f t="shared" si="460"/>
        <v>36922</v>
      </c>
      <c r="BW361" s="17">
        <f t="shared" si="460"/>
        <v>36950</v>
      </c>
      <c r="BX361" s="17">
        <f t="shared" si="460"/>
        <v>36981</v>
      </c>
      <c r="BY361" s="9"/>
      <c r="CA361" s="12">
        <f>MATCH(C361,Curves!$C$12:$C$433,0)</f>
        <v>359</v>
      </c>
      <c r="CB361" s="12">
        <f>MATCH(CONCATENATE("NG ",TEXT($BN361,"mmm-yyyy")),Curves!$11:$11,0)</f>
        <v>20</v>
      </c>
      <c r="CC361" s="12">
        <f>MATCH(CONCATENATE("B ",TEXT($BN361,"mmm-yyyy")),Curves!$11:$11,0)</f>
        <v>8</v>
      </c>
      <c r="CD361" s="12">
        <f>MATCH(CONCATENATE("DISC ",TEXT($BN361,"mmm-yyyy")),Curves!$11:$11,0)</f>
        <v>32</v>
      </c>
      <c r="CE361" s="12"/>
      <c r="CF361" s="12">
        <f>MATCH(CONCATENATE("NG ",TEXT($BO361,"mmm-yyyy")),Curves!$11:$11,0)</f>
        <v>21</v>
      </c>
      <c r="CG361" s="12">
        <f>MATCH(CONCATENATE("B ",TEXT($BO361,"mmm-yyyy")),Curves!$11:$11,0)</f>
        <v>9</v>
      </c>
      <c r="CH361" s="12">
        <f>MATCH(CONCATENATE("DISC ",TEXT($BO361,"mmm-yyyy")),Curves!$11:$11,0)</f>
        <v>33</v>
      </c>
      <c r="CI361" s="12"/>
      <c r="CJ361" s="12">
        <f>MATCH(CONCATENATE("NG ",TEXT($BP361,"mmm-yyyy")),Curves!$11:$11,0)</f>
        <v>22</v>
      </c>
      <c r="CK361" s="12">
        <f>MATCH(CONCATENATE("B ",TEXT($BP361,"mmm-yyyy")),Curves!$11:$11,0)</f>
        <v>10</v>
      </c>
      <c r="CL361" s="12">
        <f>MATCH(CONCATENATE("DISC ",TEXT($BP361,"mmm-yyyy")),Curves!$11:$11,0)</f>
        <v>34</v>
      </c>
      <c r="CM361" s="12"/>
      <c r="CN361" s="12">
        <f>MATCH(CONCATENATE("NG ",TEXT($BQ361,"mmm-yyyy")),Curves!$11:$11,0)</f>
        <v>23</v>
      </c>
      <c r="CO361" s="12">
        <f>MATCH(CONCATENATE("B ",TEXT($BQ361,"mmm-yyyy")),Curves!$11:$11,0)</f>
        <v>11</v>
      </c>
      <c r="CP361" s="12">
        <f>MATCH(CONCATENATE("DISC ",TEXT($BQ361,"mmm-yyyy")),Curves!$11:$11,0)</f>
        <v>35</v>
      </c>
      <c r="CQ361" s="12"/>
      <c r="CR361" s="12">
        <f>MATCH(CONCATENATE("NG ",TEXT($BR361,"mmm-yyyy")),Curves!$11:$11,0)</f>
        <v>24</v>
      </c>
      <c r="CS361" s="12">
        <f>MATCH(CONCATENATE("B ",TEXT($BR361,"mmm-yyyy")),Curves!$11:$11,0)</f>
        <v>12</v>
      </c>
      <c r="CT361" s="12">
        <f>MATCH(CONCATENATE("DISC ",TEXT($BR361,"mmm-yyyy")),Curves!$11:$11,0)</f>
        <v>36</v>
      </c>
      <c r="CU361" s="12"/>
      <c r="CV361" s="12">
        <f>MATCH(CONCATENATE("NG ",TEXT($BS361,"mmm-yyyy")),Curves!$11:$11,0)</f>
        <v>25</v>
      </c>
      <c r="CW361" s="12">
        <f>MATCH(CONCATENATE("B ",TEXT($BS361,"mmm-yyyy")),Curves!$11:$11,0)</f>
        <v>13</v>
      </c>
      <c r="CX361" s="12">
        <f>MATCH(CONCATENATE("DISC ",TEXT($BS361,"mmm-yyyy")),Curves!$11:$11,0)</f>
        <v>37</v>
      </c>
      <c r="CY361" s="12"/>
      <c r="CZ361" s="12">
        <f>MATCH(CONCATENATE("NG ",TEXT($BT361,"mmm-yyyy")),Curves!$11:$11,0)</f>
        <v>26</v>
      </c>
      <c r="DA361" s="12">
        <f>MATCH(CONCATENATE("B ",TEXT($BT361,"mmm-yyyy")),Curves!$11:$11,0)</f>
        <v>14</v>
      </c>
      <c r="DB361" s="12">
        <f>MATCH(CONCATENATE("DISC ",TEXT($BT361,"mmm-yyyy")),Curves!$11:$11,0)</f>
        <v>38</v>
      </c>
      <c r="DC361" s="12"/>
      <c r="DD361" s="12">
        <f>MATCH(CONCATENATE("NG ",TEXT($BU361,"mmm-yyyy")),Curves!$11:$11,0)</f>
        <v>27</v>
      </c>
      <c r="DE361" s="12">
        <f>MATCH(CONCATENATE("B ",TEXT($BU361,"mmm-yyyy")),Curves!$11:$11,0)</f>
        <v>15</v>
      </c>
      <c r="DF361" s="12">
        <f>MATCH(CONCATENATE("DISC ",TEXT($BU361,"mmm-yyyy")),Curves!$11:$11,0)</f>
        <v>39</v>
      </c>
      <c r="DG361" s="12"/>
      <c r="DH361" s="12">
        <f>MATCH(CONCATENATE("NG ",TEXT($BV361,"mmm-yyyy")),Curves!$11:$11,0)</f>
        <v>28</v>
      </c>
      <c r="DI361" s="12">
        <f>MATCH(CONCATENATE("B ",TEXT($BV361,"mmm-yyyy")),Curves!$11:$11,0)</f>
        <v>16</v>
      </c>
      <c r="DJ361" s="12">
        <f>MATCH(CONCATENATE("DISC ",TEXT($BV361,"mmm-yyyy")),Curves!$11:$11,0)</f>
        <v>40</v>
      </c>
      <c r="DL361" s="12">
        <f>MATCH(CONCATENATE("NG ",TEXT($BW361,"mmm-yyyy")),Curves!$11:$11,0)</f>
        <v>29</v>
      </c>
      <c r="DM361" s="12">
        <f>MATCH(CONCATENATE("B ",TEXT($BW361,"mmm-yyyy")),Curves!$11:$11,0)</f>
        <v>17</v>
      </c>
      <c r="DN361" s="12">
        <f>MATCH(CONCATENATE("DISC ",TEXT($BW361,"mmm-yyyy")),Curves!$11:$11,0)</f>
        <v>41</v>
      </c>
      <c r="DP361" s="12">
        <f>MATCH(CONCATENATE("NG ",TEXT($BX361,"mmm-yyyy")),Curves!$11:$11,0)</f>
        <v>30</v>
      </c>
      <c r="DQ361" s="12">
        <f>MATCH(CONCATENATE("B ",TEXT($BX361,"mmm-yyyy")),Curves!$11:$11,0)</f>
        <v>18</v>
      </c>
      <c r="DR361" s="12">
        <f>MATCH(CONCATENATE("DISC ",TEXT($BX361,"mmm-yyyy")),Curves!$11:$11,0)</f>
        <v>42</v>
      </c>
    </row>
    <row r="362" spans="2:122" x14ac:dyDescent="0.2">
      <c r="B362" s="6">
        <f t="shared" si="407"/>
        <v>36982</v>
      </c>
      <c r="C362" s="27">
        <f>IF(Curves!C371&lt;&gt;"",Curves!C371,"")</f>
        <v>36976</v>
      </c>
      <c r="D362" s="31"/>
      <c r="E362" s="20">
        <f t="shared" si="408"/>
        <v>0</v>
      </c>
      <c r="F362" s="20">
        <f t="shared" si="410"/>
        <v>0</v>
      </c>
      <c r="G362" s="20">
        <f t="shared" si="411"/>
        <v>0</v>
      </c>
      <c r="H362" s="20">
        <f t="shared" si="412"/>
        <v>0</v>
      </c>
      <c r="I362" s="20">
        <f t="shared" si="413"/>
        <v>0</v>
      </c>
      <c r="J362" s="20">
        <f t="shared" si="414"/>
        <v>0</v>
      </c>
      <c r="K362" s="20">
        <f t="shared" si="415"/>
        <v>0</v>
      </c>
      <c r="L362" s="20">
        <f t="shared" si="416"/>
        <v>0</v>
      </c>
      <c r="M362" s="20">
        <f t="shared" si="417"/>
        <v>0</v>
      </c>
      <c r="N362" s="20">
        <f t="shared" si="418"/>
        <v>0</v>
      </c>
      <c r="O362" s="21">
        <f t="shared" si="419"/>
        <v>0</v>
      </c>
      <c r="P362" s="20"/>
      <c r="Q362" s="50">
        <f t="shared" si="420"/>
        <v>0</v>
      </c>
      <c r="R362" s="50">
        <f t="shared" si="389"/>
        <v>0</v>
      </c>
      <c r="S362" s="51">
        <f t="shared" si="421"/>
        <v>0</v>
      </c>
      <c r="U362" s="34">
        <f>INDEX(Curves!$A$12:$AZ$907,$CA362,CB362)</f>
        <v>0</v>
      </c>
      <c r="V362" s="34">
        <f>INDEX(Curves!$A$12:$AZ$907,$CA362,CC362)</f>
        <v>0</v>
      </c>
      <c r="W362" s="34">
        <f>INDEX(Curves!$A$12:$AZ$907,$CA362,CD362)</f>
        <v>0</v>
      </c>
      <c r="X362" s="34"/>
      <c r="Y362" s="34">
        <f>INDEX(Curves!$A$12:$AZ$907,$CA362,CF362)</f>
        <v>0</v>
      </c>
      <c r="Z362" s="34">
        <f>INDEX(Curves!$A$12:$AZ$907,$CA362,CG362)</f>
        <v>0</v>
      </c>
      <c r="AA362" s="34">
        <f>INDEX(Curves!$A$12:$AZ$907,$CA362,CH362)</f>
        <v>0</v>
      </c>
      <c r="AB362" s="34"/>
      <c r="AC362" s="34">
        <f>INDEX(Curves!$A$12:$AZ$907,$CA362,CJ362)</f>
        <v>0</v>
      </c>
      <c r="AD362" s="34">
        <f>INDEX(Curves!$A$12:$AZ$907,$CA362,CK362)</f>
        <v>0</v>
      </c>
      <c r="AE362" s="34">
        <f>INDEX(Curves!$A$12:$AZ$907,$CA362,CL362)</f>
        <v>0</v>
      </c>
      <c r="AF362" s="34"/>
      <c r="AG362" s="34">
        <f>INDEX(Curves!$A$12:$AZ$907,$CA362,CN362)</f>
        <v>0</v>
      </c>
      <c r="AH362" s="34">
        <f>INDEX(Curves!$A$12:$AZ$907,$CA362,CO362)</f>
        <v>0</v>
      </c>
      <c r="AI362" s="34">
        <f>INDEX(Curves!$A$12:$AZ$907,$CA362,CP362)</f>
        <v>0</v>
      </c>
      <c r="AJ362" s="34"/>
      <c r="AK362" s="34">
        <f>INDEX(Curves!$A$12:$AZ$907,$CA362,CR362)</f>
        <v>0</v>
      </c>
      <c r="AL362" s="34">
        <f>INDEX(Curves!$A$12:$AZ$907,$CA362,CS362)</f>
        <v>0</v>
      </c>
      <c r="AM362" s="34">
        <f>INDEX(Curves!$A$12:$AZ$907,$CA362,CT362)</f>
        <v>0</v>
      </c>
      <c r="AN362" s="34"/>
      <c r="AO362" s="34">
        <f>INDEX(Curves!$A$12:$AZ$907,$CA362,CV362)</f>
        <v>0</v>
      </c>
      <c r="AP362" s="34">
        <f>INDEX(Curves!$A$12:$AZ$907,$CA362,CW362)</f>
        <v>0</v>
      </c>
      <c r="AQ362" s="34">
        <f>INDEX(Curves!$A$12:$AZ$907,$CA362,CX362)</f>
        <v>0</v>
      </c>
      <c r="AR362" s="34"/>
      <c r="AS362" s="34">
        <f>INDEX(Curves!$A$12:$AZ$907,$CA362,CZ362)</f>
        <v>0</v>
      </c>
      <c r="AT362" s="34">
        <f>INDEX(Curves!$A$12:$AZ$907,$CA362,DA362)</f>
        <v>0</v>
      </c>
      <c r="AU362" s="34">
        <f>INDEX(Curves!$A$12:$AZ$907,$CA362,DB362)</f>
        <v>0</v>
      </c>
      <c r="AV362" s="34"/>
      <c r="AW362" s="34">
        <f>INDEX(Curves!$A$12:$AZ$907,$CA362,DD362)</f>
        <v>0</v>
      </c>
      <c r="AX362" s="34">
        <f>INDEX(Curves!$A$12:$AZ$907,$CA362,DE362)</f>
        <v>0</v>
      </c>
      <c r="AY362" s="34">
        <f>INDEX(Curves!$A$12:$AZ$907,$CA362,DF362)</f>
        <v>0</v>
      </c>
      <c r="AZ362" s="34"/>
      <c r="BA362" s="34">
        <f>INDEX(Curves!$A$12:$AZ$907,$CA362,DH362)</f>
        <v>0</v>
      </c>
      <c r="BB362" s="34">
        <f>INDEX(Curves!$A$12:$AZ$907,$CA362,DI362)</f>
        <v>0</v>
      </c>
      <c r="BC362" s="34">
        <f>INDEX(Curves!$A$12:$AZ$907,$CA362,DJ362)</f>
        <v>0</v>
      </c>
      <c r="BD362" s="34"/>
      <c r="BE362" s="34">
        <f>INDEX(Curves!$A$12:$AZ$907,$CA362,DL362)</f>
        <v>0</v>
      </c>
      <c r="BF362" s="34">
        <f>INDEX(Curves!$A$12:$AZ$907,$CA362,DM362)</f>
        <v>0</v>
      </c>
      <c r="BG362" s="34">
        <f>INDEX(Curves!$A$12:$AZ$907,$CA362,DN362)</f>
        <v>0</v>
      </c>
      <c r="BH362" s="34"/>
      <c r="BI362" s="34">
        <f>INDEX(Curves!$A$12:$AZ$907,$CA362,DP362)</f>
        <v>0</v>
      </c>
      <c r="BJ362" s="34">
        <f>INDEX(Curves!$A$12:$AZ$907,$CA362,DQ362)</f>
        <v>0</v>
      </c>
      <c r="BK362" s="34">
        <f>INDEX(Curves!$A$12:$AZ$907,$CA362,DR362)</f>
        <v>0</v>
      </c>
      <c r="BL362"/>
      <c r="BM362"/>
      <c r="BN362" s="17">
        <f t="shared" si="423"/>
        <v>36647</v>
      </c>
      <c r="BO362" s="17">
        <f t="shared" ref="BO362:BX362" si="461">EOMONTH(BN362,1)</f>
        <v>36707</v>
      </c>
      <c r="BP362" s="17">
        <f t="shared" si="461"/>
        <v>36738</v>
      </c>
      <c r="BQ362" s="17">
        <f t="shared" si="461"/>
        <v>36769</v>
      </c>
      <c r="BR362" s="17">
        <f t="shared" si="461"/>
        <v>36799</v>
      </c>
      <c r="BS362" s="17">
        <f t="shared" si="461"/>
        <v>36830</v>
      </c>
      <c r="BT362" s="17">
        <f t="shared" si="461"/>
        <v>36860</v>
      </c>
      <c r="BU362" s="17">
        <f t="shared" si="461"/>
        <v>36891</v>
      </c>
      <c r="BV362" s="17">
        <f t="shared" si="461"/>
        <v>36922</v>
      </c>
      <c r="BW362" s="17">
        <f t="shared" si="461"/>
        <v>36950</v>
      </c>
      <c r="BX362" s="17">
        <f t="shared" si="461"/>
        <v>36981</v>
      </c>
      <c r="BY362" s="9"/>
      <c r="CA362" s="12">
        <f>MATCH(C362,Curves!$C$12:$C$433,0)</f>
        <v>360</v>
      </c>
      <c r="CB362" s="12">
        <f>MATCH(CONCATENATE("NG ",TEXT($BN362,"mmm-yyyy")),Curves!$11:$11,0)</f>
        <v>20</v>
      </c>
      <c r="CC362" s="12">
        <f>MATCH(CONCATENATE("B ",TEXT($BN362,"mmm-yyyy")),Curves!$11:$11,0)</f>
        <v>8</v>
      </c>
      <c r="CD362" s="12">
        <f>MATCH(CONCATENATE("DISC ",TEXT($BN362,"mmm-yyyy")),Curves!$11:$11,0)</f>
        <v>32</v>
      </c>
      <c r="CE362" s="12"/>
      <c r="CF362" s="12">
        <f>MATCH(CONCATENATE("NG ",TEXT($BO362,"mmm-yyyy")),Curves!$11:$11,0)</f>
        <v>21</v>
      </c>
      <c r="CG362" s="12">
        <f>MATCH(CONCATENATE("B ",TEXT($BO362,"mmm-yyyy")),Curves!$11:$11,0)</f>
        <v>9</v>
      </c>
      <c r="CH362" s="12">
        <f>MATCH(CONCATENATE("DISC ",TEXT($BO362,"mmm-yyyy")),Curves!$11:$11,0)</f>
        <v>33</v>
      </c>
      <c r="CI362" s="12"/>
      <c r="CJ362" s="12">
        <f>MATCH(CONCATENATE("NG ",TEXT($BP362,"mmm-yyyy")),Curves!$11:$11,0)</f>
        <v>22</v>
      </c>
      <c r="CK362" s="12">
        <f>MATCH(CONCATENATE("B ",TEXT($BP362,"mmm-yyyy")),Curves!$11:$11,0)</f>
        <v>10</v>
      </c>
      <c r="CL362" s="12">
        <f>MATCH(CONCATENATE("DISC ",TEXT($BP362,"mmm-yyyy")),Curves!$11:$11,0)</f>
        <v>34</v>
      </c>
      <c r="CM362" s="12"/>
      <c r="CN362" s="12">
        <f>MATCH(CONCATENATE("NG ",TEXT($BQ362,"mmm-yyyy")),Curves!$11:$11,0)</f>
        <v>23</v>
      </c>
      <c r="CO362" s="12">
        <f>MATCH(CONCATENATE("B ",TEXT($BQ362,"mmm-yyyy")),Curves!$11:$11,0)</f>
        <v>11</v>
      </c>
      <c r="CP362" s="12">
        <f>MATCH(CONCATENATE("DISC ",TEXT($BQ362,"mmm-yyyy")),Curves!$11:$11,0)</f>
        <v>35</v>
      </c>
      <c r="CQ362" s="12"/>
      <c r="CR362" s="12">
        <f>MATCH(CONCATENATE("NG ",TEXT($BR362,"mmm-yyyy")),Curves!$11:$11,0)</f>
        <v>24</v>
      </c>
      <c r="CS362" s="12">
        <f>MATCH(CONCATENATE("B ",TEXT($BR362,"mmm-yyyy")),Curves!$11:$11,0)</f>
        <v>12</v>
      </c>
      <c r="CT362" s="12">
        <f>MATCH(CONCATENATE("DISC ",TEXT($BR362,"mmm-yyyy")),Curves!$11:$11,0)</f>
        <v>36</v>
      </c>
      <c r="CU362" s="12"/>
      <c r="CV362" s="12">
        <f>MATCH(CONCATENATE("NG ",TEXT($BS362,"mmm-yyyy")),Curves!$11:$11,0)</f>
        <v>25</v>
      </c>
      <c r="CW362" s="12">
        <f>MATCH(CONCATENATE("B ",TEXT($BS362,"mmm-yyyy")),Curves!$11:$11,0)</f>
        <v>13</v>
      </c>
      <c r="CX362" s="12">
        <f>MATCH(CONCATENATE("DISC ",TEXT($BS362,"mmm-yyyy")),Curves!$11:$11,0)</f>
        <v>37</v>
      </c>
      <c r="CY362" s="12"/>
      <c r="CZ362" s="12">
        <f>MATCH(CONCATENATE("NG ",TEXT($BT362,"mmm-yyyy")),Curves!$11:$11,0)</f>
        <v>26</v>
      </c>
      <c r="DA362" s="12">
        <f>MATCH(CONCATENATE("B ",TEXT($BT362,"mmm-yyyy")),Curves!$11:$11,0)</f>
        <v>14</v>
      </c>
      <c r="DB362" s="12">
        <f>MATCH(CONCATENATE("DISC ",TEXT($BT362,"mmm-yyyy")),Curves!$11:$11,0)</f>
        <v>38</v>
      </c>
      <c r="DC362" s="12"/>
      <c r="DD362" s="12">
        <f>MATCH(CONCATENATE("NG ",TEXT($BU362,"mmm-yyyy")),Curves!$11:$11,0)</f>
        <v>27</v>
      </c>
      <c r="DE362" s="12">
        <f>MATCH(CONCATENATE("B ",TEXT($BU362,"mmm-yyyy")),Curves!$11:$11,0)</f>
        <v>15</v>
      </c>
      <c r="DF362" s="12">
        <f>MATCH(CONCATENATE("DISC ",TEXT($BU362,"mmm-yyyy")),Curves!$11:$11,0)</f>
        <v>39</v>
      </c>
      <c r="DG362" s="12"/>
      <c r="DH362" s="12">
        <f>MATCH(CONCATENATE("NG ",TEXT($BV362,"mmm-yyyy")),Curves!$11:$11,0)</f>
        <v>28</v>
      </c>
      <c r="DI362" s="12">
        <f>MATCH(CONCATENATE("B ",TEXT($BV362,"mmm-yyyy")),Curves!$11:$11,0)</f>
        <v>16</v>
      </c>
      <c r="DJ362" s="12">
        <f>MATCH(CONCATENATE("DISC ",TEXT($BV362,"mmm-yyyy")),Curves!$11:$11,0)</f>
        <v>40</v>
      </c>
      <c r="DL362" s="12">
        <f>MATCH(CONCATENATE("NG ",TEXT($BW362,"mmm-yyyy")),Curves!$11:$11,0)</f>
        <v>29</v>
      </c>
      <c r="DM362" s="12">
        <f>MATCH(CONCATENATE("B ",TEXT($BW362,"mmm-yyyy")),Curves!$11:$11,0)</f>
        <v>17</v>
      </c>
      <c r="DN362" s="12">
        <f>MATCH(CONCATENATE("DISC ",TEXT($BW362,"mmm-yyyy")),Curves!$11:$11,0)</f>
        <v>41</v>
      </c>
      <c r="DP362" s="12">
        <f>MATCH(CONCATENATE("NG ",TEXT($BX362,"mmm-yyyy")),Curves!$11:$11,0)</f>
        <v>30</v>
      </c>
      <c r="DQ362" s="12">
        <f>MATCH(CONCATENATE("B ",TEXT($BX362,"mmm-yyyy")),Curves!$11:$11,0)</f>
        <v>18</v>
      </c>
      <c r="DR362" s="12">
        <f>MATCH(CONCATENATE("DISC ",TEXT($BX362,"mmm-yyyy")),Curves!$11:$11,0)</f>
        <v>42</v>
      </c>
    </row>
    <row r="363" spans="2:122" x14ac:dyDescent="0.2">
      <c r="B363" s="6">
        <f t="shared" si="407"/>
        <v>36982</v>
      </c>
      <c r="C363" s="27">
        <f>IF(Curves!C372&lt;&gt;"",Curves!C372,"")</f>
        <v>36977</v>
      </c>
      <c r="D363" s="31"/>
      <c r="E363" s="20">
        <f t="shared" si="408"/>
        <v>0</v>
      </c>
      <c r="F363" s="20">
        <f t="shared" si="410"/>
        <v>0</v>
      </c>
      <c r="G363" s="20">
        <f t="shared" si="411"/>
        <v>0</v>
      </c>
      <c r="H363" s="20">
        <f t="shared" si="412"/>
        <v>0</v>
      </c>
      <c r="I363" s="20">
        <f t="shared" si="413"/>
        <v>0</v>
      </c>
      <c r="J363" s="20">
        <f t="shared" si="414"/>
        <v>0</v>
      </c>
      <c r="K363" s="20">
        <f t="shared" si="415"/>
        <v>0</v>
      </c>
      <c r="L363" s="20">
        <f t="shared" si="416"/>
        <v>0</v>
      </c>
      <c r="M363" s="20">
        <f t="shared" si="417"/>
        <v>0</v>
      </c>
      <c r="N363" s="20">
        <f t="shared" si="418"/>
        <v>0</v>
      </c>
      <c r="O363" s="21">
        <f t="shared" si="419"/>
        <v>0</v>
      </c>
      <c r="P363" s="20"/>
      <c r="Q363" s="50">
        <f t="shared" si="420"/>
        <v>0</v>
      </c>
      <c r="R363" s="50">
        <f t="shared" si="389"/>
        <v>0</v>
      </c>
      <c r="S363" s="51">
        <f t="shared" si="421"/>
        <v>0</v>
      </c>
      <c r="U363" s="34">
        <f>INDEX(Curves!$A$12:$AZ$907,$CA363,CB363)</f>
        <v>0</v>
      </c>
      <c r="V363" s="34">
        <f>INDEX(Curves!$A$12:$AZ$907,$CA363,CC363)</f>
        <v>0</v>
      </c>
      <c r="W363" s="34">
        <f>INDEX(Curves!$A$12:$AZ$907,$CA363,CD363)</f>
        <v>0</v>
      </c>
      <c r="X363" s="34"/>
      <c r="Y363" s="34">
        <f>INDEX(Curves!$A$12:$AZ$907,$CA363,CF363)</f>
        <v>0</v>
      </c>
      <c r="Z363" s="34">
        <f>INDEX(Curves!$A$12:$AZ$907,$CA363,CG363)</f>
        <v>0</v>
      </c>
      <c r="AA363" s="34">
        <f>INDEX(Curves!$A$12:$AZ$907,$CA363,CH363)</f>
        <v>0</v>
      </c>
      <c r="AB363" s="34"/>
      <c r="AC363" s="34">
        <f>INDEX(Curves!$A$12:$AZ$907,$CA363,CJ363)</f>
        <v>0</v>
      </c>
      <c r="AD363" s="34">
        <f>INDEX(Curves!$A$12:$AZ$907,$CA363,CK363)</f>
        <v>0</v>
      </c>
      <c r="AE363" s="34">
        <f>INDEX(Curves!$A$12:$AZ$907,$CA363,CL363)</f>
        <v>0</v>
      </c>
      <c r="AF363" s="34"/>
      <c r="AG363" s="34">
        <f>INDEX(Curves!$A$12:$AZ$907,$CA363,CN363)</f>
        <v>0</v>
      </c>
      <c r="AH363" s="34">
        <f>INDEX(Curves!$A$12:$AZ$907,$CA363,CO363)</f>
        <v>0</v>
      </c>
      <c r="AI363" s="34">
        <f>INDEX(Curves!$A$12:$AZ$907,$CA363,CP363)</f>
        <v>0</v>
      </c>
      <c r="AJ363" s="34"/>
      <c r="AK363" s="34">
        <f>INDEX(Curves!$A$12:$AZ$907,$CA363,CR363)</f>
        <v>0</v>
      </c>
      <c r="AL363" s="34">
        <f>INDEX(Curves!$A$12:$AZ$907,$CA363,CS363)</f>
        <v>0</v>
      </c>
      <c r="AM363" s="34">
        <f>INDEX(Curves!$A$12:$AZ$907,$CA363,CT363)</f>
        <v>0</v>
      </c>
      <c r="AN363" s="34"/>
      <c r="AO363" s="34">
        <f>INDEX(Curves!$A$12:$AZ$907,$CA363,CV363)</f>
        <v>0</v>
      </c>
      <c r="AP363" s="34">
        <f>INDEX(Curves!$A$12:$AZ$907,$CA363,CW363)</f>
        <v>0</v>
      </c>
      <c r="AQ363" s="34">
        <f>INDEX(Curves!$A$12:$AZ$907,$CA363,CX363)</f>
        <v>0</v>
      </c>
      <c r="AR363" s="34"/>
      <c r="AS363" s="34">
        <f>INDEX(Curves!$A$12:$AZ$907,$CA363,CZ363)</f>
        <v>0</v>
      </c>
      <c r="AT363" s="34">
        <f>INDEX(Curves!$A$12:$AZ$907,$CA363,DA363)</f>
        <v>0</v>
      </c>
      <c r="AU363" s="34">
        <f>INDEX(Curves!$A$12:$AZ$907,$CA363,DB363)</f>
        <v>0</v>
      </c>
      <c r="AV363" s="34"/>
      <c r="AW363" s="34">
        <f>INDEX(Curves!$A$12:$AZ$907,$CA363,DD363)</f>
        <v>0</v>
      </c>
      <c r="AX363" s="34">
        <f>INDEX(Curves!$A$12:$AZ$907,$CA363,DE363)</f>
        <v>0</v>
      </c>
      <c r="AY363" s="34">
        <f>INDEX(Curves!$A$12:$AZ$907,$CA363,DF363)</f>
        <v>0</v>
      </c>
      <c r="AZ363" s="34"/>
      <c r="BA363" s="34">
        <f>INDEX(Curves!$A$12:$AZ$907,$CA363,DH363)</f>
        <v>0</v>
      </c>
      <c r="BB363" s="34">
        <f>INDEX(Curves!$A$12:$AZ$907,$CA363,DI363)</f>
        <v>0</v>
      </c>
      <c r="BC363" s="34">
        <f>INDEX(Curves!$A$12:$AZ$907,$CA363,DJ363)</f>
        <v>0</v>
      </c>
      <c r="BD363" s="34"/>
      <c r="BE363" s="34">
        <f>INDEX(Curves!$A$12:$AZ$907,$CA363,DL363)</f>
        <v>0</v>
      </c>
      <c r="BF363" s="34">
        <f>INDEX(Curves!$A$12:$AZ$907,$CA363,DM363)</f>
        <v>0</v>
      </c>
      <c r="BG363" s="34">
        <f>INDEX(Curves!$A$12:$AZ$907,$CA363,DN363)</f>
        <v>0</v>
      </c>
      <c r="BH363" s="34"/>
      <c r="BI363" s="34">
        <f>INDEX(Curves!$A$12:$AZ$907,$CA363,DP363)</f>
        <v>0</v>
      </c>
      <c r="BJ363" s="34">
        <f>INDEX(Curves!$A$12:$AZ$907,$CA363,DQ363)</f>
        <v>0</v>
      </c>
      <c r="BK363" s="34">
        <f>INDEX(Curves!$A$12:$AZ$907,$CA363,DR363)</f>
        <v>0</v>
      </c>
      <c r="BL363"/>
      <c r="BM363"/>
      <c r="BN363" s="17">
        <f t="shared" si="423"/>
        <v>36647</v>
      </c>
      <c r="BO363" s="17">
        <f t="shared" ref="BO363:BX363" si="462">EOMONTH(BN363,1)</f>
        <v>36707</v>
      </c>
      <c r="BP363" s="17">
        <f t="shared" si="462"/>
        <v>36738</v>
      </c>
      <c r="BQ363" s="17">
        <f t="shared" si="462"/>
        <v>36769</v>
      </c>
      <c r="BR363" s="17">
        <f t="shared" si="462"/>
        <v>36799</v>
      </c>
      <c r="BS363" s="17">
        <f t="shared" si="462"/>
        <v>36830</v>
      </c>
      <c r="BT363" s="17">
        <f t="shared" si="462"/>
        <v>36860</v>
      </c>
      <c r="BU363" s="17">
        <f t="shared" si="462"/>
        <v>36891</v>
      </c>
      <c r="BV363" s="17">
        <f t="shared" si="462"/>
        <v>36922</v>
      </c>
      <c r="BW363" s="17">
        <f t="shared" si="462"/>
        <v>36950</v>
      </c>
      <c r="BX363" s="17">
        <f t="shared" si="462"/>
        <v>36981</v>
      </c>
      <c r="BY363" s="9"/>
      <c r="CA363" s="12">
        <f>MATCH(C363,Curves!$C$12:$C$433,0)</f>
        <v>361</v>
      </c>
      <c r="CB363" s="12">
        <f>MATCH(CONCATENATE("NG ",TEXT($BN363,"mmm-yyyy")),Curves!$11:$11,0)</f>
        <v>20</v>
      </c>
      <c r="CC363" s="12">
        <f>MATCH(CONCATENATE("B ",TEXT($BN363,"mmm-yyyy")),Curves!$11:$11,0)</f>
        <v>8</v>
      </c>
      <c r="CD363" s="12">
        <f>MATCH(CONCATENATE("DISC ",TEXT($BN363,"mmm-yyyy")),Curves!$11:$11,0)</f>
        <v>32</v>
      </c>
      <c r="CE363" s="12"/>
      <c r="CF363" s="12">
        <f>MATCH(CONCATENATE("NG ",TEXT($BO363,"mmm-yyyy")),Curves!$11:$11,0)</f>
        <v>21</v>
      </c>
      <c r="CG363" s="12">
        <f>MATCH(CONCATENATE("B ",TEXT($BO363,"mmm-yyyy")),Curves!$11:$11,0)</f>
        <v>9</v>
      </c>
      <c r="CH363" s="12">
        <f>MATCH(CONCATENATE("DISC ",TEXT($BO363,"mmm-yyyy")),Curves!$11:$11,0)</f>
        <v>33</v>
      </c>
      <c r="CI363" s="12"/>
      <c r="CJ363" s="12">
        <f>MATCH(CONCATENATE("NG ",TEXT($BP363,"mmm-yyyy")),Curves!$11:$11,0)</f>
        <v>22</v>
      </c>
      <c r="CK363" s="12">
        <f>MATCH(CONCATENATE("B ",TEXT($BP363,"mmm-yyyy")),Curves!$11:$11,0)</f>
        <v>10</v>
      </c>
      <c r="CL363" s="12">
        <f>MATCH(CONCATENATE("DISC ",TEXT($BP363,"mmm-yyyy")),Curves!$11:$11,0)</f>
        <v>34</v>
      </c>
      <c r="CM363" s="12"/>
      <c r="CN363" s="12">
        <f>MATCH(CONCATENATE("NG ",TEXT($BQ363,"mmm-yyyy")),Curves!$11:$11,0)</f>
        <v>23</v>
      </c>
      <c r="CO363" s="12">
        <f>MATCH(CONCATENATE("B ",TEXT($BQ363,"mmm-yyyy")),Curves!$11:$11,0)</f>
        <v>11</v>
      </c>
      <c r="CP363" s="12">
        <f>MATCH(CONCATENATE("DISC ",TEXT($BQ363,"mmm-yyyy")),Curves!$11:$11,0)</f>
        <v>35</v>
      </c>
      <c r="CQ363" s="12"/>
      <c r="CR363" s="12">
        <f>MATCH(CONCATENATE("NG ",TEXT($BR363,"mmm-yyyy")),Curves!$11:$11,0)</f>
        <v>24</v>
      </c>
      <c r="CS363" s="12">
        <f>MATCH(CONCATENATE("B ",TEXT($BR363,"mmm-yyyy")),Curves!$11:$11,0)</f>
        <v>12</v>
      </c>
      <c r="CT363" s="12">
        <f>MATCH(CONCATENATE("DISC ",TEXT($BR363,"mmm-yyyy")),Curves!$11:$11,0)</f>
        <v>36</v>
      </c>
      <c r="CU363" s="12"/>
      <c r="CV363" s="12">
        <f>MATCH(CONCATENATE("NG ",TEXT($BS363,"mmm-yyyy")),Curves!$11:$11,0)</f>
        <v>25</v>
      </c>
      <c r="CW363" s="12">
        <f>MATCH(CONCATENATE("B ",TEXT($BS363,"mmm-yyyy")),Curves!$11:$11,0)</f>
        <v>13</v>
      </c>
      <c r="CX363" s="12">
        <f>MATCH(CONCATENATE("DISC ",TEXT($BS363,"mmm-yyyy")),Curves!$11:$11,0)</f>
        <v>37</v>
      </c>
      <c r="CY363" s="12"/>
      <c r="CZ363" s="12">
        <f>MATCH(CONCATENATE("NG ",TEXT($BT363,"mmm-yyyy")),Curves!$11:$11,0)</f>
        <v>26</v>
      </c>
      <c r="DA363" s="12">
        <f>MATCH(CONCATENATE("B ",TEXT($BT363,"mmm-yyyy")),Curves!$11:$11,0)</f>
        <v>14</v>
      </c>
      <c r="DB363" s="12">
        <f>MATCH(CONCATENATE("DISC ",TEXT($BT363,"mmm-yyyy")),Curves!$11:$11,0)</f>
        <v>38</v>
      </c>
      <c r="DC363" s="12"/>
      <c r="DD363" s="12">
        <f>MATCH(CONCATENATE("NG ",TEXT($BU363,"mmm-yyyy")),Curves!$11:$11,0)</f>
        <v>27</v>
      </c>
      <c r="DE363" s="12">
        <f>MATCH(CONCATENATE("B ",TEXT($BU363,"mmm-yyyy")),Curves!$11:$11,0)</f>
        <v>15</v>
      </c>
      <c r="DF363" s="12">
        <f>MATCH(CONCATENATE("DISC ",TEXT($BU363,"mmm-yyyy")),Curves!$11:$11,0)</f>
        <v>39</v>
      </c>
      <c r="DG363" s="12"/>
      <c r="DH363" s="12">
        <f>MATCH(CONCATENATE("NG ",TEXT($BV363,"mmm-yyyy")),Curves!$11:$11,0)</f>
        <v>28</v>
      </c>
      <c r="DI363" s="12">
        <f>MATCH(CONCATENATE("B ",TEXT($BV363,"mmm-yyyy")),Curves!$11:$11,0)</f>
        <v>16</v>
      </c>
      <c r="DJ363" s="12">
        <f>MATCH(CONCATENATE("DISC ",TEXT($BV363,"mmm-yyyy")),Curves!$11:$11,0)</f>
        <v>40</v>
      </c>
      <c r="DL363" s="12">
        <f>MATCH(CONCATENATE("NG ",TEXT($BW363,"mmm-yyyy")),Curves!$11:$11,0)</f>
        <v>29</v>
      </c>
      <c r="DM363" s="12">
        <f>MATCH(CONCATENATE("B ",TEXT($BW363,"mmm-yyyy")),Curves!$11:$11,0)</f>
        <v>17</v>
      </c>
      <c r="DN363" s="12">
        <f>MATCH(CONCATENATE("DISC ",TEXT($BW363,"mmm-yyyy")),Curves!$11:$11,0)</f>
        <v>41</v>
      </c>
      <c r="DP363" s="12">
        <f>MATCH(CONCATENATE("NG ",TEXT($BX363,"mmm-yyyy")),Curves!$11:$11,0)</f>
        <v>30</v>
      </c>
      <c r="DQ363" s="12">
        <f>MATCH(CONCATENATE("B ",TEXT($BX363,"mmm-yyyy")),Curves!$11:$11,0)</f>
        <v>18</v>
      </c>
      <c r="DR363" s="12">
        <f>MATCH(CONCATENATE("DISC ",TEXT($BX363,"mmm-yyyy")),Curves!$11:$11,0)</f>
        <v>42</v>
      </c>
    </row>
    <row r="364" spans="2:122" x14ac:dyDescent="0.2">
      <c r="B364" s="6">
        <f t="shared" si="407"/>
        <v>36982</v>
      </c>
      <c r="C364" s="27">
        <f>IF(Curves!C373&lt;&gt;"",Curves!C373,"")</f>
        <v>36978</v>
      </c>
      <c r="D364" s="31"/>
      <c r="E364" s="20">
        <f t="shared" si="408"/>
        <v>0</v>
      </c>
      <c r="F364" s="20">
        <f t="shared" si="410"/>
        <v>0</v>
      </c>
      <c r="G364" s="20">
        <f t="shared" si="411"/>
        <v>0</v>
      </c>
      <c r="H364" s="20">
        <f t="shared" si="412"/>
        <v>0</v>
      </c>
      <c r="I364" s="20">
        <f t="shared" si="413"/>
        <v>0</v>
      </c>
      <c r="J364" s="20">
        <f t="shared" si="414"/>
        <v>0</v>
      </c>
      <c r="K364" s="20">
        <f t="shared" si="415"/>
        <v>0</v>
      </c>
      <c r="L364" s="20">
        <f t="shared" si="416"/>
        <v>0</v>
      </c>
      <c r="M364" s="20">
        <f t="shared" si="417"/>
        <v>0</v>
      </c>
      <c r="N364" s="20">
        <f t="shared" si="418"/>
        <v>0</v>
      </c>
      <c r="O364" s="21">
        <f t="shared" si="419"/>
        <v>0</v>
      </c>
      <c r="P364" s="20"/>
      <c r="Q364" s="50">
        <f t="shared" si="420"/>
        <v>0</v>
      </c>
      <c r="R364" s="50">
        <f t="shared" si="389"/>
        <v>0</v>
      </c>
      <c r="S364" s="51">
        <f t="shared" si="421"/>
        <v>0</v>
      </c>
      <c r="U364" s="34">
        <f>INDEX(Curves!$A$12:$AZ$907,$CA364,CB364)</f>
        <v>0</v>
      </c>
      <c r="V364" s="34">
        <f>INDEX(Curves!$A$12:$AZ$907,$CA364,CC364)</f>
        <v>0</v>
      </c>
      <c r="W364" s="34">
        <f>INDEX(Curves!$A$12:$AZ$907,$CA364,CD364)</f>
        <v>0</v>
      </c>
      <c r="X364" s="34"/>
      <c r="Y364" s="34">
        <f>INDEX(Curves!$A$12:$AZ$907,$CA364,CF364)</f>
        <v>0</v>
      </c>
      <c r="Z364" s="34">
        <f>INDEX(Curves!$A$12:$AZ$907,$CA364,CG364)</f>
        <v>0</v>
      </c>
      <c r="AA364" s="34">
        <f>INDEX(Curves!$A$12:$AZ$907,$CA364,CH364)</f>
        <v>0</v>
      </c>
      <c r="AB364" s="34"/>
      <c r="AC364" s="34">
        <f>INDEX(Curves!$A$12:$AZ$907,$CA364,CJ364)</f>
        <v>0</v>
      </c>
      <c r="AD364" s="34">
        <f>INDEX(Curves!$A$12:$AZ$907,$CA364,CK364)</f>
        <v>0</v>
      </c>
      <c r="AE364" s="34">
        <f>INDEX(Curves!$A$12:$AZ$907,$CA364,CL364)</f>
        <v>0</v>
      </c>
      <c r="AF364" s="34"/>
      <c r="AG364" s="34">
        <f>INDEX(Curves!$A$12:$AZ$907,$CA364,CN364)</f>
        <v>0</v>
      </c>
      <c r="AH364" s="34">
        <f>INDEX(Curves!$A$12:$AZ$907,$CA364,CO364)</f>
        <v>0</v>
      </c>
      <c r="AI364" s="34">
        <f>INDEX(Curves!$A$12:$AZ$907,$CA364,CP364)</f>
        <v>0</v>
      </c>
      <c r="AJ364" s="34"/>
      <c r="AK364" s="34">
        <f>INDEX(Curves!$A$12:$AZ$907,$CA364,CR364)</f>
        <v>0</v>
      </c>
      <c r="AL364" s="34">
        <f>INDEX(Curves!$A$12:$AZ$907,$CA364,CS364)</f>
        <v>0</v>
      </c>
      <c r="AM364" s="34">
        <f>INDEX(Curves!$A$12:$AZ$907,$CA364,CT364)</f>
        <v>0</v>
      </c>
      <c r="AN364" s="34"/>
      <c r="AO364" s="34">
        <f>INDEX(Curves!$A$12:$AZ$907,$CA364,CV364)</f>
        <v>0</v>
      </c>
      <c r="AP364" s="34">
        <f>INDEX(Curves!$A$12:$AZ$907,$CA364,CW364)</f>
        <v>0</v>
      </c>
      <c r="AQ364" s="34">
        <f>INDEX(Curves!$A$12:$AZ$907,$CA364,CX364)</f>
        <v>0</v>
      </c>
      <c r="AR364" s="34"/>
      <c r="AS364" s="34">
        <f>INDEX(Curves!$A$12:$AZ$907,$CA364,CZ364)</f>
        <v>0</v>
      </c>
      <c r="AT364" s="34">
        <f>INDEX(Curves!$A$12:$AZ$907,$CA364,DA364)</f>
        <v>0</v>
      </c>
      <c r="AU364" s="34">
        <f>INDEX(Curves!$A$12:$AZ$907,$CA364,DB364)</f>
        <v>0</v>
      </c>
      <c r="AV364" s="34"/>
      <c r="AW364" s="34">
        <f>INDEX(Curves!$A$12:$AZ$907,$CA364,DD364)</f>
        <v>0</v>
      </c>
      <c r="AX364" s="34">
        <f>INDEX(Curves!$A$12:$AZ$907,$CA364,DE364)</f>
        <v>0</v>
      </c>
      <c r="AY364" s="34">
        <f>INDEX(Curves!$A$12:$AZ$907,$CA364,DF364)</f>
        <v>0</v>
      </c>
      <c r="AZ364" s="34"/>
      <c r="BA364" s="34">
        <f>INDEX(Curves!$A$12:$AZ$907,$CA364,DH364)</f>
        <v>0</v>
      </c>
      <c r="BB364" s="34">
        <f>INDEX(Curves!$A$12:$AZ$907,$CA364,DI364)</f>
        <v>0</v>
      </c>
      <c r="BC364" s="34">
        <f>INDEX(Curves!$A$12:$AZ$907,$CA364,DJ364)</f>
        <v>0</v>
      </c>
      <c r="BD364" s="34"/>
      <c r="BE364" s="34">
        <f>INDEX(Curves!$A$12:$AZ$907,$CA364,DL364)</f>
        <v>0</v>
      </c>
      <c r="BF364" s="34">
        <f>INDEX(Curves!$A$12:$AZ$907,$CA364,DM364)</f>
        <v>0</v>
      </c>
      <c r="BG364" s="34">
        <f>INDEX(Curves!$A$12:$AZ$907,$CA364,DN364)</f>
        <v>0</v>
      </c>
      <c r="BH364" s="34"/>
      <c r="BI364" s="34">
        <f>INDEX(Curves!$A$12:$AZ$907,$CA364,DP364)</f>
        <v>0</v>
      </c>
      <c r="BJ364" s="34">
        <f>INDEX(Curves!$A$12:$AZ$907,$CA364,DQ364)</f>
        <v>0</v>
      </c>
      <c r="BK364" s="34">
        <f>INDEX(Curves!$A$12:$AZ$907,$CA364,DR364)</f>
        <v>0</v>
      </c>
      <c r="BL364"/>
      <c r="BM364"/>
      <c r="BN364" s="17">
        <f t="shared" si="423"/>
        <v>36647</v>
      </c>
      <c r="BO364" s="17">
        <f t="shared" ref="BO364:BX364" si="463">EOMONTH(BN364,1)</f>
        <v>36707</v>
      </c>
      <c r="BP364" s="17">
        <f t="shared" si="463"/>
        <v>36738</v>
      </c>
      <c r="BQ364" s="17">
        <f t="shared" si="463"/>
        <v>36769</v>
      </c>
      <c r="BR364" s="17">
        <f t="shared" si="463"/>
        <v>36799</v>
      </c>
      <c r="BS364" s="17">
        <f t="shared" si="463"/>
        <v>36830</v>
      </c>
      <c r="BT364" s="17">
        <f t="shared" si="463"/>
        <v>36860</v>
      </c>
      <c r="BU364" s="17">
        <f t="shared" si="463"/>
        <v>36891</v>
      </c>
      <c r="BV364" s="17">
        <f t="shared" si="463"/>
        <v>36922</v>
      </c>
      <c r="BW364" s="17">
        <f t="shared" si="463"/>
        <v>36950</v>
      </c>
      <c r="BX364" s="17">
        <f t="shared" si="463"/>
        <v>36981</v>
      </c>
      <c r="BY364" s="9"/>
      <c r="CA364" s="12">
        <f>MATCH(C364,Curves!$C$12:$C$433,0)</f>
        <v>362</v>
      </c>
      <c r="CB364" s="12">
        <f>MATCH(CONCATENATE("NG ",TEXT($BN364,"mmm-yyyy")),Curves!$11:$11,0)</f>
        <v>20</v>
      </c>
      <c r="CC364" s="12">
        <f>MATCH(CONCATENATE("B ",TEXT($BN364,"mmm-yyyy")),Curves!$11:$11,0)</f>
        <v>8</v>
      </c>
      <c r="CD364" s="12">
        <f>MATCH(CONCATENATE("DISC ",TEXT($BN364,"mmm-yyyy")),Curves!$11:$11,0)</f>
        <v>32</v>
      </c>
      <c r="CE364" s="12"/>
      <c r="CF364" s="12">
        <f>MATCH(CONCATENATE("NG ",TEXT($BO364,"mmm-yyyy")),Curves!$11:$11,0)</f>
        <v>21</v>
      </c>
      <c r="CG364" s="12">
        <f>MATCH(CONCATENATE("B ",TEXT($BO364,"mmm-yyyy")),Curves!$11:$11,0)</f>
        <v>9</v>
      </c>
      <c r="CH364" s="12">
        <f>MATCH(CONCATENATE("DISC ",TEXT($BO364,"mmm-yyyy")),Curves!$11:$11,0)</f>
        <v>33</v>
      </c>
      <c r="CI364" s="12"/>
      <c r="CJ364" s="12">
        <f>MATCH(CONCATENATE("NG ",TEXT($BP364,"mmm-yyyy")),Curves!$11:$11,0)</f>
        <v>22</v>
      </c>
      <c r="CK364" s="12">
        <f>MATCH(CONCATENATE("B ",TEXT($BP364,"mmm-yyyy")),Curves!$11:$11,0)</f>
        <v>10</v>
      </c>
      <c r="CL364" s="12">
        <f>MATCH(CONCATENATE("DISC ",TEXT($BP364,"mmm-yyyy")),Curves!$11:$11,0)</f>
        <v>34</v>
      </c>
      <c r="CM364" s="12"/>
      <c r="CN364" s="12">
        <f>MATCH(CONCATENATE("NG ",TEXT($BQ364,"mmm-yyyy")),Curves!$11:$11,0)</f>
        <v>23</v>
      </c>
      <c r="CO364" s="12">
        <f>MATCH(CONCATENATE("B ",TEXT($BQ364,"mmm-yyyy")),Curves!$11:$11,0)</f>
        <v>11</v>
      </c>
      <c r="CP364" s="12">
        <f>MATCH(CONCATENATE("DISC ",TEXT($BQ364,"mmm-yyyy")),Curves!$11:$11,0)</f>
        <v>35</v>
      </c>
      <c r="CQ364" s="12"/>
      <c r="CR364" s="12">
        <f>MATCH(CONCATENATE("NG ",TEXT($BR364,"mmm-yyyy")),Curves!$11:$11,0)</f>
        <v>24</v>
      </c>
      <c r="CS364" s="12">
        <f>MATCH(CONCATENATE("B ",TEXT($BR364,"mmm-yyyy")),Curves!$11:$11,0)</f>
        <v>12</v>
      </c>
      <c r="CT364" s="12">
        <f>MATCH(CONCATENATE("DISC ",TEXT($BR364,"mmm-yyyy")),Curves!$11:$11,0)</f>
        <v>36</v>
      </c>
      <c r="CU364" s="12"/>
      <c r="CV364" s="12">
        <f>MATCH(CONCATENATE("NG ",TEXT($BS364,"mmm-yyyy")),Curves!$11:$11,0)</f>
        <v>25</v>
      </c>
      <c r="CW364" s="12">
        <f>MATCH(CONCATENATE("B ",TEXT($BS364,"mmm-yyyy")),Curves!$11:$11,0)</f>
        <v>13</v>
      </c>
      <c r="CX364" s="12">
        <f>MATCH(CONCATENATE("DISC ",TEXT($BS364,"mmm-yyyy")),Curves!$11:$11,0)</f>
        <v>37</v>
      </c>
      <c r="CY364" s="12"/>
      <c r="CZ364" s="12">
        <f>MATCH(CONCATENATE("NG ",TEXT($BT364,"mmm-yyyy")),Curves!$11:$11,0)</f>
        <v>26</v>
      </c>
      <c r="DA364" s="12">
        <f>MATCH(CONCATENATE("B ",TEXT($BT364,"mmm-yyyy")),Curves!$11:$11,0)</f>
        <v>14</v>
      </c>
      <c r="DB364" s="12">
        <f>MATCH(CONCATENATE("DISC ",TEXT($BT364,"mmm-yyyy")),Curves!$11:$11,0)</f>
        <v>38</v>
      </c>
      <c r="DC364" s="12"/>
      <c r="DD364" s="12">
        <f>MATCH(CONCATENATE("NG ",TEXT($BU364,"mmm-yyyy")),Curves!$11:$11,0)</f>
        <v>27</v>
      </c>
      <c r="DE364" s="12">
        <f>MATCH(CONCATENATE("B ",TEXT($BU364,"mmm-yyyy")),Curves!$11:$11,0)</f>
        <v>15</v>
      </c>
      <c r="DF364" s="12">
        <f>MATCH(CONCATENATE("DISC ",TEXT($BU364,"mmm-yyyy")),Curves!$11:$11,0)</f>
        <v>39</v>
      </c>
      <c r="DG364" s="12"/>
      <c r="DH364" s="12">
        <f>MATCH(CONCATENATE("NG ",TEXT($BV364,"mmm-yyyy")),Curves!$11:$11,0)</f>
        <v>28</v>
      </c>
      <c r="DI364" s="12">
        <f>MATCH(CONCATENATE("B ",TEXT($BV364,"mmm-yyyy")),Curves!$11:$11,0)</f>
        <v>16</v>
      </c>
      <c r="DJ364" s="12">
        <f>MATCH(CONCATENATE("DISC ",TEXT($BV364,"mmm-yyyy")),Curves!$11:$11,0)</f>
        <v>40</v>
      </c>
      <c r="DL364" s="12">
        <f>MATCH(CONCATENATE("NG ",TEXT($BW364,"mmm-yyyy")),Curves!$11:$11,0)</f>
        <v>29</v>
      </c>
      <c r="DM364" s="12">
        <f>MATCH(CONCATENATE("B ",TEXT($BW364,"mmm-yyyy")),Curves!$11:$11,0)</f>
        <v>17</v>
      </c>
      <c r="DN364" s="12">
        <f>MATCH(CONCATENATE("DISC ",TEXT($BW364,"mmm-yyyy")),Curves!$11:$11,0)</f>
        <v>41</v>
      </c>
      <c r="DP364" s="12">
        <f>MATCH(CONCATENATE("NG ",TEXT($BX364,"mmm-yyyy")),Curves!$11:$11,0)</f>
        <v>30</v>
      </c>
      <c r="DQ364" s="12">
        <f>MATCH(CONCATENATE("B ",TEXT($BX364,"mmm-yyyy")),Curves!$11:$11,0)</f>
        <v>18</v>
      </c>
      <c r="DR364" s="12">
        <f>MATCH(CONCATENATE("DISC ",TEXT($BX364,"mmm-yyyy")),Curves!$11:$11,0)</f>
        <v>42</v>
      </c>
    </row>
    <row r="365" spans="2:122" x14ac:dyDescent="0.2">
      <c r="B365" s="6">
        <f t="shared" si="407"/>
        <v>37012</v>
      </c>
      <c r="C365" s="27">
        <f>IF(Curves!C374&lt;&gt;"",Curves!C374,"")</f>
        <v>36979</v>
      </c>
      <c r="D365" s="31"/>
      <c r="E365" s="20">
        <f t="shared" si="408"/>
        <v>0</v>
      </c>
      <c r="F365" s="20">
        <f t="shared" si="410"/>
        <v>0</v>
      </c>
      <c r="G365" s="20">
        <f t="shared" si="411"/>
        <v>0</v>
      </c>
      <c r="H365" s="20">
        <f t="shared" si="412"/>
        <v>0</v>
      </c>
      <c r="I365" s="20">
        <f t="shared" si="413"/>
        <v>0</v>
      </c>
      <c r="J365" s="20">
        <f t="shared" si="414"/>
        <v>0</v>
      </c>
      <c r="K365" s="20">
        <f t="shared" si="415"/>
        <v>0</v>
      </c>
      <c r="L365" s="20">
        <f t="shared" si="416"/>
        <v>0</v>
      </c>
      <c r="M365" s="20">
        <f t="shared" si="417"/>
        <v>0</v>
      </c>
      <c r="N365" s="20">
        <f t="shared" si="418"/>
        <v>0</v>
      </c>
      <c r="O365" s="21">
        <f t="shared" si="419"/>
        <v>0</v>
      </c>
      <c r="P365" s="20"/>
      <c r="Q365" s="50">
        <f t="shared" si="420"/>
        <v>0</v>
      </c>
      <c r="R365" s="50">
        <f t="shared" si="389"/>
        <v>0</v>
      </c>
      <c r="S365" s="51">
        <f t="shared" si="421"/>
        <v>0</v>
      </c>
      <c r="U365" s="34">
        <f>INDEX(Curves!$A$12:$AZ$907,$CA365,CB365)</f>
        <v>0</v>
      </c>
      <c r="V365" s="34">
        <f>INDEX(Curves!$A$12:$AZ$907,$CA365,CC365)</f>
        <v>0</v>
      </c>
      <c r="W365" s="34">
        <f>INDEX(Curves!$A$12:$AZ$907,$CA365,CD365)</f>
        <v>0</v>
      </c>
      <c r="X365" s="34"/>
      <c r="Y365" s="34">
        <f>INDEX(Curves!$A$12:$AZ$907,$CA365,CF365)</f>
        <v>0</v>
      </c>
      <c r="Z365" s="34">
        <f>INDEX(Curves!$A$12:$AZ$907,$CA365,CG365)</f>
        <v>0</v>
      </c>
      <c r="AA365" s="34">
        <f>INDEX(Curves!$A$12:$AZ$907,$CA365,CH365)</f>
        <v>0</v>
      </c>
      <c r="AB365" s="34"/>
      <c r="AC365" s="34">
        <f>INDEX(Curves!$A$12:$AZ$907,$CA365,CJ365)</f>
        <v>0</v>
      </c>
      <c r="AD365" s="34">
        <f>INDEX(Curves!$A$12:$AZ$907,$CA365,CK365)</f>
        <v>0</v>
      </c>
      <c r="AE365" s="34">
        <f>INDEX(Curves!$A$12:$AZ$907,$CA365,CL365)</f>
        <v>0</v>
      </c>
      <c r="AF365" s="34"/>
      <c r="AG365" s="34">
        <f>INDEX(Curves!$A$12:$AZ$907,$CA365,CN365)</f>
        <v>0</v>
      </c>
      <c r="AH365" s="34">
        <f>INDEX(Curves!$A$12:$AZ$907,$CA365,CO365)</f>
        <v>0</v>
      </c>
      <c r="AI365" s="34">
        <f>INDEX(Curves!$A$12:$AZ$907,$CA365,CP365)</f>
        <v>0</v>
      </c>
      <c r="AJ365" s="34"/>
      <c r="AK365" s="34">
        <f>INDEX(Curves!$A$12:$AZ$907,$CA365,CR365)</f>
        <v>0</v>
      </c>
      <c r="AL365" s="34">
        <f>INDEX(Curves!$A$12:$AZ$907,$CA365,CS365)</f>
        <v>0</v>
      </c>
      <c r="AM365" s="34">
        <f>INDEX(Curves!$A$12:$AZ$907,$CA365,CT365)</f>
        <v>0</v>
      </c>
      <c r="AN365" s="34"/>
      <c r="AO365" s="34">
        <f>INDEX(Curves!$A$12:$AZ$907,$CA365,CV365)</f>
        <v>0</v>
      </c>
      <c r="AP365" s="34">
        <f>INDEX(Curves!$A$12:$AZ$907,$CA365,CW365)</f>
        <v>0</v>
      </c>
      <c r="AQ365" s="34">
        <f>INDEX(Curves!$A$12:$AZ$907,$CA365,CX365)</f>
        <v>0</v>
      </c>
      <c r="AR365" s="34"/>
      <c r="AS365" s="34">
        <f>INDEX(Curves!$A$12:$AZ$907,$CA365,CZ365)</f>
        <v>0</v>
      </c>
      <c r="AT365" s="34">
        <f>INDEX(Curves!$A$12:$AZ$907,$CA365,DA365)</f>
        <v>0</v>
      </c>
      <c r="AU365" s="34">
        <f>INDEX(Curves!$A$12:$AZ$907,$CA365,DB365)</f>
        <v>0</v>
      </c>
      <c r="AV365" s="34"/>
      <c r="AW365" s="34">
        <f>INDEX(Curves!$A$12:$AZ$907,$CA365,DD365)</f>
        <v>0</v>
      </c>
      <c r="AX365" s="34">
        <f>INDEX(Curves!$A$12:$AZ$907,$CA365,DE365)</f>
        <v>0</v>
      </c>
      <c r="AY365" s="34">
        <f>INDEX(Curves!$A$12:$AZ$907,$CA365,DF365)</f>
        <v>0</v>
      </c>
      <c r="AZ365" s="34"/>
      <c r="BA365" s="34">
        <f>INDEX(Curves!$A$12:$AZ$907,$CA365,DH365)</f>
        <v>0</v>
      </c>
      <c r="BB365" s="34">
        <f>INDEX(Curves!$A$12:$AZ$907,$CA365,DI365)</f>
        <v>0</v>
      </c>
      <c r="BC365" s="34">
        <f>INDEX(Curves!$A$12:$AZ$907,$CA365,DJ365)</f>
        <v>0</v>
      </c>
      <c r="BD365" s="34"/>
      <c r="BE365" s="34">
        <f>INDEX(Curves!$A$12:$AZ$907,$CA365,DL365)</f>
        <v>0</v>
      </c>
      <c r="BF365" s="34">
        <f>INDEX(Curves!$A$12:$AZ$907,$CA365,DM365)</f>
        <v>0</v>
      </c>
      <c r="BG365" s="34">
        <f>INDEX(Curves!$A$12:$AZ$907,$CA365,DN365)</f>
        <v>0</v>
      </c>
      <c r="BH365" s="34"/>
      <c r="BI365" s="34">
        <f>INDEX(Curves!$A$12:$AZ$907,$CA365,DP365)</f>
        <v>0</v>
      </c>
      <c r="BJ365" s="34">
        <f>INDEX(Curves!$A$12:$AZ$907,$CA365,DQ365)</f>
        <v>0</v>
      </c>
      <c r="BK365" s="34">
        <f>INDEX(Curves!$A$12:$AZ$907,$CA365,DR365)</f>
        <v>0</v>
      </c>
      <c r="BL365"/>
      <c r="BM365"/>
      <c r="BN365" s="17">
        <f t="shared" si="423"/>
        <v>36647</v>
      </c>
      <c r="BO365" s="17">
        <f t="shared" ref="BO365:BX365" si="464">EOMONTH(BN365,1)</f>
        <v>36707</v>
      </c>
      <c r="BP365" s="17">
        <f t="shared" si="464"/>
        <v>36738</v>
      </c>
      <c r="BQ365" s="17">
        <f t="shared" si="464"/>
        <v>36769</v>
      </c>
      <c r="BR365" s="17">
        <f t="shared" si="464"/>
        <v>36799</v>
      </c>
      <c r="BS365" s="17">
        <f t="shared" si="464"/>
        <v>36830</v>
      </c>
      <c r="BT365" s="17">
        <f t="shared" si="464"/>
        <v>36860</v>
      </c>
      <c r="BU365" s="17">
        <f t="shared" si="464"/>
        <v>36891</v>
      </c>
      <c r="BV365" s="17">
        <f t="shared" si="464"/>
        <v>36922</v>
      </c>
      <c r="BW365" s="17">
        <f t="shared" si="464"/>
        <v>36950</v>
      </c>
      <c r="BX365" s="17">
        <f t="shared" si="464"/>
        <v>36981</v>
      </c>
      <c r="BY365" s="9"/>
      <c r="CA365" s="12">
        <f>MATCH(C365,Curves!$C$12:$C$433,0)</f>
        <v>363</v>
      </c>
      <c r="CB365" s="12">
        <f>MATCH(CONCATENATE("NG ",TEXT($BN365,"mmm-yyyy")),Curves!$11:$11,0)</f>
        <v>20</v>
      </c>
      <c r="CC365" s="12">
        <f>MATCH(CONCATENATE("B ",TEXT($BN365,"mmm-yyyy")),Curves!$11:$11,0)</f>
        <v>8</v>
      </c>
      <c r="CD365" s="12">
        <f>MATCH(CONCATENATE("DISC ",TEXT($BN365,"mmm-yyyy")),Curves!$11:$11,0)</f>
        <v>32</v>
      </c>
      <c r="CE365" s="12"/>
      <c r="CF365" s="12">
        <f>MATCH(CONCATENATE("NG ",TEXT($BO365,"mmm-yyyy")),Curves!$11:$11,0)</f>
        <v>21</v>
      </c>
      <c r="CG365" s="12">
        <f>MATCH(CONCATENATE("B ",TEXT($BO365,"mmm-yyyy")),Curves!$11:$11,0)</f>
        <v>9</v>
      </c>
      <c r="CH365" s="12">
        <f>MATCH(CONCATENATE("DISC ",TEXT($BO365,"mmm-yyyy")),Curves!$11:$11,0)</f>
        <v>33</v>
      </c>
      <c r="CI365" s="12"/>
      <c r="CJ365" s="12">
        <f>MATCH(CONCATENATE("NG ",TEXT($BP365,"mmm-yyyy")),Curves!$11:$11,0)</f>
        <v>22</v>
      </c>
      <c r="CK365" s="12">
        <f>MATCH(CONCATENATE("B ",TEXT($BP365,"mmm-yyyy")),Curves!$11:$11,0)</f>
        <v>10</v>
      </c>
      <c r="CL365" s="12">
        <f>MATCH(CONCATENATE("DISC ",TEXT($BP365,"mmm-yyyy")),Curves!$11:$11,0)</f>
        <v>34</v>
      </c>
      <c r="CM365" s="12"/>
      <c r="CN365" s="12">
        <f>MATCH(CONCATENATE("NG ",TEXT($BQ365,"mmm-yyyy")),Curves!$11:$11,0)</f>
        <v>23</v>
      </c>
      <c r="CO365" s="12">
        <f>MATCH(CONCATENATE("B ",TEXT($BQ365,"mmm-yyyy")),Curves!$11:$11,0)</f>
        <v>11</v>
      </c>
      <c r="CP365" s="12">
        <f>MATCH(CONCATENATE("DISC ",TEXT($BQ365,"mmm-yyyy")),Curves!$11:$11,0)</f>
        <v>35</v>
      </c>
      <c r="CQ365" s="12"/>
      <c r="CR365" s="12">
        <f>MATCH(CONCATENATE("NG ",TEXT($BR365,"mmm-yyyy")),Curves!$11:$11,0)</f>
        <v>24</v>
      </c>
      <c r="CS365" s="12">
        <f>MATCH(CONCATENATE("B ",TEXT($BR365,"mmm-yyyy")),Curves!$11:$11,0)</f>
        <v>12</v>
      </c>
      <c r="CT365" s="12">
        <f>MATCH(CONCATENATE("DISC ",TEXT($BR365,"mmm-yyyy")),Curves!$11:$11,0)</f>
        <v>36</v>
      </c>
      <c r="CU365" s="12"/>
      <c r="CV365" s="12">
        <f>MATCH(CONCATENATE("NG ",TEXT($BS365,"mmm-yyyy")),Curves!$11:$11,0)</f>
        <v>25</v>
      </c>
      <c r="CW365" s="12">
        <f>MATCH(CONCATENATE("B ",TEXT($BS365,"mmm-yyyy")),Curves!$11:$11,0)</f>
        <v>13</v>
      </c>
      <c r="CX365" s="12">
        <f>MATCH(CONCATENATE("DISC ",TEXT($BS365,"mmm-yyyy")),Curves!$11:$11,0)</f>
        <v>37</v>
      </c>
      <c r="CY365" s="12"/>
      <c r="CZ365" s="12">
        <f>MATCH(CONCATENATE("NG ",TEXT($BT365,"mmm-yyyy")),Curves!$11:$11,0)</f>
        <v>26</v>
      </c>
      <c r="DA365" s="12">
        <f>MATCH(CONCATENATE("B ",TEXT($BT365,"mmm-yyyy")),Curves!$11:$11,0)</f>
        <v>14</v>
      </c>
      <c r="DB365" s="12">
        <f>MATCH(CONCATENATE("DISC ",TEXT($BT365,"mmm-yyyy")),Curves!$11:$11,0)</f>
        <v>38</v>
      </c>
      <c r="DC365" s="12"/>
      <c r="DD365" s="12">
        <f>MATCH(CONCATENATE("NG ",TEXT($BU365,"mmm-yyyy")),Curves!$11:$11,0)</f>
        <v>27</v>
      </c>
      <c r="DE365" s="12">
        <f>MATCH(CONCATENATE("B ",TEXT($BU365,"mmm-yyyy")),Curves!$11:$11,0)</f>
        <v>15</v>
      </c>
      <c r="DF365" s="12">
        <f>MATCH(CONCATENATE("DISC ",TEXT($BU365,"mmm-yyyy")),Curves!$11:$11,0)</f>
        <v>39</v>
      </c>
      <c r="DG365" s="12"/>
      <c r="DH365" s="12">
        <f>MATCH(CONCATENATE("NG ",TEXT($BV365,"mmm-yyyy")),Curves!$11:$11,0)</f>
        <v>28</v>
      </c>
      <c r="DI365" s="12">
        <f>MATCH(CONCATENATE("B ",TEXT($BV365,"mmm-yyyy")),Curves!$11:$11,0)</f>
        <v>16</v>
      </c>
      <c r="DJ365" s="12">
        <f>MATCH(CONCATENATE("DISC ",TEXT($BV365,"mmm-yyyy")),Curves!$11:$11,0)</f>
        <v>40</v>
      </c>
      <c r="DL365" s="12">
        <f>MATCH(CONCATENATE("NG ",TEXT($BW365,"mmm-yyyy")),Curves!$11:$11,0)</f>
        <v>29</v>
      </c>
      <c r="DM365" s="12">
        <f>MATCH(CONCATENATE("B ",TEXT($BW365,"mmm-yyyy")),Curves!$11:$11,0)</f>
        <v>17</v>
      </c>
      <c r="DN365" s="12">
        <f>MATCH(CONCATENATE("DISC ",TEXT($BW365,"mmm-yyyy")),Curves!$11:$11,0)</f>
        <v>41</v>
      </c>
      <c r="DP365" s="12">
        <f>MATCH(CONCATENATE("NG ",TEXT($BX365,"mmm-yyyy")),Curves!$11:$11,0)</f>
        <v>30</v>
      </c>
      <c r="DQ365" s="12">
        <f>MATCH(CONCATENATE("B ",TEXT($BX365,"mmm-yyyy")),Curves!$11:$11,0)</f>
        <v>18</v>
      </c>
      <c r="DR365" s="12">
        <f>MATCH(CONCATENATE("DISC ",TEXT($BX365,"mmm-yyyy")),Curves!$11:$11,0)</f>
        <v>42</v>
      </c>
    </row>
    <row r="366" spans="2:122" x14ac:dyDescent="0.2">
      <c r="B366" s="6">
        <f t="shared" si="407"/>
        <v>37012</v>
      </c>
      <c r="C366" s="27">
        <f>IF(Curves!C375&lt;&gt;"",Curves!C375,"")</f>
        <v>36980</v>
      </c>
      <c r="D366" s="31"/>
      <c r="E366" s="20">
        <f t="shared" si="408"/>
        <v>0</v>
      </c>
      <c r="F366" s="20">
        <f t="shared" si="410"/>
        <v>0</v>
      </c>
      <c r="G366" s="20">
        <f t="shared" si="411"/>
        <v>0</v>
      </c>
      <c r="H366" s="20">
        <f t="shared" si="412"/>
        <v>0</v>
      </c>
      <c r="I366" s="20">
        <f t="shared" si="413"/>
        <v>0</v>
      </c>
      <c r="J366" s="20">
        <f t="shared" si="414"/>
        <v>0</v>
      </c>
      <c r="K366" s="20">
        <f t="shared" si="415"/>
        <v>0</v>
      </c>
      <c r="L366" s="20">
        <f t="shared" si="416"/>
        <v>0</v>
      </c>
      <c r="M366" s="20">
        <f t="shared" si="417"/>
        <v>0</v>
      </c>
      <c r="N366" s="20">
        <f t="shared" si="418"/>
        <v>0</v>
      </c>
      <c r="O366" s="21">
        <f t="shared" si="419"/>
        <v>0</v>
      </c>
      <c r="P366" s="20"/>
      <c r="Q366" s="50">
        <f t="shared" si="420"/>
        <v>0</v>
      </c>
      <c r="R366" s="50">
        <f t="shared" si="389"/>
        <v>0</v>
      </c>
      <c r="S366" s="51">
        <f t="shared" si="421"/>
        <v>0</v>
      </c>
      <c r="U366" s="34">
        <f>INDEX(Curves!$A$12:$AZ$907,$CA366,CB366)</f>
        <v>0</v>
      </c>
      <c r="V366" s="34">
        <f>INDEX(Curves!$A$12:$AZ$907,$CA366,CC366)</f>
        <v>0</v>
      </c>
      <c r="W366" s="34">
        <f>INDEX(Curves!$A$12:$AZ$907,$CA366,CD366)</f>
        <v>0</v>
      </c>
      <c r="X366" s="34"/>
      <c r="Y366" s="34">
        <f>INDEX(Curves!$A$12:$AZ$907,$CA366,CF366)</f>
        <v>0</v>
      </c>
      <c r="Z366" s="34">
        <f>INDEX(Curves!$A$12:$AZ$907,$CA366,CG366)</f>
        <v>0</v>
      </c>
      <c r="AA366" s="34">
        <f>INDEX(Curves!$A$12:$AZ$907,$CA366,CH366)</f>
        <v>0</v>
      </c>
      <c r="AB366" s="34"/>
      <c r="AC366" s="34">
        <f>INDEX(Curves!$A$12:$AZ$907,$CA366,CJ366)</f>
        <v>0</v>
      </c>
      <c r="AD366" s="34">
        <f>INDEX(Curves!$A$12:$AZ$907,$CA366,CK366)</f>
        <v>0</v>
      </c>
      <c r="AE366" s="34">
        <f>INDEX(Curves!$A$12:$AZ$907,$CA366,CL366)</f>
        <v>0</v>
      </c>
      <c r="AF366" s="34"/>
      <c r="AG366" s="34">
        <f>INDEX(Curves!$A$12:$AZ$907,$CA366,CN366)</f>
        <v>0</v>
      </c>
      <c r="AH366" s="34">
        <f>INDEX(Curves!$A$12:$AZ$907,$CA366,CO366)</f>
        <v>0</v>
      </c>
      <c r="AI366" s="34">
        <f>INDEX(Curves!$A$12:$AZ$907,$CA366,CP366)</f>
        <v>0</v>
      </c>
      <c r="AJ366" s="34"/>
      <c r="AK366" s="34">
        <f>INDEX(Curves!$A$12:$AZ$907,$CA366,CR366)</f>
        <v>0</v>
      </c>
      <c r="AL366" s="34">
        <f>INDEX(Curves!$A$12:$AZ$907,$CA366,CS366)</f>
        <v>0</v>
      </c>
      <c r="AM366" s="34">
        <f>INDEX(Curves!$A$12:$AZ$907,$CA366,CT366)</f>
        <v>0</v>
      </c>
      <c r="AN366" s="34"/>
      <c r="AO366" s="34">
        <f>INDEX(Curves!$A$12:$AZ$907,$CA366,CV366)</f>
        <v>0</v>
      </c>
      <c r="AP366" s="34">
        <f>INDEX(Curves!$A$12:$AZ$907,$CA366,CW366)</f>
        <v>0</v>
      </c>
      <c r="AQ366" s="34">
        <f>INDEX(Curves!$A$12:$AZ$907,$CA366,CX366)</f>
        <v>0</v>
      </c>
      <c r="AR366" s="34"/>
      <c r="AS366" s="34">
        <f>INDEX(Curves!$A$12:$AZ$907,$CA366,CZ366)</f>
        <v>0</v>
      </c>
      <c r="AT366" s="34">
        <f>INDEX(Curves!$A$12:$AZ$907,$CA366,DA366)</f>
        <v>0</v>
      </c>
      <c r="AU366" s="34">
        <f>INDEX(Curves!$A$12:$AZ$907,$CA366,DB366)</f>
        <v>0</v>
      </c>
      <c r="AV366" s="34"/>
      <c r="AW366" s="34">
        <f>INDEX(Curves!$A$12:$AZ$907,$CA366,DD366)</f>
        <v>0</v>
      </c>
      <c r="AX366" s="34">
        <f>INDEX(Curves!$A$12:$AZ$907,$CA366,DE366)</f>
        <v>0</v>
      </c>
      <c r="AY366" s="34">
        <f>INDEX(Curves!$A$12:$AZ$907,$CA366,DF366)</f>
        <v>0</v>
      </c>
      <c r="AZ366" s="34"/>
      <c r="BA366" s="34">
        <f>INDEX(Curves!$A$12:$AZ$907,$CA366,DH366)</f>
        <v>0</v>
      </c>
      <c r="BB366" s="34">
        <f>INDEX(Curves!$A$12:$AZ$907,$CA366,DI366)</f>
        <v>0</v>
      </c>
      <c r="BC366" s="34">
        <f>INDEX(Curves!$A$12:$AZ$907,$CA366,DJ366)</f>
        <v>0</v>
      </c>
      <c r="BD366" s="34"/>
      <c r="BE366" s="34">
        <f>INDEX(Curves!$A$12:$AZ$907,$CA366,DL366)</f>
        <v>0</v>
      </c>
      <c r="BF366" s="34">
        <f>INDEX(Curves!$A$12:$AZ$907,$CA366,DM366)</f>
        <v>0</v>
      </c>
      <c r="BG366" s="34">
        <f>INDEX(Curves!$A$12:$AZ$907,$CA366,DN366)</f>
        <v>0</v>
      </c>
      <c r="BH366" s="34"/>
      <c r="BI366" s="34">
        <f>INDEX(Curves!$A$12:$AZ$907,$CA366,DP366)</f>
        <v>0</v>
      </c>
      <c r="BJ366" s="34">
        <f>INDEX(Curves!$A$12:$AZ$907,$CA366,DQ366)</f>
        <v>0</v>
      </c>
      <c r="BK366" s="34">
        <f>INDEX(Curves!$A$12:$AZ$907,$CA366,DR366)</f>
        <v>0</v>
      </c>
      <c r="BL366"/>
      <c r="BM366"/>
      <c r="BN366" s="17">
        <f t="shared" si="423"/>
        <v>36647</v>
      </c>
      <c r="BO366" s="17">
        <f t="shared" ref="BO366:BX366" si="465">EOMONTH(BN366,1)</f>
        <v>36707</v>
      </c>
      <c r="BP366" s="17">
        <f t="shared" si="465"/>
        <v>36738</v>
      </c>
      <c r="BQ366" s="17">
        <f t="shared" si="465"/>
        <v>36769</v>
      </c>
      <c r="BR366" s="17">
        <f t="shared" si="465"/>
        <v>36799</v>
      </c>
      <c r="BS366" s="17">
        <f t="shared" si="465"/>
        <v>36830</v>
      </c>
      <c r="BT366" s="17">
        <f t="shared" si="465"/>
        <v>36860</v>
      </c>
      <c r="BU366" s="17">
        <f t="shared" si="465"/>
        <v>36891</v>
      </c>
      <c r="BV366" s="17">
        <f t="shared" si="465"/>
        <v>36922</v>
      </c>
      <c r="BW366" s="17">
        <f t="shared" si="465"/>
        <v>36950</v>
      </c>
      <c r="BX366" s="17">
        <f t="shared" si="465"/>
        <v>36981</v>
      </c>
      <c r="BY366" s="9"/>
      <c r="CA366" s="12">
        <f>MATCH(C366,Curves!$C$12:$C$433,0)</f>
        <v>364</v>
      </c>
      <c r="CB366" s="12">
        <f>MATCH(CONCATENATE("NG ",TEXT($BN366,"mmm-yyyy")),Curves!$11:$11,0)</f>
        <v>20</v>
      </c>
      <c r="CC366" s="12">
        <f>MATCH(CONCATENATE("B ",TEXT($BN366,"mmm-yyyy")),Curves!$11:$11,0)</f>
        <v>8</v>
      </c>
      <c r="CD366" s="12">
        <f>MATCH(CONCATENATE("DISC ",TEXT($BN366,"mmm-yyyy")),Curves!$11:$11,0)</f>
        <v>32</v>
      </c>
      <c r="CE366" s="12"/>
      <c r="CF366" s="12">
        <f>MATCH(CONCATENATE("NG ",TEXT($BO366,"mmm-yyyy")),Curves!$11:$11,0)</f>
        <v>21</v>
      </c>
      <c r="CG366" s="12">
        <f>MATCH(CONCATENATE("B ",TEXT($BO366,"mmm-yyyy")),Curves!$11:$11,0)</f>
        <v>9</v>
      </c>
      <c r="CH366" s="12">
        <f>MATCH(CONCATENATE("DISC ",TEXT($BO366,"mmm-yyyy")),Curves!$11:$11,0)</f>
        <v>33</v>
      </c>
      <c r="CI366" s="12"/>
      <c r="CJ366" s="12">
        <f>MATCH(CONCATENATE("NG ",TEXT($BP366,"mmm-yyyy")),Curves!$11:$11,0)</f>
        <v>22</v>
      </c>
      <c r="CK366" s="12">
        <f>MATCH(CONCATENATE("B ",TEXT($BP366,"mmm-yyyy")),Curves!$11:$11,0)</f>
        <v>10</v>
      </c>
      <c r="CL366" s="12">
        <f>MATCH(CONCATENATE("DISC ",TEXT($BP366,"mmm-yyyy")),Curves!$11:$11,0)</f>
        <v>34</v>
      </c>
      <c r="CM366" s="12"/>
      <c r="CN366" s="12">
        <f>MATCH(CONCATENATE("NG ",TEXT($BQ366,"mmm-yyyy")),Curves!$11:$11,0)</f>
        <v>23</v>
      </c>
      <c r="CO366" s="12">
        <f>MATCH(CONCATENATE("B ",TEXT($BQ366,"mmm-yyyy")),Curves!$11:$11,0)</f>
        <v>11</v>
      </c>
      <c r="CP366" s="12">
        <f>MATCH(CONCATENATE("DISC ",TEXT($BQ366,"mmm-yyyy")),Curves!$11:$11,0)</f>
        <v>35</v>
      </c>
      <c r="CQ366" s="12"/>
      <c r="CR366" s="12">
        <f>MATCH(CONCATENATE("NG ",TEXT($BR366,"mmm-yyyy")),Curves!$11:$11,0)</f>
        <v>24</v>
      </c>
      <c r="CS366" s="12">
        <f>MATCH(CONCATENATE("B ",TEXT($BR366,"mmm-yyyy")),Curves!$11:$11,0)</f>
        <v>12</v>
      </c>
      <c r="CT366" s="12">
        <f>MATCH(CONCATENATE("DISC ",TEXT($BR366,"mmm-yyyy")),Curves!$11:$11,0)</f>
        <v>36</v>
      </c>
      <c r="CU366" s="12"/>
      <c r="CV366" s="12">
        <f>MATCH(CONCATENATE("NG ",TEXT($BS366,"mmm-yyyy")),Curves!$11:$11,0)</f>
        <v>25</v>
      </c>
      <c r="CW366" s="12">
        <f>MATCH(CONCATENATE("B ",TEXT($BS366,"mmm-yyyy")),Curves!$11:$11,0)</f>
        <v>13</v>
      </c>
      <c r="CX366" s="12">
        <f>MATCH(CONCATENATE("DISC ",TEXT($BS366,"mmm-yyyy")),Curves!$11:$11,0)</f>
        <v>37</v>
      </c>
      <c r="CY366" s="12"/>
      <c r="CZ366" s="12">
        <f>MATCH(CONCATENATE("NG ",TEXT($BT366,"mmm-yyyy")),Curves!$11:$11,0)</f>
        <v>26</v>
      </c>
      <c r="DA366" s="12">
        <f>MATCH(CONCATENATE("B ",TEXT($BT366,"mmm-yyyy")),Curves!$11:$11,0)</f>
        <v>14</v>
      </c>
      <c r="DB366" s="12">
        <f>MATCH(CONCATENATE("DISC ",TEXT($BT366,"mmm-yyyy")),Curves!$11:$11,0)</f>
        <v>38</v>
      </c>
      <c r="DC366" s="12"/>
      <c r="DD366" s="12">
        <f>MATCH(CONCATENATE("NG ",TEXT($BU366,"mmm-yyyy")),Curves!$11:$11,0)</f>
        <v>27</v>
      </c>
      <c r="DE366" s="12">
        <f>MATCH(CONCATENATE("B ",TEXT($BU366,"mmm-yyyy")),Curves!$11:$11,0)</f>
        <v>15</v>
      </c>
      <c r="DF366" s="12">
        <f>MATCH(CONCATENATE("DISC ",TEXT($BU366,"mmm-yyyy")),Curves!$11:$11,0)</f>
        <v>39</v>
      </c>
      <c r="DG366" s="12"/>
      <c r="DH366" s="12">
        <f>MATCH(CONCATENATE("NG ",TEXT($BV366,"mmm-yyyy")),Curves!$11:$11,0)</f>
        <v>28</v>
      </c>
      <c r="DI366" s="12">
        <f>MATCH(CONCATENATE("B ",TEXT($BV366,"mmm-yyyy")),Curves!$11:$11,0)</f>
        <v>16</v>
      </c>
      <c r="DJ366" s="12">
        <f>MATCH(CONCATENATE("DISC ",TEXT($BV366,"mmm-yyyy")),Curves!$11:$11,0)</f>
        <v>40</v>
      </c>
      <c r="DL366" s="12">
        <f>MATCH(CONCATENATE("NG ",TEXT($BW366,"mmm-yyyy")),Curves!$11:$11,0)</f>
        <v>29</v>
      </c>
      <c r="DM366" s="12">
        <f>MATCH(CONCATENATE("B ",TEXT($BW366,"mmm-yyyy")),Curves!$11:$11,0)</f>
        <v>17</v>
      </c>
      <c r="DN366" s="12">
        <f>MATCH(CONCATENATE("DISC ",TEXT($BW366,"mmm-yyyy")),Curves!$11:$11,0)</f>
        <v>41</v>
      </c>
      <c r="DP366" s="12">
        <f>MATCH(CONCATENATE("NG ",TEXT($BX366,"mmm-yyyy")),Curves!$11:$11,0)</f>
        <v>30</v>
      </c>
      <c r="DQ366" s="12">
        <f>MATCH(CONCATENATE("B ",TEXT($BX366,"mmm-yyyy")),Curves!$11:$11,0)</f>
        <v>18</v>
      </c>
      <c r="DR366" s="12">
        <f>MATCH(CONCATENATE("DISC ",TEXT($BX366,"mmm-yyyy")),Curves!$11:$11,0)</f>
        <v>42</v>
      </c>
    </row>
    <row r="367" spans="2:122" x14ac:dyDescent="0.2">
      <c r="B367" s="6">
        <f t="shared" si="407"/>
        <v>37012</v>
      </c>
      <c r="C367" s="27">
        <f>IF(Curves!C376&lt;&gt;"",Curves!C376,"")</f>
        <v>36981</v>
      </c>
      <c r="D367" s="31"/>
      <c r="E367" s="20">
        <f t="shared" si="408"/>
        <v>0</v>
      </c>
      <c r="F367" s="20">
        <f t="shared" si="410"/>
        <v>0</v>
      </c>
      <c r="G367" s="20">
        <f t="shared" si="411"/>
        <v>0</v>
      </c>
      <c r="H367" s="20">
        <f t="shared" si="412"/>
        <v>0</v>
      </c>
      <c r="I367" s="20">
        <f t="shared" si="413"/>
        <v>0</v>
      </c>
      <c r="J367" s="20">
        <f t="shared" si="414"/>
        <v>0</v>
      </c>
      <c r="K367" s="20">
        <f t="shared" si="415"/>
        <v>0</v>
      </c>
      <c r="L367" s="20">
        <f t="shared" si="416"/>
        <v>0</v>
      </c>
      <c r="M367" s="20">
        <f t="shared" si="417"/>
        <v>0</v>
      </c>
      <c r="N367" s="20">
        <f t="shared" si="418"/>
        <v>0</v>
      </c>
      <c r="O367" s="21">
        <f t="shared" si="419"/>
        <v>0</v>
      </c>
      <c r="P367" s="20"/>
      <c r="Q367" s="50">
        <f t="shared" si="420"/>
        <v>0</v>
      </c>
      <c r="R367" s="50">
        <f t="shared" si="389"/>
        <v>0</v>
      </c>
      <c r="S367" s="51">
        <f t="shared" si="421"/>
        <v>0</v>
      </c>
      <c r="U367" s="34">
        <f>INDEX(Curves!$A$12:$AZ$907,$CA367,CB367)</f>
        <v>0</v>
      </c>
      <c r="V367" s="34">
        <f>INDEX(Curves!$A$12:$AZ$907,$CA367,CC367)</f>
        <v>0</v>
      </c>
      <c r="W367" s="34">
        <f>INDEX(Curves!$A$12:$AZ$907,$CA367,CD367)</f>
        <v>0</v>
      </c>
      <c r="X367" s="34"/>
      <c r="Y367" s="34">
        <f>INDEX(Curves!$A$12:$AZ$907,$CA367,CF367)</f>
        <v>0</v>
      </c>
      <c r="Z367" s="34">
        <f>INDEX(Curves!$A$12:$AZ$907,$CA367,CG367)</f>
        <v>0</v>
      </c>
      <c r="AA367" s="34">
        <f>INDEX(Curves!$A$12:$AZ$907,$CA367,CH367)</f>
        <v>0</v>
      </c>
      <c r="AB367" s="34"/>
      <c r="AC367" s="34">
        <f>INDEX(Curves!$A$12:$AZ$907,$CA367,CJ367)</f>
        <v>0</v>
      </c>
      <c r="AD367" s="34">
        <f>INDEX(Curves!$A$12:$AZ$907,$CA367,CK367)</f>
        <v>0</v>
      </c>
      <c r="AE367" s="34">
        <f>INDEX(Curves!$A$12:$AZ$907,$CA367,CL367)</f>
        <v>0</v>
      </c>
      <c r="AF367" s="34"/>
      <c r="AG367" s="34">
        <f>INDEX(Curves!$A$12:$AZ$907,$CA367,CN367)</f>
        <v>0</v>
      </c>
      <c r="AH367" s="34">
        <f>INDEX(Curves!$A$12:$AZ$907,$CA367,CO367)</f>
        <v>0</v>
      </c>
      <c r="AI367" s="34">
        <f>INDEX(Curves!$A$12:$AZ$907,$CA367,CP367)</f>
        <v>0</v>
      </c>
      <c r="AJ367" s="34"/>
      <c r="AK367" s="34">
        <f>INDEX(Curves!$A$12:$AZ$907,$CA367,CR367)</f>
        <v>0</v>
      </c>
      <c r="AL367" s="34">
        <f>INDEX(Curves!$A$12:$AZ$907,$CA367,CS367)</f>
        <v>0</v>
      </c>
      <c r="AM367" s="34">
        <f>INDEX(Curves!$A$12:$AZ$907,$CA367,CT367)</f>
        <v>0</v>
      </c>
      <c r="AN367" s="34"/>
      <c r="AO367" s="34">
        <f>INDEX(Curves!$A$12:$AZ$907,$CA367,CV367)</f>
        <v>0</v>
      </c>
      <c r="AP367" s="34">
        <f>INDEX(Curves!$A$12:$AZ$907,$CA367,CW367)</f>
        <v>0</v>
      </c>
      <c r="AQ367" s="34">
        <f>INDEX(Curves!$A$12:$AZ$907,$CA367,CX367)</f>
        <v>0</v>
      </c>
      <c r="AR367" s="34"/>
      <c r="AS367" s="34">
        <f>INDEX(Curves!$A$12:$AZ$907,$CA367,CZ367)</f>
        <v>0</v>
      </c>
      <c r="AT367" s="34">
        <f>INDEX(Curves!$A$12:$AZ$907,$CA367,DA367)</f>
        <v>0</v>
      </c>
      <c r="AU367" s="34">
        <f>INDEX(Curves!$A$12:$AZ$907,$CA367,DB367)</f>
        <v>0</v>
      </c>
      <c r="AV367" s="34"/>
      <c r="AW367" s="34">
        <f>INDEX(Curves!$A$12:$AZ$907,$CA367,DD367)</f>
        <v>0</v>
      </c>
      <c r="AX367" s="34">
        <f>INDEX(Curves!$A$12:$AZ$907,$CA367,DE367)</f>
        <v>0</v>
      </c>
      <c r="AY367" s="34">
        <f>INDEX(Curves!$A$12:$AZ$907,$CA367,DF367)</f>
        <v>0</v>
      </c>
      <c r="AZ367" s="34"/>
      <c r="BA367" s="34">
        <f>INDEX(Curves!$A$12:$AZ$907,$CA367,DH367)</f>
        <v>0</v>
      </c>
      <c r="BB367" s="34">
        <f>INDEX(Curves!$A$12:$AZ$907,$CA367,DI367)</f>
        <v>0</v>
      </c>
      <c r="BC367" s="34">
        <f>INDEX(Curves!$A$12:$AZ$907,$CA367,DJ367)</f>
        <v>0</v>
      </c>
      <c r="BD367" s="34"/>
      <c r="BE367" s="34">
        <f>INDEX(Curves!$A$12:$AZ$907,$CA367,DL367)</f>
        <v>0</v>
      </c>
      <c r="BF367" s="34">
        <f>INDEX(Curves!$A$12:$AZ$907,$CA367,DM367)</f>
        <v>0</v>
      </c>
      <c r="BG367" s="34">
        <f>INDEX(Curves!$A$12:$AZ$907,$CA367,DN367)</f>
        <v>0</v>
      </c>
      <c r="BH367" s="34"/>
      <c r="BI367" s="34">
        <f>INDEX(Curves!$A$12:$AZ$907,$CA367,DP367)</f>
        <v>0</v>
      </c>
      <c r="BJ367" s="34">
        <f>INDEX(Curves!$A$12:$AZ$907,$CA367,DQ367)</f>
        <v>0</v>
      </c>
      <c r="BK367" s="34">
        <f>INDEX(Curves!$A$12:$AZ$907,$CA367,DR367)</f>
        <v>0</v>
      </c>
      <c r="BL367"/>
      <c r="BM367"/>
      <c r="BN367" s="17">
        <f t="shared" si="423"/>
        <v>36647</v>
      </c>
      <c r="BO367" s="17">
        <f t="shared" ref="BO367:BX367" si="466">EOMONTH(BN367,1)</f>
        <v>36707</v>
      </c>
      <c r="BP367" s="17">
        <f t="shared" si="466"/>
        <v>36738</v>
      </c>
      <c r="BQ367" s="17">
        <f t="shared" si="466"/>
        <v>36769</v>
      </c>
      <c r="BR367" s="17">
        <f t="shared" si="466"/>
        <v>36799</v>
      </c>
      <c r="BS367" s="17">
        <f t="shared" si="466"/>
        <v>36830</v>
      </c>
      <c r="BT367" s="17">
        <f t="shared" si="466"/>
        <v>36860</v>
      </c>
      <c r="BU367" s="17">
        <f t="shared" si="466"/>
        <v>36891</v>
      </c>
      <c r="BV367" s="17">
        <f t="shared" si="466"/>
        <v>36922</v>
      </c>
      <c r="BW367" s="17">
        <f t="shared" si="466"/>
        <v>36950</v>
      </c>
      <c r="BX367" s="17">
        <f t="shared" si="466"/>
        <v>36981</v>
      </c>
      <c r="BY367" s="9"/>
      <c r="CA367" s="12">
        <f>MATCH(C367,Curves!$C$12:$C$433,0)</f>
        <v>365</v>
      </c>
      <c r="CB367" s="12">
        <f>MATCH(CONCATENATE("NG ",TEXT($BN367,"mmm-yyyy")),Curves!$11:$11,0)</f>
        <v>20</v>
      </c>
      <c r="CC367" s="12">
        <f>MATCH(CONCATENATE("B ",TEXT($BN367,"mmm-yyyy")),Curves!$11:$11,0)</f>
        <v>8</v>
      </c>
      <c r="CD367" s="12">
        <f>MATCH(CONCATENATE("DISC ",TEXT($BN367,"mmm-yyyy")),Curves!$11:$11,0)</f>
        <v>32</v>
      </c>
      <c r="CE367" s="12"/>
      <c r="CF367" s="12">
        <f>MATCH(CONCATENATE("NG ",TEXT($BO367,"mmm-yyyy")),Curves!$11:$11,0)</f>
        <v>21</v>
      </c>
      <c r="CG367" s="12">
        <f>MATCH(CONCATENATE("B ",TEXT($BO367,"mmm-yyyy")),Curves!$11:$11,0)</f>
        <v>9</v>
      </c>
      <c r="CH367" s="12">
        <f>MATCH(CONCATENATE("DISC ",TEXT($BO367,"mmm-yyyy")),Curves!$11:$11,0)</f>
        <v>33</v>
      </c>
      <c r="CI367" s="12"/>
      <c r="CJ367" s="12">
        <f>MATCH(CONCATENATE("NG ",TEXT($BP367,"mmm-yyyy")),Curves!$11:$11,0)</f>
        <v>22</v>
      </c>
      <c r="CK367" s="12">
        <f>MATCH(CONCATENATE("B ",TEXT($BP367,"mmm-yyyy")),Curves!$11:$11,0)</f>
        <v>10</v>
      </c>
      <c r="CL367" s="12">
        <f>MATCH(CONCATENATE("DISC ",TEXT($BP367,"mmm-yyyy")),Curves!$11:$11,0)</f>
        <v>34</v>
      </c>
      <c r="CM367" s="12"/>
      <c r="CN367" s="12">
        <f>MATCH(CONCATENATE("NG ",TEXT($BQ367,"mmm-yyyy")),Curves!$11:$11,0)</f>
        <v>23</v>
      </c>
      <c r="CO367" s="12">
        <f>MATCH(CONCATENATE("B ",TEXT($BQ367,"mmm-yyyy")),Curves!$11:$11,0)</f>
        <v>11</v>
      </c>
      <c r="CP367" s="12">
        <f>MATCH(CONCATENATE("DISC ",TEXT($BQ367,"mmm-yyyy")),Curves!$11:$11,0)</f>
        <v>35</v>
      </c>
      <c r="CQ367" s="12"/>
      <c r="CR367" s="12">
        <f>MATCH(CONCATENATE("NG ",TEXT($BR367,"mmm-yyyy")),Curves!$11:$11,0)</f>
        <v>24</v>
      </c>
      <c r="CS367" s="12">
        <f>MATCH(CONCATENATE("B ",TEXT($BR367,"mmm-yyyy")),Curves!$11:$11,0)</f>
        <v>12</v>
      </c>
      <c r="CT367" s="12">
        <f>MATCH(CONCATENATE("DISC ",TEXT($BR367,"mmm-yyyy")),Curves!$11:$11,0)</f>
        <v>36</v>
      </c>
      <c r="CU367" s="12"/>
      <c r="CV367" s="12">
        <f>MATCH(CONCATENATE("NG ",TEXT($BS367,"mmm-yyyy")),Curves!$11:$11,0)</f>
        <v>25</v>
      </c>
      <c r="CW367" s="12">
        <f>MATCH(CONCATENATE("B ",TEXT($BS367,"mmm-yyyy")),Curves!$11:$11,0)</f>
        <v>13</v>
      </c>
      <c r="CX367" s="12">
        <f>MATCH(CONCATENATE("DISC ",TEXT($BS367,"mmm-yyyy")),Curves!$11:$11,0)</f>
        <v>37</v>
      </c>
      <c r="CY367" s="12"/>
      <c r="CZ367" s="12">
        <f>MATCH(CONCATENATE("NG ",TEXT($BT367,"mmm-yyyy")),Curves!$11:$11,0)</f>
        <v>26</v>
      </c>
      <c r="DA367" s="12">
        <f>MATCH(CONCATENATE("B ",TEXT($BT367,"mmm-yyyy")),Curves!$11:$11,0)</f>
        <v>14</v>
      </c>
      <c r="DB367" s="12">
        <f>MATCH(CONCATENATE("DISC ",TEXT($BT367,"mmm-yyyy")),Curves!$11:$11,0)</f>
        <v>38</v>
      </c>
      <c r="DC367" s="12"/>
      <c r="DD367" s="12">
        <f>MATCH(CONCATENATE("NG ",TEXT($BU367,"mmm-yyyy")),Curves!$11:$11,0)</f>
        <v>27</v>
      </c>
      <c r="DE367" s="12">
        <f>MATCH(CONCATENATE("B ",TEXT($BU367,"mmm-yyyy")),Curves!$11:$11,0)</f>
        <v>15</v>
      </c>
      <c r="DF367" s="12">
        <f>MATCH(CONCATENATE("DISC ",TEXT($BU367,"mmm-yyyy")),Curves!$11:$11,0)</f>
        <v>39</v>
      </c>
      <c r="DG367" s="12"/>
      <c r="DH367" s="12">
        <f>MATCH(CONCATENATE("NG ",TEXT($BV367,"mmm-yyyy")),Curves!$11:$11,0)</f>
        <v>28</v>
      </c>
      <c r="DI367" s="12">
        <f>MATCH(CONCATENATE("B ",TEXT($BV367,"mmm-yyyy")),Curves!$11:$11,0)</f>
        <v>16</v>
      </c>
      <c r="DJ367" s="12">
        <f>MATCH(CONCATENATE("DISC ",TEXT($BV367,"mmm-yyyy")),Curves!$11:$11,0)</f>
        <v>40</v>
      </c>
      <c r="DL367" s="12">
        <f>MATCH(CONCATENATE("NG ",TEXT($BW367,"mmm-yyyy")),Curves!$11:$11,0)</f>
        <v>29</v>
      </c>
      <c r="DM367" s="12">
        <f>MATCH(CONCATENATE("B ",TEXT($BW367,"mmm-yyyy")),Curves!$11:$11,0)</f>
        <v>17</v>
      </c>
      <c r="DN367" s="12">
        <f>MATCH(CONCATENATE("DISC ",TEXT($BW367,"mmm-yyyy")),Curves!$11:$11,0)</f>
        <v>41</v>
      </c>
      <c r="DP367" s="12">
        <f>MATCH(CONCATENATE("NG ",TEXT($BX367,"mmm-yyyy")),Curves!$11:$11,0)</f>
        <v>30</v>
      </c>
      <c r="DQ367" s="12">
        <f>MATCH(CONCATENATE("B ",TEXT($BX367,"mmm-yyyy")),Curves!$11:$11,0)</f>
        <v>18</v>
      </c>
      <c r="DR367" s="12">
        <f>MATCH(CONCATENATE("DISC ",TEXT($BX367,"mmm-yyyy")),Curves!$11:$11,0)</f>
        <v>42</v>
      </c>
    </row>
    <row r="368" spans="2:122" x14ac:dyDescent="0.2">
      <c r="B368" s="6">
        <f t="shared" si="407"/>
        <v>36647</v>
      </c>
      <c r="C368" s="27">
        <f>IF(Curves!C377&lt;&gt;"",Curves!C377,"")</f>
        <v>36616</v>
      </c>
      <c r="D368" s="31"/>
      <c r="E368" s="20">
        <f t="shared" si="408"/>
        <v>2.7231172683491125</v>
      </c>
      <c r="F368" s="20">
        <f t="shared" si="410"/>
        <v>2.7087474508772602</v>
      </c>
      <c r="G368" s="20">
        <f t="shared" si="411"/>
        <v>2.7223684439892248</v>
      </c>
      <c r="H368" s="20">
        <f t="shared" si="412"/>
        <v>2.7213484843815463</v>
      </c>
      <c r="I368" s="20">
        <f t="shared" si="413"/>
        <v>2.7024566594539112</v>
      </c>
      <c r="J368" s="20">
        <f t="shared" si="414"/>
        <v>2.684912461372913</v>
      </c>
      <c r="K368" s="20">
        <f t="shared" si="415"/>
        <v>2.7562874316563226</v>
      </c>
      <c r="L368" s="20">
        <f t="shared" si="416"/>
        <v>2.8332314094760553</v>
      </c>
      <c r="M368" s="20">
        <f t="shared" si="417"/>
        <v>2.8399949816672589</v>
      </c>
      <c r="N368" s="20">
        <f t="shared" si="418"/>
        <v>2.6763581547829274</v>
      </c>
      <c r="O368" s="21">
        <f t="shared" si="419"/>
        <v>2.5065009565527085</v>
      </c>
      <c r="P368" s="20"/>
      <c r="Q368" s="50">
        <f t="shared" si="420"/>
        <v>2.8399949816672589</v>
      </c>
      <c r="R368" s="50">
        <f t="shared" si="389"/>
        <v>2.5065009565527085</v>
      </c>
      <c r="S368" s="51">
        <f t="shared" si="421"/>
        <v>0.3334940251145504</v>
      </c>
      <c r="U368" s="34">
        <f>INDEX(Curves!$A$12:$AZ$907,$CA368,CB368)</f>
        <v>2.9449999999999998</v>
      </c>
      <c r="V368" s="34">
        <f>INDEX(Curves!$A$12:$AZ$907,$CA368,CC368)</f>
        <v>-0.20749999999999999</v>
      </c>
      <c r="W368" s="34">
        <f>INDEX(Curves!$A$12:$AZ$907,$CA368,CD368)</f>
        <v>0.99474603410013251</v>
      </c>
      <c r="X368" s="34"/>
      <c r="Y368" s="34">
        <f>INDEX(Curves!$A$12:$AZ$907,$CA368,CF368)</f>
        <v>2.9550000000000001</v>
      </c>
      <c r="Z368" s="34">
        <f>INDEX(Curves!$A$12:$AZ$907,$CA368,CG368)</f>
        <v>-0.2175</v>
      </c>
      <c r="AA368" s="34">
        <f>INDEX(Curves!$A$12:$AZ$907,$CA368,CH368)</f>
        <v>0.98949678570858812</v>
      </c>
      <c r="AB368" s="34"/>
      <c r="AC368" s="34">
        <f>INDEX(Curves!$A$12:$AZ$907,$CA368,CJ368)</f>
        <v>2.9660000000000002</v>
      </c>
      <c r="AD368" s="34">
        <f>INDEX(Curves!$A$12:$AZ$907,$CA368,CK368)</f>
        <v>-0.2</v>
      </c>
      <c r="AE368" s="34">
        <f>INDEX(Curves!$A$12:$AZ$907,$CA368,CL368)</f>
        <v>0.98422575704599602</v>
      </c>
      <c r="AF368" s="34"/>
      <c r="AG368" s="34">
        <f>INDEX(Curves!$A$12:$AZ$907,$CA368,CN368)</f>
        <v>2.9780000000000002</v>
      </c>
      <c r="AH368" s="34">
        <f>INDEX(Curves!$A$12:$AZ$907,$CA368,CO368)</f>
        <v>-0.19750000000000001</v>
      </c>
      <c r="AI368" s="34">
        <f>INDEX(Curves!$A$12:$AZ$907,$CA368,CP368)</f>
        <v>0.97872630260080795</v>
      </c>
      <c r="AJ368" s="34"/>
      <c r="AK368" s="34">
        <f>INDEX(Curves!$A$12:$AZ$907,$CA368,CR368)</f>
        <v>2.9769999999999999</v>
      </c>
      <c r="AL368" s="34">
        <f>INDEX(Curves!$A$12:$AZ$907,$CA368,CS368)</f>
        <v>-0.2</v>
      </c>
      <c r="AM368" s="34">
        <f>INDEX(Curves!$A$12:$AZ$907,$CA368,CT368)</f>
        <v>0.97315688133018052</v>
      </c>
      <c r="AN368" s="34"/>
      <c r="AO368" s="34">
        <f>INDEX(Curves!$A$12:$AZ$907,$CA368,CV368)</f>
        <v>2.9870000000000001</v>
      </c>
      <c r="AP368" s="34">
        <f>INDEX(Curves!$A$12:$AZ$907,$CA368,CW368)</f>
        <v>-0.21249999999999999</v>
      </c>
      <c r="AQ368" s="34">
        <f>INDEX(Curves!$A$12:$AZ$907,$CA368,CX368)</f>
        <v>0.9677103843477789</v>
      </c>
      <c r="AR368" s="34"/>
      <c r="AS368" s="34">
        <f>INDEX(Curves!$A$12:$AZ$907,$CA368,CZ368)</f>
        <v>3.08</v>
      </c>
      <c r="AT368" s="34">
        <f>INDEX(Curves!$A$12:$AZ$907,$CA368,DA368)</f>
        <v>-0.215</v>
      </c>
      <c r="AU368" s="34">
        <f>INDEX(Curves!$A$12:$AZ$907,$CA368,DB368)</f>
        <v>0.96205494996730279</v>
      </c>
      <c r="AV368" s="34"/>
      <c r="AW368" s="34">
        <f>INDEX(Curves!$A$12:$AZ$907,$CA368,DD368)</f>
        <v>3.177</v>
      </c>
      <c r="AX368" s="34">
        <f>INDEX(Curves!$A$12:$AZ$907,$CA368,DE368)</f>
        <v>-0.215</v>
      </c>
      <c r="AY368" s="34">
        <f>INDEX(Curves!$A$12:$AZ$907,$CA368,DF368)</f>
        <v>0.95652647180150407</v>
      </c>
      <c r="AZ368" s="34"/>
      <c r="BA368" s="34">
        <f>INDEX(Curves!$A$12:$AZ$907,$CA368,DH368)</f>
        <v>3.1920000000000002</v>
      </c>
      <c r="BB368" s="34">
        <f>INDEX(Curves!$A$12:$AZ$907,$CA368,DI368)</f>
        <v>-0.20499999999999999</v>
      </c>
      <c r="BC368" s="34">
        <f>INDEX(Curves!$A$12:$AZ$907,$CA368,DJ368)</f>
        <v>0.95078506249322359</v>
      </c>
      <c r="BD368" s="34"/>
      <c r="BE368" s="34">
        <f>INDEX(Curves!$A$12:$AZ$907,$CA368,DL368)</f>
        <v>3.0369999999999999</v>
      </c>
      <c r="BF368" s="34">
        <f>INDEX(Curves!$A$12:$AZ$907,$CA368,DM368)</f>
        <v>-0.20499999999999999</v>
      </c>
      <c r="BG368" s="34">
        <f>INDEX(Curves!$A$12:$AZ$907,$CA368,DN368)</f>
        <v>0.9450417213216552</v>
      </c>
      <c r="BH368" s="34"/>
      <c r="BI368" s="34">
        <f>INDEX(Curves!$A$12:$AZ$907,$CA368,DP368)</f>
        <v>2.8719999999999999</v>
      </c>
      <c r="BJ368" s="34">
        <f>INDEX(Curves!$A$12:$AZ$907,$CA368,DQ368)</f>
        <v>-0.20499999999999999</v>
      </c>
      <c r="BK368" s="34">
        <f>INDEX(Curves!$A$12:$AZ$907,$CA368,DR368)</f>
        <v>0.93982038115962074</v>
      </c>
      <c r="BL368"/>
      <c r="BM368"/>
      <c r="BN368" s="17">
        <f t="shared" si="423"/>
        <v>36647</v>
      </c>
      <c r="BO368" s="17">
        <f t="shared" ref="BO368:BX368" si="467">EOMONTH(BN368,1)</f>
        <v>36707</v>
      </c>
      <c r="BP368" s="17">
        <f t="shared" si="467"/>
        <v>36738</v>
      </c>
      <c r="BQ368" s="17">
        <f t="shared" si="467"/>
        <v>36769</v>
      </c>
      <c r="BR368" s="17">
        <f t="shared" si="467"/>
        <v>36799</v>
      </c>
      <c r="BS368" s="17">
        <f t="shared" si="467"/>
        <v>36830</v>
      </c>
      <c r="BT368" s="17">
        <f t="shared" si="467"/>
        <v>36860</v>
      </c>
      <c r="BU368" s="17">
        <f t="shared" si="467"/>
        <v>36891</v>
      </c>
      <c r="BV368" s="17">
        <f t="shared" si="467"/>
        <v>36922</v>
      </c>
      <c r="BW368" s="17">
        <f t="shared" si="467"/>
        <v>36950</v>
      </c>
      <c r="BX368" s="17">
        <f t="shared" si="467"/>
        <v>36981</v>
      </c>
      <c r="BY368" s="9"/>
      <c r="CA368" s="12">
        <f>MATCH(C368,Curves!$C$12:$C$433,0)</f>
        <v>366</v>
      </c>
      <c r="CB368" s="12">
        <f>MATCH(CONCATENATE("NG ",TEXT($BN368,"mmm-yyyy")),Curves!$11:$11,0)</f>
        <v>20</v>
      </c>
      <c r="CC368" s="12">
        <f>MATCH(CONCATENATE("B ",TEXT($BN368,"mmm-yyyy")),Curves!$11:$11,0)</f>
        <v>8</v>
      </c>
      <c r="CD368" s="12">
        <f>MATCH(CONCATENATE("DISC ",TEXT($BN368,"mmm-yyyy")),Curves!$11:$11,0)</f>
        <v>32</v>
      </c>
      <c r="CE368" s="12"/>
      <c r="CF368" s="12">
        <f>MATCH(CONCATENATE("NG ",TEXT($BO368,"mmm-yyyy")),Curves!$11:$11,0)</f>
        <v>21</v>
      </c>
      <c r="CG368" s="12">
        <f>MATCH(CONCATENATE("B ",TEXT($BO368,"mmm-yyyy")),Curves!$11:$11,0)</f>
        <v>9</v>
      </c>
      <c r="CH368" s="12">
        <f>MATCH(CONCATENATE("DISC ",TEXT($BO368,"mmm-yyyy")),Curves!$11:$11,0)</f>
        <v>33</v>
      </c>
      <c r="CI368" s="12"/>
      <c r="CJ368" s="12">
        <f>MATCH(CONCATENATE("NG ",TEXT($BP368,"mmm-yyyy")),Curves!$11:$11,0)</f>
        <v>22</v>
      </c>
      <c r="CK368" s="12">
        <f>MATCH(CONCATENATE("B ",TEXT($BP368,"mmm-yyyy")),Curves!$11:$11,0)</f>
        <v>10</v>
      </c>
      <c r="CL368" s="12">
        <f>MATCH(CONCATENATE("DISC ",TEXT($BP368,"mmm-yyyy")),Curves!$11:$11,0)</f>
        <v>34</v>
      </c>
      <c r="CM368" s="12"/>
      <c r="CN368" s="12">
        <f>MATCH(CONCATENATE("NG ",TEXT($BQ368,"mmm-yyyy")),Curves!$11:$11,0)</f>
        <v>23</v>
      </c>
      <c r="CO368" s="12">
        <f>MATCH(CONCATENATE("B ",TEXT($BQ368,"mmm-yyyy")),Curves!$11:$11,0)</f>
        <v>11</v>
      </c>
      <c r="CP368" s="12">
        <f>MATCH(CONCATENATE("DISC ",TEXT($BQ368,"mmm-yyyy")),Curves!$11:$11,0)</f>
        <v>35</v>
      </c>
      <c r="CQ368" s="12"/>
      <c r="CR368" s="12">
        <f>MATCH(CONCATENATE("NG ",TEXT($BR368,"mmm-yyyy")),Curves!$11:$11,0)</f>
        <v>24</v>
      </c>
      <c r="CS368" s="12">
        <f>MATCH(CONCATENATE("B ",TEXT($BR368,"mmm-yyyy")),Curves!$11:$11,0)</f>
        <v>12</v>
      </c>
      <c r="CT368" s="12">
        <f>MATCH(CONCATENATE("DISC ",TEXT($BR368,"mmm-yyyy")),Curves!$11:$11,0)</f>
        <v>36</v>
      </c>
      <c r="CU368" s="12"/>
      <c r="CV368" s="12">
        <f>MATCH(CONCATENATE("NG ",TEXT($BS368,"mmm-yyyy")),Curves!$11:$11,0)</f>
        <v>25</v>
      </c>
      <c r="CW368" s="12">
        <f>MATCH(CONCATENATE("B ",TEXT($BS368,"mmm-yyyy")),Curves!$11:$11,0)</f>
        <v>13</v>
      </c>
      <c r="CX368" s="12">
        <f>MATCH(CONCATENATE("DISC ",TEXT($BS368,"mmm-yyyy")),Curves!$11:$11,0)</f>
        <v>37</v>
      </c>
      <c r="CY368" s="12"/>
      <c r="CZ368" s="12">
        <f>MATCH(CONCATENATE("NG ",TEXT($BT368,"mmm-yyyy")),Curves!$11:$11,0)</f>
        <v>26</v>
      </c>
      <c r="DA368" s="12">
        <f>MATCH(CONCATENATE("B ",TEXT($BT368,"mmm-yyyy")),Curves!$11:$11,0)</f>
        <v>14</v>
      </c>
      <c r="DB368" s="12">
        <f>MATCH(CONCATENATE("DISC ",TEXT($BT368,"mmm-yyyy")),Curves!$11:$11,0)</f>
        <v>38</v>
      </c>
      <c r="DC368" s="12"/>
      <c r="DD368" s="12">
        <f>MATCH(CONCATENATE("NG ",TEXT($BU368,"mmm-yyyy")),Curves!$11:$11,0)</f>
        <v>27</v>
      </c>
      <c r="DE368" s="12">
        <f>MATCH(CONCATENATE("B ",TEXT($BU368,"mmm-yyyy")),Curves!$11:$11,0)</f>
        <v>15</v>
      </c>
      <c r="DF368" s="12">
        <f>MATCH(CONCATENATE("DISC ",TEXT($BU368,"mmm-yyyy")),Curves!$11:$11,0)</f>
        <v>39</v>
      </c>
      <c r="DG368" s="12"/>
      <c r="DH368" s="12">
        <f>MATCH(CONCATENATE("NG ",TEXT($BV368,"mmm-yyyy")),Curves!$11:$11,0)</f>
        <v>28</v>
      </c>
      <c r="DI368" s="12">
        <f>MATCH(CONCATENATE("B ",TEXT($BV368,"mmm-yyyy")),Curves!$11:$11,0)</f>
        <v>16</v>
      </c>
      <c r="DJ368" s="12">
        <f>MATCH(CONCATENATE("DISC ",TEXT($BV368,"mmm-yyyy")),Curves!$11:$11,0)</f>
        <v>40</v>
      </c>
      <c r="DL368" s="12">
        <f>MATCH(CONCATENATE("NG ",TEXT($BW368,"mmm-yyyy")),Curves!$11:$11,0)</f>
        <v>29</v>
      </c>
      <c r="DM368" s="12">
        <f>MATCH(CONCATENATE("B ",TEXT($BW368,"mmm-yyyy")),Curves!$11:$11,0)</f>
        <v>17</v>
      </c>
      <c r="DN368" s="12">
        <f>MATCH(CONCATENATE("DISC ",TEXT($BW368,"mmm-yyyy")),Curves!$11:$11,0)</f>
        <v>41</v>
      </c>
      <c r="DP368" s="12">
        <f>MATCH(CONCATENATE("NG ",TEXT($BX368,"mmm-yyyy")),Curves!$11:$11,0)</f>
        <v>30</v>
      </c>
      <c r="DQ368" s="12">
        <f>MATCH(CONCATENATE("B ",TEXT($BX368,"mmm-yyyy")),Curves!$11:$11,0)</f>
        <v>18</v>
      </c>
      <c r="DR368" s="12">
        <f>MATCH(CONCATENATE("DISC ",TEXT($BX368,"mmm-yyyy")),Curves!$11:$11,0)</f>
        <v>42</v>
      </c>
    </row>
    <row r="369" spans="2:122" x14ac:dyDescent="0.2">
      <c r="B369" s="6" t="str">
        <f t="shared" si="407"/>
        <v/>
      </c>
      <c r="C369" s="27" t="str">
        <f>IF(Curves!C378&lt;&gt;"",Curves!C378,"")</f>
        <v/>
      </c>
      <c r="D369" s="31"/>
      <c r="E369" s="20" t="e">
        <f t="shared" si="408"/>
        <v>#N/A</v>
      </c>
      <c r="F369" s="20" t="e">
        <f t="shared" si="410"/>
        <v>#N/A</v>
      </c>
      <c r="G369" s="20" t="e">
        <f t="shared" si="411"/>
        <v>#N/A</v>
      </c>
      <c r="H369" s="20" t="e">
        <f t="shared" si="412"/>
        <v>#N/A</v>
      </c>
      <c r="I369" s="20" t="e">
        <f t="shared" si="413"/>
        <v>#N/A</v>
      </c>
      <c r="J369" s="20" t="e">
        <f t="shared" si="414"/>
        <v>#N/A</v>
      </c>
      <c r="K369" s="20" t="e">
        <f t="shared" si="415"/>
        <v>#N/A</v>
      </c>
      <c r="L369" s="20" t="e">
        <f t="shared" si="416"/>
        <v>#N/A</v>
      </c>
      <c r="M369" s="20" t="e">
        <f t="shared" si="417"/>
        <v>#N/A</v>
      </c>
      <c r="N369" s="20" t="e">
        <f t="shared" si="418"/>
        <v>#N/A</v>
      </c>
      <c r="O369" s="21" t="e">
        <f t="shared" si="419"/>
        <v>#N/A</v>
      </c>
      <c r="P369" s="20"/>
      <c r="Q369" s="50" t="e">
        <f t="shared" si="420"/>
        <v>#N/A</v>
      </c>
      <c r="R369" s="50" t="e">
        <f t="shared" si="389"/>
        <v>#N/A</v>
      </c>
      <c r="S369" s="51" t="e">
        <f t="shared" si="421"/>
        <v>#N/A</v>
      </c>
      <c r="U369" s="34" t="e">
        <f>INDEX(Curves!$A$12:$AZ$907,$CA369,CB369)</f>
        <v>#N/A</v>
      </c>
      <c r="V369" s="34" t="e">
        <f>INDEX(Curves!$A$12:$AZ$907,$CA369,CC369)</f>
        <v>#N/A</v>
      </c>
      <c r="W369" s="34" t="e">
        <f>INDEX(Curves!$A$12:$AZ$907,$CA369,CD369)</f>
        <v>#N/A</v>
      </c>
      <c r="X369" s="34"/>
      <c r="Y369" s="34" t="e">
        <f>INDEX(Curves!$A$12:$AZ$907,$CA369,CF369)</f>
        <v>#N/A</v>
      </c>
      <c r="Z369" s="34" t="e">
        <f>INDEX(Curves!$A$12:$AZ$907,$CA369,CG369)</f>
        <v>#N/A</v>
      </c>
      <c r="AA369" s="34" t="e">
        <f>INDEX(Curves!$A$12:$AZ$907,$CA369,CH369)</f>
        <v>#N/A</v>
      </c>
      <c r="AB369" s="34"/>
      <c r="AC369" s="34" t="e">
        <f>INDEX(Curves!$A$12:$AZ$907,$CA369,CJ369)</f>
        <v>#N/A</v>
      </c>
      <c r="AD369" s="34" t="e">
        <f>INDEX(Curves!$A$12:$AZ$907,$CA369,CK369)</f>
        <v>#N/A</v>
      </c>
      <c r="AE369" s="34" t="e">
        <f>INDEX(Curves!$A$12:$AZ$907,$CA369,CL369)</f>
        <v>#N/A</v>
      </c>
      <c r="AF369" s="34"/>
      <c r="AG369" s="34" t="e">
        <f>INDEX(Curves!$A$12:$AZ$907,$CA369,CN369)</f>
        <v>#N/A</v>
      </c>
      <c r="AH369" s="34" t="e">
        <f>INDEX(Curves!$A$12:$AZ$907,$CA369,CO369)</f>
        <v>#N/A</v>
      </c>
      <c r="AI369" s="34" t="e">
        <f>INDEX(Curves!$A$12:$AZ$907,$CA369,CP369)</f>
        <v>#N/A</v>
      </c>
      <c r="AJ369" s="34"/>
      <c r="AK369" s="34" t="e">
        <f>INDEX(Curves!$A$12:$AZ$907,$CA369,CR369)</f>
        <v>#N/A</v>
      </c>
      <c r="AL369" s="34" t="e">
        <f>INDEX(Curves!$A$12:$AZ$907,$CA369,CS369)</f>
        <v>#N/A</v>
      </c>
      <c r="AM369" s="34" t="e">
        <f>INDEX(Curves!$A$12:$AZ$907,$CA369,CT369)</f>
        <v>#N/A</v>
      </c>
      <c r="AN369" s="34"/>
      <c r="AO369" s="34" t="e">
        <f>INDEX(Curves!$A$12:$AZ$907,$CA369,CV369)</f>
        <v>#N/A</v>
      </c>
      <c r="AP369" s="34" t="e">
        <f>INDEX(Curves!$A$12:$AZ$907,$CA369,CW369)</f>
        <v>#N/A</v>
      </c>
      <c r="AQ369" s="34" t="e">
        <f>INDEX(Curves!$A$12:$AZ$907,$CA369,CX369)</f>
        <v>#N/A</v>
      </c>
      <c r="AR369" s="34"/>
      <c r="AS369" s="34" t="e">
        <f>INDEX(Curves!$A$12:$AZ$907,$CA369,CZ369)</f>
        <v>#N/A</v>
      </c>
      <c r="AT369" s="34" t="e">
        <f>INDEX(Curves!$A$12:$AZ$907,$CA369,DA369)</f>
        <v>#N/A</v>
      </c>
      <c r="AU369" s="34" t="e">
        <f>INDEX(Curves!$A$12:$AZ$907,$CA369,DB369)</f>
        <v>#N/A</v>
      </c>
      <c r="AV369" s="34"/>
      <c r="AW369" s="34" t="e">
        <f>INDEX(Curves!$A$12:$AZ$907,$CA369,DD369)</f>
        <v>#N/A</v>
      </c>
      <c r="AX369" s="34" t="e">
        <f>INDEX(Curves!$A$12:$AZ$907,$CA369,DE369)</f>
        <v>#N/A</v>
      </c>
      <c r="AY369" s="34" t="e">
        <f>INDEX(Curves!$A$12:$AZ$907,$CA369,DF369)</f>
        <v>#N/A</v>
      </c>
      <c r="AZ369" s="34"/>
      <c r="BA369" s="34" t="e">
        <f>INDEX(Curves!$A$12:$AZ$907,$CA369,DH369)</f>
        <v>#N/A</v>
      </c>
      <c r="BB369" s="34" t="e">
        <f>INDEX(Curves!$A$12:$AZ$907,$CA369,DI369)</f>
        <v>#N/A</v>
      </c>
      <c r="BC369" s="34" t="e">
        <f>INDEX(Curves!$A$12:$AZ$907,$CA369,DJ369)</f>
        <v>#N/A</v>
      </c>
      <c r="BD369" s="34"/>
      <c r="BE369" s="34" t="e">
        <f>INDEX(Curves!$A$12:$AZ$907,$CA369,DL369)</f>
        <v>#N/A</v>
      </c>
      <c r="BF369" s="34" t="e">
        <f>INDEX(Curves!$A$12:$AZ$907,$CA369,DM369)</f>
        <v>#N/A</v>
      </c>
      <c r="BG369" s="34" t="e">
        <f>INDEX(Curves!$A$12:$AZ$907,$CA369,DN369)</f>
        <v>#N/A</v>
      </c>
      <c r="BH369" s="34"/>
      <c r="BI369" s="34" t="e">
        <f>INDEX(Curves!$A$12:$AZ$907,$CA369,DP369)</f>
        <v>#N/A</v>
      </c>
      <c r="BJ369" s="34" t="e">
        <f>INDEX(Curves!$A$12:$AZ$907,$CA369,DQ369)</f>
        <v>#N/A</v>
      </c>
      <c r="BK369" s="34" t="e">
        <f>INDEX(Curves!$A$12:$AZ$907,$CA369,DR369)</f>
        <v>#N/A</v>
      </c>
      <c r="BL369"/>
      <c r="BM369"/>
      <c r="BN369" s="17">
        <f t="shared" si="423"/>
        <v>36647</v>
      </c>
      <c r="BO369" s="17">
        <f t="shared" ref="BO369:BX369" si="468">EOMONTH(BN369,1)</f>
        <v>36707</v>
      </c>
      <c r="BP369" s="17">
        <f t="shared" si="468"/>
        <v>36738</v>
      </c>
      <c r="BQ369" s="17">
        <f t="shared" si="468"/>
        <v>36769</v>
      </c>
      <c r="BR369" s="17">
        <f t="shared" si="468"/>
        <v>36799</v>
      </c>
      <c r="BS369" s="17">
        <f t="shared" si="468"/>
        <v>36830</v>
      </c>
      <c r="BT369" s="17">
        <f t="shared" si="468"/>
        <v>36860</v>
      </c>
      <c r="BU369" s="17">
        <f t="shared" si="468"/>
        <v>36891</v>
      </c>
      <c r="BV369" s="17">
        <f t="shared" si="468"/>
        <v>36922</v>
      </c>
      <c r="BW369" s="17">
        <f t="shared" si="468"/>
        <v>36950</v>
      </c>
      <c r="BX369" s="17">
        <f t="shared" si="468"/>
        <v>36981</v>
      </c>
      <c r="BY369" s="9"/>
      <c r="CA369" s="12" t="e">
        <f>MATCH(C369,Curves!$C$12:$C$433,0)</f>
        <v>#N/A</v>
      </c>
      <c r="CB369" s="12">
        <f>MATCH(CONCATENATE("NG ",TEXT($BN369,"mmm-yyyy")),Curves!$11:$11,0)</f>
        <v>20</v>
      </c>
      <c r="CC369" s="12">
        <f>MATCH(CONCATENATE("B ",TEXT($BN369,"mmm-yyyy")),Curves!$11:$11,0)</f>
        <v>8</v>
      </c>
      <c r="CD369" s="12">
        <f>MATCH(CONCATENATE("DISC ",TEXT($BN369,"mmm-yyyy")),Curves!$11:$11,0)</f>
        <v>32</v>
      </c>
      <c r="CE369" s="12"/>
      <c r="CF369" s="12">
        <f>MATCH(CONCATENATE("NG ",TEXT($BO369,"mmm-yyyy")),Curves!$11:$11,0)</f>
        <v>21</v>
      </c>
      <c r="CG369" s="12">
        <f>MATCH(CONCATENATE("B ",TEXT($BO369,"mmm-yyyy")),Curves!$11:$11,0)</f>
        <v>9</v>
      </c>
      <c r="CH369" s="12">
        <f>MATCH(CONCATENATE("DISC ",TEXT($BO369,"mmm-yyyy")),Curves!$11:$11,0)</f>
        <v>33</v>
      </c>
      <c r="CI369" s="12"/>
      <c r="CJ369" s="12">
        <f>MATCH(CONCATENATE("NG ",TEXT($BP369,"mmm-yyyy")),Curves!$11:$11,0)</f>
        <v>22</v>
      </c>
      <c r="CK369" s="12">
        <f>MATCH(CONCATENATE("B ",TEXT($BP369,"mmm-yyyy")),Curves!$11:$11,0)</f>
        <v>10</v>
      </c>
      <c r="CL369" s="12">
        <f>MATCH(CONCATENATE("DISC ",TEXT($BP369,"mmm-yyyy")),Curves!$11:$11,0)</f>
        <v>34</v>
      </c>
      <c r="CM369" s="12"/>
      <c r="CN369" s="12">
        <f>MATCH(CONCATENATE("NG ",TEXT($BQ369,"mmm-yyyy")),Curves!$11:$11,0)</f>
        <v>23</v>
      </c>
      <c r="CO369" s="12">
        <f>MATCH(CONCATENATE("B ",TEXT($BQ369,"mmm-yyyy")),Curves!$11:$11,0)</f>
        <v>11</v>
      </c>
      <c r="CP369" s="12">
        <f>MATCH(CONCATENATE("DISC ",TEXT($BQ369,"mmm-yyyy")),Curves!$11:$11,0)</f>
        <v>35</v>
      </c>
      <c r="CQ369" s="12"/>
      <c r="CR369" s="12">
        <f>MATCH(CONCATENATE("NG ",TEXT($BR369,"mmm-yyyy")),Curves!$11:$11,0)</f>
        <v>24</v>
      </c>
      <c r="CS369" s="12">
        <f>MATCH(CONCATENATE("B ",TEXT($BR369,"mmm-yyyy")),Curves!$11:$11,0)</f>
        <v>12</v>
      </c>
      <c r="CT369" s="12">
        <f>MATCH(CONCATENATE("DISC ",TEXT($BR369,"mmm-yyyy")),Curves!$11:$11,0)</f>
        <v>36</v>
      </c>
      <c r="CU369" s="12"/>
      <c r="CV369" s="12">
        <f>MATCH(CONCATENATE("NG ",TEXT($BS369,"mmm-yyyy")),Curves!$11:$11,0)</f>
        <v>25</v>
      </c>
      <c r="CW369" s="12">
        <f>MATCH(CONCATENATE("B ",TEXT($BS369,"mmm-yyyy")),Curves!$11:$11,0)</f>
        <v>13</v>
      </c>
      <c r="CX369" s="12">
        <f>MATCH(CONCATENATE("DISC ",TEXT($BS369,"mmm-yyyy")),Curves!$11:$11,0)</f>
        <v>37</v>
      </c>
      <c r="CY369" s="12"/>
      <c r="CZ369" s="12">
        <f>MATCH(CONCATENATE("NG ",TEXT($BT369,"mmm-yyyy")),Curves!$11:$11,0)</f>
        <v>26</v>
      </c>
      <c r="DA369" s="12">
        <f>MATCH(CONCATENATE("B ",TEXT($BT369,"mmm-yyyy")),Curves!$11:$11,0)</f>
        <v>14</v>
      </c>
      <c r="DB369" s="12">
        <f>MATCH(CONCATENATE("DISC ",TEXT($BT369,"mmm-yyyy")),Curves!$11:$11,0)</f>
        <v>38</v>
      </c>
      <c r="DC369" s="12"/>
      <c r="DD369" s="12">
        <f>MATCH(CONCATENATE("NG ",TEXT($BU369,"mmm-yyyy")),Curves!$11:$11,0)</f>
        <v>27</v>
      </c>
      <c r="DE369" s="12">
        <f>MATCH(CONCATENATE("B ",TEXT($BU369,"mmm-yyyy")),Curves!$11:$11,0)</f>
        <v>15</v>
      </c>
      <c r="DF369" s="12">
        <f>MATCH(CONCATENATE("DISC ",TEXT($BU369,"mmm-yyyy")),Curves!$11:$11,0)</f>
        <v>39</v>
      </c>
      <c r="DG369" s="12"/>
      <c r="DH369" s="12">
        <f>MATCH(CONCATENATE("NG ",TEXT($BV369,"mmm-yyyy")),Curves!$11:$11,0)</f>
        <v>28</v>
      </c>
      <c r="DI369" s="12">
        <f>MATCH(CONCATENATE("B ",TEXT($BV369,"mmm-yyyy")),Curves!$11:$11,0)</f>
        <v>16</v>
      </c>
      <c r="DJ369" s="12">
        <f>MATCH(CONCATENATE("DISC ",TEXT($BV369,"mmm-yyyy")),Curves!$11:$11,0)</f>
        <v>40</v>
      </c>
      <c r="DL369" s="12">
        <f>MATCH(CONCATENATE("NG ",TEXT($BW369,"mmm-yyyy")),Curves!$11:$11,0)</f>
        <v>29</v>
      </c>
      <c r="DM369" s="12">
        <f>MATCH(CONCATENATE("B ",TEXT($BW369,"mmm-yyyy")),Curves!$11:$11,0)</f>
        <v>17</v>
      </c>
      <c r="DN369" s="12">
        <f>MATCH(CONCATENATE("DISC ",TEXT($BW369,"mmm-yyyy")),Curves!$11:$11,0)</f>
        <v>41</v>
      </c>
      <c r="DP369" s="12">
        <f>MATCH(CONCATENATE("NG ",TEXT($BX369,"mmm-yyyy")),Curves!$11:$11,0)</f>
        <v>30</v>
      </c>
      <c r="DQ369" s="12">
        <f>MATCH(CONCATENATE("B ",TEXT($BX369,"mmm-yyyy")),Curves!$11:$11,0)</f>
        <v>18</v>
      </c>
      <c r="DR369" s="12">
        <f>MATCH(CONCATENATE("DISC ",TEXT($BX369,"mmm-yyyy")),Curves!$11:$11,0)</f>
        <v>42</v>
      </c>
    </row>
    <row r="370" spans="2:122" x14ac:dyDescent="0.2">
      <c r="B370" s="6" t="str">
        <f t="shared" si="407"/>
        <v/>
      </c>
      <c r="C370" s="27" t="str">
        <f>IF(Curves!C379&lt;&gt;"",Curves!C379,"")</f>
        <v/>
      </c>
      <c r="D370" s="31"/>
      <c r="E370" s="20" t="e">
        <f t="shared" si="408"/>
        <v>#N/A</v>
      </c>
      <c r="F370" s="20" t="e">
        <f t="shared" si="410"/>
        <v>#N/A</v>
      </c>
      <c r="G370" s="20" t="e">
        <f t="shared" si="411"/>
        <v>#N/A</v>
      </c>
      <c r="H370" s="20" t="e">
        <f t="shared" si="412"/>
        <v>#N/A</v>
      </c>
      <c r="I370" s="20" t="e">
        <f t="shared" si="413"/>
        <v>#N/A</v>
      </c>
      <c r="J370" s="20" t="e">
        <f t="shared" si="414"/>
        <v>#N/A</v>
      </c>
      <c r="K370" s="20" t="e">
        <f t="shared" si="415"/>
        <v>#N/A</v>
      </c>
      <c r="L370" s="20" t="e">
        <f t="shared" si="416"/>
        <v>#N/A</v>
      </c>
      <c r="M370" s="20" t="e">
        <f t="shared" si="417"/>
        <v>#N/A</v>
      </c>
      <c r="N370" s="20" t="e">
        <f t="shared" si="418"/>
        <v>#N/A</v>
      </c>
      <c r="O370" s="21" t="e">
        <f t="shared" si="419"/>
        <v>#N/A</v>
      </c>
      <c r="P370" s="20"/>
      <c r="Q370" s="50" t="e">
        <f t="shared" si="420"/>
        <v>#N/A</v>
      </c>
      <c r="R370" s="50" t="e">
        <f t="shared" ref="R370:R433" si="469">MIN(O370:O370)</f>
        <v>#N/A</v>
      </c>
      <c r="S370" s="51" t="e">
        <f t="shared" si="421"/>
        <v>#N/A</v>
      </c>
      <c r="U370" s="34" t="e">
        <f>INDEX(Curves!$A$12:$AZ$907,$CA370,CB370)</f>
        <v>#N/A</v>
      </c>
      <c r="V370" s="34" t="e">
        <f>INDEX(Curves!$A$12:$AZ$907,$CA370,CC370)</f>
        <v>#N/A</v>
      </c>
      <c r="W370" s="34" t="e">
        <f>INDEX(Curves!$A$12:$AZ$907,$CA370,CD370)</f>
        <v>#N/A</v>
      </c>
      <c r="X370" s="34"/>
      <c r="Y370" s="34" t="e">
        <f>INDEX(Curves!$A$12:$AZ$907,$CA370,CF370)</f>
        <v>#N/A</v>
      </c>
      <c r="Z370" s="34" t="e">
        <f>INDEX(Curves!$A$12:$AZ$907,$CA370,CG370)</f>
        <v>#N/A</v>
      </c>
      <c r="AA370" s="34" t="e">
        <f>INDEX(Curves!$A$12:$AZ$907,$CA370,CH370)</f>
        <v>#N/A</v>
      </c>
      <c r="AB370" s="34"/>
      <c r="AC370" s="34" t="e">
        <f>INDEX(Curves!$A$12:$AZ$907,$CA370,CJ370)</f>
        <v>#N/A</v>
      </c>
      <c r="AD370" s="34" t="e">
        <f>INDEX(Curves!$A$12:$AZ$907,$CA370,CK370)</f>
        <v>#N/A</v>
      </c>
      <c r="AE370" s="34" t="e">
        <f>INDEX(Curves!$A$12:$AZ$907,$CA370,CL370)</f>
        <v>#N/A</v>
      </c>
      <c r="AF370" s="34"/>
      <c r="AG370" s="34" t="e">
        <f>INDEX(Curves!$A$12:$AZ$907,$CA370,CN370)</f>
        <v>#N/A</v>
      </c>
      <c r="AH370" s="34" t="e">
        <f>INDEX(Curves!$A$12:$AZ$907,$CA370,CO370)</f>
        <v>#N/A</v>
      </c>
      <c r="AI370" s="34" t="e">
        <f>INDEX(Curves!$A$12:$AZ$907,$CA370,CP370)</f>
        <v>#N/A</v>
      </c>
      <c r="AJ370" s="34"/>
      <c r="AK370" s="34" t="e">
        <f>INDEX(Curves!$A$12:$AZ$907,$CA370,CR370)</f>
        <v>#N/A</v>
      </c>
      <c r="AL370" s="34" t="e">
        <f>INDEX(Curves!$A$12:$AZ$907,$CA370,CS370)</f>
        <v>#N/A</v>
      </c>
      <c r="AM370" s="34" t="e">
        <f>INDEX(Curves!$A$12:$AZ$907,$CA370,CT370)</f>
        <v>#N/A</v>
      </c>
      <c r="AN370" s="34"/>
      <c r="AO370" s="34" t="e">
        <f>INDEX(Curves!$A$12:$AZ$907,$CA370,CV370)</f>
        <v>#N/A</v>
      </c>
      <c r="AP370" s="34" t="e">
        <f>INDEX(Curves!$A$12:$AZ$907,$CA370,CW370)</f>
        <v>#N/A</v>
      </c>
      <c r="AQ370" s="34" t="e">
        <f>INDEX(Curves!$A$12:$AZ$907,$CA370,CX370)</f>
        <v>#N/A</v>
      </c>
      <c r="AR370" s="34"/>
      <c r="AS370" s="34" t="e">
        <f>INDEX(Curves!$A$12:$AZ$907,$CA370,CZ370)</f>
        <v>#N/A</v>
      </c>
      <c r="AT370" s="34" t="e">
        <f>INDEX(Curves!$A$12:$AZ$907,$CA370,DA370)</f>
        <v>#N/A</v>
      </c>
      <c r="AU370" s="34" t="e">
        <f>INDEX(Curves!$A$12:$AZ$907,$CA370,DB370)</f>
        <v>#N/A</v>
      </c>
      <c r="AV370" s="34"/>
      <c r="AW370" s="34" t="e">
        <f>INDEX(Curves!$A$12:$AZ$907,$CA370,DD370)</f>
        <v>#N/A</v>
      </c>
      <c r="AX370" s="34" t="e">
        <f>INDEX(Curves!$A$12:$AZ$907,$CA370,DE370)</f>
        <v>#N/A</v>
      </c>
      <c r="AY370" s="34" t="e">
        <f>INDEX(Curves!$A$12:$AZ$907,$CA370,DF370)</f>
        <v>#N/A</v>
      </c>
      <c r="AZ370" s="34"/>
      <c r="BA370" s="34" t="e">
        <f>INDEX(Curves!$A$12:$AZ$907,$CA370,DH370)</f>
        <v>#N/A</v>
      </c>
      <c r="BB370" s="34" t="e">
        <f>INDEX(Curves!$A$12:$AZ$907,$CA370,DI370)</f>
        <v>#N/A</v>
      </c>
      <c r="BC370" s="34" t="e">
        <f>INDEX(Curves!$A$12:$AZ$907,$CA370,DJ370)</f>
        <v>#N/A</v>
      </c>
      <c r="BD370" s="34"/>
      <c r="BE370" s="34" t="e">
        <f>INDEX(Curves!$A$12:$AZ$907,$CA370,DL370)</f>
        <v>#N/A</v>
      </c>
      <c r="BF370" s="34" t="e">
        <f>INDEX(Curves!$A$12:$AZ$907,$CA370,DM370)</f>
        <v>#N/A</v>
      </c>
      <c r="BG370" s="34" t="e">
        <f>INDEX(Curves!$A$12:$AZ$907,$CA370,DN370)</f>
        <v>#N/A</v>
      </c>
      <c r="BH370" s="34"/>
      <c r="BI370" s="34" t="e">
        <f>INDEX(Curves!$A$12:$AZ$907,$CA370,DP370)</f>
        <v>#N/A</v>
      </c>
      <c r="BJ370" s="34" t="e">
        <f>INDEX(Curves!$A$12:$AZ$907,$CA370,DQ370)</f>
        <v>#N/A</v>
      </c>
      <c r="BK370" s="34" t="e">
        <f>INDEX(Curves!$A$12:$AZ$907,$CA370,DR370)</f>
        <v>#N/A</v>
      </c>
      <c r="BL370"/>
      <c r="BM370"/>
      <c r="BN370" s="17">
        <f t="shared" si="423"/>
        <v>36647</v>
      </c>
      <c r="BO370" s="17">
        <f t="shared" ref="BO370:BX370" si="470">EOMONTH(BN370,1)</f>
        <v>36707</v>
      </c>
      <c r="BP370" s="17">
        <f t="shared" si="470"/>
        <v>36738</v>
      </c>
      <c r="BQ370" s="17">
        <f t="shared" si="470"/>
        <v>36769</v>
      </c>
      <c r="BR370" s="17">
        <f t="shared" si="470"/>
        <v>36799</v>
      </c>
      <c r="BS370" s="17">
        <f t="shared" si="470"/>
        <v>36830</v>
      </c>
      <c r="BT370" s="17">
        <f t="shared" si="470"/>
        <v>36860</v>
      </c>
      <c r="BU370" s="17">
        <f t="shared" si="470"/>
        <v>36891</v>
      </c>
      <c r="BV370" s="17">
        <f t="shared" si="470"/>
        <v>36922</v>
      </c>
      <c r="BW370" s="17">
        <f t="shared" si="470"/>
        <v>36950</v>
      </c>
      <c r="BX370" s="17">
        <f t="shared" si="470"/>
        <v>36981</v>
      </c>
      <c r="BY370" s="9"/>
      <c r="CA370" s="12" t="e">
        <f>MATCH(C370,Curves!$C$12:$C$433,0)</f>
        <v>#N/A</v>
      </c>
      <c r="CB370" s="12">
        <f>MATCH(CONCATENATE("NG ",TEXT($BN370,"mmm-yyyy")),Curves!$11:$11,0)</f>
        <v>20</v>
      </c>
      <c r="CC370" s="12">
        <f>MATCH(CONCATENATE("B ",TEXT($BN370,"mmm-yyyy")),Curves!$11:$11,0)</f>
        <v>8</v>
      </c>
      <c r="CD370" s="12">
        <f>MATCH(CONCATENATE("DISC ",TEXT($BN370,"mmm-yyyy")),Curves!$11:$11,0)</f>
        <v>32</v>
      </c>
      <c r="CE370" s="12"/>
      <c r="CF370" s="12">
        <f>MATCH(CONCATENATE("NG ",TEXT($BO370,"mmm-yyyy")),Curves!$11:$11,0)</f>
        <v>21</v>
      </c>
      <c r="CG370" s="12">
        <f>MATCH(CONCATENATE("B ",TEXT($BO370,"mmm-yyyy")),Curves!$11:$11,0)</f>
        <v>9</v>
      </c>
      <c r="CH370" s="12">
        <f>MATCH(CONCATENATE("DISC ",TEXT($BO370,"mmm-yyyy")),Curves!$11:$11,0)</f>
        <v>33</v>
      </c>
      <c r="CI370" s="12"/>
      <c r="CJ370" s="12">
        <f>MATCH(CONCATENATE("NG ",TEXT($BP370,"mmm-yyyy")),Curves!$11:$11,0)</f>
        <v>22</v>
      </c>
      <c r="CK370" s="12">
        <f>MATCH(CONCATENATE("B ",TEXT($BP370,"mmm-yyyy")),Curves!$11:$11,0)</f>
        <v>10</v>
      </c>
      <c r="CL370" s="12">
        <f>MATCH(CONCATENATE("DISC ",TEXT($BP370,"mmm-yyyy")),Curves!$11:$11,0)</f>
        <v>34</v>
      </c>
      <c r="CM370" s="12"/>
      <c r="CN370" s="12">
        <f>MATCH(CONCATENATE("NG ",TEXT($BQ370,"mmm-yyyy")),Curves!$11:$11,0)</f>
        <v>23</v>
      </c>
      <c r="CO370" s="12">
        <f>MATCH(CONCATENATE("B ",TEXT($BQ370,"mmm-yyyy")),Curves!$11:$11,0)</f>
        <v>11</v>
      </c>
      <c r="CP370" s="12">
        <f>MATCH(CONCATENATE("DISC ",TEXT($BQ370,"mmm-yyyy")),Curves!$11:$11,0)</f>
        <v>35</v>
      </c>
      <c r="CQ370" s="12"/>
      <c r="CR370" s="12">
        <f>MATCH(CONCATENATE("NG ",TEXT($BR370,"mmm-yyyy")),Curves!$11:$11,0)</f>
        <v>24</v>
      </c>
      <c r="CS370" s="12">
        <f>MATCH(CONCATENATE("B ",TEXT($BR370,"mmm-yyyy")),Curves!$11:$11,0)</f>
        <v>12</v>
      </c>
      <c r="CT370" s="12">
        <f>MATCH(CONCATENATE("DISC ",TEXT($BR370,"mmm-yyyy")),Curves!$11:$11,0)</f>
        <v>36</v>
      </c>
      <c r="CU370" s="12"/>
      <c r="CV370" s="12">
        <f>MATCH(CONCATENATE("NG ",TEXT($BS370,"mmm-yyyy")),Curves!$11:$11,0)</f>
        <v>25</v>
      </c>
      <c r="CW370" s="12">
        <f>MATCH(CONCATENATE("B ",TEXT($BS370,"mmm-yyyy")),Curves!$11:$11,0)</f>
        <v>13</v>
      </c>
      <c r="CX370" s="12">
        <f>MATCH(CONCATENATE("DISC ",TEXT($BS370,"mmm-yyyy")),Curves!$11:$11,0)</f>
        <v>37</v>
      </c>
      <c r="CY370" s="12"/>
      <c r="CZ370" s="12">
        <f>MATCH(CONCATENATE("NG ",TEXT($BT370,"mmm-yyyy")),Curves!$11:$11,0)</f>
        <v>26</v>
      </c>
      <c r="DA370" s="12">
        <f>MATCH(CONCATENATE("B ",TEXT($BT370,"mmm-yyyy")),Curves!$11:$11,0)</f>
        <v>14</v>
      </c>
      <c r="DB370" s="12">
        <f>MATCH(CONCATENATE("DISC ",TEXT($BT370,"mmm-yyyy")),Curves!$11:$11,0)</f>
        <v>38</v>
      </c>
      <c r="DC370" s="12"/>
      <c r="DD370" s="12">
        <f>MATCH(CONCATENATE("NG ",TEXT($BU370,"mmm-yyyy")),Curves!$11:$11,0)</f>
        <v>27</v>
      </c>
      <c r="DE370" s="12">
        <f>MATCH(CONCATENATE("B ",TEXT($BU370,"mmm-yyyy")),Curves!$11:$11,0)</f>
        <v>15</v>
      </c>
      <c r="DF370" s="12">
        <f>MATCH(CONCATENATE("DISC ",TEXT($BU370,"mmm-yyyy")),Curves!$11:$11,0)</f>
        <v>39</v>
      </c>
      <c r="DG370" s="12"/>
      <c r="DH370" s="12">
        <f>MATCH(CONCATENATE("NG ",TEXT($BV370,"mmm-yyyy")),Curves!$11:$11,0)</f>
        <v>28</v>
      </c>
      <c r="DI370" s="12">
        <f>MATCH(CONCATENATE("B ",TEXT($BV370,"mmm-yyyy")),Curves!$11:$11,0)</f>
        <v>16</v>
      </c>
      <c r="DJ370" s="12">
        <f>MATCH(CONCATENATE("DISC ",TEXT($BV370,"mmm-yyyy")),Curves!$11:$11,0)</f>
        <v>40</v>
      </c>
      <c r="DL370" s="12">
        <f>MATCH(CONCATENATE("NG ",TEXT($BW370,"mmm-yyyy")),Curves!$11:$11,0)</f>
        <v>29</v>
      </c>
      <c r="DM370" s="12">
        <f>MATCH(CONCATENATE("B ",TEXT($BW370,"mmm-yyyy")),Curves!$11:$11,0)</f>
        <v>17</v>
      </c>
      <c r="DN370" s="12">
        <f>MATCH(CONCATENATE("DISC ",TEXT($BW370,"mmm-yyyy")),Curves!$11:$11,0)</f>
        <v>41</v>
      </c>
      <c r="DP370" s="12">
        <f>MATCH(CONCATENATE("NG ",TEXT($BX370,"mmm-yyyy")),Curves!$11:$11,0)</f>
        <v>30</v>
      </c>
      <c r="DQ370" s="12">
        <f>MATCH(CONCATENATE("B ",TEXT($BX370,"mmm-yyyy")),Curves!$11:$11,0)</f>
        <v>18</v>
      </c>
      <c r="DR370" s="12">
        <f>MATCH(CONCATENATE("DISC ",TEXT($BX370,"mmm-yyyy")),Curves!$11:$11,0)</f>
        <v>42</v>
      </c>
    </row>
    <row r="371" spans="2:122" x14ac:dyDescent="0.2">
      <c r="B371" s="6" t="str">
        <f t="shared" si="407"/>
        <v/>
      </c>
      <c r="C371" s="27" t="str">
        <f>IF(Curves!C380&lt;&gt;"",Curves!C380,"")</f>
        <v/>
      </c>
      <c r="D371" s="31"/>
      <c r="E371" s="20" t="e">
        <f t="shared" si="408"/>
        <v>#N/A</v>
      </c>
      <c r="F371" s="20" t="e">
        <f t="shared" si="410"/>
        <v>#N/A</v>
      </c>
      <c r="G371" s="20" t="e">
        <f t="shared" si="411"/>
        <v>#N/A</v>
      </c>
      <c r="H371" s="20" t="e">
        <f t="shared" si="412"/>
        <v>#N/A</v>
      </c>
      <c r="I371" s="20" t="e">
        <f t="shared" si="413"/>
        <v>#N/A</v>
      </c>
      <c r="J371" s="20" t="e">
        <f t="shared" si="414"/>
        <v>#N/A</v>
      </c>
      <c r="K371" s="20" t="e">
        <f t="shared" si="415"/>
        <v>#N/A</v>
      </c>
      <c r="L371" s="20" t="e">
        <f t="shared" si="416"/>
        <v>#N/A</v>
      </c>
      <c r="M371" s="20" t="e">
        <f t="shared" si="417"/>
        <v>#N/A</v>
      </c>
      <c r="N371" s="20" t="e">
        <f t="shared" si="418"/>
        <v>#N/A</v>
      </c>
      <c r="O371" s="21" t="e">
        <f t="shared" si="419"/>
        <v>#N/A</v>
      </c>
      <c r="P371" s="20"/>
      <c r="Q371" s="50" t="e">
        <f t="shared" si="420"/>
        <v>#N/A</v>
      </c>
      <c r="R371" s="50" t="e">
        <f t="shared" si="469"/>
        <v>#N/A</v>
      </c>
      <c r="S371" s="51" t="e">
        <f t="shared" si="421"/>
        <v>#N/A</v>
      </c>
      <c r="U371" s="34" t="e">
        <f>INDEX(Curves!$A$12:$AZ$907,$CA371,CB371)</f>
        <v>#N/A</v>
      </c>
      <c r="V371" s="34" t="e">
        <f>INDEX(Curves!$A$12:$AZ$907,$CA371,CC371)</f>
        <v>#N/A</v>
      </c>
      <c r="W371" s="34" t="e">
        <f>INDEX(Curves!$A$12:$AZ$907,$CA371,CD371)</f>
        <v>#N/A</v>
      </c>
      <c r="X371" s="34"/>
      <c r="Y371" s="34" t="e">
        <f>INDEX(Curves!$A$12:$AZ$907,$CA371,CF371)</f>
        <v>#N/A</v>
      </c>
      <c r="Z371" s="34" t="e">
        <f>INDEX(Curves!$A$12:$AZ$907,$CA371,CG371)</f>
        <v>#N/A</v>
      </c>
      <c r="AA371" s="34" t="e">
        <f>INDEX(Curves!$A$12:$AZ$907,$CA371,CH371)</f>
        <v>#N/A</v>
      </c>
      <c r="AB371" s="34"/>
      <c r="AC371" s="34" t="e">
        <f>INDEX(Curves!$A$12:$AZ$907,$CA371,CJ371)</f>
        <v>#N/A</v>
      </c>
      <c r="AD371" s="34" t="e">
        <f>INDEX(Curves!$A$12:$AZ$907,$CA371,CK371)</f>
        <v>#N/A</v>
      </c>
      <c r="AE371" s="34" t="e">
        <f>INDEX(Curves!$A$12:$AZ$907,$CA371,CL371)</f>
        <v>#N/A</v>
      </c>
      <c r="AF371" s="34"/>
      <c r="AG371" s="34" t="e">
        <f>INDEX(Curves!$A$12:$AZ$907,$CA371,CN371)</f>
        <v>#N/A</v>
      </c>
      <c r="AH371" s="34" t="e">
        <f>INDEX(Curves!$A$12:$AZ$907,$CA371,CO371)</f>
        <v>#N/A</v>
      </c>
      <c r="AI371" s="34" t="e">
        <f>INDEX(Curves!$A$12:$AZ$907,$CA371,CP371)</f>
        <v>#N/A</v>
      </c>
      <c r="AJ371" s="34"/>
      <c r="AK371" s="34" t="e">
        <f>INDEX(Curves!$A$12:$AZ$907,$CA371,CR371)</f>
        <v>#N/A</v>
      </c>
      <c r="AL371" s="34" t="e">
        <f>INDEX(Curves!$A$12:$AZ$907,$CA371,CS371)</f>
        <v>#N/A</v>
      </c>
      <c r="AM371" s="34" t="e">
        <f>INDEX(Curves!$A$12:$AZ$907,$CA371,CT371)</f>
        <v>#N/A</v>
      </c>
      <c r="AN371" s="34"/>
      <c r="AO371" s="34" t="e">
        <f>INDEX(Curves!$A$12:$AZ$907,$CA371,CV371)</f>
        <v>#N/A</v>
      </c>
      <c r="AP371" s="34" t="e">
        <f>INDEX(Curves!$A$12:$AZ$907,$CA371,CW371)</f>
        <v>#N/A</v>
      </c>
      <c r="AQ371" s="34" t="e">
        <f>INDEX(Curves!$A$12:$AZ$907,$CA371,CX371)</f>
        <v>#N/A</v>
      </c>
      <c r="AR371" s="34"/>
      <c r="AS371" s="34" t="e">
        <f>INDEX(Curves!$A$12:$AZ$907,$CA371,CZ371)</f>
        <v>#N/A</v>
      </c>
      <c r="AT371" s="34" t="e">
        <f>INDEX(Curves!$A$12:$AZ$907,$CA371,DA371)</f>
        <v>#N/A</v>
      </c>
      <c r="AU371" s="34" t="e">
        <f>INDEX(Curves!$A$12:$AZ$907,$CA371,DB371)</f>
        <v>#N/A</v>
      </c>
      <c r="AV371" s="34"/>
      <c r="AW371" s="34" t="e">
        <f>INDEX(Curves!$A$12:$AZ$907,$CA371,DD371)</f>
        <v>#N/A</v>
      </c>
      <c r="AX371" s="34" t="e">
        <f>INDEX(Curves!$A$12:$AZ$907,$CA371,DE371)</f>
        <v>#N/A</v>
      </c>
      <c r="AY371" s="34" t="e">
        <f>INDEX(Curves!$A$12:$AZ$907,$CA371,DF371)</f>
        <v>#N/A</v>
      </c>
      <c r="AZ371" s="34"/>
      <c r="BA371" s="34" t="e">
        <f>INDEX(Curves!$A$12:$AZ$907,$CA371,DH371)</f>
        <v>#N/A</v>
      </c>
      <c r="BB371" s="34" t="e">
        <f>INDEX(Curves!$A$12:$AZ$907,$CA371,DI371)</f>
        <v>#N/A</v>
      </c>
      <c r="BC371" s="34" t="e">
        <f>INDEX(Curves!$A$12:$AZ$907,$CA371,DJ371)</f>
        <v>#N/A</v>
      </c>
      <c r="BD371" s="34"/>
      <c r="BE371" s="34" t="e">
        <f>INDEX(Curves!$A$12:$AZ$907,$CA371,DL371)</f>
        <v>#N/A</v>
      </c>
      <c r="BF371" s="34" t="e">
        <f>INDEX(Curves!$A$12:$AZ$907,$CA371,DM371)</f>
        <v>#N/A</v>
      </c>
      <c r="BG371" s="34" t="e">
        <f>INDEX(Curves!$A$12:$AZ$907,$CA371,DN371)</f>
        <v>#N/A</v>
      </c>
      <c r="BH371" s="34"/>
      <c r="BI371" s="34" t="e">
        <f>INDEX(Curves!$A$12:$AZ$907,$CA371,DP371)</f>
        <v>#N/A</v>
      </c>
      <c r="BJ371" s="34" t="e">
        <f>INDEX(Curves!$A$12:$AZ$907,$CA371,DQ371)</f>
        <v>#N/A</v>
      </c>
      <c r="BK371" s="34" t="e">
        <f>INDEX(Curves!$A$12:$AZ$907,$CA371,DR371)</f>
        <v>#N/A</v>
      </c>
      <c r="BL371"/>
      <c r="BM371"/>
      <c r="BN371" s="17">
        <f t="shared" si="423"/>
        <v>36647</v>
      </c>
      <c r="BO371" s="17">
        <f t="shared" ref="BO371:BX371" si="471">EOMONTH(BN371,1)</f>
        <v>36707</v>
      </c>
      <c r="BP371" s="17">
        <f t="shared" si="471"/>
        <v>36738</v>
      </c>
      <c r="BQ371" s="17">
        <f t="shared" si="471"/>
        <v>36769</v>
      </c>
      <c r="BR371" s="17">
        <f t="shared" si="471"/>
        <v>36799</v>
      </c>
      <c r="BS371" s="17">
        <f t="shared" si="471"/>
        <v>36830</v>
      </c>
      <c r="BT371" s="17">
        <f t="shared" si="471"/>
        <v>36860</v>
      </c>
      <c r="BU371" s="17">
        <f t="shared" si="471"/>
        <v>36891</v>
      </c>
      <c r="BV371" s="17">
        <f t="shared" si="471"/>
        <v>36922</v>
      </c>
      <c r="BW371" s="17">
        <f t="shared" si="471"/>
        <v>36950</v>
      </c>
      <c r="BX371" s="17">
        <f t="shared" si="471"/>
        <v>36981</v>
      </c>
      <c r="BY371" s="9"/>
      <c r="CA371" s="12" t="e">
        <f>MATCH(C371,Curves!$C$12:$C$433,0)</f>
        <v>#N/A</v>
      </c>
      <c r="CB371" s="12">
        <f>MATCH(CONCATENATE("NG ",TEXT($BN371,"mmm-yyyy")),Curves!$11:$11,0)</f>
        <v>20</v>
      </c>
      <c r="CC371" s="12">
        <f>MATCH(CONCATENATE("B ",TEXT($BN371,"mmm-yyyy")),Curves!$11:$11,0)</f>
        <v>8</v>
      </c>
      <c r="CD371" s="12">
        <f>MATCH(CONCATENATE("DISC ",TEXT($BN371,"mmm-yyyy")),Curves!$11:$11,0)</f>
        <v>32</v>
      </c>
      <c r="CE371" s="12"/>
      <c r="CF371" s="12">
        <f>MATCH(CONCATENATE("NG ",TEXT($BO371,"mmm-yyyy")),Curves!$11:$11,0)</f>
        <v>21</v>
      </c>
      <c r="CG371" s="12">
        <f>MATCH(CONCATENATE("B ",TEXT($BO371,"mmm-yyyy")),Curves!$11:$11,0)</f>
        <v>9</v>
      </c>
      <c r="CH371" s="12">
        <f>MATCH(CONCATENATE("DISC ",TEXT($BO371,"mmm-yyyy")),Curves!$11:$11,0)</f>
        <v>33</v>
      </c>
      <c r="CI371" s="12"/>
      <c r="CJ371" s="12">
        <f>MATCH(CONCATENATE("NG ",TEXT($BP371,"mmm-yyyy")),Curves!$11:$11,0)</f>
        <v>22</v>
      </c>
      <c r="CK371" s="12">
        <f>MATCH(CONCATENATE("B ",TEXT($BP371,"mmm-yyyy")),Curves!$11:$11,0)</f>
        <v>10</v>
      </c>
      <c r="CL371" s="12">
        <f>MATCH(CONCATENATE("DISC ",TEXT($BP371,"mmm-yyyy")),Curves!$11:$11,0)</f>
        <v>34</v>
      </c>
      <c r="CM371" s="12"/>
      <c r="CN371" s="12">
        <f>MATCH(CONCATENATE("NG ",TEXT($BQ371,"mmm-yyyy")),Curves!$11:$11,0)</f>
        <v>23</v>
      </c>
      <c r="CO371" s="12">
        <f>MATCH(CONCATENATE("B ",TEXT($BQ371,"mmm-yyyy")),Curves!$11:$11,0)</f>
        <v>11</v>
      </c>
      <c r="CP371" s="12">
        <f>MATCH(CONCATENATE("DISC ",TEXT($BQ371,"mmm-yyyy")),Curves!$11:$11,0)</f>
        <v>35</v>
      </c>
      <c r="CQ371" s="12"/>
      <c r="CR371" s="12">
        <f>MATCH(CONCATENATE("NG ",TEXT($BR371,"mmm-yyyy")),Curves!$11:$11,0)</f>
        <v>24</v>
      </c>
      <c r="CS371" s="12">
        <f>MATCH(CONCATENATE("B ",TEXT($BR371,"mmm-yyyy")),Curves!$11:$11,0)</f>
        <v>12</v>
      </c>
      <c r="CT371" s="12">
        <f>MATCH(CONCATENATE("DISC ",TEXT($BR371,"mmm-yyyy")),Curves!$11:$11,0)</f>
        <v>36</v>
      </c>
      <c r="CU371" s="12"/>
      <c r="CV371" s="12">
        <f>MATCH(CONCATENATE("NG ",TEXT($BS371,"mmm-yyyy")),Curves!$11:$11,0)</f>
        <v>25</v>
      </c>
      <c r="CW371" s="12">
        <f>MATCH(CONCATENATE("B ",TEXT($BS371,"mmm-yyyy")),Curves!$11:$11,0)</f>
        <v>13</v>
      </c>
      <c r="CX371" s="12">
        <f>MATCH(CONCATENATE("DISC ",TEXT($BS371,"mmm-yyyy")),Curves!$11:$11,0)</f>
        <v>37</v>
      </c>
      <c r="CY371" s="12"/>
      <c r="CZ371" s="12">
        <f>MATCH(CONCATENATE("NG ",TEXT($BT371,"mmm-yyyy")),Curves!$11:$11,0)</f>
        <v>26</v>
      </c>
      <c r="DA371" s="12">
        <f>MATCH(CONCATENATE("B ",TEXT($BT371,"mmm-yyyy")),Curves!$11:$11,0)</f>
        <v>14</v>
      </c>
      <c r="DB371" s="12">
        <f>MATCH(CONCATENATE("DISC ",TEXT($BT371,"mmm-yyyy")),Curves!$11:$11,0)</f>
        <v>38</v>
      </c>
      <c r="DC371" s="12"/>
      <c r="DD371" s="12">
        <f>MATCH(CONCATENATE("NG ",TEXT($BU371,"mmm-yyyy")),Curves!$11:$11,0)</f>
        <v>27</v>
      </c>
      <c r="DE371" s="12">
        <f>MATCH(CONCATENATE("B ",TEXT($BU371,"mmm-yyyy")),Curves!$11:$11,0)</f>
        <v>15</v>
      </c>
      <c r="DF371" s="12">
        <f>MATCH(CONCATENATE("DISC ",TEXT($BU371,"mmm-yyyy")),Curves!$11:$11,0)</f>
        <v>39</v>
      </c>
      <c r="DG371" s="12"/>
      <c r="DH371" s="12">
        <f>MATCH(CONCATENATE("NG ",TEXT($BV371,"mmm-yyyy")),Curves!$11:$11,0)</f>
        <v>28</v>
      </c>
      <c r="DI371" s="12">
        <f>MATCH(CONCATENATE("B ",TEXT($BV371,"mmm-yyyy")),Curves!$11:$11,0)</f>
        <v>16</v>
      </c>
      <c r="DJ371" s="12">
        <f>MATCH(CONCATENATE("DISC ",TEXT($BV371,"mmm-yyyy")),Curves!$11:$11,0)</f>
        <v>40</v>
      </c>
      <c r="DL371" s="12">
        <f>MATCH(CONCATENATE("NG ",TEXT($BW371,"mmm-yyyy")),Curves!$11:$11,0)</f>
        <v>29</v>
      </c>
      <c r="DM371" s="12">
        <f>MATCH(CONCATENATE("B ",TEXT($BW371,"mmm-yyyy")),Curves!$11:$11,0)</f>
        <v>17</v>
      </c>
      <c r="DN371" s="12">
        <f>MATCH(CONCATENATE("DISC ",TEXT($BW371,"mmm-yyyy")),Curves!$11:$11,0)</f>
        <v>41</v>
      </c>
      <c r="DP371" s="12">
        <f>MATCH(CONCATENATE("NG ",TEXT($BX371,"mmm-yyyy")),Curves!$11:$11,0)</f>
        <v>30</v>
      </c>
      <c r="DQ371" s="12">
        <f>MATCH(CONCATENATE("B ",TEXT($BX371,"mmm-yyyy")),Curves!$11:$11,0)</f>
        <v>18</v>
      </c>
      <c r="DR371" s="12">
        <f>MATCH(CONCATENATE("DISC ",TEXT($BX371,"mmm-yyyy")),Curves!$11:$11,0)</f>
        <v>42</v>
      </c>
    </row>
    <row r="372" spans="2:122" x14ac:dyDescent="0.2">
      <c r="B372" s="6" t="str">
        <f t="shared" si="407"/>
        <v/>
      </c>
      <c r="C372" s="27" t="str">
        <f>IF(Curves!C381&lt;&gt;"",Curves!C381,"")</f>
        <v/>
      </c>
      <c r="D372" s="31"/>
      <c r="E372" s="20" t="e">
        <f t="shared" si="408"/>
        <v>#N/A</v>
      </c>
      <c r="F372" s="20" t="e">
        <f t="shared" si="410"/>
        <v>#N/A</v>
      </c>
      <c r="G372" s="20" t="e">
        <f t="shared" si="411"/>
        <v>#N/A</v>
      </c>
      <c r="H372" s="20" t="e">
        <f t="shared" si="412"/>
        <v>#N/A</v>
      </c>
      <c r="I372" s="20" t="e">
        <f t="shared" si="413"/>
        <v>#N/A</v>
      </c>
      <c r="J372" s="20" t="e">
        <f t="shared" si="414"/>
        <v>#N/A</v>
      </c>
      <c r="K372" s="20" t="e">
        <f t="shared" si="415"/>
        <v>#N/A</v>
      </c>
      <c r="L372" s="20" t="e">
        <f t="shared" si="416"/>
        <v>#N/A</v>
      </c>
      <c r="M372" s="20" t="e">
        <f t="shared" si="417"/>
        <v>#N/A</v>
      </c>
      <c r="N372" s="20" t="e">
        <f t="shared" si="418"/>
        <v>#N/A</v>
      </c>
      <c r="O372" s="21" t="e">
        <f t="shared" si="419"/>
        <v>#N/A</v>
      </c>
      <c r="P372" s="20"/>
      <c r="Q372" s="50" t="e">
        <f t="shared" si="420"/>
        <v>#N/A</v>
      </c>
      <c r="R372" s="50" t="e">
        <f t="shared" si="469"/>
        <v>#N/A</v>
      </c>
      <c r="S372" s="51" t="e">
        <f t="shared" si="421"/>
        <v>#N/A</v>
      </c>
      <c r="U372" s="34" t="e">
        <f>INDEX(Curves!$A$12:$AZ$907,$CA372,CB372)</f>
        <v>#N/A</v>
      </c>
      <c r="V372" s="34" t="e">
        <f>INDEX(Curves!$A$12:$AZ$907,$CA372,CC372)</f>
        <v>#N/A</v>
      </c>
      <c r="W372" s="34" t="e">
        <f>INDEX(Curves!$A$12:$AZ$907,$CA372,CD372)</f>
        <v>#N/A</v>
      </c>
      <c r="X372" s="34"/>
      <c r="Y372" s="34" t="e">
        <f>INDEX(Curves!$A$12:$AZ$907,$CA372,CF372)</f>
        <v>#N/A</v>
      </c>
      <c r="Z372" s="34" t="e">
        <f>INDEX(Curves!$A$12:$AZ$907,$CA372,CG372)</f>
        <v>#N/A</v>
      </c>
      <c r="AA372" s="34" t="e">
        <f>INDEX(Curves!$A$12:$AZ$907,$CA372,CH372)</f>
        <v>#N/A</v>
      </c>
      <c r="AB372" s="34"/>
      <c r="AC372" s="34" t="e">
        <f>INDEX(Curves!$A$12:$AZ$907,$CA372,CJ372)</f>
        <v>#N/A</v>
      </c>
      <c r="AD372" s="34" t="e">
        <f>INDEX(Curves!$A$12:$AZ$907,$CA372,CK372)</f>
        <v>#N/A</v>
      </c>
      <c r="AE372" s="34" t="e">
        <f>INDEX(Curves!$A$12:$AZ$907,$CA372,CL372)</f>
        <v>#N/A</v>
      </c>
      <c r="AF372" s="34"/>
      <c r="AG372" s="34" t="e">
        <f>INDEX(Curves!$A$12:$AZ$907,$CA372,CN372)</f>
        <v>#N/A</v>
      </c>
      <c r="AH372" s="34" t="e">
        <f>INDEX(Curves!$A$12:$AZ$907,$CA372,CO372)</f>
        <v>#N/A</v>
      </c>
      <c r="AI372" s="34" t="e">
        <f>INDEX(Curves!$A$12:$AZ$907,$CA372,CP372)</f>
        <v>#N/A</v>
      </c>
      <c r="AJ372" s="34"/>
      <c r="AK372" s="34" t="e">
        <f>INDEX(Curves!$A$12:$AZ$907,$CA372,CR372)</f>
        <v>#N/A</v>
      </c>
      <c r="AL372" s="34" t="e">
        <f>INDEX(Curves!$A$12:$AZ$907,$CA372,CS372)</f>
        <v>#N/A</v>
      </c>
      <c r="AM372" s="34" t="e">
        <f>INDEX(Curves!$A$12:$AZ$907,$CA372,CT372)</f>
        <v>#N/A</v>
      </c>
      <c r="AN372" s="34"/>
      <c r="AO372" s="34" t="e">
        <f>INDEX(Curves!$A$12:$AZ$907,$CA372,CV372)</f>
        <v>#N/A</v>
      </c>
      <c r="AP372" s="34" t="e">
        <f>INDEX(Curves!$A$12:$AZ$907,$CA372,CW372)</f>
        <v>#N/A</v>
      </c>
      <c r="AQ372" s="34" t="e">
        <f>INDEX(Curves!$A$12:$AZ$907,$CA372,CX372)</f>
        <v>#N/A</v>
      </c>
      <c r="AR372" s="34"/>
      <c r="AS372" s="34" t="e">
        <f>INDEX(Curves!$A$12:$AZ$907,$CA372,CZ372)</f>
        <v>#N/A</v>
      </c>
      <c r="AT372" s="34" t="e">
        <f>INDEX(Curves!$A$12:$AZ$907,$CA372,DA372)</f>
        <v>#N/A</v>
      </c>
      <c r="AU372" s="34" t="e">
        <f>INDEX(Curves!$A$12:$AZ$907,$CA372,DB372)</f>
        <v>#N/A</v>
      </c>
      <c r="AV372" s="34"/>
      <c r="AW372" s="34" t="e">
        <f>INDEX(Curves!$A$12:$AZ$907,$CA372,DD372)</f>
        <v>#N/A</v>
      </c>
      <c r="AX372" s="34" t="e">
        <f>INDEX(Curves!$A$12:$AZ$907,$CA372,DE372)</f>
        <v>#N/A</v>
      </c>
      <c r="AY372" s="34" t="e">
        <f>INDEX(Curves!$A$12:$AZ$907,$CA372,DF372)</f>
        <v>#N/A</v>
      </c>
      <c r="AZ372" s="34"/>
      <c r="BA372" s="34" t="e">
        <f>INDEX(Curves!$A$12:$AZ$907,$CA372,DH372)</f>
        <v>#N/A</v>
      </c>
      <c r="BB372" s="34" t="e">
        <f>INDEX(Curves!$A$12:$AZ$907,$CA372,DI372)</f>
        <v>#N/A</v>
      </c>
      <c r="BC372" s="34" t="e">
        <f>INDEX(Curves!$A$12:$AZ$907,$CA372,DJ372)</f>
        <v>#N/A</v>
      </c>
      <c r="BD372" s="34"/>
      <c r="BE372" s="34" t="e">
        <f>INDEX(Curves!$A$12:$AZ$907,$CA372,DL372)</f>
        <v>#N/A</v>
      </c>
      <c r="BF372" s="34" t="e">
        <f>INDEX(Curves!$A$12:$AZ$907,$CA372,DM372)</f>
        <v>#N/A</v>
      </c>
      <c r="BG372" s="34" t="e">
        <f>INDEX(Curves!$A$12:$AZ$907,$CA372,DN372)</f>
        <v>#N/A</v>
      </c>
      <c r="BH372" s="34"/>
      <c r="BI372" s="34" t="e">
        <f>INDEX(Curves!$A$12:$AZ$907,$CA372,DP372)</f>
        <v>#N/A</v>
      </c>
      <c r="BJ372" s="34" t="e">
        <f>INDEX(Curves!$A$12:$AZ$907,$CA372,DQ372)</f>
        <v>#N/A</v>
      </c>
      <c r="BK372" s="34" t="e">
        <f>INDEX(Curves!$A$12:$AZ$907,$CA372,DR372)</f>
        <v>#N/A</v>
      </c>
      <c r="BL372"/>
      <c r="BM372"/>
      <c r="BN372" s="17">
        <f t="shared" si="423"/>
        <v>36647</v>
      </c>
      <c r="BO372" s="17">
        <f t="shared" ref="BO372:BX372" si="472">EOMONTH(BN372,1)</f>
        <v>36707</v>
      </c>
      <c r="BP372" s="17">
        <f t="shared" si="472"/>
        <v>36738</v>
      </c>
      <c r="BQ372" s="17">
        <f t="shared" si="472"/>
        <v>36769</v>
      </c>
      <c r="BR372" s="17">
        <f t="shared" si="472"/>
        <v>36799</v>
      </c>
      <c r="BS372" s="17">
        <f t="shared" si="472"/>
        <v>36830</v>
      </c>
      <c r="BT372" s="17">
        <f t="shared" si="472"/>
        <v>36860</v>
      </c>
      <c r="BU372" s="17">
        <f t="shared" si="472"/>
        <v>36891</v>
      </c>
      <c r="BV372" s="17">
        <f t="shared" si="472"/>
        <v>36922</v>
      </c>
      <c r="BW372" s="17">
        <f t="shared" si="472"/>
        <v>36950</v>
      </c>
      <c r="BX372" s="17">
        <f t="shared" si="472"/>
        <v>36981</v>
      </c>
      <c r="BY372" s="9"/>
      <c r="CA372" s="12" t="e">
        <f>MATCH(C372,Curves!$C$12:$C$433,0)</f>
        <v>#N/A</v>
      </c>
      <c r="CB372" s="12">
        <f>MATCH(CONCATENATE("NG ",TEXT($BN372,"mmm-yyyy")),Curves!$11:$11,0)</f>
        <v>20</v>
      </c>
      <c r="CC372" s="12">
        <f>MATCH(CONCATENATE("B ",TEXT($BN372,"mmm-yyyy")),Curves!$11:$11,0)</f>
        <v>8</v>
      </c>
      <c r="CD372" s="12">
        <f>MATCH(CONCATENATE("DISC ",TEXT($BN372,"mmm-yyyy")),Curves!$11:$11,0)</f>
        <v>32</v>
      </c>
      <c r="CE372" s="12"/>
      <c r="CF372" s="12">
        <f>MATCH(CONCATENATE("NG ",TEXT($BO372,"mmm-yyyy")),Curves!$11:$11,0)</f>
        <v>21</v>
      </c>
      <c r="CG372" s="12">
        <f>MATCH(CONCATENATE("B ",TEXT($BO372,"mmm-yyyy")),Curves!$11:$11,0)</f>
        <v>9</v>
      </c>
      <c r="CH372" s="12">
        <f>MATCH(CONCATENATE("DISC ",TEXT($BO372,"mmm-yyyy")),Curves!$11:$11,0)</f>
        <v>33</v>
      </c>
      <c r="CI372" s="12"/>
      <c r="CJ372" s="12">
        <f>MATCH(CONCATENATE("NG ",TEXT($BP372,"mmm-yyyy")),Curves!$11:$11,0)</f>
        <v>22</v>
      </c>
      <c r="CK372" s="12">
        <f>MATCH(CONCATENATE("B ",TEXT($BP372,"mmm-yyyy")),Curves!$11:$11,0)</f>
        <v>10</v>
      </c>
      <c r="CL372" s="12">
        <f>MATCH(CONCATENATE("DISC ",TEXT($BP372,"mmm-yyyy")),Curves!$11:$11,0)</f>
        <v>34</v>
      </c>
      <c r="CM372" s="12"/>
      <c r="CN372" s="12">
        <f>MATCH(CONCATENATE("NG ",TEXT($BQ372,"mmm-yyyy")),Curves!$11:$11,0)</f>
        <v>23</v>
      </c>
      <c r="CO372" s="12">
        <f>MATCH(CONCATENATE("B ",TEXT($BQ372,"mmm-yyyy")),Curves!$11:$11,0)</f>
        <v>11</v>
      </c>
      <c r="CP372" s="12">
        <f>MATCH(CONCATENATE("DISC ",TEXT($BQ372,"mmm-yyyy")),Curves!$11:$11,0)</f>
        <v>35</v>
      </c>
      <c r="CQ372" s="12"/>
      <c r="CR372" s="12">
        <f>MATCH(CONCATENATE("NG ",TEXT($BR372,"mmm-yyyy")),Curves!$11:$11,0)</f>
        <v>24</v>
      </c>
      <c r="CS372" s="12">
        <f>MATCH(CONCATENATE("B ",TEXT($BR372,"mmm-yyyy")),Curves!$11:$11,0)</f>
        <v>12</v>
      </c>
      <c r="CT372" s="12">
        <f>MATCH(CONCATENATE("DISC ",TEXT($BR372,"mmm-yyyy")),Curves!$11:$11,0)</f>
        <v>36</v>
      </c>
      <c r="CU372" s="12"/>
      <c r="CV372" s="12">
        <f>MATCH(CONCATENATE("NG ",TEXT($BS372,"mmm-yyyy")),Curves!$11:$11,0)</f>
        <v>25</v>
      </c>
      <c r="CW372" s="12">
        <f>MATCH(CONCATENATE("B ",TEXT($BS372,"mmm-yyyy")),Curves!$11:$11,0)</f>
        <v>13</v>
      </c>
      <c r="CX372" s="12">
        <f>MATCH(CONCATENATE("DISC ",TEXT($BS372,"mmm-yyyy")),Curves!$11:$11,0)</f>
        <v>37</v>
      </c>
      <c r="CY372" s="12"/>
      <c r="CZ372" s="12">
        <f>MATCH(CONCATENATE("NG ",TEXT($BT372,"mmm-yyyy")),Curves!$11:$11,0)</f>
        <v>26</v>
      </c>
      <c r="DA372" s="12">
        <f>MATCH(CONCATENATE("B ",TEXT($BT372,"mmm-yyyy")),Curves!$11:$11,0)</f>
        <v>14</v>
      </c>
      <c r="DB372" s="12">
        <f>MATCH(CONCATENATE("DISC ",TEXT($BT372,"mmm-yyyy")),Curves!$11:$11,0)</f>
        <v>38</v>
      </c>
      <c r="DC372" s="12"/>
      <c r="DD372" s="12">
        <f>MATCH(CONCATENATE("NG ",TEXT($BU372,"mmm-yyyy")),Curves!$11:$11,0)</f>
        <v>27</v>
      </c>
      <c r="DE372" s="12">
        <f>MATCH(CONCATENATE("B ",TEXT($BU372,"mmm-yyyy")),Curves!$11:$11,0)</f>
        <v>15</v>
      </c>
      <c r="DF372" s="12">
        <f>MATCH(CONCATENATE("DISC ",TEXT($BU372,"mmm-yyyy")),Curves!$11:$11,0)</f>
        <v>39</v>
      </c>
      <c r="DG372" s="12"/>
      <c r="DH372" s="12">
        <f>MATCH(CONCATENATE("NG ",TEXT($BV372,"mmm-yyyy")),Curves!$11:$11,0)</f>
        <v>28</v>
      </c>
      <c r="DI372" s="12">
        <f>MATCH(CONCATENATE("B ",TEXT($BV372,"mmm-yyyy")),Curves!$11:$11,0)</f>
        <v>16</v>
      </c>
      <c r="DJ372" s="12">
        <f>MATCH(CONCATENATE("DISC ",TEXT($BV372,"mmm-yyyy")),Curves!$11:$11,0)</f>
        <v>40</v>
      </c>
      <c r="DL372" s="12">
        <f>MATCH(CONCATENATE("NG ",TEXT($BW372,"mmm-yyyy")),Curves!$11:$11,0)</f>
        <v>29</v>
      </c>
      <c r="DM372" s="12">
        <f>MATCH(CONCATENATE("B ",TEXT($BW372,"mmm-yyyy")),Curves!$11:$11,0)</f>
        <v>17</v>
      </c>
      <c r="DN372" s="12">
        <f>MATCH(CONCATENATE("DISC ",TEXT($BW372,"mmm-yyyy")),Curves!$11:$11,0)</f>
        <v>41</v>
      </c>
      <c r="DP372" s="12">
        <f>MATCH(CONCATENATE("NG ",TEXT($BX372,"mmm-yyyy")),Curves!$11:$11,0)</f>
        <v>30</v>
      </c>
      <c r="DQ372" s="12">
        <f>MATCH(CONCATENATE("B ",TEXT($BX372,"mmm-yyyy")),Curves!$11:$11,0)</f>
        <v>18</v>
      </c>
      <c r="DR372" s="12">
        <f>MATCH(CONCATENATE("DISC ",TEXT($BX372,"mmm-yyyy")),Curves!$11:$11,0)</f>
        <v>42</v>
      </c>
    </row>
    <row r="373" spans="2:122" x14ac:dyDescent="0.2">
      <c r="B373" s="6" t="str">
        <f t="shared" si="407"/>
        <v/>
      </c>
      <c r="C373" s="27" t="str">
        <f>IF(Curves!C382&lt;&gt;"",Curves!C382,"")</f>
        <v/>
      </c>
      <c r="D373" s="31"/>
      <c r="E373" s="20" t="e">
        <f t="shared" si="408"/>
        <v>#N/A</v>
      </c>
      <c r="F373" s="20" t="e">
        <f t="shared" si="410"/>
        <v>#N/A</v>
      </c>
      <c r="G373" s="20" t="e">
        <f t="shared" si="411"/>
        <v>#N/A</v>
      </c>
      <c r="H373" s="20" t="e">
        <f t="shared" si="412"/>
        <v>#N/A</v>
      </c>
      <c r="I373" s="20" t="e">
        <f t="shared" si="413"/>
        <v>#N/A</v>
      </c>
      <c r="J373" s="20" t="e">
        <f t="shared" si="414"/>
        <v>#N/A</v>
      </c>
      <c r="K373" s="20" t="e">
        <f t="shared" si="415"/>
        <v>#N/A</v>
      </c>
      <c r="L373" s="20" t="e">
        <f t="shared" si="416"/>
        <v>#N/A</v>
      </c>
      <c r="M373" s="20" t="e">
        <f t="shared" si="417"/>
        <v>#N/A</v>
      </c>
      <c r="N373" s="20" t="e">
        <f t="shared" si="418"/>
        <v>#N/A</v>
      </c>
      <c r="O373" s="21" t="e">
        <f t="shared" si="419"/>
        <v>#N/A</v>
      </c>
      <c r="P373" s="20"/>
      <c r="Q373" s="50" t="e">
        <f t="shared" si="420"/>
        <v>#N/A</v>
      </c>
      <c r="R373" s="50" t="e">
        <f t="shared" si="469"/>
        <v>#N/A</v>
      </c>
      <c r="S373" s="51" t="e">
        <f t="shared" si="421"/>
        <v>#N/A</v>
      </c>
      <c r="U373" s="34" t="e">
        <f>INDEX(Curves!$A$12:$AZ$907,$CA373,CB373)</f>
        <v>#N/A</v>
      </c>
      <c r="V373" s="34" t="e">
        <f>INDEX(Curves!$A$12:$AZ$907,$CA373,CC373)</f>
        <v>#N/A</v>
      </c>
      <c r="W373" s="34" t="e">
        <f>INDEX(Curves!$A$12:$AZ$907,$CA373,CD373)</f>
        <v>#N/A</v>
      </c>
      <c r="X373" s="34"/>
      <c r="Y373" s="34" t="e">
        <f>INDEX(Curves!$A$12:$AZ$907,$CA373,CF373)</f>
        <v>#N/A</v>
      </c>
      <c r="Z373" s="34" t="e">
        <f>INDEX(Curves!$A$12:$AZ$907,$CA373,CG373)</f>
        <v>#N/A</v>
      </c>
      <c r="AA373" s="34" t="e">
        <f>INDEX(Curves!$A$12:$AZ$907,$CA373,CH373)</f>
        <v>#N/A</v>
      </c>
      <c r="AB373" s="34"/>
      <c r="AC373" s="34" t="e">
        <f>INDEX(Curves!$A$12:$AZ$907,$CA373,CJ373)</f>
        <v>#N/A</v>
      </c>
      <c r="AD373" s="34" t="e">
        <f>INDEX(Curves!$A$12:$AZ$907,$CA373,CK373)</f>
        <v>#N/A</v>
      </c>
      <c r="AE373" s="34" t="e">
        <f>INDEX(Curves!$A$12:$AZ$907,$CA373,CL373)</f>
        <v>#N/A</v>
      </c>
      <c r="AF373" s="34"/>
      <c r="AG373" s="34" t="e">
        <f>INDEX(Curves!$A$12:$AZ$907,$CA373,CN373)</f>
        <v>#N/A</v>
      </c>
      <c r="AH373" s="34" t="e">
        <f>INDEX(Curves!$A$12:$AZ$907,$CA373,CO373)</f>
        <v>#N/A</v>
      </c>
      <c r="AI373" s="34" t="e">
        <f>INDEX(Curves!$A$12:$AZ$907,$CA373,CP373)</f>
        <v>#N/A</v>
      </c>
      <c r="AJ373" s="34"/>
      <c r="AK373" s="34" t="e">
        <f>INDEX(Curves!$A$12:$AZ$907,$CA373,CR373)</f>
        <v>#N/A</v>
      </c>
      <c r="AL373" s="34" t="e">
        <f>INDEX(Curves!$A$12:$AZ$907,$CA373,CS373)</f>
        <v>#N/A</v>
      </c>
      <c r="AM373" s="34" t="e">
        <f>INDEX(Curves!$A$12:$AZ$907,$CA373,CT373)</f>
        <v>#N/A</v>
      </c>
      <c r="AN373" s="34"/>
      <c r="AO373" s="34" t="e">
        <f>INDEX(Curves!$A$12:$AZ$907,$CA373,CV373)</f>
        <v>#N/A</v>
      </c>
      <c r="AP373" s="34" t="e">
        <f>INDEX(Curves!$A$12:$AZ$907,$CA373,CW373)</f>
        <v>#N/A</v>
      </c>
      <c r="AQ373" s="34" t="e">
        <f>INDEX(Curves!$A$12:$AZ$907,$CA373,CX373)</f>
        <v>#N/A</v>
      </c>
      <c r="AR373" s="34"/>
      <c r="AS373" s="34" t="e">
        <f>INDEX(Curves!$A$12:$AZ$907,$CA373,CZ373)</f>
        <v>#N/A</v>
      </c>
      <c r="AT373" s="34" t="e">
        <f>INDEX(Curves!$A$12:$AZ$907,$CA373,DA373)</f>
        <v>#N/A</v>
      </c>
      <c r="AU373" s="34" t="e">
        <f>INDEX(Curves!$A$12:$AZ$907,$CA373,DB373)</f>
        <v>#N/A</v>
      </c>
      <c r="AV373" s="34"/>
      <c r="AW373" s="34" t="e">
        <f>INDEX(Curves!$A$12:$AZ$907,$CA373,DD373)</f>
        <v>#N/A</v>
      </c>
      <c r="AX373" s="34" t="e">
        <f>INDEX(Curves!$A$12:$AZ$907,$CA373,DE373)</f>
        <v>#N/A</v>
      </c>
      <c r="AY373" s="34" t="e">
        <f>INDEX(Curves!$A$12:$AZ$907,$CA373,DF373)</f>
        <v>#N/A</v>
      </c>
      <c r="AZ373" s="34"/>
      <c r="BA373" s="34" t="e">
        <f>INDEX(Curves!$A$12:$AZ$907,$CA373,DH373)</f>
        <v>#N/A</v>
      </c>
      <c r="BB373" s="34" t="e">
        <f>INDEX(Curves!$A$12:$AZ$907,$CA373,DI373)</f>
        <v>#N/A</v>
      </c>
      <c r="BC373" s="34" t="e">
        <f>INDEX(Curves!$A$12:$AZ$907,$CA373,DJ373)</f>
        <v>#N/A</v>
      </c>
      <c r="BD373" s="34"/>
      <c r="BE373" s="34" t="e">
        <f>INDEX(Curves!$A$12:$AZ$907,$CA373,DL373)</f>
        <v>#N/A</v>
      </c>
      <c r="BF373" s="34" t="e">
        <f>INDEX(Curves!$A$12:$AZ$907,$CA373,DM373)</f>
        <v>#N/A</v>
      </c>
      <c r="BG373" s="34" t="e">
        <f>INDEX(Curves!$A$12:$AZ$907,$CA373,DN373)</f>
        <v>#N/A</v>
      </c>
      <c r="BH373" s="34"/>
      <c r="BI373" s="34" t="e">
        <f>INDEX(Curves!$A$12:$AZ$907,$CA373,DP373)</f>
        <v>#N/A</v>
      </c>
      <c r="BJ373" s="34" t="e">
        <f>INDEX(Curves!$A$12:$AZ$907,$CA373,DQ373)</f>
        <v>#N/A</v>
      </c>
      <c r="BK373" s="34" t="e">
        <f>INDEX(Curves!$A$12:$AZ$907,$CA373,DR373)</f>
        <v>#N/A</v>
      </c>
      <c r="BL373"/>
      <c r="BM373"/>
      <c r="BN373" s="17">
        <f t="shared" si="423"/>
        <v>36647</v>
      </c>
      <c r="BO373" s="17">
        <f t="shared" ref="BO373:BX373" si="473">EOMONTH(BN373,1)</f>
        <v>36707</v>
      </c>
      <c r="BP373" s="17">
        <f t="shared" si="473"/>
        <v>36738</v>
      </c>
      <c r="BQ373" s="17">
        <f t="shared" si="473"/>
        <v>36769</v>
      </c>
      <c r="BR373" s="17">
        <f t="shared" si="473"/>
        <v>36799</v>
      </c>
      <c r="BS373" s="17">
        <f t="shared" si="473"/>
        <v>36830</v>
      </c>
      <c r="BT373" s="17">
        <f t="shared" si="473"/>
        <v>36860</v>
      </c>
      <c r="BU373" s="17">
        <f t="shared" si="473"/>
        <v>36891</v>
      </c>
      <c r="BV373" s="17">
        <f t="shared" si="473"/>
        <v>36922</v>
      </c>
      <c r="BW373" s="17">
        <f t="shared" si="473"/>
        <v>36950</v>
      </c>
      <c r="BX373" s="17">
        <f t="shared" si="473"/>
        <v>36981</v>
      </c>
      <c r="BY373" s="9"/>
      <c r="CA373" s="12" t="e">
        <f>MATCH(C373,Curves!$C$12:$C$433,0)</f>
        <v>#N/A</v>
      </c>
      <c r="CB373" s="12">
        <f>MATCH(CONCATENATE("NG ",TEXT($BN373,"mmm-yyyy")),Curves!$11:$11,0)</f>
        <v>20</v>
      </c>
      <c r="CC373" s="12">
        <f>MATCH(CONCATENATE("B ",TEXT($BN373,"mmm-yyyy")),Curves!$11:$11,0)</f>
        <v>8</v>
      </c>
      <c r="CD373" s="12">
        <f>MATCH(CONCATENATE("DISC ",TEXT($BN373,"mmm-yyyy")),Curves!$11:$11,0)</f>
        <v>32</v>
      </c>
      <c r="CE373" s="12"/>
      <c r="CF373" s="12">
        <f>MATCH(CONCATENATE("NG ",TEXT($BO373,"mmm-yyyy")),Curves!$11:$11,0)</f>
        <v>21</v>
      </c>
      <c r="CG373" s="12">
        <f>MATCH(CONCATENATE("B ",TEXT($BO373,"mmm-yyyy")),Curves!$11:$11,0)</f>
        <v>9</v>
      </c>
      <c r="CH373" s="12">
        <f>MATCH(CONCATENATE("DISC ",TEXT($BO373,"mmm-yyyy")),Curves!$11:$11,0)</f>
        <v>33</v>
      </c>
      <c r="CI373" s="12"/>
      <c r="CJ373" s="12">
        <f>MATCH(CONCATENATE("NG ",TEXT($BP373,"mmm-yyyy")),Curves!$11:$11,0)</f>
        <v>22</v>
      </c>
      <c r="CK373" s="12">
        <f>MATCH(CONCATENATE("B ",TEXT($BP373,"mmm-yyyy")),Curves!$11:$11,0)</f>
        <v>10</v>
      </c>
      <c r="CL373" s="12">
        <f>MATCH(CONCATENATE("DISC ",TEXT($BP373,"mmm-yyyy")),Curves!$11:$11,0)</f>
        <v>34</v>
      </c>
      <c r="CM373" s="12"/>
      <c r="CN373" s="12">
        <f>MATCH(CONCATENATE("NG ",TEXT($BQ373,"mmm-yyyy")),Curves!$11:$11,0)</f>
        <v>23</v>
      </c>
      <c r="CO373" s="12">
        <f>MATCH(CONCATENATE("B ",TEXT($BQ373,"mmm-yyyy")),Curves!$11:$11,0)</f>
        <v>11</v>
      </c>
      <c r="CP373" s="12">
        <f>MATCH(CONCATENATE("DISC ",TEXT($BQ373,"mmm-yyyy")),Curves!$11:$11,0)</f>
        <v>35</v>
      </c>
      <c r="CQ373" s="12"/>
      <c r="CR373" s="12">
        <f>MATCH(CONCATENATE("NG ",TEXT($BR373,"mmm-yyyy")),Curves!$11:$11,0)</f>
        <v>24</v>
      </c>
      <c r="CS373" s="12">
        <f>MATCH(CONCATENATE("B ",TEXT($BR373,"mmm-yyyy")),Curves!$11:$11,0)</f>
        <v>12</v>
      </c>
      <c r="CT373" s="12">
        <f>MATCH(CONCATENATE("DISC ",TEXT($BR373,"mmm-yyyy")),Curves!$11:$11,0)</f>
        <v>36</v>
      </c>
      <c r="CU373" s="12"/>
      <c r="CV373" s="12">
        <f>MATCH(CONCATENATE("NG ",TEXT($BS373,"mmm-yyyy")),Curves!$11:$11,0)</f>
        <v>25</v>
      </c>
      <c r="CW373" s="12">
        <f>MATCH(CONCATENATE("B ",TEXT($BS373,"mmm-yyyy")),Curves!$11:$11,0)</f>
        <v>13</v>
      </c>
      <c r="CX373" s="12">
        <f>MATCH(CONCATENATE("DISC ",TEXT($BS373,"mmm-yyyy")),Curves!$11:$11,0)</f>
        <v>37</v>
      </c>
      <c r="CY373" s="12"/>
      <c r="CZ373" s="12">
        <f>MATCH(CONCATENATE("NG ",TEXT($BT373,"mmm-yyyy")),Curves!$11:$11,0)</f>
        <v>26</v>
      </c>
      <c r="DA373" s="12">
        <f>MATCH(CONCATENATE("B ",TEXT($BT373,"mmm-yyyy")),Curves!$11:$11,0)</f>
        <v>14</v>
      </c>
      <c r="DB373" s="12">
        <f>MATCH(CONCATENATE("DISC ",TEXT($BT373,"mmm-yyyy")),Curves!$11:$11,0)</f>
        <v>38</v>
      </c>
      <c r="DC373" s="12"/>
      <c r="DD373" s="12">
        <f>MATCH(CONCATENATE("NG ",TEXT($BU373,"mmm-yyyy")),Curves!$11:$11,0)</f>
        <v>27</v>
      </c>
      <c r="DE373" s="12">
        <f>MATCH(CONCATENATE("B ",TEXT($BU373,"mmm-yyyy")),Curves!$11:$11,0)</f>
        <v>15</v>
      </c>
      <c r="DF373" s="12">
        <f>MATCH(CONCATENATE("DISC ",TEXT($BU373,"mmm-yyyy")),Curves!$11:$11,0)</f>
        <v>39</v>
      </c>
      <c r="DG373" s="12"/>
      <c r="DH373" s="12">
        <f>MATCH(CONCATENATE("NG ",TEXT($BV373,"mmm-yyyy")),Curves!$11:$11,0)</f>
        <v>28</v>
      </c>
      <c r="DI373" s="12">
        <f>MATCH(CONCATENATE("B ",TEXT($BV373,"mmm-yyyy")),Curves!$11:$11,0)</f>
        <v>16</v>
      </c>
      <c r="DJ373" s="12">
        <f>MATCH(CONCATENATE("DISC ",TEXT($BV373,"mmm-yyyy")),Curves!$11:$11,0)</f>
        <v>40</v>
      </c>
      <c r="DL373" s="12">
        <f>MATCH(CONCATENATE("NG ",TEXT($BW373,"mmm-yyyy")),Curves!$11:$11,0)</f>
        <v>29</v>
      </c>
      <c r="DM373" s="12">
        <f>MATCH(CONCATENATE("B ",TEXT($BW373,"mmm-yyyy")),Curves!$11:$11,0)</f>
        <v>17</v>
      </c>
      <c r="DN373" s="12">
        <f>MATCH(CONCATENATE("DISC ",TEXT($BW373,"mmm-yyyy")),Curves!$11:$11,0)</f>
        <v>41</v>
      </c>
      <c r="DP373" s="12">
        <f>MATCH(CONCATENATE("NG ",TEXT($BX373,"mmm-yyyy")),Curves!$11:$11,0)</f>
        <v>30</v>
      </c>
      <c r="DQ373" s="12">
        <f>MATCH(CONCATENATE("B ",TEXT($BX373,"mmm-yyyy")),Curves!$11:$11,0)</f>
        <v>18</v>
      </c>
      <c r="DR373" s="12">
        <f>MATCH(CONCATENATE("DISC ",TEXT($BX373,"mmm-yyyy")),Curves!$11:$11,0)</f>
        <v>42</v>
      </c>
    </row>
    <row r="374" spans="2:122" x14ac:dyDescent="0.2">
      <c r="B374" s="6" t="str">
        <f t="shared" si="407"/>
        <v/>
      </c>
      <c r="C374" s="27" t="str">
        <f>IF(Curves!C383&lt;&gt;"",Curves!C383,"")</f>
        <v/>
      </c>
      <c r="D374" s="31"/>
      <c r="E374" s="20" t="e">
        <f t="shared" si="408"/>
        <v>#N/A</v>
      </c>
      <c r="F374" s="20" t="e">
        <f t="shared" si="410"/>
        <v>#N/A</v>
      </c>
      <c r="G374" s="20" t="e">
        <f t="shared" si="411"/>
        <v>#N/A</v>
      </c>
      <c r="H374" s="20" t="e">
        <f t="shared" si="412"/>
        <v>#N/A</v>
      </c>
      <c r="I374" s="20" t="e">
        <f t="shared" si="413"/>
        <v>#N/A</v>
      </c>
      <c r="J374" s="20" t="e">
        <f t="shared" si="414"/>
        <v>#N/A</v>
      </c>
      <c r="K374" s="20" t="e">
        <f t="shared" si="415"/>
        <v>#N/A</v>
      </c>
      <c r="L374" s="20" t="e">
        <f t="shared" si="416"/>
        <v>#N/A</v>
      </c>
      <c r="M374" s="20" t="e">
        <f t="shared" si="417"/>
        <v>#N/A</v>
      </c>
      <c r="N374" s="20" t="e">
        <f t="shared" si="418"/>
        <v>#N/A</v>
      </c>
      <c r="O374" s="21" t="e">
        <f t="shared" si="419"/>
        <v>#N/A</v>
      </c>
      <c r="P374" s="20"/>
      <c r="Q374" s="50" t="e">
        <f t="shared" si="420"/>
        <v>#N/A</v>
      </c>
      <c r="R374" s="50" t="e">
        <f t="shared" si="469"/>
        <v>#N/A</v>
      </c>
      <c r="S374" s="51" t="e">
        <f t="shared" si="421"/>
        <v>#N/A</v>
      </c>
      <c r="U374" s="34" t="e">
        <f>INDEX(Curves!$A$12:$AZ$907,$CA374,CB374)</f>
        <v>#N/A</v>
      </c>
      <c r="V374" s="34" t="e">
        <f>INDEX(Curves!$A$12:$AZ$907,$CA374,CC374)</f>
        <v>#N/A</v>
      </c>
      <c r="W374" s="34" t="e">
        <f>INDEX(Curves!$A$12:$AZ$907,$CA374,CD374)</f>
        <v>#N/A</v>
      </c>
      <c r="X374" s="34"/>
      <c r="Y374" s="34" t="e">
        <f>INDEX(Curves!$A$12:$AZ$907,$CA374,CF374)</f>
        <v>#N/A</v>
      </c>
      <c r="Z374" s="34" t="e">
        <f>INDEX(Curves!$A$12:$AZ$907,$CA374,CG374)</f>
        <v>#N/A</v>
      </c>
      <c r="AA374" s="34" t="e">
        <f>INDEX(Curves!$A$12:$AZ$907,$CA374,CH374)</f>
        <v>#N/A</v>
      </c>
      <c r="AB374" s="34"/>
      <c r="AC374" s="34" t="e">
        <f>INDEX(Curves!$A$12:$AZ$907,$CA374,CJ374)</f>
        <v>#N/A</v>
      </c>
      <c r="AD374" s="34" t="e">
        <f>INDEX(Curves!$A$12:$AZ$907,$CA374,CK374)</f>
        <v>#N/A</v>
      </c>
      <c r="AE374" s="34" t="e">
        <f>INDEX(Curves!$A$12:$AZ$907,$CA374,CL374)</f>
        <v>#N/A</v>
      </c>
      <c r="AF374" s="34"/>
      <c r="AG374" s="34" t="e">
        <f>INDEX(Curves!$A$12:$AZ$907,$CA374,CN374)</f>
        <v>#N/A</v>
      </c>
      <c r="AH374" s="34" t="e">
        <f>INDEX(Curves!$A$12:$AZ$907,$CA374,CO374)</f>
        <v>#N/A</v>
      </c>
      <c r="AI374" s="34" t="e">
        <f>INDEX(Curves!$A$12:$AZ$907,$CA374,CP374)</f>
        <v>#N/A</v>
      </c>
      <c r="AJ374" s="34"/>
      <c r="AK374" s="34" t="e">
        <f>INDEX(Curves!$A$12:$AZ$907,$CA374,CR374)</f>
        <v>#N/A</v>
      </c>
      <c r="AL374" s="34" t="e">
        <f>INDEX(Curves!$A$12:$AZ$907,$CA374,CS374)</f>
        <v>#N/A</v>
      </c>
      <c r="AM374" s="34" t="e">
        <f>INDEX(Curves!$A$12:$AZ$907,$CA374,CT374)</f>
        <v>#N/A</v>
      </c>
      <c r="AN374" s="34"/>
      <c r="AO374" s="34" t="e">
        <f>INDEX(Curves!$A$12:$AZ$907,$CA374,CV374)</f>
        <v>#N/A</v>
      </c>
      <c r="AP374" s="34" t="e">
        <f>INDEX(Curves!$A$12:$AZ$907,$CA374,CW374)</f>
        <v>#N/A</v>
      </c>
      <c r="AQ374" s="34" t="e">
        <f>INDEX(Curves!$A$12:$AZ$907,$CA374,CX374)</f>
        <v>#N/A</v>
      </c>
      <c r="AR374" s="34"/>
      <c r="AS374" s="34" t="e">
        <f>INDEX(Curves!$A$12:$AZ$907,$CA374,CZ374)</f>
        <v>#N/A</v>
      </c>
      <c r="AT374" s="34" t="e">
        <f>INDEX(Curves!$A$12:$AZ$907,$CA374,DA374)</f>
        <v>#N/A</v>
      </c>
      <c r="AU374" s="34" t="e">
        <f>INDEX(Curves!$A$12:$AZ$907,$CA374,DB374)</f>
        <v>#N/A</v>
      </c>
      <c r="AV374" s="34"/>
      <c r="AW374" s="34" t="e">
        <f>INDEX(Curves!$A$12:$AZ$907,$CA374,DD374)</f>
        <v>#N/A</v>
      </c>
      <c r="AX374" s="34" t="e">
        <f>INDEX(Curves!$A$12:$AZ$907,$CA374,DE374)</f>
        <v>#N/A</v>
      </c>
      <c r="AY374" s="34" t="e">
        <f>INDEX(Curves!$A$12:$AZ$907,$CA374,DF374)</f>
        <v>#N/A</v>
      </c>
      <c r="AZ374" s="34"/>
      <c r="BA374" s="34" t="e">
        <f>INDEX(Curves!$A$12:$AZ$907,$CA374,DH374)</f>
        <v>#N/A</v>
      </c>
      <c r="BB374" s="34" t="e">
        <f>INDEX(Curves!$A$12:$AZ$907,$CA374,DI374)</f>
        <v>#N/A</v>
      </c>
      <c r="BC374" s="34" t="e">
        <f>INDEX(Curves!$A$12:$AZ$907,$CA374,DJ374)</f>
        <v>#N/A</v>
      </c>
      <c r="BD374" s="34"/>
      <c r="BE374" s="34" t="e">
        <f>INDEX(Curves!$A$12:$AZ$907,$CA374,DL374)</f>
        <v>#N/A</v>
      </c>
      <c r="BF374" s="34" t="e">
        <f>INDEX(Curves!$A$12:$AZ$907,$CA374,DM374)</f>
        <v>#N/A</v>
      </c>
      <c r="BG374" s="34" t="e">
        <f>INDEX(Curves!$A$12:$AZ$907,$CA374,DN374)</f>
        <v>#N/A</v>
      </c>
      <c r="BH374" s="34"/>
      <c r="BI374" s="34" t="e">
        <f>INDEX(Curves!$A$12:$AZ$907,$CA374,DP374)</f>
        <v>#N/A</v>
      </c>
      <c r="BJ374" s="34" t="e">
        <f>INDEX(Curves!$A$12:$AZ$907,$CA374,DQ374)</f>
        <v>#N/A</v>
      </c>
      <c r="BK374" s="34" t="e">
        <f>INDEX(Curves!$A$12:$AZ$907,$CA374,DR374)</f>
        <v>#N/A</v>
      </c>
      <c r="BL374"/>
      <c r="BM374"/>
      <c r="BN374" s="17">
        <f t="shared" si="423"/>
        <v>36647</v>
      </c>
      <c r="BO374" s="17">
        <f t="shared" ref="BO374:BX374" si="474">EOMONTH(BN374,1)</f>
        <v>36707</v>
      </c>
      <c r="BP374" s="17">
        <f t="shared" si="474"/>
        <v>36738</v>
      </c>
      <c r="BQ374" s="17">
        <f t="shared" si="474"/>
        <v>36769</v>
      </c>
      <c r="BR374" s="17">
        <f t="shared" si="474"/>
        <v>36799</v>
      </c>
      <c r="BS374" s="17">
        <f t="shared" si="474"/>
        <v>36830</v>
      </c>
      <c r="BT374" s="17">
        <f t="shared" si="474"/>
        <v>36860</v>
      </c>
      <c r="BU374" s="17">
        <f t="shared" si="474"/>
        <v>36891</v>
      </c>
      <c r="BV374" s="17">
        <f t="shared" si="474"/>
        <v>36922</v>
      </c>
      <c r="BW374" s="17">
        <f t="shared" si="474"/>
        <v>36950</v>
      </c>
      <c r="BX374" s="17">
        <f t="shared" si="474"/>
        <v>36981</v>
      </c>
      <c r="BY374" s="9"/>
      <c r="CA374" s="12" t="e">
        <f>MATCH(C374,Curves!$C$12:$C$433,0)</f>
        <v>#N/A</v>
      </c>
      <c r="CB374" s="12">
        <f>MATCH(CONCATENATE("NG ",TEXT($BN374,"mmm-yyyy")),Curves!$11:$11,0)</f>
        <v>20</v>
      </c>
      <c r="CC374" s="12">
        <f>MATCH(CONCATENATE("B ",TEXT($BN374,"mmm-yyyy")),Curves!$11:$11,0)</f>
        <v>8</v>
      </c>
      <c r="CD374" s="12">
        <f>MATCH(CONCATENATE("DISC ",TEXT($BN374,"mmm-yyyy")),Curves!$11:$11,0)</f>
        <v>32</v>
      </c>
      <c r="CE374" s="12"/>
      <c r="CF374" s="12">
        <f>MATCH(CONCATENATE("NG ",TEXT($BO374,"mmm-yyyy")),Curves!$11:$11,0)</f>
        <v>21</v>
      </c>
      <c r="CG374" s="12">
        <f>MATCH(CONCATENATE("B ",TEXT($BO374,"mmm-yyyy")),Curves!$11:$11,0)</f>
        <v>9</v>
      </c>
      <c r="CH374" s="12">
        <f>MATCH(CONCATENATE("DISC ",TEXT($BO374,"mmm-yyyy")),Curves!$11:$11,0)</f>
        <v>33</v>
      </c>
      <c r="CI374" s="12"/>
      <c r="CJ374" s="12">
        <f>MATCH(CONCATENATE("NG ",TEXT($BP374,"mmm-yyyy")),Curves!$11:$11,0)</f>
        <v>22</v>
      </c>
      <c r="CK374" s="12">
        <f>MATCH(CONCATENATE("B ",TEXT($BP374,"mmm-yyyy")),Curves!$11:$11,0)</f>
        <v>10</v>
      </c>
      <c r="CL374" s="12">
        <f>MATCH(CONCATENATE("DISC ",TEXT($BP374,"mmm-yyyy")),Curves!$11:$11,0)</f>
        <v>34</v>
      </c>
      <c r="CM374" s="12"/>
      <c r="CN374" s="12">
        <f>MATCH(CONCATENATE("NG ",TEXT($BQ374,"mmm-yyyy")),Curves!$11:$11,0)</f>
        <v>23</v>
      </c>
      <c r="CO374" s="12">
        <f>MATCH(CONCATENATE("B ",TEXT($BQ374,"mmm-yyyy")),Curves!$11:$11,0)</f>
        <v>11</v>
      </c>
      <c r="CP374" s="12">
        <f>MATCH(CONCATENATE("DISC ",TEXT($BQ374,"mmm-yyyy")),Curves!$11:$11,0)</f>
        <v>35</v>
      </c>
      <c r="CQ374" s="12"/>
      <c r="CR374" s="12">
        <f>MATCH(CONCATENATE("NG ",TEXT($BR374,"mmm-yyyy")),Curves!$11:$11,0)</f>
        <v>24</v>
      </c>
      <c r="CS374" s="12">
        <f>MATCH(CONCATENATE("B ",TEXT($BR374,"mmm-yyyy")),Curves!$11:$11,0)</f>
        <v>12</v>
      </c>
      <c r="CT374" s="12">
        <f>MATCH(CONCATENATE("DISC ",TEXT($BR374,"mmm-yyyy")),Curves!$11:$11,0)</f>
        <v>36</v>
      </c>
      <c r="CU374" s="12"/>
      <c r="CV374" s="12">
        <f>MATCH(CONCATENATE("NG ",TEXT($BS374,"mmm-yyyy")),Curves!$11:$11,0)</f>
        <v>25</v>
      </c>
      <c r="CW374" s="12">
        <f>MATCH(CONCATENATE("B ",TEXT($BS374,"mmm-yyyy")),Curves!$11:$11,0)</f>
        <v>13</v>
      </c>
      <c r="CX374" s="12">
        <f>MATCH(CONCATENATE("DISC ",TEXT($BS374,"mmm-yyyy")),Curves!$11:$11,0)</f>
        <v>37</v>
      </c>
      <c r="CY374" s="12"/>
      <c r="CZ374" s="12">
        <f>MATCH(CONCATENATE("NG ",TEXT($BT374,"mmm-yyyy")),Curves!$11:$11,0)</f>
        <v>26</v>
      </c>
      <c r="DA374" s="12">
        <f>MATCH(CONCATENATE("B ",TEXT($BT374,"mmm-yyyy")),Curves!$11:$11,0)</f>
        <v>14</v>
      </c>
      <c r="DB374" s="12">
        <f>MATCH(CONCATENATE("DISC ",TEXT($BT374,"mmm-yyyy")),Curves!$11:$11,0)</f>
        <v>38</v>
      </c>
      <c r="DC374" s="12"/>
      <c r="DD374" s="12">
        <f>MATCH(CONCATENATE("NG ",TEXT($BU374,"mmm-yyyy")),Curves!$11:$11,0)</f>
        <v>27</v>
      </c>
      <c r="DE374" s="12">
        <f>MATCH(CONCATENATE("B ",TEXT($BU374,"mmm-yyyy")),Curves!$11:$11,0)</f>
        <v>15</v>
      </c>
      <c r="DF374" s="12">
        <f>MATCH(CONCATENATE("DISC ",TEXT($BU374,"mmm-yyyy")),Curves!$11:$11,0)</f>
        <v>39</v>
      </c>
      <c r="DG374" s="12"/>
      <c r="DH374" s="12">
        <f>MATCH(CONCATENATE("NG ",TEXT($BV374,"mmm-yyyy")),Curves!$11:$11,0)</f>
        <v>28</v>
      </c>
      <c r="DI374" s="12">
        <f>MATCH(CONCATENATE("B ",TEXT($BV374,"mmm-yyyy")),Curves!$11:$11,0)</f>
        <v>16</v>
      </c>
      <c r="DJ374" s="12">
        <f>MATCH(CONCATENATE("DISC ",TEXT($BV374,"mmm-yyyy")),Curves!$11:$11,0)</f>
        <v>40</v>
      </c>
      <c r="DL374" s="12">
        <f>MATCH(CONCATENATE("NG ",TEXT($BW374,"mmm-yyyy")),Curves!$11:$11,0)</f>
        <v>29</v>
      </c>
      <c r="DM374" s="12">
        <f>MATCH(CONCATENATE("B ",TEXT($BW374,"mmm-yyyy")),Curves!$11:$11,0)</f>
        <v>17</v>
      </c>
      <c r="DN374" s="12">
        <f>MATCH(CONCATENATE("DISC ",TEXT($BW374,"mmm-yyyy")),Curves!$11:$11,0)</f>
        <v>41</v>
      </c>
      <c r="DP374" s="12">
        <f>MATCH(CONCATENATE("NG ",TEXT($BX374,"mmm-yyyy")),Curves!$11:$11,0)</f>
        <v>30</v>
      </c>
      <c r="DQ374" s="12">
        <f>MATCH(CONCATENATE("B ",TEXT($BX374,"mmm-yyyy")),Curves!$11:$11,0)</f>
        <v>18</v>
      </c>
      <c r="DR374" s="12">
        <f>MATCH(CONCATENATE("DISC ",TEXT($BX374,"mmm-yyyy")),Curves!$11:$11,0)</f>
        <v>42</v>
      </c>
    </row>
    <row r="375" spans="2:122" x14ac:dyDescent="0.2">
      <c r="B375" s="6" t="str">
        <f t="shared" si="407"/>
        <v/>
      </c>
      <c r="C375" s="27" t="str">
        <f>IF(Curves!C384&lt;&gt;"",Curves!C384,"")</f>
        <v/>
      </c>
      <c r="D375" s="31"/>
      <c r="E375" s="20" t="e">
        <f t="shared" si="408"/>
        <v>#N/A</v>
      </c>
      <c r="F375" s="20" t="e">
        <f t="shared" si="410"/>
        <v>#N/A</v>
      </c>
      <c r="G375" s="20" t="e">
        <f t="shared" si="411"/>
        <v>#N/A</v>
      </c>
      <c r="H375" s="20" t="e">
        <f t="shared" si="412"/>
        <v>#N/A</v>
      </c>
      <c r="I375" s="20" t="e">
        <f t="shared" si="413"/>
        <v>#N/A</v>
      </c>
      <c r="J375" s="20" t="e">
        <f t="shared" si="414"/>
        <v>#N/A</v>
      </c>
      <c r="K375" s="20" t="e">
        <f t="shared" si="415"/>
        <v>#N/A</v>
      </c>
      <c r="L375" s="20" t="e">
        <f t="shared" si="416"/>
        <v>#N/A</v>
      </c>
      <c r="M375" s="20" t="e">
        <f t="shared" si="417"/>
        <v>#N/A</v>
      </c>
      <c r="N375" s="20" t="e">
        <f t="shared" si="418"/>
        <v>#N/A</v>
      </c>
      <c r="O375" s="21" t="e">
        <f t="shared" si="419"/>
        <v>#N/A</v>
      </c>
      <c r="P375" s="20"/>
      <c r="Q375" s="50" t="e">
        <f t="shared" si="420"/>
        <v>#N/A</v>
      </c>
      <c r="R375" s="50" t="e">
        <f t="shared" si="469"/>
        <v>#N/A</v>
      </c>
      <c r="S375" s="51" t="e">
        <f t="shared" si="421"/>
        <v>#N/A</v>
      </c>
      <c r="U375" s="34" t="e">
        <f>INDEX(Curves!$A$12:$AZ$907,$CA375,CB375)</f>
        <v>#N/A</v>
      </c>
      <c r="V375" s="34" t="e">
        <f>INDEX(Curves!$A$12:$AZ$907,$CA375,CC375)</f>
        <v>#N/A</v>
      </c>
      <c r="W375" s="34" t="e">
        <f>INDEX(Curves!$A$12:$AZ$907,$CA375,CD375)</f>
        <v>#N/A</v>
      </c>
      <c r="X375" s="34"/>
      <c r="Y375" s="34" t="e">
        <f>INDEX(Curves!$A$12:$AZ$907,$CA375,CF375)</f>
        <v>#N/A</v>
      </c>
      <c r="Z375" s="34" t="e">
        <f>INDEX(Curves!$A$12:$AZ$907,$CA375,CG375)</f>
        <v>#N/A</v>
      </c>
      <c r="AA375" s="34" t="e">
        <f>INDEX(Curves!$A$12:$AZ$907,$CA375,CH375)</f>
        <v>#N/A</v>
      </c>
      <c r="AB375" s="34"/>
      <c r="AC375" s="34" t="e">
        <f>INDEX(Curves!$A$12:$AZ$907,$CA375,CJ375)</f>
        <v>#N/A</v>
      </c>
      <c r="AD375" s="34" t="e">
        <f>INDEX(Curves!$A$12:$AZ$907,$CA375,CK375)</f>
        <v>#N/A</v>
      </c>
      <c r="AE375" s="34" t="e">
        <f>INDEX(Curves!$A$12:$AZ$907,$CA375,CL375)</f>
        <v>#N/A</v>
      </c>
      <c r="AF375" s="34"/>
      <c r="AG375" s="34" t="e">
        <f>INDEX(Curves!$A$12:$AZ$907,$CA375,CN375)</f>
        <v>#N/A</v>
      </c>
      <c r="AH375" s="34" t="e">
        <f>INDEX(Curves!$A$12:$AZ$907,$CA375,CO375)</f>
        <v>#N/A</v>
      </c>
      <c r="AI375" s="34" t="e">
        <f>INDEX(Curves!$A$12:$AZ$907,$CA375,CP375)</f>
        <v>#N/A</v>
      </c>
      <c r="AJ375" s="34"/>
      <c r="AK375" s="34" t="e">
        <f>INDEX(Curves!$A$12:$AZ$907,$CA375,CR375)</f>
        <v>#N/A</v>
      </c>
      <c r="AL375" s="34" t="e">
        <f>INDEX(Curves!$A$12:$AZ$907,$CA375,CS375)</f>
        <v>#N/A</v>
      </c>
      <c r="AM375" s="34" t="e">
        <f>INDEX(Curves!$A$12:$AZ$907,$CA375,CT375)</f>
        <v>#N/A</v>
      </c>
      <c r="AN375" s="34"/>
      <c r="AO375" s="34" t="e">
        <f>INDEX(Curves!$A$12:$AZ$907,$CA375,CV375)</f>
        <v>#N/A</v>
      </c>
      <c r="AP375" s="34" t="e">
        <f>INDEX(Curves!$A$12:$AZ$907,$CA375,CW375)</f>
        <v>#N/A</v>
      </c>
      <c r="AQ375" s="34" t="e">
        <f>INDEX(Curves!$A$12:$AZ$907,$CA375,CX375)</f>
        <v>#N/A</v>
      </c>
      <c r="AR375" s="34"/>
      <c r="AS375" s="34" t="e">
        <f>INDEX(Curves!$A$12:$AZ$907,$CA375,CZ375)</f>
        <v>#N/A</v>
      </c>
      <c r="AT375" s="34" t="e">
        <f>INDEX(Curves!$A$12:$AZ$907,$CA375,DA375)</f>
        <v>#N/A</v>
      </c>
      <c r="AU375" s="34" t="e">
        <f>INDEX(Curves!$A$12:$AZ$907,$CA375,DB375)</f>
        <v>#N/A</v>
      </c>
      <c r="AV375" s="34"/>
      <c r="AW375" s="34" t="e">
        <f>INDEX(Curves!$A$12:$AZ$907,$CA375,DD375)</f>
        <v>#N/A</v>
      </c>
      <c r="AX375" s="34" t="e">
        <f>INDEX(Curves!$A$12:$AZ$907,$CA375,DE375)</f>
        <v>#N/A</v>
      </c>
      <c r="AY375" s="34" t="e">
        <f>INDEX(Curves!$A$12:$AZ$907,$CA375,DF375)</f>
        <v>#N/A</v>
      </c>
      <c r="AZ375" s="34"/>
      <c r="BA375" s="34" t="e">
        <f>INDEX(Curves!$A$12:$AZ$907,$CA375,DH375)</f>
        <v>#N/A</v>
      </c>
      <c r="BB375" s="34" t="e">
        <f>INDEX(Curves!$A$12:$AZ$907,$CA375,DI375)</f>
        <v>#N/A</v>
      </c>
      <c r="BC375" s="34" t="e">
        <f>INDEX(Curves!$A$12:$AZ$907,$CA375,DJ375)</f>
        <v>#N/A</v>
      </c>
      <c r="BD375" s="34"/>
      <c r="BE375" s="34" t="e">
        <f>INDEX(Curves!$A$12:$AZ$907,$CA375,DL375)</f>
        <v>#N/A</v>
      </c>
      <c r="BF375" s="34" t="e">
        <f>INDEX(Curves!$A$12:$AZ$907,$CA375,DM375)</f>
        <v>#N/A</v>
      </c>
      <c r="BG375" s="34" t="e">
        <f>INDEX(Curves!$A$12:$AZ$907,$CA375,DN375)</f>
        <v>#N/A</v>
      </c>
      <c r="BH375" s="34"/>
      <c r="BI375" s="34" t="e">
        <f>INDEX(Curves!$A$12:$AZ$907,$CA375,DP375)</f>
        <v>#N/A</v>
      </c>
      <c r="BJ375" s="34" t="e">
        <f>INDEX(Curves!$A$12:$AZ$907,$CA375,DQ375)</f>
        <v>#N/A</v>
      </c>
      <c r="BK375" s="34" t="e">
        <f>INDEX(Curves!$A$12:$AZ$907,$CA375,DR375)</f>
        <v>#N/A</v>
      </c>
      <c r="BL375"/>
      <c r="BM375"/>
      <c r="BN375" s="17">
        <f t="shared" si="423"/>
        <v>36647</v>
      </c>
      <c r="BO375" s="17">
        <f t="shared" ref="BO375:BX375" si="475">EOMONTH(BN375,1)</f>
        <v>36707</v>
      </c>
      <c r="BP375" s="17">
        <f t="shared" si="475"/>
        <v>36738</v>
      </c>
      <c r="BQ375" s="17">
        <f t="shared" si="475"/>
        <v>36769</v>
      </c>
      <c r="BR375" s="17">
        <f t="shared" si="475"/>
        <v>36799</v>
      </c>
      <c r="BS375" s="17">
        <f t="shared" si="475"/>
        <v>36830</v>
      </c>
      <c r="BT375" s="17">
        <f t="shared" si="475"/>
        <v>36860</v>
      </c>
      <c r="BU375" s="17">
        <f t="shared" si="475"/>
        <v>36891</v>
      </c>
      <c r="BV375" s="17">
        <f t="shared" si="475"/>
        <v>36922</v>
      </c>
      <c r="BW375" s="17">
        <f t="shared" si="475"/>
        <v>36950</v>
      </c>
      <c r="BX375" s="17">
        <f t="shared" si="475"/>
        <v>36981</v>
      </c>
      <c r="BY375" s="9"/>
      <c r="CA375" s="12" t="e">
        <f>MATCH(C375,Curves!$C$12:$C$433,0)</f>
        <v>#N/A</v>
      </c>
      <c r="CB375" s="12">
        <f>MATCH(CONCATENATE("NG ",TEXT($BN375,"mmm-yyyy")),Curves!$11:$11,0)</f>
        <v>20</v>
      </c>
      <c r="CC375" s="12">
        <f>MATCH(CONCATENATE("B ",TEXT($BN375,"mmm-yyyy")),Curves!$11:$11,0)</f>
        <v>8</v>
      </c>
      <c r="CD375" s="12">
        <f>MATCH(CONCATENATE("DISC ",TEXT($BN375,"mmm-yyyy")),Curves!$11:$11,0)</f>
        <v>32</v>
      </c>
      <c r="CE375" s="12"/>
      <c r="CF375" s="12">
        <f>MATCH(CONCATENATE("NG ",TEXT($BO375,"mmm-yyyy")),Curves!$11:$11,0)</f>
        <v>21</v>
      </c>
      <c r="CG375" s="12">
        <f>MATCH(CONCATENATE("B ",TEXT($BO375,"mmm-yyyy")),Curves!$11:$11,0)</f>
        <v>9</v>
      </c>
      <c r="CH375" s="12">
        <f>MATCH(CONCATENATE("DISC ",TEXT($BO375,"mmm-yyyy")),Curves!$11:$11,0)</f>
        <v>33</v>
      </c>
      <c r="CI375" s="12"/>
      <c r="CJ375" s="12">
        <f>MATCH(CONCATENATE("NG ",TEXT($BP375,"mmm-yyyy")),Curves!$11:$11,0)</f>
        <v>22</v>
      </c>
      <c r="CK375" s="12">
        <f>MATCH(CONCATENATE("B ",TEXT($BP375,"mmm-yyyy")),Curves!$11:$11,0)</f>
        <v>10</v>
      </c>
      <c r="CL375" s="12">
        <f>MATCH(CONCATENATE("DISC ",TEXT($BP375,"mmm-yyyy")),Curves!$11:$11,0)</f>
        <v>34</v>
      </c>
      <c r="CM375" s="12"/>
      <c r="CN375" s="12">
        <f>MATCH(CONCATENATE("NG ",TEXT($BQ375,"mmm-yyyy")),Curves!$11:$11,0)</f>
        <v>23</v>
      </c>
      <c r="CO375" s="12">
        <f>MATCH(CONCATENATE("B ",TEXT($BQ375,"mmm-yyyy")),Curves!$11:$11,0)</f>
        <v>11</v>
      </c>
      <c r="CP375" s="12">
        <f>MATCH(CONCATENATE("DISC ",TEXT($BQ375,"mmm-yyyy")),Curves!$11:$11,0)</f>
        <v>35</v>
      </c>
      <c r="CQ375" s="12"/>
      <c r="CR375" s="12">
        <f>MATCH(CONCATENATE("NG ",TEXT($BR375,"mmm-yyyy")),Curves!$11:$11,0)</f>
        <v>24</v>
      </c>
      <c r="CS375" s="12">
        <f>MATCH(CONCATENATE("B ",TEXT($BR375,"mmm-yyyy")),Curves!$11:$11,0)</f>
        <v>12</v>
      </c>
      <c r="CT375" s="12">
        <f>MATCH(CONCATENATE("DISC ",TEXT($BR375,"mmm-yyyy")),Curves!$11:$11,0)</f>
        <v>36</v>
      </c>
      <c r="CU375" s="12"/>
      <c r="CV375" s="12">
        <f>MATCH(CONCATENATE("NG ",TEXT($BS375,"mmm-yyyy")),Curves!$11:$11,0)</f>
        <v>25</v>
      </c>
      <c r="CW375" s="12">
        <f>MATCH(CONCATENATE("B ",TEXT($BS375,"mmm-yyyy")),Curves!$11:$11,0)</f>
        <v>13</v>
      </c>
      <c r="CX375" s="12">
        <f>MATCH(CONCATENATE("DISC ",TEXT($BS375,"mmm-yyyy")),Curves!$11:$11,0)</f>
        <v>37</v>
      </c>
      <c r="CY375" s="12"/>
      <c r="CZ375" s="12">
        <f>MATCH(CONCATENATE("NG ",TEXT($BT375,"mmm-yyyy")),Curves!$11:$11,0)</f>
        <v>26</v>
      </c>
      <c r="DA375" s="12">
        <f>MATCH(CONCATENATE("B ",TEXT($BT375,"mmm-yyyy")),Curves!$11:$11,0)</f>
        <v>14</v>
      </c>
      <c r="DB375" s="12">
        <f>MATCH(CONCATENATE("DISC ",TEXT($BT375,"mmm-yyyy")),Curves!$11:$11,0)</f>
        <v>38</v>
      </c>
      <c r="DC375" s="12"/>
      <c r="DD375" s="12">
        <f>MATCH(CONCATENATE("NG ",TEXT($BU375,"mmm-yyyy")),Curves!$11:$11,0)</f>
        <v>27</v>
      </c>
      <c r="DE375" s="12">
        <f>MATCH(CONCATENATE("B ",TEXT($BU375,"mmm-yyyy")),Curves!$11:$11,0)</f>
        <v>15</v>
      </c>
      <c r="DF375" s="12">
        <f>MATCH(CONCATENATE("DISC ",TEXT($BU375,"mmm-yyyy")),Curves!$11:$11,0)</f>
        <v>39</v>
      </c>
      <c r="DG375" s="12"/>
      <c r="DH375" s="12">
        <f>MATCH(CONCATENATE("NG ",TEXT($BV375,"mmm-yyyy")),Curves!$11:$11,0)</f>
        <v>28</v>
      </c>
      <c r="DI375" s="12">
        <f>MATCH(CONCATENATE("B ",TEXT($BV375,"mmm-yyyy")),Curves!$11:$11,0)</f>
        <v>16</v>
      </c>
      <c r="DJ375" s="12">
        <f>MATCH(CONCATENATE("DISC ",TEXT($BV375,"mmm-yyyy")),Curves!$11:$11,0)</f>
        <v>40</v>
      </c>
      <c r="DL375" s="12">
        <f>MATCH(CONCATENATE("NG ",TEXT($BW375,"mmm-yyyy")),Curves!$11:$11,0)</f>
        <v>29</v>
      </c>
      <c r="DM375" s="12">
        <f>MATCH(CONCATENATE("B ",TEXT($BW375,"mmm-yyyy")),Curves!$11:$11,0)</f>
        <v>17</v>
      </c>
      <c r="DN375" s="12">
        <f>MATCH(CONCATENATE("DISC ",TEXT($BW375,"mmm-yyyy")),Curves!$11:$11,0)</f>
        <v>41</v>
      </c>
      <c r="DP375" s="12">
        <f>MATCH(CONCATENATE("NG ",TEXT($BX375,"mmm-yyyy")),Curves!$11:$11,0)</f>
        <v>30</v>
      </c>
      <c r="DQ375" s="12">
        <f>MATCH(CONCATENATE("B ",TEXT($BX375,"mmm-yyyy")),Curves!$11:$11,0)</f>
        <v>18</v>
      </c>
      <c r="DR375" s="12">
        <f>MATCH(CONCATENATE("DISC ",TEXT($BX375,"mmm-yyyy")),Curves!$11:$11,0)</f>
        <v>42</v>
      </c>
    </row>
    <row r="376" spans="2:122" x14ac:dyDescent="0.2">
      <c r="B376" s="6" t="str">
        <f t="shared" si="407"/>
        <v/>
      </c>
      <c r="C376" s="27" t="str">
        <f>IF(Curves!C385&lt;&gt;"",Curves!C385,"")</f>
        <v/>
      </c>
      <c r="D376" s="31"/>
      <c r="E376" s="20" t="e">
        <f t="shared" si="408"/>
        <v>#N/A</v>
      </c>
      <c r="F376" s="20" t="e">
        <f t="shared" si="410"/>
        <v>#N/A</v>
      </c>
      <c r="G376" s="20" t="e">
        <f t="shared" si="411"/>
        <v>#N/A</v>
      </c>
      <c r="H376" s="20" t="e">
        <f t="shared" si="412"/>
        <v>#N/A</v>
      </c>
      <c r="I376" s="20" t="e">
        <f t="shared" si="413"/>
        <v>#N/A</v>
      </c>
      <c r="J376" s="20" t="e">
        <f t="shared" si="414"/>
        <v>#N/A</v>
      </c>
      <c r="K376" s="20" t="e">
        <f t="shared" si="415"/>
        <v>#N/A</v>
      </c>
      <c r="L376" s="20" t="e">
        <f t="shared" si="416"/>
        <v>#N/A</v>
      </c>
      <c r="M376" s="20" t="e">
        <f t="shared" si="417"/>
        <v>#N/A</v>
      </c>
      <c r="N376" s="20" t="e">
        <f t="shared" si="418"/>
        <v>#N/A</v>
      </c>
      <c r="O376" s="21" t="e">
        <f t="shared" si="419"/>
        <v>#N/A</v>
      </c>
      <c r="P376" s="20"/>
      <c r="Q376" s="50" t="e">
        <f t="shared" si="420"/>
        <v>#N/A</v>
      </c>
      <c r="R376" s="50" t="e">
        <f t="shared" si="469"/>
        <v>#N/A</v>
      </c>
      <c r="S376" s="51" t="e">
        <f t="shared" si="421"/>
        <v>#N/A</v>
      </c>
      <c r="U376" s="34" t="e">
        <f>INDEX(Curves!$A$12:$AZ$907,$CA376,CB376)</f>
        <v>#N/A</v>
      </c>
      <c r="V376" s="34" t="e">
        <f>INDEX(Curves!$A$12:$AZ$907,$CA376,CC376)</f>
        <v>#N/A</v>
      </c>
      <c r="W376" s="34" t="e">
        <f>INDEX(Curves!$A$12:$AZ$907,$CA376,CD376)</f>
        <v>#N/A</v>
      </c>
      <c r="X376" s="34"/>
      <c r="Y376" s="34" t="e">
        <f>INDEX(Curves!$A$12:$AZ$907,$CA376,CF376)</f>
        <v>#N/A</v>
      </c>
      <c r="Z376" s="34" t="e">
        <f>INDEX(Curves!$A$12:$AZ$907,$CA376,CG376)</f>
        <v>#N/A</v>
      </c>
      <c r="AA376" s="34" t="e">
        <f>INDEX(Curves!$A$12:$AZ$907,$CA376,CH376)</f>
        <v>#N/A</v>
      </c>
      <c r="AB376" s="34"/>
      <c r="AC376" s="34" t="e">
        <f>INDEX(Curves!$A$12:$AZ$907,$CA376,CJ376)</f>
        <v>#N/A</v>
      </c>
      <c r="AD376" s="34" t="e">
        <f>INDEX(Curves!$A$12:$AZ$907,$CA376,CK376)</f>
        <v>#N/A</v>
      </c>
      <c r="AE376" s="34" t="e">
        <f>INDEX(Curves!$A$12:$AZ$907,$CA376,CL376)</f>
        <v>#N/A</v>
      </c>
      <c r="AF376" s="34"/>
      <c r="AG376" s="34" t="e">
        <f>INDEX(Curves!$A$12:$AZ$907,$CA376,CN376)</f>
        <v>#N/A</v>
      </c>
      <c r="AH376" s="34" t="e">
        <f>INDEX(Curves!$A$12:$AZ$907,$CA376,CO376)</f>
        <v>#N/A</v>
      </c>
      <c r="AI376" s="34" t="e">
        <f>INDEX(Curves!$A$12:$AZ$907,$CA376,CP376)</f>
        <v>#N/A</v>
      </c>
      <c r="AJ376" s="34"/>
      <c r="AK376" s="34" t="e">
        <f>INDEX(Curves!$A$12:$AZ$907,$CA376,CR376)</f>
        <v>#N/A</v>
      </c>
      <c r="AL376" s="34" t="e">
        <f>INDEX(Curves!$A$12:$AZ$907,$CA376,CS376)</f>
        <v>#N/A</v>
      </c>
      <c r="AM376" s="34" t="e">
        <f>INDEX(Curves!$A$12:$AZ$907,$CA376,CT376)</f>
        <v>#N/A</v>
      </c>
      <c r="AN376" s="34"/>
      <c r="AO376" s="34" t="e">
        <f>INDEX(Curves!$A$12:$AZ$907,$CA376,CV376)</f>
        <v>#N/A</v>
      </c>
      <c r="AP376" s="34" t="e">
        <f>INDEX(Curves!$A$12:$AZ$907,$CA376,CW376)</f>
        <v>#N/A</v>
      </c>
      <c r="AQ376" s="34" t="e">
        <f>INDEX(Curves!$A$12:$AZ$907,$CA376,CX376)</f>
        <v>#N/A</v>
      </c>
      <c r="AR376" s="34"/>
      <c r="AS376" s="34" t="e">
        <f>INDEX(Curves!$A$12:$AZ$907,$CA376,CZ376)</f>
        <v>#N/A</v>
      </c>
      <c r="AT376" s="34" t="e">
        <f>INDEX(Curves!$A$12:$AZ$907,$CA376,DA376)</f>
        <v>#N/A</v>
      </c>
      <c r="AU376" s="34" t="e">
        <f>INDEX(Curves!$A$12:$AZ$907,$CA376,DB376)</f>
        <v>#N/A</v>
      </c>
      <c r="AV376" s="34"/>
      <c r="AW376" s="34" t="e">
        <f>INDEX(Curves!$A$12:$AZ$907,$CA376,DD376)</f>
        <v>#N/A</v>
      </c>
      <c r="AX376" s="34" t="e">
        <f>INDEX(Curves!$A$12:$AZ$907,$CA376,DE376)</f>
        <v>#N/A</v>
      </c>
      <c r="AY376" s="34" t="e">
        <f>INDEX(Curves!$A$12:$AZ$907,$CA376,DF376)</f>
        <v>#N/A</v>
      </c>
      <c r="AZ376" s="34"/>
      <c r="BA376" s="34" t="e">
        <f>INDEX(Curves!$A$12:$AZ$907,$CA376,DH376)</f>
        <v>#N/A</v>
      </c>
      <c r="BB376" s="34" t="e">
        <f>INDEX(Curves!$A$12:$AZ$907,$CA376,DI376)</f>
        <v>#N/A</v>
      </c>
      <c r="BC376" s="34" t="e">
        <f>INDEX(Curves!$A$12:$AZ$907,$CA376,DJ376)</f>
        <v>#N/A</v>
      </c>
      <c r="BD376" s="34"/>
      <c r="BE376" s="34" t="e">
        <f>INDEX(Curves!$A$12:$AZ$907,$CA376,DL376)</f>
        <v>#N/A</v>
      </c>
      <c r="BF376" s="34" t="e">
        <f>INDEX(Curves!$A$12:$AZ$907,$CA376,DM376)</f>
        <v>#N/A</v>
      </c>
      <c r="BG376" s="34" t="e">
        <f>INDEX(Curves!$A$12:$AZ$907,$CA376,DN376)</f>
        <v>#N/A</v>
      </c>
      <c r="BH376" s="34"/>
      <c r="BI376" s="34" t="e">
        <f>INDEX(Curves!$A$12:$AZ$907,$CA376,DP376)</f>
        <v>#N/A</v>
      </c>
      <c r="BJ376" s="34" t="e">
        <f>INDEX(Curves!$A$12:$AZ$907,$CA376,DQ376)</f>
        <v>#N/A</v>
      </c>
      <c r="BK376" s="34" t="e">
        <f>INDEX(Curves!$A$12:$AZ$907,$CA376,DR376)</f>
        <v>#N/A</v>
      </c>
      <c r="BL376"/>
      <c r="BM376"/>
      <c r="BN376" s="17">
        <f t="shared" si="423"/>
        <v>36647</v>
      </c>
      <c r="BO376" s="17">
        <f t="shared" ref="BO376:BX376" si="476">EOMONTH(BN376,1)</f>
        <v>36707</v>
      </c>
      <c r="BP376" s="17">
        <f t="shared" si="476"/>
        <v>36738</v>
      </c>
      <c r="BQ376" s="17">
        <f t="shared" si="476"/>
        <v>36769</v>
      </c>
      <c r="BR376" s="17">
        <f t="shared" si="476"/>
        <v>36799</v>
      </c>
      <c r="BS376" s="17">
        <f t="shared" si="476"/>
        <v>36830</v>
      </c>
      <c r="BT376" s="17">
        <f t="shared" si="476"/>
        <v>36860</v>
      </c>
      <c r="BU376" s="17">
        <f t="shared" si="476"/>
        <v>36891</v>
      </c>
      <c r="BV376" s="17">
        <f t="shared" si="476"/>
        <v>36922</v>
      </c>
      <c r="BW376" s="17">
        <f t="shared" si="476"/>
        <v>36950</v>
      </c>
      <c r="BX376" s="17">
        <f t="shared" si="476"/>
        <v>36981</v>
      </c>
      <c r="BY376" s="9"/>
      <c r="CA376" s="12" t="e">
        <f>MATCH(C376,Curves!$C$12:$C$433,0)</f>
        <v>#N/A</v>
      </c>
      <c r="CB376" s="12">
        <f>MATCH(CONCATENATE("NG ",TEXT($BN376,"mmm-yyyy")),Curves!$11:$11,0)</f>
        <v>20</v>
      </c>
      <c r="CC376" s="12">
        <f>MATCH(CONCATENATE("B ",TEXT($BN376,"mmm-yyyy")),Curves!$11:$11,0)</f>
        <v>8</v>
      </c>
      <c r="CD376" s="12">
        <f>MATCH(CONCATENATE("DISC ",TEXT($BN376,"mmm-yyyy")),Curves!$11:$11,0)</f>
        <v>32</v>
      </c>
      <c r="CE376" s="12"/>
      <c r="CF376" s="12">
        <f>MATCH(CONCATENATE("NG ",TEXT($BO376,"mmm-yyyy")),Curves!$11:$11,0)</f>
        <v>21</v>
      </c>
      <c r="CG376" s="12">
        <f>MATCH(CONCATENATE("B ",TEXT($BO376,"mmm-yyyy")),Curves!$11:$11,0)</f>
        <v>9</v>
      </c>
      <c r="CH376" s="12">
        <f>MATCH(CONCATENATE("DISC ",TEXT($BO376,"mmm-yyyy")),Curves!$11:$11,0)</f>
        <v>33</v>
      </c>
      <c r="CI376" s="12"/>
      <c r="CJ376" s="12">
        <f>MATCH(CONCATENATE("NG ",TEXT($BP376,"mmm-yyyy")),Curves!$11:$11,0)</f>
        <v>22</v>
      </c>
      <c r="CK376" s="12">
        <f>MATCH(CONCATENATE("B ",TEXT($BP376,"mmm-yyyy")),Curves!$11:$11,0)</f>
        <v>10</v>
      </c>
      <c r="CL376" s="12">
        <f>MATCH(CONCATENATE("DISC ",TEXT($BP376,"mmm-yyyy")),Curves!$11:$11,0)</f>
        <v>34</v>
      </c>
      <c r="CM376" s="12"/>
      <c r="CN376" s="12">
        <f>MATCH(CONCATENATE("NG ",TEXT($BQ376,"mmm-yyyy")),Curves!$11:$11,0)</f>
        <v>23</v>
      </c>
      <c r="CO376" s="12">
        <f>MATCH(CONCATENATE("B ",TEXT($BQ376,"mmm-yyyy")),Curves!$11:$11,0)</f>
        <v>11</v>
      </c>
      <c r="CP376" s="12">
        <f>MATCH(CONCATENATE("DISC ",TEXT($BQ376,"mmm-yyyy")),Curves!$11:$11,0)</f>
        <v>35</v>
      </c>
      <c r="CQ376" s="12"/>
      <c r="CR376" s="12">
        <f>MATCH(CONCATENATE("NG ",TEXT($BR376,"mmm-yyyy")),Curves!$11:$11,0)</f>
        <v>24</v>
      </c>
      <c r="CS376" s="12">
        <f>MATCH(CONCATENATE("B ",TEXT($BR376,"mmm-yyyy")),Curves!$11:$11,0)</f>
        <v>12</v>
      </c>
      <c r="CT376" s="12">
        <f>MATCH(CONCATENATE("DISC ",TEXT($BR376,"mmm-yyyy")),Curves!$11:$11,0)</f>
        <v>36</v>
      </c>
      <c r="CU376" s="12"/>
      <c r="CV376" s="12">
        <f>MATCH(CONCATENATE("NG ",TEXT($BS376,"mmm-yyyy")),Curves!$11:$11,0)</f>
        <v>25</v>
      </c>
      <c r="CW376" s="12">
        <f>MATCH(CONCATENATE("B ",TEXT($BS376,"mmm-yyyy")),Curves!$11:$11,0)</f>
        <v>13</v>
      </c>
      <c r="CX376" s="12">
        <f>MATCH(CONCATENATE("DISC ",TEXT($BS376,"mmm-yyyy")),Curves!$11:$11,0)</f>
        <v>37</v>
      </c>
      <c r="CY376" s="12"/>
      <c r="CZ376" s="12">
        <f>MATCH(CONCATENATE("NG ",TEXT($BT376,"mmm-yyyy")),Curves!$11:$11,0)</f>
        <v>26</v>
      </c>
      <c r="DA376" s="12">
        <f>MATCH(CONCATENATE("B ",TEXT($BT376,"mmm-yyyy")),Curves!$11:$11,0)</f>
        <v>14</v>
      </c>
      <c r="DB376" s="12">
        <f>MATCH(CONCATENATE("DISC ",TEXT($BT376,"mmm-yyyy")),Curves!$11:$11,0)</f>
        <v>38</v>
      </c>
      <c r="DC376" s="12"/>
      <c r="DD376" s="12">
        <f>MATCH(CONCATENATE("NG ",TEXT($BU376,"mmm-yyyy")),Curves!$11:$11,0)</f>
        <v>27</v>
      </c>
      <c r="DE376" s="12">
        <f>MATCH(CONCATENATE("B ",TEXT($BU376,"mmm-yyyy")),Curves!$11:$11,0)</f>
        <v>15</v>
      </c>
      <c r="DF376" s="12">
        <f>MATCH(CONCATENATE("DISC ",TEXT($BU376,"mmm-yyyy")),Curves!$11:$11,0)</f>
        <v>39</v>
      </c>
      <c r="DG376" s="12"/>
      <c r="DH376" s="12">
        <f>MATCH(CONCATENATE("NG ",TEXT($BV376,"mmm-yyyy")),Curves!$11:$11,0)</f>
        <v>28</v>
      </c>
      <c r="DI376" s="12">
        <f>MATCH(CONCATENATE("B ",TEXT($BV376,"mmm-yyyy")),Curves!$11:$11,0)</f>
        <v>16</v>
      </c>
      <c r="DJ376" s="12">
        <f>MATCH(CONCATENATE("DISC ",TEXT($BV376,"mmm-yyyy")),Curves!$11:$11,0)</f>
        <v>40</v>
      </c>
      <c r="DL376" s="12">
        <f>MATCH(CONCATENATE("NG ",TEXT($BW376,"mmm-yyyy")),Curves!$11:$11,0)</f>
        <v>29</v>
      </c>
      <c r="DM376" s="12">
        <f>MATCH(CONCATENATE("B ",TEXT($BW376,"mmm-yyyy")),Curves!$11:$11,0)</f>
        <v>17</v>
      </c>
      <c r="DN376" s="12">
        <f>MATCH(CONCATENATE("DISC ",TEXT($BW376,"mmm-yyyy")),Curves!$11:$11,0)</f>
        <v>41</v>
      </c>
      <c r="DP376" s="12">
        <f>MATCH(CONCATENATE("NG ",TEXT($BX376,"mmm-yyyy")),Curves!$11:$11,0)</f>
        <v>30</v>
      </c>
      <c r="DQ376" s="12">
        <f>MATCH(CONCATENATE("B ",TEXT($BX376,"mmm-yyyy")),Curves!$11:$11,0)</f>
        <v>18</v>
      </c>
      <c r="DR376" s="12">
        <f>MATCH(CONCATENATE("DISC ",TEXT($BX376,"mmm-yyyy")),Curves!$11:$11,0)</f>
        <v>42</v>
      </c>
    </row>
    <row r="377" spans="2:122" x14ac:dyDescent="0.2">
      <c r="B377" s="6" t="str">
        <f t="shared" si="407"/>
        <v/>
      </c>
      <c r="C377" s="27" t="str">
        <f>IF(Curves!C386&lt;&gt;"",Curves!C386,"")</f>
        <v/>
      </c>
      <c r="D377" s="31"/>
      <c r="E377" s="20" t="e">
        <f t="shared" si="408"/>
        <v>#N/A</v>
      </c>
      <c r="F377" s="20" t="e">
        <f t="shared" si="410"/>
        <v>#N/A</v>
      </c>
      <c r="G377" s="20" t="e">
        <f t="shared" si="411"/>
        <v>#N/A</v>
      </c>
      <c r="H377" s="20" t="e">
        <f t="shared" si="412"/>
        <v>#N/A</v>
      </c>
      <c r="I377" s="20" t="e">
        <f t="shared" si="413"/>
        <v>#N/A</v>
      </c>
      <c r="J377" s="20" t="e">
        <f t="shared" si="414"/>
        <v>#N/A</v>
      </c>
      <c r="K377" s="20" t="e">
        <f t="shared" si="415"/>
        <v>#N/A</v>
      </c>
      <c r="L377" s="20" t="e">
        <f t="shared" si="416"/>
        <v>#N/A</v>
      </c>
      <c r="M377" s="20" t="e">
        <f t="shared" si="417"/>
        <v>#N/A</v>
      </c>
      <c r="N377" s="20" t="e">
        <f t="shared" si="418"/>
        <v>#N/A</v>
      </c>
      <c r="O377" s="21" t="e">
        <f t="shared" si="419"/>
        <v>#N/A</v>
      </c>
      <c r="P377" s="20"/>
      <c r="Q377" s="50" t="e">
        <f t="shared" si="420"/>
        <v>#N/A</v>
      </c>
      <c r="R377" s="50" t="e">
        <f t="shared" si="469"/>
        <v>#N/A</v>
      </c>
      <c r="S377" s="51" t="e">
        <f t="shared" si="421"/>
        <v>#N/A</v>
      </c>
      <c r="U377" s="34" t="e">
        <f>INDEX(Curves!$A$12:$AZ$907,$CA377,CB377)</f>
        <v>#N/A</v>
      </c>
      <c r="V377" s="34" t="e">
        <f>INDEX(Curves!$A$12:$AZ$907,$CA377,CC377)</f>
        <v>#N/A</v>
      </c>
      <c r="W377" s="34" t="e">
        <f>INDEX(Curves!$A$12:$AZ$907,$CA377,CD377)</f>
        <v>#N/A</v>
      </c>
      <c r="X377" s="34"/>
      <c r="Y377" s="34" t="e">
        <f>INDEX(Curves!$A$12:$AZ$907,$CA377,CF377)</f>
        <v>#N/A</v>
      </c>
      <c r="Z377" s="34" t="e">
        <f>INDEX(Curves!$A$12:$AZ$907,$CA377,CG377)</f>
        <v>#N/A</v>
      </c>
      <c r="AA377" s="34" t="e">
        <f>INDEX(Curves!$A$12:$AZ$907,$CA377,CH377)</f>
        <v>#N/A</v>
      </c>
      <c r="AB377" s="34"/>
      <c r="AC377" s="34" t="e">
        <f>INDEX(Curves!$A$12:$AZ$907,$CA377,CJ377)</f>
        <v>#N/A</v>
      </c>
      <c r="AD377" s="34" t="e">
        <f>INDEX(Curves!$A$12:$AZ$907,$CA377,CK377)</f>
        <v>#N/A</v>
      </c>
      <c r="AE377" s="34" t="e">
        <f>INDEX(Curves!$A$12:$AZ$907,$CA377,CL377)</f>
        <v>#N/A</v>
      </c>
      <c r="AF377" s="34"/>
      <c r="AG377" s="34" t="e">
        <f>INDEX(Curves!$A$12:$AZ$907,$CA377,CN377)</f>
        <v>#N/A</v>
      </c>
      <c r="AH377" s="34" t="e">
        <f>INDEX(Curves!$A$12:$AZ$907,$CA377,CO377)</f>
        <v>#N/A</v>
      </c>
      <c r="AI377" s="34" t="e">
        <f>INDEX(Curves!$A$12:$AZ$907,$CA377,CP377)</f>
        <v>#N/A</v>
      </c>
      <c r="AJ377" s="34"/>
      <c r="AK377" s="34" t="e">
        <f>INDEX(Curves!$A$12:$AZ$907,$CA377,CR377)</f>
        <v>#N/A</v>
      </c>
      <c r="AL377" s="34" t="e">
        <f>INDEX(Curves!$A$12:$AZ$907,$CA377,CS377)</f>
        <v>#N/A</v>
      </c>
      <c r="AM377" s="34" t="e">
        <f>INDEX(Curves!$A$12:$AZ$907,$CA377,CT377)</f>
        <v>#N/A</v>
      </c>
      <c r="AN377" s="34"/>
      <c r="AO377" s="34" t="e">
        <f>INDEX(Curves!$A$12:$AZ$907,$CA377,CV377)</f>
        <v>#N/A</v>
      </c>
      <c r="AP377" s="34" t="e">
        <f>INDEX(Curves!$A$12:$AZ$907,$CA377,CW377)</f>
        <v>#N/A</v>
      </c>
      <c r="AQ377" s="34" t="e">
        <f>INDEX(Curves!$A$12:$AZ$907,$CA377,CX377)</f>
        <v>#N/A</v>
      </c>
      <c r="AR377" s="34"/>
      <c r="AS377" s="34" t="e">
        <f>INDEX(Curves!$A$12:$AZ$907,$CA377,CZ377)</f>
        <v>#N/A</v>
      </c>
      <c r="AT377" s="34" t="e">
        <f>INDEX(Curves!$A$12:$AZ$907,$CA377,DA377)</f>
        <v>#N/A</v>
      </c>
      <c r="AU377" s="34" t="e">
        <f>INDEX(Curves!$A$12:$AZ$907,$CA377,DB377)</f>
        <v>#N/A</v>
      </c>
      <c r="AV377" s="34"/>
      <c r="AW377" s="34" t="e">
        <f>INDEX(Curves!$A$12:$AZ$907,$CA377,DD377)</f>
        <v>#N/A</v>
      </c>
      <c r="AX377" s="34" t="e">
        <f>INDEX(Curves!$A$12:$AZ$907,$CA377,DE377)</f>
        <v>#N/A</v>
      </c>
      <c r="AY377" s="34" t="e">
        <f>INDEX(Curves!$A$12:$AZ$907,$CA377,DF377)</f>
        <v>#N/A</v>
      </c>
      <c r="AZ377" s="34"/>
      <c r="BA377" s="34" t="e">
        <f>INDEX(Curves!$A$12:$AZ$907,$CA377,DH377)</f>
        <v>#N/A</v>
      </c>
      <c r="BB377" s="34" t="e">
        <f>INDEX(Curves!$A$12:$AZ$907,$CA377,DI377)</f>
        <v>#N/A</v>
      </c>
      <c r="BC377" s="34" t="e">
        <f>INDEX(Curves!$A$12:$AZ$907,$CA377,DJ377)</f>
        <v>#N/A</v>
      </c>
      <c r="BD377" s="34"/>
      <c r="BE377" s="34" t="e">
        <f>INDEX(Curves!$A$12:$AZ$907,$CA377,DL377)</f>
        <v>#N/A</v>
      </c>
      <c r="BF377" s="34" t="e">
        <f>INDEX(Curves!$A$12:$AZ$907,$CA377,DM377)</f>
        <v>#N/A</v>
      </c>
      <c r="BG377" s="34" t="e">
        <f>INDEX(Curves!$A$12:$AZ$907,$CA377,DN377)</f>
        <v>#N/A</v>
      </c>
      <c r="BH377" s="34"/>
      <c r="BI377" s="34" t="e">
        <f>INDEX(Curves!$A$12:$AZ$907,$CA377,DP377)</f>
        <v>#N/A</v>
      </c>
      <c r="BJ377" s="34" t="e">
        <f>INDEX(Curves!$A$12:$AZ$907,$CA377,DQ377)</f>
        <v>#N/A</v>
      </c>
      <c r="BK377" s="34" t="e">
        <f>INDEX(Curves!$A$12:$AZ$907,$CA377,DR377)</f>
        <v>#N/A</v>
      </c>
      <c r="BL377"/>
      <c r="BM377"/>
      <c r="BN377" s="17">
        <f t="shared" si="423"/>
        <v>36647</v>
      </c>
      <c r="BO377" s="17">
        <f t="shared" ref="BO377:BX377" si="477">EOMONTH(BN377,1)</f>
        <v>36707</v>
      </c>
      <c r="BP377" s="17">
        <f t="shared" si="477"/>
        <v>36738</v>
      </c>
      <c r="BQ377" s="17">
        <f t="shared" si="477"/>
        <v>36769</v>
      </c>
      <c r="BR377" s="17">
        <f t="shared" si="477"/>
        <v>36799</v>
      </c>
      <c r="BS377" s="17">
        <f t="shared" si="477"/>
        <v>36830</v>
      </c>
      <c r="BT377" s="17">
        <f t="shared" si="477"/>
        <v>36860</v>
      </c>
      <c r="BU377" s="17">
        <f t="shared" si="477"/>
        <v>36891</v>
      </c>
      <c r="BV377" s="17">
        <f t="shared" si="477"/>
        <v>36922</v>
      </c>
      <c r="BW377" s="17">
        <f t="shared" si="477"/>
        <v>36950</v>
      </c>
      <c r="BX377" s="17">
        <f t="shared" si="477"/>
        <v>36981</v>
      </c>
      <c r="BY377" s="9"/>
      <c r="CA377" s="12" t="e">
        <f>MATCH(C377,Curves!$C$12:$C$433,0)</f>
        <v>#N/A</v>
      </c>
      <c r="CB377" s="12">
        <f>MATCH(CONCATENATE("NG ",TEXT($BN377,"mmm-yyyy")),Curves!$11:$11,0)</f>
        <v>20</v>
      </c>
      <c r="CC377" s="12">
        <f>MATCH(CONCATENATE("B ",TEXT($BN377,"mmm-yyyy")),Curves!$11:$11,0)</f>
        <v>8</v>
      </c>
      <c r="CD377" s="12">
        <f>MATCH(CONCATENATE("DISC ",TEXT($BN377,"mmm-yyyy")),Curves!$11:$11,0)</f>
        <v>32</v>
      </c>
      <c r="CE377" s="12"/>
      <c r="CF377" s="12">
        <f>MATCH(CONCATENATE("NG ",TEXT($BO377,"mmm-yyyy")),Curves!$11:$11,0)</f>
        <v>21</v>
      </c>
      <c r="CG377" s="12">
        <f>MATCH(CONCATENATE("B ",TEXT($BO377,"mmm-yyyy")),Curves!$11:$11,0)</f>
        <v>9</v>
      </c>
      <c r="CH377" s="12">
        <f>MATCH(CONCATENATE("DISC ",TEXT($BO377,"mmm-yyyy")),Curves!$11:$11,0)</f>
        <v>33</v>
      </c>
      <c r="CI377" s="12"/>
      <c r="CJ377" s="12">
        <f>MATCH(CONCATENATE("NG ",TEXT($BP377,"mmm-yyyy")),Curves!$11:$11,0)</f>
        <v>22</v>
      </c>
      <c r="CK377" s="12">
        <f>MATCH(CONCATENATE("B ",TEXT($BP377,"mmm-yyyy")),Curves!$11:$11,0)</f>
        <v>10</v>
      </c>
      <c r="CL377" s="12">
        <f>MATCH(CONCATENATE("DISC ",TEXT($BP377,"mmm-yyyy")),Curves!$11:$11,0)</f>
        <v>34</v>
      </c>
      <c r="CM377" s="12"/>
      <c r="CN377" s="12">
        <f>MATCH(CONCATENATE("NG ",TEXT($BQ377,"mmm-yyyy")),Curves!$11:$11,0)</f>
        <v>23</v>
      </c>
      <c r="CO377" s="12">
        <f>MATCH(CONCATENATE("B ",TEXT($BQ377,"mmm-yyyy")),Curves!$11:$11,0)</f>
        <v>11</v>
      </c>
      <c r="CP377" s="12">
        <f>MATCH(CONCATENATE("DISC ",TEXT($BQ377,"mmm-yyyy")),Curves!$11:$11,0)</f>
        <v>35</v>
      </c>
      <c r="CQ377" s="12"/>
      <c r="CR377" s="12">
        <f>MATCH(CONCATENATE("NG ",TEXT($BR377,"mmm-yyyy")),Curves!$11:$11,0)</f>
        <v>24</v>
      </c>
      <c r="CS377" s="12">
        <f>MATCH(CONCATENATE("B ",TEXT($BR377,"mmm-yyyy")),Curves!$11:$11,0)</f>
        <v>12</v>
      </c>
      <c r="CT377" s="12">
        <f>MATCH(CONCATENATE("DISC ",TEXT($BR377,"mmm-yyyy")),Curves!$11:$11,0)</f>
        <v>36</v>
      </c>
      <c r="CU377" s="12"/>
      <c r="CV377" s="12">
        <f>MATCH(CONCATENATE("NG ",TEXT($BS377,"mmm-yyyy")),Curves!$11:$11,0)</f>
        <v>25</v>
      </c>
      <c r="CW377" s="12">
        <f>MATCH(CONCATENATE("B ",TEXT($BS377,"mmm-yyyy")),Curves!$11:$11,0)</f>
        <v>13</v>
      </c>
      <c r="CX377" s="12">
        <f>MATCH(CONCATENATE("DISC ",TEXT($BS377,"mmm-yyyy")),Curves!$11:$11,0)</f>
        <v>37</v>
      </c>
      <c r="CY377" s="12"/>
      <c r="CZ377" s="12">
        <f>MATCH(CONCATENATE("NG ",TEXT($BT377,"mmm-yyyy")),Curves!$11:$11,0)</f>
        <v>26</v>
      </c>
      <c r="DA377" s="12">
        <f>MATCH(CONCATENATE("B ",TEXT($BT377,"mmm-yyyy")),Curves!$11:$11,0)</f>
        <v>14</v>
      </c>
      <c r="DB377" s="12">
        <f>MATCH(CONCATENATE("DISC ",TEXT($BT377,"mmm-yyyy")),Curves!$11:$11,0)</f>
        <v>38</v>
      </c>
      <c r="DC377" s="12"/>
      <c r="DD377" s="12">
        <f>MATCH(CONCATENATE("NG ",TEXT($BU377,"mmm-yyyy")),Curves!$11:$11,0)</f>
        <v>27</v>
      </c>
      <c r="DE377" s="12">
        <f>MATCH(CONCATENATE("B ",TEXT($BU377,"mmm-yyyy")),Curves!$11:$11,0)</f>
        <v>15</v>
      </c>
      <c r="DF377" s="12">
        <f>MATCH(CONCATENATE("DISC ",TEXT($BU377,"mmm-yyyy")),Curves!$11:$11,0)</f>
        <v>39</v>
      </c>
      <c r="DG377" s="12"/>
      <c r="DH377" s="12">
        <f>MATCH(CONCATENATE("NG ",TEXT($BV377,"mmm-yyyy")),Curves!$11:$11,0)</f>
        <v>28</v>
      </c>
      <c r="DI377" s="12">
        <f>MATCH(CONCATENATE("B ",TEXT($BV377,"mmm-yyyy")),Curves!$11:$11,0)</f>
        <v>16</v>
      </c>
      <c r="DJ377" s="12">
        <f>MATCH(CONCATENATE("DISC ",TEXT($BV377,"mmm-yyyy")),Curves!$11:$11,0)</f>
        <v>40</v>
      </c>
      <c r="DL377" s="12">
        <f>MATCH(CONCATENATE("NG ",TEXT($BW377,"mmm-yyyy")),Curves!$11:$11,0)</f>
        <v>29</v>
      </c>
      <c r="DM377" s="12">
        <f>MATCH(CONCATENATE("B ",TEXT($BW377,"mmm-yyyy")),Curves!$11:$11,0)</f>
        <v>17</v>
      </c>
      <c r="DN377" s="12">
        <f>MATCH(CONCATENATE("DISC ",TEXT($BW377,"mmm-yyyy")),Curves!$11:$11,0)</f>
        <v>41</v>
      </c>
      <c r="DP377" s="12">
        <f>MATCH(CONCATENATE("NG ",TEXT($BX377,"mmm-yyyy")),Curves!$11:$11,0)</f>
        <v>30</v>
      </c>
      <c r="DQ377" s="12">
        <f>MATCH(CONCATENATE("B ",TEXT($BX377,"mmm-yyyy")),Curves!$11:$11,0)</f>
        <v>18</v>
      </c>
      <c r="DR377" s="12">
        <f>MATCH(CONCATENATE("DISC ",TEXT($BX377,"mmm-yyyy")),Curves!$11:$11,0)</f>
        <v>42</v>
      </c>
    </row>
    <row r="378" spans="2:122" x14ac:dyDescent="0.2">
      <c r="B378" s="6" t="str">
        <f t="shared" si="407"/>
        <v/>
      </c>
      <c r="C378" s="27" t="str">
        <f>IF(Curves!C387&lt;&gt;"",Curves!C387,"")</f>
        <v/>
      </c>
      <c r="D378" s="31"/>
      <c r="E378" s="20" t="e">
        <f t="shared" si="408"/>
        <v>#N/A</v>
      </c>
      <c r="F378" s="20" t="e">
        <f t="shared" si="410"/>
        <v>#N/A</v>
      </c>
      <c r="G378" s="20" t="e">
        <f t="shared" si="411"/>
        <v>#N/A</v>
      </c>
      <c r="H378" s="20" t="e">
        <f t="shared" si="412"/>
        <v>#N/A</v>
      </c>
      <c r="I378" s="20" t="e">
        <f t="shared" si="413"/>
        <v>#N/A</v>
      </c>
      <c r="J378" s="20" t="e">
        <f t="shared" si="414"/>
        <v>#N/A</v>
      </c>
      <c r="K378" s="20" t="e">
        <f t="shared" si="415"/>
        <v>#N/A</v>
      </c>
      <c r="L378" s="20" t="e">
        <f t="shared" si="416"/>
        <v>#N/A</v>
      </c>
      <c r="M378" s="20" t="e">
        <f t="shared" si="417"/>
        <v>#N/A</v>
      </c>
      <c r="N378" s="20" t="e">
        <f t="shared" si="418"/>
        <v>#N/A</v>
      </c>
      <c r="O378" s="21" t="e">
        <f t="shared" si="419"/>
        <v>#N/A</v>
      </c>
      <c r="P378" s="20"/>
      <c r="Q378" s="50" t="e">
        <f t="shared" si="420"/>
        <v>#N/A</v>
      </c>
      <c r="R378" s="50" t="e">
        <f t="shared" si="469"/>
        <v>#N/A</v>
      </c>
      <c r="S378" s="51" t="e">
        <f t="shared" si="421"/>
        <v>#N/A</v>
      </c>
      <c r="U378" s="34" t="e">
        <f>INDEX(Curves!$A$12:$AZ$907,$CA378,CB378)</f>
        <v>#N/A</v>
      </c>
      <c r="V378" s="34" t="e">
        <f>INDEX(Curves!$A$12:$AZ$907,$CA378,CC378)</f>
        <v>#N/A</v>
      </c>
      <c r="W378" s="34" t="e">
        <f>INDEX(Curves!$A$12:$AZ$907,$CA378,CD378)</f>
        <v>#N/A</v>
      </c>
      <c r="X378" s="34"/>
      <c r="Y378" s="34" t="e">
        <f>INDEX(Curves!$A$12:$AZ$907,$CA378,CF378)</f>
        <v>#N/A</v>
      </c>
      <c r="Z378" s="34" t="e">
        <f>INDEX(Curves!$A$12:$AZ$907,$CA378,CG378)</f>
        <v>#N/A</v>
      </c>
      <c r="AA378" s="34" t="e">
        <f>INDEX(Curves!$A$12:$AZ$907,$CA378,CH378)</f>
        <v>#N/A</v>
      </c>
      <c r="AB378" s="34"/>
      <c r="AC378" s="34" t="e">
        <f>INDEX(Curves!$A$12:$AZ$907,$CA378,CJ378)</f>
        <v>#N/A</v>
      </c>
      <c r="AD378" s="34" t="e">
        <f>INDEX(Curves!$A$12:$AZ$907,$CA378,CK378)</f>
        <v>#N/A</v>
      </c>
      <c r="AE378" s="34" t="e">
        <f>INDEX(Curves!$A$12:$AZ$907,$CA378,CL378)</f>
        <v>#N/A</v>
      </c>
      <c r="AF378" s="34"/>
      <c r="AG378" s="34" t="e">
        <f>INDEX(Curves!$A$12:$AZ$907,$CA378,CN378)</f>
        <v>#N/A</v>
      </c>
      <c r="AH378" s="34" t="e">
        <f>INDEX(Curves!$A$12:$AZ$907,$CA378,CO378)</f>
        <v>#N/A</v>
      </c>
      <c r="AI378" s="34" t="e">
        <f>INDEX(Curves!$A$12:$AZ$907,$CA378,CP378)</f>
        <v>#N/A</v>
      </c>
      <c r="AJ378" s="34"/>
      <c r="AK378" s="34" t="e">
        <f>INDEX(Curves!$A$12:$AZ$907,$CA378,CR378)</f>
        <v>#N/A</v>
      </c>
      <c r="AL378" s="34" t="e">
        <f>INDEX(Curves!$A$12:$AZ$907,$CA378,CS378)</f>
        <v>#N/A</v>
      </c>
      <c r="AM378" s="34" t="e">
        <f>INDEX(Curves!$A$12:$AZ$907,$CA378,CT378)</f>
        <v>#N/A</v>
      </c>
      <c r="AN378" s="34"/>
      <c r="AO378" s="34" t="e">
        <f>INDEX(Curves!$A$12:$AZ$907,$CA378,CV378)</f>
        <v>#N/A</v>
      </c>
      <c r="AP378" s="34" t="e">
        <f>INDEX(Curves!$A$12:$AZ$907,$CA378,CW378)</f>
        <v>#N/A</v>
      </c>
      <c r="AQ378" s="34" t="e">
        <f>INDEX(Curves!$A$12:$AZ$907,$CA378,CX378)</f>
        <v>#N/A</v>
      </c>
      <c r="AR378" s="34"/>
      <c r="AS378" s="34" t="e">
        <f>INDEX(Curves!$A$12:$AZ$907,$CA378,CZ378)</f>
        <v>#N/A</v>
      </c>
      <c r="AT378" s="34" t="e">
        <f>INDEX(Curves!$A$12:$AZ$907,$CA378,DA378)</f>
        <v>#N/A</v>
      </c>
      <c r="AU378" s="34" t="e">
        <f>INDEX(Curves!$A$12:$AZ$907,$CA378,DB378)</f>
        <v>#N/A</v>
      </c>
      <c r="AV378" s="34"/>
      <c r="AW378" s="34" t="e">
        <f>INDEX(Curves!$A$12:$AZ$907,$CA378,DD378)</f>
        <v>#N/A</v>
      </c>
      <c r="AX378" s="34" t="e">
        <f>INDEX(Curves!$A$12:$AZ$907,$CA378,DE378)</f>
        <v>#N/A</v>
      </c>
      <c r="AY378" s="34" t="e">
        <f>INDEX(Curves!$A$12:$AZ$907,$CA378,DF378)</f>
        <v>#N/A</v>
      </c>
      <c r="AZ378" s="34"/>
      <c r="BA378" s="34" t="e">
        <f>INDEX(Curves!$A$12:$AZ$907,$CA378,DH378)</f>
        <v>#N/A</v>
      </c>
      <c r="BB378" s="34" t="e">
        <f>INDEX(Curves!$A$12:$AZ$907,$CA378,DI378)</f>
        <v>#N/A</v>
      </c>
      <c r="BC378" s="34" t="e">
        <f>INDEX(Curves!$A$12:$AZ$907,$CA378,DJ378)</f>
        <v>#N/A</v>
      </c>
      <c r="BD378" s="34"/>
      <c r="BE378" s="34" t="e">
        <f>INDEX(Curves!$A$12:$AZ$907,$CA378,DL378)</f>
        <v>#N/A</v>
      </c>
      <c r="BF378" s="34" t="e">
        <f>INDEX(Curves!$A$12:$AZ$907,$CA378,DM378)</f>
        <v>#N/A</v>
      </c>
      <c r="BG378" s="34" t="e">
        <f>INDEX(Curves!$A$12:$AZ$907,$CA378,DN378)</f>
        <v>#N/A</v>
      </c>
      <c r="BH378" s="34"/>
      <c r="BI378" s="34" t="e">
        <f>INDEX(Curves!$A$12:$AZ$907,$CA378,DP378)</f>
        <v>#N/A</v>
      </c>
      <c r="BJ378" s="34" t="e">
        <f>INDEX(Curves!$A$12:$AZ$907,$CA378,DQ378)</f>
        <v>#N/A</v>
      </c>
      <c r="BK378" s="34" t="e">
        <f>INDEX(Curves!$A$12:$AZ$907,$CA378,DR378)</f>
        <v>#N/A</v>
      </c>
      <c r="BL378"/>
      <c r="BM378"/>
      <c r="BN378" s="17">
        <f t="shared" si="423"/>
        <v>36647</v>
      </c>
      <c r="BO378" s="17">
        <f t="shared" ref="BO378:BX378" si="478">EOMONTH(BN378,1)</f>
        <v>36707</v>
      </c>
      <c r="BP378" s="17">
        <f t="shared" si="478"/>
        <v>36738</v>
      </c>
      <c r="BQ378" s="17">
        <f t="shared" si="478"/>
        <v>36769</v>
      </c>
      <c r="BR378" s="17">
        <f t="shared" si="478"/>
        <v>36799</v>
      </c>
      <c r="BS378" s="17">
        <f t="shared" si="478"/>
        <v>36830</v>
      </c>
      <c r="BT378" s="17">
        <f t="shared" si="478"/>
        <v>36860</v>
      </c>
      <c r="BU378" s="17">
        <f t="shared" si="478"/>
        <v>36891</v>
      </c>
      <c r="BV378" s="17">
        <f t="shared" si="478"/>
        <v>36922</v>
      </c>
      <c r="BW378" s="17">
        <f t="shared" si="478"/>
        <v>36950</v>
      </c>
      <c r="BX378" s="17">
        <f t="shared" si="478"/>
        <v>36981</v>
      </c>
      <c r="BY378" s="9"/>
      <c r="CA378" s="12" t="e">
        <f>MATCH(C378,Curves!$C$12:$C$433,0)</f>
        <v>#N/A</v>
      </c>
      <c r="CB378" s="12">
        <f>MATCH(CONCATENATE("NG ",TEXT($BN378,"mmm-yyyy")),Curves!$11:$11,0)</f>
        <v>20</v>
      </c>
      <c r="CC378" s="12">
        <f>MATCH(CONCATENATE("B ",TEXT($BN378,"mmm-yyyy")),Curves!$11:$11,0)</f>
        <v>8</v>
      </c>
      <c r="CD378" s="12">
        <f>MATCH(CONCATENATE("DISC ",TEXT($BN378,"mmm-yyyy")),Curves!$11:$11,0)</f>
        <v>32</v>
      </c>
      <c r="CE378" s="12"/>
      <c r="CF378" s="12">
        <f>MATCH(CONCATENATE("NG ",TEXT($BO378,"mmm-yyyy")),Curves!$11:$11,0)</f>
        <v>21</v>
      </c>
      <c r="CG378" s="12">
        <f>MATCH(CONCATENATE("B ",TEXT($BO378,"mmm-yyyy")),Curves!$11:$11,0)</f>
        <v>9</v>
      </c>
      <c r="CH378" s="12">
        <f>MATCH(CONCATENATE("DISC ",TEXT($BO378,"mmm-yyyy")),Curves!$11:$11,0)</f>
        <v>33</v>
      </c>
      <c r="CI378" s="12"/>
      <c r="CJ378" s="12">
        <f>MATCH(CONCATENATE("NG ",TEXT($BP378,"mmm-yyyy")),Curves!$11:$11,0)</f>
        <v>22</v>
      </c>
      <c r="CK378" s="12">
        <f>MATCH(CONCATENATE("B ",TEXT($BP378,"mmm-yyyy")),Curves!$11:$11,0)</f>
        <v>10</v>
      </c>
      <c r="CL378" s="12">
        <f>MATCH(CONCATENATE("DISC ",TEXT($BP378,"mmm-yyyy")),Curves!$11:$11,0)</f>
        <v>34</v>
      </c>
      <c r="CM378" s="12"/>
      <c r="CN378" s="12">
        <f>MATCH(CONCATENATE("NG ",TEXT($BQ378,"mmm-yyyy")),Curves!$11:$11,0)</f>
        <v>23</v>
      </c>
      <c r="CO378" s="12">
        <f>MATCH(CONCATENATE("B ",TEXT($BQ378,"mmm-yyyy")),Curves!$11:$11,0)</f>
        <v>11</v>
      </c>
      <c r="CP378" s="12">
        <f>MATCH(CONCATENATE("DISC ",TEXT($BQ378,"mmm-yyyy")),Curves!$11:$11,0)</f>
        <v>35</v>
      </c>
      <c r="CQ378" s="12"/>
      <c r="CR378" s="12">
        <f>MATCH(CONCATENATE("NG ",TEXT($BR378,"mmm-yyyy")),Curves!$11:$11,0)</f>
        <v>24</v>
      </c>
      <c r="CS378" s="12">
        <f>MATCH(CONCATENATE("B ",TEXT($BR378,"mmm-yyyy")),Curves!$11:$11,0)</f>
        <v>12</v>
      </c>
      <c r="CT378" s="12">
        <f>MATCH(CONCATENATE("DISC ",TEXT($BR378,"mmm-yyyy")),Curves!$11:$11,0)</f>
        <v>36</v>
      </c>
      <c r="CU378" s="12"/>
      <c r="CV378" s="12">
        <f>MATCH(CONCATENATE("NG ",TEXT($BS378,"mmm-yyyy")),Curves!$11:$11,0)</f>
        <v>25</v>
      </c>
      <c r="CW378" s="12">
        <f>MATCH(CONCATENATE("B ",TEXT($BS378,"mmm-yyyy")),Curves!$11:$11,0)</f>
        <v>13</v>
      </c>
      <c r="CX378" s="12">
        <f>MATCH(CONCATENATE("DISC ",TEXT($BS378,"mmm-yyyy")),Curves!$11:$11,0)</f>
        <v>37</v>
      </c>
      <c r="CY378" s="12"/>
      <c r="CZ378" s="12">
        <f>MATCH(CONCATENATE("NG ",TEXT($BT378,"mmm-yyyy")),Curves!$11:$11,0)</f>
        <v>26</v>
      </c>
      <c r="DA378" s="12">
        <f>MATCH(CONCATENATE("B ",TEXT($BT378,"mmm-yyyy")),Curves!$11:$11,0)</f>
        <v>14</v>
      </c>
      <c r="DB378" s="12">
        <f>MATCH(CONCATENATE("DISC ",TEXT($BT378,"mmm-yyyy")),Curves!$11:$11,0)</f>
        <v>38</v>
      </c>
      <c r="DC378" s="12"/>
      <c r="DD378" s="12">
        <f>MATCH(CONCATENATE("NG ",TEXT($BU378,"mmm-yyyy")),Curves!$11:$11,0)</f>
        <v>27</v>
      </c>
      <c r="DE378" s="12">
        <f>MATCH(CONCATENATE("B ",TEXT($BU378,"mmm-yyyy")),Curves!$11:$11,0)</f>
        <v>15</v>
      </c>
      <c r="DF378" s="12">
        <f>MATCH(CONCATENATE("DISC ",TEXT($BU378,"mmm-yyyy")),Curves!$11:$11,0)</f>
        <v>39</v>
      </c>
      <c r="DG378" s="12"/>
      <c r="DH378" s="12">
        <f>MATCH(CONCATENATE("NG ",TEXT($BV378,"mmm-yyyy")),Curves!$11:$11,0)</f>
        <v>28</v>
      </c>
      <c r="DI378" s="12">
        <f>MATCH(CONCATENATE("B ",TEXT($BV378,"mmm-yyyy")),Curves!$11:$11,0)</f>
        <v>16</v>
      </c>
      <c r="DJ378" s="12">
        <f>MATCH(CONCATENATE("DISC ",TEXT($BV378,"mmm-yyyy")),Curves!$11:$11,0)</f>
        <v>40</v>
      </c>
      <c r="DL378" s="12">
        <f>MATCH(CONCATENATE("NG ",TEXT($BW378,"mmm-yyyy")),Curves!$11:$11,0)</f>
        <v>29</v>
      </c>
      <c r="DM378" s="12">
        <f>MATCH(CONCATENATE("B ",TEXT($BW378,"mmm-yyyy")),Curves!$11:$11,0)</f>
        <v>17</v>
      </c>
      <c r="DN378" s="12">
        <f>MATCH(CONCATENATE("DISC ",TEXT($BW378,"mmm-yyyy")),Curves!$11:$11,0)</f>
        <v>41</v>
      </c>
      <c r="DP378" s="12">
        <f>MATCH(CONCATENATE("NG ",TEXT($BX378,"mmm-yyyy")),Curves!$11:$11,0)</f>
        <v>30</v>
      </c>
      <c r="DQ378" s="12">
        <f>MATCH(CONCATENATE("B ",TEXT($BX378,"mmm-yyyy")),Curves!$11:$11,0)</f>
        <v>18</v>
      </c>
      <c r="DR378" s="12">
        <f>MATCH(CONCATENATE("DISC ",TEXT($BX378,"mmm-yyyy")),Curves!$11:$11,0)</f>
        <v>42</v>
      </c>
    </row>
    <row r="379" spans="2:122" x14ac:dyDescent="0.2">
      <c r="B379" s="6" t="str">
        <f t="shared" si="407"/>
        <v/>
      </c>
      <c r="C379" s="27" t="str">
        <f>IF(Curves!C388&lt;&gt;"",Curves!C388,"")</f>
        <v/>
      </c>
      <c r="D379" s="31"/>
      <c r="E379" s="20" t="e">
        <f t="shared" si="408"/>
        <v>#N/A</v>
      </c>
      <c r="F379" s="20" t="e">
        <f t="shared" si="410"/>
        <v>#N/A</v>
      </c>
      <c r="G379" s="20" t="e">
        <f t="shared" si="411"/>
        <v>#N/A</v>
      </c>
      <c r="H379" s="20" t="e">
        <f t="shared" si="412"/>
        <v>#N/A</v>
      </c>
      <c r="I379" s="20" t="e">
        <f t="shared" si="413"/>
        <v>#N/A</v>
      </c>
      <c r="J379" s="20" t="e">
        <f t="shared" si="414"/>
        <v>#N/A</v>
      </c>
      <c r="K379" s="20" t="e">
        <f t="shared" si="415"/>
        <v>#N/A</v>
      </c>
      <c r="L379" s="20" t="e">
        <f t="shared" si="416"/>
        <v>#N/A</v>
      </c>
      <c r="M379" s="20" t="e">
        <f t="shared" si="417"/>
        <v>#N/A</v>
      </c>
      <c r="N379" s="20" t="e">
        <f t="shared" si="418"/>
        <v>#N/A</v>
      </c>
      <c r="O379" s="21" t="e">
        <f t="shared" si="419"/>
        <v>#N/A</v>
      </c>
      <c r="P379" s="20"/>
      <c r="Q379" s="50" t="e">
        <f t="shared" si="420"/>
        <v>#N/A</v>
      </c>
      <c r="R379" s="50" t="e">
        <f t="shared" si="469"/>
        <v>#N/A</v>
      </c>
      <c r="S379" s="51" t="e">
        <f t="shared" si="421"/>
        <v>#N/A</v>
      </c>
      <c r="U379" s="34" t="e">
        <f>INDEX(Curves!$A$12:$AZ$907,$CA379,CB379)</f>
        <v>#N/A</v>
      </c>
      <c r="V379" s="34" t="e">
        <f>INDEX(Curves!$A$12:$AZ$907,$CA379,CC379)</f>
        <v>#N/A</v>
      </c>
      <c r="W379" s="34" t="e">
        <f>INDEX(Curves!$A$12:$AZ$907,$CA379,CD379)</f>
        <v>#N/A</v>
      </c>
      <c r="X379" s="34"/>
      <c r="Y379" s="34" t="e">
        <f>INDEX(Curves!$A$12:$AZ$907,$CA379,CF379)</f>
        <v>#N/A</v>
      </c>
      <c r="Z379" s="34" t="e">
        <f>INDEX(Curves!$A$12:$AZ$907,$CA379,CG379)</f>
        <v>#N/A</v>
      </c>
      <c r="AA379" s="34" t="e">
        <f>INDEX(Curves!$A$12:$AZ$907,$CA379,CH379)</f>
        <v>#N/A</v>
      </c>
      <c r="AB379" s="34"/>
      <c r="AC379" s="34" t="e">
        <f>INDEX(Curves!$A$12:$AZ$907,$CA379,CJ379)</f>
        <v>#N/A</v>
      </c>
      <c r="AD379" s="34" t="e">
        <f>INDEX(Curves!$A$12:$AZ$907,$CA379,CK379)</f>
        <v>#N/A</v>
      </c>
      <c r="AE379" s="34" t="e">
        <f>INDEX(Curves!$A$12:$AZ$907,$CA379,CL379)</f>
        <v>#N/A</v>
      </c>
      <c r="AF379" s="34"/>
      <c r="AG379" s="34" t="e">
        <f>INDEX(Curves!$A$12:$AZ$907,$CA379,CN379)</f>
        <v>#N/A</v>
      </c>
      <c r="AH379" s="34" t="e">
        <f>INDEX(Curves!$A$12:$AZ$907,$CA379,CO379)</f>
        <v>#N/A</v>
      </c>
      <c r="AI379" s="34" t="e">
        <f>INDEX(Curves!$A$12:$AZ$907,$CA379,CP379)</f>
        <v>#N/A</v>
      </c>
      <c r="AJ379" s="34"/>
      <c r="AK379" s="34" t="e">
        <f>INDEX(Curves!$A$12:$AZ$907,$CA379,CR379)</f>
        <v>#N/A</v>
      </c>
      <c r="AL379" s="34" t="e">
        <f>INDEX(Curves!$A$12:$AZ$907,$CA379,CS379)</f>
        <v>#N/A</v>
      </c>
      <c r="AM379" s="34" t="e">
        <f>INDEX(Curves!$A$12:$AZ$907,$CA379,CT379)</f>
        <v>#N/A</v>
      </c>
      <c r="AN379" s="34"/>
      <c r="AO379" s="34" t="e">
        <f>INDEX(Curves!$A$12:$AZ$907,$CA379,CV379)</f>
        <v>#N/A</v>
      </c>
      <c r="AP379" s="34" t="e">
        <f>INDEX(Curves!$A$12:$AZ$907,$CA379,CW379)</f>
        <v>#N/A</v>
      </c>
      <c r="AQ379" s="34" t="e">
        <f>INDEX(Curves!$A$12:$AZ$907,$CA379,CX379)</f>
        <v>#N/A</v>
      </c>
      <c r="AR379" s="34"/>
      <c r="AS379" s="34" t="e">
        <f>INDEX(Curves!$A$12:$AZ$907,$CA379,CZ379)</f>
        <v>#N/A</v>
      </c>
      <c r="AT379" s="34" t="e">
        <f>INDEX(Curves!$A$12:$AZ$907,$CA379,DA379)</f>
        <v>#N/A</v>
      </c>
      <c r="AU379" s="34" t="e">
        <f>INDEX(Curves!$A$12:$AZ$907,$CA379,DB379)</f>
        <v>#N/A</v>
      </c>
      <c r="AV379" s="34"/>
      <c r="AW379" s="34" t="e">
        <f>INDEX(Curves!$A$12:$AZ$907,$CA379,DD379)</f>
        <v>#N/A</v>
      </c>
      <c r="AX379" s="34" t="e">
        <f>INDEX(Curves!$A$12:$AZ$907,$CA379,DE379)</f>
        <v>#N/A</v>
      </c>
      <c r="AY379" s="34" t="e">
        <f>INDEX(Curves!$A$12:$AZ$907,$CA379,DF379)</f>
        <v>#N/A</v>
      </c>
      <c r="AZ379" s="34"/>
      <c r="BA379" s="34" t="e">
        <f>INDEX(Curves!$A$12:$AZ$907,$CA379,DH379)</f>
        <v>#N/A</v>
      </c>
      <c r="BB379" s="34" t="e">
        <f>INDEX(Curves!$A$12:$AZ$907,$CA379,DI379)</f>
        <v>#N/A</v>
      </c>
      <c r="BC379" s="34" t="e">
        <f>INDEX(Curves!$A$12:$AZ$907,$CA379,DJ379)</f>
        <v>#N/A</v>
      </c>
      <c r="BD379" s="34"/>
      <c r="BE379" s="34" t="e">
        <f>INDEX(Curves!$A$12:$AZ$907,$CA379,DL379)</f>
        <v>#N/A</v>
      </c>
      <c r="BF379" s="34" t="e">
        <f>INDEX(Curves!$A$12:$AZ$907,$CA379,DM379)</f>
        <v>#N/A</v>
      </c>
      <c r="BG379" s="34" t="e">
        <f>INDEX(Curves!$A$12:$AZ$907,$CA379,DN379)</f>
        <v>#N/A</v>
      </c>
      <c r="BH379" s="34"/>
      <c r="BI379" s="34" t="e">
        <f>INDEX(Curves!$A$12:$AZ$907,$CA379,DP379)</f>
        <v>#N/A</v>
      </c>
      <c r="BJ379" s="34" t="e">
        <f>INDEX(Curves!$A$12:$AZ$907,$CA379,DQ379)</f>
        <v>#N/A</v>
      </c>
      <c r="BK379" s="34" t="e">
        <f>INDEX(Curves!$A$12:$AZ$907,$CA379,DR379)</f>
        <v>#N/A</v>
      </c>
      <c r="BL379"/>
      <c r="BM379"/>
      <c r="BN379" s="17">
        <f t="shared" si="423"/>
        <v>36647</v>
      </c>
      <c r="BO379" s="17">
        <f t="shared" ref="BO379:BX379" si="479">EOMONTH(BN379,1)</f>
        <v>36707</v>
      </c>
      <c r="BP379" s="17">
        <f t="shared" si="479"/>
        <v>36738</v>
      </c>
      <c r="BQ379" s="17">
        <f t="shared" si="479"/>
        <v>36769</v>
      </c>
      <c r="BR379" s="17">
        <f t="shared" si="479"/>
        <v>36799</v>
      </c>
      <c r="BS379" s="17">
        <f t="shared" si="479"/>
        <v>36830</v>
      </c>
      <c r="BT379" s="17">
        <f t="shared" si="479"/>
        <v>36860</v>
      </c>
      <c r="BU379" s="17">
        <f t="shared" si="479"/>
        <v>36891</v>
      </c>
      <c r="BV379" s="17">
        <f t="shared" si="479"/>
        <v>36922</v>
      </c>
      <c r="BW379" s="17">
        <f t="shared" si="479"/>
        <v>36950</v>
      </c>
      <c r="BX379" s="17">
        <f t="shared" si="479"/>
        <v>36981</v>
      </c>
      <c r="BY379" s="9"/>
      <c r="CA379" s="12" t="e">
        <f>MATCH(C379,Curves!$C$12:$C$433,0)</f>
        <v>#N/A</v>
      </c>
      <c r="CB379" s="12">
        <f>MATCH(CONCATENATE("NG ",TEXT($BN379,"mmm-yyyy")),Curves!$11:$11,0)</f>
        <v>20</v>
      </c>
      <c r="CC379" s="12">
        <f>MATCH(CONCATENATE("B ",TEXT($BN379,"mmm-yyyy")),Curves!$11:$11,0)</f>
        <v>8</v>
      </c>
      <c r="CD379" s="12">
        <f>MATCH(CONCATENATE("DISC ",TEXT($BN379,"mmm-yyyy")),Curves!$11:$11,0)</f>
        <v>32</v>
      </c>
      <c r="CE379" s="12"/>
      <c r="CF379" s="12">
        <f>MATCH(CONCATENATE("NG ",TEXT($BO379,"mmm-yyyy")),Curves!$11:$11,0)</f>
        <v>21</v>
      </c>
      <c r="CG379" s="12">
        <f>MATCH(CONCATENATE("B ",TEXT($BO379,"mmm-yyyy")),Curves!$11:$11,0)</f>
        <v>9</v>
      </c>
      <c r="CH379" s="12">
        <f>MATCH(CONCATENATE("DISC ",TEXT($BO379,"mmm-yyyy")),Curves!$11:$11,0)</f>
        <v>33</v>
      </c>
      <c r="CI379" s="12"/>
      <c r="CJ379" s="12">
        <f>MATCH(CONCATENATE("NG ",TEXT($BP379,"mmm-yyyy")),Curves!$11:$11,0)</f>
        <v>22</v>
      </c>
      <c r="CK379" s="12">
        <f>MATCH(CONCATENATE("B ",TEXT($BP379,"mmm-yyyy")),Curves!$11:$11,0)</f>
        <v>10</v>
      </c>
      <c r="CL379" s="12">
        <f>MATCH(CONCATENATE("DISC ",TEXT($BP379,"mmm-yyyy")),Curves!$11:$11,0)</f>
        <v>34</v>
      </c>
      <c r="CM379" s="12"/>
      <c r="CN379" s="12">
        <f>MATCH(CONCATENATE("NG ",TEXT($BQ379,"mmm-yyyy")),Curves!$11:$11,0)</f>
        <v>23</v>
      </c>
      <c r="CO379" s="12">
        <f>MATCH(CONCATENATE("B ",TEXT($BQ379,"mmm-yyyy")),Curves!$11:$11,0)</f>
        <v>11</v>
      </c>
      <c r="CP379" s="12">
        <f>MATCH(CONCATENATE("DISC ",TEXT($BQ379,"mmm-yyyy")),Curves!$11:$11,0)</f>
        <v>35</v>
      </c>
      <c r="CQ379" s="12"/>
      <c r="CR379" s="12">
        <f>MATCH(CONCATENATE("NG ",TEXT($BR379,"mmm-yyyy")),Curves!$11:$11,0)</f>
        <v>24</v>
      </c>
      <c r="CS379" s="12">
        <f>MATCH(CONCATENATE("B ",TEXT($BR379,"mmm-yyyy")),Curves!$11:$11,0)</f>
        <v>12</v>
      </c>
      <c r="CT379" s="12">
        <f>MATCH(CONCATENATE("DISC ",TEXT($BR379,"mmm-yyyy")),Curves!$11:$11,0)</f>
        <v>36</v>
      </c>
      <c r="CU379" s="12"/>
      <c r="CV379" s="12">
        <f>MATCH(CONCATENATE("NG ",TEXT($BS379,"mmm-yyyy")),Curves!$11:$11,0)</f>
        <v>25</v>
      </c>
      <c r="CW379" s="12">
        <f>MATCH(CONCATENATE("B ",TEXT($BS379,"mmm-yyyy")),Curves!$11:$11,0)</f>
        <v>13</v>
      </c>
      <c r="CX379" s="12">
        <f>MATCH(CONCATENATE("DISC ",TEXT($BS379,"mmm-yyyy")),Curves!$11:$11,0)</f>
        <v>37</v>
      </c>
      <c r="CY379" s="12"/>
      <c r="CZ379" s="12">
        <f>MATCH(CONCATENATE("NG ",TEXT($BT379,"mmm-yyyy")),Curves!$11:$11,0)</f>
        <v>26</v>
      </c>
      <c r="DA379" s="12">
        <f>MATCH(CONCATENATE("B ",TEXT($BT379,"mmm-yyyy")),Curves!$11:$11,0)</f>
        <v>14</v>
      </c>
      <c r="DB379" s="12">
        <f>MATCH(CONCATENATE("DISC ",TEXT($BT379,"mmm-yyyy")),Curves!$11:$11,0)</f>
        <v>38</v>
      </c>
      <c r="DC379" s="12"/>
      <c r="DD379" s="12">
        <f>MATCH(CONCATENATE("NG ",TEXT($BU379,"mmm-yyyy")),Curves!$11:$11,0)</f>
        <v>27</v>
      </c>
      <c r="DE379" s="12">
        <f>MATCH(CONCATENATE("B ",TEXT($BU379,"mmm-yyyy")),Curves!$11:$11,0)</f>
        <v>15</v>
      </c>
      <c r="DF379" s="12">
        <f>MATCH(CONCATENATE("DISC ",TEXT($BU379,"mmm-yyyy")),Curves!$11:$11,0)</f>
        <v>39</v>
      </c>
      <c r="DG379" s="12"/>
      <c r="DH379" s="12">
        <f>MATCH(CONCATENATE("NG ",TEXT($BV379,"mmm-yyyy")),Curves!$11:$11,0)</f>
        <v>28</v>
      </c>
      <c r="DI379" s="12">
        <f>MATCH(CONCATENATE("B ",TEXT($BV379,"mmm-yyyy")),Curves!$11:$11,0)</f>
        <v>16</v>
      </c>
      <c r="DJ379" s="12">
        <f>MATCH(CONCATENATE("DISC ",TEXT($BV379,"mmm-yyyy")),Curves!$11:$11,0)</f>
        <v>40</v>
      </c>
      <c r="DL379" s="12">
        <f>MATCH(CONCATENATE("NG ",TEXT($BW379,"mmm-yyyy")),Curves!$11:$11,0)</f>
        <v>29</v>
      </c>
      <c r="DM379" s="12">
        <f>MATCH(CONCATENATE("B ",TEXT($BW379,"mmm-yyyy")),Curves!$11:$11,0)</f>
        <v>17</v>
      </c>
      <c r="DN379" s="12">
        <f>MATCH(CONCATENATE("DISC ",TEXT($BW379,"mmm-yyyy")),Curves!$11:$11,0)</f>
        <v>41</v>
      </c>
      <c r="DP379" s="12">
        <f>MATCH(CONCATENATE("NG ",TEXT($BX379,"mmm-yyyy")),Curves!$11:$11,0)</f>
        <v>30</v>
      </c>
      <c r="DQ379" s="12">
        <f>MATCH(CONCATENATE("B ",TEXT($BX379,"mmm-yyyy")),Curves!$11:$11,0)</f>
        <v>18</v>
      </c>
      <c r="DR379" s="12">
        <f>MATCH(CONCATENATE("DISC ",TEXT($BX379,"mmm-yyyy")),Curves!$11:$11,0)</f>
        <v>42</v>
      </c>
    </row>
    <row r="380" spans="2:122" x14ac:dyDescent="0.2">
      <c r="B380" s="6" t="str">
        <f t="shared" si="407"/>
        <v/>
      </c>
      <c r="C380" s="27" t="str">
        <f>IF(Curves!C389&lt;&gt;"",Curves!C389,"")</f>
        <v/>
      </c>
      <c r="D380" s="31"/>
      <c r="E380" s="20" t="e">
        <f t="shared" si="408"/>
        <v>#N/A</v>
      </c>
      <c r="F380" s="20" t="e">
        <f t="shared" si="410"/>
        <v>#N/A</v>
      </c>
      <c r="G380" s="20" t="e">
        <f t="shared" si="411"/>
        <v>#N/A</v>
      </c>
      <c r="H380" s="20" t="e">
        <f t="shared" si="412"/>
        <v>#N/A</v>
      </c>
      <c r="I380" s="20" t="e">
        <f t="shared" si="413"/>
        <v>#N/A</v>
      </c>
      <c r="J380" s="20" t="e">
        <f t="shared" si="414"/>
        <v>#N/A</v>
      </c>
      <c r="K380" s="20" t="e">
        <f t="shared" si="415"/>
        <v>#N/A</v>
      </c>
      <c r="L380" s="20" t="e">
        <f t="shared" si="416"/>
        <v>#N/A</v>
      </c>
      <c r="M380" s="20" t="e">
        <f t="shared" si="417"/>
        <v>#N/A</v>
      </c>
      <c r="N380" s="20" t="e">
        <f t="shared" si="418"/>
        <v>#N/A</v>
      </c>
      <c r="O380" s="21" t="e">
        <f t="shared" si="419"/>
        <v>#N/A</v>
      </c>
      <c r="P380" s="20"/>
      <c r="Q380" s="50" t="e">
        <f t="shared" si="420"/>
        <v>#N/A</v>
      </c>
      <c r="R380" s="50" t="e">
        <f t="shared" si="469"/>
        <v>#N/A</v>
      </c>
      <c r="S380" s="51" t="e">
        <f t="shared" si="421"/>
        <v>#N/A</v>
      </c>
      <c r="U380" s="34" t="e">
        <f>INDEX(Curves!$A$12:$AZ$907,$CA380,CB380)</f>
        <v>#N/A</v>
      </c>
      <c r="V380" s="34" t="e">
        <f>INDEX(Curves!$A$12:$AZ$907,$CA380,CC380)</f>
        <v>#N/A</v>
      </c>
      <c r="W380" s="34" t="e">
        <f>INDEX(Curves!$A$12:$AZ$907,$CA380,CD380)</f>
        <v>#N/A</v>
      </c>
      <c r="X380" s="34"/>
      <c r="Y380" s="34" t="e">
        <f>INDEX(Curves!$A$12:$AZ$907,$CA380,CF380)</f>
        <v>#N/A</v>
      </c>
      <c r="Z380" s="34" t="e">
        <f>INDEX(Curves!$A$12:$AZ$907,$CA380,CG380)</f>
        <v>#N/A</v>
      </c>
      <c r="AA380" s="34" t="e">
        <f>INDEX(Curves!$A$12:$AZ$907,$CA380,CH380)</f>
        <v>#N/A</v>
      </c>
      <c r="AB380" s="34"/>
      <c r="AC380" s="34" t="e">
        <f>INDEX(Curves!$A$12:$AZ$907,$CA380,CJ380)</f>
        <v>#N/A</v>
      </c>
      <c r="AD380" s="34" t="e">
        <f>INDEX(Curves!$A$12:$AZ$907,$CA380,CK380)</f>
        <v>#N/A</v>
      </c>
      <c r="AE380" s="34" t="e">
        <f>INDEX(Curves!$A$12:$AZ$907,$CA380,CL380)</f>
        <v>#N/A</v>
      </c>
      <c r="AF380" s="34"/>
      <c r="AG380" s="34" t="e">
        <f>INDEX(Curves!$A$12:$AZ$907,$CA380,CN380)</f>
        <v>#N/A</v>
      </c>
      <c r="AH380" s="34" t="e">
        <f>INDEX(Curves!$A$12:$AZ$907,$CA380,CO380)</f>
        <v>#N/A</v>
      </c>
      <c r="AI380" s="34" t="e">
        <f>INDEX(Curves!$A$12:$AZ$907,$CA380,CP380)</f>
        <v>#N/A</v>
      </c>
      <c r="AJ380" s="34"/>
      <c r="AK380" s="34" t="e">
        <f>INDEX(Curves!$A$12:$AZ$907,$CA380,CR380)</f>
        <v>#N/A</v>
      </c>
      <c r="AL380" s="34" t="e">
        <f>INDEX(Curves!$A$12:$AZ$907,$CA380,CS380)</f>
        <v>#N/A</v>
      </c>
      <c r="AM380" s="34" t="e">
        <f>INDEX(Curves!$A$12:$AZ$907,$CA380,CT380)</f>
        <v>#N/A</v>
      </c>
      <c r="AN380" s="34"/>
      <c r="AO380" s="34" t="e">
        <f>INDEX(Curves!$A$12:$AZ$907,$CA380,CV380)</f>
        <v>#N/A</v>
      </c>
      <c r="AP380" s="34" t="e">
        <f>INDEX(Curves!$A$12:$AZ$907,$CA380,CW380)</f>
        <v>#N/A</v>
      </c>
      <c r="AQ380" s="34" t="e">
        <f>INDEX(Curves!$A$12:$AZ$907,$CA380,CX380)</f>
        <v>#N/A</v>
      </c>
      <c r="AR380" s="34"/>
      <c r="AS380" s="34" t="e">
        <f>INDEX(Curves!$A$12:$AZ$907,$CA380,CZ380)</f>
        <v>#N/A</v>
      </c>
      <c r="AT380" s="34" t="e">
        <f>INDEX(Curves!$A$12:$AZ$907,$CA380,DA380)</f>
        <v>#N/A</v>
      </c>
      <c r="AU380" s="34" t="e">
        <f>INDEX(Curves!$A$12:$AZ$907,$CA380,DB380)</f>
        <v>#N/A</v>
      </c>
      <c r="AV380" s="34"/>
      <c r="AW380" s="34" t="e">
        <f>INDEX(Curves!$A$12:$AZ$907,$CA380,DD380)</f>
        <v>#N/A</v>
      </c>
      <c r="AX380" s="34" t="e">
        <f>INDEX(Curves!$A$12:$AZ$907,$CA380,DE380)</f>
        <v>#N/A</v>
      </c>
      <c r="AY380" s="34" t="e">
        <f>INDEX(Curves!$A$12:$AZ$907,$CA380,DF380)</f>
        <v>#N/A</v>
      </c>
      <c r="AZ380" s="34"/>
      <c r="BA380" s="34" t="e">
        <f>INDEX(Curves!$A$12:$AZ$907,$CA380,DH380)</f>
        <v>#N/A</v>
      </c>
      <c r="BB380" s="34" t="e">
        <f>INDEX(Curves!$A$12:$AZ$907,$CA380,DI380)</f>
        <v>#N/A</v>
      </c>
      <c r="BC380" s="34" t="e">
        <f>INDEX(Curves!$A$12:$AZ$907,$CA380,DJ380)</f>
        <v>#N/A</v>
      </c>
      <c r="BD380" s="34"/>
      <c r="BE380" s="34" t="e">
        <f>INDEX(Curves!$A$12:$AZ$907,$CA380,DL380)</f>
        <v>#N/A</v>
      </c>
      <c r="BF380" s="34" t="e">
        <f>INDEX(Curves!$A$12:$AZ$907,$CA380,DM380)</f>
        <v>#N/A</v>
      </c>
      <c r="BG380" s="34" t="e">
        <f>INDEX(Curves!$A$12:$AZ$907,$CA380,DN380)</f>
        <v>#N/A</v>
      </c>
      <c r="BH380" s="34"/>
      <c r="BI380" s="34" t="e">
        <f>INDEX(Curves!$A$12:$AZ$907,$CA380,DP380)</f>
        <v>#N/A</v>
      </c>
      <c r="BJ380" s="34" t="e">
        <f>INDEX(Curves!$A$12:$AZ$907,$CA380,DQ380)</f>
        <v>#N/A</v>
      </c>
      <c r="BK380" s="34" t="e">
        <f>INDEX(Curves!$A$12:$AZ$907,$CA380,DR380)</f>
        <v>#N/A</v>
      </c>
      <c r="BL380"/>
      <c r="BM380"/>
      <c r="BN380" s="17">
        <f t="shared" si="423"/>
        <v>36647</v>
      </c>
      <c r="BO380" s="17">
        <f t="shared" ref="BO380:BX380" si="480">EOMONTH(BN380,1)</f>
        <v>36707</v>
      </c>
      <c r="BP380" s="17">
        <f t="shared" si="480"/>
        <v>36738</v>
      </c>
      <c r="BQ380" s="17">
        <f t="shared" si="480"/>
        <v>36769</v>
      </c>
      <c r="BR380" s="17">
        <f t="shared" si="480"/>
        <v>36799</v>
      </c>
      <c r="BS380" s="17">
        <f t="shared" si="480"/>
        <v>36830</v>
      </c>
      <c r="BT380" s="17">
        <f t="shared" si="480"/>
        <v>36860</v>
      </c>
      <c r="BU380" s="17">
        <f t="shared" si="480"/>
        <v>36891</v>
      </c>
      <c r="BV380" s="17">
        <f t="shared" si="480"/>
        <v>36922</v>
      </c>
      <c r="BW380" s="17">
        <f t="shared" si="480"/>
        <v>36950</v>
      </c>
      <c r="BX380" s="17">
        <f t="shared" si="480"/>
        <v>36981</v>
      </c>
      <c r="BY380" s="9"/>
      <c r="CA380" s="12" t="e">
        <f>MATCH(C380,Curves!$C$12:$C$433,0)</f>
        <v>#N/A</v>
      </c>
      <c r="CB380" s="12">
        <f>MATCH(CONCATENATE("NG ",TEXT($BN380,"mmm-yyyy")),Curves!$11:$11,0)</f>
        <v>20</v>
      </c>
      <c r="CC380" s="12">
        <f>MATCH(CONCATENATE("B ",TEXT($BN380,"mmm-yyyy")),Curves!$11:$11,0)</f>
        <v>8</v>
      </c>
      <c r="CD380" s="12">
        <f>MATCH(CONCATENATE("DISC ",TEXT($BN380,"mmm-yyyy")),Curves!$11:$11,0)</f>
        <v>32</v>
      </c>
      <c r="CE380" s="12"/>
      <c r="CF380" s="12">
        <f>MATCH(CONCATENATE("NG ",TEXT($BO380,"mmm-yyyy")),Curves!$11:$11,0)</f>
        <v>21</v>
      </c>
      <c r="CG380" s="12">
        <f>MATCH(CONCATENATE("B ",TEXT($BO380,"mmm-yyyy")),Curves!$11:$11,0)</f>
        <v>9</v>
      </c>
      <c r="CH380" s="12">
        <f>MATCH(CONCATENATE("DISC ",TEXT($BO380,"mmm-yyyy")),Curves!$11:$11,0)</f>
        <v>33</v>
      </c>
      <c r="CI380" s="12"/>
      <c r="CJ380" s="12">
        <f>MATCH(CONCATENATE("NG ",TEXT($BP380,"mmm-yyyy")),Curves!$11:$11,0)</f>
        <v>22</v>
      </c>
      <c r="CK380" s="12">
        <f>MATCH(CONCATENATE("B ",TEXT($BP380,"mmm-yyyy")),Curves!$11:$11,0)</f>
        <v>10</v>
      </c>
      <c r="CL380" s="12">
        <f>MATCH(CONCATENATE("DISC ",TEXT($BP380,"mmm-yyyy")),Curves!$11:$11,0)</f>
        <v>34</v>
      </c>
      <c r="CM380" s="12"/>
      <c r="CN380" s="12">
        <f>MATCH(CONCATENATE("NG ",TEXT($BQ380,"mmm-yyyy")),Curves!$11:$11,0)</f>
        <v>23</v>
      </c>
      <c r="CO380" s="12">
        <f>MATCH(CONCATENATE("B ",TEXT($BQ380,"mmm-yyyy")),Curves!$11:$11,0)</f>
        <v>11</v>
      </c>
      <c r="CP380" s="12">
        <f>MATCH(CONCATENATE("DISC ",TEXT($BQ380,"mmm-yyyy")),Curves!$11:$11,0)</f>
        <v>35</v>
      </c>
      <c r="CQ380" s="12"/>
      <c r="CR380" s="12">
        <f>MATCH(CONCATENATE("NG ",TEXT($BR380,"mmm-yyyy")),Curves!$11:$11,0)</f>
        <v>24</v>
      </c>
      <c r="CS380" s="12">
        <f>MATCH(CONCATENATE("B ",TEXT($BR380,"mmm-yyyy")),Curves!$11:$11,0)</f>
        <v>12</v>
      </c>
      <c r="CT380" s="12">
        <f>MATCH(CONCATENATE("DISC ",TEXT($BR380,"mmm-yyyy")),Curves!$11:$11,0)</f>
        <v>36</v>
      </c>
      <c r="CU380" s="12"/>
      <c r="CV380" s="12">
        <f>MATCH(CONCATENATE("NG ",TEXT($BS380,"mmm-yyyy")),Curves!$11:$11,0)</f>
        <v>25</v>
      </c>
      <c r="CW380" s="12">
        <f>MATCH(CONCATENATE("B ",TEXT($BS380,"mmm-yyyy")),Curves!$11:$11,0)</f>
        <v>13</v>
      </c>
      <c r="CX380" s="12">
        <f>MATCH(CONCATENATE("DISC ",TEXT($BS380,"mmm-yyyy")),Curves!$11:$11,0)</f>
        <v>37</v>
      </c>
      <c r="CY380" s="12"/>
      <c r="CZ380" s="12">
        <f>MATCH(CONCATENATE("NG ",TEXT($BT380,"mmm-yyyy")),Curves!$11:$11,0)</f>
        <v>26</v>
      </c>
      <c r="DA380" s="12">
        <f>MATCH(CONCATENATE("B ",TEXT($BT380,"mmm-yyyy")),Curves!$11:$11,0)</f>
        <v>14</v>
      </c>
      <c r="DB380" s="12">
        <f>MATCH(CONCATENATE("DISC ",TEXT($BT380,"mmm-yyyy")),Curves!$11:$11,0)</f>
        <v>38</v>
      </c>
      <c r="DC380" s="12"/>
      <c r="DD380" s="12">
        <f>MATCH(CONCATENATE("NG ",TEXT($BU380,"mmm-yyyy")),Curves!$11:$11,0)</f>
        <v>27</v>
      </c>
      <c r="DE380" s="12">
        <f>MATCH(CONCATENATE("B ",TEXT($BU380,"mmm-yyyy")),Curves!$11:$11,0)</f>
        <v>15</v>
      </c>
      <c r="DF380" s="12">
        <f>MATCH(CONCATENATE("DISC ",TEXT($BU380,"mmm-yyyy")),Curves!$11:$11,0)</f>
        <v>39</v>
      </c>
      <c r="DG380" s="12"/>
      <c r="DH380" s="12">
        <f>MATCH(CONCATENATE("NG ",TEXT($BV380,"mmm-yyyy")),Curves!$11:$11,0)</f>
        <v>28</v>
      </c>
      <c r="DI380" s="12">
        <f>MATCH(CONCATENATE("B ",TEXT($BV380,"mmm-yyyy")),Curves!$11:$11,0)</f>
        <v>16</v>
      </c>
      <c r="DJ380" s="12">
        <f>MATCH(CONCATENATE("DISC ",TEXT($BV380,"mmm-yyyy")),Curves!$11:$11,0)</f>
        <v>40</v>
      </c>
      <c r="DL380" s="12">
        <f>MATCH(CONCATENATE("NG ",TEXT($BW380,"mmm-yyyy")),Curves!$11:$11,0)</f>
        <v>29</v>
      </c>
      <c r="DM380" s="12">
        <f>MATCH(CONCATENATE("B ",TEXT($BW380,"mmm-yyyy")),Curves!$11:$11,0)</f>
        <v>17</v>
      </c>
      <c r="DN380" s="12">
        <f>MATCH(CONCATENATE("DISC ",TEXT($BW380,"mmm-yyyy")),Curves!$11:$11,0)</f>
        <v>41</v>
      </c>
      <c r="DP380" s="12">
        <f>MATCH(CONCATENATE("NG ",TEXT($BX380,"mmm-yyyy")),Curves!$11:$11,0)</f>
        <v>30</v>
      </c>
      <c r="DQ380" s="12">
        <f>MATCH(CONCATENATE("B ",TEXT($BX380,"mmm-yyyy")),Curves!$11:$11,0)</f>
        <v>18</v>
      </c>
      <c r="DR380" s="12">
        <f>MATCH(CONCATENATE("DISC ",TEXT($BX380,"mmm-yyyy")),Curves!$11:$11,0)</f>
        <v>42</v>
      </c>
    </row>
    <row r="381" spans="2:122" x14ac:dyDescent="0.2">
      <c r="B381" s="6" t="str">
        <f t="shared" si="407"/>
        <v/>
      </c>
      <c r="C381" s="27" t="str">
        <f>IF(Curves!C390&lt;&gt;"",Curves!C390,"")</f>
        <v/>
      </c>
      <c r="D381" s="31"/>
      <c r="E381" s="20" t="e">
        <f t="shared" si="408"/>
        <v>#N/A</v>
      </c>
      <c r="F381" s="20" t="e">
        <f t="shared" si="410"/>
        <v>#N/A</v>
      </c>
      <c r="G381" s="20" t="e">
        <f t="shared" si="411"/>
        <v>#N/A</v>
      </c>
      <c r="H381" s="20" t="e">
        <f t="shared" si="412"/>
        <v>#N/A</v>
      </c>
      <c r="I381" s="20" t="e">
        <f t="shared" si="413"/>
        <v>#N/A</v>
      </c>
      <c r="J381" s="20" t="e">
        <f t="shared" si="414"/>
        <v>#N/A</v>
      </c>
      <c r="K381" s="20" t="e">
        <f t="shared" si="415"/>
        <v>#N/A</v>
      </c>
      <c r="L381" s="20" t="e">
        <f t="shared" si="416"/>
        <v>#N/A</v>
      </c>
      <c r="M381" s="20" t="e">
        <f t="shared" si="417"/>
        <v>#N/A</v>
      </c>
      <c r="N381" s="20" t="e">
        <f t="shared" si="418"/>
        <v>#N/A</v>
      </c>
      <c r="O381" s="21" t="e">
        <f t="shared" si="419"/>
        <v>#N/A</v>
      </c>
      <c r="P381" s="20"/>
      <c r="Q381" s="50" t="e">
        <f t="shared" si="420"/>
        <v>#N/A</v>
      </c>
      <c r="R381" s="50" t="e">
        <f t="shared" si="469"/>
        <v>#N/A</v>
      </c>
      <c r="S381" s="51" t="e">
        <f t="shared" si="421"/>
        <v>#N/A</v>
      </c>
      <c r="U381" s="34" t="e">
        <f>INDEX(Curves!$A$12:$AZ$907,$CA381,CB381)</f>
        <v>#N/A</v>
      </c>
      <c r="V381" s="34" t="e">
        <f>INDEX(Curves!$A$12:$AZ$907,$CA381,CC381)</f>
        <v>#N/A</v>
      </c>
      <c r="W381" s="34" t="e">
        <f>INDEX(Curves!$A$12:$AZ$907,$CA381,CD381)</f>
        <v>#N/A</v>
      </c>
      <c r="X381" s="34"/>
      <c r="Y381" s="34" t="e">
        <f>INDEX(Curves!$A$12:$AZ$907,$CA381,CF381)</f>
        <v>#N/A</v>
      </c>
      <c r="Z381" s="34" t="e">
        <f>INDEX(Curves!$A$12:$AZ$907,$CA381,CG381)</f>
        <v>#N/A</v>
      </c>
      <c r="AA381" s="34" t="e">
        <f>INDEX(Curves!$A$12:$AZ$907,$CA381,CH381)</f>
        <v>#N/A</v>
      </c>
      <c r="AB381" s="34"/>
      <c r="AC381" s="34" t="e">
        <f>INDEX(Curves!$A$12:$AZ$907,$CA381,CJ381)</f>
        <v>#N/A</v>
      </c>
      <c r="AD381" s="34" t="e">
        <f>INDEX(Curves!$A$12:$AZ$907,$CA381,CK381)</f>
        <v>#N/A</v>
      </c>
      <c r="AE381" s="34" t="e">
        <f>INDEX(Curves!$A$12:$AZ$907,$CA381,CL381)</f>
        <v>#N/A</v>
      </c>
      <c r="AF381" s="34"/>
      <c r="AG381" s="34" t="e">
        <f>INDEX(Curves!$A$12:$AZ$907,$CA381,CN381)</f>
        <v>#N/A</v>
      </c>
      <c r="AH381" s="34" t="e">
        <f>INDEX(Curves!$A$12:$AZ$907,$CA381,CO381)</f>
        <v>#N/A</v>
      </c>
      <c r="AI381" s="34" t="e">
        <f>INDEX(Curves!$A$12:$AZ$907,$CA381,CP381)</f>
        <v>#N/A</v>
      </c>
      <c r="AJ381" s="34"/>
      <c r="AK381" s="34" t="e">
        <f>INDEX(Curves!$A$12:$AZ$907,$CA381,CR381)</f>
        <v>#N/A</v>
      </c>
      <c r="AL381" s="34" t="e">
        <f>INDEX(Curves!$A$12:$AZ$907,$CA381,CS381)</f>
        <v>#N/A</v>
      </c>
      <c r="AM381" s="34" t="e">
        <f>INDEX(Curves!$A$12:$AZ$907,$CA381,CT381)</f>
        <v>#N/A</v>
      </c>
      <c r="AN381" s="34"/>
      <c r="AO381" s="34" t="e">
        <f>INDEX(Curves!$A$12:$AZ$907,$CA381,CV381)</f>
        <v>#N/A</v>
      </c>
      <c r="AP381" s="34" t="e">
        <f>INDEX(Curves!$A$12:$AZ$907,$CA381,CW381)</f>
        <v>#N/A</v>
      </c>
      <c r="AQ381" s="34" t="e">
        <f>INDEX(Curves!$A$12:$AZ$907,$CA381,CX381)</f>
        <v>#N/A</v>
      </c>
      <c r="AR381" s="34"/>
      <c r="AS381" s="34" t="e">
        <f>INDEX(Curves!$A$12:$AZ$907,$CA381,CZ381)</f>
        <v>#N/A</v>
      </c>
      <c r="AT381" s="34" t="e">
        <f>INDEX(Curves!$A$12:$AZ$907,$CA381,DA381)</f>
        <v>#N/A</v>
      </c>
      <c r="AU381" s="34" t="e">
        <f>INDEX(Curves!$A$12:$AZ$907,$CA381,DB381)</f>
        <v>#N/A</v>
      </c>
      <c r="AV381" s="34"/>
      <c r="AW381" s="34" t="e">
        <f>INDEX(Curves!$A$12:$AZ$907,$CA381,DD381)</f>
        <v>#N/A</v>
      </c>
      <c r="AX381" s="34" t="e">
        <f>INDEX(Curves!$A$12:$AZ$907,$CA381,DE381)</f>
        <v>#N/A</v>
      </c>
      <c r="AY381" s="34" t="e">
        <f>INDEX(Curves!$A$12:$AZ$907,$CA381,DF381)</f>
        <v>#N/A</v>
      </c>
      <c r="AZ381" s="34"/>
      <c r="BA381" s="34" t="e">
        <f>INDEX(Curves!$A$12:$AZ$907,$CA381,DH381)</f>
        <v>#N/A</v>
      </c>
      <c r="BB381" s="34" t="e">
        <f>INDEX(Curves!$A$12:$AZ$907,$CA381,DI381)</f>
        <v>#N/A</v>
      </c>
      <c r="BC381" s="34" t="e">
        <f>INDEX(Curves!$A$12:$AZ$907,$CA381,DJ381)</f>
        <v>#N/A</v>
      </c>
      <c r="BD381" s="34"/>
      <c r="BE381" s="34" t="e">
        <f>INDEX(Curves!$A$12:$AZ$907,$CA381,DL381)</f>
        <v>#N/A</v>
      </c>
      <c r="BF381" s="34" t="e">
        <f>INDEX(Curves!$A$12:$AZ$907,$CA381,DM381)</f>
        <v>#N/A</v>
      </c>
      <c r="BG381" s="34" t="e">
        <f>INDEX(Curves!$A$12:$AZ$907,$CA381,DN381)</f>
        <v>#N/A</v>
      </c>
      <c r="BH381" s="34"/>
      <c r="BI381" s="34" t="e">
        <f>INDEX(Curves!$A$12:$AZ$907,$CA381,DP381)</f>
        <v>#N/A</v>
      </c>
      <c r="BJ381" s="34" t="e">
        <f>INDEX(Curves!$A$12:$AZ$907,$CA381,DQ381)</f>
        <v>#N/A</v>
      </c>
      <c r="BK381" s="34" t="e">
        <f>INDEX(Curves!$A$12:$AZ$907,$CA381,DR381)</f>
        <v>#N/A</v>
      </c>
      <c r="BL381"/>
      <c r="BM381"/>
      <c r="BN381" s="17">
        <f t="shared" si="423"/>
        <v>36647</v>
      </c>
      <c r="BO381" s="17">
        <f t="shared" ref="BO381:BX381" si="481">EOMONTH(BN381,1)</f>
        <v>36707</v>
      </c>
      <c r="BP381" s="17">
        <f t="shared" si="481"/>
        <v>36738</v>
      </c>
      <c r="BQ381" s="17">
        <f t="shared" si="481"/>
        <v>36769</v>
      </c>
      <c r="BR381" s="17">
        <f t="shared" si="481"/>
        <v>36799</v>
      </c>
      <c r="BS381" s="17">
        <f t="shared" si="481"/>
        <v>36830</v>
      </c>
      <c r="BT381" s="17">
        <f t="shared" si="481"/>
        <v>36860</v>
      </c>
      <c r="BU381" s="17">
        <f t="shared" si="481"/>
        <v>36891</v>
      </c>
      <c r="BV381" s="17">
        <f t="shared" si="481"/>
        <v>36922</v>
      </c>
      <c r="BW381" s="17">
        <f t="shared" si="481"/>
        <v>36950</v>
      </c>
      <c r="BX381" s="17">
        <f t="shared" si="481"/>
        <v>36981</v>
      </c>
      <c r="BY381" s="9"/>
      <c r="CA381" s="12" t="e">
        <f>MATCH(C381,Curves!$C$12:$C$433,0)</f>
        <v>#N/A</v>
      </c>
      <c r="CB381" s="12">
        <f>MATCH(CONCATENATE("NG ",TEXT($BN381,"mmm-yyyy")),Curves!$11:$11,0)</f>
        <v>20</v>
      </c>
      <c r="CC381" s="12">
        <f>MATCH(CONCATENATE("B ",TEXT($BN381,"mmm-yyyy")),Curves!$11:$11,0)</f>
        <v>8</v>
      </c>
      <c r="CD381" s="12">
        <f>MATCH(CONCATENATE("DISC ",TEXT($BN381,"mmm-yyyy")),Curves!$11:$11,0)</f>
        <v>32</v>
      </c>
      <c r="CE381" s="12"/>
      <c r="CF381" s="12">
        <f>MATCH(CONCATENATE("NG ",TEXT($BO381,"mmm-yyyy")),Curves!$11:$11,0)</f>
        <v>21</v>
      </c>
      <c r="CG381" s="12">
        <f>MATCH(CONCATENATE("B ",TEXT($BO381,"mmm-yyyy")),Curves!$11:$11,0)</f>
        <v>9</v>
      </c>
      <c r="CH381" s="12">
        <f>MATCH(CONCATENATE("DISC ",TEXT($BO381,"mmm-yyyy")),Curves!$11:$11,0)</f>
        <v>33</v>
      </c>
      <c r="CI381" s="12"/>
      <c r="CJ381" s="12">
        <f>MATCH(CONCATENATE("NG ",TEXT($BP381,"mmm-yyyy")),Curves!$11:$11,0)</f>
        <v>22</v>
      </c>
      <c r="CK381" s="12">
        <f>MATCH(CONCATENATE("B ",TEXT($BP381,"mmm-yyyy")),Curves!$11:$11,0)</f>
        <v>10</v>
      </c>
      <c r="CL381" s="12">
        <f>MATCH(CONCATENATE("DISC ",TEXT($BP381,"mmm-yyyy")),Curves!$11:$11,0)</f>
        <v>34</v>
      </c>
      <c r="CM381" s="12"/>
      <c r="CN381" s="12">
        <f>MATCH(CONCATENATE("NG ",TEXT($BQ381,"mmm-yyyy")),Curves!$11:$11,0)</f>
        <v>23</v>
      </c>
      <c r="CO381" s="12">
        <f>MATCH(CONCATENATE("B ",TEXT($BQ381,"mmm-yyyy")),Curves!$11:$11,0)</f>
        <v>11</v>
      </c>
      <c r="CP381" s="12">
        <f>MATCH(CONCATENATE("DISC ",TEXT($BQ381,"mmm-yyyy")),Curves!$11:$11,0)</f>
        <v>35</v>
      </c>
      <c r="CQ381" s="12"/>
      <c r="CR381" s="12">
        <f>MATCH(CONCATENATE("NG ",TEXT($BR381,"mmm-yyyy")),Curves!$11:$11,0)</f>
        <v>24</v>
      </c>
      <c r="CS381" s="12">
        <f>MATCH(CONCATENATE("B ",TEXT($BR381,"mmm-yyyy")),Curves!$11:$11,0)</f>
        <v>12</v>
      </c>
      <c r="CT381" s="12">
        <f>MATCH(CONCATENATE("DISC ",TEXT($BR381,"mmm-yyyy")),Curves!$11:$11,0)</f>
        <v>36</v>
      </c>
      <c r="CU381" s="12"/>
      <c r="CV381" s="12">
        <f>MATCH(CONCATENATE("NG ",TEXT($BS381,"mmm-yyyy")),Curves!$11:$11,0)</f>
        <v>25</v>
      </c>
      <c r="CW381" s="12">
        <f>MATCH(CONCATENATE("B ",TEXT($BS381,"mmm-yyyy")),Curves!$11:$11,0)</f>
        <v>13</v>
      </c>
      <c r="CX381" s="12">
        <f>MATCH(CONCATENATE("DISC ",TEXT($BS381,"mmm-yyyy")),Curves!$11:$11,0)</f>
        <v>37</v>
      </c>
      <c r="CY381" s="12"/>
      <c r="CZ381" s="12">
        <f>MATCH(CONCATENATE("NG ",TEXT($BT381,"mmm-yyyy")),Curves!$11:$11,0)</f>
        <v>26</v>
      </c>
      <c r="DA381" s="12">
        <f>MATCH(CONCATENATE("B ",TEXT($BT381,"mmm-yyyy")),Curves!$11:$11,0)</f>
        <v>14</v>
      </c>
      <c r="DB381" s="12">
        <f>MATCH(CONCATENATE("DISC ",TEXT($BT381,"mmm-yyyy")),Curves!$11:$11,0)</f>
        <v>38</v>
      </c>
      <c r="DC381" s="12"/>
      <c r="DD381" s="12">
        <f>MATCH(CONCATENATE("NG ",TEXT($BU381,"mmm-yyyy")),Curves!$11:$11,0)</f>
        <v>27</v>
      </c>
      <c r="DE381" s="12">
        <f>MATCH(CONCATENATE("B ",TEXT($BU381,"mmm-yyyy")),Curves!$11:$11,0)</f>
        <v>15</v>
      </c>
      <c r="DF381" s="12">
        <f>MATCH(CONCATENATE("DISC ",TEXT($BU381,"mmm-yyyy")),Curves!$11:$11,0)</f>
        <v>39</v>
      </c>
      <c r="DG381" s="12"/>
      <c r="DH381" s="12">
        <f>MATCH(CONCATENATE("NG ",TEXT($BV381,"mmm-yyyy")),Curves!$11:$11,0)</f>
        <v>28</v>
      </c>
      <c r="DI381" s="12">
        <f>MATCH(CONCATENATE("B ",TEXT($BV381,"mmm-yyyy")),Curves!$11:$11,0)</f>
        <v>16</v>
      </c>
      <c r="DJ381" s="12">
        <f>MATCH(CONCATENATE("DISC ",TEXT($BV381,"mmm-yyyy")),Curves!$11:$11,0)</f>
        <v>40</v>
      </c>
      <c r="DL381" s="12">
        <f>MATCH(CONCATENATE("NG ",TEXT($BW381,"mmm-yyyy")),Curves!$11:$11,0)</f>
        <v>29</v>
      </c>
      <c r="DM381" s="12">
        <f>MATCH(CONCATENATE("B ",TEXT($BW381,"mmm-yyyy")),Curves!$11:$11,0)</f>
        <v>17</v>
      </c>
      <c r="DN381" s="12">
        <f>MATCH(CONCATENATE("DISC ",TEXT($BW381,"mmm-yyyy")),Curves!$11:$11,0)</f>
        <v>41</v>
      </c>
      <c r="DP381" s="12">
        <f>MATCH(CONCATENATE("NG ",TEXT($BX381,"mmm-yyyy")),Curves!$11:$11,0)</f>
        <v>30</v>
      </c>
      <c r="DQ381" s="12">
        <f>MATCH(CONCATENATE("B ",TEXT($BX381,"mmm-yyyy")),Curves!$11:$11,0)</f>
        <v>18</v>
      </c>
      <c r="DR381" s="12">
        <f>MATCH(CONCATENATE("DISC ",TEXT($BX381,"mmm-yyyy")),Curves!$11:$11,0)</f>
        <v>42</v>
      </c>
    </row>
    <row r="382" spans="2:122" x14ac:dyDescent="0.2">
      <c r="B382" s="6" t="str">
        <f t="shared" si="407"/>
        <v/>
      </c>
      <c r="C382" s="27" t="str">
        <f>IF(Curves!C391&lt;&gt;"",Curves!C391,"")</f>
        <v/>
      </c>
      <c r="D382" s="31"/>
      <c r="E382" s="20" t="e">
        <f t="shared" si="408"/>
        <v>#N/A</v>
      </c>
      <c r="F382" s="20" t="e">
        <f t="shared" si="410"/>
        <v>#N/A</v>
      </c>
      <c r="G382" s="20" t="e">
        <f t="shared" si="411"/>
        <v>#N/A</v>
      </c>
      <c r="H382" s="20" t="e">
        <f t="shared" si="412"/>
        <v>#N/A</v>
      </c>
      <c r="I382" s="20" t="e">
        <f t="shared" si="413"/>
        <v>#N/A</v>
      </c>
      <c r="J382" s="20" t="e">
        <f t="shared" si="414"/>
        <v>#N/A</v>
      </c>
      <c r="K382" s="20" t="e">
        <f t="shared" si="415"/>
        <v>#N/A</v>
      </c>
      <c r="L382" s="20" t="e">
        <f t="shared" si="416"/>
        <v>#N/A</v>
      </c>
      <c r="M382" s="20" t="e">
        <f t="shared" si="417"/>
        <v>#N/A</v>
      </c>
      <c r="N382" s="20" t="e">
        <f t="shared" si="418"/>
        <v>#N/A</v>
      </c>
      <c r="O382" s="21" t="e">
        <f t="shared" si="419"/>
        <v>#N/A</v>
      </c>
      <c r="P382" s="20"/>
      <c r="Q382" s="50" t="e">
        <f t="shared" si="420"/>
        <v>#N/A</v>
      </c>
      <c r="R382" s="50" t="e">
        <f t="shared" si="469"/>
        <v>#N/A</v>
      </c>
      <c r="S382" s="51" t="e">
        <f t="shared" si="421"/>
        <v>#N/A</v>
      </c>
      <c r="U382" s="34" t="e">
        <f>INDEX(Curves!$A$12:$AZ$907,$CA382,CB382)</f>
        <v>#N/A</v>
      </c>
      <c r="V382" s="34" t="e">
        <f>INDEX(Curves!$A$12:$AZ$907,$CA382,CC382)</f>
        <v>#N/A</v>
      </c>
      <c r="W382" s="34" t="e">
        <f>INDEX(Curves!$A$12:$AZ$907,$CA382,CD382)</f>
        <v>#N/A</v>
      </c>
      <c r="X382" s="34"/>
      <c r="Y382" s="34" t="e">
        <f>INDEX(Curves!$A$12:$AZ$907,$CA382,CF382)</f>
        <v>#N/A</v>
      </c>
      <c r="Z382" s="34" t="e">
        <f>INDEX(Curves!$A$12:$AZ$907,$CA382,CG382)</f>
        <v>#N/A</v>
      </c>
      <c r="AA382" s="34" t="e">
        <f>INDEX(Curves!$A$12:$AZ$907,$CA382,CH382)</f>
        <v>#N/A</v>
      </c>
      <c r="AB382" s="34"/>
      <c r="AC382" s="34" t="e">
        <f>INDEX(Curves!$A$12:$AZ$907,$CA382,CJ382)</f>
        <v>#N/A</v>
      </c>
      <c r="AD382" s="34" t="e">
        <f>INDEX(Curves!$A$12:$AZ$907,$CA382,CK382)</f>
        <v>#N/A</v>
      </c>
      <c r="AE382" s="34" t="e">
        <f>INDEX(Curves!$A$12:$AZ$907,$CA382,CL382)</f>
        <v>#N/A</v>
      </c>
      <c r="AF382" s="34"/>
      <c r="AG382" s="34" t="e">
        <f>INDEX(Curves!$A$12:$AZ$907,$CA382,CN382)</f>
        <v>#N/A</v>
      </c>
      <c r="AH382" s="34" t="e">
        <f>INDEX(Curves!$A$12:$AZ$907,$CA382,CO382)</f>
        <v>#N/A</v>
      </c>
      <c r="AI382" s="34" t="e">
        <f>INDEX(Curves!$A$12:$AZ$907,$CA382,CP382)</f>
        <v>#N/A</v>
      </c>
      <c r="AJ382" s="34"/>
      <c r="AK382" s="34" t="e">
        <f>INDEX(Curves!$A$12:$AZ$907,$CA382,CR382)</f>
        <v>#N/A</v>
      </c>
      <c r="AL382" s="34" t="e">
        <f>INDEX(Curves!$A$12:$AZ$907,$CA382,CS382)</f>
        <v>#N/A</v>
      </c>
      <c r="AM382" s="34" t="e">
        <f>INDEX(Curves!$A$12:$AZ$907,$CA382,CT382)</f>
        <v>#N/A</v>
      </c>
      <c r="AN382" s="34"/>
      <c r="AO382" s="34" t="e">
        <f>INDEX(Curves!$A$12:$AZ$907,$CA382,CV382)</f>
        <v>#N/A</v>
      </c>
      <c r="AP382" s="34" t="e">
        <f>INDEX(Curves!$A$12:$AZ$907,$CA382,CW382)</f>
        <v>#N/A</v>
      </c>
      <c r="AQ382" s="34" t="e">
        <f>INDEX(Curves!$A$12:$AZ$907,$CA382,CX382)</f>
        <v>#N/A</v>
      </c>
      <c r="AR382" s="34"/>
      <c r="AS382" s="34" t="e">
        <f>INDEX(Curves!$A$12:$AZ$907,$CA382,CZ382)</f>
        <v>#N/A</v>
      </c>
      <c r="AT382" s="34" t="e">
        <f>INDEX(Curves!$A$12:$AZ$907,$CA382,DA382)</f>
        <v>#N/A</v>
      </c>
      <c r="AU382" s="34" t="e">
        <f>INDEX(Curves!$A$12:$AZ$907,$CA382,DB382)</f>
        <v>#N/A</v>
      </c>
      <c r="AV382" s="34"/>
      <c r="AW382" s="34" t="e">
        <f>INDEX(Curves!$A$12:$AZ$907,$CA382,DD382)</f>
        <v>#N/A</v>
      </c>
      <c r="AX382" s="34" t="e">
        <f>INDEX(Curves!$A$12:$AZ$907,$CA382,DE382)</f>
        <v>#N/A</v>
      </c>
      <c r="AY382" s="34" t="e">
        <f>INDEX(Curves!$A$12:$AZ$907,$CA382,DF382)</f>
        <v>#N/A</v>
      </c>
      <c r="AZ382" s="34"/>
      <c r="BA382" s="34" t="e">
        <f>INDEX(Curves!$A$12:$AZ$907,$CA382,DH382)</f>
        <v>#N/A</v>
      </c>
      <c r="BB382" s="34" t="e">
        <f>INDEX(Curves!$A$12:$AZ$907,$CA382,DI382)</f>
        <v>#N/A</v>
      </c>
      <c r="BC382" s="34" t="e">
        <f>INDEX(Curves!$A$12:$AZ$907,$CA382,DJ382)</f>
        <v>#N/A</v>
      </c>
      <c r="BD382" s="34"/>
      <c r="BE382" s="34" t="e">
        <f>INDEX(Curves!$A$12:$AZ$907,$CA382,DL382)</f>
        <v>#N/A</v>
      </c>
      <c r="BF382" s="34" t="e">
        <f>INDEX(Curves!$A$12:$AZ$907,$CA382,DM382)</f>
        <v>#N/A</v>
      </c>
      <c r="BG382" s="34" t="e">
        <f>INDEX(Curves!$A$12:$AZ$907,$CA382,DN382)</f>
        <v>#N/A</v>
      </c>
      <c r="BH382" s="34"/>
      <c r="BI382" s="34" t="e">
        <f>INDEX(Curves!$A$12:$AZ$907,$CA382,DP382)</f>
        <v>#N/A</v>
      </c>
      <c r="BJ382" s="34" t="e">
        <f>INDEX(Curves!$A$12:$AZ$907,$CA382,DQ382)</f>
        <v>#N/A</v>
      </c>
      <c r="BK382" s="34" t="e">
        <f>INDEX(Curves!$A$12:$AZ$907,$CA382,DR382)</f>
        <v>#N/A</v>
      </c>
      <c r="BL382"/>
      <c r="BM382"/>
      <c r="BN382" s="17">
        <f t="shared" si="423"/>
        <v>36647</v>
      </c>
      <c r="BO382" s="17">
        <f t="shared" ref="BO382:BX382" si="482">EOMONTH(BN382,1)</f>
        <v>36707</v>
      </c>
      <c r="BP382" s="17">
        <f t="shared" si="482"/>
        <v>36738</v>
      </c>
      <c r="BQ382" s="17">
        <f t="shared" si="482"/>
        <v>36769</v>
      </c>
      <c r="BR382" s="17">
        <f t="shared" si="482"/>
        <v>36799</v>
      </c>
      <c r="BS382" s="17">
        <f t="shared" si="482"/>
        <v>36830</v>
      </c>
      <c r="BT382" s="17">
        <f t="shared" si="482"/>
        <v>36860</v>
      </c>
      <c r="BU382" s="17">
        <f t="shared" si="482"/>
        <v>36891</v>
      </c>
      <c r="BV382" s="17">
        <f t="shared" si="482"/>
        <v>36922</v>
      </c>
      <c r="BW382" s="17">
        <f t="shared" si="482"/>
        <v>36950</v>
      </c>
      <c r="BX382" s="17">
        <f t="shared" si="482"/>
        <v>36981</v>
      </c>
      <c r="BY382" s="9"/>
      <c r="CA382" s="12" t="e">
        <f>MATCH(C382,Curves!$C$12:$C$433,0)</f>
        <v>#N/A</v>
      </c>
      <c r="CB382" s="12">
        <f>MATCH(CONCATENATE("NG ",TEXT($BN382,"mmm-yyyy")),Curves!$11:$11,0)</f>
        <v>20</v>
      </c>
      <c r="CC382" s="12">
        <f>MATCH(CONCATENATE("B ",TEXT($BN382,"mmm-yyyy")),Curves!$11:$11,0)</f>
        <v>8</v>
      </c>
      <c r="CD382" s="12">
        <f>MATCH(CONCATENATE("DISC ",TEXT($BN382,"mmm-yyyy")),Curves!$11:$11,0)</f>
        <v>32</v>
      </c>
      <c r="CE382" s="12"/>
      <c r="CF382" s="12">
        <f>MATCH(CONCATENATE("NG ",TEXT($BO382,"mmm-yyyy")),Curves!$11:$11,0)</f>
        <v>21</v>
      </c>
      <c r="CG382" s="12">
        <f>MATCH(CONCATENATE("B ",TEXT($BO382,"mmm-yyyy")),Curves!$11:$11,0)</f>
        <v>9</v>
      </c>
      <c r="CH382" s="12">
        <f>MATCH(CONCATENATE("DISC ",TEXT($BO382,"mmm-yyyy")),Curves!$11:$11,0)</f>
        <v>33</v>
      </c>
      <c r="CI382" s="12"/>
      <c r="CJ382" s="12">
        <f>MATCH(CONCATENATE("NG ",TEXT($BP382,"mmm-yyyy")),Curves!$11:$11,0)</f>
        <v>22</v>
      </c>
      <c r="CK382" s="12">
        <f>MATCH(CONCATENATE("B ",TEXT($BP382,"mmm-yyyy")),Curves!$11:$11,0)</f>
        <v>10</v>
      </c>
      <c r="CL382" s="12">
        <f>MATCH(CONCATENATE("DISC ",TEXT($BP382,"mmm-yyyy")),Curves!$11:$11,0)</f>
        <v>34</v>
      </c>
      <c r="CM382" s="12"/>
      <c r="CN382" s="12">
        <f>MATCH(CONCATENATE("NG ",TEXT($BQ382,"mmm-yyyy")),Curves!$11:$11,0)</f>
        <v>23</v>
      </c>
      <c r="CO382" s="12">
        <f>MATCH(CONCATENATE("B ",TEXT($BQ382,"mmm-yyyy")),Curves!$11:$11,0)</f>
        <v>11</v>
      </c>
      <c r="CP382" s="12">
        <f>MATCH(CONCATENATE("DISC ",TEXT($BQ382,"mmm-yyyy")),Curves!$11:$11,0)</f>
        <v>35</v>
      </c>
      <c r="CQ382" s="12"/>
      <c r="CR382" s="12">
        <f>MATCH(CONCATENATE("NG ",TEXT($BR382,"mmm-yyyy")),Curves!$11:$11,0)</f>
        <v>24</v>
      </c>
      <c r="CS382" s="12">
        <f>MATCH(CONCATENATE("B ",TEXT($BR382,"mmm-yyyy")),Curves!$11:$11,0)</f>
        <v>12</v>
      </c>
      <c r="CT382" s="12">
        <f>MATCH(CONCATENATE("DISC ",TEXT($BR382,"mmm-yyyy")),Curves!$11:$11,0)</f>
        <v>36</v>
      </c>
      <c r="CU382" s="12"/>
      <c r="CV382" s="12">
        <f>MATCH(CONCATENATE("NG ",TEXT($BS382,"mmm-yyyy")),Curves!$11:$11,0)</f>
        <v>25</v>
      </c>
      <c r="CW382" s="12">
        <f>MATCH(CONCATENATE("B ",TEXT($BS382,"mmm-yyyy")),Curves!$11:$11,0)</f>
        <v>13</v>
      </c>
      <c r="CX382" s="12">
        <f>MATCH(CONCATENATE("DISC ",TEXT($BS382,"mmm-yyyy")),Curves!$11:$11,0)</f>
        <v>37</v>
      </c>
      <c r="CY382" s="12"/>
      <c r="CZ382" s="12">
        <f>MATCH(CONCATENATE("NG ",TEXT($BT382,"mmm-yyyy")),Curves!$11:$11,0)</f>
        <v>26</v>
      </c>
      <c r="DA382" s="12">
        <f>MATCH(CONCATENATE("B ",TEXT($BT382,"mmm-yyyy")),Curves!$11:$11,0)</f>
        <v>14</v>
      </c>
      <c r="DB382" s="12">
        <f>MATCH(CONCATENATE("DISC ",TEXT($BT382,"mmm-yyyy")),Curves!$11:$11,0)</f>
        <v>38</v>
      </c>
      <c r="DC382" s="12"/>
      <c r="DD382" s="12">
        <f>MATCH(CONCATENATE("NG ",TEXT($BU382,"mmm-yyyy")),Curves!$11:$11,0)</f>
        <v>27</v>
      </c>
      <c r="DE382" s="12">
        <f>MATCH(CONCATENATE("B ",TEXT($BU382,"mmm-yyyy")),Curves!$11:$11,0)</f>
        <v>15</v>
      </c>
      <c r="DF382" s="12">
        <f>MATCH(CONCATENATE("DISC ",TEXT($BU382,"mmm-yyyy")),Curves!$11:$11,0)</f>
        <v>39</v>
      </c>
      <c r="DG382" s="12"/>
      <c r="DH382" s="12">
        <f>MATCH(CONCATENATE("NG ",TEXT($BV382,"mmm-yyyy")),Curves!$11:$11,0)</f>
        <v>28</v>
      </c>
      <c r="DI382" s="12">
        <f>MATCH(CONCATENATE("B ",TEXT($BV382,"mmm-yyyy")),Curves!$11:$11,0)</f>
        <v>16</v>
      </c>
      <c r="DJ382" s="12">
        <f>MATCH(CONCATENATE("DISC ",TEXT($BV382,"mmm-yyyy")),Curves!$11:$11,0)</f>
        <v>40</v>
      </c>
      <c r="DL382" s="12">
        <f>MATCH(CONCATENATE("NG ",TEXT($BW382,"mmm-yyyy")),Curves!$11:$11,0)</f>
        <v>29</v>
      </c>
      <c r="DM382" s="12">
        <f>MATCH(CONCATENATE("B ",TEXT($BW382,"mmm-yyyy")),Curves!$11:$11,0)</f>
        <v>17</v>
      </c>
      <c r="DN382" s="12">
        <f>MATCH(CONCATENATE("DISC ",TEXT($BW382,"mmm-yyyy")),Curves!$11:$11,0)</f>
        <v>41</v>
      </c>
      <c r="DP382" s="12">
        <f>MATCH(CONCATENATE("NG ",TEXT($BX382,"mmm-yyyy")),Curves!$11:$11,0)</f>
        <v>30</v>
      </c>
      <c r="DQ382" s="12">
        <f>MATCH(CONCATENATE("B ",TEXT($BX382,"mmm-yyyy")),Curves!$11:$11,0)</f>
        <v>18</v>
      </c>
      <c r="DR382" s="12">
        <f>MATCH(CONCATENATE("DISC ",TEXT($BX382,"mmm-yyyy")),Curves!$11:$11,0)</f>
        <v>42</v>
      </c>
    </row>
    <row r="383" spans="2:122" x14ac:dyDescent="0.2">
      <c r="B383" s="6" t="str">
        <f t="shared" si="407"/>
        <v/>
      </c>
      <c r="C383" s="27" t="str">
        <f>IF(Curves!C392&lt;&gt;"",Curves!C392,"")</f>
        <v/>
      </c>
      <c r="D383" s="31"/>
      <c r="E383" s="20" t="e">
        <f t="shared" si="408"/>
        <v>#N/A</v>
      </c>
      <c r="F383" s="20" t="e">
        <f t="shared" si="410"/>
        <v>#N/A</v>
      </c>
      <c r="G383" s="20" t="e">
        <f t="shared" si="411"/>
        <v>#N/A</v>
      </c>
      <c r="H383" s="20" t="e">
        <f t="shared" si="412"/>
        <v>#N/A</v>
      </c>
      <c r="I383" s="20" t="e">
        <f t="shared" si="413"/>
        <v>#N/A</v>
      </c>
      <c r="J383" s="20" t="e">
        <f t="shared" si="414"/>
        <v>#N/A</v>
      </c>
      <c r="K383" s="20" t="e">
        <f t="shared" si="415"/>
        <v>#N/A</v>
      </c>
      <c r="L383" s="20" t="e">
        <f t="shared" si="416"/>
        <v>#N/A</v>
      </c>
      <c r="M383" s="20" t="e">
        <f t="shared" si="417"/>
        <v>#N/A</v>
      </c>
      <c r="N383" s="20" t="e">
        <f t="shared" si="418"/>
        <v>#N/A</v>
      </c>
      <c r="O383" s="21" t="e">
        <f t="shared" si="419"/>
        <v>#N/A</v>
      </c>
      <c r="P383" s="20"/>
      <c r="Q383" s="50" t="e">
        <f t="shared" si="420"/>
        <v>#N/A</v>
      </c>
      <c r="R383" s="50" t="e">
        <f t="shared" si="469"/>
        <v>#N/A</v>
      </c>
      <c r="S383" s="51" t="e">
        <f t="shared" si="421"/>
        <v>#N/A</v>
      </c>
      <c r="U383" s="34" t="e">
        <f>INDEX(Curves!$A$12:$AZ$907,$CA383,CB383)</f>
        <v>#N/A</v>
      </c>
      <c r="V383" s="34" t="e">
        <f>INDEX(Curves!$A$12:$AZ$907,$CA383,CC383)</f>
        <v>#N/A</v>
      </c>
      <c r="W383" s="34" t="e">
        <f>INDEX(Curves!$A$12:$AZ$907,$CA383,CD383)</f>
        <v>#N/A</v>
      </c>
      <c r="X383" s="34"/>
      <c r="Y383" s="34" t="e">
        <f>INDEX(Curves!$A$12:$AZ$907,$CA383,CF383)</f>
        <v>#N/A</v>
      </c>
      <c r="Z383" s="34" t="e">
        <f>INDEX(Curves!$A$12:$AZ$907,$CA383,CG383)</f>
        <v>#N/A</v>
      </c>
      <c r="AA383" s="34" t="e">
        <f>INDEX(Curves!$A$12:$AZ$907,$CA383,CH383)</f>
        <v>#N/A</v>
      </c>
      <c r="AB383" s="34"/>
      <c r="AC383" s="34" t="e">
        <f>INDEX(Curves!$A$12:$AZ$907,$CA383,CJ383)</f>
        <v>#N/A</v>
      </c>
      <c r="AD383" s="34" t="e">
        <f>INDEX(Curves!$A$12:$AZ$907,$CA383,CK383)</f>
        <v>#N/A</v>
      </c>
      <c r="AE383" s="34" t="e">
        <f>INDEX(Curves!$A$12:$AZ$907,$CA383,CL383)</f>
        <v>#N/A</v>
      </c>
      <c r="AF383" s="34"/>
      <c r="AG383" s="34" t="e">
        <f>INDEX(Curves!$A$12:$AZ$907,$CA383,CN383)</f>
        <v>#N/A</v>
      </c>
      <c r="AH383" s="34" t="e">
        <f>INDEX(Curves!$A$12:$AZ$907,$CA383,CO383)</f>
        <v>#N/A</v>
      </c>
      <c r="AI383" s="34" t="e">
        <f>INDEX(Curves!$A$12:$AZ$907,$CA383,CP383)</f>
        <v>#N/A</v>
      </c>
      <c r="AJ383" s="34"/>
      <c r="AK383" s="34" t="e">
        <f>INDEX(Curves!$A$12:$AZ$907,$CA383,CR383)</f>
        <v>#N/A</v>
      </c>
      <c r="AL383" s="34" t="e">
        <f>INDEX(Curves!$A$12:$AZ$907,$CA383,CS383)</f>
        <v>#N/A</v>
      </c>
      <c r="AM383" s="34" t="e">
        <f>INDEX(Curves!$A$12:$AZ$907,$CA383,CT383)</f>
        <v>#N/A</v>
      </c>
      <c r="AN383" s="34"/>
      <c r="AO383" s="34" t="e">
        <f>INDEX(Curves!$A$12:$AZ$907,$CA383,CV383)</f>
        <v>#N/A</v>
      </c>
      <c r="AP383" s="34" t="e">
        <f>INDEX(Curves!$A$12:$AZ$907,$CA383,CW383)</f>
        <v>#N/A</v>
      </c>
      <c r="AQ383" s="34" t="e">
        <f>INDEX(Curves!$A$12:$AZ$907,$CA383,CX383)</f>
        <v>#N/A</v>
      </c>
      <c r="AR383" s="34"/>
      <c r="AS383" s="34" t="e">
        <f>INDEX(Curves!$A$12:$AZ$907,$CA383,CZ383)</f>
        <v>#N/A</v>
      </c>
      <c r="AT383" s="34" t="e">
        <f>INDEX(Curves!$A$12:$AZ$907,$CA383,DA383)</f>
        <v>#N/A</v>
      </c>
      <c r="AU383" s="34" t="e">
        <f>INDEX(Curves!$A$12:$AZ$907,$CA383,DB383)</f>
        <v>#N/A</v>
      </c>
      <c r="AV383" s="34"/>
      <c r="AW383" s="34" t="e">
        <f>INDEX(Curves!$A$12:$AZ$907,$CA383,DD383)</f>
        <v>#N/A</v>
      </c>
      <c r="AX383" s="34" t="e">
        <f>INDEX(Curves!$A$12:$AZ$907,$CA383,DE383)</f>
        <v>#N/A</v>
      </c>
      <c r="AY383" s="34" t="e">
        <f>INDEX(Curves!$A$12:$AZ$907,$CA383,DF383)</f>
        <v>#N/A</v>
      </c>
      <c r="AZ383" s="34"/>
      <c r="BA383" s="34" t="e">
        <f>INDEX(Curves!$A$12:$AZ$907,$CA383,DH383)</f>
        <v>#N/A</v>
      </c>
      <c r="BB383" s="34" t="e">
        <f>INDEX(Curves!$A$12:$AZ$907,$CA383,DI383)</f>
        <v>#N/A</v>
      </c>
      <c r="BC383" s="34" t="e">
        <f>INDEX(Curves!$A$12:$AZ$907,$CA383,DJ383)</f>
        <v>#N/A</v>
      </c>
      <c r="BD383" s="34"/>
      <c r="BE383" s="34" t="e">
        <f>INDEX(Curves!$A$12:$AZ$907,$CA383,DL383)</f>
        <v>#N/A</v>
      </c>
      <c r="BF383" s="34" t="e">
        <f>INDEX(Curves!$A$12:$AZ$907,$CA383,DM383)</f>
        <v>#N/A</v>
      </c>
      <c r="BG383" s="34" t="e">
        <f>INDEX(Curves!$A$12:$AZ$907,$CA383,DN383)</f>
        <v>#N/A</v>
      </c>
      <c r="BH383" s="34"/>
      <c r="BI383" s="34" t="e">
        <f>INDEX(Curves!$A$12:$AZ$907,$CA383,DP383)</f>
        <v>#N/A</v>
      </c>
      <c r="BJ383" s="34" t="e">
        <f>INDEX(Curves!$A$12:$AZ$907,$CA383,DQ383)</f>
        <v>#N/A</v>
      </c>
      <c r="BK383" s="34" t="e">
        <f>INDEX(Curves!$A$12:$AZ$907,$CA383,DR383)</f>
        <v>#N/A</v>
      </c>
      <c r="BL383"/>
      <c r="BM383"/>
      <c r="BN383" s="17">
        <f t="shared" si="423"/>
        <v>36647</v>
      </c>
      <c r="BO383" s="17">
        <f t="shared" ref="BO383:BX383" si="483">EOMONTH(BN383,1)</f>
        <v>36707</v>
      </c>
      <c r="BP383" s="17">
        <f t="shared" si="483"/>
        <v>36738</v>
      </c>
      <c r="BQ383" s="17">
        <f t="shared" si="483"/>
        <v>36769</v>
      </c>
      <c r="BR383" s="17">
        <f t="shared" si="483"/>
        <v>36799</v>
      </c>
      <c r="BS383" s="17">
        <f t="shared" si="483"/>
        <v>36830</v>
      </c>
      <c r="BT383" s="17">
        <f t="shared" si="483"/>
        <v>36860</v>
      </c>
      <c r="BU383" s="17">
        <f t="shared" si="483"/>
        <v>36891</v>
      </c>
      <c r="BV383" s="17">
        <f t="shared" si="483"/>
        <v>36922</v>
      </c>
      <c r="BW383" s="17">
        <f t="shared" si="483"/>
        <v>36950</v>
      </c>
      <c r="BX383" s="17">
        <f t="shared" si="483"/>
        <v>36981</v>
      </c>
      <c r="BY383" s="9"/>
      <c r="CA383" s="12" t="e">
        <f>MATCH(C383,Curves!$C$12:$C$433,0)</f>
        <v>#N/A</v>
      </c>
      <c r="CB383" s="12">
        <f>MATCH(CONCATENATE("NG ",TEXT($BN383,"mmm-yyyy")),Curves!$11:$11,0)</f>
        <v>20</v>
      </c>
      <c r="CC383" s="12">
        <f>MATCH(CONCATENATE("B ",TEXT($BN383,"mmm-yyyy")),Curves!$11:$11,0)</f>
        <v>8</v>
      </c>
      <c r="CD383" s="12">
        <f>MATCH(CONCATENATE("DISC ",TEXT($BN383,"mmm-yyyy")),Curves!$11:$11,0)</f>
        <v>32</v>
      </c>
      <c r="CE383" s="12"/>
      <c r="CF383" s="12">
        <f>MATCH(CONCATENATE("NG ",TEXT($BO383,"mmm-yyyy")),Curves!$11:$11,0)</f>
        <v>21</v>
      </c>
      <c r="CG383" s="12">
        <f>MATCH(CONCATENATE("B ",TEXT($BO383,"mmm-yyyy")),Curves!$11:$11,0)</f>
        <v>9</v>
      </c>
      <c r="CH383" s="12">
        <f>MATCH(CONCATENATE("DISC ",TEXT($BO383,"mmm-yyyy")),Curves!$11:$11,0)</f>
        <v>33</v>
      </c>
      <c r="CI383" s="12"/>
      <c r="CJ383" s="12">
        <f>MATCH(CONCATENATE("NG ",TEXT($BP383,"mmm-yyyy")),Curves!$11:$11,0)</f>
        <v>22</v>
      </c>
      <c r="CK383" s="12">
        <f>MATCH(CONCATENATE("B ",TEXT($BP383,"mmm-yyyy")),Curves!$11:$11,0)</f>
        <v>10</v>
      </c>
      <c r="CL383" s="12">
        <f>MATCH(CONCATENATE("DISC ",TEXT($BP383,"mmm-yyyy")),Curves!$11:$11,0)</f>
        <v>34</v>
      </c>
      <c r="CM383" s="12"/>
      <c r="CN383" s="12">
        <f>MATCH(CONCATENATE("NG ",TEXT($BQ383,"mmm-yyyy")),Curves!$11:$11,0)</f>
        <v>23</v>
      </c>
      <c r="CO383" s="12">
        <f>MATCH(CONCATENATE("B ",TEXT($BQ383,"mmm-yyyy")),Curves!$11:$11,0)</f>
        <v>11</v>
      </c>
      <c r="CP383" s="12">
        <f>MATCH(CONCATENATE("DISC ",TEXT($BQ383,"mmm-yyyy")),Curves!$11:$11,0)</f>
        <v>35</v>
      </c>
      <c r="CQ383" s="12"/>
      <c r="CR383" s="12">
        <f>MATCH(CONCATENATE("NG ",TEXT($BR383,"mmm-yyyy")),Curves!$11:$11,0)</f>
        <v>24</v>
      </c>
      <c r="CS383" s="12">
        <f>MATCH(CONCATENATE("B ",TEXT($BR383,"mmm-yyyy")),Curves!$11:$11,0)</f>
        <v>12</v>
      </c>
      <c r="CT383" s="12">
        <f>MATCH(CONCATENATE("DISC ",TEXT($BR383,"mmm-yyyy")),Curves!$11:$11,0)</f>
        <v>36</v>
      </c>
      <c r="CU383" s="12"/>
      <c r="CV383" s="12">
        <f>MATCH(CONCATENATE("NG ",TEXT($BS383,"mmm-yyyy")),Curves!$11:$11,0)</f>
        <v>25</v>
      </c>
      <c r="CW383" s="12">
        <f>MATCH(CONCATENATE("B ",TEXT($BS383,"mmm-yyyy")),Curves!$11:$11,0)</f>
        <v>13</v>
      </c>
      <c r="CX383" s="12">
        <f>MATCH(CONCATENATE("DISC ",TEXT($BS383,"mmm-yyyy")),Curves!$11:$11,0)</f>
        <v>37</v>
      </c>
      <c r="CY383" s="12"/>
      <c r="CZ383" s="12">
        <f>MATCH(CONCATENATE("NG ",TEXT($BT383,"mmm-yyyy")),Curves!$11:$11,0)</f>
        <v>26</v>
      </c>
      <c r="DA383" s="12">
        <f>MATCH(CONCATENATE("B ",TEXT($BT383,"mmm-yyyy")),Curves!$11:$11,0)</f>
        <v>14</v>
      </c>
      <c r="DB383" s="12">
        <f>MATCH(CONCATENATE("DISC ",TEXT($BT383,"mmm-yyyy")),Curves!$11:$11,0)</f>
        <v>38</v>
      </c>
      <c r="DC383" s="12"/>
      <c r="DD383" s="12">
        <f>MATCH(CONCATENATE("NG ",TEXT($BU383,"mmm-yyyy")),Curves!$11:$11,0)</f>
        <v>27</v>
      </c>
      <c r="DE383" s="12">
        <f>MATCH(CONCATENATE("B ",TEXT($BU383,"mmm-yyyy")),Curves!$11:$11,0)</f>
        <v>15</v>
      </c>
      <c r="DF383" s="12">
        <f>MATCH(CONCATENATE("DISC ",TEXT($BU383,"mmm-yyyy")),Curves!$11:$11,0)</f>
        <v>39</v>
      </c>
      <c r="DG383" s="12"/>
      <c r="DH383" s="12">
        <f>MATCH(CONCATENATE("NG ",TEXT($BV383,"mmm-yyyy")),Curves!$11:$11,0)</f>
        <v>28</v>
      </c>
      <c r="DI383" s="12">
        <f>MATCH(CONCATENATE("B ",TEXT($BV383,"mmm-yyyy")),Curves!$11:$11,0)</f>
        <v>16</v>
      </c>
      <c r="DJ383" s="12">
        <f>MATCH(CONCATENATE("DISC ",TEXT($BV383,"mmm-yyyy")),Curves!$11:$11,0)</f>
        <v>40</v>
      </c>
      <c r="DL383" s="12">
        <f>MATCH(CONCATENATE("NG ",TEXT($BW383,"mmm-yyyy")),Curves!$11:$11,0)</f>
        <v>29</v>
      </c>
      <c r="DM383" s="12">
        <f>MATCH(CONCATENATE("B ",TEXT($BW383,"mmm-yyyy")),Curves!$11:$11,0)</f>
        <v>17</v>
      </c>
      <c r="DN383" s="12">
        <f>MATCH(CONCATENATE("DISC ",TEXT($BW383,"mmm-yyyy")),Curves!$11:$11,0)</f>
        <v>41</v>
      </c>
      <c r="DP383" s="12">
        <f>MATCH(CONCATENATE("NG ",TEXT($BX383,"mmm-yyyy")),Curves!$11:$11,0)</f>
        <v>30</v>
      </c>
      <c r="DQ383" s="12">
        <f>MATCH(CONCATENATE("B ",TEXT($BX383,"mmm-yyyy")),Curves!$11:$11,0)</f>
        <v>18</v>
      </c>
      <c r="DR383" s="12">
        <f>MATCH(CONCATENATE("DISC ",TEXT($BX383,"mmm-yyyy")),Curves!$11:$11,0)</f>
        <v>42</v>
      </c>
    </row>
    <row r="384" spans="2:122" x14ac:dyDescent="0.2">
      <c r="B384" s="6" t="str">
        <f t="shared" si="407"/>
        <v/>
      </c>
      <c r="C384" s="27" t="str">
        <f>IF(Curves!C393&lt;&gt;"",Curves!C393,"")</f>
        <v/>
      </c>
      <c r="D384" s="31"/>
      <c r="E384" s="20" t="e">
        <f t="shared" si="408"/>
        <v>#N/A</v>
      </c>
      <c r="F384" s="20" t="e">
        <f t="shared" si="410"/>
        <v>#N/A</v>
      </c>
      <c r="G384" s="20" t="e">
        <f t="shared" si="411"/>
        <v>#N/A</v>
      </c>
      <c r="H384" s="20" t="e">
        <f t="shared" si="412"/>
        <v>#N/A</v>
      </c>
      <c r="I384" s="20" t="e">
        <f t="shared" si="413"/>
        <v>#N/A</v>
      </c>
      <c r="J384" s="20" t="e">
        <f t="shared" si="414"/>
        <v>#N/A</v>
      </c>
      <c r="K384" s="20" t="e">
        <f t="shared" si="415"/>
        <v>#N/A</v>
      </c>
      <c r="L384" s="20" t="e">
        <f t="shared" si="416"/>
        <v>#N/A</v>
      </c>
      <c r="M384" s="20" t="e">
        <f t="shared" si="417"/>
        <v>#N/A</v>
      </c>
      <c r="N384" s="20" t="e">
        <f t="shared" si="418"/>
        <v>#N/A</v>
      </c>
      <c r="O384" s="21" t="e">
        <f t="shared" si="419"/>
        <v>#N/A</v>
      </c>
      <c r="P384" s="20"/>
      <c r="Q384" s="50" t="e">
        <f t="shared" si="420"/>
        <v>#N/A</v>
      </c>
      <c r="R384" s="50" t="e">
        <f t="shared" si="469"/>
        <v>#N/A</v>
      </c>
      <c r="S384" s="51" t="e">
        <f t="shared" si="421"/>
        <v>#N/A</v>
      </c>
      <c r="U384" s="34" t="e">
        <f>INDEX(Curves!$A$12:$AZ$907,$CA384,CB384)</f>
        <v>#N/A</v>
      </c>
      <c r="V384" s="34" t="e">
        <f>INDEX(Curves!$A$12:$AZ$907,$CA384,CC384)</f>
        <v>#N/A</v>
      </c>
      <c r="W384" s="34" t="e">
        <f>INDEX(Curves!$A$12:$AZ$907,$CA384,CD384)</f>
        <v>#N/A</v>
      </c>
      <c r="X384" s="34"/>
      <c r="Y384" s="34" t="e">
        <f>INDEX(Curves!$A$12:$AZ$907,$CA384,CF384)</f>
        <v>#N/A</v>
      </c>
      <c r="Z384" s="34" t="e">
        <f>INDEX(Curves!$A$12:$AZ$907,$CA384,CG384)</f>
        <v>#N/A</v>
      </c>
      <c r="AA384" s="34" t="e">
        <f>INDEX(Curves!$A$12:$AZ$907,$CA384,CH384)</f>
        <v>#N/A</v>
      </c>
      <c r="AB384" s="34"/>
      <c r="AC384" s="34" t="e">
        <f>INDEX(Curves!$A$12:$AZ$907,$CA384,CJ384)</f>
        <v>#N/A</v>
      </c>
      <c r="AD384" s="34" t="e">
        <f>INDEX(Curves!$A$12:$AZ$907,$CA384,CK384)</f>
        <v>#N/A</v>
      </c>
      <c r="AE384" s="34" t="e">
        <f>INDEX(Curves!$A$12:$AZ$907,$CA384,CL384)</f>
        <v>#N/A</v>
      </c>
      <c r="AF384" s="34"/>
      <c r="AG384" s="34" t="e">
        <f>INDEX(Curves!$A$12:$AZ$907,$CA384,CN384)</f>
        <v>#N/A</v>
      </c>
      <c r="AH384" s="34" t="e">
        <f>INDEX(Curves!$A$12:$AZ$907,$CA384,CO384)</f>
        <v>#N/A</v>
      </c>
      <c r="AI384" s="34" t="e">
        <f>INDEX(Curves!$A$12:$AZ$907,$CA384,CP384)</f>
        <v>#N/A</v>
      </c>
      <c r="AJ384" s="34"/>
      <c r="AK384" s="34" t="e">
        <f>INDEX(Curves!$A$12:$AZ$907,$CA384,CR384)</f>
        <v>#N/A</v>
      </c>
      <c r="AL384" s="34" t="e">
        <f>INDEX(Curves!$A$12:$AZ$907,$CA384,CS384)</f>
        <v>#N/A</v>
      </c>
      <c r="AM384" s="34" t="e">
        <f>INDEX(Curves!$A$12:$AZ$907,$CA384,CT384)</f>
        <v>#N/A</v>
      </c>
      <c r="AN384" s="34"/>
      <c r="AO384" s="34" t="e">
        <f>INDEX(Curves!$A$12:$AZ$907,$CA384,CV384)</f>
        <v>#N/A</v>
      </c>
      <c r="AP384" s="34" t="e">
        <f>INDEX(Curves!$A$12:$AZ$907,$CA384,CW384)</f>
        <v>#N/A</v>
      </c>
      <c r="AQ384" s="34" t="e">
        <f>INDEX(Curves!$A$12:$AZ$907,$CA384,CX384)</f>
        <v>#N/A</v>
      </c>
      <c r="AR384" s="34"/>
      <c r="AS384" s="34" t="e">
        <f>INDEX(Curves!$A$12:$AZ$907,$CA384,CZ384)</f>
        <v>#N/A</v>
      </c>
      <c r="AT384" s="34" t="e">
        <f>INDEX(Curves!$A$12:$AZ$907,$CA384,DA384)</f>
        <v>#N/A</v>
      </c>
      <c r="AU384" s="34" t="e">
        <f>INDEX(Curves!$A$12:$AZ$907,$CA384,DB384)</f>
        <v>#N/A</v>
      </c>
      <c r="AV384" s="34"/>
      <c r="AW384" s="34" t="e">
        <f>INDEX(Curves!$A$12:$AZ$907,$CA384,DD384)</f>
        <v>#N/A</v>
      </c>
      <c r="AX384" s="34" t="e">
        <f>INDEX(Curves!$A$12:$AZ$907,$CA384,DE384)</f>
        <v>#N/A</v>
      </c>
      <c r="AY384" s="34" t="e">
        <f>INDEX(Curves!$A$12:$AZ$907,$CA384,DF384)</f>
        <v>#N/A</v>
      </c>
      <c r="AZ384" s="34"/>
      <c r="BA384" s="34" t="e">
        <f>INDEX(Curves!$A$12:$AZ$907,$CA384,DH384)</f>
        <v>#N/A</v>
      </c>
      <c r="BB384" s="34" t="e">
        <f>INDEX(Curves!$A$12:$AZ$907,$CA384,DI384)</f>
        <v>#N/A</v>
      </c>
      <c r="BC384" s="34" t="e">
        <f>INDEX(Curves!$A$12:$AZ$907,$CA384,DJ384)</f>
        <v>#N/A</v>
      </c>
      <c r="BD384" s="34"/>
      <c r="BE384" s="34" t="e">
        <f>INDEX(Curves!$A$12:$AZ$907,$CA384,DL384)</f>
        <v>#N/A</v>
      </c>
      <c r="BF384" s="34" t="e">
        <f>INDEX(Curves!$A$12:$AZ$907,$CA384,DM384)</f>
        <v>#N/A</v>
      </c>
      <c r="BG384" s="34" t="e">
        <f>INDEX(Curves!$A$12:$AZ$907,$CA384,DN384)</f>
        <v>#N/A</v>
      </c>
      <c r="BH384" s="34"/>
      <c r="BI384" s="34" t="e">
        <f>INDEX(Curves!$A$12:$AZ$907,$CA384,DP384)</f>
        <v>#N/A</v>
      </c>
      <c r="BJ384" s="34" t="e">
        <f>INDEX(Curves!$A$12:$AZ$907,$CA384,DQ384)</f>
        <v>#N/A</v>
      </c>
      <c r="BK384" s="34" t="e">
        <f>INDEX(Curves!$A$12:$AZ$907,$CA384,DR384)</f>
        <v>#N/A</v>
      </c>
      <c r="BL384"/>
      <c r="BM384"/>
      <c r="BN384" s="17">
        <f t="shared" si="423"/>
        <v>36647</v>
      </c>
      <c r="BO384" s="17">
        <f t="shared" ref="BO384:BX384" si="484">EOMONTH(BN384,1)</f>
        <v>36707</v>
      </c>
      <c r="BP384" s="17">
        <f t="shared" si="484"/>
        <v>36738</v>
      </c>
      <c r="BQ384" s="17">
        <f t="shared" si="484"/>
        <v>36769</v>
      </c>
      <c r="BR384" s="17">
        <f t="shared" si="484"/>
        <v>36799</v>
      </c>
      <c r="BS384" s="17">
        <f t="shared" si="484"/>
        <v>36830</v>
      </c>
      <c r="BT384" s="17">
        <f t="shared" si="484"/>
        <v>36860</v>
      </c>
      <c r="BU384" s="17">
        <f t="shared" si="484"/>
        <v>36891</v>
      </c>
      <c r="BV384" s="17">
        <f t="shared" si="484"/>
        <v>36922</v>
      </c>
      <c r="BW384" s="17">
        <f t="shared" si="484"/>
        <v>36950</v>
      </c>
      <c r="BX384" s="17">
        <f t="shared" si="484"/>
        <v>36981</v>
      </c>
      <c r="BY384" s="9"/>
      <c r="CA384" s="12" t="e">
        <f>MATCH(C384,Curves!$C$12:$C$433,0)</f>
        <v>#N/A</v>
      </c>
      <c r="CB384" s="12">
        <f>MATCH(CONCATENATE("NG ",TEXT($BN384,"mmm-yyyy")),Curves!$11:$11,0)</f>
        <v>20</v>
      </c>
      <c r="CC384" s="12">
        <f>MATCH(CONCATENATE("B ",TEXT($BN384,"mmm-yyyy")),Curves!$11:$11,0)</f>
        <v>8</v>
      </c>
      <c r="CD384" s="12">
        <f>MATCH(CONCATENATE("DISC ",TEXT($BN384,"mmm-yyyy")),Curves!$11:$11,0)</f>
        <v>32</v>
      </c>
      <c r="CE384" s="12"/>
      <c r="CF384" s="12">
        <f>MATCH(CONCATENATE("NG ",TEXT($BO384,"mmm-yyyy")),Curves!$11:$11,0)</f>
        <v>21</v>
      </c>
      <c r="CG384" s="12">
        <f>MATCH(CONCATENATE("B ",TEXT($BO384,"mmm-yyyy")),Curves!$11:$11,0)</f>
        <v>9</v>
      </c>
      <c r="CH384" s="12">
        <f>MATCH(CONCATENATE("DISC ",TEXT($BO384,"mmm-yyyy")),Curves!$11:$11,0)</f>
        <v>33</v>
      </c>
      <c r="CI384" s="12"/>
      <c r="CJ384" s="12">
        <f>MATCH(CONCATENATE("NG ",TEXT($BP384,"mmm-yyyy")),Curves!$11:$11,0)</f>
        <v>22</v>
      </c>
      <c r="CK384" s="12">
        <f>MATCH(CONCATENATE("B ",TEXT($BP384,"mmm-yyyy")),Curves!$11:$11,0)</f>
        <v>10</v>
      </c>
      <c r="CL384" s="12">
        <f>MATCH(CONCATENATE("DISC ",TEXT($BP384,"mmm-yyyy")),Curves!$11:$11,0)</f>
        <v>34</v>
      </c>
      <c r="CM384" s="12"/>
      <c r="CN384" s="12">
        <f>MATCH(CONCATENATE("NG ",TEXT($BQ384,"mmm-yyyy")),Curves!$11:$11,0)</f>
        <v>23</v>
      </c>
      <c r="CO384" s="12">
        <f>MATCH(CONCATENATE("B ",TEXT($BQ384,"mmm-yyyy")),Curves!$11:$11,0)</f>
        <v>11</v>
      </c>
      <c r="CP384" s="12">
        <f>MATCH(CONCATENATE("DISC ",TEXT($BQ384,"mmm-yyyy")),Curves!$11:$11,0)</f>
        <v>35</v>
      </c>
      <c r="CQ384" s="12"/>
      <c r="CR384" s="12">
        <f>MATCH(CONCATENATE("NG ",TEXT($BR384,"mmm-yyyy")),Curves!$11:$11,0)</f>
        <v>24</v>
      </c>
      <c r="CS384" s="12">
        <f>MATCH(CONCATENATE("B ",TEXT($BR384,"mmm-yyyy")),Curves!$11:$11,0)</f>
        <v>12</v>
      </c>
      <c r="CT384" s="12">
        <f>MATCH(CONCATENATE("DISC ",TEXT($BR384,"mmm-yyyy")),Curves!$11:$11,0)</f>
        <v>36</v>
      </c>
      <c r="CU384" s="12"/>
      <c r="CV384" s="12">
        <f>MATCH(CONCATENATE("NG ",TEXT($BS384,"mmm-yyyy")),Curves!$11:$11,0)</f>
        <v>25</v>
      </c>
      <c r="CW384" s="12">
        <f>MATCH(CONCATENATE("B ",TEXT($BS384,"mmm-yyyy")),Curves!$11:$11,0)</f>
        <v>13</v>
      </c>
      <c r="CX384" s="12">
        <f>MATCH(CONCATENATE("DISC ",TEXT($BS384,"mmm-yyyy")),Curves!$11:$11,0)</f>
        <v>37</v>
      </c>
      <c r="CY384" s="12"/>
      <c r="CZ384" s="12">
        <f>MATCH(CONCATENATE("NG ",TEXT($BT384,"mmm-yyyy")),Curves!$11:$11,0)</f>
        <v>26</v>
      </c>
      <c r="DA384" s="12">
        <f>MATCH(CONCATENATE("B ",TEXT($BT384,"mmm-yyyy")),Curves!$11:$11,0)</f>
        <v>14</v>
      </c>
      <c r="DB384" s="12">
        <f>MATCH(CONCATENATE("DISC ",TEXT($BT384,"mmm-yyyy")),Curves!$11:$11,0)</f>
        <v>38</v>
      </c>
      <c r="DC384" s="12"/>
      <c r="DD384" s="12">
        <f>MATCH(CONCATENATE("NG ",TEXT($BU384,"mmm-yyyy")),Curves!$11:$11,0)</f>
        <v>27</v>
      </c>
      <c r="DE384" s="12">
        <f>MATCH(CONCATENATE("B ",TEXT($BU384,"mmm-yyyy")),Curves!$11:$11,0)</f>
        <v>15</v>
      </c>
      <c r="DF384" s="12">
        <f>MATCH(CONCATENATE("DISC ",TEXT($BU384,"mmm-yyyy")),Curves!$11:$11,0)</f>
        <v>39</v>
      </c>
      <c r="DG384" s="12"/>
      <c r="DH384" s="12">
        <f>MATCH(CONCATENATE("NG ",TEXT($BV384,"mmm-yyyy")),Curves!$11:$11,0)</f>
        <v>28</v>
      </c>
      <c r="DI384" s="12">
        <f>MATCH(CONCATENATE("B ",TEXT($BV384,"mmm-yyyy")),Curves!$11:$11,0)</f>
        <v>16</v>
      </c>
      <c r="DJ384" s="12">
        <f>MATCH(CONCATENATE("DISC ",TEXT($BV384,"mmm-yyyy")),Curves!$11:$11,0)</f>
        <v>40</v>
      </c>
      <c r="DL384" s="12">
        <f>MATCH(CONCATENATE("NG ",TEXT($BW384,"mmm-yyyy")),Curves!$11:$11,0)</f>
        <v>29</v>
      </c>
      <c r="DM384" s="12">
        <f>MATCH(CONCATENATE("B ",TEXT($BW384,"mmm-yyyy")),Curves!$11:$11,0)</f>
        <v>17</v>
      </c>
      <c r="DN384" s="12">
        <f>MATCH(CONCATENATE("DISC ",TEXT($BW384,"mmm-yyyy")),Curves!$11:$11,0)</f>
        <v>41</v>
      </c>
      <c r="DP384" s="12">
        <f>MATCH(CONCATENATE("NG ",TEXT($BX384,"mmm-yyyy")),Curves!$11:$11,0)</f>
        <v>30</v>
      </c>
      <c r="DQ384" s="12">
        <f>MATCH(CONCATENATE("B ",TEXT($BX384,"mmm-yyyy")),Curves!$11:$11,0)</f>
        <v>18</v>
      </c>
      <c r="DR384" s="12">
        <f>MATCH(CONCATENATE("DISC ",TEXT($BX384,"mmm-yyyy")),Curves!$11:$11,0)</f>
        <v>42</v>
      </c>
    </row>
    <row r="385" spans="2:122" x14ac:dyDescent="0.2">
      <c r="B385" s="6" t="str">
        <f t="shared" si="407"/>
        <v/>
      </c>
      <c r="C385" s="27" t="str">
        <f>IF(Curves!C394&lt;&gt;"",Curves!C394,"")</f>
        <v/>
      </c>
      <c r="D385" s="31"/>
      <c r="E385" s="20" t="e">
        <f t="shared" si="408"/>
        <v>#N/A</v>
      </c>
      <c r="F385" s="20" t="e">
        <f t="shared" si="410"/>
        <v>#N/A</v>
      </c>
      <c r="G385" s="20" t="e">
        <f t="shared" si="411"/>
        <v>#N/A</v>
      </c>
      <c r="H385" s="20" t="e">
        <f t="shared" si="412"/>
        <v>#N/A</v>
      </c>
      <c r="I385" s="20" t="e">
        <f t="shared" si="413"/>
        <v>#N/A</v>
      </c>
      <c r="J385" s="20" t="e">
        <f t="shared" si="414"/>
        <v>#N/A</v>
      </c>
      <c r="K385" s="20" t="e">
        <f t="shared" si="415"/>
        <v>#N/A</v>
      </c>
      <c r="L385" s="20" t="e">
        <f t="shared" si="416"/>
        <v>#N/A</v>
      </c>
      <c r="M385" s="20" t="e">
        <f t="shared" si="417"/>
        <v>#N/A</v>
      </c>
      <c r="N385" s="20" t="e">
        <f t="shared" si="418"/>
        <v>#N/A</v>
      </c>
      <c r="O385" s="21" t="e">
        <f t="shared" si="419"/>
        <v>#N/A</v>
      </c>
      <c r="P385" s="20"/>
      <c r="Q385" s="50" t="e">
        <f t="shared" si="420"/>
        <v>#N/A</v>
      </c>
      <c r="R385" s="50" t="e">
        <f t="shared" si="469"/>
        <v>#N/A</v>
      </c>
      <c r="S385" s="51" t="e">
        <f t="shared" si="421"/>
        <v>#N/A</v>
      </c>
      <c r="U385" s="34" t="e">
        <f>INDEX(Curves!$A$12:$AZ$907,$CA385,CB385)</f>
        <v>#N/A</v>
      </c>
      <c r="V385" s="34" t="e">
        <f>INDEX(Curves!$A$12:$AZ$907,$CA385,CC385)</f>
        <v>#N/A</v>
      </c>
      <c r="W385" s="34" t="e">
        <f>INDEX(Curves!$A$12:$AZ$907,$CA385,CD385)</f>
        <v>#N/A</v>
      </c>
      <c r="X385" s="34"/>
      <c r="Y385" s="34" t="e">
        <f>INDEX(Curves!$A$12:$AZ$907,$CA385,CF385)</f>
        <v>#N/A</v>
      </c>
      <c r="Z385" s="34" t="e">
        <f>INDEX(Curves!$A$12:$AZ$907,$CA385,CG385)</f>
        <v>#N/A</v>
      </c>
      <c r="AA385" s="34" t="e">
        <f>INDEX(Curves!$A$12:$AZ$907,$CA385,CH385)</f>
        <v>#N/A</v>
      </c>
      <c r="AB385" s="34"/>
      <c r="AC385" s="34" t="e">
        <f>INDEX(Curves!$A$12:$AZ$907,$CA385,CJ385)</f>
        <v>#N/A</v>
      </c>
      <c r="AD385" s="34" t="e">
        <f>INDEX(Curves!$A$12:$AZ$907,$CA385,CK385)</f>
        <v>#N/A</v>
      </c>
      <c r="AE385" s="34" t="e">
        <f>INDEX(Curves!$A$12:$AZ$907,$CA385,CL385)</f>
        <v>#N/A</v>
      </c>
      <c r="AF385" s="34"/>
      <c r="AG385" s="34" t="e">
        <f>INDEX(Curves!$A$12:$AZ$907,$CA385,CN385)</f>
        <v>#N/A</v>
      </c>
      <c r="AH385" s="34" t="e">
        <f>INDEX(Curves!$A$12:$AZ$907,$CA385,CO385)</f>
        <v>#N/A</v>
      </c>
      <c r="AI385" s="34" t="e">
        <f>INDEX(Curves!$A$12:$AZ$907,$CA385,CP385)</f>
        <v>#N/A</v>
      </c>
      <c r="AJ385" s="34"/>
      <c r="AK385" s="34" t="e">
        <f>INDEX(Curves!$A$12:$AZ$907,$CA385,CR385)</f>
        <v>#N/A</v>
      </c>
      <c r="AL385" s="34" t="e">
        <f>INDEX(Curves!$A$12:$AZ$907,$CA385,CS385)</f>
        <v>#N/A</v>
      </c>
      <c r="AM385" s="34" t="e">
        <f>INDEX(Curves!$A$12:$AZ$907,$CA385,CT385)</f>
        <v>#N/A</v>
      </c>
      <c r="AN385" s="34"/>
      <c r="AO385" s="34" t="e">
        <f>INDEX(Curves!$A$12:$AZ$907,$CA385,CV385)</f>
        <v>#N/A</v>
      </c>
      <c r="AP385" s="34" t="e">
        <f>INDEX(Curves!$A$12:$AZ$907,$CA385,CW385)</f>
        <v>#N/A</v>
      </c>
      <c r="AQ385" s="34" t="e">
        <f>INDEX(Curves!$A$12:$AZ$907,$CA385,CX385)</f>
        <v>#N/A</v>
      </c>
      <c r="AR385" s="34"/>
      <c r="AS385" s="34" t="e">
        <f>INDEX(Curves!$A$12:$AZ$907,$CA385,CZ385)</f>
        <v>#N/A</v>
      </c>
      <c r="AT385" s="34" t="e">
        <f>INDEX(Curves!$A$12:$AZ$907,$CA385,DA385)</f>
        <v>#N/A</v>
      </c>
      <c r="AU385" s="34" t="e">
        <f>INDEX(Curves!$A$12:$AZ$907,$CA385,DB385)</f>
        <v>#N/A</v>
      </c>
      <c r="AV385" s="34"/>
      <c r="AW385" s="34" t="e">
        <f>INDEX(Curves!$A$12:$AZ$907,$CA385,DD385)</f>
        <v>#N/A</v>
      </c>
      <c r="AX385" s="34" t="e">
        <f>INDEX(Curves!$A$12:$AZ$907,$CA385,DE385)</f>
        <v>#N/A</v>
      </c>
      <c r="AY385" s="34" t="e">
        <f>INDEX(Curves!$A$12:$AZ$907,$CA385,DF385)</f>
        <v>#N/A</v>
      </c>
      <c r="AZ385" s="34"/>
      <c r="BA385" s="34" t="e">
        <f>INDEX(Curves!$A$12:$AZ$907,$CA385,DH385)</f>
        <v>#N/A</v>
      </c>
      <c r="BB385" s="34" t="e">
        <f>INDEX(Curves!$A$12:$AZ$907,$CA385,DI385)</f>
        <v>#N/A</v>
      </c>
      <c r="BC385" s="34" t="e">
        <f>INDEX(Curves!$A$12:$AZ$907,$CA385,DJ385)</f>
        <v>#N/A</v>
      </c>
      <c r="BD385" s="34"/>
      <c r="BE385" s="34" t="e">
        <f>INDEX(Curves!$A$12:$AZ$907,$CA385,DL385)</f>
        <v>#N/A</v>
      </c>
      <c r="BF385" s="34" t="e">
        <f>INDEX(Curves!$A$12:$AZ$907,$CA385,DM385)</f>
        <v>#N/A</v>
      </c>
      <c r="BG385" s="34" t="e">
        <f>INDEX(Curves!$A$12:$AZ$907,$CA385,DN385)</f>
        <v>#N/A</v>
      </c>
      <c r="BH385" s="34"/>
      <c r="BI385" s="34" t="e">
        <f>INDEX(Curves!$A$12:$AZ$907,$CA385,DP385)</f>
        <v>#N/A</v>
      </c>
      <c r="BJ385" s="34" t="e">
        <f>INDEX(Curves!$A$12:$AZ$907,$CA385,DQ385)</f>
        <v>#N/A</v>
      </c>
      <c r="BK385" s="34" t="e">
        <f>INDEX(Curves!$A$12:$AZ$907,$CA385,DR385)</f>
        <v>#N/A</v>
      </c>
      <c r="BL385"/>
      <c r="BM385"/>
      <c r="BN385" s="17">
        <f t="shared" si="423"/>
        <v>36647</v>
      </c>
      <c r="BO385" s="17">
        <f t="shared" ref="BO385:BX385" si="485">EOMONTH(BN385,1)</f>
        <v>36707</v>
      </c>
      <c r="BP385" s="17">
        <f t="shared" si="485"/>
        <v>36738</v>
      </c>
      <c r="BQ385" s="17">
        <f t="shared" si="485"/>
        <v>36769</v>
      </c>
      <c r="BR385" s="17">
        <f t="shared" si="485"/>
        <v>36799</v>
      </c>
      <c r="BS385" s="17">
        <f t="shared" si="485"/>
        <v>36830</v>
      </c>
      <c r="BT385" s="17">
        <f t="shared" si="485"/>
        <v>36860</v>
      </c>
      <c r="BU385" s="17">
        <f t="shared" si="485"/>
        <v>36891</v>
      </c>
      <c r="BV385" s="17">
        <f t="shared" si="485"/>
        <v>36922</v>
      </c>
      <c r="BW385" s="17">
        <f t="shared" si="485"/>
        <v>36950</v>
      </c>
      <c r="BX385" s="17">
        <f t="shared" si="485"/>
        <v>36981</v>
      </c>
      <c r="BY385" s="9"/>
      <c r="CA385" s="12" t="e">
        <f>MATCH(C385,Curves!$C$12:$C$433,0)</f>
        <v>#N/A</v>
      </c>
      <c r="CB385" s="12">
        <f>MATCH(CONCATENATE("NG ",TEXT($BN385,"mmm-yyyy")),Curves!$11:$11,0)</f>
        <v>20</v>
      </c>
      <c r="CC385" s="12">
        <f>MATCH(CONCATENATE("B ",TEXT($BN385,"mmm-yyyy")),Curves!$11:$11,0)</f>
        <v>8</v>
      </c>
      <c r="CD385" s="12">
        <f>MATCH(CONCATENATE("DISC ",TEXT($BN385,"mmm-yyyy")),Curves!$11:$11,0)</f>
        <v>32</v>
      </c>
      <c r="CE385" s="12"/>
      <c r="CF385" s="12">
        <f>MATCH(CONCATENATE("NG ",TEXT($BO385,"mmm-yyyy")),Curves!$11:$11,0)</f>
        <v>21</v>
      </c>
      <c r="CG385" s="12">
        <f>MATCH(CONCATENATE("B ",TEXT($BO385,"mmm-yyyy")),Curves!$11:$11,0)</f>
        <v>9</v>
      </c>
      <c r="CH385" s="12">
        <f>MATCH(CONCATENATE("DISC ",TEXT($BO385,"mmm-yyyy")),Curves!$11:$11,0)</f>
        <v>33</v>
      </c>
      <c r="CI385" s="12"/>
      <c r="CJ385" s="12">
        <f>MATCH(CONCATENATE("NG ",TEXT($BP385,"mmm-yyyy")),Curves!$11:$11,0)</f>
        <v>22</v>
      </c>
      <c r="CK385" s="12">
        <f>MATCH(CONCATENATE("B ",TEXT($BP385,"mmm-yyyy")),Curves!$11:$11,0)</f>
        <v>10</v>
      </c>
      <c r="CL385" s="12">
        <f>MATCH(CONCATENATE("DISC ",TEXT($BP385,"mmm-yyyy")),Curves!$11:$11,0)</f>
        <v>34</v>
      </c>
      <c r="CM385" s="12"/>
      <c r="CN385" s="12">
        <f>MATCH(CONCATENATE("NG ",TEXT($BQ385,"mmm-yyyy")),Curves!$11:$11,0)</f>
        <v>23</v>
      </c>
      <c r="CO385" s="12">
        <f>MATCH(CONCATENATE("B ",TEXT($BQ385,"mmm-yyyy")),Curves!$11:$11,0)</f>
        <v>11</v>
      </c>
      <c r="CP385" s="12">
        <f>MATCH(CONCATENATE("DISC ",TEXT($BQ385,"mmm-yyyy")),Curves!$11:$11,0)</f>
        <v>35</v>
      </c>
      <c r="CQ385" s="12"/>
      <c r="CR385" s="12">
        <f>MATCH(CONCATENATE("NG ",TEXT($BR385,"mmm-yyyy")),Curves!$11:$11,0)</f>
        <v>24</v>
      </c>
      <c r="CS385" s="12">
        <f>MATCH(CONCATENATE("B ",TEXT($BR385,"mmm-yyyy")),Curves!$11:$11,0)</f>
        <v>12</v>
      </c>
      <c r="CT385" s="12">
        <f>MATCH(CONCATENATE("DISC ",TEXT($BR385,"mmm-yyyy")),Curves!$11:$11,0)</f>
        <v>36</v>
      </c>
      <c r="CU385" s="12"/>
      <c r="CV385" s="12">
        <f>MATCH(CONCATENATE("NG ",TEXT($BS385,"mmm-yyyy")),Curves!$11:$11,0)</f>
        <v>25</v>
      </c>
      <c r="CW385" s="12">
        <f>MATCH(CONCATENATE("B ",TEXT($BS385,"mmm-yyyy")),Curves!$11:$11,0)</f>
        <v>13</v>
      </c>
      <c r="CX385" s="12">
        <f>MATCH(CONCATENATE("DISC ",TEXT($BS385,"mmm-yyyy")),Curves!$11:$11,0)</f>
        <v>37</v>
      </c>
      <c r="CY385" s="12"/>
      <c r="CZ385" s="12">
        <f>MATCH(CONCATENATE("NG ",TEXT($BT385,"mmm-yyyy")),Curves!$11:$11,0)</f>
        <v>26</v>
      </c>
      <c r="DA385" s="12">
        <f>MATCH(CONCATENATE("B ",TEXT($BT385,"mmm-yyyy")),Curves!$11:$11,0)</f>
        <v>14</v>
      </c>
      <c r="DB385" s="12">
        <f>MATCH(CONCATENATE("DISC ",TEXT($BT385,"mmm-yyyy")),Curves!$11:$11,0)</f>
        <v>38</v>
      </c>
      <c r="DC385" s="12"/>
      <c r="DD385" s="12">
        <f>MATCH(CONCATENATE("NG ",TEXT($BU385,"mmm-yyyy")),Curves!$11:$11,0)</f>
        <v>27</v>
      </c>
      <c r="DE385" s="12">
        <f>MATCH(CONCATENATE("B ",TEXT($BU385,"mmm-yyyy")),Curves!$11:$11,0)</f>
        <v>15</v>
      </c>
      <c r="DF385" s="12">
        <f>MATCH(CONCATENATE("DISC ",TEXT($BU385,"mmm-yyyy")),Curves!$11:$11,0)</f>
        <v>39</v>
      </c>
      <c r="DG385" s="12"/>
      <c r="DH385" s="12">
        <f>MATCH(CONCATENATE("NG ",TEXT($BV385,"mmm-yyyy")),Curves!$11:$11,0)</f>
        <v>28</v>
      </c>
      <c r="DI385" s="12">
        <f>MATCH(CONCATENATE("B ",TEXT($BV385,"mmm-yyyy")),Curves!$11:$11,0)</f>
        <v>16</v>
      </c>
      <c r="DJ385" s="12">
        <f>MATCH(CONCATENATE("DISC ",TEXT($BV385,"mmm-yyyy")),Curves!$11:$11,0)</f>
        <v>40</v>
      </c>
      <c r="DL385" s="12">
        <f>MATCH(CONCATENATE("NG ",TEXT($BW385,"mmm-yyyy")),Curves!$11:$11,0)</f>
        <v>29</v>
      </c>
      <c r="DM385" s="12">
        <f>MATCH(CONCATENATE("B ",TEXT($BW385,"mmm-yyyy")),Curves!$11:$11,0)</f>
        <v>17</v>
      </c>
      <c r="DN385" s="12">
        <f>MATCH(CONCATENATE("DISC ",TEXT($BW385,"mmm-yyyy")),Curves!$11:$11,0)</f>
        <v>41</v>
      </c>
      <c r="DP385" s="12">
        <f>MATCH(CONCATENATE("NG ",TEXT($BX385,"mmm-yyyy")),Curves!$11:$11,0)</f>
        <v>30</v>
      </c>
      <c r="DQ385" s="12">
        <f>MATCH(CONCATENATE("B ",TEXT($BX385,"mmm-yyyy")),Curves!$11:$11,0)</f>
        <v>18</v>
      </c>
      <c r="DR385" s="12">
        <f>MATCH(CONCATENATE("DISC ",TEXT($BX385,"mmm-yyyy")),Curves!$11:$11,0)</f>
        <v>42</v>
      </c>
    </row>
    <row r="386" spans="2:122" x14ac:dyDescent="0.2">
      <c r="B386" s="6" t="str">
        <f t="shared" si="407"/>
        <v/>
      </c>
      <c r="C386" s="27" t="str">
        <f>IF(Curves!C395&lt;&gt;"",Curves!C395,"")</f>
        <v/>
      </c>
      <c r="D386" s="31"/>
      <c r="E386" s="20" t="e">
        <f t="shared" si="408"/>
        <v>#N/A</v>
      </c>
      <c r="F386" s="20" t="e">
        <f t="shared" si="410"/>
        <v>#N/A</v>
      </c>
      <c r="G386" s="20" t="e">
        <f t="shared" si="411"/>
        <v>#N/A</v>
      </c>
      <c r="H386" s="20" t="e">
        <f t="shared" si="412"/>
        <v>#N/A</v>
      </c>
      <c r="I386" s="20" t="e">
        <f t="shared" si="413"/>
        <v>#N/A</v>
      </c>
      <c r="J386" s="20" t="e">
        <f t="shared" si="414"/>
        <v>#N/A</v>
      </c>
      <c r="K386" s="20" t="e">
        <f t="shared" si="415"/>
        <v>#N/A</v>
      </c>
      <c r="L386" s="20" t="e">
        <f t="shared" si="416"/>
        <v>#N/A</v>
      </c>
      <c r="M386" s="20" t="e">
        <f t="shared" si="417"/>
        <v>#N/A</v>
      </c>
      <c r="N386" s="20" t="e">
        <f t="shared" si="418"/>
        <v>#N/A</v>
      </c>
      <c r="O386" s="21" t="e">
        <f t="shared" si="419"/>
        <v>#N/A</v>
      </c>
      <c r="P386" s="20"/>
      <c r="Q386" s="50" t="e">
        <f t="shared" si="420"/>
        <v>#N/A</v>
      </c>
      <c r="R386" s="50" t="e">
        <f t="shared" si="469"/>
        <v>#N/A</v>
      </c>
      <c r="S386" s="51" t="e">
        <f t="shared" si="421"/>
        <v>#N/A</v>
      </c>
      <c r="U386" s="34" t="e">
        <f>INDEX(Curves!$A$12:$AZ$907,$CA386,CB386)</f>
        <v>#N/A</v>
      </c>
      <c r="V386" s="34" t="e">
        <f>INDEX(Curves!$A$12:$AZ$907,$CA386,CC386)</f>
        <v>#N/A</v>
      </c>
      <c r="W386" s="34" t="e">
        <f>INDEX(Curves!$A$12:$AZ$907,$CA386,CD386)</f>
        <v>#N/A</v>
      </c>
      <c r="X386" s="34"/>
      <c r="Y386" s="34" t="e">
        <f>INDEX(Curves!$A$12:$AZ$907,$CA386,CF386)</f>
        <v>#N/A</v>
      </c>
      <c r="Z386" s="34" t="e">
        <f>INDEX(Curves!$A$12:$AZ$907,$CA386,CG386)</f>
        <v>#N/A</v>
      </c>
      <c r="AA386" s="34" t="e">
        <f>INDEX(Curves!$A$12:$AZ$907,$CA386,CH386)</f>
        <v>#N/A</v>
      </c>
      <c r="AB386" s="34"/>
      <c r="AC386" s="34" t="e">
        <f>INDEX(Curves!$A$12:$AZ$907,$CA386,CJ386)</f>
        <v>#N/A</v>
      </c>
      <c r="AD386" s="34" t="e">
        <f>INDEX(Curves!$A$12:$AZ$907,$CA386,CK386)</f>
        <v>#N/A</v>
      </c>
      <c r="AE386" s="34" t="e">
        <f>INDEX(Curves!$A$12:$AZ$907,$CA386,CL386)</f>
        <v>#N/A</v>
      </c>
      <c r="AF386" s="34"/>
      <c r="AG386" s="34" t="e">
        <f>INDEX(Curves!$A$12:$AZ$907,$CA386,CN386)</f>
        <v>#N/A</v>
      </c>
      <c r="AH386" s="34" t="e">
        <f>INDEX(Curves!$A$12:$AZ$907,$CA386,CO386)</f>
        <v>#N/A</v>
      </c>
      <c r="AI386" s="34" t="e">
        <f>INDEX(Curves!$A$12:$AZ$907,$CA386,CP386)</f>
        <v>#N/A</v>
      </c>
      <c r="AJ386" s="34"/>
      <c r="AK386" s="34" t="e">
        <f>INDEX(Curves!$A$12:$AZ$907,$CA386,CR386)</f>
        <v>#N/A</v>
      </c>
      <c r="AL386" s="34" t="e">
        <f>INDEX(Curves!$A$12:$AZ$907,$CA386,CS386)</f>
        <v>#N/A</v>
      </c>
      <c r="AM386" s="34" t="e">
        <f>INDEX(Curves!$A$12:$AZ$907,$CA386,CT386)</f>
        <v>#N/A</v>
      </c>
      <c r="AN386" s="34"/>
      <c r="AO386" s="34" t="e">
        <f>INDEX(Curves!$A$12:$AZ$907,$CA386,CV386)</f>
        <v>#N/A</v>
      </c>
      <c r="AP386" s="34" t="e">
        <f>INDEX(Curves!$A$12:$AZ$907,$CA386,CW386)</f>
        <v>#N/A</v>
      </c>
      <c r="AQ386" s="34" t="e">
        <f>INDEX(Curves!$A$12:$AZ$907,$CA386,CX386)</f>
        <v>#N/A</v>
      </c>
      <c r="AR386" s="34"/>
      <c r="AS386" s="34" t="e">
        <f>INDEX(Curves!$A$12:$AZ$907,$CA386,CZ386)</f>
        <v>#N/A</v>
      </c>
      <c r="AT386" s="34" t="e">
        <f>INDEX(Curves!$A$12:$AZ$907,$CA386,DA386)</f>
        <v>#N/A</v>
      </c>
      <c r="AU386" s="34" t="e">
        <f>INDEX(Curves!$A$12:$AZ$907,$CA386,DB386)</f>
        <v>#N/A</v>
      </c>
      <c r="AV386" s="34"/>
      <c r="AW386" s="34" t="e">
        <f>INDEX(Curves!$A$12:$AZ$907,$CA386,DD386)</f>
        <v>#N/A</v>
      </c>
      <c r="AX386" s="34" t="e">
        <f>INDEX(Curves!$A$12:$AZ$907,$CA386,DE386)</f>
        <v>#N/A</v>
      </c>
      <c r="AY386" s="34" t="e">
        <f>INDEX(Curves!$A$12:$AZ$907,$CA386,DF386)</f>
        <v>#N/A</v>
      </c>
      <c r="AZ386" s="34"/>
      <c r="BA386" s="34" t="e">
        <f>INDEX(Curves!$A$12:$AZ$907,$CA386,DH386)</f>
        <v>#N/A</v>
      </c>
      <c r="BB386" s="34" t="e">
        <f>INDEX(Curves!$A$12:$AZ$907,$CA386,DI386)</f>
        <v>#N/A</v>
      </c>
      <c r="BC386" s="34" t="e">
        <f>INDEX(Curves!$A$12:$AZ$907,$CA386,DJ386)</f>
        <v>#N/A</v>
      </c>
      <c r="BD386" s="34"/>
      <c r="BE386" s="34" t="e">
        <f>INDEX(Curves!$A$12:$AZ$907,$CA386,DL386)</f>
        <v>#N/A</v>
      </c>
      <c r="BF386" s="34" t="e">
        <f>INDEX(Curves!$A$12:$AZ$907,$CA386,DM386)</f>
        <v>#N/A</v>
      </c>
      <c r="BG386" s="34" t="e">
        <f>INDEX(Curves!$A$12:$AZ$907,$CA386,DN386)</f>
        <v>#N/A</v>
      </c>
      <c r="BH386" s="34"/>
      <c r="BI386" s="34" t="e">
        <f>INDEX(Curves!$A$12:$AZ$907,$CA386,DP386)</f>
        <v>#N/A</v>
      </c>
      <c r="BJ386" s="34" t="e">
        <f>INDEX(Curves!$A$12:$AZ$907,$CA386,DQ386)</f>
        <v>#N/A</v>
      </c>
      <c r="BK386" s="34" t="e">
        <f>INDEX(Curves!$A$12:$AZ$907,$CA386,DR386)</f>
        <v>#N/A</v>
      </c>
      <c r="BL386"/>
      <c r="BM386"/>
      <c r="BN386" s="17">
        <f t="shared" si="423"/>
        <v>36647</v>
      </c>
      <c r="BO386" s="17">
        <f t="shared" ref="BO386:BX386" si="486">EOMONTH(BN386,1)</f>
        <v>36707</v>
      </c>
      <c r="BP386" s="17">
        <f t="shared" si="486"/>
        <v>36738</v>
      </c>
      <c r="BQ386" s="17">
        <f t="shared" si="486"/>
        <v>36769</v>
      </c>
      <c r="BR386" s="17">
        <f t="shared" si="486"/>
        <v>36799</v>
      </c>
      <c r="BS386" s="17">
        <f t="shared" si="486"/>
        <v>36830</v>
      </c>
      <c r="BT386" s="17">
        <f t="shared" si="486"/>
        <v>36860</v>
      </c>
      <c r="BU386" s="17">
        <f t="shared" si="486"/>
        <v>36891</v>
      </c>
      <c r="BV386" s="17">
        <f t="shared" si="486"/>
        <v>36922</v>
      </c>
      <c r="BW386" s="17">
        <f t="shared" si="486"/>
        <v>36950</v>
      </c>
      <c r="BX386" s="17">
        <f t="shared" si="486"/>
        <v>36981</v>
      </c>
      <c r="BY386" s="9"/>
      <c r="CA386" s="12" t="e">
        <f>MATCH(C386,Curves!$C$12:$C$433,0)</f>
        <v>#N/A</v>
      </c>
      <c r="CB386" s="12">
        <f>MATCH(CONCATENATE("NG ",TEXT($BN386,"mmm-yyyy")),Curves!$11:$11,0)</f>
        <v>20</v>
      </c>
      <c r="CC386" s="12">
        <f>MATCH(CONCATENATE("B ",TEXT($BN386,"mmm-yyyy")),Curves!$11:$11,0)</f>
        <v>8</v>
      </c>
      <c r="CD386" s="12">
        <f>MATCH(CONCATENATE("DISC ",TEXT($BN386,"mmm-yyyy")),Curves!$11:$11,0)</f>
        <v>32</v>
      </c>
      <c r="CE386" s="12"/>
      <c r="CF386" s="12">
        <f>MATCH(CONCATENATE("NG ",TEXT($BO386,"mmm-yyyy")),Curves!$11:$11,0)</f>
        <v>21</v>
      </c>
      <c r="CG386" s="12">
        <f>MATCH(CONCATENATE("B ",TEXT($BO386,"mmm-yyyy")),Curves!$11:$11,0)</f>
        <v>9</v>
      </c>
      <c r="CH386" s="12">
        <f>MATCH(CONCATENATE("DISC ",TEXT($BO386,"mmm-yyyy")),Curves!$11:$11,0)</f>
        <v>33</v>
      </c>
      <c r="CI386" s="12"/>
      <c r="CJ386" s="12">
        <f>MATCH(CONCATENATE("NG ",TEXT($BP386,"mmm-yyyy")),Curves!$11:$11,0)</f>
        <v>22</v>
      </c>
      <c r="CK386" s="12">
        <f>MATCH(CONCATENATE("B ",TEXT($BP386,"mmm-yyyy")),Curves!$11:$11,0)</f>
        <v>10</v>
      </c>
      <c r="CL386" s="12">
        <f>MATCH(CONCATENATE("DISC ",TEXT($BP386,"mmm-yyyy")),Curves!$11:$11,0)</f>
        <v>34</v>
      </c>
      <c r="CM386" s="12"/>
      <c r="CN386" s="12">
        <f>MATCH(CONCATENATE("NG ",TEXT($BQ386,"mmm-yyyy")),Curves!$11:$11,0)</f>
        <v>23</v>
      </c>
      <c r="CO386" s="12">
        <f>MATCH(CONCATENATE("B ",TEXT($BQ386,"mmm-yyyy")),Curves!$11:$11,0)</f>
        <v>11</v>
      </c>
      <c r="CP386" s="12">
        <f>MATCH(CONCATENATE("DISC ",TEXT($BQ386,"mmm-yyyy")),Curves!$11:$11,0)</f>
        <v>35</v>
      </c>
      <c r="CQ386" s="12"/>
      <c r="CR386" s="12">
        <f>MATCH(CONCATENATE("NG ",TEXT($BR386,"mmm-yyyy")),Curves!$11:$11,0)</f>
        <v>24</v>
      </c>
      <c r="CS386" s="12">
        <f>MATCH(CONCATENATE("B ",TEXT($BR386,"mmm-yyyy")),Curves!$11:$11,0)</f>
        <v>12</v>
      </c>
      <c r="CT386" s="12">
        <f>MATCH(CONCATENATE("DISC ",TEXT($BR386,"mmm-yyyy")),Curves!$11:$11,0)</f>
        <v>36</v>
      </c>
      <c r="CU386" s="12"/>
      <c r="CV386" s="12">
        <f>MATCH(CONCATENATE("NG ",TEXT($BS386,"mmm-yyyy")),Curves!$11:$11,0)</f>
        <v>25</v>
      </c>
      <c r="CW386" s="12">
        <f>MATCH(CONCATENATE("B ",TEXT($BS386,"mmm-yyyy")),Curves!$11:$11,0)</f>
        <v>13</v>
      </c>
      <c r="CX386" s="12">
        <f>MATCH(CONCATENATE("DISC ",TEXT($BS386,"mmm-yyyy")),Curves!$11:$11,0)</f>
        <v>37</v>
      </c>
      <c r="CY386" s="12"/>
      <c r="CZ386" s="12">
        <f>MATCH(CONCATENATE("NG ",TEXT($BT386,"mmm-yyyy")),Curves!$11:$11,0)</f>
        <v>26</v>
      </c>
      <c r="DA386" s="12">
        <f>MATCH(CONCATENATE("B ",TEXT($BT386,"mmm-yyyy")),Curves!$11:$11,0)</f>
        <v>14</v>
      </c>
      <c r="DB386" s="12">
        <f>MATCH(CONCATENATE("DISC ",TEXT($BT386,"mmm-yyyy")),Curves!$11:$11,0)</f>
        <v>38</v>
      </c>
      <c r="DC386" s="12"/>
      <c r="DD386" s="12">
        <f>MATCH(CONCATENATE("NG ",TEXT($BU386,"mmm-yyyy")),Curves!$11:$11,0)</f>
        <v>27</v>
      </c>
      <c r="DE386" s="12">
        <f>MATCH(CONCATENATE("B ",TEXT($BU386,"mmm-yyyy")),Curves!$11:$11,0)</f>
        <v>15</v>
      </c>
      <c r="DF386" s="12">
        <f>MATCH(CONCATENATE("DISC ",TEXT($BU386,"mmm-yyyy")),Curves!$11:$11,0)</f>
        <v>39</v>
      </c>
      <c r="DG386" s="12"/>
      <c r="DH386" s="12">
        <f>MATCH(CONCATENATE("NG ",TEXT($BV386,"mmm-yyyy")),Curves!$11:$11,0)</f>
        <v>28</v>
      </c>
      <c r="DI386" s="12">
        <f>MATCH(CONCATENATE("B ",TEXT($BV386,"mmm-yyyy")),Curves!$11:$11,0)</f>
        <v>16</v>
      </c>
      <c r="DJ386" s="12">
        <f>MATCH(CONCATENATE("DISC ",TEXT($BV386,"mmm-yyyy")),Curves!$11:$11,0)</f>
        <v>40</v>
      </c>
      <c r="DL386" s="12">
        <f>MATCH(CONCATENATE("NG ",TEXT($BW386,"mmm-yyyy")),Curves!$11:$11,0)</f>
        <v>29</v>
      </c>
      <c r="DM386" s="12">
        <f>MATCH(CONCATENATE("B ",TEXT($BW386,"mmm-yyyy")),Curves!$11:$11,0)</f>
        <v>17</v>
      </c>
      <c r="DN386" s="12">
        <f>MATCH(CONCATENATE("DISC ",TEXT($BW386,"mmm-yyyy")),Curves!$11:$11,0)</f>
        <v>41</v>
      </c>
      <c r="DP386" s="12">
        <f>MATCH(CONCATENATE("NG ",TEXT($BX386,"mmm-yyyy")),Curves!$11:$11,0)</f>
        <v>30</v>
      </c>
      <c r="DQ386" s="12">
        <f>MATCH(CONCATENATE("B ",TEXT($BX386,"mmm-yyyy")),Curves!$11:$11,0)</f>
        <v>18</v>
      </c>
      <c r="DR386" s="12">
        <f>MATCH(CONCATENATE("DISC ",TEXT($BX386,"mmm-yyyy")),Curves!$11:$11,0)</f>
        <v>42</v>
      </c>
    </row>
    <row r="387" spans="2:122" x14ac:dyDescent="0.2">
      <c r="B387" s="6" t="str">
        <f t="shared" ref="B387:B450" si="487">IF(C387&lt;&gt;"",IF(C387&gt;=(WORKDAY(EOMONTH(C387,0)+1,-2)),EOMONTH(EOMONTH(C387,0)+1,0)+1,EOMONTH(C387,0)+1),"")</f>
        <v/>
      </c>
      <c r="C387" s="27" t="str">
        <f>IF(Curves!C396&lt;&gt;"",Curves!C396,"")</f>
        <v/>
      </c>
      <c r="D387" s="31"/>
      <c r="E387" s="20" t="e">
        <f t="shared" ref="E387:E450" si="488">(U387+V387)*W387</f>
        <v>#N/A</v>
      </c>
      <c r="F387" s="20" t="e">
        <f t="shared" si="410"/>
        <v>#N/A</v>
      </c>
      <c r="G387" s="20" t="e">
        <f t="shared" si="411"/>
        <v>#N/A</v>
      </c>
      <c r="H387" s="20" t="e">
        <f t="shared" si="412"/>
        <v>#N/A</v>
      </c>
      <c r="I387" s="20" t="e">
        <f t="shared" si="413"/>
        <v>#N/A</v>
      </c>
      <c r="J387" s="20" t="e">
        <f t="shared" si="414"/>
        <v>#N/A</v>
      </c>
      <c r="K387" s="20" t="e">
        <f t="shared" si="415"/>
        <v>#N/A</v>
      </c>
      <c r="L387" s="20" t="e">
        <f t="shared" si="416"/>
        <v>#N/A</v>
      </c>
      <c r="M387" s="20" t="e">
        <f t="shared" si="417"/>
        <v>#N/A</v>
      </c>
      <c r="N387" s="20" t="e">
        <f t="shared" si="418"/>
        <v>#N/A</v>
      </c>
      <c r="O387" s="21" t="e">
        <f t="shared" si="419"/>
        <v>#N/A</v>
      </c>
      <c r="P387" s="20"/>
      <c r="Q387" s="50" t="e">
        <f t="shared" si="420"/>
        <v>#N/A</v>
      </c>
      <c r="R387" s="50" t="e">
        <f t="shared" si="469"/>
        <v>#N/A</v>
      </c>
      <c r="S387" s="51" t="e">
        <f t="shared" si="421"/>
        <v>#N/A</v>
      </c>
      <c r="U387" s="34" t="e">
        <f>INDEX(Curves!$A$12:$AZ$907,$CA387,CB387)</f>
        <v>#N/A</v>
      </c>
      <c r="V387" s="34" t="e">
        <f>INDEX(Curves!$A$12:$AZ$907,$CA387,CC387)</f>
        <v>#N/A</v>
      </c>
      <c r="W387" s="34" t="e">
        <f>INDEX(Curves!$A$12:$AZ$907,$CA387,CD387)</f>
        <v>#N/A</v>
      </c>
      <c r="X387" s="34"/>
      <c r="Y387" s="34" t="e">
        <f>INDEX(Curves!$A$12:$AZ$907,$CA387,CF387)</f>
        <v>#N/A</v>
      </c>
      <c r="Z387" s="34" t="e">
        <f>INDEX(Curves!$A$12:$AZ$907,$CA387,CG387)</f>
        <v>#N/A</v>
      </c>
      <c r="AA387" s="34" t="e">
        <f>INDEX(Curves!$A$12:$AZ$907,$CA387,CH387)</f>
        <v>#N/A</v>
      </c>
      <c r="AB387" s="34"/>
      <c r="AC387" s="34" t="e">
        <f>INDEX(Curves!$A$12:$AZ$907,$CA387,CJ387)</f>
        <v>#N/A</v>
      </c>
      <c r="AD387" s="34" t="e">
        <f>INDEX(Curves!$A$12:$AZ$907,$CA387,CK387)</f>
        <v>#N/A</v>
      </c>
      <c r="AE387" s="34" t="e">
        <f>INDEX(Curves!$A$12:$AZ$907,$CA387,CL387)</f>
        <v>#N/A</v>
      </c>
      <c r="AF387" s="34"/>
      <c r="AG387" s="34" t="e">
        <f>INDEX(Curves!$A$12:$AZ$907,$CA387,CN387)</f>
        <v>#N/A</v>
      </c>
      <c r="AH387" s="34" t="e">
        <f>INDEX(Curves!$A$12:$AZ$907,$CA387,CO387)</f>
        <v>#N/A</v>
      </c>
      <c r="AI387" s="34" t="e">
        <f>INDEX(Curves!$A$12:$AZ$907,$CA387,CP387)</f>
        <v>#N/A</v>
      </c>
      <c r="AJ387" s="34"/>
      <c r="AK387" s="34" t="e">
        <f>INDEX(Curves!$A$12:$AZ$907,$CA387,CR387)</f>
        <v>#N/A</v>
      </c>
      <c r="AL387" s="34" t="e">
        <f>INDEX(Curves!$A$12:$AZ$907,$CA387,CS387)</f>
        <v>#N/A</v>
      </c>
      <c r="AM387" s="34" t="e">
        <f>INDEX(Curves!$A$12:$AZ$907,$CA387,CT387)</f>
        <v>#N/A</v>
      </c>
      <c r="AN387" s="34"/>
      <c r="AO387" s="34" t="e">
        <f>INDEX(Curves!$A$12:$AZ$907,$CA387,CV387)</f>
        <v>#N/A</v>
      </c>
      <c r="AP387" s="34" t="e">
        <f>INDEX(Curves!$A$12:$AZ$907,$CA387,CW387)</f>
        <v>#N/A</v>
      </c>
      <c r="AQ387" s="34" t="e">
        <f>INDEX(Curves!$A$12:$AZ$907,$CA387,CX387)</f>
        <v>#N/A</v>
      </c>
      <c r="AR387" s="34"/>
      <c r="AS387" s="34" t="e">
        <f>INDEX(Curves!$A$12:$AZ$907,$CA387,CZ387)</f>
        <v>#N/A</v>
      </c>
      <c r="AT387" s="34" t="e">
        <f>INDEX(Curves!$A$12:$AZ$907,$CA387,DA387)</f>
        <v>#N/A</v>
      </c>
      <c r="AU387" s="34" t="e">
        <f>INDEX(Curves!$A$12:$AZ$907,$CA387,DB387)</f>
        <v>#N/A</v>
      </c>
      <c r="AV387" s="34"/>
      <c r="AW387" s="34" t="e">
        <f>INDEX(Curves!$A$12:$AZ$907,$CA387,DD387)</f>
        <v>#N/A</v>
      </c>
      <c r="AX387" s="34" t="e">
        <f>INDEX(Curves!$A$12:$AZ$907,$CA387,DE387)</f>
        <v>#N/A</v>
      </c>
      <c r="AY387" s="34" t="e">
        <f>INDEX(Curves!$A$12:$AZ$907,$CA387,DF387)</f>
        <v>#N/A</v>
      </c>
      <c r="AZ387" s="34"/>
      <c r="BA387" s="34" t="e">
        <f>INDEX(Curves!$A$12:$AZ$907,$CA387,DH387)</f>
        <v>#N/A</v>
      </c>
      <c r="BB387" s="34" t="e">
        <f>INDEX(Curves!$A$12:$AZ$907,$CA387,DI387)</f>
        <v>#N/A</v>
      </c>
      <c r="BC387" s="34" t="e">
        <f>INDEX(Curves!$A$12:$AZ$907,$CA387,DJ387)</f>
        <v>#N/A</v>
      </c>
      <c r="BD387" s="34"/>
      <c r="BE387" s="34" t="e">
        <f>INDEX(Curves!$A$12:$AZ$907,$CA387,DL387)</f>
        <v>#N/A</v>
      </c>
      <c r="BF387" s="34" t="e">
        <f>INDEX(Curves!$A$12:$AZ$907,$CA387,DM387)</f>
        <v>#N/A</v>
      </c>
      <c r="BG387" s="34" t="e">
        <f>INDEX(Curves!$A$12:$AZ$907,$CA387,DN387)</f>
        <v>#N/A</v>
      </c>
      <c r="BH387" s="34"/>
      <c r="BI387" s="34" t="e">
        <f>INDEX(Curves!$A$12:$AZ$907,$CA387,DP387)</f>
        <v>#N/A</v>
      </c>
      <c r="BJ387" s="34" t="e">
        <f>INDEX(Curves!$A$12:$AZ$907,$CA387,DQ387)</f>
        <v>#N/A</v>
      </c>
      <c r="BK387" s="34" t="e">
        <f>INDEX(Curves!$A$12:$AZ$907,$CA387,DR387)</f>
        <v>#N/A</v>
      </c>
      <c r="BL387"/>
      <c r="BM387"/>
      <c r="BN387" s="17">
        <f t="shared" si="423"/>
        <v>36647</v>
      </c>
      <c r="BO387" s="17">
        <f t="shared" ref="BO387:BX387" si="489">EOMONTH(BN387,1)</f>
        <v>36707</v>
      </c>
      <c r="BP387" s="17">
        <f t="shared" si="489"/>
        <v>36738</v>
      </c>
      <c r="BQ387" s="17">
        <f t="shared" si="489"/>
        <v>36769</v>
      </c>
      <c r="BR387" s="17">
        <f t="shared" si="489"/>
        <v>36799</v>
      </c>
      <c r="BS387" s="17">
        <f t="shared" si="489"/>
        <v>36830</v>
      </c>
      <c r="BT387" s="17">
        <f t="shared" si="489"/>
        <v>36860</v>
      </c>
      <c r="BU387" s="17">
        <f t="shared" si="489"/>
        <v>36891</v>
      </c>
      <c r="BV387" s="17">
        <f t="shared" si="489"/>
        <v>36922</v>
      </c>
      <c r="BW387" s="17">
        <f t="shared" si="489"/>
        <v>36950</v>
      </c>
      <c r="BX387" s="17">
        <f t="shared" si="489"/>
        <v>36981</v>
      </c>
      <c r="BY387" s="9"/>
      <c r="CA387" s="12" t="e">
        <f>MATCH(C387,Curves!$C$12:$C$433,0)</f>
        <v>#N/A</v>
      </c>
      <c r="CB387" s="12">
        <f>MATCH(CONCATENATE("NG ",TEXT($BN387,"mmm-yyyy")),Curves!$11:$11,0)</f>
        <v>20</v>
      </c>
      <c r="CC387" s="12">
        <f>MATCH(CONCATENATE("B ",TEXT($BN387,"mmm-yyyy")),Curves!$11:$11,0)</f>
        <v>8</v>
      </c>
      <c r="CD387" s="12">
        <f>MATCH(CONCATENATE("DISC ",TEXT($BN387,"mmm-yyyy")),Curves!$11:$11,0)</f>
        <v>32</v>
      </c>
      <c r="CE387" s="12"/>
      <c r="CF387" s="12">
        <f>MATCH(CONCATENATE("NG ",TEXT($BO387,"mmm-yyyy")),Curves!$11:$11,0)</f>
        <v>21</v>
      </c>
      <c r="CG387" s="12">
        <f>MATCH(CONCATENATE("B ",TEXT($BO387,"mmm-yyyy")),Curves!$11:$11,0)</f>
        <v>9</v>
      </c>
      <c r="CH387" s="12">
        <f>MATCH(CONCATENATE("DISC ",TEXT($BO387,"mmm-yyyy")),Curves!$11:$11,0)</f>
        <v>33</v>
      </c>
      <c r="CI387" s="12"/>
      <c r="CJ387" s="12">
        <f>MATCH(CONCATENATE("NG ",TEXT($BP387,"mmm-yyyy")),Curves!$11:$11,0)</f>
        <v>22</v>
      </c>
      <c r="CK387" s="12">
        <f>MATCH(CONCATENATE("B ",TEXT($BP387,"mmm-yyyy")),Curves!$11:$11,0)</f>
        <v>10</v>
      </c>
      <c r="CL387" s="12">
        <f>MATCH(CONCATENATE("DISC ",TEXT($BP387,"mmm-yyyy")),Curves!$11:$11,0)</f>
        <v>34</v>
      </c>
      <c r="CM387" s="12"/>
      <c r="CN387" s="12">
        <f>MATCH(CONCATENATE("NG ",TEXT($BQ387,"mmm-yyyy")),Curves!$11:$11,0)</f>
        <v>23</v>
      </c>
      <c r="CO387" s="12">
        <f>MATCH(CONCATENATE("B ",TEXT($BQ387,"mmm-yyyy")),Curves!$11:$11,0)</f>
        <v>11</v>
      </c>
      <c r="CP387" s="12">
        <f>MATCH(CONCATENATE("DISC ",TEXT($BQ387,"mmm-yyyy")),Curves!$11:$11,0)</f>
        <v>35</v>
      </c>
      <c r="CQ387" s="12"/>
      <c r="CR387" s="12">
        <f>MATCH(CONCATENATE("NG ",TEXT($BR387,"mmm-yyyy")),Curves!$11:$11,0)</f>
        <v>24</v>
      </c>
      <c r="CS387" s="12">
        <f>MATCH(CONCATENATE("B ",TEXT($BR387,"mmm-yyyy")),Curves!$11:$11,0)</f>
        <v>12</v>
      </c>
      <c r="CT387" s="12">
        <f>MATCH(CONCATENATE("DISC ",TEXT($BR387,"mmm-yyyy")),Curves!$11:$11,0)</f>
        <v>36</v>
      </c>
      <c r="CU387" s="12"/>
      <c r="CV387" s="12">
        <f>MATCH(CONCATENATE("NG ",TEXT($BS387,"mmm-yyyy")),Curves!$11:$11,0)</f>
        <v>25</v>
      </c>
      <c r="CW387" s="12">
        <f>MATCH(CONCATENATE("B ",TEXT($BS387,"mmm-yyyy")),Curves!$11:$11,0)</f>
        <v>13</v>
      </c>
      <c r="CX387" s="12">
        <f>MATCH(CONCATENATE("DISC ",TEXT($BS387,"mmm-yyyy")),Curves!$11:$11,0)</f>
        <v>37</v>
      </c>
      <c r="CY387" s="12"/>
      <c r="CZ387" s="12">
        <f>MATCH(CONCATENATE("NG ",TEXT($BT387,"mmm-yyyy")),Curves!$11:$11,0)</f>
        <v>26</v>
      </c>
      <c r="DA387" s="12">
        <f>MATCH(CONCATENATE("B ",TEXT($BT387,"mmm-yyyy")),Curves!$11:$11,0)</f>
        <v>14</v>
      </c>
      <c r="DB387" s="12">
        <f>MATCH(CONCATENATE("DISC ",TEXT($BT387,"mmm-yyyy")),Curves!$11:$11,0)</f>
        <v>38</v>
      </c>
      <c r="DC387" s="12"/>
      <c r="DD387" s="12">
        <f>MATCH(CONCATENATE("NG ",TEXT($BU387,"mmm-yyyy")),Curves!$11:$11,0)</f>
        <v>27</v>
      </c>
      <c r="DE387" s="12">
        <f>MATCH(CONCATENATE("B ",TEXT($BU387,"mmm-yyyy")),Curves!$11:$11,0)</f>
        <v>15</v>
      </c>
      <c r="DF387" s="12">
        <f>MATCH(CONCATENATE("DISC ",TEXT($BU387,"mmm-yyyy")),Curves!$11:$11,0)</f>
        <v>39</v>
      </c>
      <c r="DG387" s="12"/>
      <c r="DH387" s="12">
        <f>MATCH(CONCATENATE("NG ",TEXT($BV387,"mmm-yyyy")),Curves!$11:$11,0)</f>
        <v>28</v>
      </c>
      <c r="DI387" s="12">
        <f>MATCH(CONCATENATE("B ",TEXT($BV387,"mmm-yyyy")),Curves!$11:$11,0)</f>
        <v>16</v>
      </c>
      <c r="DJ387" s="12">
        <f>MATCH(CONCATENATE("DISC ",TEXT($BV387,"mmm-yyyy")),Curves!$11:$11,0)</f>
        <v>40</v>
      </c>
      <c r="DL387" s="12">
        <f>MATCH(CONCATENATE("NG ",TEXT($BW387,"mmm-yyyy")),Curves!$11:$11,0)</f>
        <v>29</v>
      </c>
      <c r="DM387" s="12">
        <f>MATCH(CONCATENATE("B ",TEXT($BW387,"mmm-yyyy")),Curves!$11:$11,0)</f>
        <v>17</v>
      </c>
      <c r="DN387" s="12">
        <f>MATCH(CONCATENATE("DISC ",TEXT($BW387,"mmm-yyyy")),Curves!$11:$11,0)</f>
        <v>41</v>
      </c>
      <c r="DP387" s="12">
        <f>MATCH(CONCATENATE("NG ",TEXT($BX387,"mmm-yyyy")),Curves!$11:$11,0)</f>
        <v>30</v>
      </c>
      <c r="DQ387" s="12">
        <f>MATCH(CONCATENATE("B ",TEXT($BX387,"mmm-yyyy")),Curves!$11:$11,0)</f>
        <v>18</v>
      </c>
      <c r="DR387" s="12">
        <f>MATCH(CONCATENATE("DISC ",TEXT($BX387,"mmm-yyyy")),Curves!$11:$11,0)</f>
        <v>42</v>
      </c>
    </row>
    <row r="388" spans="2:122" x14ac:dyDescent="0.2">
      <c r="B388" s="6" t="str">
        <f t="shared" si="487"/>
        <v/>
      </c>
      <c r="C388" s="27" t="str">
        <f>IF(Curves!C397&lt;&gt;"",Curves!C397,"")</f>
        <v/>
      </c>
      <c r="D388" s="31"/>
      <c r="E388" s="20" t="e">
        <f t="shared" si="488"/>
        <v>#N/A</v>
      </c>
      <c r="F388" s="20" t="e">
        <f t="shared" ref="F388:F451" si="490">(Y388+Z388)*AA388</f>
        <v>#N/A</v>
      </c>
      <c r="G388" s="20" t="e">
        <f t="shared" ref="G388:G451" si="491">(AC388+AD388)*AE388</f>
        <v>#N/A</v>
      </c>
      <c r="H388" s="20" t="e">
        <f t="shared" ref="H388:H451" si="492">(AG388+AH388)*AI388</f>
        <v>#N/A</v>
      </c>
      <c r="I388" s="20" t="e">
        <f t="shared" ref="I388:I451" si="493">(AK388+AL388)*AM388</f>
        <v>#N/A</v>
      </c>
      <c r="J388" s="20" t="e">
        <f t="shared" ref="J388:J451" si="494">(AO388+AP388)*AQ388</f>
        <v>#N/A</v>
      </c>
      <c r="K388" s="20" t="e">
        <f t="shared" ref="K388:K451" si="495">(AS388+AT388)*AU388</f>
        <v>#N/A</v>
      </c>
      <c r="L388" s="20" t="e">
        <f t="shared" ref="L388:L451" si="496">(AW388+AX388)*AY388</f>
        <v>#N/A</v>
      </c>
      <c r="M388" s="20" t="e">
        <f t="shared" ref="M388:M451" si="497">(BA388+BB388)*BC388</f>
        <v>#N/A</v>
      </c>
      <c r="N388" s="20" t="e">
        <f t="shared" ref="N388:N451" si="498">(BE388+BF388)*BG388</f>
        <v>#N/A</v>
      </c>
      <c r="O388" s="21" t="e">
        <f t="shared" ref="O388:O451" si="499">(BI388+BJ388)*BK388</f>
        <v>#N/A</v>
      </c>
      <c r="P388" s="20"/>
      <c r="Q388" s="50" t="e">
        <f t="shared" ref="Q388:Q451" si="500">MAX(E388:O388)</f>
        <v>#N/A</v>
      </c>
      <c r="R388" s="50" t="e">
        <f t="shared" si="469"/>
        <v>#N/A</v>
      </c>
      <c r="S388" s="51" t="e">
        <f t="shared" ref="S388:S451" si="501">IF(Q388-R388&lt;&gt;0,Q388-R388,S387)</f>
        <v>#N/A</v>
      </c>
      <c r="U388" s="34" t="e">
        <f>INDEX(Curves!$A$12:$AZ$907,$CA388,CB388)</f>
        <v>#N/A</v>
      </c>
      <c r="V388" s="34" t="e">
        <f>INDEX(Curves!$A$12:$AZ$907,$CA388,CC388)</f>
        <v>#N/A</v>
      </c>
      <c r="W388" s="34" t="e">
        <f>INDEX(Curves!$A$12:$AZ$907,$CA388,CD388)</f>
        <v>#N/A</v>
      </c>
      <c r="X388" s="34"/>
      <c r="Y388" s="34" t="e">
        <f>INDEX(Curves!$A$12:$AZ$907,$CA388,CF388)</f>
        <v>#N/A</v>
      </c>
      <c r="Z388" s="34" t="e">
        <f>INDEX(Curves!$A$12:$AZ$907,$CA388,CG388)</f>
        <v>#N/A</v>
      </c>
      <c r="AA388" s="34" t="e">
        <f>INDEX(Curves!$A$12:$AZ$907,$CA388,CH388)</f>
        <v>#N/A</v>
      </c>
      <c r="AB388" s="34"/>
      <c r="AC388" s="34" t="e">
        <f>INDEX(Curves!$A$12:$AZ$907,$CA388,CJ388)</f>
        <v>#N/A</v>
      </c>
      <c r="AD388" s="34" t="e">
        <f>INDEX(Curves!$A$12:$AZ$907,$CA388,CK388)</f>
        <v>#N/A</v>
      </c>
      <c r="AE388" s="34" t="e">
        <f>INDEX(Curves!$A$12:$AZ$907,$CA388,CL388)</f>
        <v>#N/A</v>
      </c>
      <c r="AF388" s="34"/>
      <c r="AG388" s="34" t="e">
        <f>INDEX(Curves!$A$12:$AZ$907,$CA388,CN388)</f>
        <v>#N/A</v>
      </c>
      <c r="AH388" s="34" t="e">
        <f>INDEX(Curves!$A$12:$AZ$907,$CA388,CO388)</f>
        <v>#N/A</v>
      </c>
      <c r="AI388" s="34" t="e">
        <f>INDEX(Curves!$A$12:$AZ$907,$CA388,CP388)</f>
        <v>#N/A</v>
      </c>
      <c r="AJ388" s="34"/>
      <c r="AK388" s="34" t="e">
        <f>INDEX(Curves!$A$12:$AZ$907,$CA388,CR388)</f>
        <v>#N/A</v>
      </c>
      <c r="AL388" s="34" t="e">
        <f>INDEX(Curves!$A$12:$AZ$907,$CA388,CS388)</f>
        <v>#N/A</v>
      </c>
      <c r="AM388" s="34" t="e">
        <f>INDEX(Curves!$A$12:$AZ$907,$CA388,CT388)</f>
        <v>#N/A</v>
      </c>
      <c r="AN388" s="34"/>
      <c r="AO388" s="34" t="e">
        <f>INDEX(Curves!$A$12:$AZ$907,$CA388,CV388)</f>
        <v>#N/A</v>
      </c>
      <c r="AP388" s="34" t="e">
        <f>INDEX(Curves!$A$12:$AZ$907,$CA388,CW388)</f>
        <v>#N/A</v>
      </c>
      <c r="AQ388" s="34" t="e">
        <f>INDEX(Curves!$A$12:$AZ$907,$CA388,CX388)</f>
        <v>#N/A</v>
      </c>
      <c r="AR388" s="34"/>
      <c r="AS388" s="34" t="e">
        <f>INDEX(Curves!$A$12:$AZ$907,$CA388,CZ388)</f>
        <v>#N/A</v>
      </c>
      <c r="AT388" s="34" t="e">
        <f>INDEX(Curves!$A$12:$AZ$907,$CA388,DA388)</f>
        <v>#N/A</v>
      </c>
      <c r="AU388" s="34" t="e">
        <f>INDEX(Curves!$A$12:$AZ$907,$CA388,DB388)</f>
        <v>#N/A</v>
      </c>
      <c r="AV388" s="34"/>
      <c r="AW388" s="34" t="e">
        <f>INDEX(Curves!$A$12:$AZ$907,$CA388,DD388)</f>
        <v>#N/A</v>
      </c>
      <c r="AX388" s="34" t="e">
        <f>INDEX(Curves!$A$12:$AZ$907,$CA388,DE388)</f>
        <v>#N/A</v>
      </c>
      <c r="AY388" s="34" t="e">
        <f>INDEX(Curves!$A$12:$AZ$907,$CA388,DF388)</f>
        <v>#N/A</v>
      </c>
      <c r="AZ388" s="34"/>
      <c r="BA388" s="34" t="e">
        <f>INDEX(Curves!$A$12:$AZ$907,$CA388,DH388)</f>
        <v>#N/A</v>
      </c>
      <c r="BB388" s="34" t="e">
        <f>INDEX(Curves!$A$12:$AZ$907,$CA388,DI388)</f>
        <v>#N/A</v>
      </c>
      <c r="BC388" s="34" t="e">
        <f>INDEX(Curves!$A$12:$AZ$907,$CA388,DJ388)</f>
        <v>#N/A</v>
      </c>
      <c r="BD388" s="34"/>
      <c r="BE388" s="34" t="e">
        <f>INDEX(Curves!$A$12:$AZ$907,$CA388,DL388)</f>
        <v>#N/A</v>
      </c>
      <c r="BF388" s="34" t="e">
        <f>INDEX(Curves!$A$12:$AZ$907,$CA388,DM388)</f>
        <v>#N/A</v>
      </c>
      <c r="BG388" s="34" t="e">
        <f>INDEX(Curves!$A$12:$AZ$907,$CA388,DN388)</f>
        <v>#N/A</v>
      </c>
      <c r="BH388" s="34"/>
      <c r="BI388" s="34" t="e">
        <f>INDEX(Curves!$A$12:$AZ$907,$CA388,DP388)</f>
        <v>#N/A</v>
      </c>
      <c r="BJ388" s="34" t="e">
        <f>INDEX(Curves!$A$12:$AZ$907,$CA388,DQ388)</f>
        <v>#N/A</v>
      </c>
      <c r="BK388" s="34" t="e">
        <f>INDEX(Curves!$A$12:$AZ$907,$CA388,DR388)</f>
        <v>#N/A</v>
      </c>
      <c r="BL388"/>
      <c r="BM388"/>
      <c r="BN388" s="17">
        <f t="shared" si="423"/>
        <v>36647</v>
      </c>
      <c r="BO388" s="17">
        <f t="shared" ref="BO388:BX388" si="502">EOMONTH(BN388,1)</f>
        <v>36707</v>
      </c>
      <c r="BP388" s="17">
        <f t="shared" si="502"/>
        <v>36738</v>
      </c>
      <c r="BQ388" s="17">
        <f t="shared" si="502"/>
        <v>36769</v>
      </c>
      <c r="BR388" s="17">
        <f t="shared" si="502"/>
        <v>36799</v>
      </c>
      <c r="BS388" s="17">
        <f t="shared" si="502"/>
        <v>36830</v>
      </c>
      <c r="BT388" s="17">
        <f t="shared" si="502"/>
        <v>36860</v>
      </c>
      <c r="BU388" s="17">
        <f t="shared" si="502"/>
        <v>36891</v>
      </c>
      <c r="BV388" s="17">
        <f t="shared" si="502"/>
        <v>36922</v>
      </c>
      <c r="BW388" s="17">
        <f t="shared" si="502"/>
        <v>36950</v>
      </c>
      <c r="BX388" s="17">
        <f t="shared" si="502"/>
        <v>36981</v>
      </c>
      <c r="BY388" s="9"/>
      <c r="CA388" s="12" t="e">
        <f>MATCH(C388,Curves!$C$12:$C$433,0)</f>
        <v>#N/A</v>
      </c>
      <c r="CB388" s="12">
        <f>MATCH(CONCATENATE("NG ",TEXT($BN388,"mmm-yyyy")),Curves!$11:$11,0)</f>
        <v>20</v>
      </c>
      <c r="CC388" s="12">
        <f>MATCH(CONCATENATE("B ",TEXT($BN388,"mmm-yyyy")),Curves!$11:$11,0)</f>
        <v>8</v>
      </c>
      <c r="CD388" s="12">
        <f>MATCH(CONCATENATE("DISC ",TEXT($BN388,"mmm-yyyy")),Curves!$11:$11,0)</f>
        <v>32</v>
      </c>
      <c r="CE388" s="12"/>
      <c r="CF388" s="12">
        <f>MATCH(CONCATENATE("NG ",TEXT($BO388,"mmm-yyyy")),Curves!$11:$11,0)</f>
        <v>21</v>
      </c>
      <c r="CG388" s="12">
        <f>MATCH(CONCATENATE("B ",TEXT($BO388,"mmm-yyyy")),Curves!$11:$11,0)</f>
        <v>9</v>
      </c>
      <c r="CH388" s="12">
        <f>MATCH(CONCATENATE("DISC ",TEXT($BO388,"mmm-yyyy")),Curves!$11:$11,0)</f>
        <v>33</v>
      </c>
      <c r="CI388" s="12"/>
      <c r="CJ388" s="12">
        <f>MATCH(CONCATENATE("NG ",TEXT($BP388,"mmm-yyyy")),Curves!$11:$11,0)</f>
        <v>22</v>
      </c>
      <c r="CK388" s="12">
        <f>MATCH(CONCATENATE("B ",TEXT($BP388,"mmm-yyyy")),Curves!$11:$11,0)</f>
        <v>10</v>
      </c>
      <c r="CL388" s="12">
        <f>MATCH(CONCATENATE("DISC ",TEXT($BP388,"mmm-yyyy")),Curves!$11:$11,0)</f>
        <v>34</v>
      </c>
      <c r="CM388" s="12"/>
      <c r="CN388" s="12">
        <f>MATCH(CONCATENATE("NG ",TEXT($BQ388,"mmm-yyyy")),Curves!$11:$11,0)</f>
        <v>23</v>
      </c>
      <c r="CO388" s="12">
        <f>MATCH(CONCATENATE("B ",TEXT($BQ388,"mmm-yyyy")),Curves!$11:$11,0)</f>
        <v>11</v>
      </c>
      <c r="CP388" s="12">
        <f>MATCH(CONCATENATE("DISC ",TEXT($BQ388,"mmm-yyyy")),Curves!$11:$11,0)</f>
        <v>35</v>
      </c>
      <c r="CQ388" s="12"/>
      <c r="CR388" s="12">
        <f>MATCH(CONCATENATE("NG ",TEXT($BR388,"mmm-yyyy")),Curves!$11:$11,0)</f>
        <v>24</v>
      </c>
      <c r="CS388" s="12">
        <f>MATCH(CONCATENATE("B ",TEXT($BR388,"mmm-yyyy")),Curves!$11:$11,0)</f>
        <v>12</v>
      </c>
      <c r="CT388" s="12">
        <f>MATCH(CONCATENATE("DISC ",TEXT($BR388,"mmm-yyyy")),Curves!$11:$11,0)</f>
        <v>36</v>
      </c>
      <c r="CU388" s="12"/>
      <c r="CV388" s="12">
        <f>MATCH(CONCATENATE("NG ",TEXT($BS388,"mmm-yyyy")),Curves!$11:$11,0)</f>
        <v>25</v>
      </c>
      <c r="CW388" s="12">
        <f>MATCH(CONCATENATE("B ",TEXT($BS388,"mmm-yyyy")),Curves!$11:$11,0)</f>
        <v>13</v>
      </c>
      <c r="CX388" s="12">
        <f>MATCH(CONCATENATE("DISC ",TEXT($BS388,"mmm-yyyy")),Curves!$11:$11,0)</f>
        <v>37</v>
      </c>
      <c r="CY388" s="12"/>
      <c r="CZ388" s="12">
        <f>MATCH(CONCATENATE("NG ",TEXT($BT388,"mmm-yyyy")),Curves!$11:$11,0)</f>
        <v>26</v>
      </c>
      <c r="DA388" s="12">
        <f>MATCH(CONCATENATE("B ",TEXT($BT388,"mmm-yyyy")),Curves!$11:$11,0)</f>
        <v>14</v>
      </c>
      <c r="DB388" s="12">
        <f>MATCH(CONCATENATE("DISC ",TEXT($BT388,"mmm-yyyy")),Curves!$11:$11,0)</f>
        <v>38</v>
      </c>
      <c r="DC388" s="12"/>
      <c r="DD388" s="12">
        <f>MATCH(CONCATENATE("NG ",TEXT($BU388,"mmm-yyyy")),Curves!$11:$11,0)</f>
        <v>27</v>
      </c>
      <c r="DE388" s="12">
        <f>MATCH(CONCATENATE("B ",TEXT($BU388,"mmm-yyyy")),Curves!$11:$11,0)</f>
        <v>15</v>
      </c>
      <c r="DF388" s="12">
        <f>MATCH(CONCATENATE("DISC ",TEXT($BU388,"mmm-yyyy")),Curves!$11:$11,0)</f>
        <v>39</v>
      </c>
      <c r="DG388" s="12"/>
      <c r="DH388" s="12">
        <f>MATCH(CONCATENATE("NG ",TEXT($BV388,"mmm-yyyy")),Curves!$11:$11,0)</f>
        <v>28</v>
      </c>
      <c r="DI388" s="12">
        <f>MATCH(CONCATENATE("B ",TEXT($BV388,"mmm-yyyy")),Curves!$11:$11,0)</f>
        <v>16</v>
      </c>
      <c r="DJ388" s="12">
        <f>MATCH(CONCATENATE("DISC ",TEXT($BV388,"mmm-yyyy")),Curves!$11:$11,0)</f>
        <v>40</v>
      </c>
      <c r="DL388" s="12">
        <f>MATCH(CONCATENATE("NG ",TEXT($BW388,"mmm-yyyy")),Curves!$11:$11,0)</f>
        <v>29</v>
      </c>
      <c r="DM388" s="12">
        <f>MATCH(CONCATENATE("B ",TEXT($BW388,"mmm-yyyy")),Curves!$11:$11,0)</f>
        <v>17</v>
      </c>
      <c r="DN388" s="12">
        <f>MATCH(CONCATENATE("DISC ",TEXT($BW388,"mmm-yyyy")),Curves!$11:$11,0)</f>
        <v>41</v>
      </c>
      <c r="DP388" s="12">
        <f>MATCH(CONCATENATE("NG ",TEXT($BX388,"mmm-yyyy")),Curves!$11:$11,0)</f>
        <v>30</v>
      </c>
      <c r="DQ388" s="12">
        <f>MATCH(CONCATENATE("B ",TEXT($BX388,"mmm-yyyy")),Curves!$11:$11,0)</f>
        <v>18</v>
      </c>
      <c r="DR388" s="12">
        <f>MATCH(CONCATENATE("DISC ",TEXT($BX388,"mmm-yyyy")),Curves!$11:$11,0)</f>
        <v>42</v>
      </c>
    </row>
    <row r="389" spans="2:122" x14ac:dyDescent="0.2">
      <c r="B389" s="6" t="str">
        <f t="shared" si="487"/>
        <v/>
      </c>
      <c r="C389" s="27" t="str">
        <f>IF(Curves!C398&lt;&gt;"",Curves!C398,"")</f>
        <v/>
      </c>
      <c r="D389" s="31"/>
      <c r="E389" s="20" t="e">
        <f t="shared" si="488"/>
        <v>#N/A</v>
      </c>
      <c r="F389" s="20" t="e">
        <f t="shared" si="490"/>
        <v>#N/A</v>
      </c>
      <c r="G389" s="20" t="e">
        <f t="shared" si="491"/>
        <v>#N/A</v>
      </c>
      <c r="H389" s="20" t="e">
        <f t="shared" si="492"/>
        <v>#N/A</v>
      </c>
      <c r="I389" s="20" t="e">
        <f t="shared" si="493"/>
        <v>#N/A</v>
      </c>
      <c r="J389" s="20" t="e">
        <f t="shared" si="494"/>
        <v>#N/A</v>
      </c>
      <c r="K389" s="20" t="e">
        <f t="shared" si="495"/>
        <v>#N/A</v>
      </c>
      <c r="L389" s="20" t="e">
        <f t="shared" si="496"/>
        <v>#N/A</v>
      </c>
      <c r="M389" s="20" t="e">
        <f t="shared" si="497"/>
        <v>#N/A</v>
      </c>
      <c r="N389" s="20" t="e">
        <f t="shared" si="498"/>
        <v>#N/A</v>
      </c>
      <c r="O389" s="21" t="e">
        <f t="shared" si="499"/>
        <v>#N/A</v>
      </c>
      <c r="P389" s="20"/>
      <c r="Q389" s="50" t="e">
        <f t="shared" si="500"/>
        <v>#N/A</v>
      </c>
      <c r="R389" s="50" t="e">
        <f t="shared" si="469"/>
        <v>#N/A</v>
      </c>
      <c r="S389" s="51" t="e">
        <f t="shared" si="501"/>
        <v>#N/A</v>
      </c>
      <c r="U389" s="34" t="e">
        <f>INDEX(Curves!$A$12:$AZ$907,$CA389,CB389)</f>
        <v>#N/A</v>
      </c>
      <c r="V389" s="34" t="e">
        <f>INDEX(Curves!$A$12:$AZ$907,$CA389,CC389)</f>
        <v>#N/A</v>
      </c>
      <c r="W389" s="34" t="e">
        <f>INDEX(Curves!$A$12:$AZ$907,$CA389,CD389)</f>
        <v>#N/A</v>
      </c>
      <c r="X389" s="34"/>
      <c r="Y389" s="34" t="e">
        <f>INDEX(Curves!$A$12:$AZ$907,$CA389,CF389)</f>
        <v>#N/A</v>
      </c>
      <c r="Z389" s="34" t="e">
        <f>INDEX(Curves!$A$12:$AZ$907,$CA389,CG389)</f>
        <v>#N/A</v>
      </c>
      <c r="AA389" s="34" t="e">
        <f>INDEX(Curves!$A$12:$AZ$907,$CA389,CH389)</f>
        <v>#N/A</v>
      </c>
      <c r="AB389" s="34"/>
      <c r="AC389" s="34" t="e">
        <f>INDEX(Curves!$A$12:$AZ$907,$CA389,CJ389)</f>
        <v>#N/A</v>
      </c>
      <c r="AD389" s="34" t="e">
        <f>INDEX(Curves!$A$12:$AZ$907,$CA389,CK389)</f>
        <v>#N/A</v>
      </c>
      <c r="AE389" s="34" t="e">
        <f>INDEX(Curves!$A$12:$AZ$907,$CA389,CL389)</f>
        <v>#N/A</v>
      </c>
      <c r="AF389" s="34"/>
      <c r="AG389" s="34" t="e">
        <f>INDEX(Curves!$A$12:$AZ$907,$CA389,CN389)</f>
        <v>#N/A</v>
      </c>
      <c r="AH389" s="34" t="e">
        <f>INDEX(Curves!$A$12:$AZ$907,$CA389,CO389)</f>
        <v>#N/A</v>
      </c>
      <c r="AI389" s="34" t="e">
        <f>INDEX(Curves!$A$12:$AZ$907,$CA389,CP389)</f>
        <v>#N/A</v>
      </c>
      <c r="AJ389" s="34"/>
      <c r="AK389" s="34" t="e">
        <f>INDEX(Curves!$A$12:$AZ$907,$CA389,CR389)</f>
        <v>#N/A</v>
      </c>
      <c r="AL389" s="34" t="e">
        <f>INDEX(Curves!$A$12:$AZ$907,$CA389,CS389)</f>
        <v>#N/A</v>
      </c>
      <c r="AM389" s="34" t="e">
        <f>INDEX(Curves!$A$12:$AZ$907,$CA389,CT389)</f>
        <v>#N/A</v>
      </c>
      <c r="AN389" s="34"/>
      <c r="AO389" s="34" t="e">
        <f>INDEX(Curves!$A$12:$AZ$907,$CA389,CV389)</f>
        <v>#N/A</v>
      </c>
      <c r="AP389" s="34" t="e">
        <f>INDEX(Curves!$A$12:$AZ$907,$CA389,CW389)</f>
        <v>#N/A</v>
      </c>
      <c r="AQ389" s="34" t="e">
        <f>INDEX(Curves!$A$12:$AZ$907,$CA389,CX389)</f>
        <v>#N/A</v>
      </c>
      <c r="AR389" s="34"/>
      <c r="AS389" s="34" t="e">
        <f>INDEX(Curves!$A$12:$AZ$907,$CA389,CZ389)</f>
        <v>#N/A</v>
      </c>
      <c r="AT389" s="34" t="e">
        <f>INDEX(Curves!$A$12:$AZ$907,$CA389,DA389)</f>
        <v>#N/A</v>
      </c>
      <c r="AU389" s="34" t="e">
        <f>INDEX(Curves!$A$12:$AZ$907,$CA389,DB389)</f>
        <v>#N/A</v>
      </c>
      <c r="AV389" s="34"/>
      <c r="AW389" s="34" t="e">
        <f>INDEX(Curves!$A$12:$AZ$907,$CA389,DD389)</f>
        <v>#N/A</v>
      </c>
      <c r="AX389" s="34" t="e">
        <f>INDEX(Curves!$A$12:$AZ$907,$CA389,DE389)</f>
        <v>#N/A</v>
      </c>
      <c r="AY389" s="34" t="e">
        <f>INDEX(Curves!$A$12:$AZ$907,$CA389,DF389)</f>
        <v>#N/A</v>
      </c>
      <c r="AZ389" s="34"/>
      <c r="BA389" s="34" t="e">
        <f>INDEX(Curves!$A$12:$AZ$907,$CA389,DH389)</f>
        <v>#N/A</v>
      </c>
      <c r="BB389" s="34" t="e">
        <f>INDEX(Curves!$A$12:$AZ$907,$CA389,DI389)</f>
        <v>#N/A</v>
      </c>
      <c r="BC389" s="34" t="e">
        <f>INDEX(Curves!$A$12:$AZ$907,$CA389,DJ389)</f>
        <v>#N/A</v>
      </c>
      <c r="BD389" s="34"/>
      <c r="BE389" s="34" t="e">
        <f>INDEX(Curves!$A$12:$AZ$907,$CA389,DL389)</f>
        <v>#N/A</v>
      </c>
      <c r="BF389" s="34" t="e">
        <f>INDEX(Curves!$A$12:$AZ$907,$CA389,DM389)</f>
        <v>#N/A</v>
      </c>
      <c r="BG389" s="34" t="e">
        <f>INDEX(Curves!$A$12:$AZ$907,$CA389,DN389)</f>
        <v>#N/A</v>
      </c>
      <c r="BH389" s="34"/>
      <c r="BI389" s="34" t="e">
        <f>INDEX(Curves!$A$12:$AZ$907,$CA389,DP389)</f>
        <v>#N/A</v>
      </c>
      <c r="BJ389" s="34" t="e">
        <f>INDEX(Curves!$A$12:$AZ$907,$CA389,DQ389)</f>
        <v>#N/A</v>
      </c>
      <c r="BK389" s="34" t="e">
        <f>INDEX(Curves!$A$12:$AZ$907,$CA389,DR389)</f>
        <v>#N/A</v>
      </c>
      <c r="BL389"/>
      <c r="BM389"/>
      <c r="BN389" s="17">
        <f t="shared" ref="BN389:BN452" si="503">BN388</f>
        <v>36647</v>
      </c>
      <c r="BO389" s="17">
        <f t="shared" ref="BO389:BX389" si="504">EOMONTH(BN389,1)</f>
        <v>36707</v>
      </c>
      <c r="BP389" s="17">
        <f t="shared" si="504"/>
        <v>36738</v>
      </c>
      <c r="BQ389" s="17">
        <f t="shared" si="504"/>
        <v>36769</v>
      </c>
      <c r="BR389" s="17">
        <f t="shared" si="504"/>
        <v>36799</v>
      </c>
      <c r="BS389" s="17">
        <f t="shared" si="504"/>
        <v>36830</v>
      </c>
      <c r="BT389" s="17">
        <f t="shared" si="504"/>
        <v>36860</v>
      </c>
      <c r="BU389" s="17">
        <f t="shared" si="504"/>
        <v>36891</v>
      </c>
      <c r="BV389" s="17">
        <f t="shared" si="504"/>
        <v>36922</v>
      </c>
      <c r="BW389" s="17">
        <f t="shared" si="504"/>
        <v>36950</v>
      </c>
      <c r="BX389" s="17">
        <f t="shared" si="504"/>
        <v>36981</v>
      </c>
      <c r="BY389" s="9"/>
      <c r="CA389" s="12" t="e">
        <f>MATCH(C389,Curves!$C$12:$C$433,0)</f>
        <v>#N/A</v>
      </c>
      <c r="CB389" s="12">
        <f>MATCH(CONCATENATE("NG ",TEXT($BN389,"mmm-yyyy")),Curves!$11:$11,0)</f>
        <v>20</v>
      </c>
      <c r="CC389" s="12">
        <f>MATCH(CONCATENATE("B ",TEXT($BN389,"mmm-yyyy")),Curves!$11:$11,0)</f>
        <v>8</v>
      </c>
      <c r="CD389" s="12">
        <f>MATCH(CONCATENATE("DISC ",TEXT($BN389,"mmm-yyyy")),Curves!$11:$11,0)</f>
        <v>32</v>
      </c>
      <c r="CE389" s="12"/>
      <c r="CF389" s="12">
        <f>MATCH(CONCATENATE("NG ",TEXT($BO389,"mmm-yyyy")),Curves!$11:$11,0)</f>
        <v>21</v>
      </c>
      <c r="CG389" s="12">
        <f>MATCH(CONCATENATE("B ",TEXT($BO389,"mmm-yyyy")),Curves!$11:$11,0)</f>
        <v>9</v>
      </c>
      <c r="CH389" s="12">
        <f>MATCH(CONCATENATE("DISC ",TEXT($BO389,"mmm-yyyy")),Curves!$11:$11,0)</f>
        <v>33</v>
      </c>
      <c r="CI389" s="12"/>
      <c r="CJ389" s="12">
        <f>MATCH(CONCATENATE("NG ",TEXT($BP389,"mmm-yyyy")),Curves!$11:$11,0)</f>
        <v>22</v>
      </c>
      <c r="CK389" s="12">
        <f>MATCH(CONCATENATE("B ",TEXT($BP389,"mmm-yyyy")),Curves!$11:$11,0)</f>
        <v>10</v>
      </c>
      <c r="CL389" s="12">
        <f>MATCH(CONCATENATE("DISC ",TEXT($BP389,"mmm-yyyy")),Curves!$11:$11,0)</f>
        <v>34</v>
      </c>
      <c r="CM389" s="12"/>
      <c r="CN389" s="12">
        <f>MATCH(CONCATENATE("NG ",TEXT($BQ389,"mmm-yyyy")),Curves!$11:$11,0)</f>
        <v>23</v>
      </c>
      <c r="CO389" s="12">
        <f>MATCH(CONCATENATE("B ",TEXT($BQ389,"mmm-yyyy")),Curves!$11:$11,0)</f>
        <v>11</v>
      </c>
      <c r="CP389" s="12">
        <f>MATCH(CONCATENATE("DISC ",TEXT($BQ389,"mmm-yyyy")),Curves!$11:$11,0)</f>
        <v>35</v>
      </c>
      <c r="CQ389" s="12"/>
      <c r="CR389" s="12">
        <f>MATCH(CONCATENATE("NG ",TEXT($BR389,"mmm-yyyy")),Curves!$11:$11,0)</f>
        <v>24</v>
      </c>
      <c r="CS389" s="12">
        <f>MATCH(CONCATENATE("B ",TEXT($BR389,"mmm-yyyy")),Curves!$11:$11,0)</f>
        <v>12</v>
      </c>
      <c r="CT389" s="12">
        <f>MATCH(CONCATENATE("DISC ",TEXT($BR389,"mmm-yyyy")),Curves!$11:$11,0)</f>
        <v>36</v>
      </c>
      <c r="CU389" s="12"/>
      <c r="CV389" s="12">
        <f>MATCH(CONCATENATE("NG ",TEXT($BS389,"mmm-yyyy")),Curves!$11:$11,0)</f>
        <v>25</v>
      </c>
      <c r="CW389" s="12">
        <f>MATCH(CONCATENATE("B ",TEXT($BS389,"mmm-yyyy")),Curves!$11:$11,0)</f>
        <v>13</v>
      </c>
      <c r="CX389" s="12">
        <f>MATCH(CONCATENATE("DISC ",TEXT($BS389,"mmm-yyyy")),Curves!$11:$11,0)</f>
        <v>37</v>
      </c>
      <c r="CY389" s="12"/>
      <c r="CZ389" s="12">
        <f>MATCH(CONCATENATE("NG ",TEXT($BT389,"mmm-yyyy")),Curves!$11:$11,0)</f>
        <v>26</v>
      </c>
      <c r="DA389" s="12">
        <f>MATCH(CONCATENATE("B ",TEXT($BT389,"mmm-yyyy")),Curves!$11:$11,0)</f>
        <v>14</v>
      </c>
      <c r="DB389" s="12">
        <f>MATCH(CONCATENATE("DISC ",TEXT($BT389,"mmm-yyyy")),Curves!$11:$11,0)</f>
        <v>38</v>
      </c>
      <c r="DC389" s="12"/>
      <c r="DD389" s="12">
        <f>MATCH(CONCATENATE("NG ",TEXT($BU389,"mmm-yyyy")),Curves!$11:$11,0)</f>
        <v>27</v>
      </c>
      <c r="DE389" s="12">
        <f>MATCH(CONCATENATE("B ",TEXT($BU389,"mmm-yyyy")),Curves!$11:$11,0)</f>
        <v>15</v>
      </c>
      <c r="DF389" s="12">
        <f>MATCH(CONCATENATE("DISC ",TEXT($BU389,"mmm-yyyy")),Curves!$11:$11,0)</f>
        <v>39</v>
      </c>
      <c r="DG389" s="12"/>
      <c r="DH389" s="12">
        <f>MATCH(CONCATENATE("NG ",TEXT($BV389,"mmm-yyyy")),Curves!$11:$11,0)</f>
        <v>28</v>
      </c>
      <c r="DI389" s="12">
        <f>MATCH(CONCATENATE("B ",TEXT($BV389,"mmm-yyyy")),Curves!$11:$11,0)</f>
        <v>16</v>
      </c>
      <c r="DJ389" s="12">
        <f>MATCH(CONCATENATE("DISC ",TEXT($BV389,"mmm-yyyy")),Curves!$11:$11,0)</f>
        <v>40</v>
      </c>
      <c r="DL389" s="12">
        <f>MATCH(CONCATENATE("NG ",TEXT($BW389,"mmm-yyyy")),Curves!$11:$11,0)</f>
        <v>29</v>
      </c>
      <c r="DM389" s="12">
        <f>MATCH(CONCATENATE("B ",TEXT($BW389,"mmm-yyyy")),Curves!$11:$11,0)</f>
        <v>17</v>
      </c>
      <c r="DN389" s="12">
        <f>MATCH(CONCATENATE("DISC ",TEXT($BW389,"mmm-yyyy")),Curves!$11:$11,0)</f>
        <v>41</v>
      </c>
      <c r="DP389" s="12">
        <f>MATCH(CONCATENATE("NG ",TEXT($BX389,"mmm-yyyy")),Curves!$11:$11,0)</f>
        <v>30</v>
      </c>
      <c r="DQ389" s="12">
        <f>MATCH(CONCATENATE("B ",TEXT($BX389,"mmm-yyyy")),Curves!$11:$11,0)</f>
        <v>18</v>
      </c>
      <c r="DR389" s="12">
        <f>MATCH(CONCATENATE("DISC ",TEXT($BX389,"mmm-yyyy")),Curves!$11:$11,0)</f>
        <v>42</v>
      </c>
    </row>
    <row r="390" spans="2:122" x14ac:dyDescent="0.2">
      <c r="B390" s="6" t="str">
        <f t="shared" si="487"/>
        <v/>
      </c>
      <c r="C390" s="27" t="str">
        <f>IF(Curves!C399&lt;&gt;"",Curves!C399,"")</f>
        <v/>
      </c>
      <c r="D390" s="31"/>
      <c r="E390" s="20" t="e">
        <f t="shared" si="488"/>
        <v>#N/A</v>
      </c>
      <c r="F390" s="20" t="e">
        <f t="shared" si="490"/>
        <v>#N/A</v>
      </c>
      <c r="G390" s="20" t="e">
        <f t="shared" si="491"/>
        <v>#N/A</v>
      </c>
      <c r="H390" s="20" t="e">
        <f t="shared" si="492"/>
        <v>#N/A</v>
      </c>
      <c r="I390" s="20" t="e">
        <f t="shared" si="493"/>
        <v>#N/A</v>
      </c>
      <c r="J390" s="20" t="e">
        <f t="shared" si="494"/>
        <v>#N/A</v>
      </c>
      <c r="K390" s="20" t="e">
        <f t="shared" si="495"/>
        <v>#N/A</v>
      </c>
      <c r="L390" s="20" t="e">
        <f t="shared" si="496"/>
        <v>#N/A</v>
      </c>
      <c r="M390" s="20" t="e">
        <f t="shared" si="497"/>
        <v>#N/A</v>
      </c>
      <c r="N390" s="20" t="e">
        <f t="shared" si="498"/>
        <v>#N/A</v>
      </c>
      <c r="O390" s="21" t="e">
        <f t="shared" si="499"/>
        <v>#N/A</v>
      </c>
      <c r="P390" s="20"/>
      <c r="Q390" s="50" t="e">
        <f t="shared" si="500"/>
        <v>#N/A</v>
      </c>
      <c r="R390" s="50" t="e">
        <f t="shared" si="469"/>
        <v>#N/A</v>
      </c>
      <c r="S390" s="51" t="e">
        <f t="shared" si="501"/>
        <v>#N/A</v>
      </c>
      <c r="U390" s="34" t="e">
        <f>INDEX(Curves!$A$12:$AZ$907,$CA390,CB390)</f>
        <v>#N/A</v>
      </c>
      <c r="V390" s="34" t="e">
        <f>INDEX(Curves!$A$12:$AZ$907,$CA390,CC390)</f>
        <v>#N/A</v>
      </c>
      <c r="W390" s="34" t="e">
        <f>INDEX(Curves!$A$12:$AZ$907,$CA390,CD390)</f>
        <v>#N/A</v>
      </c>
      <c r="X390" s="34"/>
      <c r="Y390" s="34" t="e">
        <f>INDEX(Curves!$A$12:$AZ$907,$CA390,CF390)</f>
        <v>#N/A</v>
      </c>
      <c r="Z390" s="34" t="e">
        <f>INDEX(Curves!$A$12:$AZ$907,$CA390,CG390)</f>
        <v>#N/A</v>
      </c>
      <c r="AA390" s="34" t="e">
        <f>INDEX(Curves!$A$12:$AZ$907,$CA390,CH390)</f>
        <v>#N/A</v>
      </c>
      <c r="AB390" s="34"/>
      <c r="AC390" s="34" t="e">
        <f>INDEX(Curves!$A$12:$AZ$907,$CA390,CJ390)</f>
        <v>#N/A</v>
      </c>
      <c r="AD390" s="34" t="e">
        <f>INDEX(Curves!$A$12:$AZ$907,$CA390,CK390)</f>
        <v>#N/A</v>
      </c>
      <c r="AE390" s="34" t="e">
        <f>INDEX(Curves!$A$12:$AZ$907,$CA390,CL390)</f>
        <v>#N/A</v>
      </c>
      <c r="AF390" s="34"/>
      <c r="AG390" s="34" t="e">
        <f>INDEX(Curves!$A$12:$AZ$907,$CA390,CN390)</f>
        <v>#N/A</v>
      </c>
      <c r="AH390" s="34" t="e">
        <f>INDEX(Curves!$A$12:$AZ$907,$CA390,CO390)</f>
        <v>#N/A</v>
      </c>
      <c r="AI390" s="34" t="e">
        <f>INDEX(Curves!$A$12:$AZ$907,$CA390,CP390)</f>
        <v>#N/A</v>
      </c>
      <c r="AJ390" s="34"/>
      <c r="AK390" s="34" t="e">
        <f>INDEX(Curves!$A$12:$AZ$907,$CA390,CR390)</f>
        <v>#N/A</v>
      </c>
      <c r="AL390" s="34" t="e">
        <f>INDEX(Curves!$A$12:$AZ$907,$CA390,CS390)</f>
        <v>#N/A</v>
      </c>
      <c r="AM390" s="34" t="e">
        <f>INDEX(Curves!$A$12:$AZ$907,$CA390,CT390)</f>
        <v>#N/A</v>
      </c>
      <c r="AN390" s="34"/>
      <c r="AO390" s="34" t="e">
        <f>INDEX(Curves!$A$12:$AZ$907,$CA390,CV390)</f>
        <v>#N/A</v>
      </c>
      <c r="AP390" s="34" t="e">
        <f>INDEX(Curves!$A$12:$AZ$907,$CA390,CW390)</f>
        <v>#N/A</v>
      </c>
      <c r="AQ390" s="34" t="e">
        <f>INDEX(Curves!$A$12:$AZ$907,$CA390,CX390)</f>
        <v>#N/A</v>
      </c>
      <c r="AR390" s="34"/>
      <c r="AS390" s="34" t="e">
        <f>INDEX(Curves!$A$12:$AZ$907,$CA390,CZ390)</f>
        <v>#N/A</v>
      </c>
      <c r="AT390" s="34" t="e">
        <f>INDEX(Curves!$A$12:$AZ$907,$CA390,DA390)</f>
        <v>#N/A</v>
      </c>
      <c r="AU390" s="34" t="e">
        <f>INDEX(Curves!$A$12:$AZ$907,$CA390,DB390)</f>
        <v>#N/A</v>
      </c>
      <c r="AV390" s="34"/>
      <c r="AW390" s="34" t="e">
        <f>INDEX(Curves!$A$12:$AZ$907,$CA390,DD390)</f>
        <v>#N/A</v>
      </c>
      <c r="AX390" s="34" t="e">
        <f>INDEX(Curves!$A$12:$AZ$907,$CA390,DE390)</f>
        <v>#N/A</v>
      </c>
      <c r="AY390" s="34" t="e">
        <f>INDEX(Curves!$A$12:$AZ$907,$CA390,DF390)</f>
        <v>#N/A</v>
      </c>
      <c r="AZ390" s="34"/>
      <c r="BA390" s="34" t="e">
        <f>INDEX(Curves!$A$12:$AZ$907,$CA390,DH390)</f>
        <v>#N/A</v>
      </c>
      <c r="BB390" s="34" t="e">
        <f>INDEX(Curves!$A$12:$AZ$907,$CA390,DI390)</f>
        <v>#N/A</v>
      </c>
      <c r="BC390" s="34" t="e">
        <f>INDEX(Curves!$A$12:$AZ$907,$CA390,DJ390)</f>
        <v>#N/A</v>
      </c>
      <c r="BD390" s="34"/>
      <c r="BE390" s="34" t="e">
        <f>INDEX(Curves!$A$12:$AZ$907,$CA390,DL390)</f>
        <v>#N/A</v>
      </c>
      <c r="BF390" s="34" t="e">
        <f>INDEX(Curves!$A$12:$AZ$907,$CA390,DM390)</f>
        <v>#N/A</v>
      </c>
      <c r="BG390" s="34" t="e">
        <f>INDEX(Curves!$A$12:$AZ$907,$CA390,DN390)</f>
        <v>#N/A</v>
      </c>
      <c r="BH390" s="34"/>
      <c r="BI390" s="34" t="e">
        <f>INDEX(Curves!$A$12:$AZ$907,$CA390,DP390)</f>
        <v>#N/A</v>
      </c>
      <c r="BJ390" s="34" t="e">
        <f>INDEX(Curves!$A$12:$AZ$907,$CA390,DQ390)</f>
        <v>#N/A</v>
      </c>
      <c r="BK390" s="34" t="e">
        <f>INDEX(Curves!$A$12:$AZ$907,$CA390,DR390)</f>
        <v>#N/A</v>
      </c>
      <c r="BL390"/>
      <c r="BM390"/>
      <c r="BN390" s="17">
        <f t="shared" si="503"/>
        <v>36647</v>
      </c>
      <c r="BO390" s="17">
        <f t="shared" ref="BO390:BX390" si="505">EOMONTH(BN390,1)</f>
        <v>36707</v>
      </c>
      <c r="BP390" s="17">
        <f t="shared" si="505"/>
        <v>36738</v>
      </c>
      <c r="BQ390" s="17">
        <f t="shared" si="505"/>
        <v>36769</v>
      </c>
      <c r="BR390" s="17">
        <f t="shared" si="505"/>
        <v>36799</v>
      </c>
      <c r="BS390" s="17">
        <f t="shared" si="505"/>
        <v>36830</v>
      </c>
      <c r="BT390" s="17">
        <f t="shared" si="505"/>
        <v>36860</v>
      </c>
      <c r="BU390" s="17">
        <f t="shared" si="505"/>
        <v>36891</v>
      </c>
      <c r="BV390" s="17">
        <f t="shared" si="505"/>
        <v>36922</v>
      </c>
      <c r="BW390" s="17">
        <f t="shared" si="505"/>
        <v>36950</v>
      </c>
      <c r="BX390" s="17">
        <f t="shared" si="505"/>
        <v>36981</v>
      </c>
      <c r="BY390" s="9"/>
      <c r="CA390" s="12" t="e">
        <f>MATCH(C390,Curves!$C$12:$C$433,0)</f>
        <v>#N/A</v>
      </c>
      <c r="CB390" s="12">
        <f>MATCH(CONCATENATE("NG ",TEXT($BN390,"mmm-yyyy")),Curves!$11:$11,0)</f>
        <v>20</v>
      </c>
      <c r="CC390" s="12">
        <f>MATCH(CONCATENATE("B ",TEXT($BN390,"mmm-yyyy")),Curves!$11:$11,0)</f>
        <v>8</v>
      </c>
      <c r="CD390" s="12">
        <f>MATCH(CONCATENATE("DISC ",TEXT($BN390,"mmm-yyyy")),Curves!$11:$11,0)</f>
        <v>32</v>
      </c>
      <c r="CE390" s="12"/>
      <c r="CF390" s="12">
        <f>MATCH(CONCATENATE("NG ",TEXT($BO390,"mmm-yyyy")),Curves!$11:$11,0)</f>
        <v>21</v>
      </c>
      <c r="CG390" s="12">
        <f>MATCH(CONCATENATE("B ",TEXT($BO390,"mmm-yyyy")),Curves!$11:$11,0)</f>
        <v>9</v>
      </c>
      <c r="CH390" s="12">
        <f>MATCH(CONCATENATE("DISC ",TEXT($BO390,"mmm-yyyy")),Curves!$11:$11,0)</f>
        <v>33</v>
      </c>
      <c r="CI390" s="12"/>
      <c r="CJ390" s="12">
        <f>MATCH(CONCATENATE("NG ",TEXT($BP390,"mmm-yyyy")),Curves!$11:$11,0)</f>
        <v>22</v>
      </c>
      <c r="CK390" s="12">
        <f>MATCH(CONCATENATE("B ",TEXT($BP390,"mmm-yyyy")),Curves!$11:$11,0)</f>
        <v>10</v>
      </c>
      <c r="CL390" s="12">
        <f>MATCH(CONCATENATE("DISC ",TEXT($BP390,"mmm-yyyy")),Curves!$11:$11,0)</f>
        <v>34</v>
      </c>
      <c r="CM390" s="12"/>
      <c r="CN390" s="12">
        <f>MATCH(CONCATENATE("NG ",TEXT($BQ390,"mmm-yyyy")),Curves!$11:$11,0)</f>
        <v>23</v>
      </c>
      <c r="CO390" s="12">
        <f>MATCH(CONCATENATE("B ",TEXT($BQ390,"mmm-yyyy")),Curves!$11:$11,0)</f>
        <v>11</v>
      </c>
      <c r="CP390" s="12">
        <f>MATCH(CONCATENATE("DISC ",TEXT($BQ390,"mmm-yyyy")),Curves!$11:$11,0)</f>
        <v>35</v>
      </c>
      <c r="CQ390" s="12"/>
      <c r="CR390" s="12">
        <f>MATCH(CONCATENATE("NG ",TEXT($BR390,"mmm-yyyy")),Curves!$11:$11,0)</f>
        <v>24</v>
      </c>
      <c r="CS390" s="12">
        <f>MATCH(CONCATENATE("B ",TEXT($BR390,"mmm-yyyy")),Curves!$11:$11,0)</f>
        <v>12</v>
      </c>
      <c r="CT390" s="12">
        <f>MATCH(CONCATENATE("DISC ",TEXT($BR390,"mmm-yyyy")),Curves!$11:$11,0)</f>
        <v>36</v>
      </c>
      <c r="CU390" s="12"/>
      <c r="CV390" s="12">
        <f>MATCH(CONCATENATE("NG ",TEXT($BS390,"mmm-yyyy")),Curves!$11:$11,0)</f>
        <v>25</v>
      </c>
      <c r="CW390" s="12">
        <f>MATCH(CONCATENATE("B ",TEXT($BS390,"mmm-yyyy")),Curves!$11:$11,0)</f>
        <v>13</v>
      </c>
      <c r="CX390" s="12">
        <f>MATCH(CONCATENATE("DISC ",TEXT($BS390,"mmm-yyyy")),Curves!$11:$11,0)</f>
        <v>37</v>
      </c>
      <c r="CY390" s="12"/>
      <c r="CZ390" s="12">
        <f>MATCH(CONCATENATE("NG ",TEXT($BT390,"mmm-yyyy")),Curves!$11:$11,0)</f>
        <v>26</v>
      </c>
      <c r="DA390" s="12">
        <f>MATCH(CONCATENATE("B ",TEXT($BT390,"mmm-yyyy")),Curves!$11:$11,0)</f>
        <v>14</v>
      </c>
      <c r="DB390" s="12">
        <f>MATCH(CONCATENATE("DISC ",TEXT($BT390,"mmm-yyyy")),Curves!$11:$11,0)</f>
        <v>38</v>
      </c>
      <c r="DC390" s="12"/>
      <c r="DD390" s="12">
        <f>MATCH(CONCATENATE("NG ",TEXT($BU390,"mmm-yyyy")),Curves!$11:$11,0)</f>
        <v>27</v>
      </c>
      <c r="DE390" s="12">
        <f>MATCH(CONCATENATE("B ",TEXT($BU390,"mmm-yyyy")),Curves!$11:$11,0)</f>
        <v>15</v>
      </c>
      <c r="DF390" s="12">
        <f>MATCH(CONCATENATE("DISC ",TEXT($BU390,"mmm-yyyy")),Curves!$11:$11,0)</f>
        <v>39</v>
      </c>
      <c r="DG390" s="12"/>
      <c r="DH390" s="12">
        <f>MATCH(CONCATENATE("NG ",TEXT($BV390,"mmm-yyyy")),Curves!$11:$11,0)</f>
        <v>28</v>
      </c>
      <c r="DI390" s="12">
        <f>MATCH(CONCATENATE("B ",TEXT($BV390,"mmm-yyyy")),Curves!$11:$11,0)</f>
        <v>16</v>
      </c>
      <c r="DJ390" s="12">
        <f>MATCH(CONCATENATE("DISC ",TEXT($BV390,"mmm-yyyy")),Curves!$11:$11,0)</f>
        <v>40</v>
      </c>
      <c r="DL390" s="12">
        <f>MATCH(CONCATENATE("NG ",TEXT($BW390,"mmm-yyyy")),Curves!$11:$11,0)</f>
        <v>29</v>
      </c>
      <c r="DM390" s="12">
        <f>MATCH(CONCATENATE("B ",TEXT($BW390,"mmm-yyyy")),Curves!$11:$11,0)</f>
        <v>17</v>
      </c>
      <c r="DN390" s="12">
        <f>MATCH(CONCATENATE("DISC ",TEXT($BW390,"mmm-yyyy")),Curves!$11:$11,0)</f>
        <v>41</v>
      </c>
      <c r="DP390" s="12">
        <f>MATCH(CONCATENATE("NG ",TEXT($BX390,"mmm-yyyy")),Curves!$11:$11,0)</f>
        <v>30</v>
      </c>
      <c r="DQ390" s="12">
        <f>MATCH(CONCATENATE("B ",TEXT($BX390,"mmm-yyyy")),Curves!$11:$11,0)</f>
        <v>18</v>
      </c>
      <c r="DR390" s="12">
        <f>MATCH(CONCATENATE("DISC ",TEXT($BX390,"mmm-yyyy")),Curves!$11:$11,0)</f>
        <v>42</v>
      </c>
    </row>
    <row r="391" spans="2:122" x14ac:dyDescent="0.2">
      <c r="B391" s="6" t="str">
        <f t="shared" si="487"/>
        <v/>
      </c>
      <c r="C391" s="27" t="str">
        <f>IF(Curves!C400&lt;&gt;"",Curves!C400,"")</f>
        <v/>
      </c>
      <c r="D391" s="31"/>
      <c r="E391" s="20" t="e">
        <f t="shared" si="488"/>
        <v>#N/A</v>
      </c>
      <c r="F391" s="20" t="e">
        <f t="shared" si="490"/>
        <v>#N/A</v>
      </c>
      <c r="G391" s="20" t="e">
        <f t="shared" si="491"/>
        <v>#N/A</v>
      </c>
      <c r="H391" s="20" t="e">
        <f t="shared" si="492"/>
        <v>#N/A</v>
      </c>
      <c r="I391" s="20" t="e">
        <f t="shared" si="493"/>
        <v>#N/A</v>
      </c>
      <c r="J391" s="20" t="e">
        <f t="shared" si="494"/>
        <v>#N/A</v>
      </c>
      <c r="K391" s="20" t="e">
        <f t="shared" si="495"/>
        <v>#N/A</v>
      </c>
      <c r="L391" s="20" t="e">
        <f t="shared" si="496"/>
        <v>#N/A</v>
      </c>
      <c r="M391" s="20" t="e">
        <f t="shared" si="497"/>
        <v>#N/A</v>
      </c>
      <c r="N391" s="20" t="e">
        <f t="shared" si="498"/>
        <v>#N/A</v>
      </c>
      <c r="O391" s="21" t="e">
        <f t="shared" si="499"/>
        <v>#N/A</v>
      </c>
      <c r="P391" s="20"/>
      <c r="Q391" s="50" t="e">
        <f t="shared" si="500"/>
        <v>#N/A</v>
      </c>
      <c r="R391" s="50" t="e">
        <f t="shared" si="469"/>
        <v>#N/A</v>
      </c>
      <c r="S391" s="51" t="e">
        <f t="shared" si="501"/>
        <v>#N/A</v>
      </c>
      <c r="U391" s="34" t="e">
        <f>INDEX(Curves!$A$12:$AZ$907,$CA391,CB391)</f>
        <v>#N/A</v>
      </c>
      <c r="V391" s="34" t="e">
        <f>INDEX(Curves!$A$12:$AZ$907,$CA391,CC391)</f>
        <v>#N/A</v>
      </c>
      <c r="W391" s="34" t="e">
        <f>INDEX(Curves!$A$12:$AZ$907,$CA391,CD391)</f>
        <v>#N/A</v>
      </c>
      <c r="X391" s="34"/>
      <c r="Y391" s="34" t="e">
        <f>INDEX(Curves!$A$12:$AZ$907,$CA391,CF391)</f>
        <v>#N/A</v>
      </c>
      <c r="Z391" s="34" t="e">
        <f>INDEX(Curves!$A$12:$AZ$907,$CA391,CG391)</f>
        <v>#N/A</v>
      </c>
      <c r="AA391" s="34" t="e">
        <f>INDEX(Curves!$A$12:$AZ$907,$CA391,CH391)</f>
        <v>#N/A</v>
      </c>
      <c r="AB391" s="34"/>
      <c r="AC391" s="34" t="e">
        <f>INDEX(Curves!$A$12:$AZ$907,$CA391,CJ391)</f>
        <v>#N/A</v>
      </c>
      <c r="AD391" s="34" t="e">
        <f>INDEX(Curves!$A$12:$AZ$907,$CA391,CK391)</f>
        <v>#N/A</v>
      </c>
      <c r="AE391" s="34" t="e">
        <f>INDEX(Curves!$A$12:$AZ$907,$CA391,CL391)</f>
        <v>#N/A</v>
      </c>
      <c r="AF391" s="34"/>
      <c r="AG391" s="34" t="e">
        <f>INDEX(Curves!$A$12:$AZ$907,$CA391,CN391)</f>
        <v>#N/A</v>
      </c>
      <c r="AH391" s="34" t="e">
        <f>INDEX(Curves!$A$12:$AZ$907,$CA391,CO391)</f>
        <v>#N/A</v>
      </c>
      <c r="AI391" s="34" t="e">
        <f>INDEX(Curves!$A$12:$AZ$907,$CA391,CP391)</f>
        <v>#N/A</v>
      </c>
      <c r="AJ391" s="34"/>
      <c r="AK391" s="34" t="e">
        <f>INDEX(Curves!$A$12:$AZ$907,$CA391,CR391)</f>
        <v>#N/A</v>
      </c>
      <c r="AL391" s="34" t="e">
        <f>INDEX(Curves!$A$12:$AZ$907,$CA391,CS391)</f>
        <v>#N/A</v>
      </c>
      <c r="AM391" s="34" t="e">
        <f>INDEX(Curves!$A$12:$AZ$907,$CA391,CT391)</f>
        <v>#N/A</v>
      </c>
      <c r="AN391" s="34"/>
      <c r="AO391" s="34" t="e">
        <f>INDEX(Curves!$A$12:$AZ$907,$CA391,CV391)</f>
        <v>#N/A</v>
      </c>
      <c r="AP391" s="34" t="e">
        <f>INDEX(Curves!$A$12:$AZ$907,$CA391,CW391)</f>
        <v>#N/A</v>
      </c>
      <c r="AQ391" s="34" t="e">
        <f>INDEX(Curves!$A$12:$AZ$907,$CA391,CX391)</f>
        <v>#N/A</v>
      </c>
      <c r="AR391" s="34"/>
      <c r="AS391" s="34" t="e">
        <f>INDEX(Curves!$A$12:$AZ$907,$CA391,CZ391)</f>
        <v>#N/A</v>
      </c>
      <c r="AT391" s="34" t="e">
        <f>INDEX(Curves!$A$12:$AZ$907,$CA391,DA391)</f>
        <v>#N/A</v>
      </c>
      <c r="AU391" s="34" t="e">
        <f>INDEX(Curves!$A$12:$AZ$907,$CA391,DB391)</f>
        <v>#N/A</v>
      </c>
      <c r="AV391" s="34"/>
      <c r="AW391" s="34" t="e">
        <f>INDEX(Curves!$A$12:$AZ$907,$CA391,DD391)</f>
        <v>#N/A</v>
      </c>
      <c r="AX391" s="34" t="e">
        <f>INDEX(Curves!$A$12:$AZ$907,$CA391,DE391)</f>
        <v>#N/A</v>
      </c>
      <c r="AY391" s="34" t="e">
        <f>INDEX(Curves!$A$12:$AZ$907,$CA391,DF391)</f>
        <v>#N/A</v>
      </c>
      <c r="AZ391" s="34"/>
      <c r="BA391" s="34" t="e">
        <f>INDEX(Curves!$A$12:$AZ$907,$CA391,DH391)</f>
        <v>#N/A</v>
      </c>
      <c r="BB391" s="34" t="e">
        <f>INDEX(Curves!$A$12:$AZ$907,$CA391,DI391)</f>
        <v>#N/A</v>
      </c>
      <c r="BC391" s="34" t="e">
        <f>INDEX(Curves!$A$12:$AZ$907,$CA391,DJ391)</f>
        <v>#N/A</v>
      </c>
      <c r="BD391" s="34"/>
      <c r="BE391" s="34" t="e">
        <f>INDEX(Curves!$A$12:$AZ$907,$CA391,DL391)</f>
        <v>#N/A</v>
      </c>
      <c r="BF391" s="34" t="e">
        <f>INDEX(Curves!$A$12:$AZ$907,$CA391,DM391)</f>
        <v>#N/A</v>
      </c>
      <c r="BG391" s="34" t="e">
        <f>INDEX(Curves!$A$12:$AZ$907,$CA391,DN391)</f>
        <v>#N/A</v>
      </c>
      <c r="BH391" s="34"/>
      <c r="BI391" s="34" t="e">
        <f>INDEX(Curves!$A$12:$AZ$907,$CA391,DP391)</f>
        <v>#N/A</v>
      </c>
      <c r="BJ391" s="34" t="e">
        <f>INDEX(Curves!$A$12:$AZ$907,$CA391,DQ391)</f>
        <v>#N/A</v>
      </c>
      <c r="BK391" s="34" t="e">
        <f>INDEX(Curves!$A$12:$AZ$907,$CA391,DR391)</f>
        <v>#N/A</v>
      </c>
      <c r="BL391"/>
      <c r="BM391"/>
      <c r="BN391" s="17">
        <f t="shared" si="503"/>
        <v>36647</v>
      </c>
      <c r="BO391" s="17">
        <f t="shared" ref="BO391:BX391" si="506">EOMONTH(BN391,1)</f>
        <v>36707</v>
      </c>
      <c r="BP391" s="17">
        <f t="shared" si="506"/>
        <v>36738</v>
      </c>
      <c r="BQ391" s="17">
        <f t="shared" si="506"/>
        <v>36769</v>
      </c>
      <c r="BR391" s="17">
        <f t="shared" si="506"/>
        <v>36799</v>
      </c>
      <c r="BS391" s="17">
        <f t="shared" si="506"/>
        <v>36830</v>
      </c>
      <c r="BT391" s="17">
        <f t="shared" si="506"/>
        <v>36860</v>
      </c>
      <c r="BU391" s="17">
        <f t="shared" si="506"/>
        <v>36891</v>
      </c>
      <c r="BV391" s="17">
        <f t="shared" si="506"/>
        <v>36922</v>
      </c>
      <c r="BW391" s="17">
        <f t="shared" si="506"/>
        <v>36950</v>
      </c>
      <c r="BX391" s="17">
        <f t="shared" si="506"/>
        <v>36981</v>
      </c>
      <c r="BY391" s="9"/>
      <c r="CA391" s="12" t="e">
        <f>MATCH(C391,Curves!$C$12:$C$433,0)</f>
        <v>#N/A</v>
      </c>
      <c r="CB391" s="12">
        <f>MATCH(CONCATENATE("NG ",TEXT($BN391,"mmm-yyyy")),Curves!$11:$11,0)</f>
        <v>20</v>
      </c>
      <c r="CC391" s="12">
        <f>MATCH(CONCATENATE("B ",TEXT($BN391,"mmm-yyyy")),Curves!$11:$11,0)</f>
        <v>8</v>
      </c>
      <c r="CD391" s="12">
        <f>MATCH(CONCATENATE("DISC ",TEXT($BN391,"mmm-yyyy")),Curves!$11:$11,0)</f>
        <v>32</v>
      </c>
      <c r="CE391" s="12"/>
      <c r="CF391" s="12">
        <f>MATCH(CONCATENATE("NG ",TEXT($BO391,"mmm-yyyy")),Curves!$11:$11,0)</f>
        <v>21</v>
      </c>
      <c r="CG391" s="12">
        <f>MATCH(CONCATENATE("B ",TEXT($BO391,"mmm-yyyy")),Curves!$11:$11,0)</f>
        <v>9</v>
      </c>
      <c r="CH391" s="12">
        <f>MATCH(CONCATENATE("DISC ",TEXT($BO391,"mmm-yyyy")),Curves!$11:$11,0)</f>
        <v>33</v>
      </c>
      <c r="CI391" s="12"/>
      <c r="CJ391" s="12">
        <f>MATCH(CONCATENATE("NG ",TEXT($BP391,"mmm-yyyy")),Curves!$11:$11,0)</f>
        <v>22</v>
      </c>
      <c r="CK391" s="12">
        <f>MATCH(CONCATENATE("B ",TEXT($BP391,"mmm-yyyy")),Curves!$11:$11,0)</f>
        <v>10</v>
      </c>
      <c r="CL391" s="12">
        <f>MATCH(CONCATENATE("DISC ",TEXT($BP391,"mmm-yyyy")),Curves!$11:$11,0)</f>
        <v>34</v>
      </c>
      <c r="CM391" s="12"/>
      <c r="CN391" s="12">
        <f>MATCH(CONCATENATE("NG ",TEXT($BQ391,"mmm-yyyy")),Curves!$11:$11,0)</f>
        <v>23</v>
      </c>
      <c r="CO391" s="12">
        <f>MATCH(CONCATENATE("B ",TEXT($BQ391,"mmm-yyyy")),Curves!$11:$11,0)</f>
        <v>11</v>
      </c>
      <c r="CP391" s="12">
        <f>MATCH(CONCATENATE("DISC ",TEXT($BQ391,"mmm-yyyy")),Curves!$11:$11,0)</f>
        <v>35</v>
      </c>
      <c r="CQ391" s="12"/>
      <c r="CR391" s="12">
        <f>MATCH(CONCATENATE("NG ",TEXT($BR391,"mmm-yyyy")),Curves!$11:$11,0)</f>
        <v>24</v>
      </c>
      <c r="CS391" s="12">
        <f>MATCH(CONCATENATE("B ",TEXT($BR391,"mmm-yyyy")),Curves!$11:$11,0)</f>
        <v>12</v>
      </c>
      <c r="CT391" s="12">
        <f>MATCH(CONCATENATE("DISC ",TEXT($BR391,"mmm-yyyy")),Curves!$11:$11,0)</f>
        <v>36</v>
      </c>
      <c r="CU391" s="12"/>
      <c r="CV391" s="12">
        <f>MATCH(CONCATENATE("NG ",TEXT($BS391,"mmm-yyyy")),Curves!$11:$11,0)</f>
        <v>25</v>
      </c>
      <c r="CW391" s="12">
        <f>MATCH(CONCATENATE("B ",TEXT($BS391,"mmm-yyyy")),Curves!$11:$11,0)</f>
        <v>13</v>
      </c>
      <c r="CX391" s="12">
        <f>MATCH(CONCATENATE("DISC ",TEXT($BS391,"mmm-yyyy")),Curves!$11:$11,0)</f>
        <v>37</v>
      </c>
      <c r="CY391" s="12"/>
      <c r="CZ391" s="12">
        <f>MATCH(CONCATENATE("NG ",TEXT($BT391,"mmm-yyyy")),Curves!$11:$11,0)</f>
        <v>26</v>
      </c>
      <c r="DA391" s="12">
        <f>MATCH(CONCATENATE("B ",TEXT($BT391,"mmm-yyyy")),Curves!$11:$11,0)</f>
        <v>14</v>
      </c>
      <c r="DB391" s="12">
        <f>MATCH(CONCATENATE("DISC ",TEXT($BT391,"mmm-yyyy")),Curves!$11:$11,0)</f>
        <v>38</v>
      </c>
      <c r="DC391" s="12"/>
      <c r="DD391" s="12">
        <f>MATCH(CONCATENATE("NG ",TEXT($BU391,"mmm-yyyy")),Curves!$11:$11,0)</f>
        <v>27</v>
      </c>
      <c r="DE391" s="12">
        <f>MATCH(CONCATENATE("B ",TEXT($BU391,"mmm-yyyy")),Curves!$11:$11,0)</f>
        <v>15</v>
      </c>
      <c r="DF391" s="12">
        <f>MATCH(CONCATENATE("DISC ",TEXT($BU391,"mmm-yyyy")),Curves!$11:$11,0)</f>
        <v>39</v>
      </c>
      <c r="DG391" s="12"/>
      <c r="DH391" s="12">
        <f>MATCH(CONCATENATE("NG ",TEXT($BV391,"mmm-yyyy")),Curves!$11:$11,0)</f>
        <v>28</v>
      </c>
      <c r="DI391" s="12">
        <f>MATCH(CONCATENATE("B ",TEXT($BV391,"mmm-yyyy")),Curves!$11:$11,0)</f>
        <v>16</v>
      </c>
      <c r="DJ391" s="12">
        <f>MATCH(CONCATENATE("DISC ",TEXT($BV391,"mmm-yyyy")),Curves!$11:$11,0)</f>
        <v>40</v>
      </c>
      <c r="DL391" s="12">
        <f>MATCH(CONCATENATE("NG ",TEXT($BW391,"mmm-yyyy")),Curves!$11:$11,0)</f>
        <v>29</v>
      </c>
      <c r="DM391" s="12">
        <f>MATCH(CONCATENATE("B ",TEXT($BW391,"mmm-yyyy")),Curves!$11:$11,0)</f>
        <v>17</v>
      </c>
      <c r="DN391" s="12">
        <f>MATCH(CONCATENATE("DISC ",TEXT($BW391,"mmm-yyyy")),Curves!$11:$11,0)</f>
        <v>41</v>
      </c>
      <c r="DP391" s="12">
        <f>MATCH(CONCATENATE("NG ",TEXT($BX391,"mmm-yyyy")),Curves!$11:$11,0)</f>
        <v>30</v>
      </c>
      <c r="DQ391" s="12">
        <f>MATCH(CONCATENATE("B ",TEXT($BX391,"mmm-yyyy")),Curves!$11:$11,0)</f>
        <v>18</v>
      </c>
      <c r="DR391" s="12">
        <f>MATCH(CONCATENATE("DISC ",TEXT($BX391,"mmm-yyyy")),Curves!$11:$11,0)</f>
        <v>42</v>
      </c>
    </row>
    <row r="392" spans="2:122" x14ac:dyDescent="0.2">
      <c r="B392" s="6" t="str">
        <f t="shared" si="487"/>
        <v/>
      </c>
      <c r="C392" s="27" t="str">
        <f>IF(Curves!C401&lt;&gt;"",Curves!C401,"")</f>
        <v/>
      </c>
      <c r="D392" s="31"/>
      <c r="E392" s="20" t="e">
        <f t="shared" si="488"/>
        <v>#N/A</v>
      </c>
      <c r="F392" s="20" t="e">
        <f t="shared" si="490"/>
        <v>#N/A</v>
      </c>
      <c r="G392" s="20" t="e">
        <f t="shared" si="491"/>
        <v>#N/A</v>
      </c>
      <c r="H392" s="20" t="e">
        <f t="shared" si="492"/>
        <v>#N/A</v>
      </c>
      <c r="I392" s="20" t="e">
        <f t="shared" si="493"/>
        <v>#N/A</v>
      </c>
      <c r="J392" s="20" t="e">
        <f t="shared" si="494"/>
        <v>#N/A</v>
      </c>
      <c r="K392" s="20" t="e">
        <f t="shared" si="495"/>
        <v>#N/A</v>
      </c>
      <c r="L392" s="20" t="e">
        <f t="shared" si="496"/>
        <v>#N/A</v>
      </c>
      <c r="M392" s="20" t="e">
        <f t="shared" si="497"/>
        <v>#N/A</v>
      </c>
      <c r="N392" s="20" t="e">
        <f t="shared" si="498"/>
        <v>#N/A</v>
      </c>
      <c r="O392" s="21" t="e">
        <f t="shared" si="499"/>
        <v>#N/A</v>
      </c>
      <c r="P392" s="20"/>
      <c r="Q392" s="50" t="e">
        <f t="shared" si="500"/>
        <v>#N/A</v>
      </c>
      <c r="R392" s="50" t="e">
        <f t="shared" si="469"/>
        <v>#N/A</v>
      </c>
      <c r="S392" s="51" t="e">
        <f t="shared" si="501"/>
        <v>#N/A</v>
      </c>
      <c r="U392" s="34" t="e">
        <f>INDEX(Curves!$A$12:$AZ$907,$CA392,CB392)</f>
        <v>#N/A</v>
      </c>
      <c r="V392" s="34" t="e">
        <f>INDEX(Curves!$A$12:$AZ$907,$CA392,CC392)</f>
        <v>#N/A</v>
      </c>
      <c r="W392" s="34" t="e">
        <f>INDEX(Curves!$A$12:$AZ$907,$CA392,CD392)</f>
        <v>#N/A</v>
      </c>
      <c r="X392" s="34"/>
      <c r="Y392" s="34" t="e">
        <f>INDEX(Curves!$A$12:$AZ$907,$CA392,CF392)</f>
        <v>#N/A</v>
      </c>
      <c r="Z392" s="34" t="e">
        <f>INDEX(Curves!$A$12:$AZ$907,$CA392,CG392)</f>
        <v>#N/A</v>
      </c>
      <c r="AA392" s="34" t="e">
        <f>INDEX(Curves!$A$12:$AZ$907,$CA392,CH392)</f>
        <v>#N/A</v>
      </c>
      <c r="AB392" s="34"/>
      <c r="AC392" s="34" t="e">
        <f>INDEX(Curves!$A$12:$AZ$907,$CA392,CJ392)</f>
        <v>#N/A</v>
      </c>
      <c r="AD392" s="34" t="e">
        <f>INDEX(Curves!$A$12:$AZ$907,$CA392,CK392)</f>
        <v>#N/A</v>
      </c>
      <c r="AE392" s="34" t="e">
        <f>INDEX(Curves!$A$12:$AZ$907,$CA392,CL392)</f>
        <v>#N/A</v>
      </c>
      <c r="AF392" s="34"/>
      <c r="AG392" s="34" t="e">
        <f>INDEX(Curves!$A$12:$AZ$907,$CA392,CN392)</f>
        <v>#N/A</v>
      </c>
      <c r="AH392" s="34" t="e">
        <f>INDEX(Curves!$A$12:$AZ$907,$CA392,CO392)</f>
        <v>#N/A</v>
      </c>
      <c r="AI392" s="34" t="e">
        <f>INDEX(Curves!$A$12:$AZ$907,$CA392,CP392)</f>
        <v>#N/A</v>
      </c>
      <c r="AJ392" s="34"/>
      <c r="AK392" s="34" t="e">
        <f>INDEX(Curves!$A$12:$AZ$907,$CA392,CR392)</f>
        <v>#N/A</v>
      </c>
      <c r="AL392" s="34" t="e">
        <f>INDEX(Curves!$A$12:$AZ$907,$CA392,CS392)</f>
        <v>#N/A</v>
      </c>
      <c r="AM392" s="34" t="e">
        <f>INDEX(Curves!$A$12:$AZ$907,$CA392,CT392)</f>
        <v>#N/A</v>
      </c>
      <c r="AN392" s="34"/>
      <c r="AO392" s="34" t="e">
        <f>INDEX(Curves!$A$12:$AZ$907,$CA392,CV392)</f>
        <v>#N/A</v>
      </c>
      <c r="AP392" s="34" t="e">
        <f>INDEX(Curves!$A$12:$AZ$907,$CA392,CW392)</f>
        <v>#N/A</v>
      </c>
      <c r="AQ392" s="34" t="e">
        <f>INDEX(Curves!$A$12:$AZ$907,$CA392,CX392)</f>
        <v>#N/A</v>
      </c>
      <c r="AR392" s="34"/>
      <c r="AS392" s="34" t="e">
        <f>INDEX(Curves!$A$12:$AZ$907,$CA392,CZ392)</f>
        <v>#N/A</v>
      </c>
      <c r="AT392" s="34" t="e">
        <f>INDEX(Curves!$A$12:$AZ$907,$CA392,DA392)</f>
        <v>#N/A</v>
      </c>
      <c r="AU392" s="34" t="e">
        <f>INDEX(Curves!$A$12:$AZ$907,$CA392,DB392)</f>
        <v>#N/A</v>
      </c>
      <c r="AV392" s="34"/>
      <c r="AW392" s="34" t="e">
        <f>INDEX(Curves!$A$12:$AZ$907,$CA392,DD392)</f>
        <v>#N/A</v>
      </c>
      <c r="AX392" s="34" t="e">
        <f>INDEX(Curves!$A$12:$AZ$907,$CA392,DE392)</f>
        <v>#N/A</v>
      </c>
      <c r="AY392" s="34" t="e">
        <f>INDEX(Curves!$A$12:$AZ$907,$CA392,DF392)</f>
        <v>#N/A</v>
      </c>
      <c r="AZ392" s="34"/>
      <c r="BA392" s="34" t="e">
        <f>INDEX(Curves!$A$12:$AZ$907,$CA392,DH392)</f>
        <v>#N/A</v>
      </c>
      <c r="BB392" s="34" t="e">
        <f>INDEX(Curves!$A$12:$AZ$907,$CA392,DI392)</f>
        <v>#N/A</v>
      </c>
      <c r="BC392" s="34" t="e">
        <f>INDEX(Curves!$A$12:$AZ$907,$CA392,DJ392)</f>
        <v>#N/A</v>
      </c>
      <c r="BD392" s="34"/>
      <c r="BE392" s="34" t="e">
        <f>INDEX(Curves!$A$12:$AZ$907,$CA392,DL392)</f>
        <v>#N/A</v>
      </c>
      <c r="BF392" s="34" t="e">
        <f>INDEX(Curves!$A$12:$AZ$907,$CA392,DM392)</f>
        <v>#N/A</v>
      </c>
      <c r="BG392" s="34" t="e">
        <f>INDEX(Curves!$A$12:$AZ$907,$CA392,DN392)</f>
        <v>#N/A</v>
      </c>
      <c r="BH392" s="34"/>
      <c r="BI392" s="34" t="e">
        <f>INDEX(Curves!$A$12:$AZ$907,$CA392,DP392)</f>
        <v>#N/A</v>
      </c>
      <c r="BJ392" s="34" t="e">
        <f>INDEX(Curves!$A$12:$AZ$907,$CA392,DQ392)</f>
        <v>#N/A</v>
      </c>
      <c r="BK392" s="34" t="e">
        <f>INDEX(Curves!$A$12:$AZ$907,$CA392,DR392)</f>
        <v>#N/A</v>
      </c>
      <c r="BL392"/>
      <c r="BM392"/>
      <c r="BN392" s="17">
        <f t="shared" si="503"/>
        <v>36647</v>
      </c>
      <c r="BO392" s="17">
        <f t="shared" ref="BO392:BX392" si="507">EOMONTH(BN392,1)</f>
        <v>36707</v>
      </c>
      <c r="BP392" s="17">
        <f t="shared" si="507"/>
        <v>36738</v>
      </c>
      <c r="BQ392" s="17">
        <f t="shared" si="507"/>
        <v>36769</v>
      </c>
      <c r="BR392" s="17">
        <f t="shared" si="507"/>
        <v>36799</v>
      </c>
      <c r="BS392" s="17">
        <f t="shared" si="507"/>
        <v>36830</v>
      </c>
      <c r="BT392" s="17">
        <f t="shared" si="507"/>
        <v>36860</v>
      </c>
      <c r="BU392" s="17">
        <f t="shared" si="507"/>
        <v>36891</v>
      </c>
      <c r="BV392" s="17">
        <f t="shared" si="507"/>
        <v>36922</v>
      </c>
      <c r="BW392" s="17">
        <f t="shared" si="507"/>
        <v>36950</v>
      </c>
      <c r="BX392" s="17">
        <f t="shared" si="507"/>
        <v>36981</v>
      </c>
      <c r="BY392" s="9"/>
      <c r="CA392" s="12" t="e">
        <f>MATCH(C392,Curves!$C$12:$C$433,0)</f>
        <v>#N/A</v>
      </c>
      <c r="CB392" s="12">
        <f>MATCH(CONCATENATE("NG ",TEXT($BN392,"mmm-yyyy")),Curves!$11:$11,0)</f>
        <v>20</v>
      </c>
      <c r="CC392" s="12">
        <f>MATCH(CONCATENATE("B ",TEXT($BN392,"mmm-yyyy")),Curves!$11:$11,0)</f>
        <v>8</v>
      </c>
      <c r="CD392" s="12">
        <f>MATCH(CONCATENATE("DISC ",TEXT($BN392,"mmm-yyyy")),Curves!$11:$11,0)</f>
        <v>32</v>
      </c>
      <c r="CE392" s="12"/>
      <c r="CF392" s="12">
        <f>MATCH(CONCATENATE("NG ",TEXT($BO392,"mmm-yyyy")),Curves!$11:$11,0)</f>
        <v>21</v>
      </c>
      <c r="CG392" s="12">
        <f>MATCH(CONCATENATE("B ",TEXT($BO392,"mmm-yyyy")),Curves!$11:$11,0)</f>
        <v>9</v>
      </c>
      <c r="CH392" s="12">
        <f>MATCH(CONCATENATE("DISC ",TEXT($BO392,"mmm-yyyy")),Curves!$11:$11,0)</f>
        <v>33</v>
      </c>
      <c r="CI392" s="12"/>
      <c r="CJ392" s="12">
        <f>MATCH(CONCATENATE("NG ",TEXT($BP392,"mmm-yyyy")),Curves!$11:$11,0)</f>
        <v>22</v>
      </c>
      <c r="CK392" s="12">
        <f>MATCH(CONCATENATE("B ",TEXT($BP392,"mmm-yyyy")),Curves!$11:$11,0)</f>
        <v>10</v>
      </c>
      <c r="CL392" s="12">
        <f>MATCH(CONCATENATE("DISC ",TEXT($BP392,"mmm-yyyy")),Curves!$11:$11,0)</f>
        <v>34</v>
      </c>
      <c r="CM392" s="12"/>
      <c r="CN392" s="12">
        <f>MATCH(CONCATENATE("NG ",TEXT($BQ392,"mmm-yyyy")),Curves!$11:$11,0)</f>
        <v>23</v>
      </c>
      <c r="CO392" s="12">
        <f>MATCH(CONCATENATE("B ",TEXT($BQ392,"mmm-yyyy")),Curves!$11:$11,0)</f>
        <v>11</v>
      </c>
      <c r="CP392" s="12">
        <f>MATCH(CONCATENATE("DISC ",TEXT($BQ392,"mmm-yyyy")),Curves!$11:$11,0)</f>
        <v>35</v>
      </c>
      <c r="CQ392" s="12"/>
      <c r="CR392" s="12">
        <f>MATCH(CONCATENATE("NG ",TEXT($BR392,"mmm-yyyy")),Curves!$11:$11,0)</f>
        <v>24</v>
      </c>
      <c r="CS392" s="12">
        <f>MATCH(CONCATENATE("B ",TEXT($BR392,"mmm-yyyy")),Curves!$11:$11,0)</f>
        <v>12</v>
      </c>
      <c r="CT392" s="12">
        <f>MATCH(CONCATENATE("DISC ",TEXT($BR392,"mmm-yyyy")),Curves!$11:$11,0)</f>
        <v>36</v>
      </c>
      <c r="CU392" s="12"/>
      <c r="CV392" s="12">
        <f>MATCH(CONCATENATE("NG ",TEXT($BS392,"mmm-yyyy")),Curves!$11:$11,0)</f>
        <v>25</v>
      </c>
      <c r="CW392" s="12">
        <f>MATCH(CONCATENATE("B ",TEXT($BS392,"mmm-yyyy")),Curves!$11:$11,0)</f>
        <v>13</v>
      </c>
      <c r="CX392" s="12">
        <f>MATCH(CONCATENATE("DISC ",TEXT($BS392,"mmm-yyyy")),Curves!$11:$11,0)</f>
        <v>37</v>
      </c>
      <c r="CY392" s="12"/>
      <c r="CZ392" s="12">
        <f>MATCH(CONCATENATE("NG ",TEXT($BT392,"mmm-yyyy")),Curves!$11:$11,0)</f>
        <v>26</v>
      </c>
      <c r="DA392" s="12">
        <f>MATCH(CONCATENATE("B ",TEXT($BT392,"mmm-yyyy")),Curves!$11:$11,0)</f>
        <v>14</v>
      </c>
      <c r="DB392" s="12">
        <f>MATCH(CONCATENATE("DISC ",TEXT($BT392,"mmm-yyyy")),Curves!$11:$11,0)</f>
        <v>38</v>
      </c>
      <c r="DC392" s="12"/>
      <c r="DD392" s="12">
        <f>MATCH(CONCATENATE("NG ",TEXT($BU392,"mmm-yyyy")),Curves!$11:$11,0)</f>
        <v>27</v>
      </c>
      <c r="DE392" s="12">
        <f>MATCH(CONCATENATE("B ",TEXT($BU392,"mmm-yyyy")),Curves!$11:$11,0)</f>
        <v>15</v>
      </c>
      <c r="DF392" s="12">
        <f>MATCH(CONCATENATE("DISC ",TEXT($BU392,"mmm-yyyy")),Curves!$11:$11,0)</f>
        <v>39</v>
      </c>
      <c r="DG392" s="12"/>
      <c r="DH392" s="12">
        <f>MATCH(CONCATENATE("NG ",TEXT($BV392,"mmm-yyyy")),Curves!$11:$11,0)</f>
        <v>28</v>
      </c>
      <c r="DI392" s="12">
        <f>MATCH(CONCATENATE("B ",TEXT($BV392,"mmm-yyyy")),Curves!$11:$11,0)</f>
        <v>16</v>
      </c>
      <c r="DJ392" s="12">
        <f>MATCH(CONCATENATE("DISC ",TEXT($BV392,"mmm-yyyy")),Curves!$11:$11,0)</f>
        <v>40</v>
      </c>
      <c r="DL392" s="12">
        <f>MATCH(CONCATENATE("NG ",TEXT($BW392,"mmm-yyyy")),Curves!$11:$11,0)</f>
        <v>29</v>
      </c>
      <c r="DM392" s="12">
        <f>MATCH(CONCATENATE("B ",TEXT($BW392,"mmm-yyyy")),Curves!$11:$11,0)</f>
        <v>17</v>
      </c>
      <c r="DN392" s="12">
        <f>MATCH(CONCATENATE("DISC ",TEXT($BW392,"mmm-yyyy")),Curves!$11:$11,0)</f>
        <v>41</v>
      </c>
      <c r="DP392" s="12">
        <f>MATCH(CONCATENATE("NG ",TEXT($BX392,"mmm-yyyy")),Curves!$11:$11,0)</f>
        <v>30</v>
      </c>
      <c r="DQ392" s="12">
        <f>MATCH(CONCATENATE("B ",TEXT($BX392,"mmm-yyyy")),Curves!$11:$11,0)</f>
        <v>18</v>
      </c>
      <c r="DR392" s="12">
        <f>MATCH(CONCATENATE("DISC ",TEXT($BX392,"mmm-yyyy")),Curves!$11:$11,0)</f>
        <v>42</v>
      </c>
    </row>
    <row r="393" spans="2:122" x14ac:dyDescent="0.2">
      <c r="B393" s="6" t="str">
        <f t="shared" si="487"/>
        <v/>
      </c>
      <c r="C393" s="27" t="str">
        <f>IF(Curves!C402&lt;&gt;"",Curves!C402,"")</f>
        <v/>
      </c>
      <c r="D393" s="31"/>
      <c r="E393" s="20" t="e">
        <f t="shared" si="488"/>
        <v>#N/A</v>
      </c>
      <c r="F393" s="20" t="e">
        <f t="shared" si="490"/>
        <v>#N/A</v>
      </c>
      <c r="G393" s="20" t="e">
        <f t="shared" si="491"/>
        <v>#N/A</v>
      </c>
      <c r="H393" s="20" t="e">
        <f t="shared" si="492"/>
        <v>#N/A</v>
      </c>
      <c r="I393" s="20" t="e">
        <f t="shared" si="493"/>
        <v>#N/A</v>
      </c>
      <c r="J393" s="20" t="e">
        <f t="shared" si="494"/>
        <v>#N/A</v>
      </c>
      <c r="K393" s="20" t="e">
        <f t="shared" si="495"/>
        <v>#N/A</v>
      </c>
      <c r="L393" s="20" t="e">
        <f t="shared" si="496"/>
        <v>#N/A</v>
      </c>
      <c r="M393" s="20" t="e">
        <f t="shared" si="497"/>
        <v>#N/A</v>
      </c>
      <c r="N393" s="20" t="e">
        <f t="shared" si="498"/>
        <v>#N/A</v>
      </c>
      <c r="O393" s="21" t="e">
        <f t="shared" si="499"/>
        <v>#N/A</v>
      </c>
      <c r="P393" s="20"/>
      <c r="Q393" s="50" t="e">
        <f t="shared" si="500"/>
        <v>#N/A</v>
      </c>
      <c r="R393" s="50" t="e">
        <f t="shared" si="469"/>
        <v>#N/A</v>
      </c>
      <c r="S393" s="51" t="e">
        <f t="shared" si="501"/>
        <v>#N/A</v>
      </c>
      <c r="U393" s="34" t="e">
        <f>INDEX(Curves!$A$12:$AZ$907,$CA393,CB393)</f>
        <v>#N/A</v>
      </c>
      <c r="V393" s="34" t="e">
        <f>INDEX(Curves!$A$12:$AZ$907,$CA393,CC393)</f>
        <v>#N/A</v>
      </c>
      <c r="W393" s="34" t="e">
        <f>INDEX(Curves!$A$12:$AZ$907,$CA393,CD393)</f>
        <v>#N/A</v>
      </c>
      <c r="X393" s="34"/>
      <c r="Y393" s="34" t="e">
        <f>INDEX(Curves!$A$12:$AZ$907,$CA393,CF393)</f>
        <v>#N/A</v>
      </c>
      <c r="Z393" s="34" t="e">
        <f>INDEX(Curves!$A$12:$AZ$907,$CA393,CG393)</f>
        <v>#N/A</v>
      </c>
      <c r="AA393" s="34" t="e">
        <f>INDEX(Curves!$A$12:$AZ$907,$CA393,CH393)</f>
        <v>#N/A</v>
      </c>
      <c r="AB393" s="34"/>
      <c r="AC393" s="34" t="e">
        <f>INDEX(Curves!$A$12:$AZ$907,$CA393,CJ393)</f>
        <v>#N/A</v>
      </c>
      <c r="AD393" s="34" t="e">
        <f>INDEX(Curves!$A$12:$AZ$907,$CA393,CK393)</f>
        <v>#N/A</v>
      </c>
      <c r="AE393" s="34" t="e">
        <f>INDEX(Curves!$A$12:$AZ$907,$CA393,CL393)</f>
        <v>#N/A</v>
      </c>
      <c r="AF393" s="34"/>
      <c r="AG393" s="34" t="e">
        <f>INDEX(Curves!$A$12:$AZ$907,$CA393,CN393)</f>
        <v>#N/A</v>
      </c>
      <c r="AH393" s="34" t="e">
        <f>INDEX(Curves!$A$12:$AZ$907,$CA393,CO393)</f>
        <v>#N/A</v>
      </c>
      <c r="AI393" s="34" t="e">
        <f>INDEX(Curves!$A$12:$AZ$907,$CA393,CP393)</f>
        <v>#N/A</v>
      </c>
      <c r="AJ393" s="34"/>
      <c r="AK393" s="34" t="e">
        <f>INDEX(Curves!$A$12:$AZ$907,$CA393,CR393)</f>
        <v>#N/A</v>
      </c>
      <c r="AL393" s="34" t="e">
        <f>INDEX(Curves!$A$12:$AZ$907,$CA393,CS393)</f>
        <v>#N/A</v>
      </c>
      <c r="AM393" s="34" t="e">
        <f>INDEX(Curves!$A$12:$AZ$907,$CA393,CT393)</f>
        <v>#N/A</v>
      </c>
      <c r="AN393" s="34"/>
      <c r="AO393" s="34" t="e">
        <f>INDEX(Curves!$A$12:$AZ$907,$CA393,CV393)</f>
        <v>#N/A</v>
      </c>
      <c r="AP393" s="34" t="e">
        <f>INDEX(Curves!$A$12:$AZ$907,$CA393,CW393)</f>
        <v>#N/A</v>
      </c>
      <c r="AQ393" s="34" t="e">
        <f>INDEX(Curves!$A$12:$AZ$907,$CA393,CX393)</f>
        <v>#N/A</v>
      </c>
      <c r="AR393" s="34"/>
      <c r="AS393" s="34" t="e">
        <f>INDEX(Curves!$A$12:$AZ$907,$CA393,CZ393)</f>
        <v>#N/A</v>
      </c>
      <c r="AT393" s="34" t="e">
        <f>INDEX(Curves!$A$12:$AZ$907,$CA393,DA393)</f>
        <v>#N/A</v>
      </c>
      <c r="AU393" s="34" t="e">
        <f>INDEX(Curves!$A$12:$AZ$907,$CA393,DB393)</f>
        <v>#N/A</v>
      </c>
      <c r="AV393" s="34"/>
      <c r="AW393" s="34" t="e">
        <f>INDEX(Curves!$A$12:$AZ$907,$CA393,DD393)</f>
        <v>#N/A</v>
      </c>
      <c r="AX393" s="34" t="e">
        <f>INDEX(Curves!$A$12:$AZ$907,$CA393,DE393)</f>
        <v>#N/A</v>
      </c>
      <c r="AY393" s="34" t="e">
        <f>INDEX(Curves!$A$12:$AZ$907,$CA393,DF393)</f>
        <v>#N/A</v>
      </c>
      <c r="AZ393" s="34"/>
      <c r="BA393" s="34" t="e">
        <f>INDEX(Curves!$A$12:$AZ$907,$CA393,DH393)</f>
        <v>#N/A</v>
      </c>
      <c r="BB393" s="34" t="e">
        <f>INDEX(Curves!$A$12:$AZ$907,$CA393,DI393)</f>
        <v>#N/A</v>
      </c>
      <c r="BC393" s="34" t="e">
        <f>INDEX(Curves!$A$12:$AZ$907,$CA393,DJ393)</f>
        <v>#N/A</v>
      </c>
      <c r="BD393" s="34"/>
      <c r="BE393" s="34" t="e">
        <f>INDEX(Curves!$A$12:$AZ$907,$CA393,DL393)</f>
        <v>#N/A</v>
      </c>
      <c r="BF393" s="34" t="e">
        <f>INDEX(Curves!$A$12:$AZ$907,$CA393,DM393)</f>
        <v>#N/A</v>
      </c>
      <c r="BG393" s="34" t="e">
        <f>INDEX(Curves!$A$12:$AZ$907,$CA393,DN393)</f>
        <v>#N/A</v>
      </c>
      <c r="BH393" s="34"/>
      <c r="BI393" s="34" t="e">
        <f>INDEX(Curves!$A$12:$AZ$907,$CA393,DP393)</f>
        <v>#N/A</v>
      </c>
      <c r="BJ393" s="34" t="e">
        <f>INDEX(Curves!$A$12:$AZ$907,$CA393,DQ393)</f>
        <v>#N/A</v>
      </c>
      <c r="BK393" s="34" t="e">
        <f>INDEX(Curves!$A$12:$AZ$907,$CA393,DR393)</f>
        <v>#N/A</v>
      </c>
      <c r="BL393"/>
      <c r="BM393"/>
      <c r="BN393" s="17">
        <f t="shared" si="503"/>
        <v>36647</v>
      </c>
      <c r="BO393" s="17">
        <f t="shared" ref="BO393:BX393" si="508">EOMONTH(BN393,1)</f>
        <v>36707</v>
      </c>
      <c r="BP393" s="17">
        <f t="shared" si="508"/>
        <v>36738</v>
      </c>
      <c r="BQ393" s="17">
        <f t="shared" si="508"/>
        <v>36769</v>
      </c>
      <c r="BR393" s="17">
        <f t="shared" si="508"/>
        <v>36799</v>
      </c>
      <c r="BS393" s="17">
        <f t="shared" si="508"/>
        <v>36830</v>
      </c>
      <c r="BT393" s="17">
        <f t="shared" si="508"/>
        <v>36860</v>
      </c>
      <c r="BU393" s="17">
        <f t="shared" si="508"/>
        <v>36891</v>
      </c>
      <c r="BV393" s="17">
        <f t="shared" si="508"/>
        <v>36922</v>
      </c>
      <c r="BW393" s="17">
        <f t="shared" si="508"/>
        <v>36950</v>
      </c>
      <c r="BX393" s="17">
        <f t="shared" si="508"/>
        <v>36981</v>
      </c>
      <c r="BY393" s="9"/>
      <c r="CA393" s="12" t="e">
        <f>MATCH(C393,Curves!$C$12:$C$433,0)</f>
        <v>#N/A</v>
      </c>
      <c r="CB393" s="12">
        <f>MATCH(CONCATENATE("NG ",TEXT($BN393,"mmm-yyyy")),Curves!$11:$11,0)</f>
        <v>20</v>
      </c>
      <c r="CC393" s="12">
        <f>MATCH(CONCATENATE("B ",TEXT($BN393,"mmm-yyyy")),Curves!$11:$11,0)</f>
        <v>8</v>
      </c>
      <c r="CD393" s="12">
        <f>MATCH(CONCATENATE("DISC ",TEXT($BN393,"mmm-yyyy")),Curves!$11:$11,0)</f>
        <v>32</v>
      </c>
      <c r="CE393" s="12"/>
      <c r="CF393" s="12">
        <f>MATCH(CONCATENATE("NG ",TEXT($BO393,"mmm-yyyy")),Curves!$11:$11,0)</f>
        <v>21</v>
      </c>
      <c r="CG393" s="12">
        <f>MATCH(CONCATENATE("B ",TEXT($BO393,"mmm-yyyy")),Curves!$11:$11,0)</f>
        <v>9</v>
      </c>
      <c r="CH393" s="12">
        <f>MATCH(CONCATENATE("DISC ",TEXT($BO393,"mmm-yyyy")),Curves!$11:$11,0)</f>
        <v>33</v>
      </c>
      <c r="CI393" s="12"/>
      <c r="CJ393" s="12">
        <f>MATCH(CONCATENATE("NG ",TEXT($BP393,"mmm-yyyy")),Curves!$11:$11,0)</f>
        <v>22</v>
      </c>
      <c r="CK393" s="12">
        <f>MATCH(CONCATENATE("B ",TEXT($BP393,"mmm-yyyy")),Curves!$11:$11,0)</f>
        <v>10</v>
      </c>
      <c r="CL393" s="12">
        <f>MATCH(CONCATENATE("DISC ",TEXT($BP393,"mmm-yyyy")),Curves!$11:$11,0)</f>
        <v>34</v>
      </c>
      <c r="CM393" s="12"/>
      <c r="CN393" s="12">
        <f>MATCH(CONCATENATE("NG ",TEXT($BQ393,"mmm-yyyy")),Curves!$11:$11,0)</f>
        <v>23</v>
      </c>
      <c r="CO393" s="12">
        <f>MATCH(CONCATENATE("B ",TEXT($BQ393,"mmm-yyyy")),Curves!$11:$11,0)</f>
        <v>11</v>
      </c>
      <c r="CP393" s="12">
        <f>MATCH(CONCATENATE("DISC ",TEXT($BQ393,"mmm-yyyy")),Curves!$11:$11,0)</f>
        <v>35</v>
      </c>
      <c r="CQ393" s="12"/>
      <c r="CR393" s="12">
        <f>MATCH(CONCATENATE("NG ",TEXT($BR393,"mmm-yyyy")),Curves!$11:$11,0)</f>
        <v>24</v>
      </c>
      <c r="CS393" s="12">
        <f>MATCH(CONCATENATE("B ",TEXT($BR393,"mmm-yyyy")),Curves!$11:$11,0)</f>
        <v>12</v>
      </c>
      <c r="CT393" s="12">
        <f>MATCH(CONCATENATE("DISC ",TEXT($BR393,"mmm-yyyy")),Curves!$11:$11,0)</f>
        <v>36</v>
      </c>
      <c r="CU393" s="12"/>
      <c r="CV393" s="12">
        <f>MATCH(CONCATENATE("NG ",TEXT($BS393,"mmm-yyyy")),Curves!$11:$11,0)</f>
        <v>25</v>
      </c>
      <c r="CW393" s="12">
        <f>MATCH(CONCATENATE("B ",TEXT($BS393,"mmm-yyyy")),Curves!$11:$11,0)</f>
        <v>13</v>
      </c>
      <c r="CX393" s="12">
        <f>MATCH(CONCATENATE("DISC ",TEXT($BS393,"mmm-yyyy")),Curves!$11:$11,0)</f>
        <v>37</v>
      </c>
      <c r="CY393" s="12"/>
      <c r="CZ393" s="12">
        <f>MATCH(CONCATENATE("NG ",TEXT($BT393,"mmm-yyyy")),Curves!$11:$11,0)</f>
        <v>26</v>
      </c>
      <c r="DA393" s="12">
        <f>MATCH(CONCATENATE("B ",TEXT($BT393,"mmm-yyyy")),Curves!$11:$11,0)</f>
        <v>14</v>
      </c>
      <c r="DB393" s="12">
        <f>MATCH(CONCATENATE("DISC ",TEXT($BT393,"mmm-yyyy")),Curves!$11:$11,0)</f>
        <v>38</v>
      </c>
      <c r="DC393" s="12"/>
      <c r="DD393" s="12">
        <f>MATCH(CONCATENATE("NG ",TEXT($BU393,"mmm-yyyy")),Curves!$11:$11,0)</f>
        <v>27</v>
      </c>
      <c r="DE393" s="12">
        <f>MATCH(CONCATENATE("B ",TEXT($BU393,"mmm-yyyy")),Curves!$11:$11,0)</f>
        <v>15</v>
      </c>
      <c r="DF393" s="12">
        <f>MATCH(CONCATENATE("DISC ",TEXT($BU393,"mmm-yyyy")),Curves!$11:$11,0)</f>
        <v>39</v>
      </c>
      <c r="DG393" s="12"/>
      <c r="DH393" s="12">
        <f>MATCH(CONCATENATE("NG ",TEXT($BV393,"mmm-yyyy")),Curves!$11:$11,0)</f>
        <v>28</v>
      </c>
      <c r="DI393" s="12">
        <f>MATCH(CONCATENATE("B ",TEXT($BV393,"mmm-yyyy")),Curves!$11:$11,0)</f>
        <v>16</v>
      </c>
      <c r="DJ393" s="12">
        <f>MATCH(CONCATENATE("DISC ",TEXT($BV393,"mmm-yyyy")),Curves!$11:$11,0)</f>
        <v>40</v>
      </c>
      <c r="DL393" s="12">
        <f>MATCH(CONCATENATE("NG ",TEXT($BW393,"mmm-yyyy")),Curves!$11:$11,0)</f>
        <v>29</v>
      </c>
      <c r="DM393" s="12">
        <f>MATCH(CONCATENATE("B ",TEXT($BW393,"mmm-yyyy")),Curves!$11:$11,0)</f>
        <v>17</v>
      </c>
      <c r="DN393" s="12">
        <f>MATCH(CONCATENATE("DISC ",TEXT($BW393,"mmm-yyyy")),Curves!$11:$11,0)</f>
        <v>41</v>
      </c>
      <c r="DP393" s="12">
        <f>MATCH(CONCATENATE("NG ",TEXT($BX393,"mmm-yyyy")),Curves!$11:$11,0)</f>
        <v>30</v>
      </c>
      <c r="DQ393" s="12">
        <f>MATCH(CONCATENATE("B ",TEXT($BX393,"mmm-yyyy")),Curves!$11:$11,0)</f>
        <v>18</v>
      </c>
      <c r="DR393" s="12">
        <f>MATCH(CONCATENATE("DISC ",TEXT($BX393,"mmm-yyyy")),Curves!$11:$11,0)</f>
        <v>42</v>
      </c>
    </row>
    <row r="394" spans="2:122" x14ac:dyDescent="0.2">
      <c r="B394" s="6" t="str">
        <f t="shared" si="487"/>
        <v/>
      </c>
      <c r="C394" s="27" t="str">
        <f>IF(Curves!C403&lt;&gt;"",Curves!C403,"")</f>
        <v/>
      </c>
      <c r="D394" s="31"/>
      <c r="E394" s="20" t="e">
        <f t="shared" si="488"/>
        <v>#N/A</v>
      </c>
      <c r="F394" s="20" t="e">
        <f t="shared" si="490"/>
        <v>#N/A</v>
      </c>
      <c r="G394" s="20" t="e">
        <f t="shared" si="491"/>
        <v>#N/A</v>
      </c>
      <c r="H394" s="20" t="e">
        <f t="shared" si="492"/>
        <v>#N/A</v>
      </c>
      <c r="I394" s="20" t="e">
        <f t="shared" si="493"/>
        <v>#N/A</v>
      </c>
      <c r="J394" s="20" t="e">
        <f t="shared" si="494"/>
        <v>#N/A</v>
      </c>
      <c r="K394" s="20" t="e">
        <f t="shared" si="495"/>
        <v>#N/A</v>
      </c>
      <c r="L394" s="20" t="e">
        <f t="shared" si="496"/>
        <v>#N/A</v>
      </c>
      <c r="M394" s="20" t="e">
        <f t="shared" si="497"/>
        <v>#N/A</v>
      </c>
      <c r="N394" s="20" t="e">
        <f t="shared" si="498"/>
        <v>#N/A</v>
      </c>
      <c r="O394" s="21" t="e">
        <f t="shared" si="499"/>
        <v>#N/A</v>
      </c>
      <c r="P394" s="20"/>
      <c r="Q394" s="50" t="e">
        <f t="shared" si="500"/>
        <v>#N/A</v>
      </c>
      <c r="R394" s="50" t="e">
        <f t="shared" si="469"/>
        <v>#N/A</v>
      </c>
      <c r="S394" s="51" t="e">
        <f t="shared" si="501"/>
        <v>#N/A</v>
      </c>
      <c r="U394" s="34" t="e">
        <f>INDEX(Curves!$A$12:$AZ$907,$CA394,CB394)</f>
        <v>#N/A</v>
      </c>
      <c r="V394" s="34" t="e">
        <f>INDEX(Curves!$A$12:$AZ$907,$CA394,CC394)</f>
        <v>#N/A</v>
      </c>
      <c r="W394" s="34" t="e">
        <f>INDEX(Curves!$A$12:$AZ$907,$CA394,CD394)</f>
        <v>#N/A</v>
      </c>
      <c r="X394" s="34"/>
      <c r="Y394" s="34" t="e">
        <f>INDEX(Curves!$A$12:$AZ$907,$CA394,CF394)</f>
        <v>#N/A</v>
      </c>
      <c r="Z394" s="34" t="e">
        <f>INDEX(Curves!$A$12:$AZ$907,$CA394,CG394)</f>
        <v>#N/A</v>
      </c>
      <c r="AA394" s="34" t="e">
        <f>INDEX(Curves!$A$12:$AZ$907,$CA394,CH394)</f>
        <v>#N/A</v>
      </c>
      <c r="AB394" s="34"/>
      <c r="AC394" s="34" t="e">
        <f>INDEX(Curves!$A$12:$AZ$907,$CA394,CJ394)</f>
        <v>#N/A</v>
      </c>
      <c r="AD394" s="34" t="e">
        <f>INDEX(Curves!$A$12:$AZ$907,$CA394,CK394)</f>
        <v>#N/A</v>
      </c>
      <c r="AE394" s="34" t="e">
        <f>INDEX(Curves!$A$12:$AZ$907,$CA394,CL394)</f>
        <v>#N/A</v>
      </c>
      <c r="AF394" s="34"/>
      <c r="AG394" s="34" t="e">
        <f>INDEX(Curves!$A$12:$AZ$907,$CA394,CN394)</f>
        <v>#N/A</v>
      </c>
      <c r="AH394" s="34" t="e">
        <f>INDEX(Curves!$A$12:$AZ$907,$CA394,CO394)</f>
        <v>#N/A</v>
      </c>
      <c r="AI394" s="34" t="e">
        <f>INDEX(Curves!$A$12:$AZ$907,$CA394,CP394)</f>
        <v>#N/A</v>
      </c>
      <c r="AJ394" s="34"/>
      <c r="AK394" s="34" t="e">
        <f>INDEX(Curves!$A$12:$AZ$907,$CA394,CR394)</f>
        <v>#N/A</v>
      </c>
      <c r="AL394" s="34" t="e">
        <f>INDEX(Curves!$A$12:$AZ$907,$CA394,CS394)</f>
        <v>#N/A</v>
      </c>
      <c r="AM394" s="34" t="e">
        <f>INDEX(Curves!$A$12:$AZ$907,$CA394,CT394)</f>
        <v>#N/A</v>
      </c>
      <c r="AN394" s="34"/>
      <c r="AO394" s="34" t="e">
        <f>INDEX(Curves!$A$12:$AZ$907,$CA394,CV394)</f>
        <v>#N/A</v>
      </c>
      <c r="AP394" s="34" t="e">
        <f>INDEX(Curves!$A$12:$AZ$907,$CA394,CW394)</f>
        <v>#N/A</v>
      </c>
      <c r="AQ394" s="34" t="e">
        <f>INDEX(Curves!$A$12:$AZ$907,$CA394,CX394)</f>
        <v>#N/A</v>
      </c>
      <c r="AR394" s="34"/>
      <c r="AS394" s="34" t="e">
        <f>INDEX(Curves!$A$12:$AZ$907,$CA394,CZ394)</f>
        <v>#N/A</v>
      </c>
      <c r="AT394" s="34" t="e">
        <f>INDEX(Curves!$A$12:$AZ$907,$CA394,DA394)</f>
        <v>#N/A</v>
      </c>
      <c r="AU394" s="34" t="e">
        <f>INDEX(Curves!$A$12:$AZ$907,$CA394,DB394)</f>
        <v>#N/A</v>
      </c>
      <c r="AV394" s="34"/>
      <c r="AW394" s="34" t="e">
        <f>INDEX(Curves!$A$12:$AZ$907,$CA394,DD394)</f>
        <v>#N/A</v>
      </c>
      <c r="AX394" s="34" t="e">
        <f>INDEX(Curves!$A$12:$AZ$907,$CA394,DE394)</f>
        <v>#N/A</v>
      </c>
      <c r="AY394" s="34" t="e">
        <f>INDEX(Curves!$A$12:$AZ$907,$CA394,DF394)</f>
        <v>#N/A</v>
      </c>
      <c r="AZ394" s="34"/>
      <c r="BA394" s="34" t="e">
        <f>INDEX(Curves!$A$12:$AZ$907,$CA394,DH394)</f>
        <v>#N/A</v>
      </c>
      <c r="BB394" s="34" t="e">
        <f>INDEX(Curves!$A$12:$AZ$907,$CA394,DI394)</f>
        <v>#N/A</v>
      </c>
      <c r="BC394" s="34" t="e">
        <f>INDEX(Curves!$A$12:$AZ$907,$CA394,DJ394)</f>
        <v>#N/A</v>
      </c>
      <c r="BD394" s="34"/>
      <c r="BE394" s="34" t="e">
        <f>INDEX(Curves!$A$12:$AZ$907,$CA394,DL394)</f>
        <v>#N/A</v>
      </c>
      <c r="BF394" s="34" t="e">
        <f>INDEX(Curves!$A$12:$AZ$907,$CA394,DM394)</f>
        <v>#N/A</v>
      </c>
      <c r="BG394" s="34" t="e">
        <f>INDEX(Curves!$A$12:$AZ$907,$CA394,DN394)</f>
        <v>#N/A</v>
      </c>
      <c r="BH394" s="34"/>
      <c r="BI394" s="34" t="e">
        <f>INDEX(Curves!$A$12:$AZ$907,$CA394,DP394)</f>
        <v>#N/A</v>
      </c>
      <c r="BJ394" s="34" t="e">
        <f>INDEX(Curves!$A$12:$AZ$907,$CA394,DQ394)</f>
        <v>#N/A</v>
      </c>
      <c r="BK394" s="34" t="e">
        <f>INDEX(Curves!$A$12:$AZ$907,$CA394,DR394)</f>
        <v>#N/A</v>
      </c>
      <c r="BL394"/>
      <c r="BM394"/>
      <c r="BN394" s="17">
        <f t="shared" si="503"/>
        <v>36647</v>
      </c>
      <c r="BO394" s="17">
        <f t="shared" ref="BO394:BX394" si="509">EOMONTH(BN394,1)</f>
        <v>36707</v>
      </c>
      <c r="BP394" s="17">
        <f t="shared" si="509"/>
        <v>36738</v>
      </c>
      <c r="BQ394" s="17">
        <f t="shared" si="509"/>
        <v>36769</v>
      </c>
      <c r="BR394" s="17">
        <f t="shared" si="509"/>
        <v>36799</v>
      </c>
      <c r="BS394" s="17">
        <f t="shared" si="509"/>
        <v>36830</v>
      </c>
      <c r="BT394" s="17">
        <f t="shared" si="509"/>
        <v>36860</v>
      </c>
      <c r="BU394" s="17">
        <f t="shared" si="509"/>
        <v>36891</v>
      </c>
      <c r="BV394" s="17">
        <f t="shared" si="509"/>
        <v>36922</v>
      </c>
      <c r="BW394" s="17">
        <f t="shared" si="509"/>
        <v>36950</v>
      </c>
      <c r="BX394" s="17">
        <f t="shared" si="509"/>
        <v>36981</v>
      </c>
      <c r="BY394" s="9"/>
      <c r="CA394" s="12" t="e">
        <f>MATCH(C394,Curves!$C$12:$C$433,0)</f>
        <v>#N/A</v>
      </c>
      <c r="CB394" s="12">
        <f>MATCH(CONCATENATE("NG ",TEXT($BN394,"mmm-yyyy")),Curves!$11:$11,0)</f>
        <v>20</v>
      </c>
      <c r="CC394" s="12">
        <f>MATCH(CONCATENATE("B ",TEXT($BN394,"mmm-yyyy")),Curves!$11:$11,0)</f>
        <v>8</v>
      </c>
      <c r="CD394" s="12">
        <f>MATCH(CONCATENATE("DISC ",TEXT($BN394,"mmm-yyyy")),Curves!$11:$11,0)</f>
        <v>32</v>
      </c>
      <c r="CE394" s="12"/>
      <c r="CF394" s="12">
        <f>MATCH(CONCATENATE("NG ",TEXT($BO394,"mmm-yyyy")),Curves!$11:$11,0)</f>
        <v>21</v>
      </c>
      <c r="CG394" s="12">
        <f>MATCH(CONCATENATE("B ",TEXT($BO394,"mmm-yyyy")),Curves!$11:$11,0)</f>
        <v>9</v>
      </c>
      <c r="CH394" s="12">
        <f>MATCH(CONCATENATE("DISC ",TEXT($BO394,"mmm-yyyy")),Curves!$11:$11,0)</f>
        <v>33</v>
      </c>
      <c r="CI394" s="12"/>
      <c r="CJ394" s="12">
        <f>MATCH(CONCATENATE("NG ",TEXT($BP394,"mmm-yyyy")),Curves!$11:$11,0)</f>
        <v>22</v>
      </c>
      <c r="CK394" s="12">
        <f>MATCH(CONCATENATE("B ",TEXT($BP394,"mmm-yyyy")),Curves!$11:$11,0)</f>
        <v>10</v>
      </c>
      <c r="CL394" s="12">
        <f>MATCH(CONCATENATE("DISC ",TEXT($BP394,"mmm-yyyy")),Curves!$11:$11,0)</f>
        <v>34</v>
      </c>
      <c r="CM394" s="12"/>
      <c r="CN394" s="12">
        <f>MATCH(CONCATENATE("NG ",TEXT($BQ394,"mmm-yyyy")),Curves!$11:$11,0)</f>
        <v>23</v>
      </c>
      <c r="CO394" s="12">
        <f>MATCH(CONCATENATE("B ",TEXT($BQ394,"mmm-yyyy")),Curves!$11:$11,0)</f>
        <v>11</v>
      </c>
      <c r="CP394" s="12">
        <f>MATCH(CONCATENATE("DISC ",TEXT($BQ394,"mmm-yyyy")),Curves!$11:$11,0)</f>
        <v>35</v>
      </c>
      <c r="CQ394" s="12"/>
      <c r="CR394" s="12">
        <f>MATCH(CONCATENATE("NG ",TEXT($BR394,"mmm-yyyy")),Curves!$11:$11,0)</f>
        <v>24</v>
      </c>
      <c r="CS394" s="12">
        <f>MATCH(CONCATENATE("B ",TEXT($BR394,"mmm-yyyy")),Curves!$11:$11,0)</f>
        <v>12</v>
      </c>
      <c r="CT394" s="12">
        <f>MATCH(CONCATENATE("DISC ",TEXT($BR394,"mmm-yyyy")),Curves!$11:$11,0)</f>
        <v>36</v>
      </c>
      <c r="CU394" s="12"/>
      <c r="CV394" s="12">
        <f>MATCH(CONCATENATE("NG ",TEXT($BS394,"mmm-yyyy")),Curves!$11:$11,0)</f>
        <v>25</v>
      </c>
      <c r="CW394" s="12">
        <f>MATCH(CONCATENATE("B ",TEXT($BS394,"mmm-yyyy")),Curves!$11:$11,0)</f>
        <v>13</v>
      </c>
      <c r="CX394" s="12">
        <f>MATCH(CONCATENATE("DISC ",TEXT($BS394,"mmm-yyyy")),Curves!$11:$11,0)</f>
        <v>37</v>
      </c>
      <c r="CY394" s="12"/>
      <c r="CZ394" s="12">
        <f>MATCH(CONCATENATE("NG ",TEXT($BT394,"mmm-yyyy")),Curves!$11:$11,0)</f>
        <v>26</v>
      </c>
      <c r="DA394" s="12">
        <f>MATCH(CONCATENATE("B ",TEXT($BT394,"mmm-yyyy")),Curves!$11:$11,0)</f>
        <v>14</v>
      </c>
      <c r="DB394" s="12">
        <f>MATCH(CONCATENATE("DISC ",TEXT($BT394,"mmm-yyyy")),Curves!$11:$11,0)</f>
        <v>38</v>
      </c>
      <c r="DC394" s="12"/>
      <c r="DD394" s="12">
        <f>MATCH(CONCATENATE("NG ",TEXT($BU394,"mmm-yyyy")),Curves!$11:$11,0)</f>
        <v>27</v>
      </c>
      <c r="DE394" s="12">
        <f>MATCH(CONCATENATE("B ",TEXT($BU394,"mmm-yyyy")),Curves!$11:$11,0)</f>
        <v>15</v>
      </c>
      <c r="DF394" s="12">
        <f>MATCH(CONCATENATE("DISC ",TEXT($BU394,"mmm-yyyy")),Curves!$11:$11,0)</f>
        <v>39</v>
      </c>
      <c r="DG394" s="12"/>
      <c r="DH394" s="12">
        <f>MATCH(CONCATENATE("NG ",TEXT($BV394,"mmm-yyyy")),Curves!$11:$11,0)</f>
        <v>28</v>
      </c>
      <c r="DI394" s="12">
        <f>MATCH(CONCATENATE("B ",TEXT($BV394,"mmm-yyyy")),Curves!$11:$11,0)</f>
        <v>16</v>
      </c>
      <c r="DJ394" s="12">
        <f>MATCH(CONCATENATE("DISC ",TEXT($BV394,"mmm-yyyy")),Curves!$11:$11,0)</f>
        <v>40</v>
      </c>
      <c r="DL394" s="12">
        <f>MATCH(CONCATENATE("NG ",TEXT($BW394,"mmm-yyyy")),Curves!$11:$11,0)</f>
        <v>29</v>
      </c>
      <c r="DM394" s="12">
        <f>MATCH(CONCATENATE("B ",TEXT($BW394,"mmm-yyyy")),Curves!$11:$11,0)</f>
        <v>17</v>
      </c>
      <c r="DN394" s="12">
        <f>MATCH(CONCATENATE("DISC ",TEXT($BW394,"mmm-yyyy")),Curves!$11:$11,0)</f>
        <v>41</v>
      </c>
      <c r="DP394" s="12">
        <f>MATCH(CONCATENATE("NG ",TEXT($BX394,"mmm-yyyy")),Curves!$11:$11,0)</f>
        <v>30</v>
      </c>
      <c r="DQ394" s="12">
        <f>MATCH(CONCATENATE("B ",TEXT($BX394,"mmm-yyyy")),Curves!$11:$11,0)</f>
        <v>18</v>
      </c>
      <c r="DR394" s="12">
        <f>MATCH(CONCATENATE("DISC ",TEXT($BX394,"mmm-yyyy")),Curves!$11:$11,0)</f>
        <v>42</v>
      </c>
    </row>
    <row r="395" spans="2:122" x14ac:dyDescent="0.2">
      <c r="B395" s="6" t="str">
        <f t="shared" si="487"/>
        <v/>
      </c>
      <c r="C395" s="27" t="str">
        <f>IF(Curves!C404&lt;&gt;"",Curves!C404,"")</f>
        <v/>
      </c>
      <c r="D395" s="31"/>
      <c r="E395" s="20" t="e">
        <f t="shared" si="488"/>
        <v>#N/A</v>
      </c>
      <c r="F395" s="20" t="e">
        <f t="shared" si="490"/>
        <v>#N/A</v>
      </c>
      <c r="G395" s="20" t="e">
        <f t="shared" si="491"/>
        <v>#N/A</v>
      </c>
      <c r="H395" s="20" t="e">
        <f t="shared" si="492"/>
        <v>#N/A</v>
      </c>
      <c r="I395" s="20" t="e">
        <f t="shared" si="493"/>
        <v>#N/A</v>
      </c>
      <c r="J395" s="20" t="e">
        <f t="shared" si="494"/>
        <v>#N/A</v>
      </c>
      <c r="K395" s="20" t="e">
        <f t="shared" si="495"/>
        <v>#N/A</v>
      </c>
      <c r="L395" s="20" t="e">
        <f t="shared" si="496"/>
        <v>#N/A</v>
      </c>
      <c r="M395" s="20" t="e">
        <f t="shared" si="497"/>
        <v>#N/A</v>
      </c>
      <c r="N395" s="20" t="e">
        <f t="shared" si="498"/>
        <v>#N/A</v>
      </c>
      <c r="O395" s="21" t="e">
        <f t="shared" si="499"/>
        <v>#N/A</v>
      </c>
      <c r="P395" s="20"/>
      <c r="Q395" s="50" t="e">
        <f t="shared" si="500"/>
        <v>#N/A</v>
      </c>
      <c r="R395" s="50" t="e">
        <f t="shared" si="469"/>
        <v>#N/A</v>
      </c>
      <c r="S395" s="51" t="e">
        <f t="shared" si="501"/>
        <v>#N/A</v>
      </c>
      <c r="U395" s="34" t="e">
        <f>INDEX(Curves!$A$12:$AZ$907,$CA395,CB395)</f>
        <v>#N/A</v>
      </c>
      <c r="V395" s="34" t="e">
        <f>INDEX(Curves!$A$12:$AZ$907,$CA395,CC395)</f>
        <v>#N/A</v>
      </c>
      <c r="W395" s="34" t="e">
        <f>INDEX(Curves!$A$12:$AZ$907,$CA395,CD395)</f>
        <v>#N/A</v>
      </c>
      <c r="X395" s="34"/>
      <c r="Y395" s="34" t="e">
        <f>INDEX(Curves!$A$12:$AZ$907,$CA395,CF395)</f>
        <v>#N/A</v>
      </c>
      <c r="Z395" s="34" t="e">
        <f>INDEX(Curves!$A$12:$AZ$907,$CA395,CG395)</f>
        <v>#N/A</v>
      </c>
      <c r="AA395" s="34" t="e">
        <f>INDEX(Curves!$A$12:$AZ$907,$CA395,CH395)</f>
        <v>#N/A</v>
      </c>
      <c r="AB395" s="34"/>
      <c r="AC395" s="34" t="e">
        <f>INDEX(Curves!$A$12:$AZ$907,$CA395,CJ395)</f>
        <v>#N/A</v>
      </c>
      <c r="AD395" s="34" t="e">
        <f>INDEX(Curves!$A$12:$AZ$907,$CA395,CK395)</f>
        <v>#N/A</v>
      </c>
      <c r="AE395" s="34" t="e">
        <f>INDEX(Curves!$A$12:$AZ$907,$CA395,CL395)</f>
        <v>#N/A</v>
      </c>
      <c r="AF395" s="34"/>
      <c r="AG395" s="34" t="e">
        <f>INDEX(Curves!$A$12:$AZ$907,$CA395,CN395)</f>
        <v>#N/A</v>
      </c>
      <c r="AH395" s="34" t="e">
        <f>INDEX(Curves!$A$12:$AZ$907,$CA395,CO395)</f>
        <v>#N/A</v>
      </c>
      <c r="AI395" s="34" t="e">
        <f>INDEX(Curves!$A$12:$AZ$907,$CA395,CP395)</f>
        <v>#N/A</v>
      </c>
      <c r="AJ395" s="34"/>
      <c r="AK395" s="34" t="e">
        <f>INDEX(Curves!$A$12:$AZ$907,$CA395,CR395)</f>
        <v>#N/A</v>
      </c>
      <c r="AL395" s="34" t="e">
        <f>INDEX(Curves!$A$12:$AZ$907,$CA395,CS395)</f>
        <v>#N/A</v>
      </c>
      <c r="AM395" s="34" t="e">
        <f>INDEX(Curves!$A$12:$AZ$907,$CA395,CT395)</f>
        <v>#N/A</v>
      </c>
      <c r="AN395" s="34"/>
      <c r="AO395" s="34" t="e">
        <f>INDEX(Curves!$A$12:$AZ$907,$CA395,CV395)</f>
        <v>#N/A</v>
      </c>
      <c r="AP395" s="34" t="e">
        <f>INDEX(Curves!$A$12:$AZ$907,$CA395,CW395)</f>
        <v>#N/A</v>
      </c>
      <c r="AQ395" s="34" t="e">
        <f>INDEX(Curves!$A$12:$AZ$907,$CA395,CX395)</f>
        <v>#N/A</v>
      </c>
      <c r="AR395" s="34"/>
      <c r="AS395" s="34" t="e">
        <f>INDEX(Curves!$A$12:$AZ$907,$CA395,CZ395)</f>
        <v>#N/A</v>
      </c>
      <c r="AT395" s="34" t="e">
        <f>INDEX(Curves!$A$12:$AZ$907,$CA395,DA395)</f>
        <v>#N/A</v>
      </c>
      <c r="AU395" s="34" t="e">
        <f>INDEX(Curves!$A$12:$AZ$907,$CA395,DB395)</f>
        <v>#N/A</v>
      </c>
      <c r="AV395" s="34"/>
      <c r="AW395" s="34" t="e">
        <f>INDEX(Curves!$A$12:$AZ$907,$CA395,DD395)</f>
        <v>#N/A</v>
      </c>
      <c r="AX395" s="34" t="e">
        <f>INDEX(Curves!$A$12:$AZ$907,$CA395,DE395)</f>
        <v>#N/A</v>
      </c>
      <c r="AY395" s="34" t="e">
        <f>INDEX(Curves!$A$12:$AZ$907,$CA395,DF395)</f>
        <v>#N/A</v>
      </c>
      <c r="AZ395" s="34"/>
      <c r="BA395" s="34" t="e">
        <f>INDEX(Curves!$A$12:$AZ$907,$CA395,DH395)</f>
        <v>#N/A</v>
      </c>
      <c r="BB395" s="34" t="e">
        <f>INDEX(Curves!$A$12:$AZ$907,$CA395,DI395)</f>
        <v>#N/A</v>
      </c>
      <c r="BC395" s="34" t="e">
        <f>INDEX(Curves!$A$12:$AZ$907,$CA395,DJ395)</f>
        <v>#N/A</v>
      </c>
      <c r="BD395" s="34"/>
      <c r="BE395" s="34" t="e">
        <f>INDEX(Curves!$A$12:$AZ$907,$CA395,DL395)</f>
        <v>#N/A</v>
      </c>
      <c r="BF395" s="34" t="e">
        <f>INDEX(Curves!$A$12:$AZ$907,$CA395,DM395)</f>
        <v>#N/A</v>
      </c>
      <c r="BG395" s="34" t="e">
        <f>INDEX(Curves!$A$12:$AZ$907,$CA395,DN395)</f>
        <v>#N/A</v>
      </c>
      <c r="BH395" s="34"/>
      <c r="BI395" s="34" t="e">
        <f>INDEX(Curves!$A$12:$AZ$907,$CA395,DP395)</f>
        <v>#N/A</v>
      </c>
      <c r="BJ395" s="34" t="e">
        <f>INDEX(Curves!$A$12:$AZ$907,$CA395,DQ395)</f>
        <v>#N/A</v>
      </c>
      <c r="BK395" s="34" t="e">
        <f>INDEX(Curves!$A$12:$AZ$907,$CA395,DR395)</f>
        <v>#N/A</v>
      </c>
      <c r="BL395"/>
      <c r="BM395"/>
      <c r="BN395" s="17">
        <f t="shared" si="503"/>
        <v>36647</v>
      </c>
      <c r="BO395" s="17">
        <f t="shared" ref="BO395:BX395" si="510">EOMONTH(BN395,1)</f>
        <v>36707</v>
      </c>
      <c r="BP395" s="17">
        <f t="shared" si="510"/>
        <v>36738</v>
      </c>
      <c r="BQ395" s="17">
        <f t="shared" si="510"/>
        <v>36769</v>
      </c>
      <c r="BR395" s="17">
        <f t="shared" si="510"/>
        <v>36799</v>
      </c>
      <c r="BS395" s="17">
        <f t="shared" si="510"/>
        <v>36830</v>
      </c>
      <c r="BT395" s="17">
        <f t="shared" si="510"/>
        <v>36860</v>
      </c>
      <c r="BU395" s="17">
        <f t="shared" si="510"/>
        <v>36891</v>
      </c>
      <c r="BV395" s="17">
        <f t="shared" si="510"/>
        <v>36922</v>
      </c>
      <c r="BW395" s="17">
        <f t="shared" si="510"/>
        <v>36950</v>
      </c>
      <c r="BX395" s="17">
        <f t="shared" si="510"/>
        <v>36981</v>
      </c>
      <c r="BY395" s="9"/>
      <c r="CA395" s="12" t="e">
        <f>MATCH(C395,Curves!$C$12:$C$433,0)</f>
        <v>#N/A</v>
      </c>
      <c r="CB395" s="12">
        <f>MATCH(CONCATENATE("NG ",TEXT($BN395,"mmm-yyyy")),Curves!$11:$11,0)</f>
        <v>20</v>
      </c>
      <c r="CC395" s="12">
        <f>MATCH(CONCATENATE("B ",TEXT($BN395,"mmm-yyyy")),Curves!$11:$11,0)</f>
        <v>8</v>
      </c>
      <c r="CD395" s="12">
        <f>MATCH(CONCATENATE("DISC ",TEXT($BN395,"mmm-yyyy")),Curves!$11:$11,0)</f>
        <v>32</v>
      </c>
      <c r="CE395" s="12"/>
      <c r="CF395" s="12">
        <f>MATCH(CONCATENATE("NG ",TEXT($BO395,"mmm-yyyy")),Curves!$11:$11,0)</f>
        <v>21</v>
      </c>
      <c r="CG395" s="12">
        <f>MATCH(CONCATENATE("B ",TEXT($BO395,"mmm-yyyy")),Curves!$11:$11,0)</f>
        <v>9</v>
      </c>
      <c r="CH395" s="12">
        <f>MATCH(CONCATENATE("DISC ",TEXT($BO395,"mmm-yyyy")),Curves!$11:$11,0)</f>
        <v>33</v>
      </c>
      <c r="CI395" s="12"/>
      <c r="CJ395" s="12">
        <f>MATCH(CONCATENATE("NG ",TEXT($BP395,"mmm-yyyy")),Curves!$11:$11,0)</f>
        <v>22</v>
      </c>
      <c r="CK395" s="12">
        <f>MATCH(CONCATENATE("B ",TEXT($BP395,"mmm-yyyy")),Curves!$11:$11,0)</f>
        <v>10</v>
      </c>
      <c r="CL395" s="12">
        <f>MATCH(CONCATENATE("DISC ",TEXT($BP395,"mmm-yyyy")),Curves!$11:$11,0)</f>
        <v>34</v>
      </c>
      <c r="CM395" s="12"/>
      <c r="CN395" s="12">
        <f>MATCH(CONCATENATE("NG ",TEXT($BQ395,"mmm-yyyy")),Curves!$11:$11,0)</f>
        <v>23</v>
      </c>
      <c r="CO395" s="12">
        <f>MATCH(CONCATENATE("B ",TEXT($BQ395,"mmm-yyyy")),Curves!$11:$11,0)</f>
        <v>11</v>
      </c>
      <c r="CP395" s="12">
        <f>MATCH(CONCATENATE("DISC ",TEXT($BQ395,"mmm-yyyy")),Curves!$11:$11,0)</f>
        <v>35</v>
      </c>
      <c r="CQ395" s="12"/>
      <c r="CR395" s="12">
        <f>MATCH(CONCATENATE("NG ",TEXT($BR395,"mmm-yyyy")),Curves!$11:$11,0)</f>
        <v>24</v>
      </c>
      <c r="CS395" s="12">
        <f>MATCH(CONCATENATE("B ",TEXT($BR395,"mmm-yyyy")),Curves!$11:$11,0)</f>
        <v>12</v>
      </c>
      <c r="CT395" s="12">
        <f>MATCH(CONCATENATE("DISC ",TEXT($BR395,"mmm-yyyy")),Curves!$11:$11,0)</f>
        <v>36</v>
      </c>
      <c r="CU395" s="12"/>
      <c r="CV395" s="12">
        <f>MATCH(CONCATENATE("NG ",TEXT($BS395,"mmm-yyyy")),Curves!$11:$11,0)</f>
        <v>25</v>
      </c>
      <c r="CW395" s="12">
        <f>MATCH(CONCATENATE("B ",TEXT($BS395,"mmm-yyyy")),Curves!$11:$11,0)</f>
        <v>13</v>
      </c>
      <c r="CX395" s="12">
        <f>MATCH(CONCATENATE("DISC ",TEXT($BS395,"mmm-yyyy")),Curves!$11:$11,0)</f>
        <v>37</v>
      </c>
      <c r="CY395" s="12"/>
      <c r="CZ395" s="12">
        <f>MATCH(CONCATENATE("NG ",TEXT($BT395,"mmm-yyyy")),Curves!$11:$11,0)</f>
        <v>26</v>
      </c>
      <c r="DA395" s="12">
        <f>MATCH(CONCATENATE("B ",TEXT($BT395,"mmm-yyyy")),Curves!$11:$11,0)</f>
        <v>14</v>
      </c>
      <c r="DB395" s="12">
        <f>MATCH(CONCATENATE("DISC ",TEXT($BT395,"mmm-yyyy")),Curves!$11:$11,0)</f>
        <v>38</v>
      </c>
      <c r="DC395" s="12"/>
      <c r="DD395" s="12">
        <f>MATCH(CONCATENATE("NG ",TEXT($BU395,"mmm-yyyy")),Curves!$11:$11,0)</f>
        <v>27</v>
      </c>
      <c r="DE395" s="12">
        <f>MATCH(CONCATENATE("B ",TEXT($BU395,"mmm-yyyy")),Curves!$11:$11,0)</f>
        <v>15</v>
      </c>
      <c r="DF395" s="12">
        <f>MATCH(CONCATENATE("DISC ",TEXT($BU395,"mmm-yyyy")),Curves!$11:$11,0)</f>
        <v>39</v>
      </c>
      <c r="DG395" s="12"/>
      <c r="DH395" s="12">
        <f>MATCH(CONCATENATE("NG ",TEXT($BV395,"mmm-yyyy")),Curves!$11:$11,0)</f>
        <v>28</v>
      </c>
      <c r="DI395" s="12">
        <f>MATCH(CONCATENATE("B ",TEXT($BV395,"mmm-yyyy")),Curves!$11:$11,0)</f>
        <v>16</v>
      </c>
      <c r="DJ395" s="12">
        <f>MATCH(CONCATENATE("DISC ",TEXT($BV395,"mmm-yyyy")),Curves!$11:$11,0)</f>
        <v>40</v>
      </c>
      <c r="DL395" s="12">
        <f>MATCH(CONCATENATE("NG ",TEXT($BW395,"mmm-yyyy")),Curves!$11:$11,0)</f>
        <v>29</v>
      </c>
      <c r="DM395" s="12">
        <f>MATCH(CONCATENATE("B ",TEXT($BW395,"mmm-yyyy")),Curves!$11:$11,0)</f>
        <v>17</v>
      </c>
      <c r="DN395" s="12">
        <f>MATCH(CONCATENATE("DISC ",TEXT($BW395,"mmm-yyyy")),Curves!$11:$11,0)</f>
        <v>41</v>
      </c>
      <c r="DP395" s="12">
        <f>MATCH(CONCATENATE("NG ",TEXT($BX395,"mmm-yyyy")),Curves!$11:$11,0)</f>
        <v>30</v>
      </c>
      <c r="DQ395" s="12">
        <f>MATCH(CONCATENATE("B ",TEXT($BX395,"mmm-yyyy")),Curves!$11:$11,0)</f>
        <v>18</v>
      </c>
      <c r="DR395" s="12">
        <f>MATCH(CONCATENATE("DISC ",TEXT($BX395,"mmm-yyyy")),Curves!$11:$11,0)</f>
        <v>42</v>
      </c>
    </row>
    <row r="396" spans="2:122" x14ac:dyDescent="0.2">
      <c r="B396" s="6" t="str">
        <f t="shared" si="487"/>
        <v/>
      </c>
      <c r="C396" s="27" t="str">
        <f>IF(Curves!C405&lt;&gt;"",Curves!C405,"")</f>
        <v/>
      </c>
      <c r="D396" s="31"/>
      <c r="E396" s="20" t="e">
        <f t="shared" si="488"/>
        <v>#N/A</v>
      </c>
      <c r="F396" s="20" t="e">
        <f t="shared" si="490"/>
        <v>#N/A</v>
      </c>
      <c r="G396" s="20" t="e">
        <f t="shared" si="491"/>
        <v>#N/A</v>
      </c>
      <c r="H396" s="20" t="e">
        <f t="shared" si="492"/>
        <v>#N/A</v>
      </c>
      <c r="I396" s="20" t="e">
        <f t="shared" si="493"/>
        <v>#N/A</v>
      </c>
      <c r="J396" s="20" t="e">
        <f t="shared" si="494"/>
        <v>#N/A</v>
      </c>
      <c r="K396" s="20" t="e">
        <f t="shared" si="495"/>
        <v>#N/A</v>
      </c>
      <c r="L396" s="20" t="e">
        <f t="shared" si="496"/>
        <v>#N/A</v>
      </c>
      <c r="M396" s="20" t="e">
        <f t="shared" si="497"/>
        <v>#N/A</v>
      </c>
      <c r="N396" s="20" t="e">
        <f t="shared" si="498"/>
        <v>#N/A</v>
      </c>
      <c r="O396" s="21" t="e">
        <f t="shared" si="499"/>
        <v>#N/A</v>
      </c>
      <c r="P396" s="20"/>
      <c r="Q396" s="50" t="e">
        <f t="shared" si="500"/>
        <v>#N/A</v>
      </c>
      <c r="R396" s="50" t="e">
        <f t="shared" si="469"/>
        <v>#N/A</v>
      </c>
      <c r="S396" s="51" t="e">
        <f t="shared" si="501"/>
        <v>#N/A</v>
      </c>
      <c r="U396" s="34" t="e">
        <f>INDEX(Curves!$A$12:$AZ$907,$CA396,CB396)</f>
        <v>#N/A</v>
      </c>
      <c r="V396" s="34" t="e">
        <f>INDEX(Curves!$A$12:$AZ$907,$CA396,CC396)</f>
        <v>#N/A</v>
      </c>
      <c r="W396" s="34" t="e">
        <f>INDEX(Curves!$A$12:$AZ$907,$CA396,CD396)</f>
        <v>#N/A</v>
      </c>
      <c r="X396" s="34"/>
      <c r="Y396" s="34" t="e">
        <f>INDEX(Curves!$A$12:$AZ$907,$CA396,CF396)</f>
        <v>#N/A</v>
      </c>
      <c r="Z396" s="34" t="e">
        <f>INDEX(Curves!$A$12:$AZ$907,$CA396,CG396)</f>
        <v>#N/A</v>
      </c>
      <c r="AA396" s="34" t="e">
        <f>INDEX(Curves!$A$12:$AZ$907,$CA396,CH396)</f>
        <v>#N/A</v>
      </c>
      <c r="AB396" s="34"/>
      <c r="AC396" s="34" t="e">
        <f>INDEX(Curves!$A$12:$AZ$907,$CA396,CJ396)</f>
        <v>#N/A</v>
      </c>
      <c r="AD396" s="34" t="e">
        <f>INDEX(Curves!$A$12:$AZ$907,$CA396,CK396)</f>
        <v>#N/A</v>
      </c>
      <c r="AE396" s="34" t="e">
        <f>INDEX(Curves!$A$12:$AZ$907,$CA396,CL396)</f>
        <v>#N/A</v>
      </c>
      <c r="AF396" s="34"/>
      <c r="AG396" s="34" t="e">
        <f>INDEX(Curves!$A$12:$AZ$907,$CA396,CN396)</f>
        <v>#N/A</v>
      </c>
      <c r="AH396" s="34" t="e">
        <f>INDEX(Curves!$A$12:$AZ$907,$CA396,CO396)</f>
        <v>#N/A</v>
      </c>
      <c r="AI396" s="34" t="e">
        <f>INDEX(Curves!$A$12:$AZ$907,$CA396,CP396)</f>
        <v>#N/A</v>
      </c>
      <c r="AJ396" s="34"/>
      <c r="AK396" s="34" t="e">
        <f>INDEX(Curves!$A$12:$AZ$907,$CA396,CR396)</f>
        <v>#N/A</v>
      </c>
      <c r="AL396" s="34" t="e">
        <f>INDEX(Curves!$A$12:$AZ$907,$CA396,CS396)</f>
        <v>#N/A</v>
      </c>
      <c r="AM396" s="34" t="e">
        <f>INDEX(Curves!$A$12:$AZ$907,$CA396,CT396)</f>
        <v>#N/A</v>
      </c>
      <c r="AN396" s="34"/>
      <c r="AO396" s="34" t="e">
        <f>INDEX(Curves!$A$12:$AZ$907,$CA396,CV396)</f>
        <v>#N/A</v>
      </c>
      <c r="AP396" s="34" t="e">
        <f>INDEX(Curves!$A$12:$AZ$907,$CA396,CW396)</f>
        <v>#N/A</v>
      </c>
      <c r="AQ396" s="34" t="e">
        <f>INDEX(Curves!$A$12:$AZ$907,$CA396,CX396)</f>
        <v>#N/A</v>
      </c>
      <c r="AR396" s="34"/>
      <c r="AS396" s="34" t="e">
        <f>INDEX(Curves!$A$12:$AZ$907,$CA396,CZ396)</f>
        <v>#N/A</v>
      </c>
      <c r="AT396" s="34" t="e">
        <f>INDEX(Curves!$A$12:$AZ$907,$CA396,DA396)</f>
        <v>#N/A</v>
      </c>
      <c r="AU396" s="34" t="e">
        <f>INDEX(Curves!$A$12:$AZ$907,$CA396,DB396)</f>
        <v>#N/A</v>
      </c>
      <c r="AV396" s="34"/>
      <c r="AW396" s="34" t="e">
        <f>INDEX(Curves!$A$12:$AZ$907,$CA396,DD396)</f>
        <v>#N/A</v>
      </c>
      <c r="AX396" s="34" t="e">
        <f>INDEX(Curves!$A$12:$AZ$907,$CA396,DE396)</f>
        <v>#N/A</v>
      </c>
      <c r="AY396" s="34" t="e">
        <f>INDEX(Curves!$A$12:$AZ$907,$CA396,DF396)</f>
        <v>#N/A</v>
      </c>
      <c r="AZ396" s="34"/>
      <c r="BA396" s="34" t="e">
        <f>INDEX(Curves!$A$12:$AZ$907,$CA396,DH396)</f>
        <v>#N/A</v>
      </c>
      <c r="BB396" s="34" t="e">
        <f>INDEX(Curves!$A$12:$AZ$907,$CA396,DI396)</f>
        <v>#N/A</v>
      </c>
      <c r="BC396" s="34" t="e">
        <f>INDEX(Curves!$A$12:$AZ$907,$CA396,DJ396)</f>
        <v>#N/A</v>
      </c>
      <c r="BD396" s="34"/>
      <c r="BE396" s="34" t="e">
        <f>INDEX(Curves!$A$12:$AZ$907,$CA396,DL396)</f>
        <v>#N/A</v>
      </c>
      <c r="BF396" s="34" t="e">
        <f>INDEX(Curves!$A$12:$AZ$907,$CA396,DM396)</f>
        <v>#N/A</v>
      </c>
      <c r="BG396" s="34" t="e">
        <f>INDEX(Curves!$A$12:$AZ$907,$CA396,DN396)</f>
        <v>#N/A</v>
      </c>
      <c r="BH396" s="34"/>
      <c r="BI396" s="34" t="e">
        <f>INDEX(Curves!$A$12:$AZ$907,$CA396,DP396)</f>
        <v>#N/A</v>
      </c>
      <c r="BJ396" s="34" t="e">
        <f>INDEX(Curves!$A$12:$AZ$907,$CA396,DQ396)</f>
        <v>#N/A</v>
      </c>
      <c r="BK396" s="34" t="e">
        <f>INDEX(Curves!$A$12:$AZ$907,$CA396,DR396)</f>
        <v>#N/A</v>
      </c>
      <c r="BL396"/>
      <c r="BM396"/>
      <c r="BN396" s="17">
        <f t="shared" si="503"/>
        <v>36647</v>
      </c>
      <c r="BO396" s="17">
        <f t="shared" ref="BO396:BX396" si="511">EOMONTH(BN396,1)</f>
        <v>36707</v>
      </c>
      <c r="BP396" s="17">
        <f t="shared" si="511"/>
        <v>36738</v>
      </c>
      <c r="BQ396" s="17">
        <f t="shared" si="511"/>
        <v>36769</v>
      </c>
      <c r="BR396" s="17">
        <f t="shared" si="511"/>
        <v>36799</v>
      </c>
      <c r="BS396" s="17">
        <f t="shared" si="511"/>
        <v>36830</v>
      </c>
      <c r="BT396" s="17">
        <f t="shared" si="511"/>
        <v>36860</v>
      </c>
      <c r="BU396" s="17">
        <f t="shared" si="511"/>
        <v>36891</v>
      </c>
      <c r="BV396" s="17">
        <f t="shared" si="511"/>
        <v>36922</v>
      </c>
      <c r="BW396" s="17">
        <f t="shared" si="511"/>
        <v>36950</v>
      </c>
      <c r="BX396" s="17">
        <f t="shared" si="511"/>
        <v>36981</v>
      </c>
      <c r="BY396" s="9"/>
      <c r="CA396" s="12" t="e">
        <f>MATCH(C396,Curves!$C$12:$C$433,0)</f>
        <v>#N/A</v>
      </c>
      <c r="CB396" s="12">
        <f>MATCH(CONCATENATE("NG ",TEXT($BN396,"mmm-yyyy")),Curves!$11:$11,0)</f>
        <v>20</v>
      </c>
      <c r="CC396" s="12">
        <f>MATCH(CONCATENATE("B ",TEXT($BN396,"mmm-yyyy")),Curves!$11:$11,0)</f>
        <v>8</v>
      </c>
      <c r="CD396" s="12">
        <f>MATCH(CONCATENATE("DISC ",TEXT($BN396,"mmm-yyyy")),Curves!$11:$11,0)</f>
        <v>32</v>
      </c>
      <c r="CE396" s="12"/>
      <c r="CF396" s="12">
        <f>MATCH(CONCATENATE("NG ",TEXT($BO396,"mmm-yyyy")),Curves!$11:$11,0)</f>
        <v>21</v>
      </c>
      <c r="CG396" s="12">
        <f>MATCH(CONCATENATE("B ",TEXT($BO396,"mmm-yyyy")),Curves!$11:$11,0)</f>
        <v>9</v>
      </c>
      <c r="CH396" s="12">
        <f>MATCH(CONCATENATE("DISC ",TEXT($BO396,"mmm-yyyy")),Curves!$11:$11,0)</f>
        <v>33</v>
      </c>
      <c r="CI396" s="12"/>
      <c r="CJ396" s="12">
        <f>MATCH(CONCATENATE("NG ",TEXT($BP396,"mmm-yyyy")),Curves!$11:$11,0)</f>
        <v>22</v>
      </c>
      <c r="CK396" s="12">
        <f>MATCH(CONCATENATE("B ",TEXT($BP396,"mmm-yyyy")),Curves!$11:$11,0)</f>
        <v>10</v>
      </c>
      <c r="CL396" s="12">
        <f>MATCH(CONCATENATE("DISC ",TEXT($BP396,"mmm-yyyy")),Curves!$11:$11,0)</f>
        <v>34</v>
      </c>
      <c r="CM396" s="12"/>
      <c r="CN396" s="12">
        <f>MATCH(CONCATENATE("NG ",TEXT($BQ396,"mmm-yyyy")),Curves!$11:$11,0)</f>
        <v>23</v>
      </c>
      <c r="CO396" s="12">
        <f>MATCH(CONCATENATE("B ",TEXT($BQ396,"mmm-yyyy")),Curves!$11:$11,0)</f>
        <v>11</v>
      </c>
      <c r="CP396" s="12">
        <f>MATCH(CONCATENATE("DISC ",TEXT($BQ396,"mmm-yyyy")),Curves!$11:$11,0)</f>
        <v>35</v>
      </c>
      <c r="CQ396" s="12"/>
      <c r="CR396" s="12">
        <f>MATCH(CONCATENATE("NG ",TEXT($BR396,"mmm-yyyy")),Curves!$11:$11,0)</f>
        <v>24</v>
      </c>
      <c r="CS396" s="12">
        <f>MATCH(CONCATENATE("B ",TEXT($BR396,"mmm-yyyy")),Curves!$11:$11,0)</f>
        <v>12</v>
      </c>
      <c r="CT396" s="12">
        <f>MATCH(CONCATENATE("DISC ",TEXT($BR396,"mmm-yyyy")),Curves!$11:$11,0)</f>
        <v>36</v>
      </c>
      <c r="CU396" s="12"/>
      <c r="CV396" s="12">
        <f>MATCH(CONCATENATE("NG ",TEXT($BS396,"mmm-yyyy")),Curves!$11:$11,0)</f>
        <v>25</v>
      </c>
      <c r="CW396" s="12">
        <f>MATCH(CONCATENATE("B ",TEXT($BS396,"mmm-yyyy")),Curves!$11:$11,0)</f>
        <v>13</v>
      </c>
      <c r="CX396" s="12">
        <f>MATCH(CONCATENATE("DISC ",TEXT($BS396,"mmm-yyyy")),Curves!$11:$11,0)</f>
        <v>37</v>
      </c>
      <c r="CY396" s="12"/>
      <c r="CZ396" s="12">
        <f>MATCH(CONCATENATE("NG ",TEXT($BT396,"mmm-yyyy")),Curves!$11:$11,0)</f>
        <v>26</v>
      </c>
      <c r="DA396" s="12">
        <f>MATCH(CONCATENATE("B ",TEXT($BT396,"mmm-yyyy")),Curves!$11:$11,0)</f>
        <v>14</v>
      </c>
      <c r="DB396" s="12">
        <f>MATCH(CONCATENATE("DISC ",TEXT($BT396,"mmm-yyyy")),Curves!$11:$11,0)</f>
        <v>38</v>
      </c>
      <c r="DC396" s="12"/>
      <c r="DD396" s="12">
        <f>MATCH(CONCATENATE("NG ",TEXT($BU396,"mmm-yyyy")),Curves!$11:$11,0)</f>
        <v>27</v>
      </c>
      <c r="DE396" s="12">
        <f>MATCH(CONCATENATE("B ",TEXT($BU396,"mmm-yyyy")),Curves!$11:$11,0)</f>
        <v>15</v>
      </c>
      <c r="DF396" s="12">
        <f>MATCH(CONCATENATE("DISC ",TEXT($BU396,"mmm-yyyy")),Curves!$11:$11,0)</f>
        <v>39</v>
      </c>
      <c r="DG396" s="12"/>
      <c r="DH396" s="12">
        <f>MATCH(CONCATENATE("NG ",TEXT($BV396,"mmm-yyyy")),Curves!$11:$11,0)</f>
        <v>28</v>
      </c>
      <c r="DI396" s="12">
        <f>MATCH(CONCATENATE("B ",TEXT($BV396,"mmm-yyyy")),Curves!$11:$11,0)</f>
        <v>16</v>
      </c>
      <c r="DJ396" s="12">
        <f>MATCH(CONCATENATE("DISC ",TEXT($BV396,"mmm-yyyy")),Curves!$11:$11,0)</f>
        <v>40</v>
      </c>
      <c r="DL396" s="12">
        <f>MATCH(CONCATENATE("NG ",TEXT($BW396,"mmm-yyyy")),Curves!$11:$11,0)</f>
        <v>29</v>
      </c>
      <c r="DM396" s="12">
        <f>MATCH(CONCATENATE("B ",TEXT($BW396,"mmm-yyyy")),Curves!$11:$11,0)</f>
        <v>17</v>
      </c>
      <c r="DN396" s="12">
        <f>MATCH(CONCATENATE("DISC ",TEXT($BW396,"mmm-yyyy")),Curves!$11:$11,0)</f>
        <v>41</v>
      </c>
      <c r="DP396" s="12">
        <f>MATCH(CONCATENATE("NG ",TEXT($BX396,"mmm-yyyy")),Curves!$11:$11,0)</f>
        <v>30</v>
      </c>
      <c r="DQ396" s="12">
        <f>MATCH(CONCATENATE("B ",TEXT($BX396,"mmm-yyyy")),Curves!$11:$11,0)</f>
        <v>18</v>
      </c>
      <c r="DR396" s="12">
        <f>MATCH(CONCATENATE("DISC ",TEXT($BX396,"mmm-yyyy")),Curves!$11:$11,0)</f>
        <v>42</v>
      </c>
    </row>
    <row r="397" spans="2:122" x14ac:dyDescent="0.2">
      <c r="B397" s="6" t="str">
        <f t="shared" si="487"/>
        <v/>
      </c>
      <c r="C397" s="27" t="str">
        <f>IF(Curves!C406&lt;&gt;"",Curves!C406,"")</f>
        <v/>
      </c>
      <c r="D397" s="31"/>
      <c r="E397" s="20" t="e">
        <f t="shared" si="488"/>
        <v>#N/A</v>
      </c>
      <c r="F397" s="20" t="e">
        <f t="shared" si="490"/>
        <v>#N/A</v>
      </c>
      <c r="G397" s="20" t="e">
        <f t="shared" si="491"/>
        <v>#N/A</v>
      </c>
      <c r="H397" s="20" t="e">
        <f t="shared" si="492"/>
        <v>#N/A</v>
      </c>
      <c r="I397" s="20" t="e">
        <f t="shared" si="493"/>
        <v>#N/A</v>
      </c>
      <c r="J397" s="20" t="e">
        <f t="shared" si="494"/>
        <v>#N/A</v>
      </c>
      <c r="K397" s="20" t="e">
        <f t="shared" si="495"/>
        <v>#N/A</v>
      </c>
      <c r="L397" s="20" t="e">
        <f t="shared" si="496"/>
        <v>#N/A</v>
      </c>
      <c r="M397" s="20" t="e">
        <f t="shared" si="497"/>
        <v>#N/A</v>
      </c>
      <c r="N397" s="20" t="e">
        <f t="shared" si="498"/>
        <v>#N/A</v>
      </c>
      <c r="O397" s="21" t="e">
        <f t="shared" si="499"/>
        <v>#N/A</v>
      </c>
      <c r="P397" s="20"/>
      <c r="Q397" s="50" t="e">
        <f t="shared" si="500"/>
        <v>#N/A</v>
      </c>
      <c r="R397" s="50" t="e">
        <f t="shared" si="469"/>
        <v>#N/A</v>
      </c>
      <c r="S397" s="51" t="e">
        <f t="shared" si="501"/>
        <v>#N/A</v>
      </c>
      <c r="U397" s="34" t="e">
        <f>INDEX(Curves!$A$12:$AZ$907,$CA397,CB397)</f>
        <v>#N/A</v>
      </c>
      <c r="V397" s="34" t="e">
        <f>INDEX(Curves!$A$12:$AZ$907,$CA397,CC397)</f>
        <v>#N/A</v>
      </c>
      <c r="W397" s="34" t="e">
        <f>INDEX(Curves!$A$12:$AZ$907,$CA397,CD397)</f>
        <v>#N/A</v>
      </c>
      <c r="X397" s="34"/>
      <c r="Y397" s="34" t="e">
        <f>INDEX(Curves!$A$12:$AZ$907,$CA397,CF397)</f>
        <v>#N/A</v>
      </c>
      <c r="Z397" s="34" t="e">
        <f>INDEX(Curves!$A$12:$AZ$907,$CA397,CG397)</f>
        <v>#N/A</v>
      </c>
      <c r="AA397" s="34" t="e">
        <f>INDEX(Curves!$A$12:$AZ$907,$CA397,CH397)</f>
        <v>#N/A</v>
      </c>
      <c r="AB397" s="34"/>
      <c r="AC397" s="34" t="e">
        <f>INDEX(Curves!$A$12:$AZ$907,$CA397,CJ397)</f>
        <v>#N/A</v>
      </c>
      <c r="AD397" s="34" t="e">
        <f>INDEX(Curves!$A$12:$AZ$907,$CA397,CK397)</f>
        <v>#N/A</v>
      </c>
      <c r="AE397" s="34" t="e">
        <f>INDEX(Curves!$A$12:$AZ$907,$CA397,CL397)</f>
        <v>#N/A</v>
      </c>
      <c r="AF397" s="34"/>
      <c r="AG397" s="34" t="e">
        <f>INDEX(Curves!$A$12:$AZ$907,$CA397,CN397)</f>
        <v>#N/A</v>
      </c>
      <c r="AH397" s="34" t="e">
        <f>INDEX(Curves!$A$12:$AZ$907,$CA397,CO397)</f>
        <v>#N/A</v>
      </c>
      <c r="AI397" s="34" t="e">
        <f>INDEX(Curves!$A$12:$AZ$907,$CA397,CP397)</f>
        <v>#N/A</v>
      </c>
      <c r="AJ397" s="34"/>
      <c r="AK397" s="34" t="e">
        <f>INDEX(Curves!$A$12:$AZ$907,$CA397,CR397)</f>
        <v>#N/A</v>
      </c>
      <c r="AL397" s="34" t="e">
        <f>INDEX(Curves!$A$12:$AZ$907,$CA397,CS397)</f>
        <v>#N/A</v>
      </c>
      <c r="AM397" s="34" t="e">
        <f>INDEX(Curves!$A$12:$AZ$907,$CA397,CT397)</f>
        <v>#N/A</v>
      </c>
      <c r="AN397" s="34"/>
      <c r="AO397" s="34" t="e">
        <f>INDEX(Curves!$A$12:$AZ$907,$CA397,CV397)</f>
        <v>#N/A</v>
      </c>
      <c r="AP397" s="34" t="e">
        <f>INDEX(Curves!$A$12:$AZ$907,$CA397,CW397)</f>
        <v>#N/A</v>
      </c>
      <c r="AQ397" s="34" t="e">
        <f>INDEX(Curves!$A$12:$AZ$907,$CA397,CX397)</f>
        <v>#N/A</v>
      </c>
      <c r="AR397" s="34"/>
      <c r="AS397" s="34" t="e">
        <f>INDEX(Curves!$A$12:$AZ$907,$CA397,CZ397)</f>
        <v>#N/A</v>
      </c>
      <c r="AT397" s="34" t="e">
        <f>INDEX(Curves!$A$12:$AZ$907,$CA397,DA397)</f>
        <v>#N/A</v>
      </c>
      <c r="AU397" s="34" t="e">
        <f>INDEX(Curves!$A$12:$AZ$907,$CA397,DB397)</f>
        <v>#N/A</v>
      </c>
      <c r="AV397" s="34"/>
      <c r="AW397" s="34" t="e">
        <f>INDEX(Curves!$A$12:$AZ$907,$CA397,DD397)</f>
        <v>#N/A</v>
      </c>
      <c r="AX397" s="34" t="e">
        <f>INDEX(Curves!$A$12:$AZ$907,$CA397,DE397)</f>
        <v>#N/A</v>
      </c>
      <c r="AY397" s="34" t="e">
        <f>INDEX(Curves!$A$12:$AZ$907,$CA397,DF397)</f>
        <v>#N/A</v>
      </c>
      <c r="AZ397" s="34"/>
      <c r="BA397" s="34" t="e">
        <f>INDEX(Curves!$A$12:$AZ$907,$CA397,DH397)</f>
        <v>#N/A</v>
      </c>
      <c r="BB397" s="34" t="e">
        <f>INDEX(Curves!$A$12:$AZ$907,$CA397,DI397)</f>
        <v>#N/A</v>
      </c>
      <c r="BC397" s="34" t="e">
        <f>INDEX(Curves!$A$12:$AZ$907,$CA397,DJ397)</f>
        <v>#N/A</v>
      </c>
      <c r="BD397" s="34"/>
      <c r="BE397" s="34" t="e">
        <f>INDEX(Curves!$A$12:$AZ$907,$CA397,DL397)</f>
        <v>#N/A</v>
      </c>
      <c r="BF397" s="34" t="e">
        <f>INDEX(Curves!$A$12:$AZ$907,$CA397,DM397)</f>
        <v>#N/A</v>
      </c>
      <c r="BG397" s="34" t="e">
        <f>INDEX(Curves!$A$12:$AZ$907,$CA397,DN397)</f>
        <v>#N/A</v>
      </c>
      <c r="BH397" s="34"/>
      <c r="BI397" s="34" t="e">
        <f>INDEX(Curves!$A$12:$AZ$907,$CA397,DP397)</f>
        <v>#N/A</v>
      </c>
      <c r="BJ397" s="34" t="e">
        <f>INDEX(Curves!$A$12:$AZ$907,$CA397,DQ397)</f>
        <v>#N/A</v>
      </c>
      <c r="BK397" s="34" t="e">
        <f>INDEX(Curves!$A$12:$AZ$907,$CA397,DR397)</f>
        <v>#N/A</v>
      </c>
      <c r="BL397"/>
      <c r="BM397"/>
      <c r="BN397" s="17">
        <f t="shared" si="503"/>
        <v>36647</v>
      </c>
      <c r="BO397" s="17">
        <f t="shared" ref="BO397:BX397" si="512">EOMONTH(BN397,1)</f>
        <v>36707</v>
      </c>
      <c r="BP397" s="17">
        <f t="shared" si="512"/>
        <v>36738</v>
      </c>
      <c r="BQ397" s="17">
        <f t="shared" si="512"/>
        <v>36769</v>
      </c>
      <c r="BR397" s="17">
        <f t="shared" si="512"/>
        <v>36799</v>
      </c>
      <c r="BS397" s="17">
        <f t="shared" si="512"/>
        <v>36830</v>
      </c>
      <c r="BT397" s="17">
        <f t="shared" si="512"/>
        <v>36860</v>
      </c>
      <c r="BU397" s="17">
        <f t="shared" si="512"/>
        <v>36891</v>
      </c>
      <c r="BV397" s="17">
        <f t="shared" si="512"/>
        <v>36922</v>
      </c>
      <c r="BW397" s="17">
        <f t="shared" si="512"/>
        <v>36950</v>
      </c>
      <c r="BX397" s="17">
        <f t="shared" si="512"/>
        <v>36981</v>
      </c>
      <c r="BY397" s="9"/>
      <c r="CA397" s="12" t="e">
        <f>MATCH(C397,Curves!$C$12:$C$433,0)</f>
        <v>#N/A</v>
      </c>
      <c r="CB397" s="12">
        <f>MATCH(CONCATENATE("NG ",TEXT($BN397,"mmm-yyyy")),Curves!$11:$11,0)</f>
        <v>20</v>
      </c>
      <c r="CC397" s="12">
        <f>MATCH(CONCATENATE("B ",TEXT($BN397,"mmm-yyyy")),Curves!$11:$11,0)</f>
        <v>8</v>
      </c>
      <c r="CD397" s="12">
        <f>MATCH(CONCATENATE("DISC ",TEXT($BN397,"mmm-yyyy")),Curves!$11:$11,0)</f>
        <v>32</v>
      </c>
      <c r="CE397" s="12"/>
      <c r="CF397" s="12">
        <f>MATCH(CONCATENATE("NG ",TEXT($BO397,"mmm-yyyy")),Curves!$11:$11,0)</f>
        <v>21</v>
      </c>
      <c r="CG397" s="12">
        <f>MATCH(CONCATENATE("B ",TEXT($BO397,"mmm-yyyy")),Curves!$11:$11,0)</f>
        <v>9</v>
      </c>
      <c r="CH397" s="12">
        <f>MATCH(CONCATENATE("DISC ",TEXT($BO397,"mmm-yyyy")),Curves!$11:$11,0)</f>
        <v>33</v>
      </c>
      <c r="CI397" s="12"/>
      <c r="CJ397" s="12">
        <f>MATCH(CONCATENATE("NG ",TEXT($BP397,"mmm-yyyy")),Curves!$11:$11,0)</f>
        <v>22</v>
      </c>
      <c r="CK397" s="12">
        <f>MATCH(CONCATENATE("B ",TEXT($BP397,"mmm-yyyy")),Curves!$11:$11,0)</f>
        <v>10</v>
      </c>
      <c r="CL397" s="12">
        <f>MATCH(CONCATENATE("DISC ",TEXT($BP397,"mmm-yyyy")),Curves!$11:$11,0)</f>
        <v>34</v>
      </c>
      <c r="CM397" s="12"/>
      <c r="CN397" s="12">
        <f>MATCH(CONCATENATE("NG ",TEXT($BQ397,"mmm-yyyy")),Curves!$11:$11,0)</f>
        <v>23</v>
      </c>
      <c r="CO397" s="12">
        <f>MATCH(CONCATENATE("B ",TEXT($BQ397,"mmm-yyyy")),Curves!$11:$11,0)</f>
        <v>11</v>
      </c>
      <c r="CP397" s="12">
        <f>MATCH(CONCATENATE("DISC ",TEXT($BQ397,"mmm-yyyy")),Curves!$11:$11,0)</f>
        <v>35</v>
      </c>
      <c r="CQ397" s="12"/>
      <c r="CR397" s="12">
        <f>MATCH(CONCATENATE("NG ",TEXT($BR397,"mmm-yyyy")),Curves!$11:$11,0)</f>
        <v>24</v>
      </c>
      <c r="CS397" s="12">
        <f>MATCH(CONCATENATE("B ",TEXT($BR397,"mmm-yyyy")),Curves!$11:$11,0)</f>
        <v>12</v>
      </c>
      <c r="CT397" s="12">
        <f>MATCH(CONCATENATE("DISC ",TEXT($BR397,"mmm-yyyy")),Curves!$11:$11,0)</f>
        <v>36</v>
      </c>
      <c r="CU397" s="12"/>
      <c r="CV397" s="12">
        <f>MATCH(CONCATENATE("NG ",TEXT($BS397,"mmm-yyyy")),Curves!$11:$11,0)</f>
        <v>25</v>
      </c>
      <c r="CW397" s="12">
        <f>MATCH(CONCATENATE("B ",TEXT($BS397,"mmm-yyyy")),Curves!$11:$11,0)</f>
        <v>13</v>
      </c>
      <c r="CX397" s="12">
        <f>MATCH(CONCATENATE("DISC ",TEXT($BS397,"mmm-yyyy")),Curves!$11:$11,0)</f>
        <v>37</v>
      </c>
      <c r="CY397" s="12"/>
      <c r="CZ397" s="12">
        <f>MATCH(CONCATENATE("NG ",TEXT($BT397,"mmm-yyyy")),Curves!$11:$11,0)</f>
        <v>26</v>
      </c>
      <c r="DA397" s="12">
        <f>MATCH(CONCATENATE("B ",TEXT($BT397,"mmm-yyyy")),Curves!$11:$11,0)</f>
        <v>14</v>
      </c>
      <c r="DB397" s="12">
        <f>MATCH(CONCATENATE("DISC ",TEXT($BT397,"mmm-yyyy")),Curves!$11:$11,0)</f>
        <v>38</v>
      </c>
      <c r="DC397" s="12"/>
      <c r="DD397" s="12">
        <f>MATCH(CONCATENATE("NG ",TEXT($BU397,"mmm-yyyy")),Curves!$11:$11,0)</f>
        <v>27</v>
      </c>
      <c r="DE397" s="12">
        <f>MATCH(CONCATENATE("B ",TEXT($BU397,"mmm-yyyy")),Curves!$11:$11,0)</f>
        <v>15</v>
      </c>
      <c r="DF397" s="12">
        <f>MATCH(CONCATENATE("DISC ",TEXT($BU397,"mmm-yyyy")),Curves!$11:$11,0)</f>
        <v>39</v>
      </c>
      <c r="DG397" s="12"/>
      <c r="DH397" s="12">
        <f>MATCH(CONCATENATE("NG ",TEXT($BV397,"mmm-yyyy")),Curves!$11:$11,0)</f>
        <v>28</v>
      </c>
      <c r="DI397" s="12">
        <f>MATCH(CONCATENATE("B ",TEXT($BV397,"mmm-yyyy")),Curves!$11:$11,0)</f>
        <v>16</v>
      </c>
      <c r="DJ397" s="12">
        <f>MATCH(CONCATENATE("DISC ",TEXT($BV397,"mmm-yyyy")),Curves!$11:$11,0)</f>
        <v>40</v>
      </c>
      <c r="DL397" s="12">
        <f>MATCH(CONCATENATE("NG ",TEXT($BW397,"mmm-yyyy")),Curves!$11:$11,0)</f>
        <v>29</v>
      </c>
      <c r="DM397" s="12">
        <f>MATCH(CONCATENATE("B ",TEXT($BW397,"mmm-yyyy")),Curves!$11:$11,0)</f>
        <v>17</v>
      </c>
      <c r="DN397" s="12">
        <f>MATCH(CONCATENATE("DISC ",TEXT($BW397,"mmm-yyyy")),Curves!$11:$11,0)</f>
        <v>41</v>
      </c>
      <c r="DP397" s="12">
        <f>MATCH(CONCATENATE("NG ",TEXT($BX397,"mmm-yyyy")),Curves!$11:$11,0)</f>
        <v>30</v>
      </c>
      <c r="DQ397" s="12">
        <f>MATCH(CONCATENATE("B ",TEXT($BX397,"mmm-yyyy")),Curves!$11:$11,0)</f>
        <v>18</v>
      </c>
      <c r="DR397" s="12">
        <f>MATCH(CONCATENATE("DISC ",TEXT($BX397,"mmm-yyyy")),Curves!$11:$11,0)</f>
        <v>42</v>
      </c>
    </row>
    <row r="398" spans="2:122" x14ac:dyDescent="0.2">
      <c r="B398" s="6" t="str">
        <f t="shared" si="487"/>
        <v/>
      </c>
      <c r="C398" s="27" t="str">
        <f>IF(Curves!C407&lt;&gt;"",Curves!C407,"")</f>
        <v/>
      </c>
      <c r="D398" s="31"/>
      <c r="E398" s="20" t="e">
        <f t="shared" si="488"/>
        <v>#N/A</v>
      </c>
      <c r="F398" s="20" t="e">
        <f t="shared" si="490"/>
        <v>#N/A</v>
      </c>
      <c r="G398" s="20" t="e">
        <f t="shared" si="491"/>
        <v>#N/A</v>
      </c>
      <c r="H398" s="20" t="e">
        <f t="shared" si="492"/>
        <v>#N/A</v>
      </c>
      <c r="I398" s="20" t="e">
        <f t="shared" si="493"/>
        <v>#N/A</v>
      </c>
      <c r="J398" s="20" t="e">
        <f t="shared" si="494"/>
        <v>#N/A</v>
      </c>
      <c r="K398" s="20" t="e">
        <f t="shared" si="495"/>
        <v>#N/A</v>
      </c>
      <c r="L398" s="20" t="e">
        <f t="shared" si="496"/>
        <v>#N/A</v>
      </c>
      <c r="M398" s="20" t="e">
        <f t="shared" si="497"/>
        <v>#N/A</v>
      </c>
      <c r="N398" s="20" t="e">
        <f t="shared" si="498"/>
        <v>#N/A</v>
      </c>
      <c r="O398" s="21" t="e">
        <f t="shared" si="499"/>
        <v>#N/A</v>
      </c>
      <c r="P398" s="20"/>
      <c r="Q398" s="50" t="e">
        <f t="shared" si="500"/>
        <v>#N/A</v>
      </c>
      <c r="R398" s="50" t="e">
        <f t="shared" si="469"/>
        <v>#N/A</v>
      </c>
      <c r="S398" s="51" t="e">
        <f t="shared" si="501"/>
        <v>#N/A</v>
      </c>
      <c r="U398" s="34" t="e">
        <f>INDEX(Curves!$A$12:$AZ$907,$CA398,CB398)</f>
        <v>#N/A</v>
      </c>
      <c r="V398" s="34" t="e">
        <f>INDEX(Curves!$A$12:$AZ$907,$CA398,CC398)</f>
        <v>#N/A</v>
      </c>
      <c r="W398" s="34" t="e">
        <f>INDEX(Curves!$A$12:$AZ$907,$CA398,CD398)</f>
        <v>#N/A</v>
      </c>
      <c r="X398" s="34"/>
      <c r="Y398" s="34" t="e">
        <f>INDEX(Curves!$A$12:$AZ$907,$CA398,CF398)</f>
        <v>#N/A</v>
      </c>
      <c r="Z398" s="34" t="e">
        <f>INDEX(Curves!$A$12:$AZ$907,$CA398,CG398)</f>
        <v>#N/A</v>
      </c>
      <c r="AA398" s="34" t="e">
        <f>INDEX(Curves!$A$12:$AZ$907,$CA398,CH398)</f>
        <v>#N/A</v>
      </c>
      <c r="AB398" s="34"/>
      <c r="AC398" s="34" t="e">
        <f>INDEX(Curves!$A$12:$AZ$907,$CA398,CJ398)</f>
        <v>#N/A</v>
      </c>
      <c r="AD398" s="34" t="e">
        <f>INDEX(Curves!$A$12:$AZ$907,$CA398,CK398)</f>
        <v>#N/A</v>
      </c>
      <c r="AE398" s="34" t="e">
        <f>INDEX(Curves!$A$12:$AZ$907,$CA398,CL398)</f>
        <v>#N/A</v>
      </c>
      <c r="AF398" s="34"/>
      <c r="AG398" s="34" t="e">
        <f>INDEX(Curves!$A$12:$AZ$907,$CA398,CN398)</f>
        <v>#N/A</v>
      </c>
      <c r="AH398" s="34" t="e">
        <f>INDEX(Curves!$A$12:$AZ$907,$CA398,CO398)</f>
        <v>#N/A</v>
      </c>
      <c r="AI398" s="34" t="e">
        <f>INDEX(Curves!$A$12:$AZ$907,$CA398,CP398)</f>
        <v>#N/A</v>
      </c>
      <c r="AJ398" s="34"/>
      <c r="AK398" s="34" t="e">
        <f>INDEX(Curves!$A$12:$AZ$907,$CA398,CR398)</f>
        <v>#N/A</v>
      </c>
      <c r="AL398" s="34" t="e">
        <f>INDEX(Curves!$A$12:$AZ$907,$CA398,CS398)</f>
        <v>#N/A</v>
      </c>
      <c r="AM398" s="34" t="e">
        <f>INDEX(Curves!$A$12:$AZ$907,$CA398,CT398)</f>
        <v>#N/A</v>
      </c>
      <c r="AN398" s="34"/>
      <c r="AO398" s="34" t="e">
        <f>INDEX(Curves!$A$12:$AZ$907,$CA398,CV398)</f>
        <v>#N/A</v>
      </c>
      <c r="AP398" s="34" t="e">
        <f>INDEX(Curves!$A$12:$AZ$907,$CA398,CW398)</f>
        <v>#N/A</v>
      </c>
      <c r="AQ398" s="34" t="e">
        <f>INDEX(Curves!$A$12:$AZ$907,$CA398,CX398)</f>
        <v>#N/A</v>
      </c>
      <c r="AR398" s="34"/>
      <c r="AS398" s="34" t="e">
        <f>INDEX(Curves!$A$12:$AZ$907,$CA398,CZ398)</f>
        <v>#N/A</v>
      </c>
      <c r="AT398" s="34" t="e">
        <f>INDEX(Curves!$A$12:$AZ$907,$CA398,DA398)</f>
        <v>#N/A</v>
      </c>
      <c r="AU398" s="34" t="e">
        <f>INDEX(Curves!$A$12:$AZ$907,$CA398,DB398)</f>
        <v>#N/A</v>
      </c>
      <c r="AV398" s="34"/>
      <c r="AW398" s="34" t="e">
        <f>INDEX(Curves!$A$12:$AZ$907,$CA398,DD398)</f>
        <v>#N/A</v>
      </c>
      <c r="AX398" s="34" t="e">
        <f>INDEX(Curves!$A$12:$AZ$907,$CA398,DE398)</f>
        <v>#N/A</v>
      </c>
      <c r="AY398" s="34" t="e">
        <f>INDEX(Curves!$A$12:$AZ$907,$CA398,DF398)</f>
        <v>#N/A</v>
      </c>
      <c r="AZ398" s="34"/>
      <c r="BA398" s="34" t="e">
        <f>INDEX(Curves!$A$12:$AZ$907,$CA398,DH398)</f>
        <v>#N/A</v>
      </c>
      <c r="BB398" s="34" t="e">
        <f>INDEX(Curves!$A$12:$AZ$907,$CA398,DI398)</f>
        <v>#N/A</v>
      </c>
      <c r="BC398" s="34" t="e">
        <f>INDEX(Curves!$A$12:$AZ$907,$CA398,DJ398)</f>
        <v>#N/A</v>
      </c>
      <c r="BD398" s="34"/>
      <c r="BE398" s="34" t="e">
        <f>INDEX(Curves!$A$12:$AZ$907,$CA398,DL398)</f>
        <v>#N/A</v>
      </c>
      <c r="BF398" s="34" t="e">
        <f>INDEX(Curves!$A$12:$AZ$907,$CA398,DM398)</f>
        <v>#N/A</v>
      </c>
      <c r="BG398" s="34" t="e">
        <f>INDEX(Curves!$A$12:$AZ$907,$CA398,DN398)</f>
        <v>#N/A</v>
      </c>
      <c r="BH398" s="34"/>
      <c r="BI398" s="34" t="e">
        <f>INDEX(Curves!$A$12:$AZ$907,$CA398,DP398)</f>
        <v>#N/A</v>
      </c>
      <c r="BJ398" s="34" t="e">
        <f>INDEX(Curves!$A$12:$AZ$907,$CA398,DQ398)</f>
        <v>#N/A</v>
      </c>
      <c r="BK398" s="34" t="e">
        <f>INDEX(Curves!$A$12:$AZ$907,$CA398,DR398)</f>
        <v>#N/A</v>
      </c>
      <c r="BL398"/>
      <c r="BM398"/>
      <c r="BN398" s="17">
        <f t="shared" si="503"/>
        <v>36647</v>
      </c>
      <c r="BO398" s="17">
        <f t="shared" ref="BO398:BX398" si="513">EOMONTH(BN398,1)</f>
        <v>36707</v>
      </c>
      <c r="BP398" s="17">
        <f t="shared" si="513"/>
        <v>36738</v>
      </c>
      <c r="BQ398" s="17">
        <f t="shared" si="513"/>
        <v>36769</v>
      </c>
      <c r="BR398" s="17">
        <f t="shared" si="513"/>
        <v>36799</v>
      </c>
      <c r="BS398" s="17">
        <f t="shared" si="513"/>
        <v>36830</v>
      </c>
      <c r="BT398" s="17">
        <f t="shared" si="513"/>
        <v>36860</v>
      </c>
      <c r="BU398" s="17">
        <f t="shared" si="513"/>
        <v>36891</v>
      </c>
      <c r="BV398" s="17">
        <f t="shared" si="513"/>
        <v>36922</v>
      </c>
      <c r="BW398" s="17">
        <f t="shared" si="513"/>
        <v>36950</v>
      </c>
      <c r="BX398" s="17">
        <f t="shared" si="513"/>
        <v>36981</v>
      </c>
      <c r="BY398" s="9"/>
      <c r="CA398" s="12" t="e">
        <f>MATCH(C398,Curves!$C$12:$C$433,0)</f>
        <v>#N/A</v>
      </c>
      <c r="CB398" s="12">
        <f>MATCH(CONCATENATE("NG ",TEXT($BN398,"mmm-yyyy")),Curves!$11:$11,0)</f>
        <v>20</v>
      </c>
      <c r="CC398" s="12">
        <f>MATCH(CONCATENATE("B ",TEXT($BN398,"mmm-yyyy")),Curves!$11:$11,0)</f>
        <v>8</v>
      </c>
      <c r="CD398" s="12">
        <f>MATCH(CONCATENATE("DISC ",TEXT($BN398,"mmm-yyyy")),Curves!$11:$11,0)</f>
        <v>32</v>
      </c>
      <c r="CE398" s="12"/>
      <c r="CF398" s="12">
        <f>MATCH(CONCATENATE("NG ",TEXT($BO398,"mmm-yyyy")),Curves!$11:$11,0)</f>
        <v>21</v>
      </c>
      <c r="CG398" s="12">
        <f>MATCH(CONCATENATE("B ",TEXT($BO398,"mmm-yyyy")),Curves!$11:$11,0)</f>
        <v>9</v>
      </c>
      <c r="CH398" s="12">
        <f>MATCH(CONCATENATE("DISC ",TEXT($BO398,"mmm-yyyy")),Curves!$11:$11,0)</f>
        <v>33</v>
      </c>
      <c r="CI398" s="12"/>
      <c r="CJ398" s="12">
        <f>MATCH(CONCATENATE("NG ",TEXT($BP398,"mmm-yyyy")),Curves!$11:$11,0)</f>
        <v>22</v>
      </c>
      <c r="CK398" s="12">
        <f>MATCH(CONCATENATE("B ",TEXT($BP398,"mmm-yyyy")),Curves!$11:$11,0)</f>
        <v>10</v>
      </c>
      <c r="CL398" s="12">
        <f>MATCH(CONCATENATE("DISC ",TEXT($BP398,"mmm-yyyy")),Curves!$11:$11,0)</f>
        <v>34</v>
      </c>
      <c r="CM398" s="12"/>
      <c r="CN398" s="12">
        <f>MATCH(CONCATENATE("NG ",TEXT($BQ398,"mmm-yyyy")),Curves!$11:$11,0)</f>
        <v>23</v>
      </c>
      <c r="CO398" s="12">
        <f>MATCH(CONCATENATE("B ",TEXT($BQ398,"mmm-yyyy")),Curves!$11:$11,0)</f>
        <v>11</v>
      </c>
      <c r="CP398" s="12">
        <f>MATCH(CONCATENATE("DISC ",TEXT($BQ398,"mmm-yyyy")),Curves!$11:$11,0)</f>
        <v>35</v>
      </c>
      <c r="CQ398" s="12"/>
      <c r="CR398" s="12">
        <f>MATCH(CONCATENATE("NG ",TEXT($BR398,"mmm-yyyy")),Curves!$11:$11,0)</f>
        <v>24</v>
      </c>
      <c r="CS398" s="12">
        <f>MATCH(CONCATENATE("B ",TEXT($BR398,"mmm-yyyy")),Curves!$11:$11,0)</f>
        <v>12</v>
      </c>
      <c r="CT398" s="12">
        <f>MATCH(CONCATENATE("DISC ",TEXT($BR398,"mmm-yyyy")),Curves!$11:$11,0)</f>
        <v>36</v>
      </c>
      <c r="CU398" s="12"/>
      <c r="CV398" s="12">
        <f>MATCH(CONCATENATE("NG ",TEXT($BS398,"mmm-yyyy")),Curves!$11:$11,0)</f>
        <v>25</v>
      </c>
      <c r="CW398" s="12">
        <f>MATCH(CONCATENATE("B ",TEXT($BS398,"mmm-yyyy")),Curves!$11:$11,0)</f>
        <v>13</v>
      </c>
      <c r="CX398" s="12">
        <f>MATCH(CONCATENATE("DISC ",TEXT($BS398,"mmm-yyyy")),Curves!$11:$11,0)</f>
        <v>37</v>
      </c>
      <c r="CY398" s="12"/>
      <c r="CZ398" s="12">
        <f>MATCH(CONCATENATE("NG ",TEXT($BT398,"mmm-yyyy")),Curves!$11:$11,0)</f>
        <v>26</v>
      </c>
      <c r="DA398" s="12">
        <f>MATCH(CONCATENATE("B ",TEXT($BT398,"mmm-yyyy")),Curves!$11:$11,0)</f>
        <v>14</v>
      </c>
      <c r="DB398" s="12">
        <f>MATCH(CONCATENATE("DISC ",TEXT($BT398,"mmm-yyyy")),Curves!$11:$11,0)</f>
        <v>38</v>
      </c>
      <c r="DC398" s="12"/>
      <c r="DD398" s="12">
        <f>MATCH(CONCATENATE("NG ",TEXT($BU398,"mmm-yyyy")),Curves!$11:$11,0)</f>
        <v>27</v>
      </c>
      <c r="DE398" s="12">
        <f>MATCH(CONCATENATE("B ",TEXT($BU398,"mmm-yyyy")),Curves!$11:$11,0)</f>
        <v>15</v>
      </c>
      <c r="DF398" s="12">
        <f>MATCH(CONCATENATE("DISC ",TEXT($BU398,"mmm-yyyy")),Curves!$11:$11,0)</f>
        <v>39</v>
      </c>
      <c r="DG398" s="12"/>
      <c r="DH398" s="12">
        <f>MATCH(CONCATENATE("NG ",TEXT($BV398,"mmm-yyyy")),Curves!$11:$11,0)</f>
        <v>28</v>
      </c>
      <c r="DI398" s="12">
        <f>MATCH(CONCATENATE("B ",TEXT($BV398,"mmm-yyyy")),Curves!$11:$11,0)</f>
        <v>16</v>
      </c>
      <c r="DJ398" s="12">
        <f>MATCH(CONCATENATE("DISC ",TEXT($BV398,"mmm-yyyy")),Curves!$11:$11,0)</f>
        <v>40</v>
      </c>
      <c r="DL398" s="12">
        <f>MATCH(CONCATENATE("NG ",TEXT($BW398,"mmm-yyyy")),Curves!$11:$11,0)</f>
        <v>29</v>
      </c>
      <c r="DM398" s="12">
        <f>MATCH(CONCATENATE("B ",TEXT($BW398,"mmm-yyyy")),Curves!$11:$11,0)</f>
        <v>17</v>
      </c>
      <c r="DN398" s="12">
        <f>MATCH(CONCATENATE("DISC ",TEXT($BW398,"mmm-yyyy")),Curves!$11:$11,0)</f>
        <v>41</v>
      </c>
      <c r="DP398" s="12">
        <f>MATCH(CONCATENATE("NG ",TEXT($BX398,"mmm-yyyy")),Curves!$11:$11,0)</f>
        <v>30</v>
      </c>
      <c r="DQ398" s="12">
        <f>MATCH(CONCATENATE("B ",TEXT($BX398,"mmm-yyyy")),Curves!$11:$11,0)</f>
        <v>18</v>
      </c>
      <c r="DR398" s="12">
        <f>MATCH(CONCATENATE("DISC ",TEXT($BX398,"mmm-yyyy")),Curves!$11:$11,0)</f>
        <v>42</v>
      </c>
    </row>
    <row r="399" spans="2:122" x14ac:dyDescent="0.2">
      <c r="B399" s="6" t="str">
        <f t="shared" si="487"/>
        <v/>
      </c>
      <c r="C399" s="27" t="str">
        <f>IF(Curves!C408&lt;&gt;"",Curves!C408,"")</f>
        <v/>
      </c>
      <c r="D399" s="31"/>
      <c r="E399" s="20" t="e">
        <f t="shared" si="488"/>
        <v>#N/A</v>
      </c>
      <c r="F399" s="20" t="e">
        <f t="shared" si="490"/>
        <v>#N/A</v>
      </c>
      <c r="G399" s="20" t="e">
        <f t="shared" si="491"/>
        <v>#N/A</v>
      </c>
      <c r="H399" s="20" t="e">
        <f t="shared" si="492"/>
        <v>#N/A</v>
      </c>
      <c r="I399" s="20" t="e">
        <f t="shared" si="493"/>
        <v>#N/A</v>
      </c>
      <c r="J399" s="20" t="e">
        <f t="shared" si="494"/>
        <v>#N/A</v>
      </c>
      <c r="K399" s="20" t="e">
        <f t="shared" si="495"/>
        <v>#N/A</v>
      </c>
      <c r="L399" s="20" t="e">
        <f t="shared" si="496"/>
        <v>#N/A</v>
      </c>
      <c r="M399" s="20" t="e">
        <f t="shared" si="497"/>
        <v>#N/A</v>
      </c>
      <c r="N399" s="20" t="e">
        <f t="shared" si="498"/>
        <v>#N/A</v>
      </c>
      <c r="O399" s="21" t="e">
        <f t="shared" si="499"/>
        <v>#N/A</v>
      </c>
      <c r="P399" s="20"/>
      <c r="Q399" s="50" t="e">
        <f t="shared" si="500"/>
        <v>#N/A</v>
      </c>
      <c r="R399" s="50" t="e">
        <f t="shared" si="469"/>
        <v>#N/A</v>
      </c>
      <c r="S399" s="51" t="e">
        <f t="shared" si="501"/>
        <v>#N/A</v>
      </c>
      <c r="U399" s="34" t="e">
        <f>INDEX(Curves!$A$12:$AZ$907,$CA399,CB399)</f>
        <v>#N/A</v>
      </c>
      <c r="V399" s="34" t="e">
        <f>INDEX(Curves!$A$12:$AZ$907,$CA399,CC399)</f>
        <v>#N/A</v>
      </c>
      <c r="W399" s="34" t="e">
        <f>INDEX(Curves!$A$12:$AZ$907,$CA399,CD399)</f>
        <v>#N/A</v>
      </c>
      <c r="X399" s="34"/>
      <c r="Y399" s="34" t="e">
        <f>INDEX(Curves!$A$12:$AZ$907,$CA399,CF399)</f>
        <v>#N/A</v>
      </c>
      <c r="Z399" s="34" t="e">
        <f>INDEX(Curves!$A$12:$AZ$907,$CA399,CG399)</f>
        <v>#N/A</v>
      </c>
      <c r="AA399" s="34" t="e">
        <f>INDEX(Curves!$A$12:$AZ$907,$CA399,CH399)</f>
        <v>#N/A</v>
      </c>
      <c r="AB399" s="34"/>
      <c r="AC399" s="34" t="e">
        <f>INDEX(Curves!$A$12:$AZ$907,$CA399,CJ399)</f>
        <v>#N/A</v>
      </c>
      <c r="AD399" s="34" t="e">
        <f>INDEX(Curves!$A$12:$AZ$907,$CA399,CK399)</f>
        <v>#N/A</v>
      </c>
      <c r="AE399" s="34" t="e">
        <f>INDEX(Curves!$A$12:$AZ$907,$CA399,CL399)</f>
        <v>#N/A</v>
      </c>
      <c r="AF399" s="34"/>
      <c r="AG399" s="34" t="e">
        <f>INDEX(Curves!$A$12:$AZ$907,$CA399,CN399)</f>
        <v>#N/A</v>
      </c>
      <c r="AH399" s="34" t="e">
        <f>INDEX(Curves!$A$12:$AZ$907,$CA399,CO399)</f>
        <v>#N/A</v>
      </c>
      <c r="AI399" s="34" t="e">
        <f>INDEX(Curves!$A$12:$AZ$907,$CA399,CP399)</f>
        <v>#N/A</v>
      </c>
      <c r="AJ399" s="34"/>
      <c r="AK399" s="34" t="e">
        <f>INDEX(Curves!$A$12:$AZ$907,$CA399,CR399)</f>
        <v>#N/A</v>
      </c>
      <c r="AL399" s="34" t="e">
        <f>INDEX(Curves!$A$12:$AZ$907,$CA399,CS399)</f>
        <v>#N/A</v>
      </c>
      <c r="AM399" s="34" t="e">
        <f>INDEX(Curves!$A$12:$AZ$907,$CA399,CT399)</f>
        <v>#N/A</v>
      </c>
      <c r="AN399" s="34"/>
      <c r="AO399" s="34" t="e">
        <f>INDEX(Curves!$A$12:$AZ$907,$CA399,CV399)</f>
        <v>#N/A</v>
      </c>
      <c r="AP399" s="34" t="e">
        <f>INDEX(Curves!$A$12:$AZ$907,$CA399,CW399)</f>
        <v>#N/A</v>
      </c>
      <c r="AQ399" s="34" t="e">
        <f>INDEX(Curves!$A$12:$AZ$907,$CA399,CX399)</f>
        <v>#N/A</v>
      </c>
      <c r="AR399" s="34"/>
      <c r="AS399" s="34" t="e">
        <f>INDEX(Curves!$A$12:$AZ$907,$CA399,CZ399)</f>
        <v>#N/A</v>
      </c>
      <c r="AT399" s="34" t="e">
        <f>INDEX(Curves!$A$12:$AZ$907,$CA399,DA399)</f>
        <v>#N/A</v>
      </c>
      <c r="AU399" s="34" t="e">
        <f>INDEX(Curves!$A$12:$AZ$907,$CA399,DB399)</f>
        <v>#N/A</v>
      </c>
      <c r="AV399" s="34"/>
      <c r="AW399" s="34" t="e">
        <f>INDEX(Curves!$A$12:$AZ$907,$CA399,DD399)</f>
        <v>#N/A</v>
      </c>
      <c r="AX399" s="34" t="e">
        <f>INDEX(Curves!$A$12:$AZ$907,$CA399,DE399)</f>
        <v>#N/A</v>
      </c>
      <c r="AY399" s="34" t="e">
        <f>INDEX(Curves!$A$12:$AZ$907,$CA399,DF399)</f>
        <v>#N/A</v>
      </c>
      <c r="AZ399" s="34"/>
      <c r="BA399" s="34" t="e">
        <f>INDEX(Curves!$A$12:$AZ$907,$CA399,DH399)</f>
        <v>#N/A</v>
      </c>
      <c r="BB399" s="34" t="e">
        <f>INDEX(Curves!$A$12:$AZ$907,$CA399,DI399)</f>
        <v>#N/A</v>
      </c>
      <c r="BC399" s="34" t="e">
        <f>INDEX(Curves!$A$12:$AZ$907,$CA399,DJ399)</f>
        <v>#N/A</v>
      </c>
      <c r="BD399" s="34"/>
      <c r="BE399" s="34" t="e">
        <f>INDEX(Curves!$A$12:$AZ$907,$CA399,DL399)</f>
        <v>#N/A</v>
      </c>
      <c r="BF399" s="34" t="e">
        <f>INDEX(Curves!$A$12:$AZ$907,$CA399,DM399)</f>
        <v>#N/A</v>
      </c>
      <c r="BG399" s="34" t="e">
        <f>INDEX(Curves!$A$12:$AZ$907,$CA399,DN399)</f>
        <v>#N/A</v>
      </c>
      <c r="BH399" s="34"/>
      <c r="BI399" s="34" t="e">
        <f>INDEX(Curves!$A$12:$AZ$907,$CA399,DP399)</f>
        <v>#N/A</v>
      </c>
      <c r="BJ399" s="34" t="e">
        <f>INDEX(Curves!$A$12:$AZ$907,$CA399,DQ399)</f>
        <v>#N/A</v>
      </c>
      <c r="BK399" s="34" t="e">
        <f>INDEX(Curves!$A$12:$AZ$907,$CA399,DR399)</f>
        <v>#N/A</v>
      </c>
      <c r="BL399"/>
      <c r="BM399"/>
      <c r="BN399" s="17">
        <f t="shared" si="503"/>
        <v>36647</v>
      </c>
      <c r="BO399" s="17">
        <f t="shared" ref="BO399:BX399" si="514">EOMONTH(BN399,1)</f>
        <v>36707</v>
      </c>
      <c r="BP399" s="17">
        <f t="shared" si="514"/>
        <v>36738</v>
      </c>
      <c r="BQ399" s="17">
        <f t="shared" si="514"/>
        <v>36769</v>
      </c>
      <c r="BR399" s="17">
        <f t="shared" si="514"/>
        <v>36799</v>
      </c>
      <c r="BS399" s="17">
        <f t="shared" si="514"/>
        <v>36830</v>
      </c>
      <c r="BT399" s="17">
        <f t="shared" si="514"/>
        <v>36860</v>
      </c>
      <c r="BU399" s="17">
        <f t="shared" si="514"/>
        <v>36891</v>
      </c>
      <c r="BV399" s="17">
        <f t="shared" si="514"/>
        <v>36922</v>
      </c>
      <c r="BW399" s="17">
        <f t="shared" si="514"/>
        <v>36950</v>
      </c>
      <c r="BX399" s="17">
        <f t="shared" si="514"/>
        <v>36981</v>
      </c>
      <c r="BY399" s="9"/>
      <c r="CA399" s="12" t="e">
        <f>MATCH(C399,Curves!$C$12:$C$433,0)</f>
        <v>#N/A</v>
      </c>
      <c r="CB399" s="12">
        <f>MATCH(CONCATENATE("NG ",TEXT($BN399,"mmm-yyyy")),Curves!$11:$11,0)</f>
        <v>20</v>
      </c>
      <c r="CC399" s="12">
        <f>MATCH(CONCATENATE("B ",TEXT($BN399,"mmm-yyyy")),Curves!$11:$11,0)</f>
        <v>8</v>
      </c>
      <c r="CD399" s="12">
        <f>MATCH(CONCATENATE("DISC ",TEXT($BN399,"mmm-yyyy")),Curves!$11:$11,0)</f>
        <v>32</v>
      </c>
      <c r="CE399" s="12"/>
      <c r="CF399" s="12">
        <f>MATCH(CONCATENATE("NG ",TEXT($BO399,"mmm-yyyy")),Curves!$11:$11,0)</f>
        <v>21</v>
      </c>
      <c r="CG399" s="12">
        <f>MATCH(CONCATENATE("B ",TEXT($BO399,"mmm-yyyy")),Curves!$11:$11,0)</f>
        <v>9</v>
      </c>
      <c r="CH399" s="12">
        <f>MATCH(CONCATENATE("DISC ",TEXT($BO399,"mmm-yyyy")),Curves!$11:$11,0)</f>
        <v>33</v>
      </c>
      <c r="CI399" s="12"/>
      <c r="CJ399" s="12">
        <f>MATCH(CONCATENATE("NG ",TEXT($BP399,"mmm-yyyy")),Curves!$11:$11,0)</f>
        <v>22</v>
      </c>
      <c r="CK399" s="12">
        <f>MATCH(CONCATENATE("B ",TEXT($BP399,"mmm-yyyy")),Curves!$11:$11,0)</f>
        <v>10</v>
      </c>
      <c r="CL399" s="12">
        <f>MATCH(CONCATENATE("DISC ",TEXT($BP399,"mmm-yyyy")),Curves!$11:$11,0)</f>
        <v>34</v>
      </c>
      <c r="CM399" s="12"/>
      <c r="CN399" s="12">
        <f>MATCH(CONCATENATE("NG ",TEXT($BQ399,"mmm-yyyy")),Curves!$11:$11,0)</f>
        <v>23</v>
      </c>
      <c r="CO399" s="12">
        <f>MATCH(CONCATENATE("B ",TEXT($BQ399,"mmm-yyyy")),Curves!$11:$11,0)</f>
        <v>11</v>
      </c>
      <c r="CP399" s="12">
        <f>MATCH(CONCATENATE("DISC ",TEXT($BQ399,"mmm-yyyy")),Curves!$11:$11,0)</f>
        <v>35</v>
      </c>
      <c r="CQ399" s="12"/>
      <c r="CR399" s="12">
        <f>MATCH(CONCATENATE("NG ",TEXT($BR399,"mmm-yyyy")),Curves!$11:$11,0)</f>
        <v>24</v>
      </c>
      <c r="CS399" s="12">
        <f>MATCH(CONCATENATE("B ",TEXT($BR399,"mmm-yyyy")),Curves!$11:$11,0)</f>
        <v>12</v>
      </c>
      <c r="CT399" s="12">
        <f>MATCH(CONCATENATE("DISC ",TEXT($BR399,"mmm-yyyy")),Curves!$11:$11,0)</f>
        <v>36</v>
      </c>
      <c r="CU399" s="12"/>
      <c r="CV399" s="12">
        <f>MATCH(CONCATENATE("NG ",TEXT($BS399,"mmm-yyyy")),Curves!$11:$11,0)</f>
        <v>25</v>
      </c>
      <c r="CW399" s="12">
        <f>MATCH(CONCATENATE("B ",TEXT($BS399,"mmm-yyyy")),Curves!$11:$11,0)</f>
        <v>13</v>
      </c>
      <c r="CX399" s="12">
        <f>MATCH(CONCATENATE("DISC ",TEXT($BS399,"mmm-yyyy")),Curves!$11:$11,0)</f>
        <v>37</v>
      </c>
      <c r="CY399" s="12"/>
      <c r="CZ399" s="12">
        <f>MATCH(CONCATENATE("NG ",TEXT($BT399,"mmm-yyyy")),Curves!$11:$11,0)</f>
        <v>26</v>
      </c>
      <c r="DA399" s="12">
        <f>MATCH(CONCATENATE("B ",TEXT($BT399,"mmm-yyyy")),Curves!$11:$11,0)</f>
        <v>14</v>
      </c>
      <c r="DB399" s="12">
        <f>MATCH(CONCATENATE("DISC ",TEXT($BT399,"mmm-yyyy")),Curves!$11:$11,0)</f>
        <v>38</v>
      </c>
      <c r="DC399" s="12"/>
      <c r="DD399" s="12">
        <f>MATCH(CONCATENATE("NG ",TEXT($BU399,"mmm-yyyy")),Curves!$11:$11,0)</f>
        <v>27</v>
      </c>
      <c r="DE399" s="12">
        <f>MATCH(CONCATENATE("B ",TEXT($BU399,"mmm-yyyy")),Curves!$11:$11,0)</f>
        <v>15</v>
      </c>
      <c r="DF399" s="12">
        <f>MATCH(CONCATENATE("DISC ",TEXT($BU399,"mmm-yyyy")),Curves!$11:$11,0)</f>
        <v>39</v>
      </c>
      <c r="DG399" s="12"/>
      <c r="DH399" s="12">
        <f>MATCH(CONCATENATE("NG ",TEXT($BV399,"mmm-yyyy")),Curves!$11:$11,0)</f>
        <v>28</v>
      </c>
      <c r="DI399" s="12">
        <f>MATCH(CONCATENATE("B ",TEXT($BV399,"mmm-yyyy")),Curves!$11:$11,0)</f>
        <v>16</v>
      </c>
      <c r="DJ399" s="12">
        <f>MATCH(CONCATENATE("DISC ",TEXT($BV399,"mmm-yyyy")),Curves!$11:$11,0)</f>
        <v>40</v>
      </c>
      <c r="DL399" s="12">
        <f>MATCH(CONCATENATE("NG ",TEXT($BW399,"mmm-yyyy")),Curves!$11:$11,0)</f>
        <v>29</v>
      </c>
      <c r="DM399" s="12">
        <f>MATCH(CONCATENATE("B ",TEXT($BW399,"mmm-yyyy")),Curves!$11:$11,0)</f>
        <v>17</v>
      </c>
      <c r="DN399" s="12">
        <f>MATCH(CONCATENATE("DISC ",TEXT($BW399,"mmm-yyyy")),Curves!$11:$11,0)</f>
        <v>41</v>
      </c>
      <c r="DP399" s="12">
        <f>MATCH(CONCATENATE("NG ",TEXT($BX399,"mmm-yyyy")),Curves!$11:$11,0)</f>
        <v>30</v>
      </c>
      <c r="DQ399" s="12">
        <f>MATCH(CONCATENATE("B ",TEXT($BX399,"mmm-yyyy")),Curves!$11:$11,0)</f>
        <v>18</v>
      </c>
      <c r="DR399" s="12">
        <f>MATCH(CONCATENATE("DISC ",TEXT($BX399,"mmm-yyyy")),Curves!$11:$11,0)</f>
        <v>42</v>
      </c>
    </row>
    <row r="400" spans="2:122" x14ac:dyDescent="0.2">
      <c r="B400" s="6" t="str">
        <f t="shared" si="487"/>
        <v/>
      </c>
      <c r="C400" s="27" t="str">
        <f>IF(Curves!C409&lt;&gt;"",Curves!C409,"")</f>
        <v/>
      </c>
      <c r="D400" s="31"/>
      <c r="E400" s="20" t="e">
        <f t="shared" si="488"/>
        <v>#N/A</v>
      </c>
      <c r="F400" s="20" t="e">
        <f t="shared" si="490"/>
        <v>#N/A</v>
      </c>
      <c r="G400" s="20" t="e">
        <f t="shared" si="491"/>
        <v>#N/A</v>
      </c>
      <c r="H400" s="20" t="e">
        <f t="shared" si="492"/>
        <v>#N/A</v>
      </c>
      <c r="I400" s="20" t="e">
        <f t="shared" si="493"/>
        <v>#N/A</v>
      </c>
      <c r="J400" s="20" t="e">
        <f t="shared" si="494"/>
        <v>#N/A</v>
      </c>
      <c r="K400" s="20" t="e">
        <f t="shared" si="495"/>
        <v>#N/A</v>
      </c>
      <c r="L400" s="20" t="e">
        <f t="shared" si="496"/>
        <v>#N/A</v>
      </c>
      <c r="M400" s="20" t="e">
        <f t="shared" si="497"/>
        <v>#N/A</v>
      </c>
      <c r="N400" s="20" t="e">
        <f t="shared" si="498"/>
        <v>#N/A</v>
      </c>
      <c r="O400" s="21" t="e">
        <f t="shared" si="499"/>
        <v>#N/A</v>
      </c>
      <c r="P400" s="20"/>
      <c r="Q400" s="50" t="e">
        <f t="shared" si="500"/>
        <v>#N/A</v>
      </c>
      <c r="R400" s="50" t="e">
        <f t="shared" si="469"/>
        <v>#N/A</v>
      </c>
      <c r="S400" s="51" t="e">
        <f t="shared" si="501"/>
        <v>#N/A</v>
      </c>
      <c r="U400" s="34" t="e">
        <f>INDEX(Curves!$A$12:$AZ$907,$CA400,CB400)</f>
        <v>#N/A</v>
      </c>
      <c r="V400" s="34" t="e">
        <f>INDEX(Curves!$A$12:$AZ$907,$CA400,CC400)</f>
        <v>#N/A</v>
      </c>
      <c r="W400" s="34" t="e">
        <f>INDEX(Curves!$A$12:$AZ$907,$CA400,CD400)</f>
        <v>#N/A</v>
      </c>
      <c r="X400" s="34"/>
      <c r="Y400" s="34" t="e">
        <f>INDEX(Curves!$A$12:$AZ$907,$CA400,CF400)</f>
        <v>#N/A</v>
      </c>
      <c r="Z400" s="34" t="e">
        <f>INDEX(Curves!$A$12:$AZ$907,$CA400,CG400)</f>
        <v>#N/A</v>
      </c>
      <c r="AA400" s="34" t="e">
        <f>INDEX(Curves!$A$12:$AZ$907,$CA400,CH400)</f>
        <v>#N/A</v>
      </c>
      <c r="AB400" s="34"/>
      <c r="AC400" s="34" t="e">
        <f>INDEX(Curves!$A$12:$AZ$907,$CA400,CJ400)</f>
        <v>#N/A</v>
      </c>
      <c r="AD400" s="34" t="e">
        <f>INDEX(Curves!$A$12:$AZ$907,$CA400,CK400)</f>
        <v>#N/A</v>
      </c>
      <c r="AE400" s="34" t="e">
        <f>INDEX(Curves!$A$12:$AZ$907,$CA400,CL400)</f>
        <v>#N/A</v>
      </c>
      <c r="AF400" s="34"/>
      <c r="AG400" s="34" t="e">
        <f>INDEX(Curves!$A$12:$AZ$907,$CA400,CN400)</f>
        <v>#N/A</v>
      </c>
      <c r="AH400" s="34" t="e">
        <f>INDEX(Curves!$A$12:$AZ$907,$CA400,CO400)</f>
        <v>#N/A</v>
      </c>
      <c r="AI400" s="34" t="e">
        <f>INDEX(Curves!$A$12:$AZ$907,$CA400,CP400)</f>
        <v>#N/A</v>
      </c>
      <c r="AJ400" s="34"/>
      <c r="AK400" s="34" t="e">
        <f>INDEX(Curves!$A$12:$AZ$907,$CA400,CR400)</f>
        <v>#N/A</v>
      </c>
      <c r="AL400" s="34" t="e">
        <f>INDEX(Curves!$A$12:$AZ$907,$CA400,CS400)</f>
        <v>#N/A</v>
      </c>
      <c r="AM400" s="34" t="e">
        <f>INDEX(Curves!$A$12:$AZ$907,$CA400,CT400)</f>
        <v>#N/A</v>
      </c>
      <c r="AN400" s="34"/>
      <c r="AO400" s="34" t="e">
        <f>INDEX(Curves!$A$12:$AZ$907,$CA400,CV400)</f>
        <v>#N/A</v>
      </c>
      <c r="AP400" s="34" t="e">
        <f>INDEX(Curves!$A$12:$AZ$907,$CA400,CW400)</f>
        <v>#N/A</v>
      </c>
      <c r="AQ400" s="34" t="e">
        <f>INDEX(Curves!$A$12:$AZ$907,$CA400,CX400)</f>
        <v>#N/A</v>
      </c>
      <c r="AR400" s="34"/>
      <c r="AS400" s="34" t="e">
        <f>INDEX(Curves!$A$12:$AZ$907,$CA400,CZ400)</f>
        <v>#N/A</v>
      </c>
      <c r="AT400" s="34" t="e">
        <f>INDEX(Curves!$A$12:$AZ$907,$CA400,DA400)</f>
        <v>#N/A</v>
      </c>
      <c r="AU400" s="34" t="e">
        <f>INDEX(Curves!$A$12:$AZ$907,$CA400,DB400)</f>
        <v>#N/A</v>
      </c>
      <c r="AV400" s="34"/>
      <c r="AW400" s="34" t="e">
        <f>INDEX(Curves!$A$12:$AZ$907,$CA400,DD400)</f>
        <v>#N/A</v>
      </c>
      <c r="AX400" s="34" t="e">
        <f>INDEX(Curves!$A$12:$AZ$907,$CA400,DE400)</f>
        <v>#N/A</v>
      </c>
      <c r="AY400" s="34" t="e">
        <f>INDEX(Curves!$A$12:$AZ$907,$CA400,DF400)</f>
        <v>#N/A</v>
      </c>
      <c r="AZ400" s="34"/>
      <c r="BA400" s="34" t="e">
        <f>INDEX(Curves!$A$12:$AZ$907,$CA400,DH400)</f>
        <v>#N/A</v>
      </c>
      <c r="BB400" s="34" t="e">
        <f>INDEX(Curves!$A$12:$AZ$907,$CA400,DI400)</f>
        <v>#N/A</v>
      </c>
      <c r="BC400" s="34" t="e">
        <f>INDEX(Curves!$A$12:$AZ$907,$CA400,DJ400)</f>
        <v>#N/A</v>
      </c>
      <c r="BD400" s="34"/>
      <c r="BE400" s="34" t="e">
        <f>INDEX(Curves!$A$12:$AZ$907,$CA400,DL400)</f>
        <v>#N/A</v>
      </c>
      <c r="BF400" s="34" t="e">
        <f>INDEX(Curves!$A$12:$AZ$907,$CA400,DM400)</f>
        <v>#N/A</v>
      </c>
      <c r="BG400" s="34" t="e">
        <f>INDEX(Curves!$A$12:$AZ$907,$CA400,DN400)</f>
        <v>#N/A</v>
      </c>
      <c r="BH400" s="34"/>
      <c r="BI400" s="34" t="e">
        <f>INDEX(Curves!$A$12:$AZ$907,$CA400,DP400)</f>
        <v>#N/A</v>
      </c>
      <c r="BJ400" s="34" t="e">
        <f>INDEX(Curves!$A$12:$AZ$907,$CA400,DQ400)</f>
        <v>#N/A</v>
      </c>
      <c r="BK400" s="34" t="e">
        <f>INDEX(Curves!$A$12:$AZ$907,$CA400,DR400)</f>
        <v>#N/A</v>
      </c>
      <c r="BL400"/>
      <c r="BM400"/>
      <c r="BN400" s="17">
        <f t="shared" si="503"/>
        <v>36647</v>
      </c>
      <c r="BO400" s="17">
        <f t="shared" ref="BO400:BX400" si="515">EOMONTH(BN400,1)</f>
        <v>36707</v>
      </c>
      <c r="BP400" s="17">
        <f t="shared" si="515"/>
        <v>36738</v>
      </c>
      <c r="BQ400" s="17">
        <f t="shared" si="515"/>
        <v>36769</v>
      </c>
      <c r="BR400" s="17">
        <f t="shared" si="515"/>
        <v>36799</v>
      </c>
      <c r="BS400" s="17">
        <f t="shared" si="515"/>
        <v>36830</v>
      </c>
      <c r="BT400" s="17">
        <f t="shared" si="515"/>
        <v>36860</v>
      </c>
      <c r="BU400" s="17">
        <f t="shared" si="515"/>
        <v>36891</v>
      </c>
      <c r="BV400" s="17">
        <f t="shared" si="515"/>
        <v>36922</v>
      </c>
      <c r="BW400" s="17">
        <f t="shared" si="515"/>
        <v>36950</v>
      </c>
      <c r="BX400" s="17">
        <f t="shared" si="515"/>
        <v>36981</v>
      </c>
      <c r="BY400" s="9"/>
      <c r="CA400" s="12" t="e">
        <f>MATCH(C400,Curves!$C$12:$C$433,0)</f>
        <v>#N/A</v>
      </c>
      <c r="CB400" s="12">
        <f>MATCH(CONCATENATE("NG ",TEXT($BN400,"mmm-yyyy")),Curves!$11:$11,0)</f>
        <v>20</v>
      </c>
      <c r="CC400" s="12">
        <f>MATCH(CONCATENATE("B ",TEXT($BN400,"mmm-yyyy")),Curves!$11:$11,0)</f>
        <v>8</v>
      </c>
      <c r="CD400" s="12">
        <f>MATCH(CONCATENATE("DISC ",TEXT($BN400,"mmm-yyyy")),Curves!$11:$11,0)</f>
        <v>32</v>
      </c>
      <c r="CE400" s="12"/>
      <c r="CF400" s="12">
        <f>MATCH(CONCATENATE("NG ",TEXT($BO400,"mmm-yyyy")),Curves!$11:$11,0)</f>
        <v>21</v>
      </c>
      <c r="CG400" s="12">
        <f>MATCH(CONCATENATE("B ",TEXT($BO400,"mmm-yyyy")),Curves!$11:$11,0)</f>
        <v>9</v>
      </c>
      <c r="CH400" s="12">
        <f>MATCH(CONCATENATE("DISC ",TEXT($BO400,"mmm-yyyy")),Curves!$11:$11,0)</f>
        <v>33</v>
      </c>
      <c r="CI400" s="12"/>
      <c r="CJ400" s="12">
        <f>MATCH(CONCATENATE("NG ",TEXT($BP400,"mmm-yyyy")),Curves!$11:$11,0)</f>
        <v>22</v>
      </c>
      <c r="CK400" s="12">
        <f>MATCH(CONCATENATE("B ",TEXT($BP400,"mmm-yyyy")),Curves!$11:$11,0)</f>
        <v>10</v>
      </c>
      <c r="CL400" s="12">
        <f>MATCH(CONCATENATE("DISC ",TEXT($BP400,"mmm-yyyy")),Curves!$11:$11,0)</f>
        <v>34</v>
      </c>
      <c r="CM400" s="12"/>
      <c r="CN400" s="12">
        <f>MATCH(CONCATENATE("NG ",TEXT($BQ400,"mmm-yyyy")),Curves!$11:$11,0)</f>
        <v>23</v>
      </c>
      <c r="CO400" s="12">
        <f>MATCH(CONCATENATE("B ",TEXT($BQ400,"mmm-yyyy")),Curves!$11:$11,0)</f>
        <v>11</v>
      </c>
      <c r="CP400" s="12">
        <f>MATCH(CONCATENATE("DISC ",TEXT($BQ400,"mmm-yyyy")),Curves!$11:$11,0)</f>
        <v>35</v>
      </c>
      <c r="CQ400" s="12"/>
      <c r="CR400" s="12">
        <f>MATCH(CONCATENATE("NG ",TEXT($BR400,"mmm-yyyy")),Curves!$11:$11,0)</f>
        <v>24</v>
      </c>
      <c r="CS400" s="12">
        <f>MATCH(CONCATENATE("B ",TEXT($BR400,"mmm-yyyy")),Curves!$11:$11,0)</f>
        <v>12</v>
      </c>
      <c r="CT400" s="12">
        <f>MATCH(CONCATENATE("DISC ",TEXT($BR400,"mmm-yyyy")),Curves!$11:$11,0)</f>
        <v>36</v>
      </c>
      <c r="CU400" s="12"/>
      <c r="CV400" s="12">
        <f>MATCH(CONCATENATE("NG ",TEXT($BS400,"mmm-yyyy")),Curves!$11:$11,0)</f>
        <v>25</v>
      </c>
      <c r="CW400" s="12">
        <f>MATCH(CONCATENATE("B ",TEXT($BS400,"mmm-yyyy")),Curves!$11:$11,0)</f>
        <v>13</v>
      </c>
      <c r="CX400" s="12">
        <f>MATCH(CONCATENATE("DISC ",TEXT($BS400,"mmm-yyyy")),Curves!$11:$11,0)</f>
        <v>37</v>
      </c>
      <c r="CY400" s="12"/>
      <c r="CZ400" s="12">
        <f>MATCH(CONCATENATE("NG ",TEXT($BT400,"mmm-yyyy")),Curves!$11:$11,0)</f>
        <v>26</v>
      </c>
      <c r="DA400" s="12">
        <f>MATCH(CONCATENATE("B ",TEXT($BT400,"mmm-yyyy")),Curves!$11:$11,0)</f>
        <v>14</v>
      </c>
      <c r="DB400" s="12">
        <f>MATCH(CONCATENATE("DISC ",TEXT($BT400,"mmm-yyyy")),Curves!$11:$11,0)</f>
        <v>38</v>
      </c>
      <c r="DC400" s="12"/>
      <c r="DD400" s="12">
        <f>MATCH(CONCATENATE("NG ",TEXT($BU400,"mmm-yyyy")),Curves!$11:$11,0)</f>
        <v>27</v>
      </c>
      <c r="DE400" s="12">
        <f>MATCH(CONCATENATE("B ",TEXT($BU400,"mmm-yyyy")),Curves!$11:$11,0)</f>
        <v>15</v>
      </c>
      <c r="DF400" s="12">
        <f>MATCH(CONCATENATE("DISC ",TEXT($BU400,"mmm-yyyy")),Curves!$11:$11,0)</f>
        <v>39</v>
      </c>
      <c r="DG400" s="12"/>
      <c r="DH400" s="12">
        <f>MATCH(CONCATENATE("NG ",TEXT($BV400,"mmm-yyyy")),Curves!$11:$11,0)</f>
        <v>28</v>
      </c>
      <c r="DI400" s="12">
        <f>MATCH(CONCATENATE("B ",TEXT($BV400,"mmm-yyyy")),Curves!$11:$11,0)</f>
        <v>16</v>
      </c>
      <c r="DJ400" s="12">
        <f>MATCH(CONCATENATE("DISC ",TEXT($BV400,"mmm-yyyy")),Curves!$11:$11,0)</f>
        <v>40</v>
      </c>
      <c r="DL400" s="12">
        <f>MATCH(CONCATENATE("NG ",TEXT($BW400,"mmm-yyyy")),Curves!$11:$11,0)</f>
        <v>29</v>
      </c>
      <c r="DM400" s="12">
        <f>MATCH(CONCATENATE("B ",TEXT($BW400,"mmm-yyyy")),Curves!$11:$11,0)</f>
        <v>17</v>
      </c>
      <c r="DN400" s="12">
        <f>MATCH(CONCATENATE("DISC ",TEXT($BW400,"mmm-yyyy")),Curves!$11:$11,0)</f>
        <v>41</v>
      </c>
      <c r="DP400" s="12">
        <f>MATCH(CONCATENATE("NG ",TEXT($BX400,"mmm-yyyy")),Curves!$11:$11,0)</f>
        <v>30</v>
      </c>
      <c r="DQ400" s="12">
        <f>MATCH(CONCATENATE("B ",TEXT($BX400,"mmm-yyyy")),Curves!$11:$11,0)</f>
        <v>18</v>
      </c>
      <c r="DR400" s="12">
        <f>MATCH(CONCATENATE("DISC ",TEXT($BX400,"mmm-yyyy")),Curves!$11:$11,0)</f>
        <v>42</v>
      </c>
    </row>
    <row r="401" spans="2:122" x14ac:dyDescent="0.2">
      <c r="B401" s="6" t="str">
        <f t="shared" si="487"/>
        <v/>
      </c>
      <c r="C401" s="27" t="str">
        <f>IF(Curves!C410&lt;&gt;"",Curves!C410,"")</f>
        <v/>
      </c>
      <c r="D401" s="31"/>
      <c r="E401" s="20" t="e">
        <f t="shared" si="488"/>
        <v>#N/A</v>
      </c>
      <c r="F401" s="20" t="e">
        <f t="shared" si="490"/>
        <v>#N/A</v>
      </c>
      <c r="G401" s="20" t="e">
        <f t="shared" si="491"/>
        <v>#N/A</v>
      </c>
      <c r="H401" s="20" t="e">
        <f t="shared" si="492"/>
        <v>#N/A</v>
      </c>
      <c r="I401" s="20" t="e">
        <f t="shared" si="493"/>
        <v>#N/A</v>
      </c>
      <c r="J401" s="20" t="e">
        <f t="shared" si="494"/>
        <v>#N/A</v>
      </c>
      <c r="K401" s="20" t="e">
        <f t="shared" si="495"/>
        <v>#N/A</v>
      </c>
      <c r="L401" s="20" t="e">
        <f t="shared" si="496"/>
        <v>#N/A</v>
      </c>
      <c r="M401" s="20" t="e">
        <f t="shared" si="497"/>
        <v>#N/A</v>
      </c>
      <c r="N401" s="20" t="e">
        <f t="shared" si="498"/>
        <v>#N/A</v>
      </c>
      <c r="O401" s="21" t="e">
        <f t="shared" si="499"/>
        <v>#N/A</v>
      </c>
      <c r="P401" s="20"/>
      <c r="Q401" s="50" t="e">
        <f t="shared" si="500"/>
        <v>#N/A</v>
      </c>
      <c r="R401" s="50" t="e">
        <f t="shared" si="469"/>
        <v>#N/A</v>
      </c>
      <c r="S401" s="51" t="e">
        <f t="shared" si="501"/>
        <v>#N/A</v>
      </c>
      <c r="U401" s="34" t="e">
        <f>INDEX(Curves!$A$12:$AZ$907,$CA401,CB401)</f>
        <v>#N/A</v>
      </c>
      <c r="V401" s="34" t="e">
        <f>INDEX(Curves!$A$12:$AZ$907,$CA401,CC401)</f>
        <v>#N/A</v>
      </c>
      <c r="W401" s="34" t="e">
        <f>INDEX(Curves!$A$12:$AZ$907,$CA401,CD401)</f>
        <v>#N/A</v>
      </c>
      <c r="X401" s="34"/>
      <c r="Y401" s="34" t="e">
        <f>INDEX(Curves!$A$12:$AZ$907,$CA401,CF401)</f>
        <v>#N/A</v>
      </c>
      <c r="Z401" s="34" t="e">
        <f>INDEX(Curves!$A$12:$AZ$907,$CA401,CG401)</f>
        <v>#N/A</v>
      </c>
      <c r="AA401" s="34" t="e">
        <f>INDEX(Curves!$A$12:$AZ$907,$CA401,CH401)</f>
        <v>#N/A</v>
      </c>
      <c r="AB401" s="34"/>
      <c r="AC401" s="34" t="e">
        <f>INDEX(Curves!$A$12:$AZ$907,$CA401,CJ401)</f>
        <v>#N/A</v>
      </c>
      <c r="AD401" s="34" t="e">
        <f>INDEX(Curves!$A$12:$AZ$907,$CA401,CK401)</f>
        <v>#N/A</v>
      </c>
      <c r="AE401" s="34" t="e">
        <f>INDEX(Curves!$A$12:$AZ$907,$CA401,CL401)</f>
        <v>#N/A</v>
      </c>
      <c r="AF401" s="34"/>
      <c r="AG401" s="34" t="e">
        <f>INDEX(Curves!$A$12:$AZ$907,$CA401,CN401)</f>
        <v>#N/A</v>
      </c>
      <c r="AH401" s="34" t="e">
        <f>INDEX(Curves!$A$12:$AZ$907,$CA401,CO401)</f>
        <v>#N/A</v>
      </c>
      <c r="AI401" s="34" t="e">
        <f>INDEX(Curves!$A$12:$AZ$907,$CA401,CP401)</f>
        <v>#N/A</v>
      </c>
      <c r="AJ401" s="34"/>
      <c r="AK401" s="34" t="e">
        <f>INDEX(Curves!$A$12:$AZ$907,$CA401,CR401)</f>
        <v>#N/A</v>
      </c>
      <c r="AL401" s="34" t="e">
        <f>INDEX(Curves!$A$12:$AZ$907,$CA401,CS401)</f>
        <v>#N/A</v>
      </c>
      <c r="AM401" s="34" t="e">
        <f>INDEX(Curves!$A$12:$AZ$907,$CA401,CT401)</f>
        <v>#N/A</v>
      </c>
      <c r="AN401" s="34"/>
      <c r="AO401" s="34" t="e">
        <f>INDEX(Curves!$A$12:$AZ$907,$CA401,CV401)</f>
        <v>#N/A</v>
      </c>
      <c r="AP401" s="34" t="e">
        <f>INDEX(Curves!$A$12:$AZ$907,$CA401,CW401)</f>
        <v>#N/A</v>
      </c>
      <c r="AQ401" s="34" t="e">
        <f>INDEX(Curves!$A$12:$AZ$907,$CA401,CX401)</f>
        <v>#N/A</v>
      </c>
      <c r="AR401" s="34"/>
      <c r="AS401" s="34" t="e">
        <f>INDEX(Curves!$A$12:$AZ$907,$CA401,CZ401)</f>
        <v>#N/A</v>
      </c>
      <c r="AT401" s="34" t="e">
        <f>INDEX(Curves!$A$12:$AZ$907,$CA401,DA401)</f>
        <v>#N/A</v>
      </c>
      <c r="AU401" s="34" t="e">
        <f>INDEX(Curves!$A$12:$AZ$907,$CA401,DB401)</f>
        <v>#N/A</v>
      </c>
      <c r="AV401" s="34"/>
      <c r="AW401" s="34" t="e">
        <f>INDEX(Curves!$A$12:$AZ$907,$CA401,DD401)</f>
        <v>#N/A</v>
      </c>
      <c r="AX401" s="34" t="e">
        <f>INDEX(Curves!$A$12:$AZ$907,$CA401,DE401)</f>
        <v>#N/A</v>
      </c>
      <c r="AY401" s="34" t="e">
        <f>INDEX(Curves!$A$12:$AZ$907,$CA401,DF401)</f>
        <v>#N/A</v>
      </c>
      <c r="AZ401" s="34"/>
      <c r="BA401" s="34" t="e">
        <f>INDEX(Curves!$A$12:$AZ$907,$CA401,DH401)</f>
        <v>#N/A</v>
      </c>
      <c r="BB401" s="34" t="e">
        <f>INDEX(Curves!$A$12:$AZ$907,$CA401,DI401)</f>
        <v>#N/A</v>
      </c>
      <c r="BC401" s="34" t="e">
        <f>INDEX(Curves!$A$12:$AZ$907,$CA401,DJ401)</f>
        <v>#N/A</v>
      </c>
      <c r="BD401" s="34"/>
      <c r="BE401" s="34" t="e">
        <f>INDEX(Curves!$A$12:$AZ$907,$CA401,DL401)</f>
        <v>#N/A</v>
      </c>
      <c r="BF401" s="34" t="e">
        <f>INDEX(Curves!$A$12:$AZ$907,$CA401,DM401)</f>
        <v>#N/A</v>
      </c>
      <c r="BG401" s="34" t="e">
        <f>INDEX(Curves!$A$12:$AZ$907,$CA401,DN401)</f>
        <v>#N/A</v>
      </c>
      <c r="BH401" s="34"/>
      <c r="BI401" s="34" t="e">
        <f>INDEX(Curves!$A$12:$AZ$907,$CA401,DP401)</f>
        <v>#N/A</v>
      </c>
      <c r="BJ401" s="34" t="e">
        <f>INDEX(Curves!$A$12:$AZ$907,$CA401,DQ401)</f>
        <v>#N/A</v>
      </c>
      <c r="BK401" s="34" t="e">
        <f>INDEX(Curves!$A$12:$AZ$907,$CA401,DR401)</f>
        <v>#N/A</v>
      </c>
      <c r="BL401"/>
      <c r="BM401"/>
      <c r="BN401" s="17">
        <f t="shared" si="503"/>
        <v>36647</v>
      </c>
      <c r="BO401" s="17">
        <f t="shared" ref="BO401:BX401" si="516">EOMONTH(BN401,1)</f>
        <v>36707</v>
      </c>
      <c r="BP401" s="17">
        <f t="shared" si="516"/>
        <v>36738</v>
      </c>
      <c r="BQ401" s="17">
        <f t="shared" si="516"/>
        <v>36769</v>
      </c>
      <c r="BR401" s="17">
        <f t="shared" si="516"/>
        <v>36799</v>
      </c>
      <c r="BS401" s="17">
        <f t="shared" si="516"/>
        <v>36830</v>
      </c>
      <c r="BT401" s="17">
        <f t="shared" si="516"/>
        <v>36860</v>
      </c>
      <c r="BU401" s="17">
        <f t="shared" si="516"/>
        <v>36891</v>
      </c>
      <c r="BV401" s="17">
        <f t="shared" si="516"/>
        <v>36922</v>
      </c>
      <c r="BW401" s="17">
        <f t="shared" si="516"/>
        <v>36950</v>
      </c>
      <c r="BX401" s="17">
        <f t="shared" si="516"/>
        <v>36981</v>
      </c>
      <c r="BY401" s="9"/>
      <c r="CA401" s="12" t="e">
        <f>MATCH(C401,Curves!$C$12:$C$433,0)</f>
        <v>#N/A</v>
      </c>
      <c r="CB401" s="12">
        <f>MATCH(CONCATENATE("NG ",TEXT($BN401,"mmm-yyyy")),Curves!$11:$11,0)</f>
        <v>20</v>
      </c>
      <c r="CC401" s="12">
        <f>MATCH(CONCATENATE("B ",TEXT($BN401,"mmm-yyyy")),Curves!$11:$11,0)</f>
        <v>8</v>
      </c>
      <c r="CD401" s="12">
        <f>MATCH(CONCATENATE("DISC ",TEXT($BN401,"mmm-yyyy")),Curves!$11:$11,0)</f>
        <v>32</v>
      </c>
      <c r="CE401" s="12"/>
      <c r="CF401" s="12">
        <f>MATCH(CONCATENATE("NG ",TEXT($BO401,"mmm-yyyy")),Curves!$11:$11,0)</f>
        <v>21</v>
      </c>
      <c r="CG401" s="12">
        <f>MATCH(CONCATENATE("B ",TEXT($BO401,"mmm-yyyy")),Curves!$11:$11,0)</f>
        <v>9</v>
      </c>
      <c r="CH401" s="12">
        <f>MATCH(CONCATENATE("DISC ",TEXT($BO401,"mmm-yyyy")),Curves!$11:$11,0)</f>
        <v>33</v>
      </c>
      <c r="CI401" s="12"/>
      <c r="CJ401" s="12">
        <f>MATCH(CONCATENATE("NG ",TEXT($BP401,"mmm-yyyy")),Curves!$11:$11,0)</f>
        <v>22</v>
      </c>
      <c r="CK401" s="12">
        <f>MATCH(CONCATENATE("B ",TEXT($BP401,"mmm-yyyy")),Curves!$11:$11,0)</f>
        <v>10</v>
      </c>
      <c r="CL401" s="12">
        <f>MATCH(CONCATENATE("DISC ",TEXT($BP401,"mmm-yyyy")),Curves!$11:$11,0)</f>
        <v>34</v>
      </c>
      <c r="CM401" s="12"/>
      <c r="CN401" s="12">
        <f>MATCH(CONCATENATE("NG ",TEXT($BQ401,"mmm-yyyy")),Curves!$11:$11,0)</f>
        <v>23</v>
      </c>
      <c r="CO401" s="12">
        <f>MATCH(CONCATENATE("B ",TEXT($BQ401,"mmm-yyyy")),Curves!$11:$11,0)</f>
        <v>11</v>
      </c>
      <c r="CP401" s="12">
        <f>MATCH(CONCATENATE("DISC ",TEXT($BQ401,"mmm-yyyy")),Curves!$11:$11,0)</f>
        <v>35</v>
      </c>
      <c r="CQ401" s="12"/>
      <c r="CR401" s="12">
        <f>MATCH(CONCATENATE("NG ",TEXT($BR401,"mmm-yyyy")),Curves!$11:$11,0)</f>
        <v>24</v>
      </c>
      <c r="CS401" s="12">
        <f>MATCH(CONCATENATE("B ",TEXT($BR401,"mmm-yyyy")),Curves!$11:$11,0)</f>
        <v>12</v>
      </c>
      <c r="CT401" s="12">
        <f>MATCH(CONCATENATE("DISC ",TEXT($BR401,"mmm-yyyy")),Curves!$11:$11,0)</f>
        <v>36</v>
      </c>
      <c r="CU401" s="12"/>
      <c r="CV401" s="12">
        <f>MATCH(CONCATENATE("NG ",TEXT($BS401,"mmm-yyyy")),Curves!$11:$11,0)</f>
        <v>25</v>
      </c>
      <c r="CW401" s="12">
        <f>MATCH(CONCATENATE("B ",TEXT($BS401,"mmm-yyyy")),Curves!$11:$11,0)</f>
        <v>13</v>
      </c>
      <c r="CX401" s="12">
        <f>MATCH(CONCATENATE("DISC ",TEXT($BS401,"mmm-yyyy")),Curves!$11:$11,0)</f>
        <v>37</v>
      </c>
      <c r="CY401" s="12"/>
      <c r="CZ401" s="12">
        <f>MATCH(CONCATENATE("NG ",TEXT($BT401,"mmm-yyyy")),Curves!$11:$11,0)</f>
        <v>26</v>
      </c>
      <c r="DA401" s="12">
        <f>MATCH(CONCATENATE("B ",TEXT($BT401,"mmm-yyyy")),Curves!$11:$11,0)</f>
        <v>14</v>
      </c>
      <c r="DB401" s="12">
        <f>MATCH(CONCATENATE("DISC ",TEXT($BT401,"mmm-yyyy")),Curves!$11:$11,0)</f>
        <v>38</v>
      </c>
      <c r="DC401" s="12"/>
      <c r="DD401" s="12">
        <f>MATCH(CONCATENATE("NG ",TEXT($BU401,"mmm-yyyy")),Curves!$11:$11,0)</f>
        <v>27</v>
      </c>
      <c r="DE401" s="12">
        <f>MATCH(CONCATENATE("B ",TEXT($BU401,"mmm-yyyy")),Curves!$11:$11,0)</f>
        <v>15</v>
      </c>
      <c r="DF401" s="12">
        <f>MATCH(CONCATENATE("DISC ",TEXT($BU401,"mmm-yyyy")),Curves!$11:$11,0)</f>
        <v>39</v>
      </c>
      <c r="DG401" s="12"/>
      <c r="DH401" s="12">
        <f>MATCH(CONCATENATE("NG ",TEXT($BV401,"mmm-yyyy")),Curves!$11:$11,0)</f>
        <v>28</v>
      </c>
      <c r="DI401" s="12">
        <f>MATCH(CONCATENATE("B ",TEXT($BV401,"mmm-yyyy")),Curves!$11:$11,0)</f>
        <v>16</v>
      </c>
      <c r="DJ401" s="12">
        <f>MATCH(CONCATENATE("DISC ",TEXT($BV401,"mmm-yyyy")),Curves!$11:$11,0)</f>
        <v>40</v>
      </c>
      <c r="DL401" s="12">
        <f>MATCH(CONCATENATE("NG ",TEXT($BW401,"mmm-yyyy")),Curves!$11:$11,0)</f>
        <v>29</v>
      </c>
      <c r="DM401" s="12">
        <f>MATCH(CONCATENATE("B ",TEXT($BW401,"mmm-yyyy")),Curves!$11:$11,0)</f>
        <v>17</v>
      </c>
      <c r="DN401" s="12">
        <f>MATCH(CONCATENATE("DISC ",TEXT($BW401,"mmm-yyyy")),Curves!$11:$11,0)</f>
        <v>41</v>
      </c>
      <c r="DP401" s="12">
        <f>MATCH(CONCATENATE("NG ",TEXT($BX401,"mmm-yyyy")),Curves!$11:$11,0)</f>
        <v>30</v>
      </c>
      <c r="DQ401" s="12">
        <f>MATCH(CONCATENATE("B ",TEXT($BX401,"mmm-yyyy")),Curves!$11:$11,0)</f>
        <v>18</v>
      </c>
      <c r="DR401" s="12">
        <f>MATCH(CONCATENATE("DISC ",TEXT($BX401,"mmm-yyyy")),Curves!$11:$11,0)</f>
        <v>42</v>
      </c>
    </row>
    <row r="402" spans="2:122" x14ac:dyDescent="0.2">
      <c r="B402" s="6" t="str">
        <f t="shared" si="487"/>
        <v/>
      </c>
      <c r="C402" s="27" t="str">
        <f>IF(Curves!C411&lt;&gt;"",Curves!C411,"")</f>
        <v/>
      </c>
      <c r="D402" s="31"/>
      <c r="E402" s="20" t="e">
        <f t="shared" si="488"/>
        <v>#N/A</v>
      </c>
      <c r="F402" s="20" t="e">
        <f t="shared" si="490"/>
        <v>#N/A</v>
      </c>
      <c r="G402" s="20" t="e">
        <f t="shared" si="491"/>
        <v>#N/A</v>
      </c>
      <c r="H402" s="20" t="e">
        <f t="shared" si="492"/>
        <v>#N/A</v>
      </c>
      <c r="I402" s="20" t="e">
        <f t="shared" si="493"/>
        <v>#N/A</v>
      </c>
      <c r="J402" s="20" t="e">
        <f t="shared" si="494"/>
        <v>#N/A</v>
      </c>
      <c r="K402" s="20" t="e">
        <f t="shared" si="495"/>
        <v>#N/A</v>
      </c>
      <c r="L402" s="20" t="e">
        <f t="shared" si="496"/>
        <v>#N/A</v>
      </c>
      <c r="M402" s="20" t="e">
        <f t="shared" si="497"/>
        <v>#N/A</v>
      </c>
      <c r="N402" s="20" t="e">
        <f t="shared" si="498"/>
        <v>#N/A</v>
      </c>
      <c r="O402" s="21" t="e">
        <f t="shared" si="499"/>
        <v>#N/A</v>
      </c>
      <c r="P402" s="20"/>
      <c r="Q402" s="50" t="e">
        <f t="shared" si="500"/>
        <v>#N/A</v>
      </c>
      <c r="R402" s="50" t="e">
        <f t="shared" si="469"/>
        <v>#N/A</v>
      </c>
      <c r="S402" s="51" t="e">
        <f t="shared" si="501"/>
        <v>#N/A</v>
      </c>
      <c r="U402" s="34" t="e">
        <f>INDEX(Curves!$A$12:$AZ$907,$CA402,CB402)</f>
        <v>#N/A</v>
      </c>
      <c r="V402" s="34" t="e">
        <f>INDEX(Curves!$A$12:$AZ$907,$CA402,CC402)</f>
        <v>#N/A</v>
      </c>
      <c r="W402" s="34" t="e">
        <f>INDEX(Curves!$A$12:$AZ$907,$CA402,CD402)</f>
        <v>#N/A</v>
      </c>
      <c r="X402" s="34"/>
      <c r="Y402" s="34" t="e">
        <f>INDEX(Curves!$A$12:$AZ$907,$CA402,CF402)</f>
        <v>#N/A</v>
      </c>
      <c r="Z402" s="34" t="e">
        <f>INDEX(Curves!$A$12:$AZ$907,$CA402,CG402)</f>
        <v>#N/A</v>
      </c>
      <c r="AA402" s="34" t="e">
        <f>INDEX(Curves!$A$12:$AZ$907,$CA402,CH402)</f>
        <v>#N/A</v>
      </c>
      <c r="AB402" s="34"/>
      <c r="AC402" s="34" t="e">
        <f>INDEX(Curves!$A$12:$AZ$907,$CA402,CJ402)</f>
        <v>#N/A</v>
      </c>
      <c r="AD402" s="34" t="e">
        <f>INDEX(Curves!$A$12:$AZ$907,$CA402,CK402)</f>
        <v>#N/A</v>
      </c>
      <c r="AE402" s="34" t="e">
        <f>INDEX(Curves!$A$12:$AZ$907,$CA402,CL402)</f>
        <v>#N/A</v>
      </c>
      <c r="AF402" s="34"/>
      <c r="AG402" s="34" t="e">
        <f>INDEX(Curves!$A$12:$AZ$907,$CA402,CN402)</f>
        <v>#N/A</v>
      </c>
      <c r="AH402" s="34" t="e">
        <f>INDEX(Curves!$A$12:$AZ$907,$CA402,CO402)</f>
        <v>#N/A</v>
      </c>
      <c r="AI402" s="34" t="e">
        <f>INDEX(Curves!$A$12:$AZ$907,$CA402,CP402)</f>
        <v>#N/A</v>
      </c>
      <c r="AJ402" s="34"/>
      <c r="AK402" s="34" t="e">
        <f>INDEX(Curves!$A$12:$AZ$907,$CA402,CR402)</f>
        <v>#N/A</v>
      </c>
      <c r="AL402" s="34" t="e">
        <f>INDEX(Curves!$A$12:$AZ$907,$CA402,CS402)</f>
        <v>#N/A</v>
      </c>
      <c r="AM402" s="34" t="e">
        <f>INDEX(Curves!$A$12:$AZ$907,$CA402,CT402)</f>
        <v>#N/A</v>
      </c>
      <c r="AN402" s="34"/>
      <c r="AO402" s="34" t="e">
        <f>INDEX(Curves!$A$12:$AZ$907,$CA402,CV402)</f>
        <v>#N/A</v>
      </c>
      <c r="AP402" s="34" t="e">
        <f>INDEX(Curves!$A$12:$AZ$907,$CA402,CW402)</f>
        <v>#N/A</v>
      </c>
      <c r="AQ402" s="34" t="e">
        <f>INDEX(Curves!$A$12:$AZ$907,$CA402,CX402)</f>
        <v>#N/A</v>
      </c>
      <c r="AR402" s="34"/>
      <c r="AS402" s="34" t="e">
        <f>INDEX(Curves!$A$12:$AZ$907,$CA402,CZ402)</f>
        <v>#N/A</v>
      </c>
      <c r="AT402" s="34" t="e">
        <f>INDEX(Curves!$A$12:$AZ$907,$CA402,DA402)</f>
        <v>#N/A</v>
      </c>
      <c r="AU402" s="34" t="e">
        <f>INDEX(Curves!$A$12:$AZ$907,$CA402,DB402)</f>
        <v>#N/A</v>
      </c>
      <c r="AV402" s="34"/>
      <c r="AW402" s="34" t="e">
        <f>INDEX(Curves!$A$12:$AZ$907,$CA402,DD402)</f>
        <v>#N/A</v>
      </c>
      <c r="AX402" s="34" t="e">
        <f>INDEX(Curves!$A$12:$AZ$907,$CA402,DE402)</f>
        <v>#N/A</v>
      </c>
      <c r="AY402" s="34" t="e">
        <f>INDEX(Curves!$A$12:$AZ$907,$CA402,DF402)</f>
        <v>#N/A</v>
      </c>
      <c r="AZ402" s="34"/>
      <c r="BA402" s="34" t="e">
        <f>INDEX(Curves!$A$12:$AZ$907,$CA402,DH402)</f>
        <v>#N/A</v>
      </c>
      <c r="BB402" s="34" t="e">
        <f>INDEX(Curves!$A$12:$AZ$907,$CA402,DI402)</f>
        <v>#N/A</v>
      </c>
      <c r="BC402" s="34" t="e">
        <f>INDEX(Curves!$A$12:$AZ$907,$CA402,DJ402)</f>
        <v>#N/A</v>
      </c>
      <c r="BD402" s="34"/>
      <c r="BE402" s="34" t="e">
        <f>INDEX(Curves!$A$12:$AZ$907,$CA402,DL402)</f>
        <v>#N/A</v>
      </c>
      <c r="BF402" s="34" t="e">
        <f>INDEX(Curves!$A$12:$AZ$907,$CA402,DM402)</f>
        <v>#N/A</v>
      </c>
      <c r="BG402" s="34" t="e">
        <f>INDEX(Curves!$A$12:$AZ$907,$CA402,DN402)</f>
        <v>#N/A</v>
      </c>
      <c r="BH402" s="34"/>
      <c r="BI402" s="34" t="e">
        <f>INDEX(Curves!$A$12:$AZ$907,$CA402,DP402)</f>
        <v>#N/A</v>
      </c>
      <c r="BJ402" s="34" t="e">
        <f>INDEX(Curves!$A$12:$AZ$907,$CA402,DQ402)</f>
        <v>#N/A</v>
      </c>
      <c r="BK402" s="34" t="e">
        <f>INDEX(Curves!$A$12:$AZ$907,$CA402,DR402)</f>
        <v>#N/A</v>
      </c>
      <c r="BL402"/>
      <c r="BM402"/>
      <c r="BN402" s="17">
        <f t="shared" si="503"/>
        <v>36647</v>
      </c>
      <c r="BO402" s="17">
        <f t="shared" ref="BO402:BX402" si="517">EOMONTH(BN402,1)</f>
        <v>36707</v>
      </c>
      <c r="BP402" s="17">
        <f t="shared" si="517"/>
        <v>36738</v>
      </c>
      <c r="BQ402" s="17">
        <f t="shared" si="517"/>
        <v>36769</v>
      </c>
      <c r="BR402" s="17">
        <f t="shared" si="517"/>
        <v>36799</v>
      </c>
      <c r="BS402" s="17">
        <f t="shared" si="517"/>
        <v>36830</v>
      </c>
      <c r="BT402" s="17">
        <f t="shared" si="517"/>
        <v>36860</v>
      </c>
      <c r="BU402" s="17">
        <f t="shared" si="517"/>
        <v>36891</v>
      </c>
      <c r="BV402" s="17">
        <f t="shared" si="517"/>
        <v>36922</v>
      </c>
      <c r="BW402" s="17">
        <f t="shared" si="517"/>
        <v>36950</v>
      </c>
      <c r="BX402" s="17">
        <f t="shared" si="517"/>
        <v>36981</v>
      </c>
      <c r="BY402" s="9"/>
      <c r="CA402" s="12" t="e">
        <f>MATCH(C402,Curves!$C$12:$C$433,0)</f>
        <v>#N/A</v>
      </c>
      <c r="CB402" s="12">
        <f>MATCH(CONCATENATE("NG ",TEXT($BN402,"mmm-yyyy")),Curves!$11:$11,0)</f>
        <v>20</v>
      </c>
      <c r="CC402" s="12">
        <f>MATCH(CONCATENATE("B ",TEXT($BN402,"mmm-yyyy")),Curves!$11:$11,0)</f>
        <v>8</v>
      </c>
      <c r="CD402" s="12">
        <f>MATCH(CONCATENATE("DISC ",TEXT($BN402,"mmm-yyyy")),Curves!$11:$11,0)</f>
        <v>32</v>
      </c>
      <c r="CE402" s="12"/>
      <c r="CF402" s="12">
        <f>MATCH(CONCATENATE("NG ",TEXT($BO402,"mmm-yyyy")),Curves!$11:$11,0)</f>
        <v>21</v>
      </c>
      <c r="CG402" s="12">
        <f>MATCH(CONCATENATE("B ",TEXT($BO402,"mmm-yyyy")),Curves!$11:$11,0)</f>
        <v>9</v>
      </c>
      <c r="CH402" s="12">
        <f>MATCH(CONCATENATE("DISC ",TEXT($BO402,"mmm-yyyy")),Curves!$11:$11,0)</f>
        <v>33</v>
      </c>
      <c r="CI402" s="12"/>
      <c r="CJ402" s="12">
        <f>MATCH(CONCATENATE("NG ",TEXT($BP402,"mmm-yyyy")),Curves!$11:$11,0)</f>
        <v>22</v>
      </c>
      <c r="CK402" s="12">
        <f>MATCH(CONCATENATE("B ",TEXT($BP402,"mmm-yyyy")),Curves!$11:$11,0)</f>
        <v>10</v>
      </c>
      <c r="CL402" s="12">
        <f>MATCH(CONCATENATE("DISC ",TEXT($BP402,"mmm-yyyy")),Curves!$11:$11,0)</f>
        <v>34</v>
      </c>
      <c r="CM402" s="12"/>
      <c r="CN402" s="12">
        <f>MATCH(CONCATENATE("NG ",TEXT($BQ402,"mmm-yyyy")),Curves!$11:$11,0)</f>
        <v>23</v>
      </c>
      <c r="CO402" s="12">
        <f>MATCH(CONCATENATE("B ",TEXT($BQ402,"mmm-yyyy")),Curves!$11:$11,0)</f>
        <v>11</v>
      </c>
      <c r="CP402" s="12">
        <f>MATCH(CONCATENATE("DISC ",TEXT($BQ402,"mmm-yyyy")),Curves!$11:$11,0)</f>
        <v>35</v>
      </c>
      <c r="CQ402" s="12"/>
      <c r="CR402" s="12">
        <f>MATCH(CONCATENATE("NG ",TEXT($BR402,"mmm-yyyy")),Curves!$11:$11,0)</f>
        <v>24</v>
      </c>
      <c r="CS402" s="12">
        <f>MATCH(CONCATENATE("B ",TEXT($BR402,"mmm-yyyy")),Curves!$11:$11,0)</f>
        <v>12</v>
      </c>
      <c r="CT402" s="12">
        <f>MATCH(CONCATENATE("DISC ",TEXT($BR402,"mmm-yyyy")),Curves!$11:$11,0)</f>
        <v>36</v>
      </c>
      <c r="CU402" s="12"/>
      <c r="CV402" s="12">
        <f>MATCH(CONCATENATE("NG ",TEXT($BS402,"mmm-yyyy")),Curves!$11:$11,0)</f>
        <v>25</v>
      </c>
      <c r="CW402" s="12">
        <f>MATCH(CONCATENATE("B ",TEXT($BS402,"mmm-yyyy")),Curves!$11:$11,0)</f>
        <v>13</v>
      </c>
      <c r="CX402" s="12">
        <f>MATCH(CONCATENATE("DISC ",TEXT($BS402,"mmm-yyyy")),Curves!$11:$11,0)</f>
        <v>37</v>
      </c>
      <c r="CY402" s="12"/>
      <c r="CZ402" s="12">
        <f>MATCH(CONCATENATE("NG ",TEXT($BT402,"mmm-yyyy")),Curves!$11:$11,0)</f>
        <v>26</v>
      </c>
      <c r="DA402" s="12">
        <f>MATCH(CONCATENATE("B ",TEXT($BT402,"mmm-yyyy")),Curves!$11:$11,0)</f>
        <v>14</v>
      </c>
      <c r="DB402" s="12">
        <f>MATCH(CONCATENATE("DISC ",TEXT($BT402,"mmm-yyyy")),Curves!$11:$11,0)</f>
        <v>38</v>
      </c>
      <c r="DC402" s="12"/>
      <c r="DD402" s="12">
        <f>MATCH(CONCATENATE("NG ",TEXT($BU402,"mmm-yyyy")),Curves!$11:$11,0)</f>
        <v>27</v>
      </c>
      <c r="DE402" s="12">
        <f>MATCH(CONCATENATE("B ",TEXT($BU402,"mmm-yyyy")),Curves!$11:$11,0)</f>
        <v>15</v>
      </c>
      <c r="DF402" s="12">
        <f>MATCH(CONCATENATE("DISC ",TEXT($BU402,"mmm-yyyy")),Curves!$11:$11,0)</f>
        <v>39</v>
      </c>
      <c r="DG402" s="12"/>
      <c r="DH402" s="12">
        <f>MATCH(CONCATENATE("NG ",TEXT($BV402,"mmm-yyyy")),Curves!$11:$11,0)</f>
        <v>28</v>
      </c>
      <c r="DI402" s="12">
        <f>MATCH(CONCATENATE("B ",TEXT($BV402,"mmm-yyyy")),Curves!$11:$11,0)</f>
        <v>16</v>
      </c>
      <c r="DJ402" s="12">
        <f>MATCH(CONCATENATE("DISC ",TEXT($BV402,"mmm-yyyy")),Curves!$11:$11,0)</f>
        <v>40</v>
      </c>
      <c r="DL402" s="12">
        <f>MATCH(CONCATENATE("NG ",TEXT($BW402,"mmm-yyyy")),Curves!$11:$11,0)</f>
        <v>29</v>
      </c>
      <c r="DM402" s="12">
        <f>MATCH(CONCATENATE("B ",TEXT($BW402,"mmm-yyyy")),Curves!$11:$11,0)</f>
        <v>17</v>
      </c>
      <c r="DN402" s="12">
        <f>MATCH(CONCATENATE("DISC ",TEXT($BW402,"mmm-yyyy")),Curves!$11:$11,0)</f>
        <v>41</v>
      </c>
      <c r="DP402" s="12">
        <f>MATCH(CONCATENATE("NG ",TEXT($BX402,"mmm-yyyy")),Curves!$11:$11,0)</f>
        <v>30</v>
      </c>
      <c r="DQ402" s="12">
        <f>MATCH(CONCATENATE("B ",TEXT($BX402,"mmm-yyyy")),Curves!$11:$11,0)</f>
        <v>18</v>
      </c>
      <c r="DR402" s="12">
        <f>MATCH(CONCATENATE("DISC ",TEXT($BX402,"mmm-yyyy")),Curves!$11:$11,0)</f>
        <v>42</v>
      </c>
    </row>
    <row r="403" spans="2:122" x14ac:dyDescent="0.2">
      <c r="B403" s="6" t="str">
        <f t="shared" si="487"/>
        <v/>
      </c>
      <c r="C403" s="27" t="str">
        <f>IF(Curves!C412&lt;&gt;"",Curves!C412,"")</f>
        <v/>
      </c>
      <c r="D403" s="31"/>
      <c r="E403" s="20" t="e">
        <f t="shared" si="488"/>
        <v>#N/A</v>
      </c>
      <c r="F403" s="20" t="e">
        <f t="shared" si="490"/>
        <v>#N/A</v>
      </c>
      <c r="G403" s="20" t="e">
        <f t="shared" si="491"/>
        <v>#N/A</v>
      </c>
      <c r="H403" s="20" t="e">
        <f t="shared" si="492"/>
        <v>#N/A</v>
      </c>
      <c r="I403" s="20" t="e">
        <f t="shared" si="493"/>
        <v>#N/A</v>
      </c>
      <c r="J403" s="20" t="e">
        <f t="shared" si="494"/>
        <v>#N/A</v>
      </c>
      <c r="K403" s="20" t="e">
        <f t="shared" si="495"/>
        <v>#N/A</v>
      </c>
      <c r="L403" s="20" t="e">
        <f t="shared" si="496"/>
        <v>#N/A</v>
      </c>
      <c r="M403" s="20" t="e">
        <f t="shared" si="497"/>
        <v>#N/A</v>
      </c>
      <c r="N403" s="20" t="e">
        <f t="shared" si="498"/>
        <v>#N/A</v>
      </c>
      <c r="O403" s="21" t="e">
        <f t="shared" si="499"/>
        <v>#N/A</v>
      </c>
      <c r="P403" s="20"/>
      <c r="Q403" s="50" t="e">
        <f t="shared" si="500"/>
        <v>#N/A</v>
      </c>
      <c r="R403" s="50" t="e">
        <f t="shared" si="469"/>
        <v>#N/A</v>
      </c>
      <c r="S403" s="51" t="e">
        <f t="shared" si="501"/>
        <v>#N/A</v>
      </c>
      <c r="U403" s="34" t="e">
        <f>INDEX(Curves!$A$12:$AZ$907,$CA403,CB403)</f>
        <v>#N/A</v>
      </c>
      <c r="V403" s="34" t="e">
        <f>INDEX(Curves!$A$12:$AZ$907,$CA403,CC403)</f>
        <v>#N/A</v>
      </c>
      <c r="W403" s="34" t="e">
        <f>INDEX(Curves!$A$12:$AZ$907,$CA403,CD403)</f>
        <v>#N/A</v>
      </c>
      <c r="X403" s="34"/>
      <c r="Y403" s="34" t="e">
        <f>INDEX(Curves!$A$12:$AZ$907,$CA403,CF403)</f>
        <v>#N/A</v>
      </c>
      <c r="Z403" s="34" t="e">
        <f>INDEX(Curves!$A$12:$AZ$907,$CA403,CG403)</f>
        <v>#N/A</v>
      </c>
      <c r="AA403" s="34" t="e">
        <f>INDEX(Curves!$A$12:$AZ$907,$CA403,CH403)</f>
        <v>#N/A</v>
      </c>
      <c r="AB403" s="34"/>
      <c r="AC403" s="34" t="e">
        <f>INDEX(Curves!$A$12:$AZ$907,$CA403,CJ403)</f>
        <v>#N/A</v>
      </c>
      <c r="AD403" s="34" t="e">
        <f>INDEX(Curves!$A$12:$AZ$907,$CA403,CK403)</f>
        <v>#N/A</v>
      </c>
      <c r="AE403" s="34" t="e">
        <f>INDEX(Curves!$A$12:$AZ$907,$CA403,CL403)</f>
        <v>#N/A</v>
      </c>
      <c r="AF403" s="34"/>
      <c r="AG403" s="34" t="e">
        <f>INDEX(Curves!$A$12:$AZ$907,$CA403,CN403)</f>
        <v>#N/A</v>
      </c>
      <c r="AH403" s="34" t="e">
        <f>INDEX(Curves!$A$12:$AZ$907,$CA403,CO403)</f>
        <v>#N/A</v>
      </c>
      <c r="AI403" s="34" t="e">
        <f>INDEX(Curves!$A$12:$AZ$907,$CA403,CP403)</f>
        <v>#N/A</v>
      </c>
      <c r="AJ403" s="34"/>
      <c r="AK403" s="34" t="e">
        <f>INDEX(Curves!$A$12:$AZ$907,$CA403,CR403)</f>
        <v>#N/A</v>
      </c>
      <c r="AL403" s="34" t="e">
        <f>INDEX(Curves!$A$12:$AZ$907,$CA403,CS403)</f>
        <v>#N/A</v>
      </c>
      <c r="AM403" s="34" t="e">
        <f>INDEX(Curves!$A$12:$AZ$907,$CA403,CT403)</f>
        <v>#N/A</v>
      </c>
      <c r="AN403" s="34"/>
      <c r="AO403" s="34" t="e">
        <f>INDEX(Curves!$A$12:$AZ$907,$CA403,CV403)</f>
        <v>#N/A</v>
      </c>
      <c r="AP403" s="34" t="e">
        <f>INDEX(Curves!$A$12:$AZ$907,$CA403,CW403)</f>
        <v>#N/A</v>
      </c>
      <c r="AQ403" s="34" t="e">
        <f>INDEX(Curves!$A$12:$AZ$907,$CA403,CX403)</f>
        <v>#N/A</v>
      </c>
      <c r="AR403" s="34"/>
      <c r="AS403" s="34" t="e">
        <f>INDEX(Curves!$A$12:$AZ$907,$CA403,CZ403)</f>
        <v>#N/A</v>
      </c>
      <c r="AT403" s="34" t="e">
        <f>INDEX(Curves!$A$12:$AZ$907,$CA403,DA403)</f>
        <v>#N/A</v>
      </c>
      <c r="AU403" s="34" t="e">
        <f>INDEX(Curves!$A$12:$AZ$907,$CA403,DB403)</f>
        <v>#N/A</v>
      </c>
      <c r="AV403" s="34"/>
      <c r="AW403" s="34" t="e">
        <f>INDEX(Curves!$A$12:$AZ$907,$CA403,DD403)</f>
        <v>#N/A</v>
      </c>
      <c r="AX403" s="34" t="e">
        <f>INDEX(Curves!$A$12:$AZ$907,$CA403,DE403)</f>
        <v>#N/A</v>
      </c>
      <c r="AY403" s="34" t="e">
        <f>INDEX(Curves!$A$12:$AZ$907,$CA403,DF403)</f>
        <v>#N/A</v>
      </c>
      <c r="AZ403" s="34"/>
      <c r="BA403" s="34" t="e">
        <f>INDEX(Curves!$A$12:$AZ$907,$CA403,DH403)</f>
        <v>#N/A</v>
      </c>
      <c r="BB403" s="34" t="e">
        <f>INDEX(Curves!$A$12:$AZ$907,$CA403,DI403)</f>
        <v>#N/A</v>
      </c>
      <c r="BC403" s="34" t="e">
        <f>INDEX(Curves!$A$12:$AZ$907,$CA403,DJ403)</f>
        <v>#N/A</v>
      </c>
      <c r="BD403" s="34"/>
      <c r="BE403" s="34" t="e">
        <f>INDEX(Curves!$A$12:$AZ$907,$CA403,DL403)</f>
        <v>#N/A</v>
      </c>
      <c r="BF403" s="34" t="e">
        <f>INDEX(Curves!$A$12:$AZ$907,$CA403,DM403)</f>
        <v>#N/A</v>
      </c>
      <c r="BG403" s="34" t="e">
        <f>INDEX(Curves!$A$12:$AZ$907,$CA403,DN403)</f>
        <v>#N/A</v>
      </c>
      <c r="BH403" s="34"/>
      <c r="BI403" s="34" t="e">
        <f>INDEX(Curves!$A$12:$AZ$907,$CA403,DP403)</f>
        <v>#N/A</v>
      </c>
      <c r="BJ403" s="34" t="e">
        <f>INDEX(Curves!$A$12:$AZ$907,$CA403,DQ403)</f>
        <v>#N/A</v>
      </c>
      <c r="BK403" s="34" t="e">
        <f>INDEX(Curves!$A$12:$AZ$907,$CA403,DR403)</f>
        <v>#N/A</v>
      </c>
      <c r="BL403"/>
      <c r="BM403"/>
      <c r="BN403" s="17">
        <f t="shared" si="503"/>
        <v>36647</v>
      </c>
      <c r="BO403" s="17">
        <f t="shared" ref="BO403:BX403" si="518">EOMONTH(BN403,1)</f>
        <v>36707</v>
      </c>
      <c r="BP403" s="17">
        <f t="shared" si="518"/>
        <v>36738</v>
      </c>
      <c r="BQ403" s="17">
        <f t="shared" si="518"/>
        <v>36769</v>
      </c>
      <c r="BR403" s="17">
        <f t="shared" si="518"/>
        <v>36799</v>
      </c>
      <c r="BS403" s="17">
        <f t="shared" si="518"/>
        <v>36830</v>
      </c>
      <c r="BT403" s="17">
        <f t="shared" si="518"/>
        <v>36860</v>
      </c>
      <c r="BU403" s="17">
        <f t="shared" si="518"/>
        <v>36891</v>
      </c>
      <c r="BV403" s="17">
        <f t="shared" si="518"/>
        <v>36922</v>
      </c>
      <c r="BW403" s="17">
        <f t="shared" si="518"/>
        <v>36950</v>
      </c>
      <c r="BX403" s="17">
        <f t="shared" si="518"/>
        <v>36981</v>
      </c>
      <c r="BY403" s="9"/>
      <c r="CA403" s="12" t="e">
        <f>MATCH(C403,Curves!$C$12:$C$433,0)</f>
        <v>#N/A</v>
      </c>
      <c r="CB403" s="12">
        <f>MATCH(CONCATENATE("NG ",TEXT($BN403,"mmm-yyyy")),Curves!$11:$11,0)</f>
        <v>20</v>
      </c>
      <c r="CC403" s="12">
        <f>MATCH(CONCATENATE("B ",TEXT($BN403,"mmm-yyyy")),Curves!$11:$11,0)</f>
        <v>8</v>
      </c>
      <c r="CD403" s="12">
        <f>MATCH(CONCATENATE("DISC ",TEXT($BN403,"mmm-yyyy")),Curves!$11:$11,0)</f>
        <v>32</v>
      </c>
      <c r="CE403" s="12"/>
      <c r="CF403" s="12">
        <f>MATCH(CONCATENATE("NG ",TEXT($BO403,"mmm-yyyy")),Curves!$11:$11,0)</f>
        <v>21</v>
      </c>
      <c r="CG403" s="12">
        <f>MATCH(CONCATENATE("B ",TEXT($BO403,"mmm-yyyy")),Curves!$11:$11,0)</f>
        <v>9</v>
      </c>
      <c r="CH403" s="12">
        <f>MATCH(CONCATENATE("DISC ",TEXT($BO403,"mmm-yyyy")),Curves!$11:$11,0)</f>
        <v>33</v>
      </c>
      <c r="CI403" s="12"/>
      <c r="CJ403" s="12">
        <f>MATCH(CONCATENATE("NG ",TEXT($BP403,"mmm-yyyy")),Curves!$11:$11,0)</f>
        <v>22</v>
      </c>
      <c r="CK403" s="12">
        <f>MATCH(CONCATENATE("B ",TEXT($BP403,"mmm-yyyy")),Curves!$11:$11,0)</f>
        <v>10</v>
      </c>
      <c r="CL403" s="12">
        <f>MATCH(CONCATENATE("DISC ",TEXT($BP403,"mmm-yyyy")),Curves!$11:$11,0)</f>
        <v>34</v>
      </c>
      <c r="CM403" s="12"/>
      <c r="CN403" s="12">
        <f>MATCH(CONCATENATE("NG ",TEXT($BQ403,"mmm-yyyy")),Curves!$11:$11,0)</f>
        <v>23</v>
      </c>
      <c r="CO403" s="12">
        <f>MATCH(CONCATENATE("B ",TEXT($BQ403,"mmm-yyyy")),Curves!$11:$11,0)</f>
        <v>11</v>
      </c>
      <c r="CP403" s="12">
        <f>MATCH(CONCATENATE("DISC ",TEXT($BQ403,"mmm-yyyy")),Curves!$11:$11,0)</f>
        <v>35</v>
      </c>
      <c r="CQ403" s="12"/>
      <c r="CR403" s="12">
        <f>MATCH(CONCATENATE("NG ",TEXT($BR403,"mmm-yyyy")),Curves!$11:$11,0)</f>
        <v>24</v>
      </c>
      <c r="CS403" s="12">
        <f>MATCH(CONCATENATE("B ",TEXT($BR403,"mmm-yyyy")),Curves!$11:$11,0)</f>
        <v>12</v>
      </c>
      <c r="CT403" s="12">
        <f>MATCH(CONCATENATE("DISC ",TEXT($BR403,"mmm-yyyy")),Curves!$11:$11,0)</f>
        <v>36</v>
      </c>
      <c r="CU403" s="12"/>
      <c r="CV403" s="12">
        <f>MATCH(CONCATENATE("NG ",TEXT($BS403,"mmm-yyyy")),Curves!$11:$11,0)</f>
        <v>25</v>
      </c>
      <c r="CW403" s="12">
        <f>MATCH(CONCATENATE("B ",TEXT($BS403,"mmm-yyyy")),Curves!$11:$11,0)</f>
        <v>13</v>
      </c>
      <c r="CX403" s="12">
        <f>MATCH(CONCATENATE("DISC ",TEXT($BS403,"mmm-yyyy")),Curves!$11:$11,0)</f>
        <v>37</v>
      </c>
      <c r="CY403" s="12"/>
      <c r="CZ403" s="12">
        <f>MATCH(CONCATENATE("NG ",TEXT($BT403,"mmm-yyyy")),Curves!$11:$11,0)</f>
        <v>26</v>
      </c>
      <c r="DA403" s="12">
        <f>MATCH(CONCATENATE("B ",TEXT($BT403,"mmm-yyyy")),Curves!$11:$11,0)</f>
        <v>14</v>
      </c>
      <c r="DB403" s="12">
        <f>MATCH(CONCATENATE("DISC ",TEXT($BT403,"mmm-yyyy")),Curves!$11:$11,0)</f>
        <v>38</v>
      </c>
      <c r="DC403" s="12"/>
      <c r="DD403" s="12">
        <f>MATCH(CONCATENATE("NG ",TEXT($BU403,"mmm-yyyy")),Curves!$11:$11,0)</f>
        <v>27</v>
      </c>
      <c r="DE403" s="12">
        <f>MATCH(CONCATENATE("B ",TEXT($BU403,"mmm-yyyy")),Curves!$11:$11,0)</f>
        <v>15</v>
      </c>
      <c r="DF403" s="12">
        <f>MATCH(CONCATENATE("DISC ",TEXT($BU403,"mmm-yyyy")),Curves!$11:$11,0)</f>
        <v>39</v>
      </c>
      <c r="DG403" s="12"/>
      <c r="DH403" s="12">
        <f>MATCH(CONCATENATE("NG ",TEXT($BV403,"mmm-yyyy")),Curves!$11:$11,0)</f>
        <v>28</v>
      </c>
      <c r="DI403" s="12">
        <f>MATCH(CONCATENATE("B ",TEXT($BV403,"mmm-yyyy")),Curves!$11:$11,0)</f>
        <v>16</v>
      </c>
      <c r="DJ403" s="12">
        <f>MATCH(CONCATENATE("DISC ",TEXT($BV403,"mmm-yyyy")),Curves!$11:$11,0)</f>
        <v>40</v>
      </c>
      <c r="DL403" s="12">
        <f>MATCH(CONCATENATE("NG ",TEXT($BW403,"mmm-yyyy")),Curves!$11:$11,0)</f>
        <v>29</v>
      </c>
      <c r="DM403" s="12">
        <f>MATCH(CONCATENATE("B ",TEXT($BW403,"mmm-yyyy")),Curves!$11:$11,0)</f>
        <v>17</v>
      </c>
      <c r="DN403" s="12">
        <f>MATCH(CONCATENATE("DISC ",TEXT($BW403,"mmm-yyyy")),Curves!$11:$11,0)</f>
        <v>41</v>
      </c>
      <c r="DP403" s="12">
        <f>MATCH(CONCATENATE("NG ",TEXT($BX403,"mmm-yyyy")),Curves!$11:$11,0)</f>
        <v>30</v>
      </c>
      <c r="DQ403" s="12">
        <f>MATCH(CONCATENATE("B ",TEXT($BX403,"mmm-yyyy")),Curves!$11:$11,0)</f>
        <v>18</v>
      </c>
      <c r="DR403" s="12">
        <f>MATCH(CONCATENATE("DISC ",TEXT($BX403,"mmm-yyyy")),Curves!$11:$11,0)</f>
        <v>42</v>
      </c>
    </row>
    <row r="404" spans="2:122" x14ac:dyDescent="0.2">
      <c r="B404" s="6" t="str">
        <f t="shared" si="487"/>
        <v/>
      </c>
      <c r="C404" s="27" t="str">
        <f>IF(Curves!C413&lt;&gt;"",Curves!C413,"")</f>
        <v/>
      </c>
      <c r="D404" s="31"/>
      <c r="E404" s="20" t="e">
        <f t="shared" si="488"/>
        <v>#N/A</v>
      </c>
      <c r="F404" s="20" t="e">
        <f t="shared" si="490"/>
        <v>#N/A</v>
      </c>
      <c r="G404" s="20" t="e">
        <f t="shared" si="491"/>
        <v>#N/A</v>
      </c>
      <c r="H404" s="20" t="e">
        <f t="shared" si="492"/>
        <v>#N/A</v>
      </c>
      <c r="I404" s="20" t="e">
        <f t="shared" si="493"/>
        <v>#N/A</v>
      </c>
      <c r="J404" s="20" t="e">
        <f t="shared" si="494"/>
        <v>#N/A</v>
      </c>
      <c r="K404" s="20" t="e">
        <f t="shared" si="495"/>
        <v>#N/A</v>
      </c>
      <c r="L404" s="20" t="e">
        <f t="shared" si="496"/>
        <v>#N/A</v>
      </c>
      <c r="M404" s="20" t="e">
        <f t="shared" si="497"/>
        <v>#N/A</v>
      </c>
      <c r="N404" s="20" t="e">
        <f t="shared" si="498"/>
        <v>#N/A</v>
      </c>
      <c r="O404" s="21" t="e">
        <f t="shared" si="499"/>
        <v>#N/A</v>
      </c>
      <c r="P404" s="20"/>
      <c r="Q404" s="50" t="e">
        <f t="shared" si="500"/>
        <v>#N/A</v>
      </c>
      <c r="R404" s="50" t="e">
        <f t="shared" si="469"/>
        <v>#N/A</v>
      </c>
      <c r="S404" s="51" t="e">
        <f t="shared" si="501"/>
        <v>#N/A</v>
      </c>
      <c r="U404" s="34" t="e">
        <f>INDEX(Curves!$A$12:$AZ$907,$CA404,CB404)</f>
        <v>#N/A</v>
      </c>
      <c r="V404" s="34" t="e">
        <f>INDEX(Curves!$A$12:$AZ$907,$CA404,CC404)</f>
        <v>#N/A</v>
      </c>
      <c r="W404" s="34" t="e">
        <f>INDEX(Curves!$A$12:$AZ$907,$CA404,CD404)</f>
        <v>#N/A</v>
      </c>
      <c r="X404" s="34"/>
      <c r="Y404" s="34" t="e">
        <f>INDEX(Curves!$A$12:$AZ$907,$CA404,CF404)</f>
        <v>#N/A</v>
      </c>
      <c r="Z404" s="34" t="e">
        <f>INDEX(Curves!$A$12:$AZ$907,$CA404,CG404)</f>
        <v>#N/A</v>
      </c>
      <c r="AA404" s="34" t="e">
        <f>INDEX(Curves!$A$12:$AZ$907,$CA404,CH404)</f>
        <v>#N/A</v>
      </c>
      <c r="AB404" s="34"/>
      <c r="AC404" s="34" t="e">
        <f>INDEX(Curves!$A$12:$AZ$907,$CA404,CJ404)</f>
        <v>#N/A</v>
      </c>
      <c r="AD404" s="34" t="e">
        <f>INDEX(Curves!$A$12:$AZ$907,$CA404,CK404)</f>
        <v>#N/A</v>
      </c>
      <c r="AE404" s="34" t="e">
        <f>INDEX(Curves!$A$12:$AZ$907,$CA404,CL404)</f>
        <v>#N/A</v>
      </c>
      <c r="AF404" s="34"/>
      <c r="AG404" s="34" t="e">
        <f>INDEX(Curves!$A$12:$AZ$907,$CA404,CN404)</f>
        <v>#N/A</v>
      </c>
      <c r="AH404" s="34" t="e">
        <f>INDEX(Curves!$A$12:$AZ$907,$CA404,CO404)</f>
        <v>#N/A</v>
      </c>
      <c r="AI404" s="34" t="e">
        <f>INDEX(Curves!$A$12:$AZ$907,$CA404,CP404)</f>
        <v>#N/A</v>
      </c>
      <c r="AJ404" s="34"/>
      <c r="AK404" s="34" t="e">
        <f>INDEX(Curves!$A$12:$AZ$907,$CA404,CR404)</f>
        <v>#N/A</v>
      </c>
      <c r="AL404" s="34" t="e">
        <f>INDEX(Curves!$A$12:$AZ$907,$CA404,CS404)</f>
        <v>#N/A</v>
      </c>
      <c r="AM404" s="34" t="e">
        <f>INDEX(Curves!$A$12:$AZ$907,$CA404,CT404)</f>
        <v>#N/A</v>
      </c>
      <c r="AN404" s="34"/>
      <c r="AO404" s="34" t="e">
        <f>INDEX(Curves!$A$12:$AZ$907,$CA404,CV404)</f>
        <v>#N/A</v>
      </c>
      <c r="AP404" s="34" t="e">
        <f>INDEX(Curves!$A$12:$AZ$907,$CA404,CW404)</f>
        <v>#N/A</v>
      </c>
      <c r="AQ404" s="34" t="e">
        <f>INDEX(Curves!$A$12:$AZ$907,$CA404,CX404)</f>
        <v>#N/A</v>
      </c>
      <c r="AR404" s="34"/>
      <c r="AS404" s="34" t="e">
        <f>INDEX(Curves!$A$12:$AZ$907,$CA404,CZ404)</f>
        <v>#N/A</v>
      </c>
      <c r="AT404" s="34" t="e">
        <f>INDEX(Curves!$A$12:$AZ$907,$CA404,DA404)</f>
        <v>#N/A</v>
      </c>
      <c r="AU404" s="34" t="e">
        <f>INDEX(Curves!$A$12:$AZ$907,$CA404,DB404)</f>
        <v>#N/A</v>
      </c>
      <c r="AV404" s="34"/>
      <c r="AW404" s="34" t="e">
        <f>INDEX(Curves!$A$12:$AZ$907,$CA404,DD404)</f>
        <v>#N/A</v>
      </c>
      <c r="AX404" s="34" t="e">
        <f>INDEX(Curves!$A$12:$AZ$907,$CA404,DE404)</f>
        <v>#N/A</v>
      </c>
      <c r="AY404" s="34" t="e">
        <f>INDEX(Curves!$A$12:$AZ$907,$CA404,DF404)</f>
        <v>#N/A</v>
      </c>
      <c r="AZ404" s="34"/>
      <c r="BA404" s="34" t="e">
        <f>INDEX(Curves!$A$12:$AZ$907,$CA404,DH404)</f>
        <v>#N/A</v>
      </c>
      <c r="BB404" s="34" t="e">
        <f>INDEX(Curves!$A$12:$AZ$907,$CA404,DI404)</f>
        <v>#N/A</v>
      </c>
      <c r="BC404" s="34" t="e">
        <f>INDEX(Curves!$A$12:$AZ$907,$CA404,DJ404)</f>
        <v>#N/A</v>
      </c>
      <c r="BD404" s="34"/>
      <c r="BE404" s="34" t="e">
        <f>INDEX(Curves!$A$12:$AZ$907,$CA404,DL404)</f>
        <v>#N/A</v>
      </c>
      <c r="BF404" s="34" t="e">
        <f>INDEX(Curves!$A$12:$AZ$907,$CA404,DM404)</f>
        <v>#N/A</v>
      </c>
      <c r="BG404" s="34" t="e">
        <f>INDEX(Curves!$A$12:$AZ$907,$CA404,DN404)</f>
        <v>#N/A</v>
      </c>
      <c r="BH404" s="34"/>
      <c r="BI404" s="34" t="e">
        <f>INDEX(Curves!$A$12:$AZ$907,$CA404,DP404)</f>
        <v>#N/A</v>
      </c>
      <c r="BJ404" s="34" t="e">
        <f>INDEX(Curves!$A$12:$AZ$907,$CA404,DQ404)</f>
        <v>#N/A</v>
      </c>
      <c r="BK404" s="34" t="e">
        <f>INDEX(Curves!$A$12:$AZ$907,$CA404,DR404)</f>
        <v>#N/A</v>
      </c>
      <c r="BL404"/>
      <c r="BM404"/>
      <c r="BN404" s="17">
        <f t="shared" si="503"/>
        <v>36647</v>
      </c>
      <c r="BO404" s="17">
        <f t="shared" ref="BO404:BX404" si="519">EOMONTH(BN404,1)</f>
        <v>36707</v>
      </c>
      <c r="BP404" s="17">
        <f t="shared" si="519"/>
        <v>36738</v>
      </c>
      <c r="BQ404" s="17">
        <f t="shared" si="519"/>
        <v>36769</v>
      </c>
      <c r="BR404" s="17">
        <f t="shared" si="519"/>
        <v>36799</v>
      </c>
      <c r="BS404" s="17">
        <f t="shared" si="519"/>
        <v>36830</v>
      </c>
      <c r="BT404" s="17">
        <f t="shared" si="519"/>
        <v>36860</v>
      </c>
      <c r="BU404" s="17">
        <f t="shared" si="519"/>
        <v>36891</v>
      </c>
      <c r="BV404" s="17">
        <f t="shared" si="519"/>
        <v>36922</v>
      </c>
      <c r="BW404" s="17">
        <f t="shared" si="519"/>
        <v>36950</v>
      </c>
      <c r="BX404" s="17">
        <f t="shared" si="519"/>
        <v>36981</v>
      </c>
      <c r="BY404" s="9"/>
      <c r="CA404" s="12" t="e">
        <f>MATCH(C404,Curves!$C$12:$C$433,0)</f>
        <v>#N/A</v>
      </c>
      <c r="CB404" s="12">
        <f>MATCH(CONCATENATE("NG ",TEXT($BN404,"mmm-yyyy")),Curves!$11:$11,0)</f>
        <v>20</v>
      </c>
      <c r="CC404" s="12">
        <f>MATCH(CONCATENATE("B ",TEXT($BN404,"mmm-yyyy")),Curves!$11:$11,0)</f>
        <v>8</v>
      </c>
      <c r="CD404" s="12">
        <f>MATCH(CONCATENATE("DISC ",TEXT($BN404,"mmm-yyyy")),Curves!$11:$11,0)</f>
        <v>32</v>
      </c>
      <c r="CE404" s="12"/>
      <c r="CF404" s="12">
        <f>MATCH(CONCATENATE("NG ",TEXT($BO404,"mmm-yyyy")),Curves!$11:$11,0)</f>
        <v>21</v>
      </c>
      <c r="CG404" s="12">
        <f>MATCH(CONCATENATE("B ",TEXT($BO404,"mmm-yyyy")),Curves!$11:$11,0)</f>
        <v>9</v>
      </c>
      <c r="CH404" s="12">
        <f>MATCH(CONCATENATE("DISC ",TEXT($BO404,"mmm-yyyy")),Curves!$11:$11,0)</f>
        <v>33</v>
      </c>
      <c r="CI404" s="12"/>
      <c r="CJ404" s="12">
        <f>MATCH(CONCATENATE("NG ",TEXT($BP404,"mmm-yyyy")),Curves!$11:$11,0)</f>
        <v>22</v>
      </c>
      <c r="CK404" s="12">
        <f>MATCH(CONCATENATE("B ",TEXT($BP404,"mmm-yyyy")),Curves!$11:$11,0)</f>
        <v>10</v>
      </c>
      <c r="CL404" s="12">
        <f>MATCH(CONCATENATE("DISC ",TEXT($BP404,"mmm-yyyy")),Curves!$11:$11,0)</f>
        <v>34</v>
      </c>
      <c r="CM404" s="12"/>
      <c r="CN404" s="12">
        <f>MATCH(CONCATENATE("NG ",TEXT($BQ404,"mmm-yyyy")),Curves!$11:$11,0)</f>
        <v>23</v>
      </c>
      <c r="CO404" s="12">
        <f>MATCH(CONCATENATE("B ",TEXT($BQ404,"mmm-yyyy")),Curves!$11:$11,0)</f>
        <v>11</v>
      </c>
      <c r="CP404" s="12">
        <f>MATCH(CONCATENATE("DISC ",TEXT($BQ404,"mmm-yyyy")),Curves!$11:$11,0)</f>
        <v>35</v>
      </c>
      <c r="CQ404" s="12"/>
      <c r="CR404" s="12">
        <f>MATCH(CONCATENATE("NG ",TEXT($BR404,"mmm-yyyy")),Curves!$11:$11,0)</f>
        <v>24</v>
      </c>
      <c r="CS404" s="12">
        <f>MATCH(CONCATENATE("B ",TEXT($BR404,"mmm-yyyy")),Curves!$11:$11,0)</f>
        <v>12</v>
      </c>
      <c r="CT404" s="12">
        <f>MATCH(CONCATENATE("DISC ",TEXT($BR404,"mmm-yyyy")),Curves!$11:$11,0)</f>
        <v>36</v>
      </c>
      <c r="CU404" s="12"/>
      <c r="CV404" s="12">
        <f>MATCH(CONCATENATE("NG ",TEXT($BS404,"mmm-yyyy")),Curves!$11:$11,0)</f>
        <v>25</v>
      </c>
      <c r="CW404" s="12">
        <f>MATCH(CONCATENATE("B ",TEXT($BS404,"mmm-yyyy")),Curves!$11:$11,0)</f>
        <v>13</v>
      </c>
      <c r="CX404" s="12">
        <f>MATCH(CONCATENATE("DISC ",TEXT($BS404,"mmm-yyyy")),Curves!$11:$11,0)</f>
        <v>37</v>
      </c>
      <c r="CY404" s="12"/>
      <c r="CZ404" s="12">
        <f>MATCH(CONCATENATE("NG ",TEXT($BT404,"mmm-yyyy")),Curves!$11:$11,0)</f>
        <v>26</v>
      </c>
      <c r="DA404" s="12">
        <f>MATCH(CONCATENATE("B ",TEXT($BT404,"mmm-yyyy")),Curves!$11:$11,0)</f>
        <v>14</v>
      </c>
      <c r="DB404" s="12">
        <f>MATCH(CONCATENATE("DISC ",TEXT($BT404,"mmm-yyyy")),Curves!$11:$11,0)</f>
        <v>38</v>
      </c>
      <c r="DC404" s="12"/>
      <c r="DD404" s="12">
        <f>MATCH(CONCATENATE("NG ",TEXT($BU404,"mmm-yyyy")),Curves!$11:$11,0)</f>
        <v>27</v>
      </c>
      <c r="DE404" s="12">
        <f>MATCH(CONCATENATE("B ",TEXT($BU404,"mmm-yyyy")),Curves!$11:$11,0)</f>
        <v>15</v>
      </c>
      <c r="DF404" s="12">
        <f>MATCH(CONCATENATE("DISC ",TEXT($BU404,"mmm-yyyy")),Curves!$11:$11,0)</f>
        <v>39</v>
      </c>
      <c r="DG404" s="12"/>
      <c r="DH404" s="12">
        <f>MATCH(CONCATENATE("NG ",TEXT($BV404,"mmm-yyyy")),Curves!$11:$11,0)</f>
        <v>28</v>
      </c>
      <c r="DI404" s="12">
        <f>MATCH(CONCATENATE("B ",TEXT($BV404,"mmm-yyyy")),Curves!$11:$11,0)</f>
        <v>16</v>
      </c>
      <c r="DJ404" s="12">
        <f>MATCH(CONCATENATE("DISC ",TEXT($BV404,"mmm-yyyy")),Curves!$11:$11,0)</f>
        <v>40</v>
      </c>
      <c r="DL404" s="12">
        <f>MATCH(CONCATENATE("NG ",TEXT($BW404,"mmm-yyyy")),Curves!$11:$11,0)</f>
        <v>29</v>
      </c>
      <c r="DM404" s="12">
        <f>MATCH(CONCATENATE("B ",TEXT($BW404,"mmm-yyyy")),Curves!$11:$11,0)</f>
        <v>17</v>
      </c>
      <c r="DN404" s="12">
        <f>MATCH(CONCATENATE("DISC ",TEXT($BW404,"mmm-yyyy")),Curves!$11:$11,0)</f>
        <v>41</v>
      </c>
      <c r="DP404" s="12">
        <f>MATCH(CONCATENATE("NG ",TEXT($BX404,"mmm-yyyy")),Curves!$11:$11,0)</f>
        <v>30</v>
      </c>
      <c r="DQ404" s="12">
        <f>MATCH(CONCATENATE("B ",TEXT($BX404,"mmm-yyyy")),Curves!$11:$11,0)</f>
        <v>18</v>
      </c>
      <c r="DR404" s="12">
        <f>MATCH(CONCATENATE("DISC ",TEXT($BX404,"mmm-yyyy")),Curves!$11:$11,0)</f>
        <v>42</v>
      </c>
    </row>
    <row r="405" spans="2:122" x14ac:dyDescent="0.2">
      <c r="B405" s="6" t="str">
        <f t="shared" si="487"/>
        <v/>
      </c>
      <c r="C405" s="27" t="str">
        <f>IF(Curves!C414&lt;&gt;"",Curves!C414,"")</f>
        <v/>
      </c>
      <c r="D405" s="31"/>
      <c r="E405" s="20" t="e">
        <f t="shared" si="488"/>
        <v>#N/A</v>
      </c>
      <c r="F405" s="20" t="e">
        <f t="shared" si="490"/>
        <v>#N/A</v>
      </c>
      <c r="G405" s="20" t="e">
        <f t="shared" si="491"/>
        <v>#N/A</v>
      </c>
      <c r="H405" s="20" t="e">
        <f t="shared" si="492"/>
        <v>#N/A</v>
      </c>
      <c r="I405" s="20" t="e">
        <f t="shared" si="493"/>
        <v>#N/A</v>
      </c>
      <c r="J405" s="20" t="e">
        <f t="shared" si="494"/>
        <v>#N/A</v>
      </c>
      <c r="K405" s="20" t="e">
        <f t="shared" si="495"/>
        <v>#N/A</v>
      </c>
      <c r="L405" s="20" t="e">
        <f t="shared" si="496"/>
        <v>#N/A</v>
      </c>
      <c r="M405" s="20" t="e">
        <f t="shared" si="497"/>
        <v>#N/A</v>
      </c>
      <c r="N405" s="20" t="e">
        <f t="shared" si="498"/>
        <v>#N/A</v>
      </c>
      <c r="O405" s="21" t="e">
        <f t="shared" si="499"/>
        <v>#N/A</v>
      </c>
      <c r="P405" s="20"/>
      <c r="Q405" s="50" t="e">
        <f t="shared" si="500"/>
        <v>#N/A</v>
      </c>
      <c r="R405" s="50" t="e">
        <f t="shared" si="469"/>
        <v>#N/A</v>
      </c>
      <c r="S405" s="51" t="e">
        <f t="shared" si="501"/>
        <v>#N/A</v>
      </c>
      <c r="U405" s="34" t="e">
        <f>INDEX(Curves!$A$12:$AZ$907,$CA405,CB405)</f>
        <v>#N/A</v>
      </c>
      <c r="V405" s="34" t="e">
        <f>INDEX(Curves!$A$12:$AZ$907,$CA405,CC405)</f>
        <v>#N/A</v>
      </c>
      <c r="W405" s="34" t="e">
        <f>INDEX(Curves!$A$12:$AZ$907,$CA405,CD405)</f>
        <v>#N/A</v>
      </c>
      <c r="X405" s="34"/>
      <c r="Y405" s="34" t="e">
        <f>INDEX(Curves!$A$12:$AZ$907,$CA405,CF405)</f>
        <v>#N/A</v>
      </c>
      <c r="Z405" s="34" t="e">
        <f>INDEX(Curves!$A$12:$AZ$907,$CA405,CG405)</f>
        <v>#N/A</v>
      </c>
      <c r="AA405" s="34" t="e">
        <f>INDEX(Curves!$A$12:$AZ$907,$CA405,CH405)</f>
        <v>#N/A</v>
      </c>
      <c r="AB405" s="34"/>
      <c r="AC405" s="34" t="e">
        <f>INDEX(Curves!$A$12:$AZ$907,$CA405,CJ405)</f>
        <v>#N/A</v>
      </c>
      <c r="AD405" s="34" t="e">
        <f>INDEX(Curves!$A$12:$AZ$907,$CA405,CK405)</f>
        <v>#N/A</v>
      </c>
      <c r="AE405" s="34" t="e">
        <f>INDEX(Curves!$A$12:$AZ$907,$CA405,CL405)</f>
        <v>#N/A</v>
      </c>
      <c r="AF405" s="34"/>
      <c r="AG405" s="34" t="e">
        <f>INDEX(Curves!$A$12:$AZ$907,$CA405,CN405)</f>
        <v>#N/A</v>
      </c>
      <c r="AH405" s="34" t="e">
        <f>INDEX(Curves!$A$12:$AZ$907,$CA405,CO405)</f>
        <v>#N/A</v>
      </c>
      <c r="AI405" s="34" t="e">
        <f>INDEX(Curves!$A$12:$AZ$907,$CA405,CP405)</f>
        <v>#N/A</v>
      </c>
      <c r="AJ405" s="34"/>
      <c r="AK405" s="34" t="e">
        <f>INDEX(Curves!$A$12:$AZ$907,$CA405,CR405)</f>
        <v>#N/A</v>
      </c>
      <c r="AL405" s="34" t="e">
        <f>INDEX(Curves!$A$12:$AZ$907,$CA405,CS405)</f>
        <v>#N/A</v>
      </c>
      <c r="AM405" s="34" t="e">
        <f>INDEX(Curves!$A$12:$AZ$907,$CA405,CT405)</f>
        <v>#N/A</v>
      </c>
      <c r="AN405" s="34"/>
      <c r="AO405" s="34" t="e">
        <f>INDEX(Curves!$A$12:$AZ$907,$CA405,CV405)</f>
        <v>#N/A</v>
      </c>
      <c r="AP405" s="34" t="e">
        <f>INDEX(Curves!$A$12:$AZ$907,$CA405,CW405)</f>
        <v>#N/A</v>
      </c>
      <c r="AQ405" s="34" t="e">
        <f>INDEX(Curves!$A$12:$AZ$907,$CA405,CX405)</f>
        <v>#N/A</v>
      </c>
      <c r="AR405" s="34"/>
      <c r="AS405" s="34" t="e">
        <f>INDEX(Curves!$A$12:$AZ$907,$CA405,CZ405)</f>
        <v>#N/A</v>
      </c>
      <c r="AT405" s="34" t="e">
        <f>INDEX(Curves!$A$12:$AZ$907,$CA405,DA405)</f>
        <v>#N/A</v>
      </c>
      <c r="AU405" s="34" t="e">
        <f>INDEX(Curves!$A$12:$AZ$907,$CA405,DB405)</f>
        <v>#N/A</v>
      </c>
      <c r="AV405" s="34"/>
      <c r="AW405" s="34" t="e">
        <f>INDEX(Curves!$A$12:$AZ$907,$CA405,DD405)</f>
        <v>#N/A</v>
      </c>
      <c r="AX405" s="34" t="e">
        <f>INDEX(Curves!$A$12:$AZ$907,$CA405,DE405)</f>
        <v>#N/A</v>
      </c>
      <c r="AY405" s="34" t="e">
        <f>INDEX(Curves!$A$12:$AZ$907,$CA405,DF405)</f>
        <v>#N/A</v>
      </c>
      <c r="AZ405" s="34"/>
      <c r="BA405" s="34" t="e">
        <f>INDEX(Curves!$A$12:$AZ$907,$CA405,DH405)</f>
        <v>#N/A</v>
      </c>
      <c r="BB405" s="34" t="e">
        <f>INDEX(Curves!$A$12:$AZ$907,$CA405,DI405)</f>
        <v>#N/A</v>
      </c>
      <c r="BC405" s="34" t="e">
        <f>INDEX(Curves!$A$12:$AZ$907,$CA405,DJ405)</f>
        <v>#N/A</v>
      </c>
      <c r="BD405" s="34"/>
      <c r="BE405" s="34" t="e">
        <f>INDEX(Curves!$A$12:$AZ$907,$CA405,DL405)</f>
        <v>#N/A</v>
      </c>
      <c r="BF405" s="34" t="e">
        <f>INDEX(Curves!$A$12:$AZ$907,$CA405,DM405)</f>
        <v>#N/A</v>
      </c>
      <c r="BG405" s="34" t="e">
        <f>INDEX(Curves!$A$12:$AZ$907,$CA405,DN405)</f>
        <v>#N/A</v>
      </c>
      <c r="BH405" s="34"/>
      <c r="BI405" s="34" t="e">
        <f>INDEX(Curves!$A$12:$AZ$907,$CA405,DP405)</f>
        <v>#N/A</v>
      </c>
      <c r="BJ405" s="34" t="e">
        <f>INDEX(Curves!$A$12:$AZ$907,$CA405,DQ405)</f>
        <v>#N/A</v>
      </c>
      <c r="BK405" s="34" t="e">
        <f>INDEX(Curves!$A$12:$AZ$907,$CA405,DR405)</f>
        <v>#N/A</v>
      </c>
      <c r="BL405"/>
      <c r="BM405"/>
      <c r="BN405" s="17">
        <f t="shared" si="503"/>
        <v>36647</v>
      </c>
      <c r="BO405" s="17">
        <f t="shared" ref="BO405:BX405" si="520">EOMONTH(BN405,1)</f>
        <v>36707</v>
      </c>
      <c r="BP405" s="17">
        <f t="shared" si="520"/>
        <v>36738</v>
      </c>
      <c r="BQ405" s="17">
        <f t="shared" si="520"/>
        <v>36769</v>
      </c>
      <c r="BR405" s="17">
        <f t="shared" si="520"/>
        <v>36799</v>
      </c>
      <c r="BS405" s="17">
        <f t="shared" si="520"/>
        <v>36830</v>
      </c>
      <c r="BT405" s="17">
        <f t="shared" si="520"/>
        <v>36860</v>
      </c>
      <c r="BU405" s="17">
        <f t="shared" si="520"/>
        <v>36891</v>
      </c>
      <c r="BV405" s="17">
        <f t="shared" si="520"/>
        <v>36922</v>
      </c>
      <c r="BW405" s="17">
        <f t="shared" si="520"/>
        <v>36950</v>
      </c>
      <c r="BX405" s="17">
        <f t="shared" si="520"/>
        <v>36981</v>
      </c>
      <c r="BY405" s="9"/>
      <c r="CA405" s="12" t="e">
        <f>MATCH(C405,Curves!$C$12:$C$433,0)</f>
        <v>#N/A</v>
      </c>
      <c r="CB405" s="12">
        <f>MATCH(CONCATENATE("NG ",TEXT($BN405,"mmm-yyyy")),Curves!$11:$11,0)</f>
        <v>20</v>
      </c>
      <c r="CC405" s="12">
        <f>MATCH(CONCATENATE("B ",TEXT($BN405,"mmm-yyyy")),Curves!$11:$11,0)</f>
        <v>8</v>
      </c>
      <c r="CD405" s="12">
        <f>MATCH(CONCATENATE("DISC ",TEXT($BN405,"mmm-yyyy")),Curves!$11:$11,0)</f>
        <v>32</v>
      </c>
      <c r="CE405" s="12"/>
      <c r="CF405" s="12">
        <f>MATCH(CONCATENATE("NG ",TEXT($BO405,"mmm-yyyy")),Curves!$11:$11,0)</f>
        <v>21</v>
      </c>
      <c r="CG405" s="12">
        <f>MATCH(CONCATENATE("B ",TEXT($BO405,"mmm-yyyy")),Curves!$11:$11,0)</f>
        <v>9</v>
      </c>
      <c r="CH405" s="12">
        <f>MATCH(CONCATENATE("DISC ",TEXT($BO405,"mmm-yyyy")),Curves!$11:$11,0)</f>
        <v>33</v>
      </c>
      <c r="CI405" s="12"/>
      <c r="CJ405" s="12">
        <f>MATCH(CONCATENATE("NG ",TEXT($BP405,"mmm-yyyy")),Curves!$11:$11,0)</f>
        <v>22</v>
      </c>
      <c r="CK405" s="12">
        <f>MATCH(CONCATENATE("B ",TEXT($BP405,"mmm-yyyy")),Curves!$11:$11,0)</f>
        <v>10</v>
      </c>
      <c r="CL405" s="12">
        <f>MATCH(CONCATENATE("DISC ",TEXT($BP405,"mmm-yyyy")),Curves!$11:$11,0)</f>
        <v>34</v>
      </c>
      <c r="CM405" s="12"/>
      <c r="CN405" s="12">
        <f>MATCH(CONCATENATE("NG ",TEXT($BQ405,"mmm-yyyy")),Curves!$11:$11,0)</f>
        <v>23</v>
      </c>
      <c r="CO405" s="12">
        <f>MATCH(CONCATENATE("B ",TEXT($BQ405,"mmm-yyyy")),Curves!$11:$11,0)</f>
        <v>11</v>
      </c>
      <c r="CP405" s="12">
        <f>MATCH(CONCATENATE("DISC ",TEXT($BQ405,"mmm-yyyy")),Curves!$11:$11,0)</f>
        <v>35</v>
      </c>
      <c r="CQ405" s="12"/>
      <c r="CR405" s="12">
        <f>MATCH(CONCATENATE("NG ",TEXT($BR405,"mmm-yyyy")),Curves!$11:$11,0)</f>
        <v>24</v>
      </c>
      <c r="CS405" s="12">
        <f>MATCH(CONCATENATE("B ",TEXT($BR405,"mmm-yyyy")),Curves!$11:$11,0)</f>
        <v>12</v>
      </c>
      <c r="CT405" s="12">
        <f>MATCH(CONCATENATE("DISC ",TEXT($BR405,"mmm-yyyy")),Curves!$11:$11,0)</f>
        <v>36</v>
      </c>
      <c r="CU405" s="12"/>
      <c r="CV405" s="12">
        <f>MATCH(CONCATENATE("NG ",TEXT($BS405,"mmm-yyyy")),Curves!$11:$11,0)</f>
        <v>25</v>
      </c>
      <c r="CW405" s="12">
        <f>MATCH(CONCATENATE("B ",TEXT($BS405,"mmm-yyyy")),Curves!$11:$11,0)</f>
        <v>13</v>
      </c>
      <c r="CX405" s="12">
        <f>MATCH(CONCATENATE("DISC ",TEXT($BS405,"mmm-yyyy")),Curves!$11:$11,0)</f>
        <v>37</v>
      </c>
      <c r="CY405" s="12"/>
      <c r="CZ405" s="12">
        <f>MATCH(CONCATENATE("NG ",TEXT($BT405,"mmm-yyyy")),Curves!$11:$11,0)</f>
        <v>26</v>
      </c>
      <c r="DA405" s="12">
        <f>MATCH(CONCATENATE("B ",TEXT($BT405,"mmm-yyyy")),Curves!$11:$11,0)</f>
        <v>14</v>
      </c>
      <c r="DB405" s="12">
        <f>MATCH(CONCATENATE("DISC ",TEXT($BT405,"mmm-yyyy")),Curves!$11:$11,0)</f>
        <v>38</v>
      </c>
      <c r="DC405" s="12"/>
      <c r="DD405" s="12">
        <f>MATCH(CONCATENATE("NG ",TEXT($BU405,"mmm-yyyy")),Curves!$11:$11,0)</f>
        <v>27</v>
      </c>
      <c r="DE405" s="12">
        <f>MATCH(CONCATENATE("B ",TEXT($BU405,"mmm-yyyy")),Curves!$11:$11,0)</f>
        <v>15</v>
      </c>
      <c r="DF405" s="12">
        <f>MATCH(CONCATENATE("DISC ",TEXT($BU405,"mmm-yyyy")),Curves!$11:$11,0)</f>
        <v>39</v>
      </c>
      <c r="DG405" s="12"/>
      <c r="DH405" s="12">
        <f>MATCH(CONCATENATE("NG ",TEXT($BV405,"mmm-yyyy")),Curves!$11:$11,0)</f>
        <v>28</v>
      </c>
      <c r="DI405" s="12">
        <f>MATCH(CONCATENATE("B ",TEXT($BV405,"mmm-yyyy")),Curves!$11:$11,0)</f>
        <v>16</v>
      </c>
      <c r="DJ405" s="12">
        <f>MATCH(CONCATENATE("DISC ",TEXT($BV405,"mmm-yyyy")),Curves!$11:$11,0)</f>
        <v>40</v>
      </c>
      <c r="DL405" s="12">
        <f>MATCH(CONCATENATE("NG ",TEXT($BW405,"mmm-yyyy")),Curves!$11:$11,0)</f>
        <v>29</v>
      </c>
      <c r="DM405" s="12">
        <f>MATCH(CONCATENATE("B ",TEXT($BW405,"mmm-yyyy")),Curves!$11:$11,0)</f>
        <v>17</v>
      </c>
      <c r="DN405" s="12">
        <f>MATCH(CONCATENATE("DISC ",TEXT($BW405,"mmm-yyyy")),Curves!$11:$11,0)</f>
        <v>41</v>
      </c>
      <c r="DP405" s="12">
        <f>MATCH(CONCATENATE("NG ",TEXT($BX405,"mmm-yyyy")),Curves!$11:$11,0)</f>
        <v>30</v>
      </c>
      <c r="DQ405" s="12">
        <f>MATCH(CONCATENATE("B ",TEXT($BX405,"mmm-yyyy")),Curves!$11:$11,0)</f>
        <v>18</v>
      </c>
      <c r="DR405" s="12">
        <f>MATCH(CONCATENATE("DISC ",TEXT($BX405,"mmm-yyyy")),Curves!$11:$11,0)</f>
        <v>42</v>
      </c>
    </row>
    <row r="406" spans="2:122" x14ac:dyDescent="0.2">
      <c r="B406" s="6" t="str">
        <f t="shared" si="487"/>
        <v/>
      </c>
      <c r="C406" s="27" t="str">
        <f>IF(Curves!C415&lt;&gt;"",Curves!C415,"")</f>
        <v/>
      </c>
      <c r="D406" s="31"/>
      <c r="E406" s="20" t="e">
        <f t="shared" si="488"/>
        <v>#N/A</v>
      </c>
      <c r="F406" s="20" t="e">
        <f t="shared" si="490"/>
        <v>#N/A</v>
      </c>
      <c r="G406" s="20" t="e">
        <f t="shared" si="491"/>
        <v>#N/A</v>
      </c>
      <c r="H406" s="20" t="e">
        <f t="shared" si="492"/>
        <v>#N/A</v>
      </c>
      <c r="I406" s="20" t="e">
        <f t="shared" si="493"/>
        <v>#N/A</v>
      </c>
      <c r="J406" s="20" t="e">
        <f t="shared" si="494"/>
        <v>#N/A</v>
      </c>
      <c r="K406" s="20" t="e">
        <f t="shared" si="495"/>
        <v>#N/A</v>
      </c>
      <c r="L406" s="20" t="e">
        <f t="shared" si="496"/>
        <v>#N/A</v>
      </c>
      <c r="M406" s="20" t="e">
        <f t="shared" si="497"/>
        <v>#N/A</v>
      </c>
      <c r="N406" s="20" t="e">
        <f t="shared" si="498"/>
        <v>#N/A</v>
      </c>
      <c r="O406" s="21" t="e">
        <f t="shared" si="499"/>
        <v>#N/A</v>
      </c>
      <c r="P406" s="20"/>
      <c r="Q406" s="50" t="e">
        <f t="shared" si="500"/>
        <v>#N/A</v>
      </c>
      <c r="R406" s="50" t="e">
        <f t="shared" si="469"/>
        <v>#N/A</v>
      </c>
      <c r="S406" s="51" t="e">
        <f t="shared" si="501"/>
        <v>#N/A</v>
      </c>
      <c r="U406" s="34" t="e">
        <f>INDEX(Curves!$A$12:$AZ$907,$CA406,CB406)</f>
        <v>#N/A</v>
      </c>
      <c r="V406" s="34" t="e">
        <f>INDEX(Curves!$A$12:$AZ$907,$CA406,CC406)</f>
        <v>#N/A</v>
      </c>
      <c r="W406" s="34" t="e">
        <f>INDEX(Curves!$A$12:$AZ$907,$CA406,CD406)</f>
        <v>#N/A</v>
      </c>
      <c r="X406" s="34"/>
      <c r="Y406" s="34" t="e">
        <f>INDEX(Curves!$A$12:$AZ$907,$CA406,CF406)</f>
        <v>#N/A</v>
      </c>
      <c r="Z406" s="34" t="e">
        <f>INDEX(Curves!$A$12:$AZ$907,$CA406,CG406)</f>
        <v>#N/A</v>
      </c>
      <c r="AA406" s="34" t="e">
        <f>INDEX(Curves!$A$12:$AZ$907,$CA406,CH406)</f>
        <v>#N/A</v>
      </c>
      <c r="AB406" s="34"/>
      <c r="AC406" s="34" t="e">
        <f>INDEX(Curves!$A$12:$AZ$907,$CA406,CJ406)</f>
        <v>#N/A</v>
      </c>
      <c r="AD406" s="34" t="e">
        <f>INDEX(Curves!$A$12:$AZ$907,$CA406,CK406)</f>
        <v>#N/A</v>
      </c>
      <c r="AE406" s="34" t="e">
        <f>INDEX(Curves!$A$12:$AZ$907,$CA406,CL406)</f>
        <v>#N/A</v>
      </c>
      <c r="AF406" s="34"/>
      <c r="AG406" s="34" t="e">
        <f>INDEX(Curves!$A$12:$AZ$907,$CA406,CN406)</f>
        <v>#N/A</v>
      </c>
      <c r="AH406" s="34" t="e">
        <f>INDEX(Curves!$A$12:$AZ$907,$CA406,CO406)</f>
        <v>#N/A</v>
      </c>
      <c r="AI406" s="34" t="e">
        <f>INDEX(Curves!$A$12:$AZ$907,$CA406,CP406)</f>
        <v>#N/A</v>
      </c>
      <c r="AJ406" s="34"/>
      <c r="AK406" s="34" t="e">
        <f>INDEX(Curves!$A$12:$AZ$907,$CA406,CR406)</f>
        <v>#N/A</v>
      </c>
      <c r="AL406" s="34" t="e">
        <f>INDEX(Curves!$A$12:$AZ$907,$CA406,CS406)</f>
        <v>#N/A</v>
      </c>
      <c r="AM406" s="34" t="e">
        <f>INDEX(Curves!$A$12:$AZ$907,$CA406,CT406)</f>
        <v>#N/A</v>
      </c>
      <c r="AN406" s="34"/>
      <c r="AO406" s="34" t="e">
        <f>INDEX(Curves!$A$12:$AZ$907,$CA406,CV406)</f>
        <v>#N/A</v>
      </c>
      <c r="AP406" s="34" t="e">
        <f>INDEX(Curves!$A$12:$AZ$907,$CA406,CW406)</f>
        <v>#N/A</v>
      </c>
      <c r="AQ406" s="34" t="e">
        <f>INDEX(Curves!$A$12:$AZ$907,$CA406,CX406)</f>
        <v>#N/A</v>
      </c>
      <c r="AR406" s="34"/>
      <c r="AS406" s="34" t="e">
        <f>INDEX(Curves!$A$12:$AZ$907,$CA406,CZ406)</f>
        <v>#N/A</v>
      </c>
      <c r="AT406" s="34" t="e">
        <f>INDEX(Curves!$A$12:$AZ$907,$CA406,DA406)</f>
        <v>#N/A</v>
      </c>
      <c r="AU406" s="34" t="e">
        <f>INDEX(Curves!$A$12:$AZ$907,$CA406,DB406)</f>
        <v>#N/A</v>
      </c>
      <c r="AV406" s="34"/>
      <c r="AW406" s="34" t="e">
        <f>INDEX(Curves!$A$12:$AZ$907,$CA406,DD406)</f>
        <v>#N/A</v>
      </c>
      <c r="AX406" s="34" t="e">
        <f>INDEX(Curves!$A$12:$AZ$907,$CA406,DE406)</f>
        <v>#N/A</v>
      </c>
      <c r="AY406" s="34" t="e">
        <f>INDEX(Curves!$A$12:$AZ$907,$CA406,DF406)</f>
        <v>#N/A</v>
      </c>
      <c r="AZ406" s="34"/>
      <c r="BA406" s="34" t="e">
        <f>INDEX(Curves!$A$12:$AZ$907,$CA406,DH406)</f>
        <v>#N/A</v>
      </c>
      <c r="BB406" s="34" t="e">
        <f>INDEX(Curves!$A$12:$AZ$907,$CA406,DI406)</f>
        <v>#N/A</v>
      </c>
      <c r="BC406" s="34" t="e">
        <f>INDEX(Curves!$A$12:$AZ$907,$CA406,DJ406)</f>
        <v>#N/A</v>
      </c>
      <c r="BD406" s="34"/>
      <c r="BE406" s="34" t="e">
        <f>INDEX(Curves!$A$12:$AZ$907,$CA406,DL406)</f>
        <v>#N/A</v>
      </c>
      <c r="BF406" s="34" t="e">
        <f>INDEX(Curves!$A$12:$AZ$907,$CA406,DM406)</f>
        <v>#N/A</v>
      </c>
      <c r="BG406" s="34" t="e">
        <f>INDEX(Curves!$A$12:$AZ$907,$CA406,DN406)</f>
        <v>#N/A</v>
      </c>
      <c r="BH406" s="34"/>
      <c r="BI406" s="34" t="e">
        <f>INDEX(Curves!$A$12:$AZ$907,$CA406,DP406)</f>
        <v>#N/A</v>
      </c>
      <c r="BJ406" s="34" t="e">
        <f>INDEX(Curves!$A$12:$AZ$907,$CA406,DQ406)</f>
        <v>#N/A</v>
      </c>
      <c r="BK406" s="34" t="e">
        <f>INDEX(Curves!$A$12:$AZ$907,$CA406,DR406)</f>
        <v>#N/A</v>
      </c>
      <c r="BL406"/>
      <c r="BM406"/>
      <c r="BN406" s="17">
        <f t="shared" si="503"/>
        <v>36647</v>
      </c>
      <c r="BO406" s="17">
        <f t="shared" ref="BO406:BX406" si="521">EOMONTH(BN406,1)</f>
        <v>36707</v>
      </c>
      <c r="BP406" s="17">
        <f t="shared" si="521"/>
        <v>36738</v>
      </c>
      <c r="BQ406" s="17">
        <f t="shared" si="521"/>
        <v>36769</v>
      </c>
      <c r="BR406" s="17">
        <f t="shared" si="521"/>
        <v>36799</v>
      </c>
      <c r="BS406" s="17">
        <f t="shared" si="521"/>
        <v>36830</v>
      </c>
      <c r="BT406" s="17">
        <f t="shared" si="521"/>
        <v>36860</v>
      </c>
      <c r="BU406" s="17">
        <f t="shared" si="521"/>
        <v>36891</v>
      </c>
      <c r="BV406" s="17">
        <f t="shared" si="521"/>
        <v>36922</v>
      </c>
      <c r="BW406" s="17">
        <f t="shared" si="521"/>
        <v>36950</v>
      </c>
      <c r="BX406" s="17">
        <f t="shared" si="521"/>
        <v>36981</v>
      </c>
      <c r="BY406" s="9"/>
      <c r="CA406" s="12" t="e">
        <f>MATCH(C406,Curves!$C$12:$C$433,0)</f>
        <v>#N/A</v>
      </c>
      <c r="CB406" s="12">
        <f>MATCH(CONCATENATE("NG ",TEXT($BN406,"mmm-yyyy")),Curves!$11:$11,0)</f>
        <v>20</v>
      </c>
      <c r="CC406" s="12">
        <f>MATCH(CONCATENATE("B ",TEXT($BN406,"mmm-yyyy")),Curves!$11:$11,0)</f>
        <v>8</v>
      </c>
      <c r="CD406" s="12">
        <f>MATCH(CONCATENATE("DISC ",TEXT($BN406,"mmm-yyyy")),Curves!$11:$11,0)</f>
        <v>32</v>
      </c>
      <c r="CE406" s="12"/>
      <c r="CF406" s="12">
        <f>MATCH(CONCATENATE("NG ",TEXT($BO406,"mmm-yyyy")),Curves!$11:$11,0)</f>
        <v>21</v>
      </c>
      <c r="CG406" s="12">
        <f>MATCH(CONCATENATE("B ",TEXT($BO406,"mmm-yyyy")),Curves!$11:$11,0)</f>
        <v>9</v>
      </c>
      <c r="CH406" s="12">
        <f>MATCH(CONCATENATE("DISC ",TEXT($BO406,"mmm-yyyy")),Curves!$11:$11,0)</f>
        <v>33</v>
      </c>
      <c r="CI406" s="12"/>
      <c r="CJ406" s="12">
        <f>MATCH(CONCATENATE("NG ",TEXT($BP406,"mmm-yyyy")),Curves!$11:$11,0)</f>
        <v>22</v>
      </c>
      <c r="CK406" s="12">
        <f>MATCH(CONCATENATE("B ",TEXT($BP406,"mmm-yyyy")),Curves!$11:$11,0)</f>
        <v>10</v>
      </c>
      <c r="CL406" s="12">
        <f>MATCH(CONCATENATE("DISC ",TEXT($BP406,"mmm-yyyy")),Curves!$11:$11,0)</f>
        <v>34</v>
      </c>
      <c r="CM406" s="12"/>
      <c r="CN406" s="12">
        <f>MATCH(CONCATENATE("NG ",TEXT($BQ406,"mmm-yyyy")),Curves!$11:$11,0)</f>
        <v>23</v>
      </c>
      <c r="CO406" s="12">
        <f>MATCH(CONCATENATE("B ",TEXT($BQ406,"mmm-yyyy")),Curves!$11:$11,0)</f>
        <v>11</v>
      </c>
      <c r="CP406" s="12">
        <f>MATCH(CONCATENATE("DISC ",TEXT($BQ406,"mmm-yyyy")),Curves!$11:$11,0)</f>
        <v>35</v>
      </c>
      <c r="CQ406" s="12"/>
      <c r="CR406" s="12">
        <f>MATCH(CONCATENATE("NG ",TEXT($BR406,"mmm-yyyy")),Curves!$11:$11,0)</f>
        <v>24</v>
      </c>
      <c r="CS406" s="12">
        <f>MATCH(CONCATENATE("B ",TEXT($BR406,"mmm-yyyy")),Curves!$11:$11,0)</f>
        <v>12</v>
      </c>
      <c r="CT406" s="12">
        <f>MATCH(CONCATENATE("DISC ",TEXT($BR406,"mmm-yyyy")),Curves!$11:$11,0)</f>
        <v>36</v>
      </c>
      <c r="CU406" s="12"/>
      <c r="CV406" s="12">
        <f>MATCH(CONCATENATE("NG ",TEXT($BS406,"mmm-yyyy")),Curves!$11:$11,0)</f>
        <v>25</v>
      </c>
      <c r="CW406" s="12">
        <f>MATCH(CONCATENATE("B ",TEXT($BS406,"mmm-yyyy")),Curves!$11:$11,0)</f>
        <v>13</v>
      </c>
      <c r="CX406" s="12">
        <f>MATCH(CONCATENATE("DISC ",TEXT($BS406,"mmm-yyyy")),Curves!$11:$11,0)</f>
        <v>37</v>
      </c>
      <c r="CY406" s="12"/>
      <c r="CZ406" s="12">
        <f>MATCH(CONCATENATE("NG ",TEXT($BT406,"mmm-yyyy")),Curves!$11:$11,0)</f>
        <v>26</v>
      </c>
      <c r="DA406" s="12">
        <f>MATCH(CONCATENATE("B ",TEXT($BT406,"mmm-yyyy")),Curves!$11:$11,0)</f>
        <v>14</v>
      </c>
      <c r="DB406" s="12">
        <f>MATCH(CONCATENATE("DISC ",TEXT($BT406,"mmm-yyyy")),Curves!$11:$11,0)</f>
        <v>38</v>
      </c>
      <c r="DC406" s="12"/>
      <c r="DD406" s="12">
        <f>MATCH(CONCATENATE("NG ",TEXT($BU406,"mmm-yyyy")),Curves!$11:$11,0)</f>
        <v>27</v>
      </c>
      <c r="DE406" s="12">
        <f>MATCH(CONCATENATE("B ",TEXT($BU406,"mmm-yyyy")),Curves!$11:$11,0)</f>
        <v>15</v>
      </c>
      <c r="DF406" s="12">
        <f>MATCH(CONCATENATE("DISC ",TEXT($BU406,"mmm-yyyy")),Curves!$11:$11,0)</f>
        <v>39</v>
      </c>
      <c r="DG406" s="12"/>
      <c r="DH406" s="12">
        <f>MATCH(CONCATENATE("NG ",TEXT($BV406,"mmm-yyyy")),Curves!$11:$11,0)</f>
        <v>28</v>
      </c>
      <c r="DI406" s="12">
        <f>MATCH(CONCATENATE("B ",TEXT($BV406,"mmm-yyyy")),Curves!$11:$11,0)</f>
        <v>16</v>
      </c>
      <c r="DJ406" s="12">
        <f>MATCH(CONCATENATE("DISC ",TEXT($BV406,"mmm-yyyy")),Curves!$11:$11,0)</f>
        <v>40</v>
      </c>
      <c r="DL406" s="12">
        <f>MATCH(CONCATENATE("NG ",TEXT($BW406,"mmm-yyyy")),Curves!$11:$11,0)</f>
        <v>29</v>
      </c>
      <c r="DM406" s="12">
        <f>MATCH(CONCATENATE("B ",TEXT($BW406,"mmm-yyyy")),Curves!$11:$11,0)</f>
        <v>17</v>
      </c>
      <c r="DN406" s="12">
        <f>MATCH(CONCATENATE("DISC ",TEXT($BW406,"mmm-yyyy")),Curves!$11:$11,0)</f>
        <v>41</v>
      </c>
      <c r="DP406" s="12">
        <f>MATCH(CONCATENATE("NG ",TEXT($BX406,"mmm-yyyy")),Curves!$11:$11,0)</f>
        <v>30</v>
      </c>
      <c r="DQ406" s="12">
        <f>MATCH(CONCATENATE("B ",TEXT($BX406,"mmm-yyyy")),Curves!$11:$11,0)</f>
        <v>18</v>
      </c>
      <c r="DR406" s="12">
        <f>MATCH(CONCATENATE("DISC ",TEXT($BX406,"mmm-yyyy")),Curves!$11:$11,0)</f>
        <v>42</v>
      </c>
    </row>
    <row r="407" spans="2:122" x14ac:dyDescent="0.2">
      <c r="B407" s="6" t="str">
        <f t="shared" si="487"/>
        <v/>
      </c>
      <c r="C407" s="27" t="str">
        <f>IF(Curves!C416&lt;&gt;"",Curves!C416,"")</f>
        <v/>
      </c>
      <c r="D407" s="31"/>
      <c r="E407" s="20" t="e">
        <f t="shared" si="488"/>
        <v>#N/A</v>
      </c>
      <c r="F407" s="20" t="e">
        <f t="shared" si="490"/>
        <v>#N/A</v>
      </c>
      <c r="G407" s="20" t="e">
        <f t="shared" si="491"/>
        <v>#N/A</v>
      </c>
      <c r="H407" s="20" t="e">
        <f t="shared" si="492"/>
        <v>#N/A</v>
      </c>
      <c r="I407" s="20" t="e">
        <f t="shared" si="493"/>
        <v>#N/A</v>
      </c>
      <c r="J407" s="20" t="e">
        <f t="shared" si="494"/>
        <v>#N/A</v>
      </c>
      <c r="K407" s="20" t="e">
        <f t="shared" si="495"/>
        <v>#N/A</v>
      </c>
      <c r="L407" s="20" t="e">
        <f t="shared" si="496"/>
        <v>#N/A</v>
      </c>
      <c r="M407" s="20" t="e">
        <f t="shared" si="497"/>
        <v>#N/A</v>
      </c>
      <c r="N407" s="20" t="e">
        <f t="shared" si="498"/>
        <v>#N/A</v>
      </c>
      <c r="O407" s="21" t="e">
        <f t="shared" si="499"/>
        <v>#N/A</v>
      </c>
      <c r="P407" s="20"/>
      <c r="Q407" s="50" t="e">
        <f t="shared" si="500"/>
        <v>#N/A</v>
      </c>
      <c r="R407" s="50" t="e">
        <f t="shared" si="469"/>
        <v>#N/A</v>
      </c>
      <c r="S407" s="51" t="e">
        <f t="shared" si="501"/>
        <v>#N/A</v>
      </c>
      <c r="U407" s="34" t="e">
        <f>INDEX(Curves!$A$12:$AZ$907,$CA407,CB407)</f>
        <v>#N/A</v>
      </c>
      <c r="V407" s="34" t="e">
        <f>INDEX(Curves!$A$12:$AZ$907,$CA407,CC407)</f>
        <v>#N/A</v>
      </c>
      <c r="W407" s="34" t="e">
        <f>INDEX(Curves!$A$12:$AZ$907,$CA407,CD407)</f>
        <v>#N/A</v>
      </c>
      <c r="X407" s="34"/>
      <c r="Y407" s="34" t="e">
        <f>INDEX(Curves!$A$12:$AZ$907,$CA407,CF407)</f>
        <v>#N/A</v>
      </c>
      <c r="Z407" s="34" t="e">
        <f>INDEX(Curves!$A$12:$AZ$907,$CA407,CG407)</f>
        <v>#N/A</v>
      </c>
      <c r="AA407" s="34" t="e">
        <f>INDEX(Curves!$A$12:$AZ$907,$CA407,CH407)</f>
        <v>#N/A</v>
      </c>
      <c r="AB407" s="34"/>
      <c r="AC407" s="34" t="e">
        <f>INDEX(Curves!$A$12:$AZ$907,$CA407,CJ407)</f>
        <v>#N/A</v>
      </c>
      <c r="AD407" s="34" t="e">
        <f>INDEX(Curves!$A$12:$AZ$907,$CA407,CK407)</f>
        <v>#N/A</v>
      </c>
      <c r="AE407" s="34" t="e">
        <f>INDEX(Curves!$A$12:$AZ$907,$CA407,CL407)</f>
        <v>#N/A</v>
      </c>
      <c r="AF407" s="34"/>
      <c r="AG407" s="34" t="e">
        <f>INDEX(Curves!$A$12:$AZ$907,$CA407,CN407)</f>
        <v>#N/A</v>
      </c>
      <c r="AH407" s="34" t="e">
        <f>INDEX(Curves!$A$12:$AZ$907,$CA407,CO407)</f>
        <v>#N/A</v>
      </c>
      <c r="AI407" s="34" t="e">
        <f>INDEX(Curves!$A$12:$AZ$907,$CA407,CP407)</f>
        <v>#N/A</v>
      </c>
      <c r="AJ407" s="34"/>
      <c r="AK407" s="34" t="e">
        <f>INDEX(Curves!$A$12:$AZ$907,$CA407,CR407)</f>
        <v>#N/A</v>
      </c>
      <c r="AL407" s="34" t="e">
        <f>INDEX(Curves!$A$12:$AZ$907,$CA407,CS407)</f>
        <v>#N/A</v>
      </c>
      <c r="AM407" s="34" t="e">
        <f>INDEX(Curves!$A$12:$AZ$907,$CA407,CT407)</f>
        <v>#N/A</v>
      </c>
      <c r="AN407" s="34"/>
      <c r="AO407" s="34" t="e">
        <f>INDEX(Curves!$A$12:$AZ$907,$CA407,CV407)</f>
        <v>#N/A</v>
      </c>
      <c r="AP407" s="34" t="e">
        <f>INDEX(Curves!$A$12:$AZ$907,$CA407,CW407)</f>
        <v>#N/A</v>
      </c>
      <c r="AQ407" s="34" t="e">
        <f>INDEX(Curves!$A$12:$AZ$907,$CA407,CX407)</f>
        <v>#N/A</v>
      </c>
      <c r="AR407" s="34"/>
      <c r="AS407" s="34" t="e">
        <f>INDEX(Curves!$A$12:$AZ$907,$CA407,CZ407)</f>
        <v>#N/A</v>
      </c>
      <c r="AT407" s="34" t="e">
        <f>INDEX(Curves!$A$12:$AZ$907,$CA407,DA407)</f>
        <v>#N/A</v>
      </c>
      <c r="AU407" s="34" t="e">
        <f>INDEX(Curves!$A$12:$AZ$907,$CA407,DB407)</f>
        <v>#N/A</v>
      </c>
      <c r="AV407" s="34"/>
      <c r="AW407" s="34" t="e">
        <f>INDEX(Curves!$A$12:$AZ$907,$CA407,DD407)</f>
        <v>#N/A</v>
      </c>
      <c r="AX407" s="34" t="e">
        <f>INDEX(Curves!$A$12:$AZ$907,$CA407,DE407)</f>
        <v>#N/A</v>
      </c>
      <c r="AY407" s="34" t="e">
        <f>INDEX(Curves!$A$12:$AZ$907,$CA407,DF407)</f>
        <v>#N/A</v>
      </c>
      <c r="AZ407" s="34"/>
      <c r="BA407" s="34" t="e">
        <f>INDEX(Curves!$A$12:$AZ$907,$CA407,DH407)</f>
        <v>#N/A</v>
      </c>
      <c r="BB407" s="34" t="e">
        <f>INDEX(Curves!$A$12:$AZ$907,$CA407,DI407)</f>
        <v>#N/A</v>
      </c>
      <c r="BC407" s="34" t="e">
        <f>INDEX(Curves!$A$12:$AZ$907,$CA407,DJ407)</f>
        <v>#N/A</v>
      </c>
      <c r="BD407" s="34"/>
      <c r="BE407" s="34" t="e">
        <f>INDEX(Curves!$A$12:$AZ$907,$CA407,DL407)</f>
        <v>#N/A</v>
      </c>
      <c r="BF407" s="34" t="e">
        <f>INDEX(Curves!$A$12:$AZ$907,$CA407,DM407)</f>
        <v>#N/A</v>
      </c>
      <c r="BG407" s="34" t="e">
        <f>INDEX(Curves!$A$12:$AZ$907,$CA407,DN407)</f>
        <v>#N/A</v>
      </c>
      <c r="BH407" s="34"/>
      <c r="BI407" s="34" t="e">
        <f>INDEX(Curves!$A$12:$AZ$907,$CA407,DP407)</f>
        <v>#N/A</v>
      </c>
      <c r="BJ407" s="34" t="e">
        <f>INDEX(Curves!$A$12:$AZ$907,$CA407,DQ407)</f>
        <v>#N/A</v>
      </c>
      <c r="BK407" s="34" t="e">
        <f>INDEX(Curves!$A$12:$AZ$907,$CA407,DR407)</f>
        <v>#N/A</v>
      </c>
      <c r="BL407"/>
      <c r="BM407"/>
      <c r="BN407" s="17">
        <f t="shared" si="503"/>
        <v>36647</v>
      </c>
      <c r="BO407" s="17">
        <f t="shared" ref="BO407:BX407" si="522">EOMONTH(BN407,1)</f>
        <v>36707</v>
      </c>
      <c r="BP407" s="17">
        <f t="shared" si="522"/>
        <v>36738</v>
      </c>
      <c r="BQ407" s="17">
        <f t="shared" si="522"/>
        <v>36769</v>
      </c>
      <c r="BR407" s="17">
        <f t="shared" si="522"/>
        <v>36799</v>
      </c>
      <c r="BS407" s="17">
        <f t="shared" si="522"/>
        <v>36830</v>
      </c>
      <c r="BT407" s="17">
        <f t="shared" si="522"/>
        <v>36860</v>
      </c>
      <c r="BU407" s="17">
        <f t="shared" si="522"/>
        <v>36891</v>
      </c>
      <c r="BV407" s="17">
        <f t="shared" si="522"/>
        <v>36922</v>
      </c>
      <c r="BW407" s="17">
        <f t="shared" si="522"/>
        <v>36950</v>
      </c>
      <c r="BX407" s="17">
        <f t="shared" si="522"/>
        <v>36981</v>
      </c>
      <c r="BY407" s="9"/>
      <c r="CA407" s="12" t="e">
        <f>MATCH(C407,Curves!$C$12:$C$433,0)</f>
        <v>#N/A</v>
      </c>
      <c r="CB407" s="12">
        <f>MATCH(CONCATENATE("NG ",TEXT($BN407,"mmm-yyyy")),Curves!$11:$11,0)</f>
        <v>20</v>
      </c>
      <c r="CC407" s="12">
        <f>MATCH(CONCATENATE("B ",TEXT($BN407,"mmm-yyyy")),Curves!$11:$11,0)</f>
        <v>8</v>
      </c>
      <c r="CD407" s="12">
        <f>MATCH(CONCATENATE("DISC ",TEXT($BN407,"mmm-yyyy")),Curves!$11:$11,0)</f>
        <v>32</v>
      </c>
      <c r="CE407" s="12"/>
      <c r="CF407" s="12">
        <f>MATCH(CONCATENATE("NG ",TEXT($BO407,"mmm-yyyy")),Curves!$11:$11,0)</f>
        <v>21</v>
      </c>
      <c r="CG407" s="12">
        <f>MATCH(CONCATENATE("B ",TEXT($BO407,"mmm-yyyy")),Curves!$11:$11,0)</f>
        <v>9</v>
      </c>
      <c r="CH407" s="12">
        <f>MATCH(CONCATENATE("DISC ",TEXT($BO407,"mmm-yyyy")),Curves!$11:$11,0)</f>
        <v>33</v>
      </c>
      <c r="CI407" s="12"/>
      <c r="CJ407" s="12">
        <f>MATCH(CONCATENATE("NG ",TEXT($BP407,"mmm-yyyy")),Curves!$11:$11,0)</f>
        <v>22</v>
      </c>
      <c r="CK407" s="12">
        <f>MATCH(CONCATENATE("B ",TEXT($BP407,"mmm-yyyy")),Curves!$11:$11,0)</f>
        <v>10</v>
      </c>
      <c r="CL407" s="12">
        <f>MATCH(CONCATENATE("DISC ",TEXT($BP407,"mmm-yyyy")),Curves!$11:$11,0)</f>
        <v>34</v>
      </c>
      <c r="CM407" s="12"/>
      <c r="CN407" s="12">
        <f>MATCH(CONCATENATE("NG ",TEXT($BQ407,"mmm-yyyy")),Curves!$11:$11,0)</f>
        <v>23</v>
      </c>
      <c r="CO407" s="12">
        <f>MATCH(CONCATENATE("B ",TEXT($BQ407,"mmm-yyyy")),Curves!$11:$11,0)</f>
        <v>11</v>
      </c>
      <c r="CP407" s="12">
        <f>MATCH(CONCATENATE("DISC ",TEXT($BQ407,"mmm-yyyy")),Curves!$11:$11,0)</f>
        <v>35</v>
      </c>
      <c r="CQ407" s="12"/>
      <c r="CR407" s="12">
        <f>MATCH(CONCATENATE("NG ",TEXT($BR407,"mmm-yyyy")),Curves!$11:$11,0)</f>
        <v>24</v>
      </c>
      <c r="CS407" s="12">
        <f>MATCH(CONCATENATE("B ",TEXT($BR407,"mmm-yyyy")),Curves!$11:$11,0)</f>
        <v>12</v>
      </c>
      <c r="CT407" s="12">
        <f>MATCH(CONCATENATE("DISC ",TEXT($BR407,"mmm-yyyy")),Curves!$11:$11,0)</f>
        <v>36</v>
      </c>
      <c r="CU407" s="12"/>
      <c r="CV407" s="12">
        <f>MATCH(CONCATENATE("NG ",TEXT($BS407,"mmm-yyyy")),Curves!$11:$11,0)</f>
        <v>25</v>
      </c>
      <c r="CW407" s="12">
        <f>MATCH(CONCATENATE("B ",TEXT($BS407,"mmm-yyyy")),Curves!$11:$11,0)</f>
        <v>13</v>
      </c>
      <c r="CX407" s="12">
        <f>MATCH(CONCATENATE("DISC ",TEXT($BS407,"mmm-yyyy")),Curves!$11:$11,0)</f>
        <v>37</v>
      </c>
      <c r="CY407" s="12"/>
      <c r="CZ407" s="12">
        <f>MATCH(CONCATENATE("NG ",TEXT($BT407,"mmm-yyyy")),Curves!$11:$11,0)</f>
        <v>26</v>
      </c>
      <c r="DA407" s="12">
        <f>MATCH(CONCATENATE("B ",TEXT($BT407,"mmm-yyyy")),Curves!$11:$11,0)</f>
        <v>14</v>
      </c>
      <c r="DB407" s="12">
        <f>MATCH(CONCATENATE("DISC ",TEXT($BT407,"mmm-yyyy")),Curves!$11:$11,0)</f>
        <v>38</v>
      </c>
      <c r="DC407" s="12"/>
      <c r="DD407" s="12">
        <f>MATCH(CONCATENATE("NG ",TEXT($BU407,"mmm-yyyy")),Curves!$11:$11,0)</f>
        <v>27</v>
      </c>
      <c r="DE407" s="12">
        <f>MATCH(CONCATENATE("B ",TEXT($BU407,"mmm-yyyy")),Curves!$11:$11,0)</f>
        <v>15</v>
      </c>
      <c r="DF407" s="12">
        <f>MATCH(CONCATENATE("DISC ",TEXT($BU407,"mmm-yyyy")),Curves!$11:$11,0)</f>
        <v>39</v>
      </c>
      <c r="DG407" s="12"/>
      <c r="DH407" s="12">
        <f>MATCH(CONCATENATE("NG ",TEXT($BV407,"mmm-yyyy")),Curves!$11:$11,0)</f>
        <v>28</v>
      </c>
      <c r="DI407" s="12">
        <f>MATCH(CONCATENATE("B ",TEXT($BV407,"mmm-yyyy")),Curves!$11:$11,0)</f>
        <v>16</v>
      </c>
      <c r="DJ407" s="12">
        <f>MATCH(CONCATENATE("DISC ",TEXT($BV407,"mmm-yyyy")),Curves!$11:$11,0)</f>
        <v>40</v>
      </c>
      <c r="DL407" s="12">
        <f>MATCH(CONCATENATE("NG ",TEXT($BW407,"mmm-yyyy")),Curves!$11:$11,0)</f>
        <v>29</v>
      </c>
      <c r="DM407" s="12">
        <f>MATCH(CONCATENATE("B ",TEXT($BW407,"mmm-yyyy")),Curves!$11:$11,0)</f>
        <v>17</v>
      </c>
      <c r="DN407" s="12">
        <f>MATCH(CONCATENATE("DISC ",TEXT($BW407,"mmm-yyyy")),Curves!$11:$11,0)</f>
        <v>41</v>
      </c>
      <c r="DP407" s="12">
        <f>MATCH(CONCATENATE("NG ",TEXT($BX407,"mmm-yyyy")),Curves!$11:$11,0)</f>
        <v>30</v>
      </c>
      <c r="DQ407" s="12">
        <f>MATCH(CONCATENATE("B ",TEXT($BX407,"mmm-yyyy")),Curves!$11:$11,0)</f>
        <v>18</v>
      </c>
      <c r="DR407" s="12">
        <f>MATCH(CONCATENATE("DISC ",TEXT($BX407,"mmm-yyyy")),Curves!$11:$11,0)</f>
        <v>42</v>
      </c>
    </row>
    <row r="408" spans="2:122" x14ac:dyDescent="0.2">
      <c r="B408" s="6" t="str">
        <f t="shared" si="487"/>
        <v/>
      </c>
      <c r="C408" s="27" t="str">
        <f>IF(Curves!C417&lt;&gt;"",Curves!C417,"")</f>
        <v/>
      </c>
      <c r="D408" s="31"/>
      <c r="E408" s="20" t="e">
        <f t="shared" si="488"/>
        <v>#N/A</v>
      </c>
      <c r="F408" s="20" t="e">
        <f t="shared" si="490"/>
        <v>#N/A</v>
      </c>
      <c r="G408" s="20" t="e">
        <f t="shared" si="491"/>
        <v>#N/A</v>
      </c>
      <c r="H408" s="20" t="e">
        <f t="shared" si="492"/>
        <v>#N/A</v>
      </c>
      <c r="I408" s="20" t="e">
        <f t="shared" si="493"/>
        <v>#N/A</v>
      </c>
      <c r="J408" s="20" t="e">
        <f t="shared" si="494"/>
        <v>#N/A</v>
      </c>
      <c r="K408" s="20" t="e">
        <f t="shared" si="495"/>
        <v>#N/A</v>
      </c>
      <c r="L408" s="20" t="e">
        <f t="shared" si="496"/>
        <v>#N/A</v>
      </c>
      <c r="M408" s="20" t="e">
        <f t="shared" si="497"/>
        <v>#N/A</v>
      </c>
      <c r="N408" s="20" t="e">
        <f t="shared" si="498"/>
        <v>#N/A</v>
      </c>
      <c r="O408" s="21" t="e">
        <f t="shared" si="499"/>
        <v>#N/A</v>
      </c>
      <c r="P408" s="20"/>
      <c r="Q408" s="50" t="e">
        <f t="shared" si="500"/>
        <v>#N/A</v>
      </c>
      <c r="R408" s="50" t="e">
        <f t="shared" si="469"/>
        <v>#N/A</v>
      </c>
      <c r="S408" s="51" t="e">
        <f t="shared" si="501"/>
        <v>#N/A</v>
      </c>
      <c r="U408" s="34" t="e">
        <f>INDEX(Curves!$A$12:$AZ$907,$CA408,CB408)</f>
        <v>#N/A</v>
      </c>
      <c r="V408" s="34" t="e">
        <f>INDEX(Curves!$A$12:$AZ$907,$CA408,CC408)</f>
        <v>#N/A</v>
      </c>
      <c r="W408" s="34" t="e">
        <f>INDEX(Curves!$A$12:$AZ$907,$CA408,CD408)</f>
        <v>#N/A</v>
      </c>
      <c r="X408" s="34"/>
      <c r="Y408" s="34" t="e">
        <f>INDEX(Curves!$A$12:$AZ$907,$CA408,CF408)</f>
        <v>#N/A</v>
      </c>
      <c r="Z408" s="34" t="e">
        <f>INDEX(Curves!$A$12:$AZ$907,$CA408,CG408)</f>
        <v>#N/A</v>
      </c>
      <c r="AA408" s="34" t="e">
        <f>INDEX(Curves!$A$12:$AZ$907,$CA408,CH408)</f>
        <v>#N/A</v>
      </c>
      <c r="AB408" s="34"/>
      <c r="AC408" s="34" t="e">
        <f>INDEX(Curves!$A$12:$AZ$907,$CA408,CJ408)</f>
        <v>#N/A</v>
      </c>
      <c r="AD408" s="34" t="e">
        <f>INDEX(Curves!$A$12:$AZ$907,$CA408,CK408)</f>
        <v>#N/A</v>
      </c>
      <c r="AE408" s="34" t="e">
        <f>INDEX(Curves!$A$12:$AZ$907,$CA408,CL408)</f>
        <v>#N/A</v>
      </c>
      <c r="AF408" s="34"/>
      <c r="AG408" s="34" t="e">
        <f>INDEX(Curves!$A$12:$AZ$907,$CA408,CN408)</f>
        <v>#N/A</v>
      </c>
      <c r="AH408" s="34" t="e">
        <f>INDEX(Curves!$A$12:$AZ$907,$CA408,CO408)</f>
        <v>#N/A</v>
      </c>
      <c r="AI408" s="34" t="e">
        <f>INDEX(Curves!$A$12:$AZ$907,$CA408,CP408)</f>
        <v>#N/A</v>
      </c>
      <c r="AJ408" s="34"/>
      <c r="AK408" s="34" t="e">
        <f>INDEX(Curves!$A$12:$AZ$907,$CA408,CR408)</f>
        <v>#N/A</v>
      </c>
      <c r="AL408" s="34" t="e">
        <f>INDEX(Curves!$A$12:$AZ$907,$CA408,CS408)</f>
        <v>#N/A</v>
      </c>
      <c r="AM408" s="34" t="e">
        <f>INDEX(Curves!$A$12:$AZ$907,$CA408,CT408)</f>
        <v>#N/A</v>
      </c>
      <c r="AN408" s="34"/>
      <c r="AO408" s="34" t="e">
        <f>INDEX(Curves!$A$12:$AZ$907,$CA408,CV408)</f>
        <v>#N/A</v>
      </c>
      <c r="AP408" s="34" t="e">
        <f>INDEX(Curves!$A$12:$AZ$907,$CA408,CW408)</f>
        <v>#N/A</v>
      </c>
      <c r="AQ408" s="34" t="e">
        <f>INDEX(Curves!$A$12:$AZ$907,$CA408,CX408)</f>
        <v>#N/A</v>
      </c>
      <c r="AR408" s="34"/>
      <c r="AS408" s="34" t="e">
        <f>INDEX(Curves!$A$12:$AZ$907,$CA408,CZ408)</f>
        <v>#N/A</v>
      </c>
      <c r="AT408" s="34" t="e">
        <f>INDEX(Curves!$A$12:$AZ$907,$CA408,DA408)</f>
        <v>#N/A</v>
      </c>
      <c r="AU408" s="34" t="e">
        <f>INDEX(Curves!$A$12:$AZ$907,$CA408,DB408)</f>
        <v>#N/A</v>
      </c>
      <c r="AV408" s="34"/>
      <c r="AW408" s="34" t="e">
        <f>INDEX(Curves!$A$12:$AZ$907,$CA408,DD408)</f>
        <v>#N/A</v>
      </c>
      <c r="AX408" s="34" t="e">
        <f>INDEX(Curves!$A$12:$AZ$907,$CA408,DE408)</f>
        <v>#N/A</v>
      </c>
      <c r="AY408" s="34" t="e">
        <f>INDEX(Curves!$A$12:$AZ$907,$CA408,DF408)</f>
        <v>#N/A</v>
      </c>
      <c r="AZ408" s="34"/>
      <c r="BA408" s="34" t="e">
        <f>INDEX(Curves!$A$12:$AZ$907,$CA408,DH408)</f>
        <v>#N/A</v>
      </c>
      <c r="BB408" s="34" t="e">
        <f>INDEX(Curves!$A$12:$AZ$907,$CA408,DI408)</f>
        <v>#N/A</v>
      </c>
      <c r="BC408" s="34" t="e">
        <f>INDEX(Curves!$A$12:$AZ$907,$CA408,DJ408)</f>
        <v>#N/A</v>
      </c>
      <c r="BD408" s="34"/>
      <c r="BE408" s="34" t="e">
        <f>INDEX(Curves!$A$12:$AZ$907,$CA408,DL408)</f>
        <v>#N/A</v>
      </c>
      <c r="BF408" s="34" t="e">
        <f>INDEX(Curves!$A$12:$AZ$907,$CA408,DM408)</f>
        <v>#N/A</v>
      </c>
      <c r="BG408" s="34" t="e">
        <f>INDEX(Curves!$A$12:$AZ$907,$CA408,DN408)</f>
        <v>#N/A</v>
      </c>
      <c r="BH408" s="34"/>
      <c r="BI408" s="34" t="e">
        <f>INDEX(Curves!$A$12:$AZ$907,$CA408,DP408)</f>
        <v>#N/A</v>
      </c>
      <c r="BJ408" s="34" t="e">
        <f>INDEX(Curves!$A$12:$AZ$907,$CA408,DQ408)</f>
        <v>#N/A</v>
      </c>
      <c r="BK408" s="34" t="e">
        <f>INDEX(Curves!$A$12:$AZ$907,$CA408,DR408)</f>
        <v>#N/A</v>
      </c>
      <c r="BL408"/>
      <c r="BM408"/>
      <c r="BN408" s="17">
        <f t="shared" si="503"/>
        <v>36647</v>
      </c>
      <c r="BO408" s="17">
        <f t="shared" ref="BO408:BX408" si="523">EOMONTH(BN408,1)</f>
        <v>36707</v>
      </c>
      <c r="BP408" s="17">
        <f t="shared" si="523"/>
        <v>36738</v>
      </c>
      <c r="BQ408" s="17">
        <f t="shared" si="523"/>
        <v>36769</v>
      </c>
      <c r="BR408" s="17">
        <f t="shared" si="523"/>
        <v>36799</v>
      </c>
      <c r="BS408" s="17">
        <f t="shared" si="523"/>
        <v>36830</v>
      </c>
      <c r="BT408" s="17">
        <f t="shared" si="523"/>
        <v>36860</v>
      </c>
      <c r="BU408" s="17">
        <f t="shared" si="523"/>
        <v>36891</v>
      </c>
      <c r="BV408" s="17">
        <f t="shared" si="523"/>
        <v>36922</v>
      </c>
      <c r="BW408" s="17">
        <f t="shared" si="523"/>
        <v>36950</v>
      </c>
      <c r="BX408" s="17">
        <f t="shared" si="523"/>
        <v>36981</v>
      </c>
      <c r="BY408" s="9"/>
      <c r="CA408" s="12" t="e">
        <f>MATCH(C408,Curves!$C$12:$C$433,0)</f>
        <v>#N/A</v>
      </c>
      <c r="CB408" s="12">
        <f>MATCH(CONCATENATE("NG ",TEXT($BN408,"mmm-yyyy")),Curves!$11:$11,0)</f>
        <v>20</v>
      </c>
      <c r="CC408" s="12">
        <f>MATCH(CONCATENATE("B ",TEXT($BN408,"mmm-yyyy")),Curves!$11:$11,0)</f>
        <v>8</v>
      </c>
      <c r="CD408" s="12">
        <f>MATCH(CONCATENATE("DISC ",TEXT($BN408,"mmm-yyyy")),Curves!$11:$11,0)</f>
        <v>32</v>
      </c>
      <c r="CE408" s="12"/>
      <c r="CF408" s="12">
        <f>MATCH(CONCATENATE("NG ",TEXT($BO408,"mmm-yyyy")),Curves!$11:$11,0)</f>
        <v>21</v>
      </c>
      <c r="CG408" s="12">
        <f>MATCH(CONCATENATE("B ",TEXT($BO408,"mmm-yyyy")),Curves!$11:$11,0)</f>
        <v>9</v>
      </c>
      <c r="CH408" s="12">
        <f>MATCH(CONCATENATE("DISC ",TEXT($BO408,"mmm-yyyy")),Curves!$11:$11,0)</f>
        <v>33</v>
      </c>
      <c r="CI408" s="12"/>
      <c r="CJ408" s="12">
        <f>MATCH(CONCATENATE("NG ",TEXT($BP408,"mmm-yyyy")),Curves!$11:$11,0)</f>
        <v>22</v>
      </c>
      <c r="CK408" s="12">
        <f>MATCH(CONCATENATE("B ",TEXT($BP408,"mmm-yyyy")),Curves!$11:$11,0)</f>
        <v>10</v>
      </c>
      <c r="CL408" s="12">
        <f>MATCH(CONCATENATE("DISC ",TEXT($BP408,"mmm-yyyy")),Curves!$11:$11,0)</f>
        <v>34</v>
      </c>
      <c r="CM408" s="12"/>
      <c r="CN408" s="12">
        <f>MATCH(CONCATENATE("NG ",TEXT($BQ408,"mmm-yyyy")),Curves!$11:$11,0)</f>
        <v>23</v>
      </c>
      <c r="CO408" s="12">
        <f>MATCH(CONCATENATE("B ",TEXT($BQ408,"mmm-yyyy")),Curves!$11:$11,0)</f>
        <v>11</v>
      </c>
      <c r="CP408" s="12">
        <f>MATCH(CONCATENATE("DISC ",TEXT($BQ408,"mmm-yyyy")),Curves!$11:$11,0)</f>
        <v>35</v>
      </c>
      <c r="CQ408" s="12"/>
      <c r="CR408" s="12">
        <f>MATCH(CONCATENATE("NG ",TEXT($BR408,"mmm-yyyy")),Curves!$11:$11,0)</f>
        <v>24</v>
      </c>
      <c r="CS408" s="12">
        <f>MATCH(CONCATENATE("B ",TEXT($BR408,"mmm-yyyy")),Curves!$11:$11,0)</f>
        <v>12</v>
      </c>
      <c r="CT408" s="12">
        <f>MATCH(CONCATENATE("DISC ",TEXT($BR408,"mmm-yyyy")),Curves!$11:$11,0)</f>
        <v>36</v>
      </c>
      <c r="CU408" s="12"/>
      <c r="CV408" s="12">
        <f>MATCH(CONCATENATE("NG ",TEXT($BS408,"mmm-yyyy")),Curves!$11:$11,0)</f>
        <v>25</v>
      </c>
      <c r="CW408" s="12">
        <f>MATCH(CONCATENATE("B ",TEXT($BS408,"mmm-yyyy")),Curves!$11:$11,0)</f>
        <v>13</v>
      </c>
      <c r="CX408" s="12">
        <f>MATCH(CONCATENATE("DISC ",TEXT($BS408,"mmm-yyyy")),Curves!$11:$11,0)</f>
        <v>37</v>
      </c>
      <c r="CY408" s="12"/>
      <c r="CZ408" s="12">
        <f>MATCH(CONCATENATE("NG ",TEXT($BT408,"mmm-yyyy")),Curves!$11:$11,0)</f>
        <v>26</v>
      </c>
      <c r="DA408" s="12">
        <f>MATCH(CONCATENATE("B ",TEXT($BT408,"mmm-yyyy")),Curves!$11:$11,0)</f>
        <v>14</v>
      </c>
      <c r="DB408" s="12">
        <f>MATCH(CONCATENATE("DISC ",TEXT($BT408,"mmm-yyyy")),Curves!$11:$11,0)</f>
        <v>38</v>
      </c>
      <c r="DC408" s="12"/>
      <c r="DD408" s="12">
        <f>MATCH(CONCATENATE("NG ",TEXT($BU408,"mmm-yyyy")),Curves!$11:$11,0)</f>
        <v>27</v>
      </c>
      <c r="DE408" s="12">
        <f>MATCH(CONCATENATE("B ",TEXT($BU408,"mmm-yyyy")),Curves!$11:$11,0)</f>
        <v>15</v>
      </c>
      <c r="DF408" s="12">
        <f>MATCH(CONCATENATE("DISC ",TEXT($BU408,"mmm-yyyy")),Curves!$11:$11,0)</f>
        <v>39</v>
      </c>
      <c r="DG408" s="12"/>
      <c r="DH408" s="12">
        <f>MATCH(CONCATENATE("NG ",TEXT($BV408,"mmm-yyyy")),Curves!$11:$11,0)</f>
        <v>28</v>
      </c>
      <c r="DI408" s="12">
        <f>MATCH(CONCATENATE("B ",TEXT($BV408,"mmm-yyyy")),Curves!$11:$11,0)</f>
        <v>16</v>
      </c>
      <c r="DJ408" s="12">
        <f>MATCH(CONCATENATE("DISC ",TEXT($BV408,"mmm-yyyy")),Curves!$11:$11,0)</f>
        <v>40</v>
      </c>
      <c r="DL408" s="12">
        <f>MATCH(CONCATENATE("NG ",TEXT($BW408,"mmm-yyyy")),Curves!$11:$11,0)</f>
        <v>29</v>
      </c>
      <c r="DM408" s="12">
        <f>MATCH(CONCATENATE("B ",TEXT($BW408,"mmm-yyyy")),Curves!$11:$11,0)</f>
        <v>17</v>
      </c>
      <c r="DN408" s="12">
        <f>MATCH(CONCATENATE("DISC ",TEXT($BW408,"mmm-yyyy")),Curves!$11:$11,0)</f>
        <v>41</v>
      </c>
      <c r="DP408" s="12">
        <f>MATCH(CONCATENATE("NG ",TEXT($BX408,"mmm-yyyy")),Curves!$11:$11,0)</f>
        <v>30</v>
      </c>
      <c r="DQ408" s="12">
        <f>MATCH(CONCATENATE("B ",TEXT($BX408,"mmm-yyyy")),Curves!$11:$11,0)</f>
        <v>18</v>
      </c>
      <c r="DR408" s="12">
        <f>MATCH(CONCATENATE("DISC ",TEXT($BX408,"mmm-yyyy")),Curves!$11:$11,0)</f>
        <v>42</v>
      </c>
    </row>
    <row r="409" spans="2:122" x14ac:dyDescent="0.2">
      <c r="B409" s="6" t="str">
        <f t="shared" si="487"/>
        <v/>
      </c>
      <c r="C409" s="27" t="str">
        <f>IF(Curves!C418&lt;&gt;"",Curves!C418,"")</f>
        <v/>
      </c>
      <c r="D409" s="31"/>
      <c r="E409" s="20" t="e">
        <f t="shared" si="488"/>
        <v>#N/A</v>
      </c>
      <c r="F409" s="20" t="e">
        <f t="shared" si="490"/>
        <v>#N/A</v>
      </c>
      <c r="G409" s="20" t="e">
        <f t="shared" si="491"/>
        <v>#N/A</v>
      </c>
      <c r="H409" s="20" t="e">
        <f t="shared" si="492"/>
        <v>#N/A</v>
      </c>
      <c r="I409" s="20" t="e">
        <f t="shared" si="493"/>
        <v>#N/A</v>
      </c>
      <c r="J409" s="20" t="e">
        <f t="shared" si="494"/>
        <v>#N/A</v>
      </c>
      <c r="K409" s="20" t="e">
        <f t="shared" si="495"/>
        <v>#N/A</v>
      </c>
      <c r="L409" s="20" t="e">
        <f t="shared" si="496"/>
        <v>#N/A</v>
      </c>
      <c r="M409" s="20" t="e">
        <f t="shared" si="497"/>
        <v>#N/A</v>
      </c>
      <c r="N409" s="20" t="e">
        <f t="shared" si="498"/>
        <v>#N/A</v>
      </c>
      <c r="O409" s="21" t="e">
        <f t="shared" si="499"/>
        <v>#N/A</v>
      </c>
      <c r="P409" s="20"/>
      <c r="Q409" s="50" t="e">
        <f t="shared" si="500"/>
        <v>#N/A</v>
      </c>
      <c r="R409" s="50" t="e">
        <f t="shared" si="469"/>
        <v>#N/A</v>
      </c>
      <c r="S409" s="51" t="e">
        <f t="shared" si="501"/>
        <v>#N/A</v>
      </c>
      <c r="U409" s="34" t="e">
        <f>INDEX(Curves!$A$12:$AZ$907,$CA409,CB409)</f>
        <v>#N/A</v>
      </c>
      <c r="V409" s="34" t="e">
        <f>INDEX(Curves!$A$12:$AZ$907,$CA409,CC409)</f>
        <v>#N/A</v>
      </c>
      <c r="W409" s="34" t="e">
        <f>INDEX(Curves!$A$12:$AZ$907,$CA409,CD409)</f>
        <v>#N/A</v>
      </c>
      <c r="X409" s="34"/>
      <c r="Y409" s="34" t="e">
        <f>INDEX(Curves!$A$12:$AZ$907,$CA409,CF409)</f>
        <v>#N/A</v>
      </c>
      <c r="Z409" s="34" t="e">
        <f>INDEX(Curves!$A$12:$AZ$907,$CA409,CG409)</f>
        <v>#N/A</v>
      </c>
      <c r="AA409" s="34" t="e">
        <f>INDEX(Curves!$A$12:$AZ$907,$CA409,CH409)</f>
        <v>#N/A</v>
      </c>
      <c r="AB409" s="34"/>
      <c r="AC409" s="34" t="e">
        <f>INDEX(Curves!$A$12:$AZ$907,$CA409,CJ409)</f>
        <v>#N/A</v>
      </c>
      <c r="AD409" s="34" t="e">
        <f>INDEX(Curves!$A$12:$AZ$907,$CA409,CK409)</f>
        <v>#N/A</v>
      </c>
      <c r="AE409" s="34" t="e">
        <f>INDEX(Curves!$A$12:$AZ$907,$CA409,CL409)</f>
        <v>#N/A</v>
      </c>
      <c r="AF409" s="34"/>
      <c r="AG409" s="34" t="e">
        <f>INDEX(Curves!$A$12:$AZ$907,$CA409,CN409)</f>
        <v>#N/A</v>
      </c>
      <c r="AH409" s="34" t="e">
        <f>INDEX(Curves!$A$12:$AZ$907,$CA409,CO409)</f>
        <v>#N/A</v>
      </c>
      <c r="AI409" s="34" t="e">
        <f>INDEX(Curves!$A$12:$AZ$907,$CA409,CP409)</f>
        <v>#N/A</v>
      </c>
      <c r="AJ409" s="34"/>
      <c r="AK409" s="34" t="e">
        <f>INDEX(Curves!$A$12:$AZ$907,$CA409,CR409)</f>
        <v>#N/A</v>
      </c>
      <c r="AL409" s="34" t="e">
        <f>INDEX(Curves!$A$12:$AZ$907,$CA409,CS409)</f>
        <v>#N/A</v>
      </c>
      <c r="AM409" s="34" t="e">
        <f>INDEX(Curves!$A$12:$AZ$907,$CA409,CT409)</f>
        <v>#N/A</v>
      </c>
      <c r="AN409" s="34"/>
      <c r="AO409" s="34" t="e">
        <f>INDEX(Curves!$A$12:$AZ$907,$CA409,CV409)</f>
        <v>#N/A</v>
      </c>
      <c r="AP409" s="34" t="e">
        <f>INDEX(Curves!$A$12:$AZ$907,$CA409,CW409)</f>
        <v>#N/A</v>
      </c>
      <c r="AQ409" s="34" t="e">
        <f>INDEX(Curves!$A$12:$AZ$907,$CA409,CX409)</f>
        <v>#N/A</v>
      </c>
      <c r="AR409" s="34"/>
      <c r="AS409" s="34" t="e">
        <f>INDEX(Curves!$A$12:$AZ$907,$CA409,CZ409)</f>
        <v>#N/A</v>
      </c>
      <c r="AT409" s="34" t="e">
        <f>INDEX(Curves!$A$12:$AZ$907,$CA409,DA409)</f>
        <v>#N/A</v>
      </c>
      <c r="AU409" s="34" t="e">
        <f>INDEX(Curves!$A$12:$AZ$907,$CA409,DB409)</f>
        <v>#N/A</v>
      </c>
      <c r="AV409" s="34"/>
      <c r="AW409" s="34" t="e">
        <f>INDEX(Curves!$A$12:$AZ$907,$CA409,DD409)</f>
        <v>#N/A</v>
      </c>
      <c r="AX409" s="34" t="e">
        <f>INDEX(Curves!$A$12:$AZ$907,$CA409,DE409)</f>
        <v>#N/A</v>
      </c>
      <c r="AY409" s="34" t="e">
        <f>INDEX(Curves!$A$12:$AZ$907,$CA409,DF409)</f>
        <v>#N/A</v>
      </c>
      <c r="AZ409" s="34"/>
      <c r="BA409" s="34" t="e">
        <f>INDEX(Curves!$A$12:$AZ$907,$CA409,DH409)</f>
        <v>#N/A</v>
      </c>
      <c r="BB409" s="34" t="e">
        <f>INDEX(Curves!$A$12:$AZ$907,$CA409,DI409)</f>
        <v>#N/A</v>
      </c>
      <c r="BC409" s="34" t="e">
        <f>INDEX(Curves!$A$12:$AZ$907,$CA409,DJ409)</f>
        <v>#N/A</v>
      </c>
      <c r="BD409" s="34"/>
      <c r="BE409" s="34" t="e">
        <f>INDEX(Curves!$A$12:$AZ$907,$CA409,DL409)</f>
        <v>#N/A</v>
      </c>
      <c r="BF409" s="34" t="e">
        <f>INDEX(Curves!$A$12:$AZ$907,$CA409,DM409)</f>
        <v>#N/A</v>
      </c>
      <c r="BG409" s="34" t="e">
        <f>INDEX(Curves!$A$12:$AZ$907,$CA409,DN409)</f>
        <v>#N/A</v>
      </c>
      <c r="BH409" s="34"/>
      <c r="BI409" s="34" t="e">
        <f>INDEX(Curves!$A$12:$AZ$907,$CA409,DP409)</f>
        <v>#N/A</v>
      </c>
      <c r="BJ409" s="34" t="e">
        <f>INDEX(Curves!$A$12:$AZ$907,$CA409,DQ409)</f>
        <v>#N/A</v>
      </c>
      <c r="BK409" s="34" t="e">
        <f>INDEX(Curves!$A$12:$AZ$907,$CA409,DR409)</f>
        <v>#N/A</v>
      </c>
      <c r="BL409"/>
      <c r="BM409"/>
      <c r="BN409" s="17">
        <f t="shared" si="503"/>
        <v>36647</v>
      </c>
      <c r="BO409" s="17">
        <f t="shared" ref="BO409:BX409" si="524">EOMONTH(BN409,1)</f>
        <v>36707</v>
      </c>
      <c r="BP409" s="17">
        <f t="shared" si="524"/>
        <v>36738</v>
      </c>
      <c r="BQ409" s="17">
        <f t="shared" si="524"/>
        <v>36769</v>
      </c>
      <c r="BR409" s="17">
        <f t="shared" si="524"/>
        <v>36799</v>
      </c>
      <c r="BS409" s="17">
        <f t="shared" si="524"/>
        <v>36830</v>
      </c>
      <c r="BT409" s="17">
        <f t="shared" si="524"/>
        <v>36860</v>
      </c>
      <c r="BU409" s="17">
        <f t="shared" si="524"/>
        <v>36891</v>
      </c>
      <c r="BV409" s="17">
        <f t="shared" si="524"/>
        <v>36922</v>
      </c>
      <c r="BW409" s="17">
        <f t="shared" si="524"/>
        <v>36950</v>
      </c>
      <c r="BX409" s="17">
        <f t="shared" si="524"/>
        <v>36981</v>
      </c>
      <c r="BY409" s="9"/>
      <c r="CA409" s="12" t="e">
        <f>MATCH(C409,Curves!$C$12:$C$433,0)</f>
        <v>#N/A</v>
      </c>
      <c r="CB409" s="12">
        <f>MATCH(CONCATENATE("NG ",TEXT($BN409,"mmm-yyyy")),Curves!$11:$11,0)</f>
        <v>20</v>
      </c>
      <c r="CC409" s="12">
        <f>MATCH(CONCATENATE("B ",TEXT($BN409,"mmm-yyyy")),Curves!$11:$11,0)</f>
        <v>8</v>
      </c>
      <c r="CD409" s="12">
        <f>MATCH(CONCATENATE("DISC ",TEXT($BN409,"mmm-yyyy")),Curves!$11:$11,0)</f>
        <v>32</v>
      </c>
      <c r="CE409" s="12"/>
      <c r="CF409" s="12">
        <f>MATCH(CONCATENATE("NG ",TEXT($BO409,"mmm-yyyy")),Curves!$11:$11,0)</f>
        <v>21</v>
      </c>
      <c r="CG409" s="12">
        <f>MATCH(CONCATENATE("B ",TEXT($BO409,"mmm-yyyy")),Curves!$11:$11,0)</f>
        <v>9</v>
      </c>
      <c r="CH409" s="12">
        <f>MATCH(CONCATENATE("DISC ",TEXT($BO409,"mmm-yyyy")),Curves!$11:$11,0)</f>
        <v>33</v>
      </c>
      <c r="CI409" s="12"/>
      <c r="CJ409" s="12">
        <f>MATCH(CONCATENATE("NG ",TEXT($BP409,"mmm-yyyy")),Curves!$11:$11,0)</f>
        <v>22</v>
      </c>
      <c r="CK409" s="12">
        <f>MATCH(CONCATENATE("B ",TEXT($BP409,"mmm-yyyy")),Curves!$11:$11,0)</f>
        <v>10</v>
      </c>
      <c r="CL409" s="12">
        <f>MATCH(CONCATENATE("DISC ",TEXT($BP409,"mmm-yyyy")),Curves!$11:$11,0)</f>
        <v>34</v>
      </c>
      <c r="CM409" s="12"/>
      <c r="CN409" s="12">
        <f>MATCH(CONCATENATE("NG ",TEXT($BQ409,"mmm-yyyy")),Curves!$11:$11,0)</f>
        <v>23</v>
      </c>
      <c r="CO409" s="12">
        <f>MATCH(CONCATENATE("B ",TEXT($BQ409,"mmm-yyyy")),Curves!$11:$11,0)</f>
        <v>11</v>
      </c>
      <c r="CP409" s="12">
        <f>MATCH(CONCATENATE("DISC ",TEXT($BQ409,"mmm-yyyy")),Curves!$11:$11,0)</f>
        <v>35</v>
      </c>
      <c r="CQ409" s="12"/>
      <c r="CR409" s="12">
        <f>MATCH(CONCATENATE("NG ",TEXT($BR409,"mmm-yyyy")),Curves!$11:$11,0)</f>
        <v>24</v>
      </c>
      <c r="CS409" s="12">
        <f>MATCH(CONCATENATE("B ",TEXT($BR409,"mmm-yyyy")),Curves!$11:$11,0)</f>
        <v>12</v>
      </c>
      <c r="CT409" s="12">
        <f>MATCH(CONCATENATE("DISC ",TEXT($BR409,"mmm-yyyy")),Curves!$11:$11,0)</f>
        <v>36</v>
      </c>
      <c r="CU409" s="12"/>
      <c r="CV409" s="12">
        <f>MATCH(CONCATENATE("NG ",TEXT($BS409,"mmm-yyyy")),Curves!$11:$11,0)</f>
        <v>25</v>
      </c>
      <c r="CW409" s="12">
        <f>MATCH(CONCATENATE("B ",TEXT($BS409,"mmm-yyyy")),Curves!$11:$11,0)</f>
        <v>13</v>
      </c>
      <c r="CX409" s="12">
        <f>MATCH(CONCATENATE("DISC ",TEXT($BS409,"mmm-yyyy")),Curves!$11:$11,0)</f>
        <v>37</v>
      </c>
      <c r="CY409" s="12"/>
      <c r="CZ409" s="12">
        <f>MATCH(CONCATENATE("NG ",TEXT($BT409,"mmm-yyyy")),Curves!$11:$11,0)</f>
        <v>26</v>
      </c>
      <c r="DA409" s="12">
        <f>MATCH(CONCATENATE("B ",TEXT($BT409,"mmm-yyyy")),Curves!$11:$11,0)</f>
        <v>14</v>
      </c>
      <c r="DB409" s="12">
        <f>MATCH(CONCATENATE("DISC ",TEXT($BT409,"mmm-yyyy")),Curves!$11:$11,0)</f>
        <v>38</v>
      </c>
      <c r="DC409" s="12"/>
      <c r="DD409" s="12">
        <f>MATCH(CONCATENATE("NG ",TEXT($BU409,"mmm-yyyy")),Curves!$11:$11,0)</f>
        <v>27</v>
      </c>
      <c r="DE409" s="12">
        <f>MATCH(CONCATENATE("B ",TEXT($BU409,"mmm-yyyy")),Curves!$11:$11,0)</f>
        <v>15</v>
      </c>
      <c r="DF409" s="12">
        <f>MATCH(CONCATENATE("DISC ",TEXT($BU409,"mmm-yyyy")),Curves!$11:$11,0)</f>
        <v>39</v>
      </c>
      <c r="DG409" s="12"/>
      <c r="DH409" s="12">
        <f>MATCH(CONCATENATE("NG ",TEXT($BV409,"mmm-yyyy")),Curves!$11:$11,0)</f>
        <v>28</v>
      </c>
      <c r="DI409" s="12">
        <f>MATCH(CONCATENATE("B ",TEXT($BV409,"mmm-yyyy")),Curves!$11:$11,0)</f>
        <v>16</v>
      </c>
      <c r="DJ409" s="12">
        <f>MATCH(CONCATENATE("DISC ",TEXT($BV409,"mmm-yyyy")),Curves!$11:$11,0)</f>
        <v>40</v>
      </c>
      <c r="DL409" s="12">
        <f>MATCH(CONCATENATE("NG ",TEXT($BW409,"mmm-yyyy")),Curves!$11:$11,0)</f>
        <v>29</v>
      </c>
      <c r="DM409" s="12">
        <f>MATCH(CONCATENATE("B ",TEXT($BW409,"mmm-yyyy")),Curves!$11:$11,0)</f>
        <v>17</v>
      </c>
      <c r="DN409" s="12">
        <f>MATCH(CONCATENATE("DISC ",TEXT($BW409,"mmm-yyyy")),Curves!$11:$11,0)</f>
        <v>41</v>
      </c>
      <c r="DP409" s="12">
        <f>MATCH(CONCATENATE("NG ",TEXT($BX409,"mmm-yyyy")),Curves!$11:$11,0)</f>
        <v>30</v>
      </c>
      <c r="DQ409" s="12">
        <f>MATCH(CONCATENATE("B ",TEXT($BX409,"mmm-yyyy")),Curves!$11:$11,0)</f>
        <v>18</v>
      </c>
      <c r="DR409" s="12">
        <f>MATCH(CONCATENATE("DISC ",TEXT($BX409,"mmm-yyyy")),Curves!$11:$11,0)</f>
        <v>42</v>
      </c>
    </row>
    <row r="410" spans="2:122" x14ac:dyDescent="0.2">
      <c r="B410" s="6" t="str">
        <f t="shared" si="487"/>
        <v/>
      </c>
      <c r="C410" s="27" t="str">
        <f>IF(Curves!C419&lt;&gt;"",Curves!C419,"")</f>
        <v/>
      </c>
      <c r="D410" s="31"/>
      <c r="E410" s="20" t="e">
        <f t="shared" si="488"/>
        <v>#N/A</v>
      </c>
      <c r="F410" s="20" t="e">
        <f t="shared" si="490"/>
        <v>#N/A</v>
      </c>
      <c r="G410" s="20" t="e">
        <f t="shared" si="491"/>
        <v>#N/A</v>
      </c>
      <c r="H410" s="20" t="e">
        <f t="shared" si="492"/>
        <v>#N/A</v>
      </c>
      <c r="I410" s="20" t="e">
        <f t="shared" si="493"/>
        <v>#N/A</v>
      </c>
      <c r="J410" s="20" t="e">
        <f t="shared" si="494"/>
        <v>#N/A</v>
      </c>
      <c r="K410" s="20" t="e">
        <f t="shared" si="495"/>
        <v>#N/A</v>
      </c>
      <c r="L410" s="20" t="e">
        <f t="shared" si="496"/>
        <v>#N/A</v>
      </c>
      <c r="M410" s="20" t="e">
        <f t="shared" si="497"/>
        <v>#N/A</v>
      </c>
      <c r="N410" s="20" t="e">
        <f t="shared" si="498"/>
        <v>#N/A</v>
      </c>
      <c r="O410" s="21" t="e">
        <f t="shared" si="499"/>
        <v>#N/A</v>
      </c>
      <c r="P410" s="20"/>
      <c r="Q410" s="50" t="e">
        <f t="shared" si="500"/>
        <v>#N/A</v>
      </c>
      <c r="R410" s="50" t="e">
        <f t="shared" si="469"/>
        <v>#N/A</v>
      </c>
      <c r="S410" s="51" t="e">
        <f t="shared" si="501"/>
        <v>#N/A</v>
      </c>
      <c r="U410" s="34" t="e">
        <f>INDEX(Curves!$A$12:$AZ$907,$CA410,CB410)</f>
        <v>#N/A</v>
      </c>
      <c r="V410" s="34" t="e">
        <f>INDEX(Curves!$A$12:$AZ$907,$CA410,CC410)</f>
        <v>#N/A</v>
      </c>
      <c r="W410" s="34" t="e">
        <f>INDEX(Curves!$A$12:$AZ$907,$CA410,CD410)</f>
        <v>#N/A</v>
      </c>
      <c r="X410" s="34"/>
      <c r="Y410" s="34" t="e">
        <f>INDEX(Curves!$A$12:$AZ$907,$CA410,CF410)</f>
        <v>#N/A</v>
      </c>
      <c r="Z410" s="34" t="e">
        <f>INDEX(Curves!$A$12:$AZ$907,$CA410,CG410)</f>
        <v>#N/A</v>
      </c>
      <c r="AA410" s="34" t="e">
        <f>INDEX(Curves!$A$12:$AZ$907,$CA410,CH410)</f>
        <v>#N/A</v>
      </c>
      <c r="AB410" s="34"/>
      <c r="AC410" s="34" t="e">
        <f>INDEX(Curves!$A$12:$AZ$907,$CA410,CJ410)</f>
        <v>#N/A</v>
      </c>
      <c r="AD410" s="34" t="e">
        <f>INDEX(Curves!$A$12:$AZ$907,$CA410,CK410)</f>
        <v>#N/A</v>
      </c>
      <c r="AE410" s="34" t="e">
        <f>INDEX(Curves!$A$12:$AZ$907,$CA410,CL410)</f>
        <v>#N/A</v>
      </c>
      <c r="AF410" s="34"/>
      <c r="AG410" s="34" t="e">
        <f>INDEX(Curves!$A$12:$AZ$907,$CA410,CN410)</f>
        <v>#N/A</v>
      </c>
      <c r="AH410" s="34" t="e">
        <f>INDEX(Curves!$A$12:$AZ$907,$CA410,CO410)</f>
        <v>#N/A</v>
      </c>
      <c r="AI410" s="34" t="e">
        <f>INDEX(Curves!$A$12:$AZ$907,$CA410,CP410)</f>
        <v>#N/A</v>
      </c>
      <c r="AJ410" s="34"/>
      <c r="AK410" s="34" t="e">
        <f>INDEX(Curves!$A$12:$AZ$907,$CA410,CR410)</f>
        <v>#N/A</v>
      </c>
      <c r="AL410" s="34" t="e">
        <f>INDEX(Curves!$A$12:$AZ$907,$CA410,CS410)</f>
        <v>#N/A</v>
      </c>
      <c r="AM410" s="34" t="e">
        <f>INDEX(Curves!$A$12:$AZ$907,$CA410,CT410)</f>
        <v>#N/A</v>
      </c>
      <c r="AN410" s="34"/>
      <c r="AO410" s="34" t="e">
        <f>INDEX(Curves!$A$12:$AZ$907,$CA410,CV410)</f>
        <v>#N/A</v>
      </c>
      <c r="AP410" s="34" t="e">
        <f>INDEX(Curves!$A$12:$AZ$907,$CA410,CW410)</f>
        <v>#N/A</v>
      </c>
      <c r="AQ410" s="34" t="e">
        <f>INDEX(Curves!$A$12:$AZ$907,$CA410,CX410)</f>
        <v>#N/A</v>
      </c>
      <c r="AR410" s="34"/>
      <c r="AS410" s="34" t="e">
        <f>INDEX(Curves!$A$12:$AZ$907,$CA410,CZ410)</f>
        <v>#N/A</v>
      </c>
      <c r="AT410" s="34" t="e">
        <f>INDEX(Curves!$A$12:$AZ$907,$CA410,DA410)</f>
        <v>#N/A</v>
      </c>
      <c r="AU410" s="34" t="e">
        <f>INDEX(Curves!$A$12:$AZ$907,$CA410,DB410)</f>
        <v>#N/A</v>
      </c>
      <c r="AV410" s="34"/>
      <c r="AW410" s="34" t="e">
        <f>INDEX(Curves!$A$12:$AZ$907,$CA410,DD410)</f>
        <v>#N/A</v>
      </c>
      <c r="AX410" s="34" t="e">
        <f>INDEX(Curves!$A$12:$AZ$907,$CA410,DE410)</f>
        <v>#N/A</v>
      </c>
      <c r="AY410" s="34" t="e">
        <f>INDEX(Curves!$A$12:$AZ$907,$CA410,DF410)</f>
        <v>#N/A</v>
      </c>
      <c r="AZ410" s="34"/>
      <c r="BA410" s="34" t="e">
        <f>INDEX(Curves!$A$12:$AZ$907,$CA410,DH410)</f>
        <v>#N/A</v>
      </c>
      <c r="BB410" s="34" t="e">
        <f>INDEX(Curves!$A$12:$AZ$907,$CA410,DI410)</f>
        <v>#N/A</v>
      </c>
      <c r="BC410" s="34" t="e">
        <f>INDEX(Curves!$A$12:$AZ$907,$CA410,DJ410)</f>
        <v>#N/A</v>
      </c>
      <c r="BD410" s="34"/>
      <c r="BE410" s="34" t="e">
        <f>INDEX(Curves!$A$12:$AZ$907,$CA410,DL410)</f>
        <v>#N/A</v>
      </c>
      <c r="BF410" s="34" t="e">
        <f>INDEX(Curves!$A$12:$AZ$907,$CA410,DM410)</f>
        <v>#N/A</v>
      </c>
      <c r="BG410" s="34" t="e">
        <f>INDEX(Curves!$A$12:$AZ$907,$CA410,DN410)</f>
        <v>#N/A</v>
      </c>
      <c r="BH410" s="34"/>
      <c r="BI410" s="34" t="e">
        <f>INDEX(Curves!$A$12:$AZ$907,$CA410,DP410)</f>
        <v>#N/A</v>
      </c>
      <c r="BJ410" s="34" t="e">
        <f>INDEX(Curves!$A$12:$AZ$907,$CA410,DQ410)</f>
        <v>#N/A</v>
      </c>
      <c r="BK410" s="34" t="e">
        <f>INDEX(Curves!$A$12:$AZ$907,$CA410,DR410)</f>
        <v>#N/A</v>
      </c>
      <c r="BL410"/>
      <c r="BM410"/>
      <c r="BN410" s="17">
        <f t="shared" si="503"/>
        <v>36647</v>
      </c>
      <c r="BO410" s="17">
        <f t="shared" ref="BO410:BX410" si="525">EOMONTH(BN410,1)</f>
        <v>36707</v>
      </c>
      <c r="BP410" s="17">
        <f t="shared" si="525"/>
        <v>36738</v>
      </c>
      <c r="BQ410" s="17">
        <f t="shared" si="525"/>
        <v>36769</v>
      </c>
      <c r="BR410" s="17">
        <f t="shared" si="525"/>
        <v>36799</v>
      </c>
      <c r="BS410" s="17">
        <f t="shared" si="525"/>
        <v>36830</v>
      </c>
      <c r="BT410" s="17">
        <f t="shared" si="525"/>
        <v>36860</v>
      </c>
      <c r="BU410" s="17">
        <f t="shared" si="525"/>
        <v>36891</v>
      </c>
      <c r="BV410" s="17">
        <f t="shared" si="525"/>
        <v>36922</v>
      </c>
      <c r="BW410" s="17">
        <f t="shared" si="525"/>
        <v>36950</v>
      </c>
      <c r="BX410" s="17">
        <f t="shared" si="525"/>
        <v>36981</v>
      </c>
      <c r="BY410" s="9"/>
      <c r="CA410" s="12" t="e">
        <f>MATCH(C410,Curves!$C$12:$C$433,0)</f>
        <v>#N/A</v>
      </c>
      <c r="CB410" s="12">
        <f>MATCH(CONCATENATE("NG ",TEXT($BN410,"mmm-yyyy")),Curves!$11:$11,0)</f>
        <v>20</v>
      </c>
      <c r="CC410" s="12">
        <f>MATCH(CONCATENATE("B ",TEXT($BN410,"mmm-yyyy")),Curves!$11:$11,0)</f>
        <v>8</v>
      </c>
      <c r="CD410" s="12">
        <f>MATCH(CONCATENATE("DISC ",TEXT($BN410,"mmm-yyyy")),Curves!$11:$11,0)</f>
        <v>32</v>
      </c>
      <c r="CE410" s="12"/>
      <c r="CF410" s="12">
        <f>MATCH(CONCATENATE("NG ",TEXT($BO410,"mmm-yyyy")),Curves!$11:$11,0)</f>
        <v>21</v>
      </c>
      <c r="CG410" s="12">
        <f>MATCH(CONCATENATE("B ",TEXT($BO410,"mmm-yyyy")),Curves!$11:$11,0)</f>
        <v>9</v>
      </c>
      <c r="CH410" s="12">
        <f>MATCH(CONCATENATE("DISC ",TEXT($BO410,"mmm-yyyy")),Curves!$11:$11,0)</f>
        <v>33</v>
      </c>
      <c r="CI410" s="12"/>
      <c r="CJ410" s="12">
        <f>MATCH(CONCATENATE("NG ",TEXT($BP410,"mmm-yyyy")),Curves!$11:$11,0)</f>
        <v>22</v>
      </c>
      <c r="CK410" s="12">
        <f>MATCH(CONCATENATE("B ",TEXT($BP410,"mmm-yyyy")),Curves!$11:$11,0)</f>
        <v>10</v>
      </c>
      <c r="CL410" s="12">
        <f>MATCH(CONCATENATE("DISC ",TEXT($BP410,"mmm-yyyy")),Curves!$11:$11,0)</f>
        <v>34</v>
      </c>
      <c r="CM410" s="12"/>
      <c r="CN410" s="12">
        <f>MATCH(CONCATENATE("NG ",TEXT($BQ410,"mmm-yyyy")),Curves!$11:$11,0)</f>
        <v>23</v>
      </c>
      <c r="CO410" s="12">
        <f>MATCH(CONCATENATE("B ",TEXT($BQ410,"mmm-yyyy")),Curves!$11:$11,0)</f>
        <v>11</v>
      </c>
      <c r="CP410" s="12">
        <f>MATCH(CONCATENATE("DISC ",TEXT($BQ410,"mmm-yyyy")),Curves!$11:$11,0)</f>
        <v>35</v>
      </c>
      <c r="CQ410" s="12"/>
      <c r="CR410" s="12">
        <f>MATCH(CONCATENATE("NG ",TEXT($BR410,"mmm-yyyy")),Curves!$11:$11,0)</f>
        <v>24</v>
      </c>
      <c r="CS410" s="12">
        <f>MATCH(CONCATENATE("B ",TEXT($BR410,"mmm-yyyy")),Curves!$11:$11,0)</f>
        <v>12</v>
      </c>
      <c r="CT410" s="12">
        <f>MATCH(CONCATENATE("DISC ",TEXT($BR410,"mmm-yyyy")),Curves!$11:$11,0)</f>
        <v>36</v>
      </c>
      <c r="CU410" s="12"/>
      <c r="CV410" s="12">
        <f>MATCH(CONCATENATE("NG ",TEXT($BS410,"mmm-yyyy")),Curves!$11:$11,0)</f>
        <v>25</v>
      </c>
      <c r="CW410" s="12">
        <f>MATCH(CONCATENATE("B ",TEXT($BS410,"mmm-yyyy")),Curves!$11:$11,0)</f>
        <v>13</v>
      </c>
      <c r="CX410" s="12">
        <f>MATCH(CONCATENATE("DISC ",TEXT($BS410,"mmm-yyyy")),Curves!$11:$11,0)</f>
        <v>37</v>
      </c>
      <c r="CY410" s="12"/>
      <c r="CZ410" s="12">
        <f>MATCH(CONCATENATE("NG ",TEXT($BT410,"mmm-yyyy")),Curves!$11:$11,0)</f>
        <v>26</v>
      </c>
      <c r="DA410" s="12">
        <f>MATCH(CONCATENATE("B ",TEXT($BT410,"mmm-yyyy")),Curves!$11:$11,0)</f>
        <v>14</v>
      </c>
      <c r="DB410" s="12">
        <f>MATCH(CONCATENATE("DISC ",TEXT($BT410,"mmm-yyyy")),Curves!$11:$11,0)</f>
        <v>38</v>
      </c>
      <c r="DC410" s="12"/>
      <c r="DD410" s="12">
        <f>MATCH(CONCATENATE("NG ",TEXT($BU410,"mmm-yyyy")),Curves!$11:$11,0)</f>
        <v>27</v>
      </c>
      <c r="DE410" s="12">
        <f>MATCH(CONCATENATE("B ",TEXT($BU410,"mmm-yyyy")),Curves!$11:$11,0)</f>
        <v>15</v>
      </c>
      <c r="DF410" s="12">
        <f>MATCH(CONCATENATE("DISC ",TEXT($BU410,"mmm-yyyy")),Curves!$11:$11,0)</f>
        <v>39</v>
      </c>
      <c r="DG410" s="12"/>
      <c r="DH410" s="12">
        <f>MATCH(CONCATENATE("NG ",TEXT($BV410,"mmm-yyyy")),Curves!$11:$11,0)</f>
        <v>28</v>
      </c>
      <c r="DI410" s="12">
        <f>MATCH(CONCATENATE("B ",TEXT($BV410,"mmm-yyyy")),Curves!$11:$11,0)</f>
        <v>16</v>
      </c>
      <c r="DJ410" s="12">
        <f>MATCH(CONCATENATE("DISC ",TEXT($BV410,"mmm-yyyy")),Curves!$11:$11,0)</f>
        <v>40</v>
      </c>
      <c r="DL410" s="12">
        <f>MATCH(CONCATENATE("NG ",TEXT($BW410,"mmm-yyyy")),Curves!$11:$11,0)</f>
        <v>29</v>
      </c>
      <c r="DM410" s="12">
        <f>MATCH(CONCATENATE("B ",TEXT($BW410,"mmm-yyyy")),Curves!$11:$11,0)</f>
        <v>17</v>
      </c>
      <c r="DN410" s="12">
        <f>MATCH(CONCATENATE("DISC ",TEXT($BW410,"mmm-yyyy")),Curves!$11:$11,0)</f>
        <v>41</v>
      </c>
      <c r="DP410" s="12">
        <f>MATCH(CONCATENATE("NG ",TEXT($BX410,"mmm-yyyy")),Curves!$11:$11,0)</f>
        <v>30</v>
      </c>
      <c r="DQ410" s="12">
        <f>MATCH(CONCATENATE("B ",TEXT($BX410,"mmm-yyyy")),Curves!$11:$11,0)</f>
        <v>18</v>
      </c>
      <c r="DR410" s="12">
        <f>MATCH(CONCATENATE("DISC ",TEXT($BX410,"mmm-yyyy")),Curves!$11:$11,0)</f>
        <v>42</v>
      </c>
    </row>
    <row r="411" spans="2:122" x14ac:dyDescent="0.2">
      <c r="B411" s="6" t="str">
        <f t="shared" si="487"/>
        <v/>
      </c>
      <c r="C411" s="27" t="str">
        <f>IF(Curves!C420&lt;&gt;"",Curves!C420,"")</f>
        <v/>
      </c>
      <c r="D411" s="31"/>
      <c r="E411" s="20" t="e">
        <f t="shared" si="488"/>
        <v>#N/A</v>
      </c>
      <c r="F411" s="20" t="e">
        <f t="shared" si="490"/>
        <v>#N/A</v>
      </c>
      <c r="G411" s="20" t="e">
        <f t="shared" si="491"/>
        <v>#N/A</v>
      </c>
      <c r="H411" s="20" t="e">
        <f t="shared" si="492"/>
        <v>#N/A</v>
      </c>
      <c r="I411" s="20" t="e">
        <f t="shared" si="493"/>
        <v>#N/A</v>
      </c>
      <c r="J411" s="20" t="e">
        <f t="shared" si="494"/>
        <v>#N/A</v>
      </c>
      <c r="K411" s="20" t="e">
        <f t="shared" si="495"/>
        <v>#N/A</v>
      </c>
      <c r="L411" s="20" t="e">
        <f t="shared" si="496"/>
        <v>#N/A</v>
      </c>
      <c r="M411" s="20" t="e">
        <f t="shared" si="497"/>
        <v>#N/A</v>
      </c>
      <c r="N411" s="20" t="e">
        <f t="shared" si="498"/>
        <v>#N/A</v>
      </c>
      <c r="O411" s="21" t="e">
        <f t="shared" si="499"/>
        <v>#N/A</v>
      </c>
      <c r="P411" s="20"/>
      <c r="Q411" s="50" t="e">
        <f t="shared" si="500"/>
        <v>#N/A</v>
      </c>
      <c r="R411" s="50" t="e">
        <f t="shared" si="469"/>
        <v>#N/A</v>
      </c>
      <c r="S411" s="51" t="e">
        <f t="shared" si="501"/>
        <v>#N/A</v>
      </c>
      <c r="U411" s="34" t="e">
        <f>INDEX(Curves!$A$12:$AZ$907,$CA411,CB411)</f>
        <v>#N/A</v>
      </c>
      <c r="V411" s="34" t="e">
        <f>INDEX(Curves!$A$12:$AZ$907,$CA411,CC411)</f>
        <v>#N/A</v>
      </c>
      <c r="W411" s="34" t="e">
        <f>INDEX(Curves!$A$12:$AZ$907,$CA411,CD411)</f>
        <v>#N/A</v>
      </c>
      <c r="X411" s="34"/>
      <c r="Y411" s="34" t="e">
        <f>INDEX(Curves!$A$12:$AZ$907,$CA411,CF411)</f>
        <v>#N/A</v>
      </c>
      <c r="Z411" s="34" t="e">
        <f>INDEX(Curves!$A$12:$AZ$907,$CA411,CG411)</f>
        <v>#N/A</v>
      </c>
      <c r="AA411" s="34" t="e">
        <f>INDEX(Curves!$A$12:$AZ$907,$CA411,CH411)</f>
        <v>#N/A</v>
      </c>
      <c r="AB411" s="34"/>
      <c r="AC411" s="34" t="e">
        <f>INDEX(Curves!$A$12:$AZ$907,$CA411,CJ411)</f>
        <v>#N/A</v>
      </c>
      <c r="AD411" s="34" t="e">
        <f>INDEX(Curves!$A$12:$AZ$907,$CA411,CK411)</f>
        <v>#N/A</v>
      </c>
      <c r="AE411" s="34" t="e">
        <f>INDEX(Curves!$A$12:$AZ$907,$CA411,CL411)</f>
        <v>#N/A</v>
      </c>
      <c r="AF411" s="34"/>
      <c r="AG411" s="34" t="e">
        <f>INDEX(Curves!$A$12:$AZ$907,$CA411,CN411)</f>
        <v>#N/A</v>
      </c>
      <c r="AH411" s="34" t="e">
        <f>INDEX(Curves!$A$12:$AZ$907,$CA411,CO411)</f>
        <v>#N/A</v>
      </c>
      <c r="AI411" s="34" t="e">
        <f>INDEX(Curves!$A$12:$AZ$907,$CA411,CP411)</f>
        <v>#N/A</v>
      </c>
      <c r="AJ411" s="34"/>
      <c r="AK411" s="34" t="e">
        <f>INDEX(Curves!$A$12:$AZ$907,$CA411,CR411)</f>
        <v>#N/A</v>
      </c>
      <c r="AL411" s="34" t="e">
        <f>INDEX(Curves!$A$12:$AZ$907,$CA411,CS411)</f>
        <v>#N/A</v>
      </c>
      <c r="AM411" s="34" t="e">
        <f>INDEX(Curves!$A$12:$AZ$907,$CA411,CT411)</f>
        <v>#N/A</v>
      </c>
      <c r="AN411" s="34"/>
      <c r="AO411" s="34" t="e">
        <f>INDEX(Curves!$A$12:$AZ$907,$CA411,CV411)</f>
        <v>#N/A</v>
      </c>
      <c r="AP411" s="34" t="e">
        <f>INDEX(Curves!$A$12:$AZ$907,$CA411,CW411)</f>
        <v>#N/A</v>
      </c>
      <c r="AQ411" s="34" t="e">
        <f>INDEX(Curves!$A$12:$AZ$907,$CA411,CX411)</f>
        <v>#N/A</v>
      </c>
      <c r="AR411" s="34"/>
      <c r="AS411" s="34" t="e">
        <f>INDEX(Curves!$A$12:$AZ$907,$CA411,CZ411)</f>
        <v>#N/A</v>
      </c>
      <c r="AT411" s="34" t="e">
        <f>INDEX(Curves!$A$12:$AZ$907,$CA411,DA411)</f>
        <v>#N/A</v>
      </c>
      <c r="AU411" s="34" t="e">
        <f>INDEX(Curves!$A$12:$AZ$907,$CA411,DB411)</f>
        <v>#N/A</v>
      </c>
      <c r="AV411" s="34"/>
      <c r="AW411" s="34" t="e">
        <f>INDEX(Curves!$A$12:$AZ$907,$CA411,DD411)</f>
        <v>#N/A</v>
      </c>
      <c r="AX411" s="34" t="e">
        <f>INDEX(Curves!$A$12:$AZ$907,$CA411,DE411)</f>
        <v>#N/A</v>
      </c>
      <c r="AY411" s="34" t="e">
        <f>INDEX(Curves!$A$12:$AZ$907,$CA411,DF411)</f>
        <v>#N/A</v>
      </c>
      <c r="AZ411" s="34"/>
      <c r="BA411" s="34" t="e">
        <f>INDEX(Curves!$A$12:$AZ$907,$CA411,DH411)</f>
        <v>#N/A</v>
      </c>
      <c r="BB411" s="34" t="e">
        <f>INDEX(Curves!$A$12:$AZ$907,$CA411,DI411)</f>
        <v>#N/A</v>
      </c>
      <c r="BC411" s="34" t="e">
        <f>INDEX(Curves!$A$12:$AZ$907,$CA411,DJ411)</f>
        <v>#N/A</v>
      </c>
      <c r="BD411" s="34"/>
      <c r="BE411" s="34" t="e">
        <f>INDEX(Curves!$A$12:$AZ$907,$CA411,DL411)</f>
        <v>#N/A</v>
      </c>
      <c r="BF411" s="34" t="e">
        <f>INDEX(Curves!$A$12:$AZ$907,$CA411,DM411)</f>
        <v>#N/A</v>
      </c>
      <c r="BG411" s="34" t="e">
        <f>INDEX(Curves!$A$12:$AZ$907,$CA411,DN411)</f>
        <v>#N/A</v>
      </c>
      <c r="BH411" s="34"/>
      <c r="BI411" s="34" t="e">
        <f>INDEX(Curves!$A$12:$AZ$907,$CA411,DP411)</f>
        <v>#N/A</v>
      </c>
      <c r="BJ411" s="34" t="e">
        <f>INDEX(Curves!$A$12:$AZ$907,$CA411,DQ411)</f>
        <v>#N/A</v>
      </c>
      <c r="BK411" s="34" t="e">
        <f>INDEX(Curves!$A$12:$AZ$907,$CA411,DR411)</f>
        <v>#N/A</v>
      </c>
      <c r="BL411"/>
      <c r="BM411"/>
      <c r="BN411" s="17">
        <f t="shared" si="503"/>
        <v>36647</v>
      </c>
      <c r="BO411" s="17">
        <f t="shared" ref="BO411:BX411" si="526">EOMONTH(BN411,1)</f>
        <v>36707</v>
      </c>
      <c r="BP411" s="17">
        <f t="shared" si="526"/>
        <v>36738</v>
      </c>
      <c r="BQ411" s="17">
        <f t="shared" si="526"/>
        <v>36769</v>
      </c>
      <c r="BR411" s="17">
        <f t="shared" si="526"/>
        <v>36799</v>
      </c>
      <c r="BS411" s="17">
        <f t="shared" si="526"/>
        <v>36830</v>
      </c>
      <c r="BT411" s="17">
        <f t="shared" si="526"/>
        <v>36860</v>
      </c>
      <c r="BU411" s="17">
        <f t="shared" si="526"/>
        <v>36891</v>
      </c>
      <c r="BV411" s="17">
        <f t="shared" si="526"/>
        <v>36922</v>
      </c>
      <c r="BW411" s="17">
        <f t="shared" si="526"/>
        <v>36950</v>
      </c>
      <c r="BX411" s="17">
        <f t="shared" si="526"/>
        <v>36981</v>
      </c>
      <c r="BY411" s="9"/>
      <c r="CA411" s="12" t="e">
        <f>MATCH(C411,Curves!$C$12:$C$433,0)</f>
        <v>#N/A</v>
      </c>
      <c r="CB411" s="12">
        <f>MATCH(CONCATENATE("NG ",TEXT($BN411,"mmm-yyyy")),Curves!$11:$11,0)</f>
        <v>20</v>
      </c>
      <c r="CC411" s="12">
        <f>MATCH(CONCATENATE("B ",TEXT($BN411,"mmm-yyyy")),Curves!$11:$11,0)</f>
        <v>8</v>
      </c>
      <c r="CD411" s="12">
        <f>MATCH(CONCATENATE("DISC ",TEXT($BN411,"mmm-yyyy")),Curves!$11:$11,0)</f>
        <v>32</v>
      </c>
      <c r="CE411" s="12"/>
      <c r="CF411" s="12">
        <f>MATCH(CONCATENATE("NG ",TEXT($BO411,"mmm-yyyy")),Curves!$11:$11,0)</f>
        <v>21</v>
      </c>
      <c r="CG411" s="12">
        <f>MATCH(CONCATENATE("B ",TEXT($BO411,"mmm-yyyy")),Curves!$11:$11,0)</f>
        <v>9</v>
      </c>
      <c r="CH411" s="12">
        <f>MATCH(CONCATENATE("DISC ",TEXT($BO411,"mmm-yyyy")),Curves!$11:$11,0)</f>
        <v>33</v>
      </c>
      <c r="CI411" s="12"/>
      <c r="CJ411" s="12">
        <f>MATCH(CONCATENATE("NG ",TEXT($BP411,"mmm-yyyy")),Curves!$11:$11,0)</f>
        <v>22</v>
      </c>
      <c r="CK411" s="12">
        <f>MATCH(CONCATENATE("B ",TEXT($BP411,"mmm-yyyy")),Curves!$11:$11,0)</f>
        <v>10</v>
      </c>
      <c r="CL411" s="12">
        <f>MATCH(CONCATENATE("DISC ",TEXT($BP411,"mmm-yyyy")),Curves!$11:$11,0)</f>
        <v>34</v>
      </c>
      <c r="CM411" s="12"/>
      <c r="CN411" s="12">
        <f>MATCH(CONCATENATE("NG ",TEXT($BQ411,"mmm-yyyy")),Curves!$11:$11,0)</f>
        <v>23</v>
      </c>
      <c r="CO411" s="12">
        <f>MATCH(CONCATENATE("B ",TEXT($BQ411,"mmm-yyyy")),Curves!$11:$11,0)</f>
        <v>11</v>
      </c>
      <c r="CP411" s="12">
        <f>MATCH(CONCATENATE("DISC ",TEXT($BQ411,"mmm-yyyy")),Curves!$11:$11,0)</f>
        <v>35</v>
      </c>
      <c r="CQ411" s="12"/>
      <c r="CR411" s="12">
        <f>MATCH(CONCATENATE("NG ",TEXT($BR411,"mmm-yyyy")),Curves!$11:$11,0)</f>
        <v>24</v>
      </c>
      <c r="CS411" s="12">
        <f>MATCH(CONCATENATE("B ",TEXT($BR411,"mmm-yyyy")),Curves!$11:$11,0)</f>
        <v>12</v>
      </c>
      <c r="CT411" s="12">
        <f>MATCH(CONCATENATE("DISC ",TEXT($BR411,"mmm-yyyy")),Curves!$11:$11,0)</f>
        <v>36</v>
      </c>
      <c r="CU411" s="12"/>
      <c r="CV411" s="12">
        <f>MATCH(CONCATENATE("NG ",TEXT($BS411,"mmm-yyyy")),Curves!$11:$11,0)</f>
        <v>25</v>
      </c>
      <c r="CW411" s="12">
        <f>MATCH(CONCATENATE("B ",TEXT($BS411,"mmm-yyyy")),Curves!$11:$11,0)</f>
        <v>13</v>
      </c>
      <c r="CX411" s="12">
        <f>MATCH(CONCATENATE("DISC ",TEXT($BS411,"mmm-yyyy")),Curves!$11:$11,0)</f>
        <v>37</v>
      </c>
      <c r="CY411" s="12"/>
      <c r="CZ411" s="12">
        <f>MATCH(CONCATENATE("NG ",TEXT($BT411,"mmm-yyyy")),Curves!$11:$11,0)</f>
        <v>26</v>
      </c>
      <c r="DA411" s="12">
        <f>MATCH(CONCATENATE("B ",TEXT($BT411,"mmm-yyyy")),Curves!$11:$11,0)</f>
        <v>14</v>
      </c>
      <c r="DB411" s="12">
        <f>MATCH(CONCATENATE("DISC ",TEXT($BT411,"mmm-yyyy")),Curves!$11:$11,0)</f>
        <v>38</v>
      </c>
      <c r="DC411" s="12"/>
      <c r="DD411" s="12">
        <f>MATCH(CONCATENATE("NG ",TEXT($BU411,"mmm-yyyy")),Curves!$11:$11,0)</f>
        <v>27</v>
      </c>
      <c r="DE411" s="12">
        <f>MATCH(CONCATENATE("B ",TEXT($BU411,"mmm-yyyy")),Curves!$11:$11,0)</f>
        <v>15</v>
      </c>
      <c r="DF411" s="12">
        <f>MATCH(CONCATENATE("DISC ",TEXT($BU411,"mmm-yyyy")),Curves!$11:$11,0)</f>
        <v>39</v>
      </c>
      <c r="DG411" s="12"/>
      <c r="DH411" s="12">
        <f>MATCH(CONCATENATE("NG ",TEXT($BV411,"mmm-yyyy")),Curves!$11:$11,0)</f>
        <v>28</v>
      </c>
      <c r="DI411" s="12">
        <f>MATCH(CONCATENATE("B ",TEXT($BV411,"mmm-yyyy")),Curves!$11:$11,0)</f>
        <v>16</v>
      </c>
      <c r="DJ411" s="12">
        <f>MATCH(CONCATENATE("DISC ",TEXT($BV411,"mmm-yyyy")),Curves!$11:$11,0)</f>
        <v>40</v>
      </c>
      <c r="DL411" s="12">
        <f>MATCH(CONCATENATE("NG ",TEXT($BW411,"mmm-yyyy")),Curves!$11:$11,0)</f>
        <v>29</v>
      </c>
      <c r="DM411" s="12">
        <f>MATCH(CONCATENATE("B ",TEXT($BW411,"mmm-yyyy")),Curves!$11:$11,0)</f>
        <v>17</v>
      </c>
      <c r="DN411" s="12">
        <f>MATCH(CONCATENATE("DISC ",TEXT($BW411,"mmm-yyyy")),Curves!$11:$11,0)</f>
        <v>41</v>
      </c>
      <c r="DP411" s="12">
        <f>MATCH(CONCATENATE("NG ",TEXT($BX411,"mmm-yyyy")),Curves!$11:$11,0)</f>
        <v>30</v>
      </c>
      <c r="DQ411" s="12">
        <f>MATCH(CONCATENATE("B ",TEXT($BX411,"mmm-yyyy")),Curves!$11:$11,0)</f>
        <v>18</v>
      </c>
      <c r="DR411" s="12">
        <f>MATCH(CONCATENATE("DISC ",TEXT($BX411,"mmm-yyyy")),Curves!$11:$11,0)</f>
        <v>42</v>
      </c>
    </row>
    <row r="412" spans="2:122" x14ac:dyDescent="0.2">
      <c r="B412" s="6" t="str">
        <f t="shared" si="487"/>
        <v/>
      </c>
      <c r="C412" s="27" t="str">
        <f>IF(Curves!C421&lt;&gt;"",Curves!C421,"")</f>
        <v/>
      </c>
      <c r="D412" s="31"/>
      <c r="E412" s="20" t="e">
        <f t="shared" si="488"/>
        <v>#N/A</v>
      </c>
      <c r="F412" s="20" t="e">
        <f t="shared" si="490"/>
        <v>#N/A</v>
      </c>
      <c r="G412" s="20" t="e">
        <f t="shared" si="491"/>
        <v>#N/A</v>
      </c>
      <c r="H412" s="20" t="e">
        <f t="shared" si="492"/>
        <v>#N/A</v>
      </c>
      <c r="I412" s="20" t="e">
        <f t="shared" si="493"/>
        <v>#N/A</v>
      </c>
      <c r="J412" s="20" t="e">
        <f t="shared" si="494"/>
        <v>#N/A</v>
      </c>
      <c r="K412" s="20" t="e">
        <f t="shared" si="495"/>
        <v>#N/A</v>
      </c>
      <c r="L412" s="20" t="e">
        <f t="shared" si="496"/>
        <v>#N/A</v>
      </c>
      <c r="M412" s="20" t="e">
        <f t="shared" si="497"/>
        <v>#N/A</v>
      </c>
      <c r="N412" s="20" t="e">
        <f t="shared" si="498"/>
        <v>#N/A</v>
      </c>
      <c r="O412" s="21" t="e">
        <f t="shared" si="499"/>
        <v>#N/A</v>
      </c>
      <c r="P412" s="20"/>
      <c r="Q412" s="50" t="e">
        <f t="shared" si="500"/>
        <v>#N/A</v>
      </c>
      <c r="R412" s="50" t="e">
        <f t="shared" si="469"/>
        <v>#N/A</v>
      </c>
      <c r="S412" s="51" t="e">
        <f t="shared" si="501"/>
        <v>#N/A</v>
      </c>
      <c r="U412" s="34" t="e">
        <f>INDEX(Curves!$A$12:$AZ$907,$CA412,CB412)</f>
        <v>#N/A</v>
      </c>
      <c r="V412" s="34" t="e">
        <f>INDEX(Curves!$A$12:$AZ$907,$CA412,CC412)</f>
        <v>#N/A</v>
      </c>
      <c r="W412" s="34" t="e">
        <f>INDEX(Curves!$A$12:$AZ$907,$CA412,CD412)</f>
        <v>#N/A</v>
      </c>
      <c r="X412" s="34"/>
      <c r="Y412" s="34" t="e">
        <f>INDEX(Curves!$A$12:$AZ$907,$CA412,CF412)</f>
        <v>#N/A</v>
      </c>
      <c r="Z412" s="34" t="e">
        <f>INDEX(Curves!$A$12:$AZ$907,$CA412,CG412)</f>
        <v>#N/A</v>
      </c>
      <c r="AA412" s="34" t="e">
        <f>INDEX(Curves!$A$12:$AZ$907,$CA412,CH412)</f>
        <v>#N/A</v>
      </c>
      <c r="AB412" s="34"/>
      <c r="AC412" s="34" t="e">
        <f>INDEX(Curves!$A$12:$AZ$907,$CA412,CJ412)</f>
        <v>#N/A</v>
      </c>
      <c r="AD412" s="34" t="e">
        <f>INDEX(Curves!$A$12:$AZ$907,$CA412,CK412)</f>
        <v>#N/A</v>
      </c>
      <c r="AE412" s="34" t="e">
        <f>INDEX(Curves!$A$12:$AZ$907,$CA412,CL412)</f>
        <v>#N/A</v>
      </c>
      <c r="AF412" s="34"/>
      <c r="AG412" s="34" t="e">
        <f>INDEX(Curves!$A$12:$AZ$907,$CA412,CN412)</f>
        <v>#N/A</v>
      </c>
      <c r="AH412" s="34" t="e">
        <f>INDEX(Curves!$A$12:$AZ$907,$CA412,CO412)</f>
        <v>#N/A</v>
      </c>
      <c r="AI412" s="34" t="e">
        <f>INDEX(Curves!$A$12:$AZ$907,$CA412,CP412)</f>
        <v>#N/A</v>
      </c>
      <c r="AJ412" s="34"/>
      <c r="AK412" s="34" t="e">
        <f>INDEX(Curves!$A$12:$AZ$907,$CA412,CR412)</f>
        <v>#N/A</v>
      </c>
      <c r="AL412" s="34" t="e">
        <f>INDEX(Curves!$A$12:$AZ$907,$CA412,CS412)</f>
        <v>#N/A</v>
      </c>
      <c r="AM412" s="34" t="e">
        <f>INDEX(Curves!$A$12:$AZ$907,$CA412,CT412)</f>
        <v>#N/A</v>
      </c>
      <c r="AN412" s="34"/>
      <c r="AO412" s="34" t="e">
        <f>INDEX(Curves!$A$12:$AZ$907,$CA412,CV412)</f>
        <v>#N/A</v>
      </c>
      <c r="AP412" s="34" t="e">
        <f>INDEX(Curves!$A$12:$AZ$907,$CA412,CW412)</f>
        <v>#N/A</v>
      </c>
      <c r="AQ412" s="34" t="e">
        <f>INDEX(Curves!$A$12:$AZ$907,$CA412,CX412)</f>
        <v>#N/A</v>
      </c>
      <c r="AR412" s="34"/>
      <c r="AS412" s="34" t="e">
        <f>INDEX(Curves!$A$12:$AZ$907,$CA412,CZ412)</f>
        <v>#N/A</v>
      </c>
      <c r="AT412" s="34" t="e">
        <f>INDEX(Curves!$A$12:$AZ$907,$CA412,DA412)</f>
        <v>#N/A</v>
      </c>
      <c r="AU412" s="34" t="e">
        <f>INDEX(Curves!$A$12:$AZ$907,$CA412,DB412)</f>
        <v>#N/A</v>
      </c>
      <c r="AV412" s="34"/>
      <c r="AW412" s="34" t="e">
        <f>INDEX(Curves!$A$12:$AZ$907,$CA412,DD412)</f>
        <v>#N/A</v>
      </c>
      <c r="AX412" s="34" t="e">
        <f>INDEX(Curves!$A$12:$AZ$907,$CA412,DE412)</f>
        <v>#N/A</v>
      </c>
      <c r="AY412" s="34" t="e">
        <f>INDEX(Curves!$A$12:$AZ$907,$CA412,DF412)</f>
        <v>#N/A</v>
      </c>
      <c r="AZ412" s="34"/>
      <c r="BA412" s="34" t="e">
        <f>INDEX(Curves!$A$12:$AZ$907,$CA412,DH412)</f>
        <v>#N/A</v>
      </c>
      <c r="BB412" s="34" t="e">
        <f>INDEX(Curves!$A$12:$AZ$907,$CA412,DI412)</f>
        <v>#N/A</v>
      </c>
      <c r="BC412" s="34" t="e">
        <f>INDEX(Curves!$A$12:$AZ$907,$CA412,DJ412)</f>
        <v>#N/A</v>
      </c>
      <c r="BD412" s="34"/>
      <c r="BE412" s="34" t="e">
        <f>INDEX(Curves!$A$12:$AZ$907,$CA412,DL412)</f>
        <v>#N/A</v>
      </c>
      <c r="BF412" s="34" t="e">
        <f>INDEX(Curves!$A$12:$AZ$907,$CA412,DM412)</f>
        <v>#N/A</v>
      </c>
      <c r="BG412" s="34" t="e">
        <f>INDEX(Curves!$A$12:$AZ$907,$CA412,DN412)</f>
        <v>#N/A</v>
      </c>
      <c r="BH412" s="34"/>
      <c r="BI412" s="34" t="e">
        <f>INDEX(Curves!$A$12:$AZ$907,$CA412,DP412)</f>
        <v>#N/A</v>
      </c>
      <c r="BJ412" s="34" t="e">
        <f>INDEX(Curves!$A$12:$AZ$907,$CA412,DQ412)</f>
        <v>#N/A</v>
      </c>
      <c r="BK412" s="34" t="e">
        <f>INDEX(Curves!$A$12:$AZ$907,$CA412,DR412)</f>
        <v>#N/A</v>
      </c>
      <c r="BL412"/>
      <c r="BM412"/>
      <c r="BN412" s="17">
        <f t="shared" si="503"/>
        <v>36647</v>
      </c>
      <c r="BO412" s="17">
        <f t="shared" ref="BO412:BX412" si="527">EOMONTH(BN412,1)</f>
        <v>36707</v>
      </c>
      <c r="BP412" s="17">
        <f t="shared" si="527"/>
        <v>36738</v>
      </c>
      <c r="BQ412" s="17">
        <f t="shared" si="527"/>
        <v>36769</v>
      </c>
      <c r="BR412" s="17">
        <f t="shared" si="527"/>
        <v>36799</v>
      </c>
      <c r="BS412" s="17">
        <f t="shared" si="527"/>
        <v>36830</v>
      </c>
      <c r="BT412" s="17">
        <f t="shared" si="527"/>
        <v>36860</v>
      </c>
      <c r="BU412" s="17">
        <f t="shared" si="527"/>
        <v>36891</v>
      </c>
      <c r="BV412" s="17">
        <f t="shared" si="527"/>
        <v>36922</v>
      </c>
      <c r="BW412" s="17">
        <f t="shared" si="527"/>
        <v>36950</v>
      </c>
      <c r="BX412" s="17">
        <f t="shared" si="527"/>
        <v>36981</v>
      </c>
      <c r="BY412" s="9"/>
      <c r="CA412" s="12" t="e">
        <f>MATCH(C412,Curves!$C$12:$C$433,0)</f>
        <v>#N/A</v>
      </c>
      <c r="CB412" s="12">
        <f>MATCH(CONCATENATE("NG ",TEXT($BN412,"mmm-yyyy")),Curves!$11:$11,0)</f>
        <v>20</v>
      </c>
      <c r="CC412" s="12">
        <f>MATCH(CONCATENATE("B ",TEXT($BN412,"mmm-yyyy")),Curves!$11:$11,0)</f>
        <v>8</v>
      </c>
      <c r="CD412" s="12">
        <f>MATCH(CONCATENATE("DISC ",TEXT($BN412,"mmm-yyyy")),Curves!$11:$11,0)</f>
        <v>32</v>
      </c>
      <c r="CE412" s="12"/>
      <c r="CF412" s="12">
        <f>MATCH(CONCATENATE("NG ",TEXT($BO412,"mmm-yyyy")),Curves!$11:$11,0)</f>
        <v>21</v>
      </c>
      <c r="CG412" s="12">
        <f>MATCH(CONCATENATE("B ",TEXT($BO412,"mmm-yyyy")),Curves!$11:$11,0)</f>
        <v>9</v>
      </c>
      <c r="CH412" s="12">
        <f>MATCH(CONCATENATE("DISC ",TEXT($BO412,"mmm-yyyy")),Curves!$11:$11,0)</f>
        <v>33</v>
      </c>
      <c r="CI412" s="12"/>
      <c r="CJ412" s="12">
        <f>MATCH(CONCATENATE("NG ",TEXT($BP412,"mmm-yyyy")),Curves!$11:$11,0)</f>
        <v>22</v>
      </c>
      <c r="CK412" s="12">
        <f>MATCH(CONCATENATE("B ",TEXT($BP412,"mmm-yyyy")),Curves!$11:$11,0)</f>
        <v>10</v>
      </c>
      <c r="CL412" s="12">
        <f>MATCH(CONCATENATE("DISC ",TEXT($BP412,"mmm-yyyy")),Curves!$11:$11,0)</f>
        <v>34</v>
      </c>
      <c r="CM412" s="12"/>
      <c r="CN412" s="12">
        <f>MATCH(CONCATENATE("NG ",TEXT($BQ412,"mmm-yyyy")),Curves!$11:$11,0)</f>
        <v>23</v>
      </c>
      <c r="CO412" s="12">
        <f>MATCH(CONCATENATE("B ",TEXT($BQ412,"mmm-yyyy")),Curves!$11:$11,0)</f>
        <v>11</v>
      </c>
      <c r="CP412" s="12">
        <f>MATCH(CONCATENATE("DISC ",TEXT($BQ412,"mmm-yyyy")),Curves!$11:$11,0)</f>
        <v>35</v>
      </c>
      <c r="CQ412" s="12"/>
      <c r="CR412" s="12">
        <f>MATCH(CONCATENATE("NG ",TEXT($BR412,"mmm-yyyy")),Curves!$11:$11,0)</f>
        <v>24</v>
      </c>
      <c r="CS412" s="12">
        <f>MATCH(CONCATENATE("B ",TEXT($BR412,"mmm-yyyy")),Curves!$11:$11,0)</f>
        <v>12</v>
      </c>
      <c r="CT412" s="12">
        <f>MATCH(CONCATENATE("DISC ",TEXT($BR412,"mmm-yyyy")),Curves!$11:$11,0)</f>
        <v>36</v>
      </c>
      <c r="CU412" s="12"/>
      <c r="CV412" s="12">
        <f>MATCH(CONCATENATE("NG ",TEXT($BS412,"mmm-yyyy")),Curves!$11:$11,0)</f>
        <v>25</v>
      </c>
      <c r="CW412" s="12">
        <f>MATCH(CONCATENATE("B ",TEXT($BS412,"mmm-yyyy")),Curves!$11:$11,0)</f>
        <v>13</v>
      </c>
      <c r="CX412" s="12">
        <f>MATCH(CONCATENATE("DISC ",TEXT($BS412,"mmm-yyyy")),Curves!$11:$11,0)</f>
        <v>37</v>
      </c>
      <c r="CY412" s="12"/>
      <c r="CZ412" s="12">
        <f>MATCH(CONCATENATE("NG ",TEXT($BT412,"mmm-yyyy")),Curves!$11:$11,0)</f>
        <v>26</v>
      </c>
      <c r="DA412" s="12">
        <f>MATCH(CONCATENATE("B ",TEXT($BT412,"mmm-yyyy")),Curves!$11:$11,0)</f>
        <v>14</v>
      </c>
      <c r="DB412" s="12">
        <f>MATCH(CONCATENATE("DISC ",TEXT($BT412,"mmm-yyyy")),Curves!$11:$11,0)</f>
        <v>38</v>
      </c>
      <c r="DC412" s="12"/>
      <c r="DD412" s="12">
        <f>MATCH(CONCATENATE("NG ",TEXT($BU412,"mmm-yyyy")),Curves!$11:$11,0)</f>
        <v>27</v>
      </c>
      <c r="DE412" s="12">
        <f>MATCH(CONCATENATE("B ",TEXT($BU412,"mmm-yyyy")),Curves!$11:$11,0)</f>
        <v>15</v>
      </c>
      <c r="DF412" s="12">
        <f>MATCH(CONCATENATE("DISC ",TEXT($BU412,"mmm-yyyy")),Curves!$11:$11,0)</f>
        <v>39</v>
      </c>
      <c r="DG412" s="12"/>
      <c r="DH412" s="12">
        <f>MATCH(CONCATENATE("NG ",TEXT($BV412,"mmm-yyyy")),Curves!$11:$11,0)</f>
        <v>28</v>
      </c>
      <c r="DI412" s="12">
        <f>MATCH(CONCATENATE("B ",TEXT($BV412,"mmm-yyyy")),Curves!$11:$11,0)</f>
        <v>16</v>
      </c>
      <c r="DJ412" s="12">
        <f>MATCH(CONCATENATE("DISC ",TEXT($BV412,"mmm-yyyy")),Curves!$11:$11,0)</f>
        <v>40</v>
      </c>
      <c r="DL412" s="12">
        <f>MATCH(CONCATENATE("NG ",TEXT($BW412,"mmm-yyyy")),Curves!$11:$11,0)</f>
        <v>29</v>
      </c>
      <c r="DM412" s="12">
        <f>MATCH(CONCATENATE("B ",TEXT($BW412,"mmm-yyyy")),Curves!$11:$11,0)</f>
        <v>17</v>
      </c>
      <c r="DN412" s="12">
        <f>MATCH(CONCATENATE("DISC ",TEXT($BW412,"mmm-yyyy")),Curves!$11:$11,0)</f>
        <v>41</v>
      </c>
      <c r="DP412" s="12">
        <f>MATCH(CONCATENATE("NG ",TEXT($BX412,"mmm-yyyy")),Curves!$11:$11,0)</f>
        <v>30</v>
      </c>
      <c r="DQ412" s="12">
        <f>MATCH(CONCATENATE("B ",TEXT($BX412,"mmm-yyyy")),Curves!$11:$11,0)</f>
        <v>18</v>
      </c>
      <c r="DR412" s="12">
        <f>MATCH(CONCATENATE("DISC ",TEXT($BX412,"mmm-yyyy")),Curves!$11:$11,0)</f>
        <v>42</v>
      </c>
    </row>
    <row r="413" spans="2:122" x14ac:dyDescent="0.2">
      <c r="B413" s="6" t="str">
        <f t="shared" si="487"/>
        <v/>
      </c>
      <c r="C413" s="27" t="str">
        <f>IF(Curves!C422&lt;&gt;"",Curves!C422,"")</f>
        <v/>
      </c>
      <c r="D413" s="31"/>
      <c r="E413" s="20" t="e">
        <f t="shared" si="488"/>
        <v>#N/A</v>
      </c>
      <c r="F413" s="20" t="e">
        <f t="shared" si="490"/>
        <v>#N/A</v>
      </c>
      <c r="G413" s="20" t="e">
        <f t="shared" si="491"/>
        <v>#N/A</v>
      </c>
      <c r="H413" s="20" t="e">
        <f t="shared" si="492"/>
        <v>#N/A</v>
      </c>
      <c r="I413" s="20" t="e">
        <f t="shared" si="493"/>
        <v>#N/A</v>
      </c>
      <c r="J413" s="20" t="e">
        <f t="shared" si="494"/>
        <v>#N/A</v>
      </c>
      <c r="K413" s="20" t="e">
        <f t="shared" si="495"/>
        <v>#N/A</v>
      </c>
      <c r="L413" s="20" t="e">
        <f t="shared" si="496"/>
        <v>#N/A</v>
      </c>
      <c r="M413" s="20" t="e">
        <f t="shared" si="497"/>
        <v>#N/A</v>
      </c>
      <c r="N413" s="20" t="e">
        <f t="shared" si="498"/>
        <v>#N/A</v>
      </c>
      <c r="O413" s="21" t="e">
        <f t="shared" si="499"/>
        <v>#N/A</v>
      </c>
      <c r="P413" s="20"/>
      <c r="Q413" s="50" t="e">
        <f t="shared" si="500"/>
        <v>#N/A</v>
      </c>
      <c r="R413" s="50" t="e">
        <f t="shared" si="469"/>
        <v>#N/A</v>
      </c>
      <c r="S413" s="51" t="e">
        <f t="shared" si="501"/>
        <v>#N/A</v>
      </c>
      <c r="U413" s="34" t="e">
        <f>INDEX(Curves!$A$12:$AZ$907,$CA413,CB413)</f>
        <v>#N/A</v>
      </c>
      <c r="V413" s="34" t="e">
        <f>INDEX(Curves!$A$12:$AZ$907,$CA413,CC413)</f>
        <v>#N/A</v>
      </c>
      <c r="W413" s="34" t="e">
        <f>INDEX(Curves!$A$12:$AZ$907,$CA413,CD413)</f>
        <v>#N/A</v>
      </c>
      <c r="X413" s="34"/>
      <c r="Y413" s="34" t="e">
        <f>INDEX(Curves!$A$12:$AZ$907,$CA413,CF413)</f>
        <v>#N/A</v>
      </c>
      <c r="Z413" s="34" t="e">
        <f>INDEX(Curves!$A$12:$AZ$907,$CA413,CG413)</f>
        <v>#N/A</v>
      </c>
      <c r="AA413" s="34" t="e">
        <f>INDEX(Curves!$A$12:$AZ$907,$CA413,CH413)</f>
        <v>#N/A</v>
      </c>
      <c r="AB413" s="34"/>
      <c r="AC413" s="34" t="e">
        <f>INDEX(Curves!$A$12:$AZ$907,$CA413,CJ413)</f>
        <v>#N/A</v>
      </c>
      <c r="AD413" s="34" t="e">
        <f>INDEX(Curves!$A$12:$AZ$907,$CA413,CK413)</f>
        <v>#N/A</v>
      </c>
      <c r="AE413" s="34" t="e">
        <f>INDEX(Curves!$A$12:$AZ$907,$CA413,CL413)</f>
        <v>#N/A</v>
      </c>
      <c r="AF413" s="34"/>
      <c r="AG413" s="34" t="e">
        <f>INDEX(Curves!$A$12:$AZ$907,$CA413,CN413)</f>
        <v>#N/A</v>
      </c>
      <c r="AH413" s="34" t="e">
        <f>INDEX(Curves!$A$12:$AZ$907,$CA413,CO413)</f>
        <v>#N/A</v>
      </c>
      <c r="AI413" s="34" t="e">
        <f>INDEX(Curves!$A$12:$AZ$907,$CA413,CP413)</f>
        <v>#N/A</v>
      </c>
      <c r="AJ413" s="34"/>
      <c r="AK413" s="34" t="e">
        <f>INDEX(Curves!$A$12:$AZ$907,$CA413,CR413)</f>
        <v>#N/A</v>
      </c>
      <c r="AL413" s="34" t="e">
        <f>INDEX(Curves!$A$12:$AZ$907,$CA413,CS413)</f>
        <v>#N/A</v>
      </c>
      <c r="AM413" s="34" t="e">
        <f>INDEX(Curves!$A$12:$AZ$907,$CA413,CT413)</f>
        <v>#N/A</v>
      </c>
      <c r="AN413" s="34"/>
      <c r="AO413" s="34" t="e">
        <f>INDEX(Curves!$A$12:$AZ$907,$CA413,CV413)</f>
        <v>#N/A</v>
      </c>
      <c r="AP413" s="34" t="e">
        <f>INDEX(Curves!$A$12:$AZ$907,$CA413,CW413)</f>
        <v>#N/A</v>
      </c>
      <c r="AQ413" s="34" t="e">
        <f>INDEX(Curves!$A$12:$AZ$907,$CA413,CX413)</f>
        <v>#N/A</v>
      </c>
      <c r="AR413" s="34"/>
      <c r="AS413" s="34" t="e">
        <f>INDEX(Curves!$A$12:$AZ$907,$CA413,CZ413)</f>
        <v>#N/A</v>
      </c>
      <c r="AT413" s="34" t="e">
        <f>INDEX(Curves!$A$12:$AZ$907,$CA413,DA413)</f>
        <v>#N/A</v>
      </c>
      <c r="AU413" s="34" t="e">
        <f>INDEX(Curves!$A$12:$AZ$907,$CA413,DB413)</f>
        <v>#N/A</v>
      </c>
      <c r="AV413" s="34"/>
      <c r="AW413" s="34" t="e">
        <f>INDEX(Curves!$A$12:$AZ$907,$CA413,DD413)</f>
        <v>#N/A</v>
      </c>
      <c r="AX413" s="34" t="e">
        <f>INDEX(Curves!$A$12:$AZ$907,$CA413,DE413)</f>
        <v>#N/A</v>
      </c>
      <c r="AY413" s="34" t="e">
        <f>INDEX(Curves!$A$12:$AZ$907,$CA413,DF413)</f>
        <v>#N/A</v>
      </c>
      <c r="AZ413" s="34"/>
      <c r="BA413" s="34" t="e">
        <f>INDEX(Curves!$A$12:$AZ$907,$CA413,DH413)</f>
        <v>#N/A</v>
      </c>
      <c r="BB413" s="34" t="e">
        <f>INDEX(Curves!$A$12:$AZ$907,$CA413,DI413)</f>
        <v>#N/A</v>
      </c>
      <c r="BC413" s="34" t="e">
        <f>INDEX(Curves!$A$12:$AZ$907,$CA413,DJ413)</f>
        <v>#N/A</v>
      </c>
      <c r="BD413" s="34"/>
      <c r="BE413" s="34" t="e">
        <f>INDEX(Curves!$A$12:$AZ$907,$CA413,DL413)</f>
        <v>#N/A</v>
      </c>
      <c r="BF413" s="34" t="e">
        <f>INDEX(Curves!$A$12:$AZ$907,$CA413,DM413)</f>
        <v>#N/A</v>
      </c>
      <c r="BG413" s="34" t="e">
        <f>INDEX(Curves!$A$12:$AZ$907,$CA413,DN413)</f>
        <v>#N/A</v>
      </c>
      <c r="BH413" s="34"/>
      <c r="BI413" s="34" t="e">
        <f>INDEX(Curves!$A$12:$AZ$907,$CA413,DP413)</f>
        <v>#N/A</v>
      </c>
      <c r="BJ413" s="34" t="e">
        <f>INDEX(Curves!$A$12:$AZ$907,$CA413,DQ413)</f>
        <v>#N/A</v>
      </c>
      <c r="BK413" s="34" t="e">
        <f>INDEX(Curves!$A$12:$AZ$907,$CA413,DR413)</f>
        <v>#N/A</v>
      </c>
      <c r="BL413"/>
      <c r="BM413"/>
      <c r="BN413" s="17">
        <f t="shared" si="503"/>
        <v>36647</v>
      </c>
      <c r="BO413" s="17">
        <f t="shared" ref="BO413:BX413" si="528">EOMONTH(BN413,1)</f>
        <v>36707</v>
      </c>
      <c r="BP413" s="17">
        <f t="shared" si="528"/>
        <v>36738</v>
      </c>
      <c r="BQ413" s="17">
        <f t="shared" si="528"/>
        <v>36769</v>
      </c>
      <c r="BR413" s="17">
        <f t="shared" si="528"/>
        <v>36799</v>
      </c>
      <c r="BS413" s="17">
        <f t="shared" si="528"/>
        <v>36830</v>
      </c>
      <c r="BT413" s="17">
        <f t="shared" si="528"/>
        <v>36860</v>
      </c>
      <c r="BU413" s="17">
        <f t="shared" si="528"/>
        <v>36891</v>
      </c>
      <c r="BV413" s="17">
        <f t="shared" si="528"/>
        <v>36922</v>
      </c>
      <c r="BW413" s="17">
        <f t="shared" si="528"/>
        <v>36950</v>
      </c>
      <c r="BX413" s="17">
        <f t="shared" si="528"/>
        <v>36981</v>
      </c>
      <c r="BY413" s="9"/>
      <c r="CA413" s="12" t="e">
        <f>MATCH(C413,Curves!$C$12:$C$433,0)</f>
        <v>#N/A</v>
      </c>
      <c r="CB413" s="12">
        <f>MATCH(CONCATENATE("NG ",TEXT($BN413,"mmm-yyyy")),Curves!$11:$11,0)</f>
        <v>20</v>
      </c>
      <c r="CC413" s="12">
        <f>MATCH(CONCATENATE("B ",TEXT($BN413,"mmm-yyyy")),Curves!$11:$11,0)</f>
        <v>8</v>
      </c>
      <c r="CD413" s="12">
        <f>MATCH(CONCATENATE("DISC ",TEXT($BN413,"mmm-yyyy")),Curves!$11:$11,0)</f>
        <v>32</v>
      </c>
      <c r="CE413" s="12"/>
      <c r="CF413" s="12">
        <f>MATCH(CONCATENATE("NG ",TEXT($BO413,"mmm-yyyy")),Curves!$11:$11,0)</f>
        <v>21</v>
      </c>
      <c r="CG413" s="12">
        <f>MATCH(CONCATENATE("B ",TEXT($BO413,"mmm-yyyy")),Curves!$11:$11,0)</f>
        <v>9</v>
      </c>
      <c r="CH413" s="12">
        <f>MATCH(CONCATENATE("DISC ",TEXT($BO413,"mmm-yyyy")),Curves!$11:$11,0)</f>
        <v>33</v>
      </c>
      <c r="CI413" s="12"/>
      <c r="CJ413" s="12">
        <f>MATCH(CONCATENATE("NG ",TEXT($BP413,"mmm-yyyy")),Curves!$11:$11,0)</f>
        <v>22</v>
      </c>
      <c r="CK413" s="12">
        <f>MATCH(CONCATENATE("B ",TEXT($BP413,"mmm-yyyy")),Curves!$11:$11,0)</f>
        <v>10</v>
      </c>
      <c r="CL413" s="12">
        <f>MATCH(CONCATENATE("DISC ",TEXT($BP413,"mmm-yyyy")),Curves!$11:$11,0)</f>
        <v>34</v>
      </c>
      <c r="CM413" s="12"/>
      <c r="CN413" s="12">
        <f>MATCH(CONCATENATE("NG ",TEXT($BQ413,"mmm-yyyy")),Curves!$11:$11,0)</f>
        <v>23</v>
      </c>
      <c r="CO413" s="12">
        <f>MATCH(CONCATENATE("B ",TEXT($BQ413,"mmm-yyyy")),Curves!$11:$11,0)</f>
        <v>11</v>
      </c>
      <c r="CP413" s="12">
        <f>MATCH(CONCATENATE("DISC ",TEXT($BQ413,"mmm-yyyy")),Curves!$11:$11,0)</f>
        <v>35</v>
      </c>
      <c r="CQ413" s="12"/>
      <c r="CR413" s="12">
        <f>MATCH(CONCATENATE("NG ",TEXT($BR413,"mmm-yyyy")),Curves!$11:$11,0)</f>
        <v>24</v>
      </c>
      <c r="CS413" s="12">
        <f>MATCH(CONCATENATE("B ",TEXT($BR413,"mmm-yyyy")),Curves!$11:$11,0)</f>
        <v>12</v>
      </c>
      <c r="CT413" s="12">
        <f>MATCH(CONCATENATE("DISC ",TEXT($BR413,"mmm-yyyy")),Curves!$11:$11,0)</f>
        <v>36</v>
      </c>
      <c r="CU413" s="12"/>
      <c r="CV413" s="12">
        <f>MATCH(CONCATENATE("NG ",TEXT($BS413,"mmm-yyyy")),Curves!$11:$11,0)</f>
        <v>25</v>
      </c>
      <c r="CW413" s="12">
        <f>MATCH(CONCATENATE("B ",TEXT($BS413,"mmm-yyyy")),Curves!$11:$11,0)</f>
        <v>13</v>
      </c>
      <c r="CX413" s="12">
        <f>MATCH(CONCATENATE("DISC ",TEXT($BS413,"mmm-yyyy")),Curves!$11:$11,0)</f>
        <v>37</v>
      </c>
      <c r="CY413" s="12"/>
      <c r="CZ413" s="12">
        <f>MATCH(CONCATENATE("NG ",TEXT($BT413,"mmm-yyyy")),Curves!$11:$11,0)</f>
        <v>26</v>
      </c>
      <c r="DA413" s="12">
        <f>MATCH(CONCATENATE("B ",TEXT($BT413,"mmm-yyyy")),Curves!$11:$11,0)</f>
        <v>14</v>
      </c>
      <c r="DB413" s="12">
        <f>MATCH(CONCATENATE("DISC ",TEXT($BT413,"mmm-yyyy")),Curves!$11:$11,0)</f>
        <v>38</v>
      </c>
      <c r="DC413" s="12"/>
      <c r="DD413" s="12">
        <f>MATCH(CONCATENATE("NG ",TEXT($BU413,"mmm-yyyy")),Curves!$11:$11,0)</f>
        <v>27</v>
      </c>
      <c r="DE413" s="12">
        <f>MATCH(CONCATENATE("B ",TEXT($BU413,"mmm-yyyy")),Curves!$11:$11,0)</f>
        <v>15</v>
      </c>
      <c r="DF413" s="12">
        <f>MATCH(CONCATENATE("DISC ",TEXT($BU413,"mmm-yyyy")),Curves!$11:$11,0)</f>
        <v>39</v>
      </c>
      <c r="DG413" s="12"/>
      <c r="DH413" s="12">
        <f>MATCH(CONCATENATE("NG ",TEXT($BV413,"mmm-yyyy")),Curves!$11:$11,0)</f>
        <v>28</v>
      </c>
      <c r="DI413" s="12">
        <f>MATCH(CONCATENATE("B ",TEXT($BV413,"mmm-yyyy")),Curves!$11:$11,0)</f>
        <v>16</v>
      </c>
      <c r="DJ413" s="12">
        <f>MATCH(CONCATENATE("DISC ",TEXT($BV413,"mmm-yyyy")),Curves!$11:$11,0)</f>
        <v>40</v>
      </c>
      <c r="DL413" s="12">
        <f>MATCH(CONCATENATE("NG ",TEXT($BW413,"mmm-yyyy")),Curves!$11:$11,0)</f>
        <v>29</v>
      </c>
      <c r="DM413" s="12">
        <f>MATCH(CONCATENATE("B ",TEXT($BW413,"mmm-yyyy")),Curves!$11:$11,0)</f>
        <v>17</v>
      </c>
      <c r="DN413" s="12">
        <f>MATCH(CONCATENATE("DISC ",TEXT($BW413,"mmm-yyyy")),Curves!$11:$11,0)</f>
        <v>41</v>
      </c>
      <c r="DP413" s="12">
        <f>MATCH(CONCATENATE("NG ",TEXT($BX413,"mmm-yyyy")),Curves!$11:$11,0)</f>
        <v>30</v>
      </c>
      <c r="DQ413" s="12">
        <f>MATCH(CONCATENATE("B ",TEXT($BX413,"mmm-yyyy")),Curves!$11:$11,0)</f>
        <v>18</v>
      </c>
      <c r="DR413" s="12">
        <f>MATCH(CONCATENATE("DISC ",TEXT($BX413,"mmm-yyyy")),Curves!$11:$11,0)</f>
        <v>42</v>
      </c>
    </row>
    <row r="414" spans="2:122" x14ac:dyDescent="0.2">
      <c r="B414" s="6" t="str">
        <f t="shared" si="487"/>
        <v/>
      </c>
      <c r="C414" s="27" t="str">
        <f>IF(Curves!C423&lt;&gt;"",Curves!C423,"")</f>
        <v/>
      </c>
      <c r="D414" s="31"/>
      <c r="E414" s="20" t="e">
        <f t="shared" si="488"/>
        <v>#N/A</v>
      </c>
      <c r="F414" s="20" t="e">
        <f t="shared" si="490"/>
        <v>#N/A</v>
      </c>
      <c r="G414" s="20" t="e">
        <f t="shared" si="491"/>
        <v>#N/A</v>
      </c>
      <c r="H414" s="20" t="e">
        <f t="shared" si="492"/>
        <v>#N/A</v>
      </c>
      <c r="I414" s="20" t="e">
        <f t="shared" si="493"/>
        <v>#N/A</v>
      </c>
      <c r="J414" s="20" t="e">
        <f t="shared" si="494"/>
        <v>#N/A</v>
      </c>
      <c r="K414" s="20" t="e">
        <f t="shared" si="495"/>
        <v>#N/A</v>
      </c>
      <c r="L414" s="20" t="e">
        <f t="shared" si="496"/>
        <v>#N/A</v>
      </c>
      <c r="M414" s="20" t="e">
        <f t="shared" si="497"/>
        <v>#N/A</v>
      </c>
      <c r="N414" s="20" t="e">
        <f t="shared" si="498"/>
        <v>#N/A</v>
      </c>
      <c r="O414" s="21" t="e">
        <f t="shared" si="499"/>
        <v>#N/A</v>
      </c>
      <c r="P414" s="20"/>
      <c r="Q414" s="50" t="e">
        <f t="shared" si="500"/>
        <v>#N/A</v>
      </c>
      <c r="R414" s="50" t="e">
        <f t="shared" si="469"/>
        <v>#N/A</v>
      </c>
      <c r="S414" s="51" t="e">
        <f t="shared" si="501"/>
        <v>#N/A</v>
      </c>
      <c r="U414" s="34" t="e">
        <f>INDEX(Curves!$A$12:$AZ$907,$CA414,CB414)</f>
        <v>#N/A</v>
      </c>
      <c r="V414" s="34" t="e">
        <f>INDEX(Curves!$A$12:$AZ$907,$CA414,CC414)</f>
        <v>#N/A</v>
      </c>
      <c r="W414" s="34" t="e">
        <f>INDEX(Curves!$A$12:$AZ$907,$CA414,CD414)</f>
        <v>#N/A</v>
      </c>
      <c r="X414" s="34"/>
      <c r="Y414" s="34" t="e">
        <f>INDEX(Curves!$A$12:$AZ$907,$CA414,CF414)</f>
        <v>#N/A</v>
      </c>
      <c r="Z414" s="34" t="e">
        <f>INDEX(Curves!$A$12:$AZ$907,$CA414,CG414)</f>
        <v>#N/A</v>
      </c>
      <c r="AA414" s="34" t="e">
        <f>INDEX(Curves!$A$12:$AZ$907,$CA414,CH414)</f>
        <v>#N/A</v>
      </c>
      <c r="AB414" s="34"/>
      <c r="AC414" s="34" t="e">
        <f>INDEX(Curves!$A$12:$AZ$907,$CA414,CJ414)</f>
        <v>#N/A</v>
      </c>
      <c r="AD414" s="34" t="e">
        <f>INDEX(Curves!$A$12:$AZ$907,$CA414,CK414)</f>
        <v>#N/A</v>
      </c>
      <c r="AE414" s="34" t="e">
        <f>INDEX(Curves!$A$12:$AZ$907,$CA414,CL414)</f>
        <v>#N/A</v>
      </c>
      <c r="AF414" s="34"/>
      <c r="AG414" s="34" t="e">
        <f>INDEX(Curves!$A$12:$AZ$907,$CA414,CN414)</f>
        <v>#N/A</v>
      </c>
      <c r="AH414" s="34" t="e">
        <f>INDEX(Curves!$A$12:$AZ$907,$CA414,CO414)</f>
        <v>#N/A</v>
      </c>
      <c r="AI414" s="34" t="e">
        <f>INDEX(Curves!$A$12:$AZ$907,$CA414,CP414)</f>
        <v>#N/A</v>
      </c>
      <c r="AJ414" s="34"/>
      <c r="AK414" s="34" t="e">
        <f>INDEX(Curves!$A$12:$AZ$907,$CA414,CR414)</f>
        <v>#N/A</v>
      </c>
      <c r="AL414" s="34" t="e">
        <f>INDEX(Curves!$A$12:$AZ$907,$CA414,CS414)</f>
        <v>#N/A</v>
      </c>
      <c r="AM414" s="34" t="e">
        <f>INDEX(Curves!$A$12:$AZ$907,$CA414,CT414)</f>
        <v>#N/A</v>
      </c>
      <c r="AN414" s="34"/>
      <c r="AO414" s="34" t="e">
        <f>INDEX(Curves!$A$12:$AZ$907,$CA414,CV414)</f>
        <v>#N/A</v>
      </c>
      <c r="AP414" s="34" t="e">
        <f>INDEX(Curves!$A$12:$AZ$907,$CA414,CW414)</f>
        <v>#N/A</v>
      </c>
      <c r="AQ414" s="34" t="e">
        <f>INDEX(Curves!$A$12:$AZ$907,$CA414,CX414)</f>
        <v>#N/A</v>
      </c>
      <c r="AR414" s="34"/>
      <c r="AS414" s="34" t="e">
        <f>INDEX(Curves!$A$12:$AZ$907,$CA414,CZ414)</f>
        <v>#N/A</v>
      </c>
      <c r="AT414" s="34" t="e">
        <f>INDEX(Curves!$A$12:$AZ$907,$CA414,DA414)</f>
        <v>#N/A</v>
      </c>
      <c r="AU414" s="34" t="e">
        <f>INDEX(Curves!$A$12:$AZ$907,$CA414,DB414)</f>
        <v>#N/A</v>
      </c>
      <c r="AV414" s="34"/>
      <c r="AW414" s="34" t="e">
        <f>INDEX(Curves!$A$12:$AZ$907,$CA414,DD414)</f>
        <v>#N/A</v>
      </c>
      <c r="AX414" s="34" t="e">
        <f>INDEX(Curves!$A$12:$AZ$907,$CA414,DE414)</f>
        <v>#N/A</v>
      </c>
      <c r="AY414" s="34" t="e">
        <f>INDEX(Curves!$A$12:$AZ$907,$CA414,DF414)</f>
        <v>#N/A</v>
      </c>
      <c r="AZ414" s="34"/>
      <c r="BA414" s="34" t="e">
        <f>INDEX(Curves!$A$12:$AZ$907,$CA414,DH414)</f>
        <v>#N/A</v>
      </c>
      <c r="BB414" s="34" t="e">
        <f>INDEX(Curves!$A$12:$AZ$907,$CA414,DI414)</f>
        <v>#N/A</v>
      </c>
      <c r="BC414" s="34" t="e">
        <f>INDEX(Curves!$A$12:$AZ$907,$CA414,DJ414)</f>
        <v>#N/A</v>
      </c>
      <c r="BD414" s="34"/>
      <c r="BE414" s="34" t="e">
        <f>INDEX(Curves!$A$12:$AZ$907,$CA414,DL414)</f>
        <v>#N/A</v>
      </c>
      <c r="BF414" s="34" t="e">
        <f>INDEX(Curves!$A$12:$AZ$907,$CA414,DM414)</f>
        <v>#N/A</v>
      </c>
      <c r="BG414" s="34" t="e">
        <f>INDEX(Curves!$A$12:$AZ$907,$CA414,DN414)</f>
        <v>#N/A</v>
      </c>
      <c r="BH414" s="34"/>
      <c r="BI414" s="34" t="e">
        <f>INDEX(Curves!$A$12:$AZ$907,$CA414,DP414)</f>
        <v>#N/A</v>
      </c>
      <c r="BJ414" s="34" t="e">
        <f>INDEX(Curves!$A$12:$AZ$907,$CA414,DQ414)</f>
        <v>#N/A</v>
      </c>
      <c r="BK414" s="34" t="e">
        <f>INDEX(Curves!$A$12:$AZ$907,$CA414,DR414)</f>
        <v>#N/A</v>
      </c>
      <c r="BL414"/>
      <c r="BM414"/>
      <c r="BN414" s="17">
        <f t="shared" si="503"/>
        <v>36647</v>
      </c>
      <c r="BO414" s="17">
        <f t="shared" ref="BO414:BX414" si="529">EOMONTH(BN414,1)</f>
        <v>36707</v>
      </c>
      <c r="BP414" s="17">
        <f t="shared" si="529"/>
        <v>36738</v>
      </c>
      <c r="BQ414" s="17">
        <f t="shared" si="529"/>
        <v>36769</v>
      </c>
      <c r="BR414" s="17">
        <f t="shared" si="529"/>
        <v>36799</v>
      </c>
      <c r="BS414" s="17">
        <f t="shared" si="529"/>
        <v>36830</v>
      </c>
      <c r="BT414" s="17">
        <f t="shared" si="529"/>
        <v>36860</v>
      </c>
      <c r="BU414" s="17">
        <f t="shared" si="529"/>
        <v>36891</v>
      </c>
      <c r="BV414" s="17">
        <f t="shared" si="529"/>
        <v>36922</v>
      </c>
      <c r="BW414" s="17">
        <f t="shared" si="529"/>
        <v>36950</v>
      </c>
      <c r="BX414" s="17">
        <f t="shared" si="529"/>
        <v>36981</v>
      </c>
      <c r="BY414" s="9"/>
      <c r="CA414" s="12" t="e">
        <f>MATCH(C414,Curves!$C$12:$C$433,0)</f>
        <v>#N/A</v>
      </c>
      <c r="CB414" s="12">
        <f>MATCH(CONCATENATE("NG ",TEXT($BN414,"mmm-yyyy")),Curves!$11:$11,0)</f>
        <v>20</v>
      </c>
      <c r="CC414" s="12">
        <f>MATCH(CONCATENATE("B ",TEXT($BN414,"mmm-yyyy")),Curves!$11:$11,0)</f>
        <v>8</v>
      </c>
      <c r="CD414" s="12">
        <f>MATCH(CONCATENATE("DISC ",TEXT($BN414,"mmm-yyyy")),Curves!$11:$11,0)</f>
        <v>32</v>
      </c>
      <c r="CE414" s="12"/>
      <c r="CF414" s="12">
        <f>MATCH(CONCATENATE("NG ",TEXT($BO414,"mmm-yyyy")),Curves!$11:$11,0)</f>
        <v>21</v>
      </c>
      <c r="CG414" s="12">
        <f>MATCH(CONCATENATE("B ",TEXT($BO414,"mmm-yyyy")),Curves!$11:$11,0)</f>
        <v>9</v>
      </c>
      <c r="CH414" s="12">
        <f>MATCH(CONCATENATE("DISC ",TEXT($BO414,"mmm-yyyy")),Curves!$11:$11,0)</f>
        <v>33</v>
      </c>
      <c r="CI414" s="12"/>
      <c r="CJ414" s="12">
        <f>MATCH(CONCATENATE("NG ",TEXT($BP414,"mmm-yyyy")),Curves!$11:$11,0)</f>
        <v>22</v>
      </c>
      <c r="CK414" s="12">
        <f>MATCH(CONCATENATE("B ",TEXT($BP414,"mmm-yyyy")),Curves!$11:$11,0)</f>
        <v>10</v>
      </c>
      <c r="CL414" s="12">
        <f>MATCH(CONCATENATE("DISC ",TEXT($BP414,"mmm-yyyy")),Curves!$11:$11,0)</f>
        <v>34</v>
      </c>
      <c r="CM414" s="12"/>
      <c r="CN414" s="12">
        <f>MATCH(CONCATENATE("NG ",TEXT($BQ414,"mmm-yyyy")),Curves!$11:$11,0)</f>
        <v>23</v>
      </c>
      <c r="CO414" s="12">
        <f>MATCH(CONCATENATE("B ",TEXT($BQ414,"mmm-yyyy")),Curves!$11:$11,0)</f>
        <v>11</v>
      </c>
      <c r="CP414" s="12">
        <f>MATCH(CONCATENATE("DISC ",TEXT($BQ414,"mmm-yyyy")),Curves!$11:$11,0)</f>
        <v>35</v>
      </c>
      <c r="CQ414" s="12"/>
      <c r="CR414" s="12">
        <f>MATCH(CONCATENATE("NG ",TEXT($BR414,"mmm-yyyy")),Curves!$11:$11,0)</f>
        <v>24</v>
      </c>
      <c r="CS414" s="12">
        <f>MATCH(CONCATENATE("B ",TEXT($BR414,"mmm-yyyy")),Curves!$11:$11,0)</f>
        <v>12</v>
      </c>
      <c r="CT414" s="12">
        <f>MATCH(CONCATENATE("DISC ",TEXT($BR414,"mmm-yyyy")),Curves!$11:$11,0)</f>
        <v>36</v>
      </c>
      <c r="CU414" s="12"/>
      <c r="CV414" s="12">
        <f>MATCH(CONCATENATE("NG ",TEXT($BS414,"mmm-yyyy")),Curves!$11:$11,0)</f>
        <v>25</v>
      </c>
      <c r="CW414" s="12">
        <f>MATCH(CONCATENATE("B ",TEXT($BS414,"mmm-yyyy")),Curves!$11:$11,0)</f>
        <v>13</v>
      </c>
      <c r="CX414" s="12">
        <f>MATCH(CONCATENATE("DISC ",TEXT($BS414,"mmm-yyyy")),Curves!$11:$11,0)</f>
        <v>37</v>
      </c>
      <c r="CY414" s="12"/>
      <c r="CZ414" s="12">
        <f>MATCH(CONCATENATE("NG ",TEXT($BT414,"mmm-yyyy")),Curves!$11:$11,0)</f>
        <v>26</v>
      </c>
      <c r="DA414" s="12">
        <f>MATCH(CONCATENATE("B ",TEXT($BT414,"mmm-yyyy")),Curves!$11:$11,0)</f>
        <v>14</v>
      </c>
      <c r="DB414" s="12">
        <f>MATCH(CONCATENATE("DISC ",TEXT($BT414,"mmm-yyyy")),Curves!$11:$11,0)</f>
        <v>38</v>
      </c>
      <c r="DC414" s="12"/>
      <c r="DD414" s="12">
        <f>MATCH(CONCATENATE("NG ",TEXT($BU414,"mmm-yyyy")),Curves!$11:$11,0)</f>
        <v>27</v>
      </c>
      <c r="DE414" s="12">
        <f>MATCH(CONCATENATE("B ",TEXT($BU414,"mmm-yyyy")),Curves!$11:$11,0)</f>
        <v>15</v>
      </c>
      <c r="DF414" s="12">
        <f>MATCH(CONCATENATE("DISC ",TEXT($BU414,"mmm-yyyy")),Curves!$11:$11,0)</f>
        <v>39</v>
      </c>
      <c r="DG414" s="12"/>
      <c r="DH414" s="12">
        <f>MATCH(CONCATENATE("NG ",TEXT($BV414,"mmm-yyyy")),Curves!$11:$11,0)</f>
        <v>28</v>
      </c>
      <c r="DI414" s="12">
        <f>MATCH(CONCATENATE("B ",TEXT($BV414,"mmm-yyyy")),Curves!$11:$11,0)</f>
        <v>16</v>
      </c>
      <c r="DJ414" s="12">
        <f>MATCH(CONCATENATE("DISC ",TEXT($BV414,"mmm-yyyy")),Curves!$11:$11,0)</f>
        <v>40</v>
      </c>
      <c r="DL414" s="12">
        <f>MATCH(CONCATENATE("NG ",TEXT($BW414,"mmm-yyyy")),Curves!$11:$11,0)</f>
        <v>29</v>
      </c>
      <c r="DM414" s="12">
        <f>MATCH(CONCATENATE("B ",TEXT($BW414,"mmm-yyyy")),Curves!$11:$11,0)</f>
        <v>17</v>
      </c>
      <c r="DN414" s="12">
        <f>MATCH(CONCATENATE("DISC ",TEXT($BW414,"mmm-yyyy")),Curves!$11:$11,0)</f>
        <v>41</v>
      </c>
      <c r="DP414" s="12">
        <f>MATCH(CONCATENATE("NG ",TEXT($BX414,"mmm-yyyy")),Curves!$11:$11,0)</f>
        <v>30</v>
      </c>
      <c r="DQ414" s="12">
        <f>MATCH(CONCATENATE("B ",TEXT($BX414,"mmm-yyyy")),Curves!$11:$11,0)</f>
        <v>18</v>
      </c>
      <c r="DR414" s="12">
        <f>MATCH(CONCATENATE("DISC ",TEXT($BX414,"mmm-yyyy")),Curves!$11:$11,0)</f>
        <v>42</v>
      </c>
    </row>
    <row r="415" spans="2:122" x14ac:dyDescent="0.2">
      <c r="B415" s="6" t="str">
        <f t="shared" si="487"/>
        <v/>
      </c>
      <c r="C415" s="27" t="str">
        <f>IF(Curves!C424&lt;&gt;"",Curves!C424,"")</f>
        <v/>
      </c>
      <c r="D415" s="31"/>
      <c r="E415" s="20" t="e">
        <f t="shared" si="488"/>
        <v>#N/A</v>
      </c>
      <c r="F415" s="20" t="e">
        <f t="shared" si="490"/>
        <v>#N/A</v>
      </c>
      <c r="G415" s="20" t="e">
        <f t="shared" si="491"/>
        <v>#N/A</v>
      </c>
      <c r="H415" s="20" t="e">
        <f t="shared" si="492"/>
        <v>#N/A</v>
      </c>
      <c r="I415" s="20" t="e">
        <f t="shared" si="493"/>
        <v>#N/A</v>
      </c>
      <c r="J415" s="20" t="e">
        <f t="shared" si="494"/>
        <v>#N/A</v>
      </c>
      <c r="K415" s="20" t="e">
        <f t="shared" si="495"/>
        <v>#N/A</v>
      </c>
      <c r="L415" s="20" t="e">
        <f t="shared" si="496"/>
        <v>#N/A</v>
      </c>
      <c r="M415" s="20" t="e">
        <f t="shared" si="497"/>
        <v>#N/A</v>
      </c>
      <c r="N415" s="20" t="e">
        <f t="shared" si="498"/>
        <v>#N/A</v>
      </c>
      <c r="O415" s="21" t="e">
        <f t="shared" si="499"/>
        <v>#N/A</v>
      </c>
      <c r="P415" s="20"/>
      <c r="Q415" s="50" t="e">
        <f t="shared" si="500"/>
        <v>#N/A</v>
      </c>
      <c r="R415" s="50" t="e">
        <f t="shared" si="469"/>
        <v>#N/A</v>
      </c>
      <c r="S415" s="51" t="e">
        <f t="shared" si="501"/>
        <v>#N/A</v>
      </c>
      <c r="U415" s="34" t="e">
        <f>INDEX(Curves!$A$12:$AZ$907,$CA415,CB415)</f>
        <v>#N/A</v>
      </c>
      <c r="V415" s="34" t="e">
        <f>INDEX(Curves!$A$12:$AZ$907,$CA415,CC415)</f>
        <v>#N/A</v>
      </c>
      <c r="W415" s="34" t="e">
        <f>INDEX(Curves!$A$12:$AZ$907,$CA415,CD415)</f>
        <v>#N/A</v>
      </c>
      <c r="X415" s="34"/>
      <c r="Y415" s="34" t="e">
        <f>INDEX(Curves!$A$12:$AZ$907,$CA415,CF415)</f>
        <v>#N/A</v>
      </c>
      <c r="Z415" s="34" t="e">
        <f>INDEX(Curves!$A$12:$AZ$907,$CA415,CG415)</f>
        <v>#N/A</v>
      </c>
      <c r="AA415" s="34" t="e">
        <f>INDEX(Curves!$A$12:$AZ$907,$CA415,CH415)</f>
        <v>#N/A</v>
      </c>
      <c r="AB415" s="34"/>
      <c r="AC415" s="34" t="e">
        <f>INDEX(Curves!$A$12:$AZ$907,$CA415,CJ415)</f>
        <v>#N/A</v>
      </c>
      <c r="AD415" s="34" t="e">
        <f>INDEX(Curves!$A$12:$AZ$907,$CA415,CK415)</f>
        <v>#N/A</v>
      </c>
      <c r="AE415" s="34" t="e">
        <f>INDEX(Curves!$A$12:$AZ$907,$CA415,CL415)</f>
        <v>#N/A</v>
      </c>
      <c r="AF415" s="34"/>
      <c r="AG415" s="34" t="e">
        <f>INDEX(Curves!$A$12:$AZ$907,$CA415,CN415)</f>
        <v>#N/A</v>
      </c>
      <c r="AH415" s="34" t="e">
        <f>INDEX(Curves!$A$12:$AZ$907,$CA415,CO415)</f>
        <v>#N/A</v>
      </c>
      <c r="AI415" s="34" t="e">
        <f>INDEX(Curves!$A$12:$AZ$907,$CA415,CP415)</f>
        <v>#N/A</v>
      </c>
      <c r="AJ415" s="34"/>
      <c r="AK415" s="34" t="e">
        <f>INDEX(Curves!$A$12:$AZ$907,$CA415,CR415)</f>
        <v>#N/A</v>
      </c>
      <c r="AL415" s="34" t="e">
        <f>INDEX(Curves!$A$12:$AZ$907,$CA415,CS415)</f>
        <v>#N/A</v>
      </c>
      <c r="AM415" s="34" t="e">
        <f>INDEX(Curves!$A$12:$AZ$907,$CA415,CT415)</f>
        <v>#N/A</v>
      </c>
      <c r="AN415" s="34"/>
      <c r="AO415" s="34" t="e">
        <f>INDEX(Curves!$A$12:$AZ$907,$CA415,CV415)</f>
        <v>#N/A</v>
      </c>
      <c r="AP415" s="34" t="e">
        <f>INDEX(Curves!$A$12:$AZ$907,$CA415,CW415)</f>
        <v>#N/A</v>
      </c>
      <c r="AQ415" s="34" t="e">
        <f>INDEX(Curves!$A$12:$AZ$907,$CA415,CX415)</f>
        <v>#N/A</v>
      </c>
      <c r="AR415" s="34"/>
      <c r="AS415" s="34" t="e">
        <f>INDEX(Curves!$A$12:$AZ$907,$CA415,CZ415)</f>
        <v>#N/A</v>
      </c>
      <c r="AT415" s="34" t="e">
        <f>INDEX(Curves!$A$12:$AZ$907,$CA415,DA415)</f>
        <v>#N/A</v>
      </c>
      <c r="AU415" s="34" t="e">
        <f>INDEX(Curves!$A$12:$AZ$907,$CA415,DB415)</f>
        <v>#N/A</v>
      </c>
      <c r="AV415" s="34"/>
      <c r="AW415" s="34" t="e">
        <f>INDEX(Curves!$A$12:$AZ$907,$CA415,DD415)</f>
        <v>#N/A</v>
      </c>
      <c r="AX415" s="34" t="e">
        <f>INDEX(Curves!$A$12:$AZ$907,$CA415,DE415)</f>
        <v>#N/A</v>
      </c>
      <c r="AY415" s="34" t="e">
        <f>INDEX(Curves!$A$12:$AZ$907,$CA415,DF415)</f>
        <v>#N/A</v>
      </c>
      <c r="AZ415" s="34"/>
      <c r="BA415" s="34" t="e">
        <f>INDEX(Curves!$A$12:$AZ$907,$CA415,DH415)</f>
        <v>#N/A</v>
      </c>
      <c r="BB415" s="34" t="e">
        <f>INDEX(Curves!$A$12:$AZ$907,$CA415,DI415)</f>
        <v>#N/A</v>
      </c>
      <c r="BC415" s="34" t="e">
        <f>INDEX(Curves!$A$12:$AZ$907,$CA415,DJ415)</f>
        <v>#N/A</v>
      </c>
      <c r="BD415" s="34"/>
      <c r="BE415" s="34" t="e">
        <f>INDEX(Curves!$A$12:$AZ$907,$CA415,DL415)</f>
        <v>#N/A</v>
      </c>
      <c r="BF415" s="34" t="e">
        <f>INDEX(Curves!$A$12:$AZ$907,$CA415,DM415)</f>
        <v>#N/A</v>
      </c>
      <c r="BG415" s="34" t="e">
        <f>INDEX(Curves!$A$12:$AZ$907,$CA415,DN415)</f>
        <v>#N/A</v>
      </c>
      <c r="BH415" s="34"/>
      <c r="BI415" s="34" t="e">
        <f>INDEX(Curves!$A$12:$AZ$907,$CA415,DP415)</f>
        <v>#N/A</v>
      </c>
      <c r="BJ415" s="34" t="e">
        <f>INDEX(Curves!$A$12:$AZ$907,$CA415,DQ415)</f>
        <v>#N/A</v>
      </c>
      <c r="BK415" s="34" t="e">
        <f>INDEX(Curves!$A$12:$AZ$907,$CA415,DR415)</f>
        <v>#N/A</v>
      </c>
      <c r="BL415"/>
      <c r="BM415"/>
      <c r="BN415" s="17">
        <f t="shared" si="503"/>
        <v>36647</v>
      </c>
      <c r="BO415" s="17">
        <f t="shared" ref="BO415:BX415" si="530">EOMONTH(BN415,1)</f>
        <v>36707</v>
      </c>
      <c r="BP415" s="17">
        <f t="shared" si="530"/>
        <v>36738</v>
      </c>
      <c r="BQ415" s="17">
        <f t="shared" si="530"/>
        <v>36769</v>
      </c>
      <c r="BR415" s="17">
        <f t="shared" si="530"/>
        <v>36799</v>
      </c>
      <c r="BS415" s="17">
        <f t="shared" si="530"/>
        <v>36830</v>
      </c>
      <c r="BT415" s="17">
        <f t="shared" si="530"/>
        <v>36860</v>
      </c>
      <c r="BU415" s="17">
        <f t="shared" si="530"/>
        <v>36891</v>
      </c>
      <c r="BV415" s="17">
        <f t="shared" si="530"/>
        <v>36922</v>
      </c>
      <c r="BW415" s="17">
        <f t="shared" si="530"/>
        <v>36950</v>
      </c>
      <c r="BX415" s="17">
        <f t="shared" si="530"/>
        <v>36981</v>
      </c>
      <c r="BY415" s="9"/>
      <c r="CA415" s="12" t="e">
        <f>MATCH(C415,Curves!$C$12:$C$433,0)</f>
        <v>#N/A</v>
      </c>
      <c r="CB415" s="12">
        <f>MATCH(CONCATENATE("NG ",TEXT($BN415,"mmm-yyyy")),Curves!$11:$11,0)</f>
        <v>20</v>
      </c>
      <c r="CC415" s="12">
        <f>MATCH(CONCATENATE("B ",TEXT($BN415,"mmm-yyyy")),Curves!$11:$11,0)</f>
        <v>8</v>
      </c>
      <c r="CD415" s="12">
        <f>MATCH(CONCATENATE("DISC ",TEXT($BN415,"mmm-yyyy")),Curves!$11:$11,0)</f>
        <v>32</v>
      </c>
      <c r="CE415" s="12"/>
      <c r="CF415" s="12">
        <f>MATCH(CONCATENATE("NG ",TEXT($BO415,"mmm-yyyy")),Curves!$11:$11,0)</f>
        <v>21</v>
      </c>
      <c r="CG415" s="12">
        <f>MATCH(CONCATENATE("B ",TEXT($BO415,"mmm-yyyy")),Curves!$11:$11,0)</f>
        <v>9</v>
      </c>
      <c r="CH415" s="12">
        <f>MATCH(CONCATENATE("DISC ",TEXT($BO415,"mmm-yyyy")),Curves!$11:$11,0)</f>
        <v>33</v>
      </c>
      <c r="CI415" s="12"/>
      <c r="CJ415" s="12">
        <f>MATCH(CONCATENATE("NG ",TEXT($BP415,"mmm-yyyy")),Curves!$11:$11,0)</f>
        <v>22</v>
      </c>
      <c r="CK415" s="12">
        <f>MATCH(CONCATENATE("B ",TEXT($BP415,"mmm-yyyy")),Curves!$11:$11,0)</f>
        <v>10</v>
      </c>
      <c r="CL415" s="12">
        <f>MATCH(CONCATENATE("DISC ",TEXT($BP415,"mmm-yyyy")),Curves!$11:$11,0)</f>
        <v>34</v>
      </c>
      <c r="CM415" s="12"/>
      <c r="CN415" s="12">
        <f>MATCH(CONCATENATE("NG ",TEXT($BQ415,"mmm-yyyy")),Curves!$11:$11,0)</f>
        <v>23</v>
      </c>
      <c r="CO415" s="12">
        <f>MATCH(CONCATENATE("B ",TEXT($BQ415,"mmm-yyyy")),Curves!$11:$11,0)</f>
        <v>11</v>
      </c>
      <c r="CP415" s="12">
        <f>MATCH(CONCATENATE("DISC ",TEXT($BQ415,"mmm-yyyy")),Curves!$11:$11,0)</f>
        <v>35</v>
      </c>
      <c r="CQ415" s="12"/>
      <c r="CR415" s="12">
        <f>MATCH(CONCATENATE("NG ",TEXT($BR415,"mmm-yyyy")),Curves!$11:$11,0)</f>
        <v>24</v>
      </c>
      <c r="CS415" s="12">
        <f>MATCH(CONCATENATE("B ",TEXT($BR415,"mmm-yyyy")),Curves!$11:$11,0)</f>
        <v>12</v>
      </c>
      <c r="CT415" s="12">
        <f>MATCH(CONCATENATE("DISC ",TEXT($BR415,"mmm-yyyy")),Curves!$11:$11,0)</f>
        <v>36</v>
      </c>
      <c r="CU415" s="12"/>
      <c r="CV415" s="12">
        <f>MATCH(CONCATENATE("NG ",TEXT($BS415,"mmm-yyyy")),Curves!$11:$11,0)</f>
        <v>25</v>
      </c>
      <c r="CW415" s="12">
        <f>MATCH(CONCATENATE("B ",TEXT($BS415,"mmm-yyyy")),Curves!$11:$11,0)</f>
        <v>13</v>
      </c>
      <c r="CX415" s="12">
        <f>MATCH(CONCATENATE("DISC ",TEXT($BS415,"mmm-yyyy")),Curves!$11:$11,0)</f>
        <v>37</v>
      </c>
      <c r="CY415" s="12"/>
      <c r="CZ415" s="12">
        <f>MATCH(CONCATENATE("NG ",TEXT($BT415,"mmm-yyyy")),Curves!$11:$11,0)</f>
        <v>26</v>
      </c>
      <c r="DA415" s="12">
        <f>MATCH(CONCATENATE("B ",TEXT($BT415,"mmm-yyyy")),Curves!$11:$11,0)</f>
        <v>14</v>
      </c>
      <c r="DB415" s="12">
        <f>MATCH(CONCATENATE("DISC ",TEXT($BT415,"mmm-yyyy")),Curves!$11:$11,0)</f>
        <v>38</v>
      </c>
      <c r="DC415" s="12"/>
      <c r="DD415" s="12">
        <f>MATCH(CONCATENATE("NG ",TEXT($BU415,"mmm-yyyy")),Curves!$11:$11,0)</f>
        <v>27</v>
      </c>
      <c r="DE415" s="12">
        <f>MATCH(CONCATENATE("B ",TEXT($BU415,"mmm-yyyy")),Curves!$11:$11,0)</f>
        <v>15</v>
      </c>
      <c r="DF415" s="12">
        <f>MATCH(CONCATENATE("DISC ",TEXT($BU415,"mmm-yyyy")),Curves!$11:$11,0)</f>
        <v>39</v>
      </c>
      <c r="DG415" s="12"/>
      <c r="DH415" s="12">
        <f>MATCH(CONCATENATE("NG ",TEXT($BV415,"mmm-yyyy")),Curves!$11:$11,0)</f>
        <v>28</v>
      </c>
      <c r="DI415" s="12">
        <f>MATCH(CONCATENATE("B ",TEXT($BV415,"mmm-yyyy")),Curves!$11:$11,0)</f>
        <v>16</v>
      </c>
      <c r="DJ415" s="12">
        <f>MATCH(CONCATENATE("DISC ",TEXT($BV415,"mmm-yyyy")),Curves!$11:$11,0)</f>
        <v>40</v>
      </c>
      <c r="DL415" s="12">
        <f>MATCH(CONCATENATE("NG ",TEXT($BW415,"mmm-yyyy")),Curves!$11:$11,0)</f>
        <v>29</v>
      </c>
      <c r="DM415" s="12">
        <f>MATCH(CONCATENATE("B ",TEXT($BW415,"mmm-yyyy")),Curves!$11:$11,0)</f>
        <v>17</v>
      </c>
      <c r="DN415" s="12">
        <f>MATCH(CONCATENATE("DISC ",TEXT($BW415,"mmm-yyyy")),Curves!$11:$11,0)</f>
        <v>41</v>
      </c>
      <c r="DP415" s="12">
        <f>MATCH(CONCATENATE("NG ",TEXT($BX415,"mmm-yyyy")),Curves!$11:$11,0)</f>
        <v>30</v>
      </c>
      <c r="DQ415" s="12">
        <f>MATCH(CONCATENATE("B ",TEXT($BX415,"mmm-yyyy")),Curves!$11:$11,0)</f>
        <v>18</v>
      </c>
      <c r="DR415" s="12">
        <f>MATCH(CONCATENATE("DISC ",TEXT($BX415,"mmm-yyyy")),Curves!$11:$11,0)</f>
        <v>42</v>
      </c>
    </row>
    <row r="416" spans="2:122" x14ac:dyDescent="0.2">
      <c r="B416" s="6" t="str">
        <f t="shared" si="487"/>
        <v/>
      </c>
      <c r="C416" s="27" t="str">
        <f>IF(Curves!C425&lt;&gt;"",Curves!C425,"")</f>
        <v/>
      </c>
      <c r="D416" s="31"/>
      <c r="E416" s="20" t="e">
        <f t="shared" si="488"/>
        <v>#N/A</v>
      </c>
      <c r="F416" s="20" t="e">
        <f t="shared" si="490"/>
        <v>#N/A</v>
      </c>
      <c r="G416" s="20" t="e">
        <f t="shared" si="491"/>
        <v>#N/A</v>
      </c>
      <c r="H416" s="20" t="e">
        <f t="shared" si="492"/>
        <v>#N/A</v>
      </c>
      <c r="I416" s="20" t="e">
        <f t="shared" si="493"/>
        <v>#N/A</v>
      </c>
      <c r="J416" s="20" t="e">
        <f t="shared" si="494"/>
        <v>#N/A</v>
      </c>
      <c r="K416" s="20" t="e">
        <f t="shared" si="495"/>
        <v>#N/A</v>
      </c>
      <c r="L416" s="20" t="e">
        <f t="shared" si="496"/>
        <v>#N/A</v>
      </c>
      <c r="M416" s="20" t="e">
        <f t="shared" si="497"/>
        <v>#N/A</v>
      </c>
      <c r="N416" s="20" t="e">
        <f t="shared" si="498"/>
        <v>#N/A</v>
      </c>
      <c r="O416" s="21" t="e">
        <f t="shared" si="499"/>
        <v>#N/A</v>
      </c>
      <c r="P416" s="20"/>
      <c r="Q416" s="50" t="e">
        <f t="shared" si="500"/>
        <v>#N/A</v>
      </c>
      <c r="R416" s="50" t="e">
        <f t="shared" si="469"/>
        <v>#N/A</v>
      </c>
      <c r="S416" s="51" t="e">
        <f t="shared" si="501"/>
        <v>#N/A</v>
      </c>
      <c r="U416" s="34" t="e">
        <f>INDEX(Curves!$A$12:$AZ$907,$CA416,CB416)</f>
        <v>#N/A</v>
      </c>
      <c r="V416" s="34" t="e">
        <f>INDEX(Curves!$A$12:$AZ$907,$CA416,CC416)</f>
        <v>#N/A</v>
      </c>
      <c r="W416" s="34" t="e">
        <f>INDEX(Curves!$A$12:$AZ$907,$CA416,CD416)</f>
        <v>#N/A</v>
      </c>
      <c r="X416" s="34"/>
      <c r="Y416" s="34" t="e">
        <f>INDEX(Curves!$A$12:$AZ$907,$CA416,CF416)</f>
        <v>#N/A</v>
      </c>
      <c r="Z416" s="34" t="e">
        <f>INDEX(Curves!$A$12:$AZ$907,$CA416,CG416)</f>
        <v>#N/A</v>
      </c>
      <c r="AA416" s="34" t="e">
        <f>INDEX(Curves!$A$12:$AZ$907,$CA416,CH416)</f>
        <v>#N/A</v>
      </c>
      <c r="AB416" s="34"/>
      <c r="AC416" s="34" t="e">
        <f>INDEX(Curves!$A$12:$AZ$907,$CA416,CJ416)</f>
        <v>#N/A</v>
      </c>
      <c r="AD416" s="34" t="e">
        <f>INDEX(Curves!$A$12:$AZ$907,$CA416,CK416)</f>
        <v>#N/A</v>
      </c>
      <c r="AE416" s="34" t="e">
        <f>INDEX(Curves!$A$12:$AZ$907,$CA416,CL416)</f>
        <v>#N/A</v>
      </c>
      <c r="AF416" s="34"/>
      <c r="AG416" s="34" t="e">
        <f>INDEX(Curves!$A$12:$AZ$907,$CA416,CN416)</f>
        <v>#N/A</v>
      </c>
      <c r="AH416" s="34" t="e">
        <f>INDEX(Curves!$A$12:$AZ$907,$CA416,CO416)</f>
        <v>#N/A</v>
      </c>
      <c r="AI416" s="34" t="e">
        <f>INDEX(Curves!$A$12:$AZ$907,$CA416,CP416)</f>
        <v>#N/A</v>
      </c>
      <c r="AJ416" s="34"/>
      <c r="AK416" s="34" t="e">
        <f>INDEX(Curves!$A$12:$AZ$907,$CA416,CR416)</f>
        <v>#N/A</v>
      </c>
      <c r="AL416" s="34" t="e">
        <f>INDEX(Curves!$A$12:$AZ$907,$CA416,CS416)</f>
        <v>#N/A</v>
      </c>
      <c r="AM416" s="34" t="e">
        <f>INDEX(Curves!$A$12:$AZ$907,$CA416,CT416)</f>
        <v>#N/A</v>
      </c>
      <c r="AN416" s="34"/>
      <c r="AO416" s="34" t="e">
        <f>INDEX(Curves!$A$12:$AZ$907,$CA416,CV416)</f>
        <v>#N/A</v>
      </c>
      <c r="AP416" s="34" t="e">
        <f>INDEX(Curves!$A$12:$AZ$907,$CA416,CW416)</f>
        <v>#N/A</v>
      </c>
      <c r="AQ416" s="34" t="e">
        <f>INDEX(Curves!$A$12:$AZ$907,$CA416,CX416)</f>
        <v>#N/A</v>
      </c>
      <c r="AR416" s="34"/>
      <c r="AS416" s="34" t="e">
        <f>INDEX(Curves!$A$12:$AZ$907,$CA416,CZ416)</f>
        <v>#N/A</v>
      </c>
      <c r="AT416" s="34" t="e">
        <f>INDEX(Curves!$A$12:$AZ$907,$CA416,DA416)</f>
        <v>#N/A</v>
      </c>
      <c r="AU416" s="34" t="e">
        <f>INDEX(Curves!$A$12:$AZ$907,$CA416,DB416)</f>
        <v>#N/A</v>
      </c>
      <c r="AV416" s="34"/>
      <c r="AW416" s="34" t="e">
        <f>INDEX(Curves!$A$12:$AZ$907,$CA416,DD416)</f>
        <v>#N/A</v>
      </c>
      <c r="AX416" s="34" t="e">
        <f>INDEX(Curves!$A$12:$AZ$907,$CA416,DE416)</f>
        <v>#N/A</v>
      </c>
      <c r="AY416" s="34" t="e">
        <f>INDEX(Curves!$A$12:$AZ$907,$CA416,DF416)</f>
        <v>#N/A</v>
      </c>
      <c r="AZ416" s="34"/>
      <c r="BA416" s="34" t="e">
        <f>INDEX(Curves!$A$12:$AZ$907,$CA416,DH416)</f>
        <v>#N/A</v>
      </c>
      <c r="BB416" s="34" t="e">
        <f>INDEX(Curves!$A$12:$AZ$907,$CA416,DI416)</f>
        <v>#N/A</v>
      </c>
      <c r="BC416" s="34" t="e">
        <f>INDEX(Curves!$A$12:$AZ$907,$CA416,DJ416)</f>
        <v>#N/A</v>
      </c>
      <c r="BD416" s="34"/>
      <c r="BE416" s="34" t="e">
        <f>INDEX(Curves!$A$12:$AZ$907,$CA416,DL416)</f>
        <v>#N/A</v>
      </c>
      <c r="BF416" s="34" t="e">
        <f>INDEX(Curves!$A$12:$AZ$907,$CA416,DM416)</f>
        <v>#N/A</v>
      </c>
      <c r="BG416" s="34" t="e">
        <f>INDEX(Curves!$A$12:$AZ$907,$CA416,DN416)</f>
        <v>#N/A</v>
      </c>
      <c r="BH416" s="34"/>
      <c r="BI416" s="34" t="e">
        <f>INDEX(Curves!$A$12:$AZ$907,$CA416,DP416)</f>
        <v>#N/A</v>
      </c>
      <c r="BJ416" s="34" t="e">
        <f>INDEX(Curves!$A$12:$AZ$907,$CA416,DQ416)</f>
        <v>#N/A</v>
      </c>
      <c r="BK416" s="34" t="e">
        <f>INDEX(Curves!$A$12:$AZ$907,$CA416,DR416)</f>
        <v>#N/A</v>
      </c>
      <c r="BL416"/>
      <c r="BM416"/>
      <c r="BN416" s="17">
        <f t="shared" si="503"/>
        <v>36647</v>
      </c>
      <c r="BO416" s="17">
        <f t="shared" ref="BO416:BX416" si="531">EOMONTH(BN416,1)</f>
        <v>36707</v>
      </c>
      <c r="BP416" s="17">
        <f t="shared" si="531"/>
        <v>36738</v>
      </c>
      <c r="BQ416" s="17">
        <f t="shared" si="531"/>
        <v>36769</v>
      </c>
      <c r="BR416" s="17">
        <f t="shared" si="531"/>
        <v>36799</v>
      </c>
      <c r="BS416" s="17">
        <f t="shared" si="531"/>
        <v>36830</v>
      </c>
      <c r="BT416" s="17">
        <f t="shared" si="531"/>
        <v>36860</v>
      </c>
      <c r="BU416" s="17">
        <f t="shared" si="531"/>
        <v>36891</v>
      </c>
      <c r="BV416" s="17">
        <f t="shared" si="531"/>
        <v>36922</v>
      </c>
      <c r="BW416" s="17">
        <f t="shared" si="531"/>
        <v>36950</v>
      </c>
      <c r="BX416" s="17">
        <f t="shared" si="531"/>
        <v>36981</v>
      </c>
      <c r="BY416" s="9"/>
      <c r="CA416" s="12" t="e">
        <f>MATCH(C416,Curves!$C$12:$C$433,0)</f>
        <v>#N/A</v>
      </c>
      <c r="CB416" s="12">
        <f>MATCH(CONCATENATE("NG ",TEXT($BN416,"mmm-yyyy")),Curves!$11:$11,0)</f>
        <v>20</v>
      </c>
      <c r="CC416" s="12">
        <f>MATCH(CONCATENATE("B ",TEXT($BN416,"mmm-yyyy")),Curves!$11:$11,0)</f>
        <v>8</v>
      </c>
      <c r="CD416" s="12">
        <f>MATCH(CONCATENATE("DISC ",TEXT($BN416,"mmm-yyyy")),Curves!$11:$11,0)</f>
        <v>32</v>
      </c>
      <c r="CE416" s="12"/>
      <c r="CF416" s="12">
        <f>MATCH(CONCATENATE("NG ",TEXT($BO416,"mmm-yyyy")),Curves!$11:$11,0)</f>
        <v>21</v>
      </c>
      <c r="CG416" s="12">
        <f>MATCH(CONCATENATE("B ",TEXT($BO416,"mmm-yyyy")),Curves!$11:$11,0)</f>
        <v>9</v>
      </c>
      <c r="CH416" s="12">
        <f>MATCH(CONCATENATE("DISC ",TEXT($BO416,"mmm-yyyy")),Curves!$11:$11,0)</f>
        <v>33</v>
      </c>
      <c r="CI416" s="12"/>
      <c r="CJ416" s="12">
        <f>MATCH(CONCATENATE("NG ",TEXT($BP416,"mmm-yyyy")),Curves!$11:$11,0)</f>
        <v>22</v>
      </c>
      <c r="CK416" s="12">
        <f>MATCH(CONCATENATE("B ",TEXT($BP416,"mmm-yyyy")),Curves!$11:$11,0)</f>
        <v>10</v>
      </c>
      <c r="CL416" s="12">
        <f>MATCH(CONCATENATE("DISC ",TEXT($BP416,"mmm-yyyy")),Curves!$11:$11,0)</f>
        <v>34</v>
      </c>
      <c r="CM416" s="12"/>
      <c r="CN416" s="12">
        <f>MATCH(CONCATENATE("NG ",TEXT($BQ416,"mmm-yyyy")),Curves!$11:$11,0)</f>
        <v>23</v>
      </c>
      <c r="CO416" s="12">
        <f>MATCH(CONCATENATE("B ",TEXT($BQ416,"mmm-yyyy")),Curves!$11:$11,0)</f>
        <v>11</v>
      </c>
      <c r="CP416" s="12">
        <f>MATCH(CONCATENATE("DISC ",TEXT($BQ416,"mmm-yyyy")),Curves!$11:$11,0)</f>
        <v>35</v>
      </c>
      <c r="CQ416" s="12"/>
      <c r="CR416" s="12">
        <f>MATCH(CONCATENATE("NG ",TEXT($BR416,"mmm-yyyy")),Curves!$11:$11,0)</f>
        <v>24</v>
      </c>
      <c r="CS416" s="12">
        <f>MATCH(CONCATENATE("B ",TEXT($BR416,"mmm-yyyy")),Curves!$11:$11,0)</f>
        <v>12</v>
      </c>
      <c r="CT416" s="12">
        <f>MATCH(CONCATENATE("DISC ",TEXT($BR416,"mmm-yyyy")),Curves!$11:$11,0)</f>
        <v>36</v>
      </c>
      <c r="CU416" s="12"/>
      <c r="CV416" s="12">
        <f>MATCH(CONCATENATE("NG ",TEXT($BS416,"mmm-yyyy")),Curves!$11:$11,0)</f>
        <v>25</v>
      </c>
      <c r="CW416" s="12">
        <f>MATCH(CONCATENATE("B ",TEXT($BS416,"mmm-yyyy")),Curves!$11:$11,0)</f>
        <v>13</v>
      </c>
      <c r="CX416" s="12">
        <f>MATCH(CONCATENATE("DISC ",TEXT($BS416,"mmm-yyyy")),Curves!$11:$11,0)</f>
        <v>37</v>
      </c>
      <c r="CY416" s="12"/>
      <c r="CZ416" s="12">
        <f>MATCH(CONCATENATE("NG ",TEXT($BT416,"mmm-yyyy")),Curves!$11:$11,0)</f>
        <v>26</v>
      </c>
      <c r="DA416" s="12">
        <f>MATCH(CONCATENATE("B ",TEXT($BT416,"mmm-yyyy")),Curves!$11:$11,0)</f>
        <v>14</v>
      </c>
      <c r="DB416" s="12">
        <f>MATCH(CONCATENATE("DISC ",TEXT($BT416,"mmm-yyyy")),Curves!$11:$11,0)</f>
        <v>38</v>
      </c>
      <c r="DC416" s="12"/>
      <c r="DD416" s="12">
        <f>MATCH(CONCATENATE("NG ",TEXT($BU416,"mmm-yyyy")),Curves!$11:$11,0)</f>
        <v>27</v>
      </c>
      <c r="DE416" s="12">
        <f>MATCH(CONCATENATE("B ",TEXT($BU416,"mmm-yyyy")),Curves!$11:$11,0)</f>
        <v>15</v>
      </c>
      <c r="DF416" s="12">
        <f>MATCH(CONCATENATE("DISC ",TEXT($BU416,"mmm-yyyy")),Curves!$11:$11,0)</f>
        <v>39</v>
      </c>
      <c r="DG416" s="12"/>
      <c r="DH416" s="12">
        <f>MATCH(CONCATENATE("NG ",TEXT($BV416,"mmm-yyyy")),Curves!$11:$11,0)</f>
        <v>28</v>
      </c>
      <c r="DI416" s="12">
        <f>MATCH(CONCATENATE("B ",TEXT($BV416,"mmm-yyyy")),Curves!$11:$11,0)</f>
        <v>16</v>
      </c>
      <c r="DJ416" s="12">
        <f>MATCH(CONCATENATE("DISC ",TEXT($BV416,"mmm-yyyy")),Curves!$11:$11,0)</f>
        <v>40</v>
      </c>
      <c r="DL416" s="12">
        <f>MATCH(CONCATENATE("NG ",TEXT($BW416,"mmm-yyyy")),Curves!$11:$11,0)</f>
        <v>29</v>
      </c>
      <c r="DM416" s="12">
        <f>MATCH(CONCATENATE("B ",TEXT($BW416,"mmm-yyyy")),Curves!$11:$11,0)</f>
        <v>17</v>
      </c>
      <c r="DN416" s="12">
        <f>MATCH(CONCATENATE("DISC ",TEXT($BW416,"mmm-yyyy")),Curves!$11:$11,0)</f>
        <v>41</v>
      </c>
      <c r="DP416" s="12">
        <f>MATCH(CONCATENATE("NG ",TEXT($BX416,"mmm-yyyy")),Curves!$11:$11,0)</f>
        <v>30</v>
      </c>
      <c r="DQ416" s="12">
        <f>MATCH(CONCATENATE("B ",TEXT($BX416,"mmm-yyyy")),Curves!$11:$11,0)</f>
        <v>18</v>
      </c>
      <c r="DR416" s="12">
        <f>MATCH(CONCATENATE("DISC ",TEXT($BX416,"mmm-yyyy")),Curves!$11:$11,0)</f>
        <v>42</v>
      </c>
    </row>
    <row r="417" spans="2:122" x14ac:dyDescent="0.2">
      <c r="B417" s="6" t="str">
        <f t="shared" si="487"/>
        <v/>
      </c>
      <c r="C417" s="27" t="str">
        <f>IF(Curves!C426&lt;&gt;"",Curves!C426,"")</f>
        <v/>
      </c>
      <c r="D417" s="31"/>
      <c r="E417" s="20" t="e">
        <f t="shared" si="488"/>
        <v>#N/A</v>
      </c>
      <c r="F417" s="20" t="e">
        <f t="shared" si="490"/>
        <v>#N/A</v>
      </c>
      <c r="G417" s="20" t="e">
        <f t="shared" si="491"/>
        <v>#N/A</v>
      </c>
      <c r="H417" s="20" t="e">
        <f t="shared" si="492"/>
        <v>#N/A</v>
      </c>
      <c r="I417" s="20" t="e">
        <f t="shared" si="493"/>
        <v>#N/A</v>
      </c>
      <c r="J417" s="20" t="e">
        <f t="shared" si="494"/>
        <v>#N/A</v>
      </c>
      <c r="K417" s="20" t="e">
        <f t="shared" si="495"/>
        <v>#N/A</v>
      </c>
      <c r="L417" s="20" t="e">
        <f t="shared" si="496"/>
        <v>#N/A</v>
      </c>
      <c r="M417" s="20" t="e">
        <f t="shared" si="497"/>
        <v>#N/A</v>
      </c>
      <c r="N417" s="20" t="e">
        <f t="shared" si="498"/>
        <v>#N/A</v>
      </c>
      <c r="O417" s="21" t="e">
        <f t="shared" si="499"/>
        <v>#N/A</v>
      </c>
      <c r="P417" s="20"/>
      <c r="Q417" s="50" t="e">
        <f t="shared" si="500"/>
        <v>#N/A</v>
      </c>
      <c r="R417" s="50" t="e">
        <f t="shared" si="469"/>
        <v>#N/A</v>
      </c>
      <c r="S417" s="51" t="e">
        <f t="shared" si="501"/>
        <v>#N/A</v>
      </c>
      <c r="U417" s="34" t="e">
        <f>INDEX(Curves!$A$12:$AZ$907,$CA417,CB417)</f>
        <v>#N/A</v>
      </c>
      <c r="V417" s="34" t="e">
        <f>INDEX(Curves!$A$12:$AZ$907,$CA417,CC417)</f>
        <v>#N/A</v>
      </c>
      <c r="W417" s="34" t="e">
        <f>INDEX(Curves!$A$12:$AZ$907,$CA417,CD417)</f>
        <v>#N/A</v>
      </c>
      <c r="X417" s="34"/>
      <c r="Y417" s="34" t="e">
        <f>INDEX(Curves!$A$12:$AZ$907,$CA417,CF417)</f>
        <v>#N/A</v>
      </c>
      <c r="Z417" s="34" t="e">
        <f>INDEX(Curves!$A$12:$AZ$907,$CA417,CG417)</f>
        <v>#N/A</v>
      </c>
      <c r="AA417" s="34" t="e">
        <f>INDEX(Curves!$A$12:$AZ$907,$CA417,CH417)</f>
        <v>#N/A</v>
      </c>
      <c r="AB417" s="34"/>
      <c r="AC417" s="34" t="e">
        <f>INDEX(Curves!$A$12:$AZ$907,$CA417,CJ417)</f>
        <v>#N/A</v>
      </c>
      <c r="AD417" s="34" t="e">
        <f>INDEX(Curves!$A$12:$AZ$907,$CA417,CK417)</f>
        <v>#N/A</v>
      </c>
      <c r="AE417" s="34" t="e">
        <f>INDEX(Curves!$A$12:$AZ$907,$CA417,CL417)</f>
        <v>#N/A</v>
      </c>
      <c r="AF417" s="34"/>
      <c r="AG417" s="34" t="e">
        <f>INDEX(Curves!$A$12:$AZ$907,$CA417,CN417)</f>
        <v>#N/A</v>
      </c>
      <c r="AH417" s="34" t="e">
        <f>INDEX(Curves!$A$12:$AZ$907,$CA417,CO417)</f>
        <v>#N/A</v>
      </c>
      <c r="AI417" s="34" t="e">
        <f>INDEX(Curves!$A$12:$AZ$907,$CA417,CP417)</f>
        <v>#N/A</v>
      </c>
      <c r="AJ417" s="34"/>
      <c r="AK417" s="34" t="e">
        <f>INDEX(Curves!$A$12:$AZ$907,$CA417,CR417)</f>
        <v>#N/A</v>
      </c>
      <c r="AL417" s="34" t="e">
        <f>INDEX(Curves!$A$12:$AZ$907,$CA417,CS417)</f>
        <v>#N/A</v>
      </c>
      <c r="AM417" s="34" t="e">
        <f>INDEX(Curves!$A$12:$AZ$907,$CA417,CT417)</f>
        <v>#N/A</v>
      </c>
      <c r="AN417" s="34"/>
      <c r="AO417" s="34" t="e">
        <f>INDEX(Curves!$A$12:$AZ$907,$CA417,CV417)</f>
        <v>#N/A</v>
      </c>
      <c r="AP417" s="34" t="e">
        <f>INDEX(Curves!$A$12:$AZ$907,$CA417,CW417)</f>
        <v>#N/A</v>
      </c>
      <c r="AQ417" s="34" t="e">
        <f>INDEX(Curves!$A$12:$AZ$907,$CA417,CX417)</f>
        <v>#N/A</v>
      </c>
      <c r="AR417" s="34"/>
      <c r="AS417" s="34" t="e">
        <f>INDEX(Curves!$A$12:$AZ$907,$CA417,CZ417)</f>
        <v>#N/A</v>
      </c>
      <c r="AT417" s="34" t="e">
        <f>INDEX(Curves!$A$12:$AZ$907,$CA417,DA417)</f>
        <v>#N/A</v>
      </c>
      <c r="AU417" s="34" t="e">
        <f>INDEX(Curves!$A$12:$AZ$907,$CA417,DB417)</f>
        <v>#N/A</v>
      </c>
      <c r="AV417" s="34"/>
      <c r="AW417" s="34" t="e">
        <f>INDEX(Curves!$A$12:$AZ$907,$CA417,DD417)</f>
        <v>#N/A</v>
      </c>
      <c r="AX417" s="34" t="e">
        <f>INDEX(Curves!$A$12:$AZ$907,$CA417,DE417)</f>
        <v>#N/A</v>
      </c>
      <c r="AY417" s="34" t="e">
        <f>INDEX(Curves!$A$12:$AZ$907,$CA417,DF417)</f>
        <v>#N/A</v>
      </c>
      <c r="AZ417" s="34"/>
      <c r="BA417" s="34" t="e">
        <f>INDEX(Curves!$A$12:$AZ$907,$CA417,DH417)</f>
        <v>#N/A</v>
      </c>
      <c r="BB417" s="34" t="e">
        <f>INDEX(Curves!$A$12:$AZ$907,$CA417,DI417)</f>
        <v>#N/A</v>
      </c>
      <c r="BC417" s="34" t="e">
        <f>INDEX(Curves!$A$12:$AZ$907,$CA417,DJ417)</f>
        <v>#N/A</v>
      </c>
      <c r="BD417" s="34"/>
      <c r="BE417" s="34" t="e">
        <f>INDEX(Curves!$A$12:$AZ$907,$CA417,DL417)</f>
        <v>#N/A</v>
      </c>
      <c r="BF417" s="34" t="e">
        <f>INDEX(Curves!$A$12:$AZ$907,$CA417,DM417)</f>
        <v>#N/A</v>
      </c>
      <c r="BG417" s="34" t="e">
        <f>INDEX(Curves!$A$12:$AZ$907,$CA417,DN417)</f>
        <v>#N/A</v>
      </c>
      <c r="BH417" s="34"/>
      <c r="BI417" s="34" t="e">
        <f>INDEX(Curves!$A$12:$AZ$907,$CA417,DP417)</f>
        <v>#N/A</v>
      </c>
      <c r="BJ417" s="34" t="e">
        <f>INDEX(Curves!$A$12:$AZ$907,$CA417,DQ417)</f>
        <v>#N/A</v>
      </c>
      <c r="BK417" s="34" t="e">
        <f>INDEX(Curves!$A$12:$AZ$907,$CA417,DR417)</f>
        <v>#N/A</v>
      </c>
      <c r="BL417"/>
      <c r="BM417"/>
      <c r="BN417" s="17">
        <f t="shared" si="503"/>
        <v>36647</v>
      </c>
      <c r="BO417" s="17">
        <f t="shared" ref="BO417:BX417" si="532">EOMONTH(BN417,1)</f>
        <v>36707</v>
      </c>
      <c r="BP417" s="17">
        <f t="shared" si="532"/>
        <v>36738</v>
      </c>
      <c r="BQ417" s="17">
        <f t="shared" si="532"/>
        <v>36769</v>
      </c>
      <c r="BR417" s="17">
        <f t="shared" si="532"/>
        <v>36799</v>
      </c>
      <c r="BS417" s="17">
        <f t="shared" si="532"/>
        <v>36830</v>
      </c>
      <c r="BT417" s="17">
        <f t="shared" si="532"/>
        <v>36860</v>
      </c>
      <c r="BU417" s="17">
        <f t="shared" si="532"/>
        <v>36891</v>
      </c>
      <c r="BV417" s="17">
        <f t="shared" si="532"/>
        <v>36922</v>
      </c>
      <c r="BW417" s="17">
        <f t="shared" si="532"/>
        <v>36950</v>
      </c>
      <c r="BX417" s="17">
        <f t="shared" si="532"/>
        <v>36981</v>
      </c>
      <c r="BY417" s="9"/>
      <c r="CA417" s="12" t="e">
        <f>MATCH(C417,Curves!$C$12:$C$433,0)</f>
        <v>#N/A</v>
      </c>
      <c r="CB417" s="12">
        <f>MATCH(CONCATENATE("NG ",TEXT($BN417,"mmm-yyyy")),Curves!$11:$11,0)</f>
        <v>20</v>
      </c>
      <c r="CC417" s="12">
        <f>MATCH(CONCATENATE("B ",TEXT($BN417,"mmm-yyyy")),Curves!$11:$11,0)</f>
        <v>8</v>
      </c>
      <c r="CD417" s="12">
        <f>MATCH(CONCATENATE("DISC ",TEXT($BN417,"mmm-yyyy")),Curves!$11:$11,0)</f>
        <v>32</v>
      </c>
      <c r="CE417" s="12"/>
      <c r="CF417" s="12">
        <f>MATCH(CONCATENATE("NG ",TEXT($BO417,"mmm-yyyy")),Curves!$11:$11,0)</f>
        <v>21</v>
      </c>
      <c r="CG417" s="12">
        <f>MATCH(CONCATENATE("B ",TEXT($BO417,"mmm-yyyy")),Curves!$11:$11,0)</f>
        <v>9</v>
      </c>
      <c r="CH417" s="12">
        <f>MATCH(CONCATENATE("DISC ",TEXT($BO417,"mmm-yyyy")),Curves!$11:$11,0)</f>
        <v>33</v>
      </c>
      <c r="CI417" s="12"/>
      <c r="CJ417" s="12">
        <f>MATCH(CONCATENATE("NG ",TEXT($BP417,"mmm-yyyy")),Curves!$11:$11,0)</f>
        <v>22</v>
      </c>
      <c r="CK417" s="12">
        <f>MATCH(CONCATENATE("B ",TEXT($BP417,"mmm-yyyy")),Curves!$11:$11,0)</f>
        <v>10</v>
      </c>
      <c r="CL417" s="12">
        <f>MATCH(CONCATENATE("DISC ",TEXT($BP417,"mmm-yyyy")),Curves!$11:$11,0)</f>
        <v>34</v>
      </c>
      <c r="CM417" s="12"/>
      <c r="CN417" s="12">
        <f>MATCH(CONCATENATE("NG ",TEXT($BQ417,"mmm-yyyy")),Curves!$11:$11,0)</f>
        <v>23</v>
      </c>
      <c r="CO417" s="12">
        <f>MATCH(CONCATENATE("B ",TEXT($BQ417,"mmm-yyyy")),Curves!$11:$11,0)</f>
        <v>11</v>
      </c>
      <c r="CP417" s="12">
        <f>MATCH(CONCATENATE("DISC ",TEXT($BQ417,"mmm-yyyy")),Curves!$11:$11,0)</f>
        <v>35</v>
      </c>
      <c r="CQ417" s="12"/>
      <c r="CR417" s="12">
        <f>MATCH(CONCATENATE("NG ",TEXT($BR417,"mmm-yyyy")),Curves!$11:$11,0)</f>
        <v>24</v>
      </c>
      <c r="CS417" s="12">
        <f>MATCH(CONCATENATE("B ",TEXT($BR417,"mmm-yyyy")),Curves!$11:$11,0)</f>
        <v>12</v>
      </c>
      <c r="CT417" s="12">
        <f>MATCH(CONCATENATE("DISC ",TEXT($BR417,"mmm-yyyy")),Curves!$11:$11,0)</f>
        <v>36</v>
      </c>
      <c r="CU417" s="12"/>
      <c r="CV417" s="12">
        <f>MATCH(CONCATENATE("NG ",TEXT($BS417,"mmm-yyyy")),Curves!$11:$11,0)</f>
        <v>25</v>
      </c>
      <c r="CW417" s="12">
        <f>MATCH(CONCATENATE("B ",TEXT($BS417,"mmm-yyyy")),Curves!$11:$11,0)</f>
        <v>13</v>
      </c>
      <c r="CX417" s="12">
        <f>MATCH(CONCATENATE("DISC ",TEXT($BS417,"mmm-yyyy")),Curves!$11:$11,0)</f>
        <v>37</v>
      </c>
      <c r="CY417" s="12"/>
      <c r="CZ417" s="12">
        <f>MATCH(CONCATENATE("NG ",TEXT($BT417,"mmm-yyyy")),Curves!$11:$11,0)</f>
        <v>26</v>
      </c>
      <c r="DA417" s="12">
        <f>MATCH(CONCATENATE("B ",TEXT($BT417,"mmm-yyyy")),Curves!$11:$11,0)</f>
        <v>14</v>
      </c>
      <c r="DB417" s="12">
        <f>MATCH(CONCATENATE("DISC ",TEXT($BT417,"mmm-yyyy")),Curves!$11:$11,0)</f>
        <v>38</v>
      </c>
      <c r="DC417" s="12"/>
      <c r="DD417" s="12">
        <f>MATCH(CONCATENATE("NG ",TEXT($BU417,"mmm-yyyy")),Curves!$11:$11,0)</f>
        <v>27</v>
      </c>
      <c r="DE417" s="12">
        <f>MATCH(CONCATENATE("B ",TEXT($BU417,"mmm-yyyy")),Curves!$11:$11,0)</f>
        <v>15</v>
      </c>
      <c r="DF417" s="12">
        <f>MATCH(CONCATENATE("DISC ",TEXT($BU417,"mmm-yyyy")),Curves!$11:$11,0)</f>
        <v>39</v>
      </c>
      <c r="DG417" s="12"/>
      <c r="DH417" s="12">
        <f>MATCH(CONCATENATE("NG ",TEXT($BV417,"mmm-yyyy")),Curves!$11:$11,0)</f>
        <v>28</v>
      </c>
      <c r="DI417" s="12">
        <f>MATCH(CONCATENATE("B ",TEXT($BV417,"mmm-yyyy")),Curves!$11:$11,0)</f>
        <v>16</v>
      </c>
      <c r="DJ417" s="12">
        <f>MATCH(CONCATENATE("DISC ",TEXT($BV417,"mmm-yyyy")),Curves!$11:$11,0)</f>
        <v>40</v>
      </c>
      <c r="DL417" s="12">
        <f>MATCH(CONCATENATE("NG ",TEXT($BW417,"mmm-yyyy")),Curves!$11:$11,0)</f>
        <v>29</v>
      </c>
      <c r="DM417" s="12">
        <f>MATCH(CONCATENATE("B ",TEXT($BW417,"mmm-yyyy")),Curves!$11:$11,0)</f>
        <v>17</v>
      </c>
      <c r="DN417" s="12">
        <f>MATCH(CONCATENATE("DISC ",TEXT($BW417,"mmm-yyyy")),Curves!$11:$11,0)</f>
        <v>41</v>
      </c>
      <c r="DP417" s="12">
        <f>MATCH(CONCATENATE("NG ",TEXT($BX417,"mmm-yyyy")),Curves!$11:$11,0)</f>
        <v>30</v>
      </c>
      <c r="DQ417" s="12">
        <f>MATCH(CONCATENATE("B ",TEXT($BX417,"mmm-yyyy")),Curves!$11:$11,0)</f>
        <v>18</v>
      </c>
      <c r="DR417" s="12">
        <f>MATCH(CONCATENATE("DISC ",TEXT($BX417,"mmm-yyyy")),Curves!$11:$11,0)</f>
        <v>42</v>
      </c>
    </row>
    <row r="418" spans="2:122" x14ac:dyDescent="0.2">
      <c r="B418" s="6" t="str">
        <f t="shared" si="487"/>
        <v/>
      </c>
      <c r="C418" s="27" t="str">
        <f>IF(Curves!C427&lt;&gt;"",Curves!C427,"")</f>
        <v/>
      </c>
      <c r="D418" s="31"/>
      <c r="E418" s="20" t="e">
        <f t="shared" si="488"/>
        <v>#N/A</v>
      </c>
      <c r="F418" s="20" t="e">
        <f t="shared" si="490"/>
        <v>#N/A</v>
      </c>
      <c r="G418" s="20" t="e">
        <f t="shared" si="491"/>
        <v>#N/A</v>
      </c>
      <c r="H418" s="20" t="e">
        <f t="shared" si="492"/>
        <v>#N/A</v>
      </c>
      <c r="I418" s="20" t="e">
        <f t="shared" si="493"/>
        <v>#N/A</v>
      </c>
      <c r="J418" s="20" t="e">
        <f t="shared" si="494"/>
        <v>#N/A</v>
      </c>
      <c r="K418" s="20" t="e">
        <f t="shared" si="495"/>
        <v>#N/A</v>
      </c>
      <c r="L418" s="20" t="e">
        <f t="shared" si="496"/>
        <v>#N/A</v>
      </c>
      <c r="M418" s="20" t="e">
        <f t="shared" si="497"/>
        <v>#N/A</v>
      </c>
      <c r="N418" s="20" t="e">
        <f t="shared" si="498"/>
        <v>#N/A</v>
      </c>
      <c r="O418" s="21" t="e">
        <f t="shared" si="499"/>
        <v>#N/A</v>
      </c>
      <c r="P418" s="20"/>
      <c r="Q418" s="50" t="e">
        <f t="shared" si="500"/>
        <v>#N/A</v>
      </c>
      <c r="R418" s="50" t="e">
        <f t="shared" si="469"/>
        <v>#N/A</v>
      </c>
      <c r="S418" s="51" t="e">
        <f t="shared" si="501"/>
        <v>#N/A</v>
      </c>
      <c r="U418" s="34" t="e">
        <f>INDEX(Curves!$A$12:$AZ$907,$CA418,CB418)</f>
        <v>#N/A</v>
      </c>
      <c r="V418" s="34" t="e">
        <f>INDEX(Curves!$A$12:$AZ$907,$CA418,CC418)</f>
        <v>#N/A</v>
      </c>
      <c r="W418" s="34" t="e">
        <f>INDEX(Curves!$A$12:$AZ$907,$CA418,CD418)</f>
        <v>#N/A</v>
      </c>
      <c r="X418" s="34"/>
      <c r="Y418" s="34" t="e">
        <f>INDEX(Curves!$A$12:$AZ$907,$CA418,CF418)</f>
        <v>#N/A</v>
      </c>
      <c r="Z418" s="34" t="e">
        <f>INDEX(Curves!$A$12:$AZ$907,$CA418,CG418)</f>
        <v>#N/A</v>
      </c>
      <c r="AA418" s="34" t="e">
        <f>INDEX(Curves!$A$12:$AZ$907,$CA418,CH418)</f>
        <v>#N/A</v>
      </c>
      <c r="AB418" s="34"/>
      <c r="AC418" s="34" t="e">
        <f>INDEX(Curves!$A$12:$AZ$907,$CA418,CJ418)</f>
        <v>#N/A</v>
      </c>
      <c r="AD418" s="34" t="e">
        <f>INDEX(Curves!$A$12:$AZ$907,$CA418,CK418)</f>
        <v>#N/A</v>
      </c>
      <c r="AE418" s="34" t="e">
        <f>INDEX(Curves!$A$12:$AZ$907,$CA418,CL418)</f>
        <v>#N/A</v>
      </c>
      <c r="AF418" s="34"/>
      <c r="AG418" s="34" t="e">
        <f>INDEX(Curves!$A$12:$AZ$907,$CA418,CN418)</f>
        <v>#N/A</v>
      </c>
      <c r="AH418" s="34" t="e">
        <f>INDEX(Curves!$A$12:$AZ$907,$CA418,CO418)</f>
        <v>#N/A</v>
      </c>
      <c r="AI418" s="34" t="e">
        <f>INDEX(Curves!$A$12:$AZ$907,$CA418,CP418)</f>
        <v>#N/A</v>
      </c>
      <c r="AJ418" s="34"/>
      <c r="AK418" s="34" t="e">
        <f>INDEX(Curves!$A$12:$AZ$907,$CA418,CR418)</f>
        <v>#N/A</v>
      </c>
      <c r="AL418" s="34" t="e">
        <f>INDEX(Curves!$A$12:$AZ$907,$CA418,CS418)</f>
        <v>#N/A</v>
      </c>
      <c r="AM418" s="34" t="e">
        <f>INDEX(Curves!$A$12:$AZ$907,$CA418,CT418)</f>
        <v>#N/A</v>
      </c>
      <c r="AN418" s="34"/>
      <c r="AO418" s="34" t="e">
        <f>INDEX(Curves!$A$12:$AZ$907,$CA418,CV418)</f>
        <v>#N/A</v>
      </c>
      <c r="AP418" s="34" t="e">
        <f>INDEX(Curves!$A$12:$AZ$907,$CA418,CW418)</f>
        <v>#N/A</v>
      </c>
      <c r="AQ418" s="34" t="e">
        <f>INDEX(Curves!$A$12:$AZ$907,$CA418,CX418)</f>
        <v>#N/A</v>
      </c>
      <c r="AR418" s="34"/>
      <c r="AS418" s="34" t="e">
        <f>INDEX(Curves!$A$12:$AZ$907,$CA418,CZ418)</f>
        <v>#N/A</v>
      </c>
      <c r="AT418" s="34" t="e">
        <f>INDEX(Curves!$A$12:$AZ$907,$CA418,DA418)</f>
        <v>#N/A</v>
      </c>
      <c r="AU418" s="34" t="e">
        <f>INDEX(Curves!$A$12:$AZ$907,$CA418,DB418)</f>
        <v>#N/A</v>
      </c>
      <c r="AV418" s="34"/>
      <c r="AW418" s="34" t="e">
        <f>INDEX(Curves!$A$12:$AZ$907,$CA418,DD418)</f>
        <v>#N/A</v>
      </c>
      <c r="AX418" s="34" t="e">
        <f>INDEX(Curves!$A$12:$AZ$907,$CA418,DE418)</f>
        <v>#N/A</v>
      </c>
      <c r="AY418" s="34" t="e">
        <f>INDEX(Curves!$A$12:$AZ$907,$CA418,DF418)</f>
        <v>#N/A</v>
      </c>
      <c r="AZ418" s="34"/>
      <c r="BA418" s="34" t="e">
        <f>INDEX(Curves!$A$12:$AZ$907,$CA418,DH418)</f>
        <v>#N/A</v>
      </c>
      <c r="BB418" s="34" t="e">
        <f>INDEX(Curves!$A$12:$AZ$907,$CA418,DI418)</f>
        <v>#N/A</v>
      </c>
      <c r="BC418" s="34" t="e">
        <f>INDEX(Curves!$A$12:$AZ$907,$CA418,DJ418)</f>
        <v>#N/A</v>
      </c>
      <c r="BD418" s="34"/>
      <c r="BE418" s="34" t="e">
        <f>INDEX(Curves!$A$12:$AZ$907,$CA418,DL418)</f>
        <v>#N/A</v>
      </c>
      <c r="BF418" s="34" t="e">
        <f>INDEX(Curves!$A$12:$AZ$907,$CA418,DM418)</f>
        <v>#N/A</v>
      </c>
      <c r="BG418" s="34" t="e">
        <f>INDEX(Curves!$A$12:$AZ$907,$CA418,DN418)</f>
        <v>#N/A</v>
      </c>
      <c r="BH418" s="34"/>
      <c r="BI418" s="34" t="e">
        <f>INDEX(Curves!$A$12:$AZ$907,$CA418,DP418)</f>
        <v>#N/A</v>
      </c>
      <c r="BJ418" s="34" t="e">
        <f>INDEX(Curves!$A$12:$AZ$907,$CA418,DQ418)</f>
        <v>#N/A</v>
      </c>
      <c r="BK418" s="34" t="e">
        <f>INDEX(Curves!$A$12:$AZ$907,$CA418,DR418)</f>
        <v>#N/A</v>
      </c>
      <c r="BL418"/>
      <c r="BM418"/>
      <c r="BN418" s="17">
        <f t="shared" si="503"/>
        <v>36647</v>
      </c>
      <c r="BO418" s="17">
        <f t="shared" ref="BO418:BX418" si="533">EOMONTH(BN418,1)</f>
        <v>36707</v>
      </c>
      <c r="BP418" s="17">
        <f t="shared" si="533"/>
        <v>36738</v>
      </c>
      <c r="BQ418" s="17">
        <f t="shared" si="533"/>
        <v>36769</v>
      </c>
      <c r="BR418" s="17">
        <f t="shared" si="533"/>
        <v>36799</v>
      </c>
      <c r="BS418" s="17">
        <f t="shared" si="533"/>
        <v>36830</v>
      </c>
      <c r="BT418" s="17">
        <f t="shared" si="533"/>
        <v>36860</v>
      </c>
      <c r="BU418" s="17">
        <f t="shared" si="533"/>
        <v>36891</v>
      </c>
      <c r="BV418" s="17">
        <f t="shared" si="533"/>
        <v>36922</v>
      </c>
      <c r="BW418" s="17">
        <f t="shared" si="533"/>
        <v>36950</v>
      </c>
      <c r="BX418" s="17">
        <f t="shared" si="533"/>
        <v>36981</v>
      </c>
      <c r="BY418" s="9"/>
      <c r="CA418" s="12" t="e">
        <f>MATCH(C418,Curves!$C$12:$C$433,0)</f>
        <v>#N/A</v>
      </c>
      <c r="CB418" s="12">
        <f>MATCH(CONCATENATE("NG ",TEXT($BN418,"mmm-yyyy")),Curves!$11:$11,0)</f>
        <v>20</v>
      </c>
      <c r="CC418" s="12">
        <f>MATCH(CONCATENATE("B ",TEXT($BN418,"mmm-yyyy")),Curves!$11:$11,0)</f>
        <v>8</v>
      </c>
      <c r="CD418" s="12">
        <f>MATCH(CONCATENATE("DISC ",TEXT($BN418,"mmm-yyyy")),Curves!$11:$11,0)</f>
        <v>32</v>
      </c>
      <c r="CE418" s="12"/>
      <c r="CF418" s="12">
        <f>MATCH(CONCATENATE("NG ",TEXT($BO418,"mmm-yyyy")),Curves!$11:$11,0)</f>
        <v>21</v>
      </c>
      <c r="CG418" s="12">
        <f>MATCH(CONCATENATE("B ",TEXT($BO418,"mmm-yyyy")),Curves!$11:$11,0)</f>
        <v>9</v>
      </c>
      <c r="CH418" s="12">
        <f>MATCH(CONCATENATE("DISC ",TEXT($BO418,"mmm-yyyy")),Curves!$11:$11,0)</f>
        <v>33</v>
      </c>
      <c r="CI418" s="12"/>
      <c r="CJ418" s="12">
        <f>MATCH(CONCATENATE("NG ",TEXT($BP418,"mmm-yyyy")),Curves!$11:$11,0)</f>
        <v>22</v>
      </c>
      <c r="CK418" s="12">
        <f>MATCH(CONCATENATE("B ",TEXT($BP418,"mmm-yyyy")),Curves!$11:$11,0)</f>
        <v>10</v>
      </c>
      <c r="CL418" s="12">
        <f>MATCH(CONCATENATE("DISC ",TEXT($BP418,"mmm-yyyy")),Curves!$11:$11,0)</f>
        <v>34</v>
      </c>
      <c r="CM418" s="12"/>
      <c r="CN418" s="12">
        <f>MATCH(CONCATENATE("NG ",TEXT($BQ418,"mmm-yyyy")),Curves!$11:$11,0)</f>
        <v>23</v>
      </c>
      <c r="CO418" s="12">
        <f>MATCH(CONCATENATE("B ",TEXT($BQ418,"mmm-yyyy")),Curves!$11:$11,0)</f>
        <v>11</v>
      </c>
      <c r="CP418" s="12">
        <f>MATCH(CONCATENATE("DISC ",TEXT($BQ418,"mmm-yyyy")),Curves!$11:$11,0)</f>
        <v>35</v>
      </c>
      <c r="CQ418" s="12"/>
      <c r="CR418" s="12">
        <f>MATCH(CONCATENATE("NG ",TEXT($BR418,"mmm-yyyy")),Curves!$11:$11,0)</f>
        <v>24</v>
      </c>
      <c r="CS418" s="12">
        <f>MATCH(CONCATENATE("B ",TEXT($BR418,"mmm-yyyy")),Curves!$11:$11,0)</f>
        <v>12</v>
      </c>
      <c r="CT418" s="12">
        <f>MATCH(CONCATENATE("DISC ",TEXT($BR418,"mmm-yyyy")),Curves!$11:$11,0)</f>
        <v>36</v>
      </c>
      <c r="CU418" s="12"/>
      <c r="CV418" s="12">
        <f>MATCH(CONCATENATE("NG ",TEXT($BS418,"mmm-yyyy")),Curves!$11:$11,0)</f>
        <v>25</v>
      </c>
      <c r="CW418" s="12">
        <f>MATCH(CONCATENATE("B ",TEXT($BS418,"mmm-yyyy")),Curves!$11:$11,0)</f>
        <v>13</v>
      </c>
      <c r="CX418" s="12">
        <f>MATCH(CONCATENATE("DISC ",TEXT($BS418,"mmm-yyyy")),Curves!$11:$11,0)</f>
        <v>37</v>
      </c>
      <c r="CY418" s="12"/>
      <c r="CZ418" s="12">
        <f>MATCH(CONCATENATE("NG ",TEXT($BT418,"mmm-yyyy")),Curves!$11:$11,0)</f>
        <v>26</v>
      </c>
      <c r="DA418" s="12">
        <f>MATCH(CONCATENATE("B ",TEXT($BT418,"mmm-yyyy")),Curves!$11:$11,0)</f>
        <v>14</v>
      </c>
      <c r="DB418" s="12">
        <f>MATCH(CONCATENATE("DISC ",TEXT($BT418,"mmm-yyyy")),Curves!$11:$11,0)</f>
        <v>38</v>
      </c>
      <c r="DC418" s="12"/>
      <c r="DD418" s="12">
        <f>MATCH(CONCATENATE("NG ",TEXT($BU418,"mmm-yyyy")),Curves!$11:$11,0)</f>
        <v>27</v>
      </c>
      <c r="DE418" s="12">
        <f>MATCH(CONCATENATE("B ",TEXT($BU418,"mmm-yyyy")),Curves!$11:$11,0)</f>
        <v>15</v>
      </c>
      <c r="DF418" s="12">
        <f>MATCH(CONCATENATE("DISC ",TEXT($BU418,"mmm-yyyy")),Curves!$11:$11,0)</f>
        <v>39</v>
      </c>
      <c r="DG418" s="12"/>
      <c r="DH418" s="12">
        <f>MATCH(CONCATENATE("NG ",TEXT($BV418,"mmm-yyyy")),Curves!$11:$11,0)</f>
        <v>28</v>
      </c>
      <c r="DI418" s="12">
        <f>MATCH(CONCATENATE("B ",TEXT($BV418,"mmm-yyyy")),Curves!$11:$11,0)</f>
        <v>16</v>
      </c>
      <c r="DJ418" s="12">
        <f>MATCH(CONCATENATE("DISC ",TEXT($BV418,"mmm-yyyy")),Curves!$11:$11,0)</f>
        <v>40</v>
      </c>
      <c r="DL418" s="12">
        <f>MATCH(CONCATENATE("NG ",TEXT($BW418,"mmm-yyyy")),Curves!$11:$11,0)</f>
        <v>29</v>
      </c>
      <c r="DM418" s="12">
        <f>MATCH(CONCATENATE("B ",TEXT($BW418,"mmm-yyyy")),Curves!$11:$11,0)</f>
        <v>17</v>
      </c>
      <c r="DN418" s="12">
        <f>MATCH(CONCATENATE("DISC ",TEXT($BW418,"mmm-yyyy")),Curves!$11:$11,0)</f>
        <v>41</v>
      </c>
      <c r="DP418" s="12">
        <f>MATCH(CONCATENATE("NG ",TEXT($BX418,"mmm-yyyy")),Curves!$11:$11,0)</f>
        <v>30</v>
      </c>
      <c r="DQ418" s="12">
        <f>MATCH(CONCATENATE("B ",TEXT($BX418,"mmm-yyyy")),Curves!$11:$11,0)</f>
        <v>18</v>
      </c>
      <c r="DR418" s="12">
        <f>MATCH(CONCATENATE("DISC ",TEXT($BX418,"mmm-yyyy")),Curves!$11:$11,0)</f>
        <v>42</v>
      </c>
    </row>
    <row r="419" spans="2:122" x14ac:dyDescent="0.2">
      <c r="B419" s="6" t="str">
        <f t="shared" si="487"/>
        <v/>
      </c>
      <c r="C419" s="27" t="str">
        <f>IF(Curves!C428&lt;&gt;"",Curves!C428,"")</f>
        <v/>
      </c>
      <c r="D419" s="31"/>
      <c r="E419" s="20" t="e">
        <f t="shared" si="488"/>
        <v>#N/A</v>
      </c>
      <c r="F419" s="20" t="e">
        <f t="shared" si="490"/>
        <v>#N/A</v>
      </c>
      <c r="G419" s="20" t="e">
        <f t="shared" si="491"/>
        <v>#N/A</v>
      </c>
      <c r="H419" s="20" t="e">
        <f t="shared" si="492"/>
        <v>#N/A</v>
      </c>
      <c r="I419" s="20" t="e">
        <f t="shared" si="493"/>
        <v>#N/A</v>
      </c>
      <c r="J419" s="20" t="e">
        <f t="shared" si="494"/>
        <v>#N/A</v>
      </c>
      <c r="K419" s="20" t="e">
        <f t="shared" si="495"/>
        <v>#N/A</v>
      </c>
      <c r="L419" s="20" t="e">
        <f t="shared" si="496"/>
        <v>#N/A</v>
      </c>
      <c r="M419" s="20" t="e">
        <f t="shared" si="497"/>
        <v>#N/A</v>
      </c>
      <c r="N419" s="20" t="e">
        <f t="shared" si="498"/>
        <v>#N/A</v>
      </c>
      <c r="O419" s="21" t="e">
        <f t="shared" si="499"/>
        <v>#N/A</v>
      </c>
      <c r="P419" s="20"/>
      <c r="Q419" s="50" t="e">
        <f t="shared" si="500"/>
        <v>#N/A</v>
      </c>
      <c r="R419" s="50" t="e">
        <f t="shared" si="469"/>
        <v>#N/A</v>
      </c>
      <c r="S419" s="51" t="e">
        <f t="shared" si="501"/>
        <v>#N/A</v>
      </c>
      <c r="U419" s="34" t="e">
        <f>INDEX(Curves!$A$12:$AZ$907,$CA419,CB419)</f>
        <v>#N/A</v>
      </c>
      <c r="V419" s="34" t="e">
        <f>INDEX(Curves!$A$12:$AZ$907,$CA419,CC419)</f>
        <v>#N/A</v>
      </c>
      <c r="W419" s="34" t="e">
        <f>INDEX(Curves!$A$12:$AZ$907,$CA419,CD419)</f>
        <v>#N/A</v>
      </c>
      <c r="X419" s="34"/>
      <c r="Y419" s="34" t="e">
        <f>INDEX(Curves!$A$12:$AZ$907,$CA419,CF419)</f>
        <v>#N/A</v>
      </c>
      <c r="Z419" s="34" t="e">
        <f>INDEX(Curves!$A$12:$AZ$907,$CA419,CG419)</f>
        <v>#N/A</v>
      </c>
      <c r="AA419" s="34" t="e">
        <f>INDEX(Curves!$A$12:$AZ$907,$CA419,CH419)</f>
        <v>#N/A</v>
      </c>
      <c r="AB419" s="34"/>
      <c r="AC419" s="34" t="e">
        <f>INDEX(Curves!$A$12:$AZ$907,$CA419,CJ419)</f>
        <v>#N/A</v>
      </c>
      <c r="AD419" s="34" t="e">
        <f>INDEX(Curves!$A$12:$AZ$907,$CA419,CK419)</f>
        <v>#N/A</v>
      </c>
      <c r="AE419" s="34" t="e">
        <f>INDEX(Curves!$A$12:$AZ$907,$CA419,CL419)</f>
        <v>#N/A</v>
      </c>
      <c r="AF419" s="34"/>
      <c r="AG419" s="34" t="e">
        <f>INDEX(Curves!$A$12:$AZ$907,$CA419,CN419)</f>
        <v>#N/A</v>
      </c>
      <c r="AH419" s="34" t="e">
        <f>INDEX(Curves!$A$12:$AZ$907,$CA419,CO419)</f>
        <v>#N/A</v>
      </c>
      <c r="AI419" s="34" t="e">
        <f>INDEX(Curves!$A$12:$AZ$907,$CA419,CP419)</f>
        <v>#N/A</v>
      </c>
      <c r="AJ419" s="34"/>
      <c r="AK419" s="34" t="e">
        <f>INDEX(Curves!$A$12:$AZ$907,$CA419,CR419)</f>
        <v>#N/A</v>
      </c>
      <c r="AL419" s="34" t="e">
        <f>INDEX(Curves!$A$12:$AZ$907,$CA419,CS419)</f>
        <v>#N/A</v>
      </c>
      <c r="AM419" s="34" t="e">
        <f>INDEX(Curves!$A$12:$AZ$907,$CA419,CT419)</f>
        <v>#N/A</v>
      </c>
      <c r="AN419" s="34"/>
      <c r="AO419" s="34" t="e">
        <f>INDEX(Curves!$A$12:$AZ$907,$CA419,CV419)</f>
        <v>#N/A</v>
      </c>
      <c r="AP419" s="34" t="e">
        <f>INDEX(Curves!$A$12:$AZ$907,$CA419,CW419)</f>
        <v>#N/A</v>
      </c>
      <c r="AQ419" s="34" t="e">
        <f>INDEX(Curves!$A$12:$AZ$907,$CA419,CX419)</f>
        <v>#N/A</v>
      </c>
      <c r="AR419" s="34"/>
      <c r="AS419" s="34" t="e">
        <f>INDEX(Curves!$A$12:$AZ$907,$CA419,CZ419)</f>
        <v>#N/A</v>
      </c>
      <c r="AT419" s="34" t="e">
        <f>INDEX(Curves!$A$12:$AZ$907,$CA419,DA419)</f>
        <v>#N/A</v>
      </c>
      <c r="AU419" s="34" t="e">
        <f>INDEX(Curves!$A$12:$AZ$907,$CA419,DB419)</f>
        <v>#N/A</v>
      </c>
      <c r="AV419" s="34"/>
      <c r="AW419" s="34" t="e">
        <f>INDEX(Curves!$A$12:$AZ$907,$CA419,DD419)</f>
        <v>#N/A</v>
      </c>
      <c r="AX419" s="34" t="e">
        <f>INDEX(Curves!$A$12:$AZ$907,$CA419,DE419)</f>
        <v>#N/A</v>
      </c>
      <c r="AY419" s="34" t="e">
        <f>INDEX(Curves!$A$12:$AZ$907,$CA419,DF419)</f>
        <v>#N/A</v>
      </c>
      <c r="AZ419" s="34"/>
      <c r="BA419" s="34" t="e">
        <f>INDEX(Curves!$A$12:$AZ$907,$CA419,DH419)</f>
        <v>#N/A</v>
      </c>
      <c r="BB419" s="34" t="e">
        <f>INDEX(Curves!$A$12:$AZ$907,$CA419,DI419)</f>
        <v>#N/A</v>
      </c>
      <c r="BC419" s="34" t="e">
        <f>INDEX(Curves!$A$12:$AZ$907,$CA419,DJ419)</f>
        <v>#N/A</v>
      </c>
      <c r="BD419" s="34"/>
      <c r="BE419" s="34" t="e">
        <f>INDEX(Curves!$A$12:$AZ$907,$CA419,DL419)</f>
        <v>#N/A</v>
      </c>
      <c r="BF419" s="34" t="e">
        <f>INDEX(Curves!$A$12:$AZ$907,$CA419,DM419)</f>
        <v>#N/A</v>
      </c>
      <c r="BG419" s="34" t="e">
        <f>INDEX(Curves!$A$12:$AZ$907,$CA419,DN419)</f>
        <v>#N/A</v>
      </c>
      <c r="BH419" s="34"/>
      <c r="BI419" s="34" t="e">
        <f>INDEX(Curves!$A$12:$AZ$907,$CA419,DP419)</f>
        <v>#N/A</v>
      </c>
      <c r="BJ419" s="34" t="e">
        <f>INDEX(Curves!$A$12:$AZ$907,$CA419,DQ419)</f>
        <v>#N/A</v>
      </c>
      <c r="BK419" s="34" t="e">
        <f>INDEX(Curves!$A$12:$AZ$907,$CA419,DR419)</f>
        <v>#N/A</v>
      </c>
      <c r="BL419"/>
      <c r="BM419"/>
      <c r="BN419" s="17">
        <f t="shared" si="503"/>
        <v>36647</v>
      </c>
      <c r="BO419" s="17">
        <f t="shared" ref="BO419:BX419" si="534">EOMONTH(BN419,1)</f>
        <v>36707</v>
      </c>
      <c r="BP419" s="17">
        <f t="shared" si="534"/>
        <v>36738</v>
      </c>
      <c r="BQ419" s="17">
        <f t="shared" si="534"/>
        <v>36769</v>
      </c>
      <c r="BR419" s="17">
        <f t="shared" si="534"/>
        <v>36799</v>
      </c>
      <c r="BS419" s="17">
        <f t="shared" si="534"/>
        <v>36830</v>
      </c>
      <c r="BT419" s="17">
        <f t="shared" si="534"/>
        <v>36860</v>
      </c>
      <c r="BU419" s="17">
        <f t="shared" si="534"/>
        <v>36891</v>
      </c>
      <c r="BV419" s="17">
        <f t="shared" si="534"/>
        <v>36922</v>
      </c>
      <c r="BW419" s="17">
        <f t="shared" si="534"/>
        <v>36950</v>
      </c>
      <c r="BX419" s="17">
        <f t="shared" si="534"/>
        <v>36981</v>
      </c>
      <c r="BY419" s="9"/>
      <c r="CA419" s="12" t="e">
        <f>MATCH(C419,Curves!$C$12:$C$433,0)</f>
        <v>#N/A</v>
      </c>
      <c r="CB419" s="12">
        <f>MATCH(CONCATENATE("NG ",TEXT($BN419,"mmm-yyyy")),Curves!$11:$11,0)</f>
        <v>20</v>
      </c>
      <c r="CC419" s="12">
        <f>MATCH(CONCATENATE("B ",TEXT($BN419,"mmm-yyyy")),Curves!$11:$11,0)</f>
        <v>8</v>
      </c>
      <c r="CD419" s="12">
        <f>MATCH(CONCATENATE("DISC ",TEXT($BN419,"mmm-yyyy")),Curves!$11:$11,0)</f>
        <v>32</v>
      </c>
      <c r="CE419" s="12"/>
      <c r="CF419" s="12">
        <f>MATCH(CONCATENATE("NG ",TEXT($BO419,"mmm-yyyy")),Curves!$11:$11,0)</f>
        <v>21</v>
      </c>
      <c r="CG419" s="12">
        <f>MATCH(CONCATENATE("B ",TEXT($BO419,"mmm-yyyy")),Curves!$11:$11,0)</f>
        <v>9</v>
      </c>
      <c r="CH419" s="12">
        <f>MATCH(CONCATENATE("DISC ",TEXT($BO419,"mmm-yyyy")),Curves!$11:$11,0)</f>
        <v>33</v>
      </c>
      <c r="CI419" s="12"/>
      <c r="CJ419" s="12">
        <f>MATCH(CONCATENATE("NG ",TEXT($BP419,"mmm-yyyy")),Curves!$11:$11,0)</f>
        <v>22</v>
      </c>
      <c r="CK419" s="12">
        <f>MATCH(CONCATENATE("B ",TEXT($BP419,"mmm-yyyy")),Curves!$11:$11,0)</f>
        <v>10</v>
      </c>
      <c r="CL419" s="12">
        <f>MATCH(CONCATENATE("DISC ",TEXT($BP419,"mmm-yyyy")),Curves!$11:$11,0)</f>
        <v>34</v>
      </c>
      <c r="CM419" s="12"/>
      <c r="CN419" s="12">
        <f>MATCH(CONCATENATE("NG ",TEXT($BQ419,"mmm-yyyy")),Curves!$11:$11,0)</f>
        <v>23</v>
      </c>
      <c r="CO419" s="12">
        <f>MATCH(CONCATENATE("B ",TEXT($BQ419,"mmm-yyyy")),Curves!$11:$11,0)</f>
        <v>11</v>
      </c>
      <c r="CP419" s="12">
        <f>MATCH(CONCATENATE("DISC ",TEXT($BQ419,"mmm-yyyy")),Curves!$11:$11,0)</f>
        <v>35</v>
      </c>
      <c r="CQ419" s="12"/>
      <c r="CR419" s="12">
        <f>MATCH(CONCATENATE("NG ",TEXT($BR419,"mmm-yyyy")),Curves!$11:$11,0)</f>
        <v>24</v>
      </c>
      <c r="CS419" s="12">
        <f>MATCH(CONCATENATE("B ",TEXT($BR419,"mmm-yyyy")),Curves!$11:$11,0)</f>
        <v>12</v>
      </c>
      <c r="CT419" s="12">
        <f>MATCH(CONCATENATE("DISC ",TEXT($BR419,"mmm-yyyy")),Curves!$11:$11,0)</f>
        <v>36</v>
      </c>
      <c r="CU419" s="12"/>
      <c r="CV419" s="12">
        <f>MATCH(CONCATENATE("NG ",TEXT($BS419,"mmm-yyyy")),Curves!$11:$11,0)</f>
        <v>25</v>
      </c>
      <c r="CW419" s="12">
        <f>MATCH(CONCATENATE("B ",TEXT($BS419,"mmm-yyyy")),Curves!$11:$11,0)</f>
        <v>13</v>
      </c>
      <c r="CX419" s="12">
        <f>MATCH(CONCATENATE("DISC ",TEXT($BS419,"mmm-yyyy")),Curves!$11:$11,0)</f>
        <v>37</v>
      </c>
      <c r="CY419" s="12"/>
      <c r="CZ419" s="12">
        <f>MATCH(CONCATENATE("NG ",TEXT($BT419,"mmm-yyyy")),Curves!$11:$11,0)</f>
        <v>26</v>
      </c>
      <c r="DA419" s="12">
        <f>MATCH(CONCATENATE("B ",TEXT($BT419,"mmm-yyyy")),Curves!$11:$11,0)</f>
        <v>14</v>
      </c>
      <c r="DB419" s="12">
        <f>MATCH(CONCATENATE("DISC ",TEXT($BT419,"mmm-yyyy")),Curves!$11:$11,0)</f>
        <v>38</v>
      </c>
      <c r="DC419" s="12"/>
      <c r="DD419" s="12">
        <f>MATCH(CONCATENATE("NG ",TEXT($BU419,"mmm-yyyy")),Curves!$11:$11,0)</f>
        <v>27</v>
      </c>
      <c r="DE419" s="12">
        <f>MATCH(CONCATENATE("B ",TEXT($BU419,"mmm-yyyy")),Curves!$11:$11,0)</f>
        <v>15</v>
      </c>
      <c r="DF419" s="12">
        <f>MATCH(CONCATENATE("DISC ",TEXT($BU419,"mmm-yyyy")),Curves!$11:$11,0)</f>
        <v>39</v>
      </c>
      <c r="DG419" s="12"/>
      <c r="DH419" s="12">
        <f>MATCH(CONCATENATE("NG ",TEXT($BV419,"mmm-yyyy")),Curves!$11:$11,0)</f>
        <v>28</v>
      </c>
      <c r="DI419" s="12">
        <f>MATCH(CONCATENATE("B ",TEXT($BV419,"mmm-yyyy")),Curves!$11:$11,0)</f>
        <v>16</v>
      </c>
      <c r="DJ419" s="12">
        <f>MATCH(CONCATENATE("DISC ",TEXT($BV419,"mmm-yyyy")),Curves!$11:$11,0)</f>
        <v>40</v>
      </c>
      <c r="DL419" s="12">
        <f>MATCH(CONCATENATE("NG ",TEXT($BW419,"mmm-yyyy")),Curves!$11:$11,0)</f>
        <v>29</v>
      </c>
      <c r="DM419" s="12">
        <f>MATCH(CONCATENATE("B ",TEXT($BW419,"mmm-yyyy")),Curves!$11:$11,0)</f>
        <v>17</v>
      </c>
      <c r="DN419" s="12">
        <f>MATCH(CONCATENATE("DISC ",TEXT($BW419,"mmm-yyyy")),Curves!$11:$11,0)</f>
        <v>41</v>
      </c>
      <c r="DP419" s="12">
        <f>MATCH(CONCATENATE("NG ",TEXT($BX419,"mmm-yyyy")),Curves!$11:$11,0)</f>
        <v>30</v>
      </c>
      <c r="DQ419" s="12">
        <f>MATCH(CONCATENATE("B ",TEXT($BX419,"mmm-yyyy")),Curves!$11:$11,0)</f>
        <v>18</v>
      </c>
      <c r="DR419" s="12">
        <f>MATCH(CONCATENATE("DISC ",TEXT($BX419,"mmm-yyyy")),Curves!$11:$11,0)</f>
        <v>42</v>
      </c>
    </row>
    <row r="420" spans="2:122" x14ac:dyDescent="0.2">
      <c r="B420" s="6" t="str">
        <f t="shared" si="487"/>
        <v/>
      </c>
      <c r="C420" s="27" t="str">
        <f>IF(Curves!C429&lt;&gt;"",Curves!C429,"")</f>
        <v/>
      </c>
      <c r="D420" s="31"/>
      <c r="E420" s="20" t="e">
        <f t="shared" si="488"/>
        <v>#N/A</v>
      </c>
      <c r="F420" s="20" t="e">
        <f t="shared" si="490"/>
        <v>#N/A</v>
      </c>
      <c r="G420" s="20" t="e">
        <f t="shared" si="491"/>
        <v>#N/A</v>
      </c>
      <c r="H420" s="20" t="e">
        <f t="shared" si="492"/>
        <v>#N/A</v>
      </c>
      <c r="I420" s="20" t="e">
        <f t="shared" si="493"/>
        <v>#N/A</v>
      </c>
      <c r="J420" s="20" t="e">
        <f t="shared" si="494"/>
        <v>#N/A</v>
      </c>
      <c r="K420" s="20" t="e">
        <f t="shared" si="495"/>
        <v>#N/A</v>
      </c>
      <c r="L420" s="20" t="e">
        <f t="shared" si="496"/>
        <v>#N/A</v>
      </c>
      <c r="M420" s="20" t="e">
        <f t="shared" si="497"/>
        <v>#N/A</v>
      </c>
      <c r="N420" s="20" t="e">
        <f t="shared" si="498"/>
        <v>#N/A</v>
      </c>
      <c r="O420" s="21" t="e">
        <f t="shared" si="499"/>
        <v>#N/A</v>
      </c>
      <c r="P420" s="20"/>
      <c r="Q420" s="50" t="e">
        <f t="shared" si="500"/>
        <v>#N/A</v>
      </c>
      <c r="R420" s="50" t="e">
        <f t="shared" si="469"/>
        <v>#N/A</v>
      </c>
      <c r="S420" s="51" t="e">
        <f t="shared" si="501"/>
        <v>#N/A</v>
      </c>
      <c r="U420" s="34" t="e">
        <f>INDEX(Curves!$A$12:$AZ$907,$CA420,CB420)</f>
        <v>#N/A</v>
      </c>
      <c r="V420" s="34" t="e">
        <f>INDEX(Curves!$A$12:$AZ$907,$CA420,CC420)</f>
        <v>#N/A</v>
      </c>
      <c r="W420" s="34" t="e">
        <f>INDEX(Curves!$A$12:$AZ$907,$CA420,CD420)</f>
        <v>#N/A</v>
      </c>
      <c r="X420" s="34"/>
      <c r="Y420" s="34" t="e">
        <f>INDEX(Curves!$A$12:$AZ$907,$CA420,CF420)</f>
        <v>#N/A</v>
      </c>
      <c r="Z420" s="34" t="e">
        <f>INDEX(Curves!$A$12:$AZ$907,$CA420,CG420)</f>
        <v>#N/A</v>
      </c>
      <c r="AA420" s="34" t="e">
        <f>INDEX(Curves!$A$12:$AZ$907,$CA420,CH420)</f>
        <v>#N/A</v>
      </c>
      <c r="AB420" s="34"/>
      <c r="AC420" s="34" t="e">
        <f>INDEX(Curves!$A$12:$AZ$907,$CA420,CJ420)</f>
        <v>#N/A</v>
      </c>
      <c r="AD420" s="34" t="e">
        <f>INDEX(Curves!$A$12:$AZ$907,$CA420,CK420)</f>
        <v>#N/A</v>
      </c>
      <c r="AE420" s="34" t="e">
        <f>INDEX(Curves!$A$12:$AZ$907,$CA420,CL420)</f>
        <v>#N/A</v>
      </c>
      <c r="AF420" s="34"/>
      <c r="AG420" s="34" t="e">
        <f>INDEX(Curves!$A$12:$AZ$907,$CA420,CN420)</f>
        <v>#N/A</v>
      </c>
      <c r="AH420" s="34" t="e">
        <f>INDEX(Curves!$A$12:$AZ$907,$CA420,CO420)</f>
        <v>#N/A</v>
      </c>
      <c r="AI420" s="34" t="e">
        <f>INDEX(Curves!$A$12:$AZ$907,$CA420,CP420)</f>
        <v>#N/A</v>
      </c>
      <c r="AJ420" s="34"/>
      <c r="AK420" s="34" t="e">
        <f>INDEX(Curves!$A$12:$AZ$907,$CA420,CR420)</f>
        <v>#N/A</v>
      </c>
      <c r="AL420" s="34" t="e">
        <f>INDEX(Curves!$A$12:$AZ$907,$CA420,CS420)</f>
        <v>#N/A</v>
      </c>
      <c r="AM420" s="34" t="e">
        <f>INDEX(Curves!$A$12:$AZ$907,$CA420,CT420)</f>
        <v>#N/A</v>
      </c>
      <c r="AN420" s="34"/>
      <c r="AO420" s="34" t="e">
        <f>INDEX(Curves!$A$12:$AZ$907,$CA420,CV420)</f>
        <v>#N/A</v>
      </c>
      <c r="AP420" s="34" t="e">
        <f>INDEX(Curves!$A$12:$AZ$907,$CA420,CW420)</f>
        <v>#N/A</v>
      </c>
      <c r="AQ420" s="34" t="e">
        <f>INDEX(Curves!$A$12:$AZ$907,$CA420,CX420)</f>
        <v>#N/A</v>
      </c>
      <c r="AR420" s="34"/>
      <c r="AS420" s="34" t="e">
        <f>INDEX(Curves!$A$12:$AZ$907,$CA420,CZ420)</f>
        <v>#N/A</v>
      </c>
      <c r="AT420" s="34" t="e">
        <f>INDEX(Curves!$A$12:$AZ$907,$CA420,DA420)</f>
        <v>#N/A</v>
      </c>
      <c r="AU420" s="34" t="e">
        <f>INDEX(Curves!$A$12:$AZ$907,$CA420,DB420)</f>
        <v>#N/A</v>
      </c>
      <c r="AV420" s="34"/>
      <c r="AW420" s="34" t="e">
        <f>INDEX(Curves!$A$12:$AZ$907,$CA420,DD420)</f>
        <v>#N/A</v>
      </c>
      <c r="AX420" s="34" t="e">
        <f>INDEX(Curves!$A$12:$AZ$907,$CA420,DE420)</f>
        <v>#N/A</v>
      </c>
      <c r="AY420" s="34" t="e">
        <f>INDEX(Curves!$A$12:$AZ$907,$CA420,DF420)</f>
        <v>#N/A</v>
      </c>
      <c r="AZ420" s="34"/>
      <c r="BA420" s="34" t="e">
        <f>INDEX(Curves!$A$12:$AZ$907,$CA420,DH420)</f>
        <v>#N/A</v>
      </c>
      <c r="BB420" s="34" t="e">
        <f>INDEX(Curves!$A$12:$AZ$907,$CA420,DI420)</f>
        <v>#N/A</v>
      </c>
      <c r="BC420" s="34" t="e">
        <f>INDEX(Curves!$A$12:$AZ$907,$CA420,DJ420)</f>
        <v>#N/A</v>
      </c>
      <c r="BD420" s="34"/>
      <c r="BE420" s="34" t="e">
        <f>INDEX(Curves!$A$12:$AZ$907,$CA420,DL420)</f>
        <v>#N/A</v>
      </c>
      <c r="BF420" s="34" t="e">
        <f>INDEX(Curves!$A$12:$AZ$907,$CA420,DM420)</f>
        <v>#N/A</v>
      </c>
      <c r="BG420" s="34" t="e">
        <f>INDEX(Curves!$A$12:$AZ$907,$CA420,DN420)</f>
        <v>#N/A</v>
      </c>
      <c r="BH420" s="34"/>
      <c r="BI420" s="34" t="e">
        <f>INDEX(Curves!$A$12:$AZ$907,$CA420,DP420)</f>
        <v>#N/A</v>
      </c>
      <c r="BJ420" s="34" t="e">
        <f>INDEX(Curves!$A$12:$AZ$907,$CA420,DQ420)</f>
        <v>#N/A</v>
      </c>
      <c r="BK420" s="34" t="e">
        <f>INDEX(Curves!$A$12:$AZ$907,$CA420,DR420)</f>
        <v>#N/A</v>
      </c>
      <c r="BL420"/>
      <c r="BM420"/>
      <c r="BN420" s="17">
        <f t="shared" si="503"/>
        <v>36647</v>
      </c>
      <c r="BO420" s="17">
        <f t="shared" ref="BO420:BX420" si="535">EOMONTH(BN420,1)</f>
        <v>36707</v>
      </c>
      <c r="BP420" s="17">
        <f t="shared" si="535"/>
        <v>36738</v>
      </c>
      <c r="BQ420" s="17">
        <f t="shared" si="535"/>
        <v>36769</v>
      </c>
      <c r="BR420" s="17">
        <f t="shared" si="535"/>
        <v>36799</v>
      </c>
      <c r="BS420" s="17">
        <f t="shared" si="535"/>
        <v>36830</v>
      </c>
      <c r="BT420" s="17">
        <f t="shared" si="535"/>
        <v>36860</v>
      </c>
      <c r="BU420" s="17">
        <f t="shared" si="535"/>
        <v>36891</v>
      </c>
      <c r="BV420" s="17">
        <f t="shared" si="535"/>
        <v>36922</v>
      </c>
      <c r="BW420" s="17">
        <f t="shared" si="535"/>
        <v>36950</v>
      </c>
      <c r="BX420" s="17">
        <f t="shared" si="535"/>
        <v>36981</v>
      </c>
      <c r="BY420" s="9"/>
      <c r="CA420" s="12" t="e">
        <f>MATCH(C420,Curves!$C$12:$C$433,0)</f>
        <v>#N/A</v>
      </c>
      <c r="CB420" s="12">
        <f>MATCH(CONCATENATE("NG ",TEXT($BN420,"mmm-yyyy")),Curves!$11:$11,0)</f>
        <v>20</v>
      </c>
      <c r="CC420" s="12">
        <f>MATCH(CONCATENATE("B ",TEXT($BN420,"mmm-yyyy")),Curves!$11:$11,0)</f>
        <v>8</v>
      </c>
      <c r="CD420" s="12">
        <f>MATCH(CONCATENATE("DISC ",TEXT($BN420,"mmm-yyyy")),Curves!$11:$11,0)</f>
        <v>32</v>
      </c>
      <c r="CE420" s="12"/>
      <c r="CF420" s="12">
        <f>MATCH(CONCATENATE("NG ",TEXT($BO420,"mmm-yyyy")),Curves!$11:$11,0)</f>
        <v>21</v>
      </c>
      <c r="CG420" s="12">
        <f>MATCH(CONCATENATE("B ",TEXT($BO420,"mmm-yyyy")),Curves!$11:$11,0)</f>
        <v>9</v>
      </c>
      <c r="CH420" s="12">
        <f>MATCH(CONCATENATE("DISC ",TEXT($BO420,"mmm-yyyy")),Curves!$11:$11,0)</f>
        <v>33</v>
      </c>
      <c r="CI420" s="12"/>
      <c r="CJ420" s="12">
        <f>MATCH(CONCATENATE("NG ",TEXT($BP420,"mmm-yyyy")),Curves!$11:$11,0)</f>
        <v>22</v>
      </c>
      <c r="CK420" s="12">
        <f>MATCH(CONCATENATE("B ",TEXT($BP420,"mmm-yyyy")),Curves!$11:$11,0)</f>
        <v>10</v>
      </c>
      <c r="CL420" s="12">
        <f>MATCH(CONCATENATE("DISC ",TEXT($BP420,"mmm-yyyy")),Curves!$11:$11,0)</f>
        <v>34</v>
      </c>
      <c r="CM420" s="12"/>
      <c r="CN420" s="12">
        <f>MATCH(CONCATENATE("NG ",TEXT($BQ420,"mmm-yyyy")),Curves!$11:$11,0)</f>
        <v>23</v>
      </c>
      <c r="CO420" s="12">
        <f>MATCH(CONCATENATE("B ",TEXT($BQ420,"mmm-yyyy")),Curves!$11:$11,0)</f>
        <v>11</v>
      </c>
      <c r="CP420" s="12">
        <f>MATCH(CONCATENATE("DISC ",TEXT($BQ420,"mmm-yyyy")),Curves!$11:$11,0)</f>
        <v>35</v>
      </c>
      <c r="CQ420" s="12"/>
      <c r="CR420" s="12">
        <f>MATCH(CONCATENATE("NG ",TEXT($BR420,"mmm-yyyy")),Curves!$11:$11,0)</f>
        <v>24</v>
      </c>
      <c r="CS420" s="12">
        <f>MATCH(CONCATENATE("B ",TEXT($BR420,"mmm-yyyy")),Curves!$11:$11,0)</f>
        <v>12</v>
      </c>
      <c r="CT420" s="12">
        <f>MATCH(CONCATENATE("DISC ",TEXT($BR420,"mmm-yyyy")),Curves!$11:$11,0)</f>
        <v>36</v>
      </c>
      <c r="CU420" s="12"/>
      <c r="CV420" s="12">
        <f>MATCH(CONCATENATE("NG ",TEXT($BS420,"mmm-yyyy")),Curves!$11:$11,0)</f>
        <v>25</v>
      </c>
      <c r="CW420" s="12">
        <f>MATCH(CONCATENATE("B ",TEXT($BS420,"mmm-yyyy")),Curves!$11:$11,0)</f>
        <v>13</v>
      </c>
      <c r="CX420" s="12">
        <f>MATCH(CONCATENATE("DISC ",TEXT($BS420,"mmm-yyyy")),Curves!$11:$11,0)</f>
        <v>37</v>
      </c>
      <c r="CY420" s="12"/>
      <c r="CZ420" s="12">
        <f>MATCH(CONCATENATE("NG ",TEXT($BT420,"mmm-yyyy")),Curves!$11:$11,0)</f>
        <v>26</v>
      </c>
      <c r="DA420" s="12">
        <f>MATCH(CONCATENATE("B ",TEXT($BT420,"mmm-yyyy")),Curves!$11:$11,0)</f>
        <v>14</v>
      </c>
      <c r="DB420" s="12">
        <f>MATCH(CONCATENATE("DISC ",TEXT($BT420,"mmm-yyyy")),Curves!$11:$11,0)</f>
        <v>38</v>
      </c>
      <c r="DC420" s="12"/>
      <c r="DD420" s="12">
        <f>MATCH(CONCATENATE("NG ",TEXT($BU420,"mmm-yyyy")),Curves!$11:$11,0)</f>
        <v>27</v>
      </c>
      <c r="DE420" s="12">
        <f>MATCH(CONCATENATE("B ",TEXT($BU420,"mmm-yyyy")),Curves!$11:$11,0)</f>
        <v>15</v>
      </c>
      <c r="DF420" s="12">
        <f>MATCH(CONCATENATE("DISC ",TEXT($BU420,"mmm-yyyy")),Curves!$11:$11,0)</f>
        <v>39</v>
      </c>
      <c r="DG420" s="12"/>
      <c r="DH420" s="12">
        <f>MATCH(CONCATENATE("NG ",TEXT($BV420,"mmm-yyyy")),Curves!$11:$11,0)</f>
        <v>28</v>
      </c>
      <c r="DI420" s="12">
        <f>MATCH(CONCATENATE("B ",TEXT($BV420,"mmm-yyyy")),Curves!$11:$11,0)</f>
        <v>16</v>
      </c>
      <c r="DJ420" s="12">
        <f>MATCH(CONCATENATE("DISC ",TEXT($BV420,"mmm-yyyy")),Curves!$11:$11,0)</f>
        <v>40</v>
      </c>
      <c r="DL420" s="12">
        <f>MATCH(CONCATENATE("NG ",TEXT($BW420,"mmm-yyyy")),Curves!$11:$11,0)</f>
        <v>29</v>
      </c>
      <c r="DM420" s="12">
        <f>MATCH(CONCATENATE("B ",TEXT($BW420,"mmm-yyyy")),Curves!$11:$11,0)</f>
        <v>17</v>
      </c>
      <c r="DN420" s="12">
        <f>MATCH(CONCATENATE("DISC ",TEXT($BW420,"mmm-yyyy")),Curves!$11:$11,0)</f>
        <v>41</v>
      </c>
      <c r="DP420" s="12">
        <f>MATCH(CONCATENATE("NG ",TEXT($BX420,"mmm-yyyy")),Curves!$11:$11,0)</f>
        <v>30</v>
      </c>
      <c r="DQ420" s="12">
        <f>MATCH(CONCATENATE("B ",TEXT($BX420,"mmm-yyyy")),Curves!$11:$11,0)</f>
        <v>18</v>
      </c>
      <c r="DR420" s="12">
        <f>MATCH(CONCATENATE("DISC ",TEXT($BX420,"mmm-yyyy")),Curves!$11:$11,0)</f>
        <v>42</v>
      </c>
    </row>
    <row r="421" spans="2:122" x14ac:dyDescent="0.2">
      <c r="B421" s="6" t="str">
        <f t="shared" si="487"/>
        <v/>
      </c>
      <c r="C421" s="27" t="str">
        <f>IF(Curves!C430&lt;&gt;"",Curves!C430,"")</f>
        <v/>
      </c>
      <c r="D421" s="31"/>
      <c r="E421" s="20" t="e">
        <f t="shared" si="488"/>
        <v>#N/A</v>
      </c>
      <c r="F421" s="20" t="e">
        <f t="shared" si="490"/>
        <v>#N/A</v>
      </c>
      <c r="G421" s="20" t="e">
        <f t="shared" si="491"/>
        <v>#N/A</v>
      </c>
      <c r="H421" s="20" t="e">
        <f t="shared" si="492"/>
        <v>#N/A</v>
      </c>
      <c r="I421" s="20" t="e">
        <f t="shared" si="493"/>
        <v>#N/A</v>
      </c>
      <c r="J421" s="20" t="e">
        <f t="shared" si="494"/>
        <v>#N/A</v>
      </c>
      <c r="K421" s="20" t="e">
        <f t="shared" si="495"/>
        <v>#N/A</v>
      </c>
      <c r="L421" s="20" t="e">
        <f t="shared" si="496"/>
        <v>#N/A</v>
      </c>
      <c r="M421" s="20" t="e">
        <f t="shared" si="497"/>
        <v>#N/A</v>
      </c>
      <c r="N421" s="20" t="e">
        <f t="shared" si="498"/>
        <v>#N/A</v>
      </c>
      <c r="O421" s="21" t="e">
        <f t="shared" si="499"/>
        <v>#N/A</v>
      </c>
      <c r="P421" s="20"/>
      <c r="Q421" s="50" t="e">
        <f t="shared" si="500"/>
        <v>#N/A</v>
      </c>
      <c r="R421" s="50" t="e">
        <f t="shared" si="469"/>
        <v>#N/A</v>
      </c>
      <c r="S421" s="51" t="e">
        <f t="shared" si="501"/>
        <v>#N/A</v>
      </c>
      <c r="U421" s="34" t="e">
        <f>INDEX(Curves!$A$12:$AZ$907,$CA421,CB421)</f>
        <v>#N/A</v>
      </c>
      <c r="V421" s="34" t="e">
        <f>INDEX(Curves!$A$12:$AZ$907,$CA421,CC421)</f>
        <v>#N/A</v>
      </c>
      <c r="W421" s="34" t="e">
        <f>INDEX(Curves!$A$12:$AZ$907,$CA421,CD421)</f>
        <v>#N/A</v>
      </c>
      <c r="X421" s="34"/>
      <c r="Y421" s="34" t="e">
        <f>INDEX(Curves!$A$12:$AZ$907,$CA421,CF421)</f>
        <v>#N/A</v>
      </c>
      <c r="Z421" s="34" t="e">
        <f>INDEX(Curves!$A$12:$AZ$907,$CA421,CG421)</f>
        <v>#N/A</v>
      </c>
      <c r="AA421" s="34" t="e">
        <f>INDEX(Curves!$A$12:$AZ$907,$CA421,CH421)</f>
        <v>#N/A</v>
      </c>
      <c r="AB421" s="34"/>
      <c r="AC421" s="34" t="e">
        <f>INDEX(Curves!$A$12:$AZ$907,$CA421,CJ421)</f>
        <v>#N/A</v>
      </c>
      <c r="AD421" s="34" t="e">
        <f>INDEX(Curves!$A$12:$AZ$907,$CA421,CK421)</f>
        <v>#N/A</v>
      </c>
      <c r="AE421" s="34" t="e">
        <f>INDEX(Curves!$A$12:$AZ$907,$CA421,CL421)</f>
        <v>#N/A</v>
      </c>
      <c r="AF421" s="34"/>
      <c r="AG421" s="34" t="e">
        <f>INDEX(Curves!$A$12:$AZ$907,$CA421,CN421)</f>
        <v>#N/A</v>
      </c>
      <c r="AH421" s="34" t="e">
        <f>INDEX(Curves!$A$12:$AZ$907,$CA421,CO421)</f>
        <v>#N/A</v>
      </c>
      <c r="AI421" s="34" t="e">
        <f>INDEX(Curves!$A$12:$AZ$907,$CA421,CP421)</f>
        <v>#N/A</v>
      </c>
      <c r="AJ421" s="34"/>
      <c r="AK421" s="34" t="e">
        <f>INDEX(Curves!$A$12:$AZ$907,$CA421,CR421)</f>
        <v>#N/A</v>
      </c>
      <c r="AL421" s="34" t="e">
        <f>INDEX(Curves!$A$12:$AZ$907,$CA421,CS421)</f>
        <v>#N/A</v>
      </c>
      <c r="AM421" s="34" t="e">
        <f>INDEX(Curves!$A$12:$AZ$907,$CA421,CT421)</f>
        <v>#N/A</v>
      </c>
      <c r="AN421" s="34"/>
      <c r="AO421" s="34" t="e">
        <f>INDEX(Curves!$A$12:$AZ$907,$CA421,CV421)</f>
        <v>#N/A</v>
      </c>
      <c r="AP421" s="34" t="e">
        <f>INDEX(Curves!$A$12:$AZ$907,$CA421,CW421)</f>
        <v>#N/A</v>
      </c>
      <c r="AQ421" s="34" t="e">
        <f>INDEX(Curves!$A$12:$AZ$907,$CA421,CX421)</f>
        <v>#N/A</v>
      </c>
      <c r="AR421" s="34"/>
      <c r="AS421" s="34" t="e">
        <f>INDEX(Curves!$A$12:$AZ$907,$CA421,CZ421)</f>
        <v>#N/A</v>
      </c>
      <c r="AT421" s="34" t="e">
        <f>INDEX(Curves!$A$12:$AZ$907,$CA421,DA421)</f>
        <v>#N/A</v>
      </c>
      <c r="AU421" s="34" t="e">
        <f>INDEX(Curves!$A$12:$AZ$907,$CA421,DB421)</f>
        <v>#N/A</v>
      </c>
      <c r="AV421" s="34"/>
      <c r="AW421" s="34" t="e">
        <f>INDEX(Curves!$A$12:$AZ$907,$CA421,DD421)</f>
        <v>#N/A</v>
      </c>
      <c r="AX421" s="34" t="e">
        <f>INDEX(Curves!$A$12:$AZ$907,$CA421,DE421)</f>
        <v>#N/A</v>
      </c>
      <c r="AY421" s="34" t="e">
        <f>INDEX(Curves!$A$12:$AZ$907,$CA421,DF421)</f>
        <v>#N/A</v>
      </c>
      <c r="AZ421" s="34"/>
      <c r="BA421" s="34" t="e">
        <f>INDEX(Curves!$A$12:$AZ$907,$CA421,DH421)</f>
        <v>#N/A</v>
      </c>
      <c r="BB421" s="34" t="e">
        <f>INDEX(Curves!$A$12:$AZ$907,$CA421,DI421)</f>
        <v>#N/A</v>
      </c>
      <c r="BC421" s="34" t="e">
        <f>INDEX(Curves!$A$12:$AZ$907,$CA421,DJ421)</f>
        <v>#N/A</v>
      </c>
      <c r="BD421" s="34"/>
      <c r="BE421" s="34" t="e">
        <f>INDEX(Curves!$A$12:$AZ$907,$CA421,DL421)</f>
        <v>#N/A</v>
      </c>
      <c r="BF421" s="34" t="e">
        <f>INDEX(Curves!$A$12:$AZ$907,$CA421,DM421)</f>
        <v>#N/A</v>
      </c>
      <c r="BG421" s="34" t="e">
        <f>INDEX(Curves!$A$12:$AZ$907,$CA421,DN421)</f>
        <v>#N/A</v>
      </c>
      <c r="BH421" s="34"/>
      <c r="BI421" s="34" t="e">
        <f>INDEX(Curves!$A$12:$AZ$907,$CA421,DP421)</f>
        <v>#N/A</v>
      </c>
      <c r="BJ421" s="34" t="e">
        <f>INDEX(Curves!$A$12:$AZ$907,$CA421,DQ421)</f>
        <v>#N/A</v>
      </c>
      <c r="BK421" s="34" t="e">
        <f>INDEX(Curves!$A$12:$AZ$907,$CA421,DR421)</f>
        <v>#N/A</v>
      </c>
      <c r="BL421"/>
      <c r="BM421"/>
      <c r="BN421" s="17">
        <f t="shared" si="503"/>
        <v>36647</v>
      </c>
      <c r="BO421" s="17">
        <f t="shared" ref="BO421:BX421" si="536">EOMONTH(BN421,1)</f>
        <v>36707</v>
      </c>
      <c r="BP421" s="17">
        <f t="shared" si="536"/>
        <v>36738</v>
      </c>
      <c r="BQ421" s="17">
        <f t="shared" si="536"/>
        <v>36769</v>
      </c>
      <c r="BR421" s="17">
        <f t="shared" si="536"/>
        <v>36799</v>
      </c>
      <c r="BS421" s="17">
        <f t="shared" si="536"/>
        <v>36830</v>
      </c>
      <c r="BT421" s="17">
        <f t="shared" si="536"/>
        <v>36860</v>
      </c>
      <c r="BU421" s="17">
        <f t="shared" si="536"/>
        <v>36891</v>
      </c>
      <c r="BV421" s="17">
        <f t="shared" si="536"/>
        <v>36922</v>
      </c>
      <c r="BW421" s="17">
        <f t="shared" si="536"/>
        <v>36950</v>
      </c>
      <c r="BX421" s="17">
        <f t="shared" si="536"/>
        <v>36981</v>
      </c>
      <c r="BY421" s="9"/>
      <c r="CA421" s="12" t="e">
        <f>MATCH(C421,Curves!$C$12:$C$433,0)</f>
        <v>#N/A</v>
      </c>
      <c r="CB421" s="12">
        <f>MATCH(CONCATENATE("NG ",TEXT($BN421,"mmm-yyyy")),Curves!$11:$11,0)</f>
        <v>20</v>
      </c>
      <c r="CC421" s="12">
        <f>MATCH(CONCATENATE("B ",TEXT($BN421,"mmm-yyyy")),Curves!$11:$11,0)</f>
        <v>8</v>
      </c>
      <c r="CD421" s="12">
        <f>MATCH(CONCATENATE("DISC ",TEXT($BN421,"mmm-yyyy")),Curves!$11:$11,0)</f>
        <v>32</v>
      </c>
      <c r="CE421" s="12"/>
      <c r="CF421" s="12">
        <f>MATCH(CONCATENATE("NG ",TEXT($BO421,"mmm-yyyy")),Curves!$11:$11,0)</f>
        <v>21</v>
      </c>
      <c r="CG421" s="12">
        <f>MATCH(CONCATENATE("B ",TEXT($BO421,"mmm-yyyy")),Curves!$11:$11,0)</f>
        <v>9</v>
      </c>
      <c r="CH421" s="12">
        <f>MATCH(CONCATENATE("DISC ",TEXT($BO421,"mmm-yyyy")),Curves!$11:$11,0)</f>
        <v>33</v>
      </c>
      <c r="CI421" s="12"/>
      <c r="CJ421" s="12">
        <f>MATCH(CONCATENATE("NG ",TEXT($BP421,"mmm-yyyy")),Curves!$11:$11,0)</f>
        <v>22</v>
      </c>
      <c r="CK421" s="12">
        <f>MATCH(CONCATENATE("B ",TEXT($BP421,"mmm-yyyy")),Curves!$11:$11,0)</f>
        <v>10</v>
      </c>
      <c r="CL421" s="12">
        <f>MATCH(CONCATENATE("DISC ",TEXT($BP421,"mmm-yyyy")),Curves!$11:$11,0)</f>
        <v>34</v>
      </c>
      <c r="CM421" s="12"/>
      <c r="CN421" s="12">
        <f>MATCH(CONCATENATE("NG ",TEXT($BQ421,"mmm-yyyy")),Curves!$11:$11,0)</f>
        <v>23</v>
      </c>
      <c r="CO421" s="12">
        <f>MATCH(CONCATENATE("B ",TEXT($BQ421,"mmm-yyyy")),Curves!$11:$11,0)</f>
        <v>11</v>
      </c>
      <c r="CP421" s="12">
        <f>MATCH(CONCATENATE("DISC ",TEXT($BQ421,"mmm-yyyy")),Curves!$11:$11,0)</f>
        <v>35</v>
      </c>
      <c r="CQ421" s="12"/>
      <c r="CR421" s="12">
        <f>MATCH(CONCATENATE("NG ",TEXT($BR421,"mmm-yyyy")),Curves!$11:$11,0)</f>
        <v>24</v>
      </c>
      <c r="CS421" s="12">
        <f>MATCH(CONCATENATE("B ",TEXT($BR421,"mmm-yyyy")),Curves!$11:$11,0)</f>
        <v>12</v>
      </c>
      <c r="CT421" s="12">
        <f>MATCH(CONCATENATE("DISC ",TEXT($BR421,"mmm-yyyy")),Curves!$11:$11,0)</f>
        <v>36</v>
      </c>
      <c r="CU421" s="12"/>
      <c r="CV421" s="12">
        <f>MATCH(CONCATENATE("NG ",TEXT($BS421,"mmm-yyyy")),Curves!$11:$11,0)</f>
        <v>25</v>
      </c>
      <c r="CW421" s="12">
        <f>MATCH(CONCATENATE("B ",TEXT($BS421,"mmm-yyyy")),Curves!$11:$11,0)</f>
        <v>13</v>
      </c>
      <c r="CX421" s="12">
        <f>MATCH(CONCATENATE("DISC ",TEXT($BS421,"mmm-yyyy")),Curves!$11:$11,0)</f>
        <v>37</v>
      </c>
      <c r="CY421" s="12"/>
      <c r="CZ421" s="12">
        <f>MATCH(CONCATENATE("NG ",TEXT($BT421,"mmm-yyyy")),Curves!$11:$11,0)</f>
        <v>26</v>
      </c>
      <c r="DA421" s="12">
        <f>MATCH(CONCATENATE("B ",TEXT($BT421,"mmm-yyyy")),Curves!$11:$11,0)</f>
        <v>14</v>
      </c>
      <c r="DB421" s="12">
        <f>MATCH(CONCATENATE("DISC ",TEXT($BT421,"mmm-yyyy")),Curves!$11:$11,0)</f>
        <v>38</v>
      </c>
      <c r="DC421" s="12"/>
      <c r="DD421" s="12">
        <f>MATCH(CONCATENATE("NG ",TEXT($BU421,"mmm-yyyy")),Curves!$11:$11,0)</f>
        <v>27</v>
      </c>
      <c r="DE421" s="12">
        <f>MATCH(CONCATENATE("B ",TEXT($BU421,"mmm-yyyy")),Curves!$11:$11,0)</f>
        <v>15</v>
      </c>
      <c r="DF421" s="12">
        <f>MATCH(CONCATENATE("DISC ",TEXT($BU421,"mmm-yyyy")),Curves!$11:$11,0)</f>
        <v>39</v>
      </c>
      <c r="DG421" s="12"/>
      <c r="DH421" s="12">
        <f>MATCH(CONCATENATE("NG ",TEXT($BV421,"mmm-yyyy")),Curves!$11:$11,0)</f>
        <v>28</v>
      </c>
      <c r="DI421" s="12">
        <f>MATCH(CONCATENATE("B ",TEXT($BV421,"mmm-yyyy")),Curves!$11:$11,0)</f>
        <v>16</v>
      </c>
      <c r="DJ421" s="12">
        <f>MATCH(CONCATENATE("DISC ",TEXT($BV421,"mmm-yyyy")),Curves!$11:$11,0)</f>
        <v>40</v>
      </c>
      <c r="DL421" s="12">
        <f>MATCH(CONCATENATE("NG ",TEXT($BW421,"mmm-yyyy")),Curves!$11:$11,0)</f>
        <v>29</v>
      </c>
      <c r="DM421" s="12">
        <f>MATCH(CONCATENATE("B ",TEXT($BW421,"mmm-yyyy")),Curves!$11:$11,0)</f>
        <v>17</v>
      </c>
      <c r="DN421" s="12">
        <f>MATCH(CONCATENATE("DISC ",TEXT($BW421,"mmm-yyyy")),Curves!$11:$11,0)</f>
        <v>41</v>
      </c>
      <c r="DP421" s="12">
        <f>MATCH(CONCATENATE("NG ",TEXT($BX421,"mmm-yyyy")),Curves!$11:$11,0)</f>
        <v>30</v>
      </c>
      <c r="DQ421" s="12">
        <f>MATCH(CONCATENATE("B ",TEXT($BX421,"mmm-yyyy")),Curves!$11:$11,0)</f>
        <v>18</v>
      </c>
      <c r="DR421" s="12">
        <f>MATCH(CONCATENATE("DISC ",TEXT($BX421,"mmm-yyyy")),Curves!$11:$11,0)</f>
        <v>42</v>
      </c>
    </row>
    <row r="422" spans="2:122" x14ac:dyDescent="0.2">
      <c r="B422" s="6" t="str">
        <f t="shared" si="487"/>
        <v/>
      </c>
      <c r="C422" s="27" t="str">
        <f>IF(Curves!C431&lt;&gt;"",Curves!C431,"")</f>
        <v/>
      </c>
      <c r="D422" s="31"/>
      <c r="E422" s="20" t="e">
        <f t="shared" si="488"/>
        <v>#N/A</v>
      </c>
      <c r="F422" s="20" t="e">
        <f t="shared" si="490"/>
        <v>#N/A</v>
      </c>
      <c r="G422" s="20" t="e">
        <f t="shared" si="491"/>
        <v>#N/A</v>
      </c>
      <c r="H422" s="20" t="e">
        <f t="shared" si="492"/>
        <v>#N/A</v>
      </c>
      <c r="I422" s="20" t="e">
        <f t="shared" si="493"/>
        <v>#N/A</v>
      </c>
      <c r="J422" s="20" t="e">
        <f t="shared" si="494"/>
        <v>#N/A</v>
      </c>
      <c r="K422" s="20" t="e">
        <f t="shared" si="495"/>
        <v>#N/A</v>
      </c>
      <c r="L422" s="20" t="e">
        <f t="shared" si="496"/>
        <v>#N/A</v>
      </c>
      <c r="M422" s="20" t="e">
        <f t="shared" si="497"/>
        <v>#N/A</v>
      </c>
      <c r="N422" s="20" t="e">
        <f t="shared" si="498"/>
        <v>#N/A</v>
      </c>
      <c r="O422" s="21" t="e">
        <f t="shared" si="499"/>
        <v>#N/A</v>
      </c>
      <c r="P422" s="20"/>
      <c r="Q422" s="50" t="e">
        <f t="shared" si="500"/>
        <v>#N/A</v>
      </c>
      <c r="R422" s="50" t="e">
        <f t="shared" si="469"/>
        <v>#N/A</v>
      </c>
      <c r="S422" s="51" t="e">
        <f t="shared" si="501"/>
        <v>#N/A</v>
      </c>
      <c r="U422" s="34" t="e">
        <f>INDEX(Curves!$A$12:$AZ$907,$CA422,CB422)</f>
        <v>#N/A</v>
      </c>
      <c r="V422" s="34" t="e">
        <f>INDEX(Curves!$A$12:$AZ$907,$CA422,CC422)</f>
        <v>#N/A</v>
      </c>
      <c r="W422" s="34" t="e">
        <f>INDEX(Curves!$A$12:$AZ$907,$CA422,CD422)</f>
        <v>#N/A</v>
      </c>
      <c r="X422" s="34"/>
      <c r="Y422" s="34" t="e">
        <f>INDEX(Curves!$A$12:$AZ$907,$CA422,CF422)</f>
        <v>#N/A</v>
      </c>
      <c r="Z422" s="34" t="e">
        <f>INDEX(Curves!$A$12:$AZ$907,$CA422,CG422)</f>
        <v>#N/A</v>
      </c>
      <c r="AA422" s="34" t="e">
        <f>INDEX(Curves!$A$12:$AZ$907,$CA422,CH422)</f>
        <v>#N/A</v>
      </c>
      <c r="AB422" s="34"/>
      <c r="AC422" s="34" t="e">
        <f>INDEX(Curves!$A$12:$AZ$907,$CA422,CJ422)</f>
        <v>#N/A</v>
      </c>
      <c r="AD422" s="34" t="e">
        <f>INDEX(Curves!$A$12:$AZ$907,$CA422,CK422)</f>
        <v>#N/A</v>
      </c>
      <c r="AE422" s="34" t="e">
        <f>INDEX(Curves!$A$12:$AZ$907,$CA422,CL422)</f>
        <v>#N/A</v>
      </c>
      <c r="AF422" s="34"/>
      <c r="AG422" s="34" t="e">
        <f>INDEX(Curves!$A$12:$AZ$907,$CA422,CN422)</f>
        <v>#N/A</v>
      </c>
      <c r="AH422" s="34" t="e">
        <f>INDEX(Curves!$A$12:$AZ$907,$CA422,CO422)</f>
        <v>#N/A</v>
      </c>
      <c r="AI422" s="34" t="e">
        <f>INDEX(Curves!$A$12:$AZ$907,$CA422,CP422)</f>
        <v>#N/A</v>
      </c>
      <c r="AJ422" s="34"/>
      <c r="AK422" s="34" t="e">
        <f>INDEX(Curves!$A$12:$AZ$907,$CA422,CR422)</f>
        <v>#N/A</v>
      </c>
      <c r="AL422" s="34" t="e">
        <f>INDEX(Curves!$A$12:$AZ$907,$CA422,CS422)</f>
        <v>#N/A</v>
      </c>
      <c r="AM422" s="34" t="e">
        <f>INDEX(Curves!$A$12:$AZ$907,$CA422,CT422)</f>
        <v>#N/A</v>
      </c>
      <c r="AN422" s="34"/>
      <c r="AO422" s="34" t="e">
        <f>INDEX(Curves!$A$12:$AZ$907,$CA422,CV422)</f>
        <v>#N/A</v>
      </c>
      <c r="AP422" s="34" t="e">
        <f>INDEX(Curves!$A$12:$AZ$907,$CA422,CW422)</f>
        <v>#N/A</v>
      </c>
      <c r="AQ422" s="34" t="e">
        <f>INDEX(Curves!$A$12:$AZ$907,$CA422,CX422)</f>
        <v>#N/A</v>
      </c>
      <c r="AR422" s="34"/>
      <c r="AS422" s="34" t="e">
        <f>INDEX(Curves!$A$12:$AZ$907,$CA422,CZ422)</f>
        <v>#N/A</v>
      </c>
      <c r="AT422" s="34" t="e">
        <f>INDEX(Curves!$A$12:$AZ$907,$CA422,DA422)</f>
        <v>#N/A</v>
      </c>
      <c r="AU422" s="34" t="e">
        <f>INDEX(Curves!$A$12:$AZ$907,$CA422,DB422)</f>
        <v>#N/A</v>
      </c>
      <c r="AV422" s="34"/>
      <c r="AW422" s="34" t="e">
        <f>INDEX(Curves!$A$12:$AZ$907,$CA422,DD422)</f>
        <v>#N/A</v>
      </c>
      <c r="AX422" s="34" t="e">
        <f>INDEX(Curves!$A$12:$AZ$907,$CA422,DE422)</f>
        <v>#N/A</v>
      </c>
      <c r="AY422" s="34" t="e">
        <f>INDEX(Curves!$A$12:$AZ$907,$CA422,DF422)</f>
        <v>#N/A</v>
      </c>
      <c r="AZ422" s="34"/>
      <c r="BA422" s="34" t="e">
        <f>INDEX(Curves!$A$12:$AZ$907,$CA422,DH422)</f>
        <v>#N/A</v>
      </c>
      <c r="BB422" s="34" t="e">
        <f>INDEX(Curves!$A$12:$AZ$907,$CA422,DI422)</f>
        <v>#N/A</v>
      </c>
      <c r="BC422" s="34" t="e">
        <f>INDEX(Curves!$A$12:$AZ$907,$CA422,DJ422)</f>
        <v>#N/A</v>
      </c>
      <c r="BD422" s="34"/>
      <c r="BE422" s="34" t="e">
        <f>INDEX(Curves!$A$12:$AZ$907,$CA422,DL422)</f>
        <v>#N/A</v>
      </c>
      <c r="BF422" s="34" t="e">
        <f>INDEX(Curves!$A$12:$AZ$907,$CA422,DM422)</f>
        <v>#N/A</v>
      </c>
      <c r="BG422" s="34" t="e">
        <f>INDEX(Curves!$A$12:$AZ$907,$CA422,DN422)</f>
        <v>#N/A</v>
      </c>
      <c r="BH422" s="34"/>
      <c r="BI422" s="34" t="e">
        <f>INDEX(Curves!$A$12:$AZ$907,$CA422,DP422)</f>
        <v>#N/A</v>
      </c>
      <c r="BJ422" s="34" t="e">
        <f>INDEX(Curves!$A$12:$AZ$907,$CA422,DQ422)</f>
        <v>#N/A</v>
      </c>
      <c r="BK422" s="34" t="e">
        <f>INDEX(Curves!$A$12:$AZ$907,$CA422,DR422)</f>
        <v>#N/A</v>
      </c>
      <c r="BL422"/>
      <c r="BM422"/>
      <c r="BN422" s="17">
        <f t="shared" si="503"/>
        <v>36647</v>
      </c>
      <c r="BO422" s="17">
        <f t="shared" ref="BO422:BX422" si="537">EOMONTH(BN422,1)</f>
        <v>36707</v>
      </c>
      <c r="BP422" s="17">
        <f t="shared" si="537"/>
        <v>36738</v>
      </c>
      <c r="BQ422" s="17">
        <f t="shared" si="537"/>
        <v>36769</v>
      </c>
      <c r="BR422" s="17">
        <f t="shared" si="537"/>
        <v>36799</v>
      </c>
      <c r="BS422" s="17">
        <f t="shared" si="537"/>
        <v>36830</v>
      </c>
      <c r="BT422" s="17">
        <f t="shared" si="537"/>
        <v>36860</v>
      </c>
      <c r="BU422" s="17">
        <f t="shared" si="537"/>
        <v>36891</v>
      </c>
      <c r="BV422" s="17">
        <f t="shared" si="537"/>
        <v>36922</v>
      </c>
      <c r="BW422" s="17">
        <f t="shared" si="537"/>
        <v>36950</v>
      </c>
      <c r="BX422" s="17">
        <f t="shared" si="537"/>
        <v>36981</v>
      </c>
      <c r="BY422" s="9"/>
      <c r="CA422" s="12" t="e">
        <f>MATCH(C422,Curves!$C$12:$C$433,0)</f>
        <v>#N/A</v>
      </c>
      <c r="CB422" s="12">
        <f>MATCH(CONCATENATE("NG ",TEXT($BN422,"mmm-yyyy")),Curves!$11:$11,0)</f>
        <v>20</v>
      </c>
      <c r="CC422" s="12">
        <f>MATCH(CONCATENATE("B ",TEXT($BN422,"mmm-yyyy")),Curves!$11:$11,0)</f>
        <v>8</v>
      </c>
      <c r="CD422" s="12">
        <f>MATCH(CONCATENATE("DISC ",TEXT($BN422,"mmm-yyyy")),Curves!$11:$11,0)</f>
        <v>32</v>
      </c>
      <c r="CE422" s="12"/>
      <c r="CF422" s="12">
        <f>MATCH(CONCATENATE("NG ",TEXT($BO422,"mmm-yyyy")),Curves!$11:$11,0)</f>
        <v>21</v>
      </c>
      <c r="CG422" s="12">
        <f>MATCH(CONCATENATE("B ",TEXT($BO422,"mmm-yyyy")),Curves!$11:$11,0)</f>
        <v>9</v>
      </c>
      <c r="CH422" s="12">
        <f>MATCH(CONCATENATE("DISC ",TEXT($BO422,"mmm-yyyy")),Curves!$11:$11,0)</f>
        <v>33</v>
      </c>
      <c r="CI422" s="12"/>
      <c r="CJ422" s="12">
        <f>MATCH(CONCATENATE("NG ",TEXT($BP422,"mmm-yyyy")),Curves!$11:$11,0)</f>
        <v>22</v>
      </c>
      <c r="CK422" s="12">
        <f>MATCH(CONCATENATE("B ",TEXT($BP422,"mmm-yyyy")),Curves!$11:$11,0)</f>
        <v>10</v>
      </c>
      <c r="CL422" s="12">
        <f>MATCH(CONCATENATE("DISC ",TEXT($BP422,"mmm-yyyy")),Curves!$11:$11,0)</f>
        <v>34</v>
      </c>
      <c r="CM422" s="12"/>
      <c r="CN422" s="12">
        <f>MATCH(CONCATENATE("NG ",TEXT($BQ422,"mmm-yyyy")),Curves!$11:$11,0)</f>
        <v>23</v>
      </c>
      <c r="CO422" s="12">
        <f>MATCH(CONCATENATE("B ",TEXT($BQ422,"mmm-yyyy")),Curves!$11:$11,0)</f>
        <v>11</v>
      </c>
      <c r="CP422" s="12">
        <f>MATCH(CONCATENATE("DISC ",TEXT($BQ422,"mmm-yyyy")),Curves!$11:$11,0)</f>
        <v>35</v>
      </c>
      <c r="CQ422" s="12"/>
      <c r="CR422" s="12">
        <f>MATCH(CONCATENATE("NG ",TEXT($BR422,"mmm-yyyy")),Curves!$11:$11,0)</f>
        <v>24</v>
      </c>
      <c r="CS422" s="12">
        <f>MATCH(CONCATENATE("B ",TEXT($BR422,"mmm-yyyy")),Curves!$11:$11,0)</f>
        <v>12</v>
      </c>
      <c r="CT422" s="12">
        <f>MATCH(CONCATENATE("DISC ",TEXT($BR422,"mmm-yyyy")),Curves!$11:$11,0)</f>
        <v>36</v>
      </c>
      <c r="CU422" s="12"/>
      <c r="CV422" s="12">
        <f>MATCH(CONCATENATE("NG ",TEXT($BS422,"mmm-yyyy")),Curves!$11:$11,0)</f>
        <v>25</v>
      </c>
      <c r="CW422" s="12">
        <f>MATCH(CONCATENATE("B ",TEXT($BS422,"mmm-yyyy")),Curves!$11:$11,0)</f>
        <v>13</v>
      </c>
      <c r="CX422" s="12">
        <f>MATCH(CONCATENATE("DISC ",TEXT($BS422,"mmm-yyyy")),Curves!$11:$11,0)</f>
        <v>37</v>
      </c>
      <c r="CY422" s="12"/>
      <c r="CZ422" s="12">
        <f>MATCH(CONCATENATE("NG ",TEXT($BT422,"mmm-yyyy")),Curves!$11:$11,0)</f>
        <v>26</v>
      </c>
      <c r="DA422" s="12">
        <f>MATCH(CONCATENATE("B ",TEXT($BT422,"mmm-yyyy")),Curves!$11:$11,0)</f>
        <v>14</v>
      </c>
      <c r="DB422" s="12">
        <f>MATCH(CONCATENATE("DISC ",TEXT($BT422,"mmm-yyyy")),Curves!$11:$11,0)</f>
        <v>38</v>
      </c>
      <c r="DC422" s="12"/>
      <c r="DD422" s="12">
        <f>MATCH(CONCATENATE("NG ",TEXT($BU422,"mmm-yyyy")),Curves!$11:$11,0)</f>
        <v>27</v>
      </c>
      <c r="DE422" s="12">
        <f>MATCH(CONCATENATE("B ",TEXT($BU422,"mmm-yyyy")),Curves!$11:$11,0)</f>
        <v>15</v>
      </c>
      <c r="DF422" s="12">
        <f>MATCH(CONCATENATE("DISC ",TEXT($BU422,"mmm-yyyy")),Curves!$11:$11,0)</f>
        <v>39</v>
      </c>
      <c r="DG422" s="12"/>
      <c r="DH422" s="12">
        <f>MATCH(CONCATENATE("NG ",TEXT($BV422,"mmm-yyyy")),Curves!$11:$11,0)</f>
        <v>28</v>
      </c>
      <c r="DI422" s="12">
        <f>MATCH(CONCATENATE("B ",TEXT($BV422,"mmm-yyyy")),Curves!$11:$11,0)</f>
        <v>16</v>
      </c>
      <c r="DJ422" s="12">
        <f>MATCH(CONCATENATE("DISC ",TEXT($BV422,"mmm-yyyy")),Curves!$11:$11,0)</f>
        <v>40</v>
      </c>
      <c r="DL422" s="12">
        <f>MATCH(CONCATENATE("NG ",TEXT($BW422,"mmm-yyyy")),Curves!$11:$11,0)</f>
        <v>29</v>
      </c>
      <c r="DM422" s="12">
        <f>MATCH(CONCATENATE("B ",TEXT($BW422,"mmm-yyyy")),Curves!$11:$11,0)</f>
        <v>17</v>
      </c>
      <c r="DN422" s="12">
        <f>MATCH(CONCATENATE("DISC ",TEXT($BW422,"mmm-yyyy")),Curves!$11:$11,0)</f>
        <v>41</v>
      </c>
      <c r="DP422" s="12">
        <f>MATCH(CONCATENATE("NG ",TEXT($BX422,"mmm-yyyy")),Curves!$11:$11,0)</f>
        <v>30</v>
      </c>
      <c r="DQ422" s="12">
        <f>MATCH(CONCATENATE("B ",TEXT($BX422,"mmm-yyyy")),Curves!$11:$11,0)</f>
        <v>18</v>
      </c>
      <c r="DR422" s="12">
        <f>MATCH(CONCATENATE("DISC ",TEXT($BX422,"mmm-yyyy")),Curves!$11:$11,0)</f>
        <v>42</v>
      </c>
    </row>
    <row r="423" spans="2:122" x14ac:dyDescent="0.2">
      <c r="B423" s="6" t="str">
        <f t="shared" si="487"/>
        <v/>
      </c>
      <c r="C423" s="27" t="str">
        <f>IF(Curves!C432&lt;&gt;"",Curves!C432,"")</f>
        <v/>
      </c>
      <c r="D423" s="31"/>
      <c r="E423" s="20" t="e">
        <f t="shared" si="488"/>
        <v>#N/A</v>
      </c>
      <c r="F423" s="20" t="e">
        <f t="shared" si="490"/>
        <v>#N/A</v>
      </c>
      <c r="G423" s="20" t="e">
        <f t="shared" si="491"/>
        <v>#N/A</v>
      </c>
      <c r="H423" s="20" t="e">
        <f t="shared" si="492"/>
        <v>#N/A</v>
      </c>
      <c r="I423" s="20" t="e">
        <f t="shared" si="493"/>
        <v>#N/A</v>
      </c>
      <c r="J423" s="20" t="e">
        <f t="shared" si="494"/>
        <v>#N/A</v>
      </c>
      <c r="K423" s="20" t="e">
        <f t="shared" si="495"/>
        <v>#N/A</v>
      </c>
      <c r="L423" s="20" t="e">
        <f t="shared" si="496"/>
        <v>#N/A</v>
      </c>
      <c r="M423" s="20" t="e">
        <f t="shared" si="497"/>
        <v>#N/A</v>
      </c>
      <c r="N423" s="20" t="e">
        <f t="shared" si="498"/>
        <v>#N/A</v>
      </c>
      <c r="O423" s="21" t="e">
        <f t="shared" si="499"/>
        <v>#N/A</v>
      </c>
      <c r="P423" s="20"/>
      <c r="Q423" s="50" t="e">
        <f t="shared" si="500"/>
        <v>#N/A</v>
      </c>
      <c r="R423" s="50" t="e">
        <f t="shared" si="469"/>
        <v>#N/A</v>
      </c>
      <c r="S423" s="51" t="e">
        <f t="shared" si="501"/>
        <v>#N/A</v>
      </c>
      <c r="U423" s="34" t="e">
        <f>INDEX(Curves!$A$12:$AZ$907,$CA423,CB423)</f>
        <v>#N/A</v>
      </c>
      <c r="V423" s="34" t="e">
        <f>INDEX(Curves!$A$12:$AZ$907,$CA423,CC423)</f>
        <v>#N/A</v>
      </c>
      <c r="W423" s="34" t="e">
        <f>INDEX(Curves!$A$12:$AZ$907,$CA423,CD423)</f>
        <v>#N/A</v>
      </c>
      <c r="X423" s="34"/>
      <c r="Y423" s="34" t="e">
        <f>INDEX(Curves!$A$12:$AZ$907,$CA423,CF423)</f>
        <v>#N/A</v>
      </c>
      <c r="Z423" s="34" t="e">
        <f>INDEX(Curves!$A$12:$AZ$907,$CA423,CG423)</f>
        <v>#N/A</v>
      </c>
      <c r="AA423" s="34" t="e">
        <f>INDEX(Curves!$A$12:$AZ$907,$CA423,CH423)</f>
        <v>#N/A</v>
      </c>
      <c r="AB423" s="34"/>
      <c r="AC423" s="34" t="e">
        <f>INDEX(Curves!$A$12:$AZ$907,$CA423,CJ423)</f>
        <v>#N/A</v>
      </c>
      <c r="AD423" s="34" t="e">
        <f>INDEX(Curves!$A$12:$AZ$907,$CA423,CK423)</f>
        <v>#N/A</v>
      </c>
      <c r="AE423" s="34" t="e">
        <f>INDEX(Curves!$A$12:$AZ$907,$CA423,CL423)</f>
        <v>#N/A</v>
      </c>
      <c r="AF423" s="34"/>
      <c r="AG423" s="34" t="e">
        <f>INDEX(Curves!$A$12:$AZ$907,$CA423,CN423)</f>
        <v>#N/A</v>
      </c>
      <c r="AH423" s="34" t="e">
        <f>INDEX(Curves!$A$12:$AZ$907,$CA423,CO423)</f>
        <v>#N/A</v>
      </c>
      <c r="AI423" s="34" t="e">
        <f>INDEX(Curves!$A$12:$AZ$907,$CA423,CP423)</f>
        <v>#N/A</v>
      </c>
      <c r="AJ423" s="34"/>
      <c r="AK423" s="34" t="e">
        <f>INDEX(Curves!$A$12:$AZ$907,$CA423,CR423)</f>
        <v>#N/A</v>
      </c>
      <c r="AL423" s="34" t="e">
        <f>INDEX(Curves!$A$12:$AZ$907,$CA423,CS423)</f>
        <v>#N/A</v>
      </c>
      <c r="AM423" s="34" t="e">
        <f>INDEX(Curves!$A$12:$AZ$907,$CA423,CT423)</f>
        <v>#N/A</v>
      </c>
      <c r="AN423" s="34"/>
      <c r="AO423" s="34" t="e">
        <f>INDEX(Curves!$A$12:$AZ$907,$CA423,CV423)</f>
        <v>#N/A</v>
      </c>
      <c r="AP423" s="34" t="e">
        <f>INDEX(Curves!$A$12:$AZ$907,$CA423,CW423)</f>
        <v>#N/A</v>
      </c>
      <c r="AQ423" s="34" t="e">
        <f>INDEX(Curves!$A$12:$AZ$907,$CA423,CX423)</f>
        <v>#N/A</v>
      </c>
      <c r="AR423" s="34"/>
      <c r="AS423" s="34" t="e">
        <f>INDEX(Curves!$A$12:$AZ$907,$CA423,CZ423)</f>
        <v>#N/A</v>
      </c>
      <c r="AT423" s="34" t="e">
        <f>INDEX(Curves!$A$12:$AZ$907,$CA423,DA423)</f>
        <v>#N/A</v>
      </c>
      <c r="AU423" s="34" t="e">
        <f>INDEX(Curves!$A$12:$AZ$907,$CA423,DB423)</f>
        <v>#N/A</v>
      </c>
      <c r="AV423" s="34"/>
      <c r="AW423" s="34" t="e">
        <f>INDEX(Curves!$A$12:$AZ$907,$CA423,DD423)</f>
        <v>#N/A</v>
      </c>
      <c r="AX423" s="34" t="e">
        <f>INDEX(Curves!$A$12:$AZ$907,$CA423,DE423)</f>
        <v>#N/A</v>
      </c>
      <c r="AY423" s="34" t="e">
        <f>INDEX(Curves!$A$12:$AZ$907,$CA423,DF423)</f>
        <v>#N/A</v>
      </c>
      <c r="AZ423" s="34"/>
      <c r="BA423" s="34" t="e">
        <f>INDEX(Curves!$A$12:$AZ$907,$CA423,DH423)</f>
        <v>#N/A</v>
      </c>
      <c r="BB423" s="34" t="e">
        <f>INDEX(Curves!$A$12:$AZ$907,$CA423,DI423)</f>
        <v>#N/A</v>
      </c>
      <c r="BC423" s="34" t="e">
        <f>INDEX(Curves!$A$12:$AZ$907,$CA423,DJ423)</f>
        <v>#N/A</v>
      </c>
      <c r="BD423" s="34"/>
      <c r="BE423" s="34" t="e">
        <f>INDEX(Curves!$A$12:$AZ$907,$CA423,DL423)</f>
        <v>#N/A</v>
      </c>
      <c r="BF423" s="34" t="e">
        <f>INDEX(Curves!$A$12:$AZ$907,$CA423,DM423)</f>
        <v>#N/A</v>
      </c>
      <c r="BG423" s="34" t="e">
        <f>INDEX(Curves!$A$12:$AZ$907,$CA423,DN423)</f>
        <v>#N/A</v>
      </c>
      <c r="BH423" s="34"/>
      <c r="BI423" s="34" t="e">
        <f>INDEX(Curves!$A$12:$AZ$907,$CA423,DP423)</f>
        <v>#N/A</v>
      </c>
      <c r="BJ423" s="34" t="e">
        <f>INDEX(Curves!$A$12:$AZ$907,$CA423,DQ423)</f>
        <v>#N/A</v>
      </c>
      <c r="BK423" s="34" t="e">
        <f>INDEX(Curves!$A$12:$AZ$907,$CA423,DR423)</f>
        <v>#N/A</v>
      </c>
      <c r="BL423"/>
      <c r="BM423"/>
      <c r="BN423" s="17">
        <f t="shared" si="503"/>
        <v>36647</v>
      </c>
      <c r="BO423" s="17">
        <f t="shared" ref="BO423:BX423" si="538">EOMONTH(BN423,1)</f>
        <v>36707</v>
      </c>
      <c r="BP423" s="17">
        <f t="shared" si="538"/>
        <v>36738</v>
      </c>
      <c r="BQ423" s="17">
        <f t="shared" si="538"/>
        <v>36769</v>
      </c>
      <c r="BR423" s="17">
        <f t="shared" si="538"/>
        <v>36799</v>
      </c>
      <c r="BS423" s="17">
        <f t="shared" si="538"/>
        <v>36830</v>
      </c>
      <c r="BT423" s="17">
        <f t="shared" si="538"/>
        <v>36860</v>
      </c>
      <c r="BU423" s="17">
        <f t="shared" si="538"/>
        <v>36891</v>
      </c>
      <c r="BV423" s="17">
        <f t="shared" si="538"/>
        <v>36922</v>
      </c>
      <c r="BW423" s="17">
        <f t="shared" si="538"/>
        <v>36950</v>
      </c>
      <c r="BX423" s="17">
        <f t="shared" si="538"/>
        <v>36981</v>
      </c>
      <c r="BY423" s="9"/>
      <c r="CA423" s="12" t="e">
        <f>MATCH(C423,Curves!$C$12:$C$433,0)</f>
        <v>#N/A</v>
      </c>
      <c r="CB423" s="12">
        <f>MATCH(CONCATENATE("NG ",TEXT($BN423,"mmm-yyyy")),Curves!$11:$11,0)</f>
        <v>20</v>
      </c>
      <c r="CC423" s="12">
        <f>MATCH(CONCATENATE("B ",TEXT($BN423,"mmm-yyyy")),Curves!$11:$11,0)</f>
        <v>8</v>
      </c>
      <c r="CD423" s="12">
        <f>MATCH(CONCATENATE("DISC ",TEXT($BN423,"mmm-yyyy")),Curves!$11:$11,0)</f>
        <v>32</v>
      </c>
      <c r="CE423" s="12"/>
      <c r="CF423" s="12">
        <f>MATCH(CONCATENATE("NG ",TEXT($BO423,"mmm-yyyy")),Curves!$11:$11,0)</f>
        <v>21</v>
      </c>
      <c r="CG423" s="12">
        <f>MATCH(CONCATENATE("B ",TEXT($BO423,"mmm-yyyy")),Curves!$11:$11,0)</f>
        <v>9</v>
      </c>
      <c r="CH423" s="12">
        <f>MATCH(CONCATENATE("DISC ",TEXT($BO423,"mmm-yyyy")),Curves!$11:$11,0)</f>
        <v>33</v>
      </c>
      <c r="CI423" s="12"/>
      <c r="CJ423" s="12">
        <f>MATCH(CONCATENATE("NG ",TEXT($BP423,"mmm-yyyy")),Curves!$11:$11,0)</f>
        <v>22</v>
      </c>
      <c r="CK423" s="12">
        <f>MATCH(CONCATENATE("B ",TEXT($BP423,"mmm-yyyy")),Curves!$11:$11,0)</f>
        <v>10</v>
      </c>
      <c r="CL423" s="12">
        <f>MATCH(CONCATENATE("DISC ",TEXT($BP423,"mmm-yyyy")),Curves!$11:$11,0)</f>
        <v>34</v>
      </c>
      <c r="CM423" s="12"/>
      <c r="CN423" s="12">
        <f>MATCH(CONCATENATE("NG ",TEXT($BQ423,"mmm-yyyy")),Curves!$11:$11,0)</f>
        <v>23</v>
      </c>
      <c r="CO423" s="12">
        <f>MATCH(CONCATENATE("B ",TEXT($BQ423,"mmm-yyyy")),Curves!$11:$11,0)</f>
        <v>11</v>
      </c>
      <c r="CP423" s="12">
        <f>MATCH(CONCATENATE("DISC ",TEXT($BQ423,"mmm-yyyy")),Curves!$11:$11,0)</f>
        <v>35</v>
      </c>
      <c r="CQ423" s="12"/>
      <c r="CR423" s="12">
        <f>MATCH(CONCATENATE("NG ",TEXT($BR423,"mmm-yyyy")),Curves!$11:$11,0)</f>
        <v>24</v>
      </c>
      <c r="CS423" s="12">
        <f>MATCH(CONCATENATE("B ",TEXT($BR423,"mmm-yyyy")),Curves!$11:$11,0)</f>
        <v>12</v>
      </c>
      <c r="CT423" s="12">
        <f>MATCH(CONCATENATE("DISC ",TEXT($BR423,"mmm-yyyy")),Curves!$11:$11,0)</f>
        <v>36</v>
      </c>
      <c r="CU423" s="12"/>
      <c r="CV423" s="12">
        <f>MATCH(CONCATENATE("NG ",TEXT($BS423,"mmm-yyyy")),Curves!$11:$11,0)</f>
        <v>25</v>
      </c>
      <c r="CW423" s="12">
        <f>MATCH(CONCATENATE("B ",TEXT($BS423,"mmm-yyyy")),Curves!$11:$11,0)</f>
        <v>13</v>
      </c>
      <c r="CX423" s="12">
        <f>MATCH(CONCATENATE("DISC ",TEXT($BS423,"mmm-yyyy")),Curves!$11:$11,0)</f>
        <v>37</v>
      </c>
      <c r="CY423" s="12"/>
      <c r="CZ423" s="12">
        <f>MATCH(CONCATENATE("NG ",TEXT($BT423,"mmm-yyyy")),Curves!$11:$11,0)</f>
        <v>26</v>
      </c>
      <c r="DA423" s="12">
        <f>MATCH(CONCATENATE("B ",TEXT($BT423,"mmm-yyyy")),Curves!$11:$11,0)</f>
        <v>14</v>
      </c>
      <c r="DB423" s="12">
        <f>MATCH(CONCATENATE("DISC ",TEXT($BT423,"mmm-yyyy")),Curves!$11:$11,0)</f>
        <v>38</v>
      </c>
      <c r="DC423" s="12"/>
      <c r="DD423" s="12">
        <f>MATCH(CONCATENATE("NG ",TEXT($BU423,"mmm-yyyy")),Curves!$11:$11,0)</f>
        <v>27</v>
      </c>
      <c r="DE423" s="12">
        <f>MATCH(CONCATENATE("B ",TEXT($BU423,"mmm-yyyy")),Curves!$11:$11,0)</f>
        <v>15</v>
      </c>
      <c r="DF423" s="12">
        <f>MATCH(CONCATENATE("DISC ",TEXT($BU423,"mmm-yyyy")),Curves!$11:$11,0)</f>
        <v>39</v>
      </c>
      <c r="DG423" s="12"/>
      <c r="DH423" s="12">
        <f>MATCH(CONCATENATE("NG ",TEXT($BV423,"mmm-yyyy")),Curves!$11:$11,0)</f>
        <v>28</v>
      </c>
      <c r="DI423" s="12">
        <f>MATCH(CONCATENATE("B ",TEXT($BV423,"mmm-yyyy")),Curves!$11:$11,0)</f>
        <v>16</v>
      </c>
      <c r="DJ423" s="12">
        <f>MATCH(CONCATENATE("DISC ",TEXT($BV423,"mmm-yyyy")),Curves!$11:$11,0)</f>
        <v>40</v>
      </c>
      <c r="DL423" s="12">
        <f>MATCH(CONCATENATE("NG ",TEXT($BW423,"mmm-yyyy")),Curves!$11:$11,0)</f>
        <v>29</v>
      </c>
      <c r="DM423" s="12">
        <f>MATCH(CONCATENATE("B ",TEXT($BW423,"mmm-yyyy")),Curves!$11:$11,0)</f>
        <v>17</v>
      </c>
      <c r="DN423" s="12">
        <f>MATCH(CONCATENATE("DISC ",TEXT($BW423,"mmm-yyyy")),Curves!$11:$11,0)</f>
        <v>41</v>
      </c>
      <c r="DP423" s="12">
        <f>MATCH(CONCATENATE("NG ",TEXT($BX423,"mmm-yyyy")),Curves!$11:$11,0)</f>
        <v>30</v>
      </c>
      <c r="DQ423" s="12">
        <f>MATCH(CONCATENATE("B ",TEXT($BX423,"mmm-yyyy")),Curves!$11:$11,0)</f>
        <v>18</v>
      </c>
      <c r="DR423" s="12">
        <f>MATCH(CONCATENATE("DISC ",TEXT($BX423,"mmm-yyyy")),Curves!$11:$11,0)</f>
        <v>42</v>
      </c>
    </row>
    <row r="424" spans="2:122" x14ac:dyDescent="0.2">
      <c r="B424" s="6" t="str">
        <f t="shared" si="487"/>
        <v/>
      </c>
      <c r="C424" s="27" t="str">
        <f>IF(Curves!C433&lt;&gt;"",Curves!C433,"")</f>
        <v/>
      </c>
      <c r="D424" s="31"/>
      <c r="E424" s="20" t="e">
        <f t="shared" si="488"/>
        <v>#N/A</v>
      </c>
      <c r="F424" s="20" t="e">
        <f t="shared" si="490"/>
        <v>#N/A</v>
      </c>
      <c r="G424" s="20" t="e">
        <f t="shared" si="491"/>
        <v>#N/A</v>
      </c>
      <c r="H424" s="20" t="e">
        <f t="shared" si="492"/>
        <v>#N/A</v>
      </c>
      <c r="I424" s="20" t="e">
        <f t="shared" si="493"/>
        <v>#N/A</v>
      </c>
      <c r="J424" s="20" t="e">
        <f t="shared" si="494"/>
        <v>#N/A</v>
      </c>
      <c r="K424" s="20" t="e">
        <f t="shared" si="495"/>
        <v>#N/A</v>
      </c>
      <c r="L424" s="20" t="e">
        <f t="shared" si="496"/>
        <v>#N/A</v>
      </c>
      <c r="M424" s="20" t="e">
        <f t="shared" si="497"/>
        <v>#N/A</v>
      </c>
      <c r="N424" s="20" t="e">
        <f t="shared" si="498"/>
        <v>#N/A</v>
      </c>
      <c r="O424" s="21" t="e">
        <f t="shared" si="499"/>
        <v>#N/A</v>
      </c>
      <c r="P424" s="20"/>
      <c r="Q424" s="50" t="e">
        <f t="shared" si="500"/>
        <v>#N/A</v>
      </c>
      <c r="R424" s="50" t="e">
        <f t="shared" si="469"/>
        <v>#N/A</v>
      </c>
      <c r="S424" s="51" t="e">
        <f t="shared" si="501"/>
        <v>#N/A</v>
      </c>
      <c r="U424" s="34" t="e">
        <f>INDEX(Curves!$A$12:$AZ$907,$CA424,CB424)</f>
        <v>#N/A</v>
      </c>
      <c r="V424" s="34" t="e">
        <f>INDEX(Curves!$A$12:$AZ$907,$CA424,CC424)</f>
        <v>#N/A</v>
      </c>
      <c r="W424" s="34" t="e">
        <f>INDEX(Curves!$A$12:$AZ$907,$CA424,CD424)</f>
        <v>#N/A</v>
      </c>
      <c r="X424" s="34"/>
      <c r="Y424" s="34" t="e">
        <f>INDEX(Curves!$A$12:$AZ$907,$CA424,CF424)</f>
        <v>#N/A</v>
      </c>
      <c r="Z424" s="34" t="e">
        <f>INDEX(Curves!$A$12:$AZ$907,$CA424,CG424)</f>
        <v>#N/A</v>
      </c>
      <c r="AA424" s="34" t="e">
        <f>INDEX(Curves!$A$12:$AZ$907,$CA424,CH424)</f>
        <v>#N/A</v>
      </c>
      <c r="AB424" s="34"/>
      <c r="AC424" s="34" t="e">
        <f>INDEX(Curves!$A$12:$AZ$907,$CA424,CJ424)</f>
        <v>#N/A</v>
      </c>
      <c r="AD424" s="34" t="e">
        <f>INDEX(Curves!$A$12:$AZ$907,$CA424,CK424)</f>
        <v>#N/A</v>
      </c>
      <c r="AE424" s="34" t="e">
        <f>INDEX(Curves!$A$12:$AZ$907,$CA424,CL424)</f>
        <v>#N/A</v>
      </c>
      <c r="AF424" s="34"/>
      <c r="AG424" s="34" t="e">
        <f>INDEX(Curves!$A$12:$AZ$907,$CA424,CN424)</f>
        <v>#N/A</v>
      </c>
      <c r="AH424" s="34" t="e">
        <f>INDEX(Curves!$A$12:$AZ$907,$CA424,CO424)</f>
        <v>#N/A</v>
      </c>
      <c r="AI424" s="34" t="e">
        <f>INDEX(Curves!$A$12:$AZ$907,$CA424,CP424)</f>
        <v>#N/A</v>
      </c>
      <c r="AJ424" s="34"/>
      <c r="AK424" s="34" t="e">
        <f>INDEX(Curves!$A$12:$AZ$907,$CA424,CR424)</f>
        <v>#N/A</v>
      </c>
      <c r="AL424" s="34" t="e">
        <f>INDEX(Curves!$A$12:$AZ$907,$CA424,CS424)</f>
        <v>#N/A</v>
      </c>
      <c r="AM424" s="34" t="e">
        <f>INDEX(Curves!$A$12:$AZ$907,$CA424,CT424)</f>
        <v>#N/A</v>
      </c>
      <c r="AN424" s="34"/>
      <c r="AO424" s="34" t="e">
        <f>INDEX(Curves!$A$12:$AZ$907,$CA424,CV424)</f>
        <v>#N/A</v>
      </c>
      <c r="AP424" s="34" t="e">
        <f>INDEX(Curves!$A$12:$AZ$907,$CA424,CW424)</f>
        <v>#N/A</v>
      </c>
      <c r="AQ424" s="34" t="e">
        <f>INDEX(Curves!$A$12:$AZ$907,$CA424,CX424)</f>
        <v>#N/A</v>
      </c>
      <c r="AR424" s="34"/>
      <c r="AS424" s="34" t="e">
        <f>INDEX(Curves!$A$12:$AZ$907,$CA424,CZ424)</f>
        <v>#N/A</v>
      </c>
      <c r="AT424" s="34" t="e">
        <f>INDEX(Curves!$A$12:$AZ$907,$CA424,DA424)</f>
        <v>#N/A</v>
      </c>
      <c r="AU424" s="34" t="e">
        <f>INDEX(Curves!$A$12:$AZ$907,$CA424,DB424)</f>
        <v>#N/A</v>
      </c>
      <c r="AV424" s="34"/>
      <c r="AW424" s="34" t="e">
        <f>INDEX(Curves!$A$12:$AZ$907,$CA424,DD424)</f>
        <v>#N/A</v>
      </c>
      <c r="AX424" s="34" t="e">
        <f>INDEX(Curves!$A$12:$AZ$907,$CA424,DE424)</f>
        <v>#N/A</v>
      </c>
      <c r="AY424" s="34" t="e">
        <f>INDEX(Curves!$A$12:$AZ$907,$CA424,DF424)</f>
        <v>#N/A</v>
      </c>
      <c r="AZ424" s="34"/>
      <c r="BA424" s="34" t="e">
        <f>INDEX(Curves!$A$12:$AZ$907,$CA424,DH424)</f>
        <v>#N/A</v>
      </c>
      <c r="BB424" s="34" t="e">
        <f>INDEX(Curves!$A$12:$AZ$907,$CA424,DI424)</f>
        <v>#N/A</v>
      </c>
      <c r="BC424" s="34" t="e">
        <f>INDEX(Curves!$A$12:$AZ$907,$CA424,DJ424)</f>
        <v>#N/A</v>
      </c>
      <c r="BD424" s="34"/>
      <c r="BE424" s="34" t="e">
        <f>INDEX(Curves!$A$12:$AZ$907,$CA424,DL424)</f>
        <v>#N/A</v>
      </c>
      <c r="BF424" s="34" t="e">
        <f>INDEX(Curves!$A$12:$AZ$907,$CA424,DM424)</f>
        <v>#N/A</v>
      </c>
      <c r="BG424" s="34" t="e">
        <f>INDEX(Curves!$A$12:$AZ$907,$CA424,DN424)</f>
        <v>#N/A</v>
      </c>
      <c r="BH424" s="34"/>
      <c r="BI424" s="34" t="e">
        <f>INDEX(Curves!$A$12:$AZ$907,$CA424,DP424)</f>
        <v>#N/A</v>
      </c>
      <c r="BJ424" s="34" t="e">
        <f>INDEX(Curves!$A$12:$AZ$907,$CA424,DQ424)</f>
        <v>#N/A</v>
      </c>
      <c r="BK424" s="34" t="e">
        <f>INDEX(Curves!$A$12:$AZ$907,$CA424,DR424)</f>
        <v>#N/A</v>
      </c>
      <c r="BL424"/>
      <c r="BM424"/>
      <c r="BN424" s="17">
        <f t="shared" si="503"/>
        <v>36647</v>
      </c>
      <c r="BO424" s="17">
        <f t="shared" ref="BO424:BX424" si="539">EOMONTH(BN424,1)</f>
        <v>36707</v>
      </c>
      <c r="BP424" s="17">
        <f t="shared" si="539"/>
        <v>36738</v>
      </c>
      <c r="BQ424" s="17">
        <f t="shared" si="539"/>
        <v>36769</v>
      </c>
      <c r="BR424" s="17">
        <f t="shared" si="539"/>
        <v>36799</v>
      </c>
      <c r="BS424" s="17">
        <f t="shared" si="539"/>
        <v>36830</v>
      </c>
      <c r="BT424" s="17">
        <f t="shared" si="539"/>
        <v>36860</v>
      </c>
      <c r="BU424" s="17">
        <f t="shared" si="539"/>
        <v>36891</v>
      </c>
      <c r="BV424" s="17">
        <f t="shared" si="539"/>
        <v>36922</v>
      </c>
      <c r="BW424" s="17">
        <f t="shared" si="539"/>
        <v>36950</v>
      </c>
      <c r="BX424" s="17">
        <f t="shared" si="539"/>
        <v>36981</v>
      </c>
      <c r="BY424" s="9"/>
      <c r="CA424" s="12" t="e">
        <f>MATCH(C424,Curves!$C$12:$C$433,0)</f>
        <v>#N/A</v>
      </c>
      <c r="CB424" s="12">
        <f>MATCH(CONCATENATE("NG ",TEXT($BN424,"mmm-yyyy")),Curves!$11:$11,0)</f>
        <v>20</v>
      </c>
      <c r="CC424" s="12">
        <f>MATCH(CONCATENATE("B ",TEXT($BN424,"mmm-yyyy")),Curves!$11:$11,0)</f>
        <v>8</v>
      </c>
      <c r="CD424" s="12">
        <f>MATCH(CONCATENATE("DISC ",TEXT($BN424,"mmm-yyyy")),Curves!$11:$11,0)</f>
        <v>32</v>
      </c>
      <c r="CE424" s="12"/>
      <c r="CF424" s="12">
        <f>MATCH(CONCATENATE("NG ",TEXT($BO424,"mmm-yyyy")),Curves!$11:$11,0)</f>
        <v>21</v>
      </c>
      <c r="CG424" s="12">
        <f>MATCH(CONCATENATE("B ",TEXT($BO424,"mmm-yyyy")),Curves!$11:$11,0)</f>
        <v>9</v>
      </c>
      <c r="CH424" s="12">
        <f>MATCH(CONCATENATE("DISC ",TEXT($BO424,"mmm-yyyy")),Curves!$11:$11,0)</f>
        <v>33</v>
      </c>
      <c r="CI424" s="12"/>
      <c r="CJ424" s="12">
        <f>MATCH(CONCATENATE("NG ",TEXT($BP424,"mmm-yyyy")),Curves!$11:$11,0)</f>
        <v>22</v>
      </c>
      <c r="CK424" s="12">
        <f>MATCH(CONCATENATE("B ",TEXT($BP424,"mmm-yyyy")),Curves!$11:$11,0)</f>
        <v>10</v>
      </c>
      <c r="CL424" s="12">
        <f>MATCH(CONCATENATE("DISC ",TEXT($BP424,"mmm-yyyy")),Curves!$11:$11,0)</f>
        <v>34</v>
      </c>
      <c r="CM424" s="12"/>
      <c r="CN424" s="12">
        <f>MATCH(CONCATENATE("NG ",TEXT($BQ424,"mmm-yyyy")),Curves!$11:$11,0)</f>
        <v>23</v>
      </c>
      <c r="CO424" s="12">
        <f>MATCH(CONCATENATE("B ",TEXT($BQ424,"mmm-yyyy")),Curves!$11:$11,0)</f>
        <v>11</v>
      </c>
      <c r="CP424" s="12">
        <f>MATCH(CONCATENATE("DISC ",TEXT($BQ424,"mmm-yyyy")),Curves!$11:$11,0)</f>
        <v>35</v>
      </c>
      <c r="CQ424" s="12"/>
      <c r="CR424" s="12">
        <f>MATCH(CONCATENATE("NG ",TEXT($BR424,"mmm-yyyy")),Curves!$11:$11,0)</f>
        <v>24</v>
      </c>
      <c r="CS424" s="12">
        <f>MATCH(CONCATENATE("B ",TEXT($BR424,"mmm-yyyy")),Curves!$11:$11,0)</f>
        <v>12</v>
      </c>
      <c r="CT424" s="12">
        <f>MATCH(CONCATENATE("DISC ",TEXT($BR424,"mmm-yyyy")),Curves!$11:$11,0)</f>
        <v>36</v>
      </c>
      <c r="CU424" s="12"/>
      <c r="CV424" s="12">
        <f>MATCH(CONCATENATE("NG ",TEXT($BS424,"mmm-yyyy")),Curves!$11:$11,0)</f>
        <v>25</v>
      </c>
      <c r="CW424" s="12">
        <f>MATCH(CONCATENATE("B ",TEXT($BS424,"mmm-yyyy")),Curves!$11:$11,0)</f>
        <v>13</v>
      </c>
      <c r="CX424" s="12">
        <f>MATCH(CONCATENATE("DISC ",TEXT($BS424,"mmm-yyyy")),Curves!$11:$11,0)</f>
        <v>37</v>
      </c>
      <c r="CY424" s="12"/>
      <c r="CZ424" s="12">
        <f>MATCH(CONCATENATE("NG ",TEXT($BT424,"mmm-yyyy")),Curves!$11:$11,0)</f>
        <v>26</v>
      </c>
      <c r="DA424" s="12">
        <f>MATCH(CONCATENATE("B ",TEXT($BT424,"mmm-yyyy")),Curves!$11:$11,0)</f>
        <v>14</v>
      </c>
      <c r="DB424" s="12">
        <f>MATCH(CONCATENATE("DISC ",TEXT($BT424,"mmm-yyyy")),Curves!$11:$11,0)</f>
        <v>38</v>
      </c>
      <c r="DC424" s="12"/>
      <c r="DD424" s="12">
        <f>MATCH(CONCATENATE("NG ",TEXT($BU424,"mmm-yyyy")),Curves!$11:$11,0)</f>
        <v>27</v>
      </c>
      <c r="DE424" s="12">
        <f>MATCH(CONCATENATE("B ",TEXT($BU424,"mmm-yyyy")),Curves!$11:$11,0)</f>
        <v>15</v>
      </c>
      <c r="DF424" s="12">
        <f>MATCH(CONCATENATE("DISC ",TEXT($BU424,"mmm-yyyy")),Curves!$11:$11,0)</f>
        <v>39</v>
      </c>
      <c r="DG424" s="12"/>
      <c r="DH424" s="12">
        <f>MATCH(CONCATENATE("NG ",TEXT($BV424,"mmm-yyyy")),Curves!$11:$11,0)</f>
        <v>28</v>
      </c>
      <c r="DI424" s="12">
        <f>MATCH(CONCATENATE("B ",TEXT($BV424,"mmm-yyyy")),Curves!$11:$11,0)</f>
        <v>16</v>
      </c>
      <c r="DJ424" s="12">
        <f>MATCH(CONCATENATE("DISC ",TEXT($BV424,"mmm-yyyy")),Curves!$11:$11,0)</f>
        <v>40</v>
      </c>
      <c r="DL424" s="12">
        <f>MATCH(CONCATENATE("NG ",TEXT($BW424,"mmm-yyyy")),Curves!$11:$11,0)</f>
        <v>29</v>
      </c>
      <c r="DM424" s="12">
        <f>MATCH(CONCATENATE("B ",TEXT($BW424,"mmm-yyyy")),Curves!$11:$11,0)</f>
        <v>17</v>
      </c>
      <c r="DN424" s="12">
        <f>MATCH(CONCATENATE("DISC ",TEXT($BW424,"mmm-yyyy")),Curves!$11:$11,0)</f>
        <v>41</v>
      </c>
      <c r="DP424" s="12">
        <f>MATCH(CONCATENATE("NG ",TEXT($BX424,"mmm-yyyy")),Curves!$11:$11,0)</f>
        <v>30</v>
      </c>
      <c r="DQ424" s="12">
        <f>MATCH(CONCATENATE("B ",TEXT($BX424,"mmm-yyyy")),Curves!$11:$11,0)</f>
        <v>18</v>
      </c>
      <c r="DR424" s="12">
        <f>MATCH(CONCATENATE("DISC ",TEXT($BX424,"mmm-yyyy")),Curves!$11:$11,0)</f>
        <v>42</v>
      </c>
    </row>
    <row r="425" spans="2:122" x14ac:dyDescent="0.2">
      <c r="B425" s="6" t="str">
        <f t="shared" si="487"/>
        <v/>
      </c>
      <c r="C425" s="27" t="str">
        <f>IF(Curves!C434&lt;&gt;"",Curves!C434,"")</f>
        <v/>
      </c>
      <c r="D425" s="31"/>
      <c r="E425" s="20" t="e">
        <f t="shared" si="488"/>
        <v>#N/A</v>
      </c>
      <c r="F425" s="20" t="e">
        <f t="shared" si="490"/>
        <v>#N/A</v>
      </c>
      <c r="G425" s="20" t="e">
        <f t="shared" si="491"/>
        <v>#N/A</v>
      </c>
      <c r="H425" s="20" t="e">
        <f t="shared" si="492"/>
        <v>#N/A</v>
      </c>
      <c r="I425" s="20" t="e">
        <f t="shared" si="493"/>
        <v>#N/A</v>
      </c>
      <c r="J425" s="20" t="e">
        <f t="shared" si="494"/>
        <v>#N/A</v>
      </c>
      <c r="K425" s="20" t="e">
        <f t="shared" si="495"/>
        <v>#N/A</v>
      </c>
      <c r="L425" s="20" t="e">
        <f t="shared" si="496"/>
        <v>#N/A</v>
      </c>
      <c r="M425" s="20" t="e">
        <f t="shared" si="497"/>
        <v>#N/A</v>
      </c>
      <c r="N425" s="20" t="e">
        <f t="shared" si="498"/>
        <v>#N/A</v>
      </c>
      <c r="O425" s="21" t="e">
        <f t="shared" si="499"/>
        <v>#N/A</v>
      </c>
      <c r="P425" s="20"/>
      <c r="Q425" s="50" t="e">
        <f t="shared" si="500"/>
        <v>#N/A</v>
      </c>
      <c r="R425" s="50" t="e">
        <f t="shared" si="469"/>
        <v>#N/A</v>
      </c>
      <c r="S425" s="51" t="e">
        <f t="shared" si="501"/>
        <v>#N/A</v>
      </c>
      <c r="U425" s="34" t="e">
        <f>INDEX(Curves!$A$12:$AZ$907,$CA425,CB425)</f>
        <v>#N/A</v>
      </c>
      <c r="V425" s="34" t="e">
        <f>INDEX(Curves!$A$12:$AZ$907,$CA425,CC425)</f>
        <v>#N/A</v>
      </c>
      <c r="W425" s="34" t="e">
        <f>INDEX(Curves!$A$12:$AZ$907,$CA425,CD425)</f>
        <v>#N/A</v>
      </c>
      <c r="X425" s="34"/>
      <c r="Y425" s="34" t="e">
        <f>INDEX(Curves!$A$12:$AZ$907,$CA425,CF425)</f>
        <v>#N/A</v>
      </c>
      <c r="Z425" s="34" t="e">
        <f>INDEX(Curves!$A$12:$AZ$907,$CA425,CG425)</f>
        <v>#N/A</v>
      </c>
      <c r="AA425" s="34" t="e">
        <f>INDEX(Curves!$A$12:$AZ$907,$CA425,CH425)</f>
        <v>#N/A</v>
      </c>
      <c r="AB425" s="34"/>
      <c r="AC425" s="34" t="e">
        <f>INDEX(Curves!$A$12:$AZ$907,$CA425,CJ425)</f>
        <v>#N/A</v>
      </c>
      <c r="AD425" s="34" t="e">
        <f>INDEX(Curves!$A$12:$AZ$907,$CA425,CK425)</f>
        <v>#N/A</v>
      </c>
      <c r="AE425" s="34" t="e">
        <f>INDEX(Curves!$A$12:$AZ$907,$CA425,CL425)</f>
        <v>#N/A</v>
      </c>
      <c r="AF425" s="34"/>
      <c r="AG425" s="34" t="e">
        <f>INDEX(Curves!$A$12:$AZ$907,$CA425,CN425)</f>
        <v>#N/A</v>
      </c>
      <c r="AH425" s="34" t="e">
        <f>INDEX(Curves!$A$12:$AZ$907,$CA425,CO425)</f>
        <v>#N/A</v>
      </c>
      <c r="AI425" s="34" t="e">
        <f>INDEX(Curves!$A$12:$AZ$907,$CA425,CP425)</f>
        <v>#N/A</v>
      </c>
      <c r="AJ425" s="34"/>
      <c r="AK425" s="34" t="e">
        <f>INDEX(Curves!$A$12:$AZ$907,$CA425,CR425)</f>
        <v>#N/A</v>
      </c>
      <c r="AL425" s="34" t="e">
        <f>INDEX(Curves!$A$12:$AZ$907,$CA425,CS425)</f>
        <v>#N/A</v>
      </c>
      <c r="AM425" s="34" t="e">
        <f>INDEX(Curves!$A$12:$AZ$907,$CA425,CT425)</f>
        <v>#N/A</v>
      </c>
      <c r="AN425" s="34"/>
      <c r="AO425" s="34" t="e">
        <f>INDEX(Curves!$A$12:$AZ$907,$CA425,CV425)</f>
        <v>#N/A</v>
      </c>
      <c r="AP425" s="34" t="e">
        <f>INDEX(Curves!$A$12:$AZ$907,$CA425,CW425)</f>
        <v>#N/A</v>
      </c>
      <c r="AQ425" s="34" t="e">
        <f>INDEX(Curves!$A$12:$AZ$907,$CA425,CX425)</f>
        <v>#N/A</v>
      </c>
      <c r="AR425" s="34"/>
      <c r="AS425" s="34" t="e">
        <f>INDEX(Curves!$A$12:$AZ$907,$CA425,CZ425)</f>
        <v>#N/A</v>
      </c>
      <c r="AT425" s="34" t="e">
        <f>INDEX(Curves!$A$12:$AZ$907,$CA425,DA425)</f>
        <v>#N/A</v>
      </c>
      <c r="AU425" s="34" t="e">
        <f>INDEX(Curves!$A$12:$AZ$907,$CA425,DB425)</f>
        <v>#N/A</v>
      </c>
      <c r="AV425" s="34"/>
      <c r="AW425" s="34" t="e">
        <f>INDEX(Curves!$A$12:$AZ$907,$CA425,DD425)</f>
        <v>#N/A</v>
      </c>
      <c r="AX425" s="34" t="e">
        <f>INDEX(Curves!$A$12:$AZ$907,$CA425,DE425)</f>
        <v>#N/A</v>
      </c>
      <c r="AY425" s="34" t="e">
        <f>INDEX(Curves!$A$12:$AZ$907,$CA425,DF425)</f>
        <v>#N/A</v>
      </c>
      <c r="AZ425" s="34"/>
      <c r="BA425" s="34" t="e">
        <f>INDEX(Curves!$A$12:$AZ$907,$CA425,DH425)</f>
        <v>#N/A</v>
      </c>
      <c r="BB425" s="34" t="e">
        <f>INDEX(Curves!$A$12:$AZ$907,$CA425,DI425)</f>
        <v>#N/A</v>
      </c>
      <c r="BC425" s="34" t="e">
        <f>INDEX(Curves!$A$12:$AZ$907,$CA425,DJ425)</f>
        <v>#N/A</v>
      </c>
      <c r="BD425" s="34"/>
      <c r="BE425" s="34" t="e">
        <f>INDEX(Curves!$A$12:$AZ$907,$CA425,DL425)</f>
        <v>#N/A</v>
      </c>
      <c r="BF425" s="34" t="e">
        <f>INDEX(Curves!$A$12:$AZ$907,$CA425,DM425)</f>
        <v>#N/A</v>
      </c>
      <c r="BG425" s="34" t="e">
        <f>INDEX(Curves!$A$12:$AZ$907,$CA425,DN425)</f>
        <v>#N/A</v>
      </c>
      <c r="BH425" s="34"/>
      <c r="BI425" s="34" t="e">
        <f>INDEX(Curves!$A$12:$AZ$907,$CA425,DP425)</f>
        <v>#N/A</v>
      </c>
      <c r="BJ425" s="34" t="e">
        <f>INDEX(Curves!$A$12:$AZ$907,$CA425,DQ425)</f>
        <v>#N/A</v>
      </c>
      <c r="BK425" s="34" t="e">
        <f>INDEX(Curves!$A$12:$AZ$907,$CA425,DR425)</f>
        <v>#N/A</v>
      </c>
      <c r="BL425"/>
      <c r="BM425"/>
      <c r="BN425" s="17">
        <f t="shared" si="503"/>
        <v>36647</v>
      </c>
      <c r="BO425" s="17">
        <f t="shared" ref="BO425:BX425" si="540">EOMONTH(BN425,1)</f>
        <v>36707</v>
      </c>
      <c r="BP425" s="17">
        <f t="shared" si="540"/>
        <v>36738</v>
      </c>
      <c r="BQ425" s="17">
        <f t="shared" si="540"/>
        <v>36769</v>
      </c>
      <c r="BR425" s="17">
        <f t="shared" si="540"/>
        <v>36799</v>
      </c>
      <c r="BS425" s="17">
        <f t="shared" si="540"/>
        <v>36830</v>
      </c>
      <c r="BT425" s="17">
        <f t="shared" si="540"/>
        <v>36860</v>
      </c>
      <c r="BU425" s="17">
        <f t="shared" si="540"/>
        <v>36891</v>
      </c>
      <c r="BV425" s="17">
        <f t="shared" si="540"/>
        <v>36922</v>
      </c>
      <c r="BW425" s="17">
        <f t="shared" si="540"/>
        <v>36950</v>
      </c>
      <c r="BX425" s="17">
        <f t="shared" si="540"/>
        <v>36981</v>
      </c>
      <c r="BY425" s="9"/>
      <c r="CA425" s="12" t="e">
        <f>MATCH(C425,Curves!$C$12:$C$433,0)</f>
        <v>#N/A</v>
      </c>
      <c r="CB425" s="12">
        <f>MATCH(CONCATENATE("NG ",TEXT($BN425,"mmm-yyyy")),Curves!$11:$11,0)</f>
        <v>20</v>
      </c>
      <c r="CC425" s="12">
        <f>MATCH(CONCATENATE("B ",TEXT($BN425,"mmm-yyyy")),Curves!$11:$11,0)</f>
        <v>8</v>
      </c>
      <c r="CD425" s="12">
        <f>MATCH(CONCATENATE("DISC ",TEXT($BN425,"mmm-yyyy")),Curves!$11:$11,0)</f>
        <v>32</v>
      </c>
      <c r="CE425" s="12"/>
      <c r="CF425" s="12">
        <f>MATCH(CONCATENATE("NG ",TEXT($BO425,"mmm-yyyy")),Curves!$11:$11,0)</f>
        <v>21</v>
      </c>
      <c r="CG425" s="12">
        <f>MATCH(CONCATENATE("B ",TEXT($BO425,"mmm-yyyy")),Curves!$11:$11,0)</f>
        <v>9</v>
      </c>
      <c r="CH425" s="12">
        <f>MATCH(CONCATENATE("DISC ",TEXT($BO425,"mmm-yyyy")),Curves!$11:$11,0)</f>
        <v>33</v>
      </c>
      <c r="CI425" s="12"/>
      <c r="CJ425" s="12">
        <f>MATCH(CONCATENATE("NG ",TEXT($BP425,"mmm-yyyy")),Curves!$11:$11,0)</f>
        <v>22</v>
      </c>
      <c r="CK425" s="12">
        <f>MATCH(CONCATENATE("B ",TEXT($BP425,"mmm-yyyy")),Curves!$11:$11,0)</f>
        <v>10</v>
      </c>
      <c r="CL425" s="12">
        <f>MATCH(CONCATENATE("DISC ",TEXT($BP425,"mmm-yyyy")),Curves!$11:$11,0)</f>
        <v>34</v>
      </c>
      <c r="CM425" s="12"/>
      <c r="CN425" s="12">
        <f>MATCH(CONCATENATE("NG ",TEXT($BQ425,"mmm-yyyy")),Curves!$11:$11,0)</f>
        <v>23</v>
      </c>
      <c r="CO425" s="12">
        <f>MATCH(CONCATENATE("B ",TEXT($BQ425,"mmm-yyyy")),Curves!$11:$11,0)</f>
        <v>11</v>
      </c>
      <c r="CP425" s="12">
        <f>MATCH(CONCATENATE("DISC ",TEXT($BQ425,"mmm-yyyy")),Curves!$11:$11,0)</f>
        <v>35</v>
      </c>
      <c r="CQ425" s="12"/>
      <c r="CR425" s="12">
        <f>MATCH(CONCATENATE("NG ",TEXT($BR425,"mmm-yyyy")),Curves!$11:$11,0)</f>
        <v>24</v>
      </c>
      <c r="CS425" s="12">
        <f>MATCH(CONCATENATE("B ",TEXT($BR425,"mmm-yyyy")),Curves!$11:$11,0)</f>
        <v>12</v>
      </c>
      <c r="CT425" s="12">
        <f>MATCH(CONCATENATE("DISC ",TEXT($BR425,"mmm-yyyy")),Curves!$11:$11,0)</f>
        <v>36</v>
      </c>
      <c r="CU425" s="12"/>
      <c r="CV425" s="12">
        <f>MATCH(CONCATENATE("NG ",TEXT($BS425,"mmm-yyyy")),Curves!$11:$11,0)</f>
        <v>25</v>
      </c>
      <c r="CW425" s="12">
        <f>MATCH(CONCATENATE("B ",TEXT($BS425,"mmm-yyyy")),Curves!$11:$11,0)</f>
        <v>13</v>
      </c>
      <c r="CX425" s="12">
        <f>MATCH(CONCATENATE("DISC ",TEXT($BS425,"mmm-yyyy")),Curves!$11:$11,0)</f>
        <v>37</v>
      </c>
      <c r="CY425" s="12"/>
      <c r="CZ425" s="12">
        <f>MATCH(CONCATENATE("NG ",TEXT($BT425,"mmm-yyyy")),Curves!$11:$11,0)</f>
        <v>26</v>
      </c>
      <c r="DA425" s="12">
        <f>MATCH(CONCATENATE("B ",TEXT($BT425,"mmm-yyyy")),Curves!$11:$11,0)</f>
        <v>14</v>
      </c>
      <c r="DB425" s="12">
        <f>MATCH(CONCATENATE("DISC ",TEXT($BT425,"mmm-yyyy")),Curves!$11:$11,0)</f>
        <v>38</v>
      </c>
      <c r="DC425" s="12"/>
      <c r="DD425" s="12">
        <f>MATCH(CONCATENATE("NG ",TEXT($BU425,"mmm-yyyy")),Curves!$11:$11,0)</f>
        <v>27</v>
      </c>
      <c r="DE425" s="12">
        <f>MATCH(CONCATENATE("B ",TEXT($BU425,"mmm-yyyy")),Curves!$11:$11,0)</f>
        <v>15</v>
      </c>
      <c r="DF425" s="12">
        <f>MATCH(CONCATENATE("DISC ",TEXT($BU425,"mmm-yyyy")),Curves!$11:$11,0)</f>
        <v>39</v>
      </c>
      <c r="DG425" s="12"/>
      <c r="DH425" s="12">
        <f>MATCH(CONCATENATE("NG ",TEXT($BV425,"mmm-yyyy")),Curves!$11:$11,0)</f>
        <v>28</v>
      </c>
      <c r="DI425" s="12">
        <f>MATCH(CONCATENATE("B ",TEXT($BV425,"mmm-yyyy")),Curves!$11:$11,0)</f>
        <v>16</v>
      </c>
      <c r="DJ425" s="12">
        <f>MATCH(CONCATENATE("DISC ",TEXT($BV425,"mmm-yyyy")),Curves!$11:$11,0)</f>
        <v>40</v>
      </c>
      <c r="DL425" s="12">
        <f>MATCH(CONCATENATE("NG ",TEXT($BW425,"mmm-yyyy")),Curves!$11:$11,0)</f>
        <v>29</v>
      </c>
      <c r="DM425" s="12">
        <f>MATCH(CONCATENATE("B ",TEXT($BW425,"mmm-yyyy")),Curves!$11:$11,0)</f>
        <v>17</v>
      </c>
      <c r="DN425" s="12">
        <f>MATCH(CONCATENATE("DISC ",TEXT($BW425,"mmm-yyyy")),Curves!$11:$11,0)</f>
        <v>41</v>
      </c>
      <c r="DP425" s="12">
        <f>MATCH(CONCATENATE("NG ",TEXT($BX425,"mmm-yyyy")),Curves!$11:$11,0)</f>
        <v>30</v>
      </c>
      <c r="DQ425" s="12">
        <f>MATCH(CONCATENATE("B ",TEXT($BX425,"mmm-yyyy")),Curves!$11:$11,0)</f>
        <v>18</v>
      </c>
      <c r="DR425" s="12">
        <f>MATCH(CONCATENATE("DISC ",TEXT($BX425,"mmm-yyyy")),Curves!$11:$11,0)</f>
        <v>42</v>
      </c>
    </row>
    <row r="426" spans="2:122" x14ac:dyDescent="0.2">
      <c r="B426" s="6" t="str">
        <f t="shared" si="487"/>
        <v/>
      </c>
      <c r="C426" s="27" t="str">
        <f>IF(Curves!C435&lt;&gt;"",Curves!C435,"")</f>
        <v/>
      </c>
      <c r="D426" s="31"/>
      <c r="E426" s="20" t="e">
        <f t="shared" si="488"/>
        <v>#N/A</v>
      </c>
      <c r="F426" s="20" t="e">
        <f t="shared" si="490"/>
        <v>#N/A</v>
      </c>
      <c r="G426" s="20" t="e">
        <f t="shared" si="491"/>
        <v>#N/A</v>
      </c>
      <c r="H426" s="20" t="e">
        <f t="shared" si="492"/>
        <v>#N/A</v>
      </c>
      <c r="I426" s="20" t="e">
        <f t="shared" si="493"/>
        <v>#N/A</v>
      </c>
      <c r="J426" s="20" t="e">
        <f t="shared" si="494"/>
        <v>#N/A</v>
      </c>
      <c r="K426" s="20" t="e">
        <f t="shared" si="495"/>
        <v>#N/A</v>
      </c>
      <c r="L426" s="20" t="e">
        <f t="shared" si="496"/>
        <v>#N/A</v>
      </c>
      <c r="M426" s="20" t="e">
        <f t="shared" si="497"/>
        <v>#N/A</v>
      </c>
      <c r="N426" s="20" t="e">
        <f t="shared" si="498"/>
        <v>#N/A</v>
      </c>
      <c r="O426" s="21" t="e">
        <f t="shared" si="499"/>
        <v>#N/A</v>
      </c>
      <c r="P426" s="20"/>
      <c r="Q426" s="50" t="e">
        <f t="shared" si="500"/>
        <v>#N/A</v>
      </c>
      <c r="R426" s="50" t="e">
        <f t="shared" si="469"/>
        <v>#N/A</v>
      </c>
      <c r="S426" s="51" t="e">
        <f t="shared" si="501"/>
        <v>#N/A</v>
      </c>
      <c r="U426" s="34" t="e">
        <f>INDEX(Curves!$A$12:$AZ$907,$CA426,CB426)</f>
        <v>#N/A</v>
      </c>
      <c r="V426" s="34" t="e">
        <f>INDEX(Curves!$A$12:$AZ$907,$CA426,CC426)</f>
        <v>#N/A</v>
      </c>
      <c r="W426" s="34" t="e">
        <f>INDEX(Curves!$A$12:$AZ$907,$CA426,CD426)</f>
        <v>#N/A</v>
      </c>
      <c r="X426" s="34"/>
      <c r="Y426" s="34" t="e">
        <f>INDEX(Curves!$A$12:$AZ$907,$CA426,CF426)</f>
        <v>#N/A</v>
      </c>
      <c r="Z426" s="34" t="e">
        <f>INDEX(Curves!$A$12:$AZ$907,$CA426,CG426)</f>
        <v>#N/A</v>
      </c>
      <c r="AA426" s="34" t="e">
        <f>INDEX(Curves!$A$12:$AZ$907,$CA426,CH426)</f>
        <v>#N/A</v>
      </c>
      <c r="AB426" s="34"/>
      <c r="AC426" s="34" t="e">
        <f>INDEX(Curves!$A$12:$AZ$907,$CA426,CJ426)</f>
        <v>#N/A</v>
      </c>
      <c r="AD426" s="34" t="e">
        <f>INDEX(Curves!$A$12:$AZ$907,$CA426,CK426)</f>
        <v>#N/A</v>
      </c>
      <c r="AE426" s="34" t="e">
        <f>INDEX(Curves!$A$12:$AZ$907,$CA426,CL426)</f>
        <v>#N/A</v>
      </c>
      <c r="AF426" s="34"/>
      <c r="AG426" s="34" t="e">
        <f>INDEX(Curves!$A$12:$AZ$907,$CA426,CN426)</f>
        <v>#N/A</v>
      </c>
      <c r="AH426" s="34" t="e">
        <f>INDEX(Curves!$A$12:$AZ$907,$CA426,CO426)</f>
        <v>#N/A</v>
      </c>
      <c r="AI426" s="34" t="e">
        <f>INDEX(Curves!$A$12:$AZ$907,$CA426,CP426)</f>
        <v>#N/A</v>
      </c>
      <c r="AJ426" s="34"/>
      <c r="AK426" s="34" t="e">
        <f>INDEX(Curves!$A$12:$AZ$907,$CA426,CR426)</f>
        <v>#N/A</v>
      </c>
      <c r="AL426" s="34" t="e">
        <f>INDEX(Curves!$A$12:$AZ$907,$CA426,CS426)</f>
        <v>#N/A</v>
      </c>
      <c r="AM426" s="34" t="e">
        <f>INDEX(Curves!$A$12:$AZ$907,$CA426,CT426)</f>
        <v>#N/A</v>
      </c>
      <c r="AN426" s="34"/>
      <c r="AO426" s="34" t="e">
        <f>INDEX(Curves!$A$12:$AZ$907,$CA426,CV426)</f>
        <v>#N/A</v>
      </c>
      <c r="AP426" s="34" t="e">
        <f>INDEX(Curves!$A$12:$AZ$907,$CA426,CW426)</f>
        <v>#N/A</v>
      </c>
      <c r="AQ426" s="34" t="e">
        <f>INDEX(Curves!$A$12:$AZ$907,$CA426,CX426)</f>
        <v>#N/A</v>
      </c>
      <c r="AR426" s="34"/>
      <c r="AS426" s="34" t="e">
        <f>INDEX(Curves!$A$12:$AZ$907,$CA426,CZ426)</f>
        <v>#N/A</v>
      </c>
      <c r="AT426" s="34" t="e">
        <f>INDEX(Curves!$A$12:$AZ$907,$CA426,DA426)</f>
        <v>#N/A</v>
      </c>
      <c r="AU426" s="34" t="e">
        <f>INDEX(Curves!$A$12:$AZ$907,$CA426,DB426)</f>
        <v>#N/A</v>
      </c>
      <c r="AV426" s="34"/>
      <c r="AW426" s="34" t="e">
        <f>INDEX(Curves!$A$12:$AZ$907,$CA426,DD426)</f>
        <v>#N/A</v>
      </c>
      <c r="AX426" s="34" t="e">
        <f>INDEX(Curves!$A$12:$AZ$907,$CA426,DE426)</f>
        <v>#N/A</v>
      </c>
      <c r="AY426" s="34" t="e">
        <f>INDEX(Curves!$A$12:$AZ$907,$CA426,DF426)</f>
        <v>#N/A</v>
      </c>
      <c r="AZ426" s="34"/>
      <c r="BA426" s="34" t="e">
        <f>INDEX(Curves!$A$12:$AZ$907,$CA426,DH426)</f>
        <v>#N/A</v>
      </c>
      <c r="BB426" s="34" t="e">
        <f>INDEX(Curves!$A$12:$AZ$907,$CA426,DI426)</f>
        <v>#N/A</v>
      </c>
      <c r="BC426" s="34" t="e">
        <f>INDEX(Curves!$A$12:$AZ$907,$CA426,DJ426)</f>
        <v>#N/A</v>
      </c>
      <c r="BD426" s="34"/>
      <c r="BE426" s="34" t="e">
        <f>INDEX(Curves!$A$12:$AZ$907,$CA426,DL426)</f>
        <v>#N/A</v>
      </c>
      <c r="BF426" s="34" t="e">
        <f>INDEX(Curves!$A$12:$AZ$907,$CA426,DM426)</f>
        <v>#N/A</v>
      </c>
      <c r="BG426" s="34" t="e">
        <f>INDEX(Curves!$A$12:$AZ$907,$CA426,DN426)</f>
        <v>#N/A</v>
      </c>
      <c r="BH426" s="34"/>
      <c r="BI426" s="34" t="e">
        <f>INDEX(Curves!$A$12:$AZ$907,$CA426,DP426)</f>
        <v>#N/A</v>
      </c>
      <c r="BJ426" s="34" t="e">
        <f>INDEX(Curves!$A$12:$AZ$907,$CA426,DQ426)</f>
        <v>#N/A</v>
      </c>
      <c r="BK426" s="34" t="e">
        <f>INDEX(Curves!$A$12:$AZ$907,$CA426,DR426)</f>
        <v>#N/A</v>
      </c>
      <c r="BL426"/>
      <c r="BM426"/>
      <c r="BN426" s="17">
        <f t="shared" si="503"/>
        <v>36647</v>
      </c>
      <c r="BO426" s="17">
        <f t="shared" ref="BO426:BX426" si="541">EOMONTH(BN426,1)</f>
        <v>36707</v>
      </c>
      <c r="BP426" s="17">
        <f t="shared" si="541"/>
        <v>36738</v>
      </c>
      <c r="BQ426" s="17">
        <f t="shared" si="541"/>
        <v>36769</v>
      </c>
      <c r="BR426" s="17">
        <f t="shared" si="541"/>
        <v>36799</v>
      </c>
      <c r="BS426" s="17">
        <f t="shared" si="541"/>
        <v>36830</v>
      </c>
      <c r="BT426" s="17">
        <f t="shared" si="541"/>
        <v>36860</v>
      </c>
      <c r="BU426" s="17">
        <f t="shared" si="541"/>
        <v>36891</v>
      </c>
      <c r="BV426" s="17">
        <f t="shared" si="541"/>
        <v>36922</v>
      </c>
      <c r="BW426" s="17">
        <f t="shared" si="541"/>
        <v>36950</v>
      </c>
      <c r="BX426" s="17">
        <f t="shared" si="541"/>
        <v>36981</v>
      </c>
      <c r="BY426" s="9"/>
      <c r="CA426" s="12" t="e">
        <f>MATCH(C426,Curves!$C$12:$C$433,0)</f>
        <v>#N/A</v>
      </c>
      <c r="CB426" s="12">
        <f>MATCH(CONCATENATE("NG ",TEXT($BN426,"mmm-yyyy")),Curves!$11:$11,0)</f>
        <v>20</v>
      </c>
      <c r="CC426" s="12">
        <f>MATCH(CONCATENATE("B ",TEXT($BN426,"mmm-yyyy")),Curves!$11:$11,0)</f>
        <v>8</v>
      </c>
      <c r="CD426" s="12">
        <f>MATCH(CONCATENATE("DISC ",TEXT($BN426,"mmm-yyyy")),Curves!$11:$11,0)</f>
        <v>32</v>
      </c>
      <c r="CE426" s="12"/>
      <c r="CF426" s="12">
        <f>MATCH(CONCATENATE("NG ",TEXT($BO426,"mmm-yyyy")),Curves!$11:$11,0)</f>
        <v>21</v>
      </c>
      <c r="CG426" s="12">
        <f>MATCH(CONCATENATE("B ",TEXT($BO426,"mmm-yyyy")),Curves!$11:$11,0)</f>
        <v>9</v>
      </c>
      <c r="CH426" s="12">
        <f>MATCH(CONCATENATE("DISC ",TEXT($BO426,"mmm-yyyy")),Curves!$11:$11,0)</f>
        <v>33</v>
      </c>
      <c r="CI426" s="12"/>
      <c r="CJ426" s="12">
        <f>MATCH(CONCATENATE("NG ",TEXT($BP426,"mmm-yyyy")),Curves!$11:$11,0)</f>
        <v>22</v>
      </c>
      <c r="CK426" s="12">
        <f>MATCH(CONCATENATE("B ",TEXT($BP426,"mmm-yyyy")),Curves!$11:$11,0)</f>
        <v>10</v>
      </c>
      <c r="CL426" s="12">
        <f>MATCH(CONCATENATE("DISC ",TEXT($BP426,"mmm-yyyy")),Curves!$11:$11,0)</f>
        <v>34</v>
      </c>
      <c r="CM426" s="12"/>
      <c r="CN426" s="12">
        <f>MATCH(CONCATENATE("NG ",TEXT($BQ426,"mmm-yyyy")),Curves!$11:$11,0)</f>
        <v>23</v>
      </c>
      <c r="CO426" s="12">
        <f>MATCH(CONCATENATE("B ",TEXT($BQ426,"mmm-yyyy")),Curves!$11:$11,0)</f>
        <v>11</v>
      </c>
      <c r="CP426" s="12">
        <f>MATCH(CONCATENATE("DISC ",TEXT($BQ426,"mmm-yyyy")),Curves!$11:$11,0)</f>
        <v>35</v>
      </c>
      <c r="CQ426" s="12"/>
      <c r="CR426" s="12">
        <f>MATCH(CONCATENATE("NG ",TEXT($BR426,"mmm-yyyy")),Curves!$11:$11,0)</f>
        <v>24</v>
      </c>
      <c r="CS426" s="12">
        <f>MATCH(CONCATENATE("B ",TEXT($BR426,"mmm-yyyy")),Curves!$11:$11,0)</f>
        <v>12</v>
      </c>
      <c r="CT426" s="12">
        <f>MATCH(CONCATENATE("DISC ",TEXT($BR426,"mmm-yyyy")),Curves!$11:$11,0)</f>
        <v>36</v>
      </c>
      <c r="CU426" s="12"/>
      <c r="CV426" s="12">
        <f>MATCH(CONCATENATE("NG ",TEXT($BS426,"mmm-yyyy")),Curves!$11:$11,0)</f>
        <v>25</v>
      </c>
      <c r="CW426" s="12">
        <f>MATCH(CONCATENATE("B ",TEXT($BS426,"mmm-yyyy")),Curves!$11:$11,0)</f>
        <v>13</v>
      </c>
      <c r="CX426" s="12">
        <f>MATCH(CONCATENATE("DISC ",TEXT($BS426,"mmm-yyyy")),Curves!$11:$11,0)</f>
        <v>37</v>
      </c>
      <c r="CY426" s="12"/>
      <c r="CZ426" s="12">
        <f>MATCH(CONCATENATE("NG ",TEXT($BT426,"mmm-yyyy")),Curves!$11:$11,0)</f>
        <v>26</v>
      </c>
      <c r="DA426" s="12">
        <f>MATCH(CONCATENATE("B ",TEXT($BT426,"mmm-yyyy")),Curves!$11:$11,0)</f>
        <v>14</v>
      </c>
      <c r="DB426" s="12">
        <f>MATCH(CONCATENATE("DISC ",TEXT($BT426,"mmm-yyyy")),Curves!$11:$11,0)</f>
        <v>38</v>
      </c>
      <c r="DC426" s="12"/>
      <c r="DD426" s="12">
        <f>MATCH(CONCATENATE("NG ",TEXT($BU426,"mmm-yyyy")),Curves!$11:$11,0)</f>
        <v>27</v>
      </c>
      <c r="DE426" s="12">
        <f>MATCH(CONCATENATE("B ",TEXT($BU426,"mmm-yyyy")),Curves!$11:$11,0)</f>
        <v>15</v>
      </c>
      <c r="DF426" s="12">
        <f>MATCH(CONCATENATE("DISC ",TEXT($BU426,"mmm-yyyy")),Curves!$11:$11,0)</f>
        <v>39</v>
      </c>
      <c r="DG426" s="12"/>
      <c r="DH426" s="12">
        <f>MATCH(CONCATENATE("NG ",TEXT($BV426,"mmm-yyyy")),Curves!$11:$11,0)</f>
        <v>28</v>
      </c>
      <c r="DI426" s="12">
        <f>MATCH(CONCATENATE("B ",TEXT($BV426,"mmm-yyyy")),Curves!$11:$11,0)</f>
        <v>16</v>
      </c>
      <c r="DJ426" s="12">
        <f>MATCH(CONCATENATE("DISC ",TEXT($BV426,"mmm-yyyy")),Curves!$11:$11,0)</f>
        <v>40</v>
      </c>
      <c r="DL426" s="12">
        <f>MATCH(CONCATENATE("NG ",TEXT($BW426,"mmm-yyyy")),Curves!$11:$11,0)</f>
        <v>29</v>
      </c>
      <c r="DM426" s="12">
        <f>MATCH(CONCATENATE("B ",TEXT($BW426,"mmm-yyyy")),Curves!$11:$11,0)</f>
        <v>17</v>
      </c>
      <c r="DN426" s="12">
        <f>MATCH(CONCATENATE("DISC ",TEXT($BW426,"mmm-yyyy")),Curves!$11:$11,0)</f>
        <v>41</v>
      </c>
      <c r="DP426" s="12">
        <f>MATCH(CONCATENATE("NG ",TEXT($BX426,"mmm-yyyy")),Curves!$11:$11,0)</f>
        <v>30</v>
      </c>
      <c r="DQ426" s="12">
        <f>MATCH(CONCATENATE("B ",TEXT($BX426,"mmm-yyyy")),Curves!$11:$11,0)</f>
        <v>18</v>
      </c>
      <c r="DR426" s="12">
        <f>MATCH(CONCATENATE("DISC ",TEXT($BX426,"mmm-yyyy")),Curves!$11:$11,0)</f>
        <v>42</v>
      </c>
    </row>
    <row r="427" spans="2:122" x14ac:dyDescent="0.2">
      <c r="B427" s="6" t="str">
        <f t="shared" si="487"/>
        <v/>
      </c>
      <c r="C427" s="27" t="str">
        <f>IF(Curves!C436&lt;&gt;"",Curves!C436,"")</f>
        <v/>
      </c>
      <c r="D427" s="31"/>
      <c r="E427" s="20" t="e">
        <f t="shared" si="488"/>
        <v>#N/A</v>
      </c>
      <c r="F427" s="20" t="e">
        <f t="shared" si="490"/>
        <v>#N/A</v>
      </c>
      <c r="G427" s="20" t="e">
        <f t="shared" si="491"/>
        <v>#N/A</v>
      </c>
      <c r="H427" s="20" t="e">
        <f t="shared" si="492"/>
        <v>#N/A</v>
      </c>
      <c r="I427" s="20" t="e">
        <f t="shared" si="493"/>
        <v>#N/A</v>
      </c>
      <c r="J427" s="20" t="e">
        <f t="shared" si="494"/>
        <v>#N/A</v>
      </c>
      <c r="K427" s="20" t="e">
        <f t="shared" si="495"/>
        <v>#N/A</v>
      </c>
      <c r="L427" s="20" t="e">
        <f t="shared" si="496"/>
        <v>#N/A</v>
      </c>
      <c r="M427" s="20" t="e">
        <f t="shared" si="497"/>
        <v>#N/A</v>
      </c>
      <c r="N427" s="20" t="e">
        <f t="shared" si="498"/>
        <v>#N/A</v>
      </c>
      <c r="O427" s="21" t="e">
        <f t="shared" si="499"/>
        <v>#N/A</v>
      </c>
      <c r="P427" s="20"/>
      <c r="Q427" s="50" t="e">
        <f t="shared" si="500"/>
        <v>#N/A</v>
      </c>
      <c r="R427" s="50" t="e">
        <f t="shared" si="469"/>
        <v>#N/A</v>
      </c>
      <c r="S427" s="51" t="e">
        <f t="shared" si="501"/>
        <v>#N/A</v>
      </c>
      <c r="U427" s="34" t="e">
        <f>INDEX(Curves!$A$12:$AZ$907,$CA427,CB427)</f>
        <v>#N/A</v>
      </c>
      <c r="V427" s="34" t="e">
        <f>INDEX(Curves!$A$12:$AZ$907,$CA427,CC427)</f>
        <v>#N/A</v>
      </c>
      <c r="W427" s="34" t="e">
        <f>INDEX(Curves!$A$12:$AZ$907,$CA427,CD427)</f>
        <v>#N/A</v>
      </c>
      <c r="X427" s="34"/>
      <c r="Y427" s="34" t="e">
        <f>INDEX(Curves!$A$12:$AZ$907,$CA427,CF427)</f>
        <v>#N/A</v>
      </c>
      <c r="Z427" s="34" t="e">
        <f>INDEX(Curves!$A$12:$AZ$907,$CA427,CG427)</f>
        <v>#N/A</v>
      </c>
      <c r="AA427" s="34" t="e">
        <f>INDEX(Curves!$A$12:$AZ$907,$CA427,CH427)</f>
        <v>#N/A</v>
      </c>
      <c r="AB427" s="34"/>
      <c r="AC427" s="34" t="e">
        <f>INDEX(Curves!$A$12:$AZ$907,$CA427,CJ427)</f>
        <v>#N/A</v>
      </c>
      <c r="AD427" s="34" t="e">
        <f>INDEX(Curves!$A$12:$AZ$907,$CA427,CK427)</f>
        <v>#N/A</v>
      </c>
      <c r="AE427" s="34" t="e">
        <f>INDEX(Curves!$A$12:$AZ$907,$CA427,CL427)</f>
        <v>#N/A</v>
      </c>
      <c r="AF427" s="34"/>
      <c r="AG427" s="34" t="e">
        <f>INDEX(Curves!$A$12:$AZ$907,$CA427,CN427)</f>
        <v>#N/A</v>
      </c>
      <c r="AH427" s="34" t="e">
        <f>INDEX(Curves!$A$12:$AZ$907,$CA427,CO427)</f>
        <v>#N/A</v>
      </c>
      <c r="AI427" s="34" t="e">
        <f>INDEX(Curves!$A$12:$AZ$907,$CA427,CP427)</f>
        <v>#N/A</v>
      </c>
      <c r="AJ427" s="34"/>
      <c r="AK427" s="34" t="e">
        <f>INDEX(Curves!$A$12:$AZ$907,$CA427,CR427)</f>
        <v>#N/A</v>
      </c>
      <c r="AL427" s="34" t="e">
        <f>INDEX(Curves!$A$12:$AZ$907,$CA427,CS427)</f>
        <v>#N/A</v>
      </c>
      <c r="AM427" s="34" t="e">
        <f>INDEX(Curves!$A$12:$AZ$907,$CA427,CT427)</f>
        <v>#N/A</v>
      </c>
      <c r="AN427" s="34"/>
      <c r="AO427" s="34" t="e">
        <f>INDEX(Curves!$A$12:$AZ$907,$CA427,CV427)</f>
        <v>#N/A</v>
      </c>
      <c r="AP427" s="34" t="e">
        <f>INDEX(Curves!$A$12:$AZ$907,$CA427,CW427)</f>
        <v>#N/A</v>
      </c>
      <c r="AQ427" s="34" t="e">
        <f>INDEX(Curves!$A$12:$AZ$907,$CA427,CX427)</f>
        <v>#N/A</v>
      </c>
      <c r="AR427" s="34"/>
      <c r="AS427" s="34" t="e">
        <f>INDEX(Curves!$A$12:$AZ$907,$CA427,CZ427)</f>
        <v>#N/A</v>
      </c>
      <c r="AT427" s="34" t="e">
        <f>INDEX(Curves!$A$12:$AZ$907,$CA427,DA427)</f>
        <v>#N/A</v>
      </c>
      <c r="AU427" s="34" t="e">
        <f>INDEX(Curves!$A$12:$AZ$907,$CA427,DB427)</f>
        <v>#N/A</v>
      </c>
      <c r="AV427" s="34"/>
      <c r="AW427" s="34" t="e">
        <f>INDEX(Curves!$A$12:$AZ$907,$CA427,DD427)</f>
        <v>#N/A</v>
      </c>
      <c r="AX427" s="34" t="e">
        <f>INDEX(Curves!$A$12:$AZ$907,$CA427,DE427)</f>
        <v>#N/A</v>
      </c>
      <c r="AY427" s="34" t="e">
        <f>INDEX(Curves!$A$12:$AZ$907,$CA427,DF427)</f>
        <v>#N/A</v>
      </c>
      <c r="AZ427" s="34"/>
      <c r="BA427" s="34" t="e">
        <f>INDEX(Curves!$A$12:$AZ$907,$CA427,DH427)</f>
        <v>#N/A</v>
      </c>
      <c r="BB427" s="34" t="e">
        <f>INDEX(Curves!$A$12:$AZ$907,$CA427,DI427)</f>
        <v>#N/A</v>
      </c>
      <c r="BC427" s="34" t="e">
        <f>INDEX(Curves!$A$12:$AZ$907,$CA427,DJ427)</f>
        <v>#N/A</v>
      </c>
      <c r="BD427" s="34"/>
      <c r="BE427" s="34" t="e">
        <f>INDEX(Curves!$A$12:$AZ$907,$CA427,DL427)</f>
        <v>#N/A</v>
      </c>
      <c r="BF427" s="34" t="e">
        <f>INDEX(Curves!$A$12:$AZ$907,$CA427,DM427)</f>
        <v>#N/A</v>
      </c>
      <c r="BG427" s="34" t="e">
        <f>INDEX(Curves!$A$12:$AZ$907,$CA427,DN427)</f>
        <v>#N/A</v>
      </c>
      <c r="BH427" s="34"/>
      <c r="BI427" s="34" t="e">
        <f>INDEX(Curves!$A$12:$AZ$907,$CA427,DP427)</f>
        <v>#N/A</v>
      </c>
      <c r="BJ427" s="34" t="e">
        <f>INDEX(Curves!$A$12:$AZ$907,$CA427,DQ427)</f>
        <v>#N/A</v>
      </c>
      <c r="BK427" s="34" t="e">
        <f>INDEX(Curves!$A$12:$AZ$907,$CA427,DR427)</f>
        <v>#N/A</v>
      </c>
      <c r="BL427"/>
      <c r="BM427"/>
      <c r="BN427" s="17">
        <f t="shared" si="503"/>
        <v>36647</v>
      </c>
      <c r="BO427" s="17">
        <f t="shared" ref="BO427:BX427" si="542">EOMONTH(BN427,1)</f>
        <v>36707</v>
      </c>
      <c r="BP427" s="17">
        <f t="shared" si="542"/>
        <v>36738</v>
      </c>
      <c r="BQ427" s="17">
        <f t="shared" si="542"/>
        <v>36769</v>
      </c>
      <c r="BR427" s="17">
        <f t="shared" si="542"/>
        <v>36799</v>
      </c>
      <c r="BS427" s="17">
        <f t="shared" si="542"/>
        <v>36830</v>
      </c>
      <c r="BT427" s="17">
        <f t="shared" si="542"/>
        <v>36860</v>
      </c>
      <c r="BU427" s="17">
        <f t="shared" si="542"/>
        <v>36891</v>
      </c>
      <c r="BV427" s="17">
        <f t="shared" si="542"/>
        <v>36922</v>
      </c>
      <c r="BW427" s="17">
        <f t="shared" si="542"/>
        <v>36950</v>
      </c>
      <c r="BX427" s="17">
        <f t="shared" si="542"/>
        <v>36981</v>
      </c>
      <c r="BY427" s="9"/>
      <c r="CA427" s="12" t="e">
        <f>MATCH(C427,Curves!$C$12:$C$433,0)</f>
        <v>#N/A</v>
      </c>
      <c r="CB427" s="12">
        <f>MATCH(CONCATENATE("NG ",TEXT($BN427,"mmm-yyyy")),Curves!$11:$11,0)</f>
        <v>20</v>
      </c>
      <c r="CC427" s="12">
        <f>MATCH(CONCATENATE("B ",TEXT($BN427,"mmm-yyyy")),Curves!$11:$11,0)</f>
        <v>8</v>
      </c>
      <c r="CD427" s="12">
        <f>MATCH(CONCATENATE("DISC ",TEXT($BN427,"mmm-yyyy")),Curves!$11:$11,0)</f>
        <v>32</v>
      </c>
      <c r="CE427" s="12"/>
      <c r="CF427" s="12">
        <f>MATCH(CONCATENATE("NG ",TEXT($BO427,"mmm-yyyy")),Curves!$11:$11,0)</f>
        <v>21</v>
      </c>
      <c r="CG427" s="12">
        <f>MATCH(CONCATENATE("B ",TEXT($BO427,"mmm-yyyy")),Curves!$11:$11,0)</f>
        <v>9</v>
      </c>
      <c r="CH427" s="12">
        <f>MATCH(CONCATENATE("DISC ",TEXT($BO427,"mmm-yyyy")),Curves!$11:$11,0)</f>
        <v>33</v>
      </c>
      <c r="CI427" s="12"/>
      <c r="CJ427" s="12">
        <f>MATCH(CONCATENATE("NG ",TEXT($BP427,"mmm-yyyy")),Curves!$11:$11,0)</f>
        <v>22</v>
      </c>
      <c r="CK427" s="12">
        <f>MATCH(CONCATENATE("B ",TEXT($BP427,"mmm-yyyy")),Curves!$11:$11,0)</f>
        <v>10</v>
      </c>
      <c r="CL427" s="12">
        <f>MATCH(CONCATENATE("DISC ",TEXT($BP427,"mmm-yyyy")),Curves!$11:$11,0)</f>
        <v>34</v>
      </c>
      <c r="CM427" s="12"/>
      <c r="CN427" s="12">
        <f>MATCH(CONCATENATE("NG ",TEXT($BQ427,"mmm-yyyy")),Curves!$11:$11,0)</f>
        <v>23</v>
      </c>
      <c r="CO427" s="12">
        <f>MATCH(CONCATENATE("B ",TEXT($BQ427,"mmm-yyyy")),Curves!$11:$11,0)</f>
        <v>11</v>
      </c>
      <c r="CP427" s="12">
        <f>MATCH(CONCATENATE("DISC ",TEXT($BQ427,"mmm-yyyy")),Curves!$11:$11,0)</f>
        <v>35</v>
      </c>
      <c r="CQ427" s="12"/>
      <c r="CR427" s="12">
        <f>MATCH(CONCATENATE("NG ",TEXT($BR427,"mmm-yyyy")),Curves!$11:$11,0)</f>
        <v>24</v>
      </c>
      <c r="CS427" s="12">
        <f>MATCH(CONCATENATE("B ",TEXT($BR427,"mmm-yyyy")),Curves!$11:$11,0)</f>
        <v>12</v>
      </c>
      <c r="CT427" s="12">
        <f>MATCH(CONCATENATE("DISC ",TEXT($BR427,"mmm-yyyy")),Curves!$11:$11,0)</f>
        <v>36</v>
      </c>
      <c r="CU427" s="12"/>
      <c r="CV427" s="12">
        <f>MATCH(CONCATENATE("NG ",TEXT($BS427,"mmm-yyyy")),Curves!$11:$11,0)</f>
        <v>25</v>
      </c>
      <c r="CW427" s="12">
        <f>MATCH(CONCATENATE("B ",TEXT($BS427,"mmm-yyyy")),Curves!$11:$11,0)</f>
        <v>13</v>
      </c>
      <c r="CX427" s="12">
        <f>MATCH(CONCATENATE("DISC ",TEXT($BS427,"mmm-yyyy")),Curves!$11:$11,0)</f>
        <v>37</v>
      </c>
      <c r="CY427" s="12"/>
      <c r="CZ427" s="12">
        <f>MATCH(CONCATENATE("NG ",TEXT($BT427,"mmm-yyyy")),Curves!$11:$11,0)</f>
        <v>26</v>
      </c>
      <c r="DA427" s="12">
        <f>MATCH(CONCATENATE("B ",TEXT($BT427,"mmm-yyyy")),Curves!$11:$11,0)</f>
        <v>14</v>
      </c>
      <c r="DB427" s="12">
        <f>MATCH(CONCATENATE("DISC ",TEXT($BT427,"mmm-yyyy")),Curves!$11:$11,0)</f>
        <v>38</v>
      </c>
      <c r="DC427" s="12"/>
      <c r="DD427" s="12">
        <f>MATCH(CONCATENATE("NG ",TEXT($BU427,"mmm-yyyy")),Curves!$11:$11,0)</f>
        <v>27</v>
      </c>
      <c r="DE427" s="12">
        <f>MATCH(CONCATENATE("B ",TEXT($BU427,"mmm-yyyy")),Curves!$11:$11,0)</f>
        <v>15</v>
      </c>
      <c r="DF427" s="12">
        <f>MATCH(CONCATENATE("DISC ",TEXT($BU427,"mmm-yyyy")),Curves!$11:$11,0)</f>
        <v>39</v>
      </c>
      <c r="DG427" s="12"/>
      <c r="DH427" s="12">
        <f>MATCH(CONCATENATE("NG ",TEXT($BV427,"mmm-yyyy")),Curves!$11:$11,0)</f>
        <v>28</v>
      </c>
      <c r="DI427" s="12">
        <f>MATCH(CONCATENATE("B ",TEXT($BV427,"mmm-yyyy")),Curves!$11:$11,0)</f>
        <v>16</v>
      </c>
      <c r="DJ427" s="12">
        <f>MATCH(CONCATENATE("DISC ",TEXT($BV427,"mmm-yyyy")),Curves!$11:$11,0)</f>
        <v>40</v>
      </c>
      <c r="DL427" s="12">
        <f>MATCH(CONCATENATE("NG ",TEXT($BW427,"mmm-yyyy")),Curves!$11:$11,0)</f>
        <v>29</v>
      </c>
      <c r="DM427" s="12">
        <f>MATCH(CONCATENATE("B ",TEXT($BW427,"mmm-yyyy")),Curves!$11:$11,0)</f>
        <v>17</v>
      </c>
      <c r="DN427" s="12">
        <f>MATCH(CONCATENATE("DISC ",TEXT($BW427,"mmm-yyyy")),Curves!$11:$11,0)</f>
        <v>41</v>
      </c>
      <c r="DP427" s="12">
        <f>MATCH(CONCATENATE("NG ",TEXT($BX427,"mmm-yyyy")),Curves!$11:$11,0)</f>
        <v>30</v>
      </c>
      <c r="DQ427" s="12">
        <f>MATCH(CONCATENATE("B ",TEXT($BX427,"mmm-yyyy")),Curves!$11:$11,0)</f>
        <v>18</v>
      </c>
      <c r="DR427" s="12">
        <f>MATCH(CONCATENATE("DISC ",TEXT($BX427,"mmm-yyyy")),Curves!$11:$11,0)</f>
        <v>42</v>
      </c>
    </row>
    <row r="428" spans="2:122" x14ac:dyDescent="0.2">
      <c r="B428" s="6" t="str">
        <f t="shared" si="487"/>
        <v/>
      </c>
      <c r="C428" s="27" t="str">
        <f>IF(Curves!C437&lt;&gt;"",Curves!C437,"")</f>
        <v/>
      </c>
      <c r="D428" s="31"/>
      <c r="E428" s="20" t="e">
        <f t="shared" si="488"/>
        <v>#N/A</v>
      </c>
      <c r="F428" s="20" t="e">
        <f t="shared" si="490"/>
        <v>#N/A</v>
      </c>
      <c r="G428" s="20" t="e">
        <f t="shared" si="491"/>
        <v>#N/A</v>
      </c>
      <c r="H428" s="20" t="e">
        <f t="shared" si="492"/>
        <v>#N/A</v>
      </c>
      <c r="I428" s="20" t="e">
        <f t="shared" si="493"/>
        <v>#N/A</v>
      </c>
      <c r="J428" s="20" t="e">
        <f t="shared" si="494"/>
        <v>#N/A</v>
      </c>
      <c r="K428" s="20" t="e">
        <f t="shared" si="495"/>
        <v>#N/A</v>
      </c>
      <c r="L428" s="20" t="e">
        <f t="shared" si="496"/>
        <v>#N/A</v>
      </c>
      <c r="M428" s="20" t="e">
        <f t="shared" si="497"/>
        <v>#N/A</v>
      </c>
      <c r="N428" s="20" t="e">
        <f t="shared" si="498"/>
        <v>#N/A</v>
      </c>
      <c r="O428" s="21" t="e">
        <f t="shared" si="499"/>
        <v>#N/A</v>
      </c>
      <c r="P428" s="20"/>
      <c r="Q428" s="50" t="e">
        <f t="shared" si="500"/>
        <v>#N/A</v>
      </c>
      <c r="R428" s="50" t="e">
        <f t="shared" si="469"/>
        <v>#N/A</v>
      </c>
      <c r="S428" s="51" t="e">
        <f t="shared" si="501"/>
        <v>#N/A</v>
      </c>
      <c r="U428" s="34" t="e">
        <f>INDEX(Curves!$A$12:$AZ$907,$CA428,CB428)</f>
        <v>#N/A</v>
      </c>
      <c r="V428" s="34" t="e">
        <f>INDEX(Curves!$A$12:$AZ$907,$CA428,CC428)</f>
        <v>#N/A</v>
      </c>
      <c r="W428" s="34" t="e">
        <f>INDEX(Curves!$A$12:$AZ$907,$CA428,CD428)</f>
        <v>#N/A</v>
      </c>
      <c r="X428" s="34"/>
      <c r="Y428" s="34" t="e">
        <f>INDEX(Curves!$A$12:$AZ$907,$CA428,CF428)</f>
        <v>#N/A</v>
      </c>
      <c r="Z428" s="34" t="e">
        <f>INDEX(Curves!$A$12:$AZ$907,$CA428,CG428)</f>
        <v>#N/A</v>
      </c>
      <c r="AA428" s="34" t="e">
        <f>INDEX(Curves!$A$12:$AZ$907,$CA428,CH428)</f>
        <v>#N/A</v>
      </c>
      <c r="AB428" s="34"/>
      <c r="AC428" s="34" t="e">
        <f>INDEX(Curves!$A$12:$AZ$907,$CA428,CJ428)</f>
        <v>#N/A</v>
      </c>
      <c r="AD428" s="34" t="e">
        <f>INDEX(Curves!$A$12:$AZ$907,$CA428,CK428)</f>
        <v>#N/A</v>
      </c>
      <c r="AE428" s="34" t="e">
        <f>INDEX(Curves!$A$12:$AZ$907,$CA428,CL428)</f>
        <v>#N/A</v>
      </c>
      <c r="AF428" s="34"/>
      <c r="AG428" s="34" t="e">
        <f>INDEX(Curves!$A$12:$AZ$907,$CA428,CN428)</f>
        <v>#N/A</v>
      </c>
      <c r="AH428" s="34" t="e">
        <f>INDEX(Curves!$A$12:$AZ$907,$CA428,CO428)</f>
        <v>#N/A</v>
      </c>
      <c r="AI428" s="34" t="e">
        <f>INDEX(Curves!$A$12:$AZ$907,$CA428,CP428)</f>
        <v>#N/A</v>
      </c>
      <c r="AJ428" s="34"/>
      <c r="AK428" s="34" t="e">
        <f>INDEX(Curves!$A$12:$AZ$907,$CA428,CR428)</f>
        <v>#N/A</v>
      </c>
      <c r="AL428" s="34" t="e">
        <f>INDEX(Curves!$A$12:$AZ$907,$CA428,CS428)</f>
        <v>#N/A</v>
      </c>
      <c r="AM428" s="34" t="e">
        <f>INDEX(Curves!$A$12:$AZ$907,$CA428,CT428)</f>
        <v>#N/A</v>
      </c>
      <c r="AN428" s="34"/>
      <c r="AO428" s="34" t="e">
        <f>INDEX(Curves!$A$12:$AZ$907,$CA428,CV428)</f>
        <v>#N/A</v>
      </c>
      <c r="AP428" s="34" t="e">
        <f>INDEX(Curves!$A$12:$AZ$907,$CA428,CW428)</f>
        <v>#N/A</v>
      </c>
      <c r="AQ428" s="34" t="e">
        <f>INDEX(Curves!$A$12:$AZ$907,$CA428,CX428)</f>
        <v>#N/A</v>
      </c>
      <c r="AR428" s="34"/>
      <c r="AS428" s="34" t="e">
        <f>INDEX(Curves!$A$12:$AZ$907,$CA428,CZ428)</f>
        <v>#N/A</v>
      </c>
      <c r="AT428" s="34" t="e">
        <f>INDEX(Curves!$A$12:$AZ$907,$CA428,DA428)</f>
        <v>#N/A</v>
      </c>
      <c r="AU428" s="34" t="e">
        <f>INDEX(Curves!$A$12:$AZ$907,$CA428,DB428)</f>
        <v>#N/A</v>
      </c>
      <c r="AV428" s="34"/>
      <c r="AW428" s="34" t="e">
        <f>INDEX(Curves!$A$12:$AZ$907,$CA428,DD428)</f>
        <v>#N/A</v>
      </c>
      <c r="AX428" s="34" t="e">
        <f>INDEX(Curves!$A$12:$AZ$907,$CA428,DE428)</f>
        <v>#N/A</v>
      </c>
      <c r="AY428" s="34" t="e">
        <f>INDEX(Curves!$A$12:$AZ$907,$CA428,DF428)</f>
        <v>#N/A</v>
      </c>
      <c r="AZ428" s="34"/>
      <c r="BA428" s="34" t="e">
        <f>INDEX(Curves!$A$12:$AZ$907,$CA428,DH428)</f>
        <v>#N/A</v>
      </c>
      <c r="BB428" s="34" t="e">
        <f>INDEX(Curves!$A$12:$AZ$907,$CA428,DI428)</f>
        <v>#N/A</v>
      </c>
      <c r="BC428" s="34" t="e">
        <f>INDEX(Curves!$A$12:$AZ$907,$CA428,DJ428)</f>
        <v>#N/A</v>
      </c>
      <c r="BD428" s="34"/>
      <c r="BE428" s="34" t="e">
        <f>INDEX(Curves!$A$12:$AZ$907,$CA428,DL428)</f>
        <v>#N/A</v>
      </c>
      <c r="BF428" s="34" t="e">
        <f>INDEX(Curves!$A$12:$AZ$907,$CA428,DM428)</f>
        <v>#N/A</v>
      </c>
      <c r="BG428" s="34" t="e">
        <f>INDEX(Curves!$A$12:$AZ$907,$CA428,DN428)</f>
        <v>#N/A</v>
      </c>
      <c r="BH428" s="34"/>
      <c r="BI428" s="34" t="e">
        <f>INDEX(Curves!$A$12:$AZ$907,$CA428,DP428)</f>
        <v>#N/A</v>
      </c>
      <c r="BJ428" s="34" t="e">
        <f>INDEX(Curves!$A$12:$AZ$907,$CA428,DQ428)</f>
        <v>#N/A</v>
      </c>
      <c r="BK428" s="34" t="e">
        <f>INDEX(Curves!$A$12:$AZ$907,$CA428,DR428)</f>
        <v>#N/A</v>
      </c>
      <c r="BL428"/>
      <c r="BM428"/>
      <c r="BN428" s="17">
        <f t="shared" si="503"/>
        <v>36647</v>
      </c>
      <c r="BO428" s="17">
        <f t="shared" ref="BO428:BX428" si="543">EOMONTH(BN428,1)</f>
        <v>36707</v>
      </c>
      <c r="BP428" s="17">
        <f t="shared" si="543"/>
        <v>36738</v>
      </c>
      <c r="BQ428" s="17">
        <f t="shared" si="543"/>
        <v>36769</v>
      </c>
      <c r="BR428" s="17">
        <f t="shared" si="543"/>
        <v>36799</v>
      </c>
      <c r="BS428" s="17">
        <f t="shared" si="543"/>
        <v>36830</v>
      </c>
      <c r="BT428" s="17">
        <f t="shared" si="543"/>
        <v>36860</v>
      </c>
      <c r="BU428" s="17">
        <f t="shared" si="543"/>
        <v>36891</v>
      </c>
      <c r="BV428" s="17">
        <f t="shared" si="543"/>
        <v>36922</v>
      </c>
      <c r="BW428" s="17">
        <f t="shared" si="543"/>
        <v>36950</v>
      </c>
      <c r="BX428" s="17">
        <f t="shared" si="543"/>
        <v>36981</v>
      </c>
      <c r="BY428" s="9"/>
      <c r="CA428" s="12" t="e">
        <f>MATCH(C428,Curves!$C$12:$C$433,0)</f>
        <v>#N/A</v>
      </c>
      <c r="CB428" s="12">
        <f>MATCH(CONCATENATE("NG ",TEXT($BN428,"mmm-yyyy")),Curves!$11:$11,0)</f>
        <v>20</v>
      </c>
      <c r="CC428" s="12">
        <f>MATCH(CONCATENATE("B ",TEXT($BN428,"mmm-yyyy")),Curves!$11:$11,0)</f>
        <v>8</v>
      </c>
      <c r="CD428" s="12">
        <f>MATCH(CONCATENATE("DISC ",TEXT($BN428,"mmm-yyyy")),Curves!$11:$11,0)</f>
        <v>32</v>
      </c>
      <c r="CE428" s="12"/>
      <c r="CF428" s="12">
        <f>MATCH(CONCATENATE("NG ",TEXT($BO428,"mmm-yyyy")),Curves!$11:$11,0)</f>
        <v>21</v>
      </c>
      <c r="CG428" s="12">
        <f>MATCH(CONCATENATE("B ",TEXT($BO428,"mmm-yyyy")),Curves!$11:$11,0)</f>
        <v>9</v>
      </c>
      <c r="CH428" s="12">
        <f>MATCH(CONCATENATE("DISC ",TEXT($BO428,"mmm-yyyy")),Curves!$11:$11,0)</f>
        <v>33</v>
      </c>
      <c r="CI428" s="12"/>
      <c r="CJ428" s="12">
        <f>MATCH(CONCATENATE("NG ",TEXT($BP428,"mmm-yyyy")),Curves!$11:$11,0)</f>
        <v>22</v>
      </c>
      <c r="CK428" s="12">
        <f>MATCH(CONCATENATE("B ",TEXT($BP428,"mmm-yyyy")),Curves!$11:$11,0)</f>
        <v>10</v>
      </c>
      <c r="CL428" s="12">
        <f>MATCH(CONCATENATE("DISC ",TEXT($BP428,"mmm-yyyy")),Curves!$11:$11,0)</f>
        <v>34</v>
      </c>
      <c r="CM428" s="12"/>
      <c r="CN428" s="12">
        <f>MATCH(CONCATENATE("NG ",TEXT($BQ428,"mmm-yyyy")),Curves!$11:$11,0)</f>
        <v>23</v>
      </c>
      <c r="CO428" s="12">
        <f>MATCH(CONCATENATE("B ",TEXT($BQ428,"mmm-yyyy")),Curves!$11:$11,0)</f>
        <v>11</v>
      </c>
      <c r="CP428" s="12">
        <f>MATCH(CONCATENATE("DISC ",TEXT($BQ428,"mmm-yyyy")),Curves!$11:$11,0)</f>
        <v>35</v>
      </c>
      <c r="CQ428" s="12"/>
      <c r="CR428" s="12">
        <f>MATCH(CONCATENATE("NG ",TEXT($BR428,"mmm-yyyy")),Curves!$11:$11,0)</f>
        <v>24</v>
      </c>
      <c r="CS428" s="12">
        <f>MATCH(CONCATENATE("B ",TEXT($BR428,"mmm-yyyy")),Curves!$11:$11,0)</f>
        <v>12</v>
      </c>
      <c r="CT428" s="12">
        <f>MATCH(CONCATENATE("DISC ",TEXT($BR428,"mmm-yyyy")),Curves!$11:$11,0)</f>
        <v>36</v>
      </c>
      <c r="CU428" s="12"/>
      <c r="CV428" s="12">
        <f>MATCH(CONCATENATE("NG ",TEXT($BS428,"mmm-yyyy")),Curves!$11:$11,0)</f>
        <v>25</v>
      </c>
      <c r="CW428" s="12">
        <f>MATCH(CONCATENATE("B ",TEXT($BS428,"mmm-yyyy")),Curves!$11:$11,0)</f>
        <v>13</v>
      </c>
      <c r="CX428" s="12">
        <f>MATCH(CONCATENATE("DISC ",TEXT($BS428,"mmm-yyyy")),Curves!$11:$11,0)</f>
        <v>37</v>
      </c>
      <c r="CY428" s="12"/>
      <c r="CZ428" s="12">
        <f>MATCH(CONCATENATE("NG ",TEXT($BT428,"mmm-yyyy")),Curves!$11:$11,0)</f>
        <v>26</v>
      </c>
      <c r="DA428" s="12">
        <f>MATCH(CONCATENATE("B ",TEXT($BT428,"mmm-yyyy")),Curves!$11:$11,0)</f>
        <v>14</v>
      </c>
      <c r="DB428" s="12">
        <f>MATCH(CONCATENATE("DISC ",TEXT($BT428,"mmm-yyyy")),Curves!$11:$11,0)</f>
        <v>38</v>
      </c>
      <c r="DC428" s="12"/>
      <c r="DD428" s="12">
        <f>MATCH(CONCATENATE("NG ",TEXT($BU428,"mmm-yyyy")),Curves!$11:$11,0)</f>
        <v>27</v>
      </c>
      <c r="DE428" s="12">
        <f>MATCH(CONCATENATE("B ",TEXT($BU428,"mmm-yyyy")),Curves!$11:$11,0)</f>
        <v>15</v>
      </c>
      <c r="DF428" s="12">
        <f>MATCH(CONCATENATE("DISC ",TEXT($BU428,"mmm-yyyy")),Curves!$11:$11,0)</f>
        <v>39</v>
      </c>
      <c r="DG428" s="12"/>
      <c r="DH428" s="12">
        <f>MATCH(CONCATENATE("NG ",TEXT($BV428,"mmm-yyyy")),Curves!$11:$11,0)</f>
        <v>28</v>
      </c>
      <c r="DI428" s="12">
        <f>MATCH(CONCATENATE("B ",TEXT($BV428,"mmm-yyyy")),Curves!$11:$11,0)</f>
        <v>16</v>
      </c>
      <c r="DJ428" s="12">
        <f>MATCH(CONCATENATE("DISC ",TEXT($BV428,"mmm-yyyy")),Curves!$11:$11,0)</f>
        <v>40</v>
      </c>
      <c r="DL428" s="12">
        <f>MATCH(CONCATENATE("NG ",TEXT($BW428,"mmm-yyyy")),Curves!$11:$11,0)</f>
        <v>29</v>
      </c>
      <c r="DM428" s="12">
        <f>MATCH(CONCATENATE("B ",TEXT($BW428,"mmm-yyyy")),Curves!$11:$11,0)</f>
        <v>17</v>
      </c>
      <c r="DN428" s="12">
        <f>MATCH(CONCATENATE("DISC ",TEXT($BW428,"mmm-yyyy")),Curves!$11:$11,0)</f>
        <v>41</v>
      </c>
      <c r="DP428" s="12">
        <f>MATCH(CONCATENATE("NG ",TEXT($BX428,"mmm-yyyy")),Curves!$11:$11,0)</f>
        <v>30</v>
      </c>
      <c r="DQ428" s="12">
        <f>MATCH(CONCATENATE("B ",TEXT($BX428,"mmm-yyyy")),Curves!$11:$11,0)</f>
        <v>18</v>
      </c>
      <c r="DR428" s="12">
        <f>MATCH(CONCATENATE("DISC ",TEXT($BX428,"mmm-yyyy")),Curves!$11:$11,0)</f>
        <v>42</v>
      </c>
    </row>
    <row r="429" spans="2:122" x14ac:dyDescent="0.2">
      <c r="B429" s="6" t="str">
        <f t="shared" si="487"/>
        <v/>
      </c>
      <c r="C429" s="27" t="str">
        <f>IF(Curves!C438&lt;&gt;"",Curves!C438,"")</f>
        <v/>
      </c>
      <c r="D429" s="31"/>
      <c r="E429" s="20" t="e">
        <f t="shared" si="488"/>
        <v>#N/A</v>
      </c>
      <c r="F429" s="20" t="e">
        <f t="shared" si="490"/>
        <v>#N/A</v>
      </c>
      <c r="G429" s="20" t="e">
        <f t="shared" si="491"/>
        <v>#N/A</v>
      </c>
      <c r="H429" s="20" t="e">
        <f t="shared" si="492"/>
        <v>#N/A</v>
      </c>
      <c r="I429" s="20" t="e">
        <f t="shared" si="493"/>
        <v>#N/A</v>
      </c>
      <c r="J429" s="20" t="e">
        <f t="shared" si="494"/>
        <v>#N/A</v>
      </c>
      <c r="K429" s="20" t="e">
        <f t="shared" si="495"/>
        <v>#N/A</v>
      </c>
      <c r="L429" s="20" t="e">
        <f t="shared" si="496"/>
        <v>#N/A</v>
      </c>
      <c r="M429" s="20" t="e">
        <f t="shared" si="497"/>
        <v>#N/A</v>
      </c>
      <c r="N429" s="20" t="e">
        <f t="shared" si="498"/>
        <v>#N/A</v>
      </c>
      <c r="O429" s="21" t="e">
        <f t="shared" si="499"/>
        <v>#N/A</v>
      </c>
      <c r="P429" s="20"/>
      <c r="Q429" s="50" t="e">
        <f t="shared" si="500"/>
        <v>#N/A</v>
      </c>
      <c r="R429" s="50" t="e">
        <f t="shared" si="469"/>
        <v>#N/A</v>
      </c>
      <c r="S429" s="51" t="e">
        <f t="shared" si="501"/>
        <v>#N/A</v>
      </c>
      <c r="U429" s="34" t="e">
        <f>INDEX(Curves!$A$12:$AZ$907,$CA429,CB429)</f>
        <v>#N/A</v>
      </c>
      <c r="V429" s="34" t="e">
        <f>INDEX(Curves!$A$12:$AZ$907,$CA429,CC429)</f>
        <v>#N/A</v>
      </c>
      <c r="W429" s="34" t="e">
        <f>INDEX(Curves!$A$12:$AZ$907,$CA429,CD429)</f>
        <v>#N/A</v>
      </c>
      <c r="X429" s="34"/>
      <c r="Y429" s="34" t="e">
        <f>INDEX(Curves!$A$12:$AZ$907,$CA429,CF429)</f>
        <v>#N/A</v>
      </c>
      <c r="Z429" s="34" t="e">
        <f>INDEX(Curves!$A$12:$AZ$907,$CA429,CG429)</f>
        <v>#N/A</v>
      </c>
      <c r="AA429" s="34" t="e">
        <f>INDEX(Curves!$A$12:$AZ$907,$CA429,CH429)</f>
        <v>#N/A</v>
      </c>
      <c r="AB429" s="34"/>
      <c r="AC429" s="34" t="e">
        <f>INDEX(Curves!$A$12:$AZ$907,$CA429,CJ429)</f>
        <v>#N/A</v>
      </c>
      <c r="AD429" s="34" t="e">
        <f>INDEX(Curves!$A$12:$AZ$907,$CA429,CK429)</f>
        <v>#N/A</v>
      </c>
      <c r="AE429" s="34" t="e">
        <f>INDEX(Curves!$A$12:$AZ$907,$CA429,CL429)</f>
        <v>#N/A</v>
      </c>
      <c r="AF429" s="34"/>
      <c r="AG429" s="34" t="e">
        <f>INDEX(Curves!$A$12:$AZ$907,$CA429,CN429)</f>
        <v>#N/A</v>
      </c>
      <c r="AH429" s="34" t="e">
        <f>INDEX(Curves!$A$12:$AZ$907,$CA429,CO429)</f>
        <v>#N/A</v>
      </c>
      <c r="AI429" s="34" t="e">
        <f>INDEX(Curves!$A$12:$AZ$907,$CA429,CP429)</f>
        <v>#N/A</v>
      </c>
      <c r="AJ429" s="34"/>
      <c r="AK429" s="34" t="e">
        <f>INDEX(Curves!$A$12:$AZ$907,$CA429,CR429)</f>
        <v>#N/A</v>
      </c>
      <c r="AL429" s="34" t="e">
        <f>INDEX(Curves!$A$12:$AZ$907,$CA429,CS429)</f>
        <v>#N/A</v>
      </c>
      <c r="AM429" s="34" t="e">
        <f>INDEX(Curves!$A$12:$AZ$907,$CA429,CT429)</f>
        <v>#N/A</v>
      </c>
      <c r="AN429" s="34"/>
      <c r="AO429" s="34" t="e">
        <f>INDEX(Curves!$A$12:$AZ$907,$CA429,CV429)</f>
        <v>#N/A</v>
      </c>
      <c r="AP429" s="34" t="e">
        <f>INDEX(Curves!$A$12:$AZ$907,$CA429,CW429)</f>
        <v>#N/A</v>
      </c>
      <c r="AQ429" s="34" t="e">
        <f>INDEX(Curves!$A$12:$AZ$907,$CA429,CX429)</f>
        <v>#N/A</v>
      </c>
      <c r="AR429" s="34"/>
      <c r="AS429" s="34" t="e">
        <f>INDEX(Curves!$A$12:$AZ$907,$CA429,CZ429)</f>
        <v>#N/A</v>
      </c>
      <c r="AT429" s="34" t="e">
        <f>INDEX(Curves!$A$12:$AZ$907,$CA429,DA429)</f>
        <v>#N/A</v>
      </c>
      <c r="AU429" s="34" t="e">
        <f>INDEX(Curves!$A$12:$AZ$907,$CA429,DB429)</f>
        <v>#N/A</v>
      </c>
      <c r="AV429" s="34"/>
      <c r="AW429" s="34" t="e">
        <f>INDEX(Curves!$A$12:$AZ$907,$CA429,DD429)</f>
        <v>#N/A</v>
      </c>
      <c r="AX429" s="34" t="e">
        <f>INDEX(Curves!$A$12:$AZ$907,$CA429,DE429)</f>
        <v>#N/A</v>
      </c>
      <c r="AY429" s="34" t="e">
        <f>INDEX(Curves!$A$12:$AZ$907,$CA429,DF429)</f>
        <v>#N/A</v>
      </c>
      <c r="AZ429" s="34"/>
      <c r="BA429" s="34" t="e">
        <f>INDEX(Curves!$A$12:$AZ$907,$CA429,DH429)</f>
        <v>#N/A</v>
      </c>
      <c r="BB429" s="34" t="e">
        <f>INDEX(Curves!$A$12:$AZ$907,$CA429,DI429)</f>
        <v>#N/A</v>
      </c>
      <c r="BC429" s="34" t="e">
        <f>INDEX(Curves!$A$12:$AZ$907,$CA429,DJ429)</f>
        <v>#N/A</v>
      </c>
      <c r="BD429" s="34"/>
      <c r="BE429" s="34" t="e">
        <f>INDEX(Curves!$A$12:$AZ$907,$CA429,DL429)</f>
        <v>#N/A</v>
      </c>
      <c r="BF429" s="34" t="e">
        <f>INDEX(Curves!$A$12:$AZ$907,$CA429,DM429)</f>
        <v>#N/A</v>
      </c>
      <c r="BG429" s="34" t="e">
        <f>INDEX(Curves!$A$12:$AZ$907,$CA429,DN429)</f>
        <v>#N/A</v>
      </c>
      <c r="BH429" s="34"/>
      <c r="BI429" s="34" t="e">
        <f>INDEX(Curves!$A$12:$AZ$907,$CA429,DP429)</f>
        <v>#N/A</v>
      </c>
      <c r="BJ429" s="34" t="e">
        <f>INDEX(Curves!$A$12:$AZ$907,$CA429,DQ429)</f>
        <v>#N/A</v>
      </c>
      <c r="BK429" s="34" t="e">
        <f>INDEX(Curves!$A$12:$AZ$907,$CA429,DR429)</f>
        <v>#N/A</v>
      </c>
      <c r="BL429"/>
      <c r="BM429"/>
      <c r="BN429" s="17">
        <f t="shared" si="503"/>
        <v>36647</v>
      </c>
      <c r="BO429" s="17">
        <f t="shared" ref="BO429:BX429" si="544">EOMONTH(BN429,1)</f>
        <v>36707</v>
      </c>
      <c r="BP429" s="17">
        <f t="shared" si="544"/>
        <v>36738</v>
      </c>
      <c r="BQ429" s="17">
        <f t="shared" si="544"/>
        <v>36769</v>
      </c>
      <c r="BR429" s="17">
        <f t="shared" si="544"/>
        <v>36799</v>
      </c>
      <c r="BS429" s="17">
        <f t="shared" si="544"/>
        <v>36830</v>
      </c>
      <c r="BT429" s="17">
        <f t="shared" si="544"/>
        <v>36860</v>
      </c>
      <c r="BU429" s="17">
        <f t="shared" si="544"/>
        <v>36891</v>
      </c>
      <c r="BV429" s="17">
        <f t="shared" si="544"/>
        <v>36922</v>
      </c>
      <c r="BW429" s="17">
        <f t="shared" si="544"/>
        <v>36950</v>
      </c>
      <c r="BX429" s="17">
        <f t="shared" si="544"/>
        <v>36981</v>
      </c>
      <c r="BY429" s="9"/>
      <c r="CA429" s="12" t="e">
        <f>MATCH(C429,Curves!$C$12:$C$433,0)</f>
        <v>#N/A</v>
      </c>
      <c r="CB429" s="12">
        <f>MATCH(CONCATENATE("NG ",TEXT($BN429,"mmm-yyyy")),Curves!$11:$11,0)</f>
        <v>20</v>
      </c>
      <c r="CC429" s="12">
        <f>MATCH(CONCATENATE("B ",TEXT($BN429,"mmm-yyyy")),Curves!$11:$11,0)</f>
        <v>8</v>
      </c>
      <c r="CD429" s="12">
        <f>MATCH(CONCATENATE("DISC ",TEXT($BN429,"mmm-yyyy")),Curves!$11:$11,0)</f>
        <v>32</v>
      </c>
      <c r="CE429" s="12"/>
      <c r="CF429" s="12">
        <f>MATCH(CONCATENATE("NG ",TEXT($BO429,"mmm-yyyy")),Curves!$11:$11,0)</f>
        <v>21</v>
      </c>
      <c r="CG429" s="12">
        <f>MATCH(CONCATENATE("B ",TEXT($BO429,"mmm-yyyy")),Curves!$11:$11,0)</f>
        <v>9</v>
      </c>
      <c r="CH429" s="12">
        <f>MATCH(CONCATENATE("DISC ",TEXT($BO429,"mmm-yyyy")),Curves!$11:$11,0)</f>
        <v>33</v>
      </c>
      <c r="CI429" s="12"/>
      <c r="CJ429" s="12">
        <f>MATCH(CONCATENATE("NG ",TEXT($BP429,"mmm-yyyy")),Curves!$11:$11,0)</f>
        <v>22</v>
      </c>
      <c r="CK429" s="12">
        <f>MATCH(CONCATENATE("B ",TEXT($BP429,"mmm-yyyy")),Curves!$11:$11,0)</f>
        <v>10</v>
      </c>
      <c r="CL429" s="12">
        <f>MATCH(CONCATENATE("DISC ",TEXT($BP429,"mmm-yyyy")),Curves!$11:$11,0)</f>
        <v>34</v>
      </c>
      <c r="CM429" s="12"/>
      <c r="CN429" s="12">
        <f>MATCH(CONCATENATE("NG ",TEXT($BQ429,"mmm-yyyy")),Curves!$11:$11,0)</f>
        <v>23</v>
      </c>
      <c r="CO429" s="12">
        <f>MATCH(CONCATENATE("B ",TEXT($BQ429,"mmm-yyyy")),Curves!$11:$11,0)</f>
        <v>11</v>
      </c>
      <c r="CP429" s="12">
        <f>MATCH(CONCATENATE("DISC ",TEXT($BQ429,"mmm-yyyy")),Curves!$11:$11,0)</f>
        <v>35</v>
      </c>
      <c r="CQ429" s="12"/>
      <c r="CR429" s="12">
        <f>MATCH(CONCATENATE("NG ",TEXT($BR429,"mmm-yyyy")),Curves!$11:$11,0)</f>
        <v>24</v>
      </c>
      <c r="CS429" s="12">
        <f>MATCH(CONCATENATE("B ",TEXT($BR429,"mmm-yyyy")),Curves!$11:$11,0)</f>
        <v>12</v>
      </c>
      <c r="CT429" s="12">
        <f>MATCH(CONCATENATE("DISC ",TEXT($BR429,"mmm-yyyy")),Curves!$11:$11,0)</f>
        <v>36</v>
      </c>
      <c r="CU429" s="12"/>
      <c r="CV429" s="12">
        <f>MATCH(CONCATENATE("NG ",TEXT($BS429,"mmm-yyyy")),Curves!$11:$11,0)</f>
        <v>25</v>
      </c>
      <c r="CW429" s="12">
        <f>MATCH(CONCATENATE("B ",TEXT($BS429,"mmm-yyyy")),Curves!$11:$11,0)</f>
        <v>13</v>
      </c>
      <c r="CX429" s="12">
        <f>MATCH(CONCATENATE("DISC ",TEXT($BS429,"mmm-yyyy")),Curves!$11:$11,0)</f>
        <v>37</v>
      </c>
      <c r="CY429" s="12"/>
      <c r="CZ429" s="12">
        <f>MATCH(CONCATENATE("NG ",TEXT($BT429,"mmm-yyyy")),Curves!$11:$11,0)</f>
        <v>26</v>
      </c>
      <c r="DA429" s="12">
        <f>MATCH(CONCATENATE("B ",TEXT($BT429,"mmm-yyyy")),Curves!$11:$11,0)</f>
        <v>14</v>
      </c>
      <c r="DB429" s="12">
        <f>MATCH(CONCATENATE("DISC ",TEXT($BT429,"mmm-yyyy")),Curves!$11:$11,0)</f>
        <v>38</v>
      </c>
      <c r="DC429" s="12"/>
      <c r="DD429" s="12">
        <f>MATCH(CONCATENATE("NG ",TEXT($BU429,"mmm-yyyy")),Curves!$11:$11,0)</f>
        <v>27</v>
      </c>
      <c r="DE429" s="12">
        <f>MATCH(CONCATENATE("B ",TEXT($BU429,"mmm-yyyy")),Curves!$11:$11,0)</f>
        <v>15</v>
      </c>
      <c r="DF429" s="12">
        <f>MATCH(CONCATENATE("DISC ",TEXT($BU429,"mmm-yyyy")),Curves!$11:$11,0)</f>
        <v>39</v>
      </c>
      <c r="DG429" s="12"/>
      <c r="DH429" s="12">
        <f>MATCH(CONCATENATE("NG ",TEXT($BV429,"mmm-yyyy")),Curves!$11:$11,0)</f>
        <v>28</v>
      </c>
      <c r="DI429" s="12">
        <f>MATCH(CONCATENATE("B ",TEXT($BV429,"mmm-yyyy")),Curves!$11:$11,0)</f>
        <v>16</v>
      </c>
      <c r="DJ429" s="12">
        <f>MATCH(CONCATENATE("DISC ",TEXT($BV429,"mmm-yyyy")),Curves!$11:$11,0)</f>
        <v>40</v>
      </c>
      <c r="DL429" s="12">
        <f>MATCH(CONCATENATE("NG ",TEXT($BW429,"mmm-yyyy")),Curves!$11:$11,0)</f>
        <v>29</v>
      </c>
      <c r="DM429" s="12">
        <f>MATCH(CONCATENATE("B ",TEXT($BW429,"mmm-yyyy")),Curves!$11:$11,0)</f>
        <v>17</v>
      </c>
      <c r="DN429" s="12">
        <f>MATCH(CONCATENATE("DISC ",TEXT($BW429,"mmm-yyyy")),Curves!$11:$11,0)</f>
        <v>41</v>
      </c>
      <c r="DP429" s="12">
        <f>MATCH(CONCATENATE("NG ",TEXT($BX429,"mmm-yyyy")),Curves!$11:$11,0)</f>
        <v>30</v>
      </c>
      <c r="DQ429" s="12">
        <f>MATCH(CONCATENATE("B ",TEXT($BX429,"mmm-yyyy")),Curves!$11:$11,0)</f>
        <v>18</v>
      </c>
      <c r="DR429" s="12">
        <f>MATCH(CONCATENATE("DISC ",TEXT($BX429,"mmm-yyyy")),Curves!$11:$11,0)</f>
        <v>42</v>
      </c>
    </row>
    <row r="430" spans="2:122" x14ac:dyDescent="0.2">
      <c r="B430" s="6" t="str">
        <f t="shared" si="487"/>
        <v/>
      </c>
      <c r="C430" s="27" t="str">
        <f>IF(Curves!C439&lt;&gt;"",Curves!C439,"")</f>
        <v/>
      </c>
      <c r="D430" s="31"/>
      <c r="E430" s="20" t="e">
        <f t="shared" si="488"/>
        <v>#N/A</v>
      </c>
      <c r="F430" s="20" t="e">
        <f t="shared" si="490"/>
        <v>#N/A</v>
      </c>
      <c r="G430" s="20" t="e">
        <f t="shared" si="491"/>
        <v>#N/A</v>
      </c>
      <c r="H430" s="20" t="e">
        <f t="shared" si="492"/>
        <v>#N/A</v>
      </c>
      <c r="I430" s="20" t="e">
        <f t="shared" si="493"/>
        <v>#N/A</v>
      </c>
      <c r="J430" s="20" t="e">
        <f t="shared" si="494"/>
        <v>#N/A</v>
      </c>
      <c r="K430" s="20" t="e">
        <f t="shared" si="495"/>
        <v>#N/A</v>
      </c>
      <c r="L430" s="20" t="e">
        <f t="shared" si="496"/>
        <v>#N/A</v>
      </c>
      <c r="M430" s="20" t="e">
        <f t="shared" si="497"/>
        <v>#N/A</v>
      </c>
      <c r="N430" s="20" t="e">
        <f t="shared" si="498"/>
        <v>#N/A</v>
      </c>
      <c r="O430" s="21" t="e">
        <f t="shared" si="499"/>
        <v>#N/A</v>
      </c>
      <c r="P430" s="20"/>
      <c r="Q430" s="50" t="e">
        <f t="shared" si="500"/>
        <v>#N/A</v>
      </c>
      <c r="R430" s="50" t="e">
        <f t="shared" si="469"/>
        <v>#N/A</v>
      </c>
      <c r="S430" s="51" t="e">
        <f t="shared" si="501"/>
        <v>#N/A</v>
      </c>
      <c r="U430" s="34" t="e">
        <f>INDEX(Curves!$A$12:$AZ$907,$CA430,CB430)</f>
        <v>#N/A</v>
      </c>
      <c r="V430" s="34" t="e">
        <f>INDEX(Curves!$A$12:$AZ$907,$CA430,CC430)</f>
        <v>#N/A</v>
      </c>
      <c r="W430" s="34" t="e">
        <f>INDEX(Curves!$A$12:$AZ$907,$CA430,CD430)</f>
        <v>#N/A</v>
      </c>
      <c r="X430" s="34"/>
      <c r="Y430" s="34" t="e">
        <f>INDEX(Curves!$A$12:$AZ$907,$CA430,CF430)</f>
        <v>#N/A</v>
      </c>
      <c r="Z430" s="34" t="e">
        <f>INDEX(Curves!$A$12:$AZ$907,$CA430,CG430)</f>
        <v>#N/A</v>
      </c>
      <c r="AA430" s="34" t="e">
        <f>INDEX(Curves!$A$12:$AZ$907,$CA430,CH430)</f>
        <v>#N/A</v>
      </c>
      <c r="AB430" s="34"/>
      <c r="AC430" s="34" t="e">
        <f>INDEX(Curves!$A$12:$AZ$907,$CA430,CJ430)</f>
        <v>#N/A</v>
      </c>
      <c r="AD430" s="34" t="e">
        <f>INDEX(Curves!$A$12:$AZ$907,$CA430,CK430)</f>
        <v>#N/A</v>
      </c>
      <c r="AE430" s="34" t="e">
        <f>INDEX(Curves!$A$12:$AZ$907,$CA430,CL430)</f>
        <v>#N/A</v>
      </c>
      <c r="AF430" s="34"/>
      <c r="AG430" s="34" t="e">
        <f>INDEX(Curves!$A$12:$AZ$907,$CA430,CN430)</f>
        <v>#N/A</v>
      </c>
      <c r="AH430" s="34" t="e">
        <f>INDEX(Curves!$A$12:$AZ$907,$CA430,CO430)</f>
        <v>#N/A</v>
      </c>
      <c r="AI430" s="34" t="e">
        <f>INDEX(Curves!$A$12:$AZ$907,$CA430,CP430)</f>
        <v>#N/A</v>
      </c>
      <c r="AJ430" s="34"/>
      <c r="AK430" s="34" t="e">
        <f>INDEX(Curves!$A$12:$AZ$907,$CA430,CR430)</f>
        <v>#N/A</v>
      </c>
      <c r="AL430" s="34" t="e">
        <f>INDEX(Curves!$A$12:$AZ$907,$CA430,CS430)</f>
        <v>#N/A</v>
      </c>
      <c r="AM430" s="34" t="e">
        <f>INDEX(Curves!$A$12:$AZ$907,$CA430,CT430)</f>
        <v>#N/A</v>
      </c>
      <c r="AN430" s="34"/>
      <c r="AO430" s="34" t="e">
        <f>INDEX(Curves!$A$12:$AZ$907,$CA430,CV430)</f>
        <v>#N/A</v>
      </c>
      <c r="AP430" s="34" t="e">
        <f>INDEX(Curves!$A$12:$AZ$907,$CA430,CW430)</f>
        <v>#N/A</v>
      </c>
      <c r="AQ430" s="34" t="e">
        <f>INDEX(Curves!$A$12:$AZ$907,$CA430,CX430)</f>
        <v>#N/A</v>
      </c>
      <c r="AR430" s="34"/>
      <c r="AS430" s="34" t="e">
        <f>INDEX(Curves!$A$12:$AZ$907,$CA430,CZ430)</f>
        <v>#N/A</v>
      </c>
      <c r="AT430" s="34" t="e">
        <f>INDEX(Curves!$A$12:$AZ$907,$CA430,DA430)</f>
        <v>#N/A</v>
      </c>
      <c r="AU430" s="34" t="e">
        <f>INDEX(Curves!$A$12:$AZ$907,$CA430,DB430)</f>
        <v>#N/A</v>
      </c>
      <c r="AV430" s="34"/>
      <c r="AW430" s="34" t="e">
        <f>INDEX(Curves!$A$12:$AZ$907,$CA430,DD430)</f>
        <v>#N/A</v>
      </c>
      <c r="AX430" s="34" t="e">
        <f>INDEX(Curves!$A$12:$AZ$907,$CA430,DE430)</f>
        <v>#N/A</v>
      </c>
      <c r="AY430" s="34" t="e">
        <f>INDEX(Curves!$A$12:$AZ$907,$CA430,DF430)</f>
        <v>#N/A</v>
      </c>
      <c r="AZ430" s="34"/>
      <c r="BA430" s="34" t="e">
        <f>INDEX(Curves!$A$12:$AZ$907,$CA430,DH430)</f>
        <v>#N/A</v>
      </c>
      <c r="BB430" s="34" t="e">
        <f>INDEX(Curves!$A$12:$AZ$907,$CA430,DI430)</f>
        <v>#N/A</v>
      </c>
      <c r="BC430" s="34" t="e">
        <f>INDEX(Curves!$A$12:$AZ$907,$CA430,DJ430)</f>
        <v>#N/A</v>
      </c>
      <c r="BD430" s="34"/>
      <c r="BE430" s="34" t="e">
        <f>INDEX(Curves!$A$12:$AZ$907,$CA430,DL430)</f>
        <v>#N/A</v>
      </c>
      <c r="BF430" s="34" t="e">
        <f>INDEX(Curves!$A$12:$AZ$907,$CA430,DM430)</f>
        <v>#N/A</v>
      </c>
      <c r="BG430" s="34" t="e">
        <f>INDEX(Curves!$A$12:$AZ$907,$CA430,DN430)</f>
        <v>#N/A</v>
      </c>
      <c r="BH430" s="34"/>
      <c r="BI430" s="34" t="e">
        <f>INDEX(Curves!$A$12:$AZ$907,$CA430,DP430)</f>
        <v>#N/A</v>
      </c>
      <c r="BJ430" s="34" t="e">
        <f>INDEX(Curves!$A$12:$AZ$907,$CA430,DQ430)</f>
        <v>#N/A</v>
      </c>
      <c r="BK430" s="34" t="e">
        <f>INDEX(Curves!$A$12:$AZ$907,$CA430,DR430)</f>
        <v>#N/A</v>
      </c>
      <c r="BL430"/>
      <c r="BM430"/>
      <c r="BN430" s="17">
        <f t="shared" si="503"/>
        <v>36647</v>
      </c>
      <c r="BO430" s="17">
        <f t="shared" ref="BO430:BX430" si="545">EOMONTH(BN430,1)</f>
        <v>36707</v>
      </c>
      <c r="BP430" s="17">
        <f t="shared" si="545"/>
        <v>36738</v>
      </c>
      <c r="BQ430" s="17">
        <f t="shared" si="545"/>
        <v>36769</v>
      </c>
      <c r="BR430" s="17">
        <f t="shared" si="545"/>
        <v>36799</v>
      </c>
      <c r="BS430" s="17">
        <f t="shared" si="545"/>
        <v>36830</v>
      </c>
      <c r="BT430" s="17">
        <f t="shared" si="545"/>
        <v>36860</v>
      </c>
      <c r="BU430" s="17">
        <f t="shared" si="545"/>
        <v>36891</v>
      </c>
      <c r="BV430" s="17">
        <f t="shared" si="545"/>
        <v>36922</v>
      </c>
      <c r="BW430" s="17">
        <f t="shared" si="545"/>
        <v>36950</v>
      </c>
      <c r="BX430" s="17">
        <f t="shared" si="545"/>
        <v>36981</v>
      </c>
      <c r="BY430" s="9"/>
      <c r="CA430" s="12" t="e">
        <f>MATCH(C430,Curves!$C$12:$C$433,0)</f>
        <v>#N/A</v>
      </c>
      <c r="CB430" s="12">
        <f>MATCH(CONCATENATE("NG ",TEXT($BN430,"mmm-yyyy")),Curves!$11:$11,0)</f>
        <v>20</v>
      </c>
      <c r="CC430" s="12">
        <f>MATCH(CONCATENATE("B ",TEXT($BN430,"mmm-yyyy")),Curves!$11:$11,0)</f>
        <v>8</v>
      </c>
      <c r="CD430" s="12">
        <f>MATCH(CONCATENATE("DISC ",TEXT($BN430,"mmm-yyyy")),Curves!$11:$11,0)</f>
        <v>32</v>
      </c>
      <c r="CE430" s="12"/>
      <c r="CF430" s="12">
        <f>MATCH(CONCATENATE("NG ",TEXT($BO430,"mmm-yyyy")),Curves!$11:$11,0)</f>
        <v>21</v>
      </c>
      <c r="CG430" s="12">
        <f>MATCH(CONCATENATE("B ",TEXT($BO430,"mmm-yyyy")),Curves!$11:$11,0)</f>
        <v>9</v>
      </c>
      <c r="CH430" s="12">
        <f>MATCH(CONCATENATE("DISC ",TEXT($BO430,"mmm-yyyy")),Curves!$11:$11,0)</f>
        <v>33</v>
      </c>
      <c r="CI430" s="12"/>
      <c r="CJ430" s="12">
        <f>MATCH(CONCATENATE("NG ",TEXT($BP430,"mmm-yyyy")),Curves!$11:$11,0)</f>
        <v>22</v>
      </c>
      <c r="CK430" s="12">
        <f>MATCH(CONCATENATE("B ",TEXT($BP430,"mmm-yyyy")),Curves!$11:$11,0)</f>
        <v>10</v>
      </c>
      <c r="CL430" s="12">
        <f>MATCH(CONCATENATE("DISC ",TEXT($BP430,"mmm-yyyy")),Curves!$11:$11,0)</f>
        <v>34</v>
      </c>
      <c r="CM430" s="12"/>
      <c r="CN430" s="12">
        <f>MATCH(CONCATENATE("NG ",TEXT($BQ430,"mmm-yyyy")),Curves!$11:$11,0)</f>
        <v>23</v>
      </c>
      <c r="CO430" s="12">
        <f>MATCH(CONCATENATE("B ",TEXT($BQ430,"mmm-yyyy")),Curves!$11:$11,0)</f>
        <v>11</v>
      </c>
      <c r="CP430" s="12">
        <f>MATCH(CONCATENATE("DISC ",TEXT($BQ430,"mmm-yyyy")),Curves!$11:$11,0)</f>
        <v>35</v>
      </c>
      <c r="CQ430" s="12"/>
      <c r="CR430" s="12">
        <f>MATCH(CONCATENATE("NG ",TEXT($BR430,"mmm-yyyy")),Curves!$11:$11,0)</f>
        <v>24</v>
      </c>
      <c r="CS430" s="12">
        <f>MATCH(CONCATENATE("B ",TEXT($BR430,"mmm-yyyy")),Curves!$11:$11,0)</f>
        <v>12</v>
      </c>
      <c r="CT430" s="12">
        <f>MATCH(CONCATENATE("DISC ",TEXT($BR430,"mmm-yyyy")),Curves!$11:$11,0)</f>
        <v>36</v>
      </c>
      <c r="CU430" s="12"/>
      <c r="CV430" s="12">
        <f>MATCH(CONCATENATE("NG ",TEXT($BS430,"mmm-yyyy")),Curves!$11:$11,0)</f>
        <v>25</v>
      </c>
      <c r="CW430" s="12">
        <f>MATCH(CONCATENATE("B ",TEXT($BS430,"mmm-yyyy")),Curves!$11:$11,0)</f>
        <v>13</v>
      </c>
      <c r="CX430" s="12">
        <f>MATCH(CONCATENATE("DISC ",TEXT($BS430,"mmm-yyyy")),Curves!$11:$11,0)</f>
        <v>37</v>
      </c>
      <c r="CY430" s="12"/>
      <c r="CZ430" s="12">
        <f>MATCH(CONCATENATE("NG ",TEXT($BT430,"mmm-yyyy")),Curves!$11:$11,0)</f>
        <v>26</v>
      </c>
      <c r="DA430" s="12">
        <f>MATCH(CONCATENATE("B ",TEXT($BT430,"mmm-yyyy")),Curves!$11:$11,0)</f>
        <v>14</v>
      </c>
      <c r="DB430" s="12">
        <f>MATCH(CONCATENATE("DISC ",TEXT($BT430,"mmm-yyyy")),Curves!$11:$11,0)</f>
        <v>38</v>
      </c>
      <c r="DC430" s="12"/>
      <c r="DD430" s="12">
        <f>MATCH(CONCATENATE("NG ",TEXT($BU430,"mmm-yyyy")),Curves!$11:$11,0)</f>
        <v>27</v>
      </c>
      <c r="DE430" s="12">
        <f>MATCH(CONCATENATE("B ",TEXT($BU430,"mmm-yyyy")),Curves!$11:$11,0)</f>
        <v>15</v>
      </c>
      <c r="DF430" s="12">
        <f>MATCH(CONCATENATE("DISC ",TEXT($BU430,"mmm-yyyy")),Curves!$11:$11,0)</f>
        <v>39</v>
      </c>
      <c r="DG430" s="12"/>
      <c r="DH430" s="12">
        <f>MATCH(CONCATENATE("NG ",TEXT($BV430,"mmm-yyyy")),Curves!$11:$11,0)</f>
        <v>28</v>
      </c>
      <c r="DI430" s="12">
        <f>MATCH(CONCATENATE("B ",TEXT($BV430,"mmm-yyyy")),Curves!$11:$11,0)</f>
        <v>16</v>
      </c>
      <c r="DJ430" s="12">
        <f>MATCH(CONCATENATE("DISC ",TEXT($BV430,"mmm-yyyy")),Curves!$11:$11,0)</f>
        <v>40</v>
      </c>
      <c r="DL430" s="12">
        <f>MATCH(CONCATENATE("NG ",TEXT($BW430,"mmm-yyyy")),Curves!$11:$11,0)</f>
        <v>29</v>
      </c>
      <c r="DM430" s="12">
        <f>MATCH(CONCATENATE("B ",TEXT($BW430,"mmm-yyyy")),Curves!$11:$11,0)</f>
        <v>17</v>
      </c>
      <c r="DN430" s="12">
        <f>MATCH(CONCATENATE("DISC ",TEXT($BW430,"mmm-yyyy")),Curves!$11:$11,0)</f>
        <v>41</v>
      </c>
      <c r="DP430" s="12">
        <f>MATCH(CONCATENATE("NG ",TEXT($BX430,"mmm-yyyy")),Curves!$11:$11,0)</f>
        <v>30</v>
      </c>
      <c r="DQ430" s="12">
        <f>MATCH(CONCATENATE("B ",TEXT($BX430,"mmm-yyyy")),Curves!$11:$11,0)</f>
        <v>18</v>
      </c>
      <c r="DR430" s="12">
        <f>MATCH(CONCATENATE("DISC ",TEXT($BX430,"mmm-yyyy")),Curves!$11:$11,0)</f>
        <v>42</v>
      </c>
    </row>
    <row r="431" spans="2:122" x14ac:dyDescent="0.2">
      <c r="B431" s="6" t="str">
        <f t="shared" si="487"/>
        <v/>
      </c>
      <c r="C431" s="27" t="str">
        <f>IF(Curves!C440&lt;&gt;"",Curves!C440,"")</f>
        <v/>
      </c>
      <c r="D431" s="31"/>
      <c r="E431" s="20" t="e">
        <f t="shared" si="488"/>
        <v>#N/A</v>
      </c>
      <c r="F431" s="20" t="e">
        <f t="shared" si="490"/>
        <v>#N/A</v>
      </c>
      <c r="G431" s="20" t="e">
        <f t="shared" si="491"/>
        <v>#N/A</v>
      </c>
      <c r="H431" s="20" t="e">
        <f t="shared" si="492"/>
        <v>#N/A</v>
      </c>
      <c r="I431" s="20" t="e">
        <f t="shared" si="493"/>
        <v>#N/A</v>
      </c>
      <c r="J431" s="20" t="e">
        <f t="shared" si="494"/>
        <v>#N/A</v>
      </c>
      <c r="K431" s="20" t="e">
        <f t="shared" si="495"/>
        <v>#N/A</v>
      </c>
      <c r="L431" s="20" t="e">
        <f t="shared" si="496"/>
        <v>#N/A</v>
      </c>
      <c r="M431" s="20" t="e">
        <f t="shared" si="497"/>
        <v>#N/A</v>
      </c>
      <c r="N431" s="20" t="e">
        <f t="shared" si="498"/>
        <v>#N/A</v>
      </c>
      <c r="O431" s="21" t="e">
        <f t="shared" si="499"/>
        <v>#N/A</v>
      </c>
      <c r="P431" s="20"/>
      <c r="Q431" s="50" t="e">
        <f t="shared" si="500"/>
        <v>#N/A</v>
      </c>
      <c r="R431" s="50" t="e">
        <f t="shared" si="469"/>
        <v>#N/A</v>
      </c>
      <c r="S431" s="51" t="e">
        <f t="shared" si="501"/>
        <v>#N/A</v>
      </c>
      <c r="U431" s="34" t="e">
        <f>INDEX(Curves!$A$12:$AZ$907,$CA431,CB431)</f>
        <v>#N/A</v>
      </c>
      <c r="V431" s="34" t="e">
        <f>INDEX(Curves!$A$12:$AZ$907,$CA431,CC431)</f>
        <v>#N/A</v>
      </c>
      <c r="W431" s="34" t="e">
        <f>INDEX(Curves!$A$12:$AZ$907,$CA431,CD431)</f>
        <v>#N/A</v>
      </c>
      <c r="X431" s="34"/>
      <c r="Y431" s="34" t="e">
        <f>INDEX(Curves!$A$12:$AZ$907,$CA431,CF431)</f>
        <v>#N/A</v>
      </c>
      <c r="Z431" s="34" t="e">
        <f>INDEX(Curves!$A$12:$AZ$907,$CA431,CG431)</f>
        <v>#N/A</v>
      </c>
      <c r="AA431" s="34" t="e">
        <f>INDEX(Curves!$A$12:$AZ$907,$CA431,CH431)</f>
        <v>#N/A</v>
      </c>
      <c r="AB431" s="34"/>
      <c r="AC431" s="34" t="e">
        <f>INDEX(Curves!$A$12:$AZ$907,$CA431,CJ431)</f>
        <v>#N/A</v>
      </c>
      <c r="AD431" s="34" t="e">
        <f>INDEX(Curves!$A$12:$AZ$907,$CA431,CK431)</f>
        <v>#N/A</v>
      </c>
      <c r="AE431" s="34" t="e">
        <f>INDEX(Curves!$A$12:$AZ$907,$CA431,CL431)</f>
        <v>#N/A</v>
      </c>
      <c r="AF431" s="34"/>
      <c r="AG431" s="34" t="e">
        <f>INDEX(Curves!$A$12:$AZ$907,$CA431,CN431)</f>
        <v>#N/A</v>
      </c>
      <c r="AH431" s="34" t="e">
        <f>INDEX(Curves!$A$12:$AZ$907,$CA431,CO431)</f>
        <v>#N/A</v>
      </c>
      <c r="AI431" s="34" t="e">
        <f>INDEX(Curves!$A$12:$AZ$907,$CA431,CP431)</f>
        <v>#N/A</v>
      </c>
      <c r="AJ431" s="34"/>
      <c r="AK431" s="34" t="e">
        <f>INDEX(Curves!$A$12:$AZ$907,$CA431,CR431)</f>
        <v>#N/A</v>
      </c>
      <c r="AL431" s="34" t="e">
        <f>INDEX(Curves!$A$12:$AZ$907,$CA431,CS431)</f>
        <v>#N/A</v>
      </c>
      <c r="AM431" s="34" t="e">
        <f>INDEX(Curves!$A$12:$AZ$907,$CA431,CT431)</f>
        <v>#N/A</v>
      </c>
      <c r="AN431" s="34"/>
      <c r="AO431" s="34" t="e">
        <f>INDEX(Curves!$A$12:$AZ$907,$CA431,CV431)</f>
        <v>#N/A</v>
      </c>
      <c r="AP431" s="34" t="e">
        <f>INDEX(Curves!$A$12:$AZ$907,$CA431,CW431)</f>
        <v>#N/A</v>
      </c>
      <c r="AQ431" s="34" t="e">
        <f>INDEX(Curves!$A$12:$AZ$907,$CA431,CX431)</f>
        <v>#N/A</v>
      </c>
      <c r="AR431" s="34"/>
      <c r="AS431" s="34" t="e">
        <f>INDEX(Curves!$A$12:$AZ$907,$CA431,CZ431)</f>
        <v>#N/A</v>
      </c>
      <c r="AT431" s="34" t="e">
        <f>INDEX(Curves!$A$12:$AZ$907,$CA431,DA431)</f>
        <v>#N/A</v>
      </c>
      <c r="AU431" s="34" t="e">
        <f>INDEX(Curves!$A$12:$AZ$907,$CA431,DB431)</f>
        <v>#N/A</v>
      </c>
      <c r="AV431" s="34"/>
      <c r="AW431" s="34" t="e">
        <f>INDEX(Curves!$A$12:$AZ$907,$CA431,DD431)</f>
        <v>#N/A</v>
      </c>
      <c r="AX431" s="34" t="e">
        <f>INDEX(Curves!$A$12:$AZ$907,$CA431,DE431)</f>
        <v>#N/A</v>
      </c>
      <c r="AY431" s="34" t="e">
        <f>INDEX(Curves!$A$12:$AZ$907,$CA431,DF431)</f>
        <v>#N/A</v>
      </c>
      <c r="AZ431" s="34"/>
      <c r="BA431" s="34" t="e">
        <f>INDEX(Curves!$A$12:$AZ$907,$CA431,DH431)</f>
        <v>#N/A</v>
      </c>
      <c r="BB431" s="34" t="e">
        <f>INDEX(Curves!$A$12:$AZ$907,$CA431,DI431)</f>
        <v>#N/A</v>
      </c>
      <c r="BC431" s="34" t="e">
        <f>INDEX(Curves!$A$12:$AZ$907,$CA431,DJ431)</f>
        <v>#N/A</v>
      </c>
      <c r="BD431" s="34"/>
      <c r="BE431" s="34" t="e">
        <f>INDEX(Curves!$A$12:$AZ$907,$CA431,DL431)</f>
        <v>#N/A</v>
      </c>
      <c r="BF431" s="34" t="e">
        <f>INDEX(Curves!$A$12:$AZ$907,$CA431,DM431)</f>
        <v>#N/A</v>
      </c>
      <c r="BG431" s="34" t="e">
        <f>INDEX(Curves!$A$12:$AZ$907,$CA431,DN431)</f>
        <v>#N/A</v>
      </c>
      <c r="BH431" s="34"/>
      <c r="BI431" s="34" t="e">
        <f>INDEX(Curves!$A$12:$AZ$907,$CA431,DP431)</f>
        <v>#N/A</v>
      </c>
      <c r="BJ431" s="34" t="e">
        <f>INDEX(Curves!$A$12:$AZ$907,$CA431,DQ431)</f>
        <v>#N/A</v>
      </c>
      <c r="BK431" s="34" t="e">
        <f>INDEX(Curves!$A$12:$AZ$907,$CA431,DR431)</f>
        <v>#N/A</v>
      </c>
      <c r="BL431"/>
      <c r="BM431"/>
      <c r="BN431" s="17">
        <f t="shared" si="503"/>
        <v>36647</v>
      </c>
      <c r="BO431" s="17">
        <f t="shared" ref="BO431:BX431" si="546">EOMONTH(BN431,1)</f>
        <v>36707</v>
      </c>
      <c r="BP431" s="17">
        <f t="shared" si="546"/>
        <v>36738</v>
      </c>
      <c r="BQ431" s="17">
        <f t="shared" si="546"/>
        <v>36769</v>
      </c>
      <c r="BR431" s="17">
        <f t="shared" si="546"/>
        <v>36799</v>
      </c>
      <c r="BS431" s="17">
        <f t="shared" si="546"/>
        <v>36830</v>
      </c>
      <c r="BT431" s="17">
        <f t="shared" si="546"/>
        <v>36860</v>
      </c>
      <c r="BU431" s="17">
        <f t="shared" si="546"/>
        <v>36891</v>
      </c>
      <c r="BV431" s="17">
        <f t="shared" si="546"/>
        <v>36922</v>
      </c>
      <c r="BW431" s="17">
        <f t="shared" si="546"/>
        <v>36950</v>
      </c>
      <c r="BX431" s="17">
        <f t="shared" si="546"/>
        <v>36981</v>
      </c>
      <c r="BY431" s="9"/>
      <c r="CA431" s="12" t="e">
        <f>MATCH(C431,Curves!$C$12:$C$433,0)</f>
        <v>#N/A</v>
      </c>
      <c r="CB431" s="12">
        <f>MATCH(CONCATENATE("NG ",TEXT($BN431,"mmm-yyyy")),Curves!$11:$11,0)</f>
        <v>20</v>
      </c>
      <c r="CC431" s="12">
        <f>MATCH(CONCATENATE("B ",TEXT($BN431,"mmm-yyyy")),Curves!$11:$11,0)</f>
        <v>8</v>
      </c>
      <c r="CD431" s="12">
        <f>MATCH(CONCATENATE("DISC ",TEXT($BN431,"mmm-yyyy")),Curves!$11:$11,0)</f>
        <v>32</v>
      </c>
      <c r="CE431" s="12"/>
      <c r="CF431" s="12">
        <f>MATCH(CONCATENATE("NG ",TEXT($BO431,"mmm-yyyy")),Curves!$11:$11,0)</f>
        <v>21</v>
      </c>
      <c r="CG431" s="12">
        <f>MATCH(CONCATENATE("B ",TEXT($BO431,"mmm-yyyy")),Curves!$11:$11,0)</f>
        <v>9</v>
      </c>
      <c r="CH431" s="12">
        <f>MATCH(CONCATENATE("DISC ",TEXT($BO431,"mmm-yyyy")),Curves!$11:$11,0)</f>
        <v>33</v>
      </c>
      <c r="CI431" s="12"/>
      <c r="CJ431" s="12">
        <f>MATCH(CONCATENATE("NG ",TEXT($BP431,"mmm-yyyy")),Curves!$11:$11,0)</f>
        <v>22</v>
      </c>
      <c r="CK431" s="12">
        <f>MATCH(CONCATENATE("B ",TEXT($BP431,"mmm-yyyy")),Curves!$11:$11,0)</f>
        <v>10</v>
      </c>
      <c r="CL431" s="12">
        <f>MATCH(CONCATENATE("DISC ",TEXT($BP431,"mmm-yyyy")),Curves!$11:$11,0)</f>
        <v>34</v>
      </c>
      <c r="CM431" s="12"/>
      <c r="CN431" s="12">
        <f>MATCH(CONCATENATE("NG ",TEXT($BQ431,"mmm-yyyy")),Curves!$11:$11,0)</f>
        <v>23</v>
      </c>
      <c r="CO431" s="12">
        <f>MATCH(CONCATENATE("B ",TEXT($BQ431,"mmm-yyyy")),Curves!$11:$11,0)</f>
        <v>11</v>
      </c>
      <c r="CP431" s="12">
        <f>MATCH(CONCATENATE("DISC ",TEXT($BQ431,"mmm-yyyy")),Curves!$11:$11,0)</f>
        <v>35</v>
      </c>
      <c r="CQ431" s="12"/>
      <c r="CR431" s="12">
        <f>MATCH(CONCATENATE("NG ",TEXT($BR431,"mmm-yyyy")),Curves!$11:$11,0)</f>
        <v>24</v>
      </c>
      <c r="CS431" s="12">
        <f>MATCH(CONCATENATE("B ",TEXT($BR431,"mmm-yyyy")),Curves!$11:$11,0)</f>
        <v>12</v>
      </c>
      <c r="CT431" s="12">
        <f>MATCH(CONCATENATE("DISC ",TEXT($BR431,"mmm-yyyy")),Curves!$11:$11,0)</f>
        <v>36</v>
      </c>
      <c r="CU431" s="12"/>
      <c r="CV431" s="12">
        <f>MATCH(CONCATENATE("NG ",TEXT($BS431,"mmm-yyyy")),Curves!$11:$11,0)</f>
        <v>25</v>
      </c>
      <c r="CW431" s="12">
        <f>MATCH(CONCATENATE("B ",TEXT($BS431,"mmm-yyyy")),Curves!$11:$11,0)</f>
        <v>13</v>
      </c>
      <c r="CX431" s="12">
        <f>MATCH(CONCATENATE("DISC ",TEXT($BS431,"mmm-yyyy")),Curves!$11:$11,0)</f>
        <v>37</v>
      </c>
      <c r="CY431" s="12"/>
      <c r="CZ431" s="12">
        <f>MATCH(CONCATENATE("NG ",TEXT($BT431,"mmm-yyyy")),Curves!$11:$11,0)</f>
        <v>26</v>
      </c>
      <c r="DA431" s="12">
        <f>MATCH(CONCATENATE("B ",TEXT($BT431,"mmm-yyyy")),Curves!$11:$11,0)</f>
        <v>14</v>
      </c>
      <c r="DB431" s="12">
        <f>MATCH(CONCATENATE("DISC ",TEXT($BT431,"mmm-yyyy")),Curves!$11:$11,0)</f>
        <v>38</v>
      </c>
      <c r="DC431" s="12"/>
      <c r="DD431" s="12">
        <f>MATCH(CONCATENATE("NG ",TEXT($BU431,"mmm-yyyy")),Curves!$11:$11,0)</f>
        <v>27</v>
      </c>
      <c r="DE431" s="12">
        <f>MATCH(CONCATENATE("B ",TEXT($BU431,"mmm-yyyy")),Curves!$11:$11,0)</f>
        <v>15</v>
      </c>
      <c r="DF431" s="12">
        <f>MATCH(CONCATENATE("DISC ",TEXT($BU431,"mmm-yyyy")),Curves!$11:$11,0)</f>
        <v>39</v>
      </c>
      <c r="DG431" s="12"/>
      <c r="DH431" s="12">
        <f>MATCH(CONCATENATE("NG ",TEXT($BV431,"mmm-yyyy")),Curves!$11:$11,0)</f>
        <v>28</v>
      </c>
      <c r="DI431" s="12">
        <f>MATCH(CONCATENATE("B ",TEXT($BV431,"mmm-yyyy")),Curves!$11:$11,0)</f>
        <v>16</v>
      </c>
      <c r="DJ431" s="12">
        <f>MATCH(CONCATENATE("DISC ",TEXT($BV431,"mmm-yyyy")),Curves!$11:$11,0)</f>
        <v>40</v>
      </c>
      <c r="DL431" s="12">
        <f>MATCH(CONCATENATE("NG ",TEXT($BW431,"mmm-yyyy")),Curves!$11:$11,0)</f>
        <v>29</v>
      </c>
      <c r="DM431" s="12">
        <f>MATCH(CONCATENATE("B ",TEXT($BW431,"mmm-yyyy")),Curves!$11:$11,0)</f>
        <v>17</v>
      </c>
      <c r="DN431" s="12">
        <f>MATCH(CONCATENATE("DISC ",TEXT($BW431,"mmm-yyyy")),Curves!$11:$11,0)</f>
        <v>41</v>
      </c>
      <c r="DP431" s="12">
        <f>MATCH(CONCATENATE("NG ",TEXT($BX431,"mmm-yyyy")),Curves!$11:$11,0)</f>
        <v>30</v>
      </c>
      <c r="DQ431" s="12">
        <f>MATCH(CONCATENATE("B ",TEXT($BX431,"mmm-yyyy")),Curves!$11:$11,0)</f>
        <v>18</v>
      </c>
      <c r="DR431" s="12">
        <f>MATCH(CONCATENATE("DISC ",TEXT($BX431,"mmm-yyyy")),Curves!$11:$11,0)</f>
        <v>42</v>
      </c>
    </row>
    <row r="432" spans="2:122" x14ac:dyDescent="0.2">
      <c r="B432" s="6" t="str">
        <f t="shared" si="487"/>
        <v/>
      </c>
      <c r="C432" s="27" t="str">
        <f>IF(Curves!C441&lt;&gt;"",Curves!C441,"")</f>
        <v/>
      </c>
      <c r="D432" s="31"/>
      <c r="E432" s="20" t="e">
        <f t="shared" si="488"/>
        <v>#N/A</v>
      </c>
      <c r="F432" s="20" t="e">
        <f t="shared" si="490"/>
        <v>#N/A</v>
      </c>
      <c r="G432" s="20" t="e">
        <f t="shared" si="491"/>
        <v>#N/A</v>
      </c>
      <c r="H432" s="20" t="e">
        <f t="shared" si="492"/>
        <v>#N/A</v>
      </c>
      <c r="I432" s="20" t="e">
        <f t="shared" si="493"/>
        <v>#N/A</v>
      </c>
      <c r="J432" s="20" t="e">
        <f t="shared" si="494"/>
        <v>#N/A</v>
      </c>
      <c r="K432" s="20" t="e">
        <f t="shared" si="495"/>
        <v>#N/A</v>
      </c>
      <c r="L432" s="20" t="e">
        <f t="shared" si="496"/>
        <v>#N/A</v>
      </c>
      <c r="M432" s="20" t="e">
        <f t="shared" si="497"/>
        <v>#N/A</v>
      </c>
      <c r="N432" s="20" t="e">
        <f t="shared" si="498"/>
        <v>#N/A</v>
      </c>
      <c r="O432" s="21" t="e">
        <f t="shared" si="499"/>
        <v>#N/A</v>
      </c>
      <c r="P432" s="20"/>
      <c r="Q432" s="50" t="e">
        <f t="shared" si="500"/>
        <v>#N/A</v>
      </c>
      <c r="R432" s="50" t="e">
        <f t="shared" si="469"/>
        <v>#N/A</v>
      </c>
      <c r="S432" s="51" t="e">
        <f t="shared" si="501"/>
        <v>#N/A</v>
      </c>
      <c r="U432" s="34" t="e">
        <f>INDEX(Curves!$A$12:$AZ$907,$CA432,CB432)</f>
        <v>#N/A</v>
      </c>
      <c r="V432" s="34" t="e">
        <f>INDEX(Curves!$A$12:$AZ$907,$CA432,CC432)</f>
        <v>#N/A</v>
      </c>
      <c r="W432" s="34" t="e">
        <f>INDEX(Curves!$A$12:$AZ$907,$CA432,CD432)</f>
        <v>#N/A</v>
      </c>
      <c r="X432" s="34"/>
      <c r="Y432" s="34" t="e">
        <f>INDEX(Curves!$A$12:$AZ$907,$CA432,CF432)</f>
        <v>#N/A</v>
      </c>
      <c r="Z432" s="34" t="e">
        <f>INDEX(Curves!$A$12:$AZ$907,$CA432,CG432)</f>
        <v>#N/A</v>
      </c>
      <c r="AA432" s="34" t="e">
        <f>INDEX(Curves!$A$12:$AZ$907,$CA432,CH432)</f>
        <v>#N/A</v>
      </c>
      <c r="AB432" s="34"/>
      <c r="AC432" s="34" t="e">
        <f>INDEX(Curves!$A$12:$AZ$907,$CA432,CJ432)</f>
        <v>#N/A</v>
      </c>
      <c r="AD432" s="34" t="e">
        <f>INDEX(Curves!$A$12:$AZ$907,$CA432,CK432)</f>
        <v>#N/A</v>
      </c>
      <c r="AE432" s="34" t="e">
        <f>INDEX(Curves!$A$12:$AZ$907,$CA432,CL432)</f>
        <v>#N/A</v>
      </c>
      <c r="AF432" s="34"/>
      <c r="AG432" s="34" t="e">
        <f>INDEX(Curves!$A$12:$AZ$907,$CA432,CN432)</f>
        <v>#N/A</v>
      </c>
      <c r="AH432" s="34" t="e">
        <f>INDEX(Curves!$A$12:$AZ$907,$CA432,CO432)</f>
        <v>#N/A</v>
      </c>
      <c r="AI432" s="34" t="e">
        <f>INDEX(Curves!$A$12:$AZ$907,$CA432,CP432)</f>
        <v>#N/A</v>
      </c>
      <c r="AJ432" s="34"/>
      <c r="AK432" s="34" t="e">
        <f>INDEX(Curves!$A$12:$AZ$907,$CA432,CR432)</f>
        <v>#N/A</v>
      </c>
      <c r="AL432" s="34" t="e">
        <f>INDEX(Curves!$A$12:$AZ$907,$CA432,CS432)</f>
        <v>#N/A</v>
      </c>
      <c r="AM432" s="34" t="e">
        <f>INDEX(Curves!$A$12:$AZ$907,$CA432,CT432)</f>
        <v>#N/A</v>
      </c>
      <c r="AN432" s="34"/>
      <c r="AO432" s="34" t="e">
        <f>INDEX(Curves!$A$12:$AZ$907,$CA432,CV432)</f>
        <v>#N/A</v>
      </c>
      <c r="AP432" s="34" t="e">
        <f>INDEX(Curves!$A$12:$AZ$907,$CA432,CW432)</f>
        <v>#N/A</v>
      </c>
      <c r="AQ432" s="34" t="e">
        <f>INDEX(Curves!$A$12:$AZ$907,$CA432,CX432)</f>
        <v>#N/A</v>
      </c>
      <c r="AR432" s="34"/>
      <c r="AS432" s="34" t="e">
        <f>INDEX(Curves!$A$12:$AZ$907,$CA432,CZ432)</f>
        <v>#N/A</v>
      </c>
      <c r="AT432" s="34" t="e">
        <f>INDEX(Curves!$A$12:$AZ$907,$CA432,DA432)</f>
        <v>#N/A</v>
      </c>
      <c r="AU432" s="34" t="e">
        <f>INDEX(Curves!$A$12:$AZ$907,$CA432,DB432)</f>
        <v>#N/A</v>
      </c>
      <c r="AV432" s="34"/>
      <c r="AW432" s="34" t="e">
        <f>INDEX(Curves!$A$12:$AZ$907,$CA432,DD432)</f>
        <v>#N/A</v>
      </c>
      <c r="AX432" s="34" t="e">
        <f>INDEX(Curves!$A$12:$AZ$907,$CA432,DE432)</f>
        <v>#N/A</v>
      </c>
      <c r="AY432" s="34" t="e">
        <f>INDEX(Curves!$A$12:$AZ$907,$CA432,DF432)</f>
        <v>#N/A</v>
      </c>
      <c r="AZ432" s="34"/>
      <c r="BA432" s="34" t="e">
        <f>INDEX(Curves!$A$12:$AZ$907,$CA432,DH432)</f>
        <v>#N/A</v>
      </c>
      <c r="BB432" s="34" t="e">
        <f>INDEX(Curves!$A$12:$AZ$907,$CA432,DI432)</f>
        <v>#N/A</v>
      </c>
      <c r="BC432" s="34" t="e">
        <f>INDEX(Curves!$A$12:$AZ$907,$CA432,DJ432)</f>
        <v>#N/A</v>
      </c>
      <c r="BD432" s="34"/>
      <c r="BE432" s="34" t="e">
        <f>INDEX(Curves!$A$12:$AZ$907,$CA432,DL432)</f>
        <v>#N/A</v>
      </c>
      <c r="BF432" s="34" t="e">
        <f>INDEX(Curves!$A$12:$AZ$907,$CA432,DM432)</f>
        <v>#N/A</v>
      </c>
      <c r="BG432" s="34" t="e">
        <f>INDEX(Curves!$A$12:$AZ$907,$CA432,DN432)</f>
        <v>#N/A</v>
      </c>
      <c r="BH432" s="34"/>
      <c r="BI432" s="34" t="e">
        <f>INDEX(Curves!$A$12:$AZ$907,$CA432,DP432)</f>
        <v>#N/A</v>
      </c>
      <c r="BJ432" s="34" t="e">
        <f>INDEX(Curves!$A$12:$AZ$907,$CA432,DQ432)</f>
        <v>#N/A</v>
      </c>
      <c r="BK432" s="34" t="e">
        <f>INDEX(Curves!$A$12:$AZ$907,$CA432,DR432)</f>
        <v>#N/A</v>
      </c>
      <c r="BL432"/>
      <c r="BM432"/>
      <c r="BN432" s="17">
        <f t="shared" si="503"/>
        <v>36647</v>
      </c>
      <c r="BO432" s="17">
        <f t="shared" ref="BO432:BX432" si="547">EOMONTH(BN432,1)</f>
        <v>36707</v>
      </c>
      <c r="BP432" s="17">
        <f t="shared" si="547"/>
        <v>36738</v>
      </c>
      <c r="BQ432" s="17">
        <f t="shared" si="547"/>
        <v>36769</v>
      </c>
      <c r="BR432" s="17">
        <f t="shared" si="547"/>
        <v>36799</v>
      </c>
      <c r="BS432" s="17">
        <f t="shared" si="547"/>
        <v>36830</v>
      </c>
      <c r="BT432" s="17">
        <f t="shared" si="547"/>
        <v>36860</v>
      </c>
      <c r="BU432" s="17">
        <f t="shared" si="547"/>
        <v>36891</v>
      </c>
      <c r="BV432" s="17">
        <f t="shared" si="547"/>
        <v>36922</v>
      </c>
      <c r="BW432" s="17">
        <f t="shared" si="547"/>
        <v>36950</v>
      </c>
      <c r="BX432" s="17">
        <f t="shared" si="547"/>
        <v>36981</v>
      </c>
      <c r="BY432" s="9"/>
      <c r="CA432" s="12" t="e">
        <f>MATCH(C432,Curves!$C$12:$C$433,0)</f>
        <v>#N/A</v>
      </c>
      <c r="CB432" s="12">
        <f>MATCH(CONCATENATE("NG ",TEXT($BN432,"mmm-yyyy")),Curves!$11:$11,0)</f>
        <v>20</v>
      </c>
      <c r="CC432" s="12">
        <f>MATCH(CONCATENATE("B ",TEXT($BN432,"mmm-yyyy")),Curves!$11:$11,0)</f>
        <v>8</v>
      </c>
      <c r="CD432" s="12">
        <f>MATCH(CONCATENATE("DISC ",TEXT($BN432,"mmm-yyyy")),Curves!$11:$11,0)</f>
        <v>32</v>
      </c>
      <c r="CE432" s="12"/>
      <c r="CF432" s="12">
        <f>MATCH(CONCATENATE("NG ",TEXT($BO432,"mmm-yyyy")),Curves!$11:$11,0)</f>
        <v>21</v>
      </c>
      <c r="CG432" s="12">
        <f>MATCH(CONCATENATE("B ",TEXT($BO432,"mmm-yyyy")),Curves!$11:$11,0)</f>
        <v>9</v>
      </c>
      <c r="CH432" s="12">
        <f>MATCH(CONCATENATE("DISC ",TEXT($BO432,"mmm-yyyy")),Curves!$11:$11,0)</f>
        <v>33</v>
      </c>
      <c r="CI432" s="12"/>
      <c r="CJ432" s="12">
        <f>MATCH(CONCATENATE("NG ",TEXT($BP432,"mmm-yyyy")),Curves!$11:$11,0)</f>
        <v>22</v>
      </c>
      <c r="CK432" s="12">
        <f>MATCH(CONCATENATE("B ",TEXT($BP432,"mmm-yyyy")),Curves!$11:$11,0)</f>
        <v>10</v>
      </c>
      <c r="CL432" s="12">
        <f>MATCH(CONCATENATE("DISC ",TEXT($BP432,"mmm-yyyy")),Curves!$11:$11,0)</f>
        <v>34</v>
      </c>
      <c r="CM432" s="12"/>
      <c r="CN432" s="12">
        <f>MATCH(CONCATENATE("NG ",TEXT($BQ432,"mmm-yyyy")),Curves!$11:$11,0)</f>
        <v>23</v>
      </c>
      <c r="CO432" s="12">
        <f>MATCH(CONCATENATE("B ",TEXT($BQ432,"mmm-yyyy")),Curves!$11:$11,0)</f>
        <v>11</v>
      </c>
      <c r="CP432" s="12">
        <f>MATCH(CONCATENATE("DISC ",TEXT($BQ432,"mmm-yyyy")),Curves!$11:$11,0)</f>
        <v>35</v>
      </c>
      <c r="CQ432" s="12"/>
      <c r="CR432" s="12">
        <f>MATCH(CONCATENATE("NG ",TEXT($BR432,"mmm-yyyy")),Curves!$11:$11,0)</f>
        <v>24</v>
      </c>
      <c r="CS432" s="12">
        <f>MATCH(CONCATENATE("B ",TEXT($BR432,"mmm-yyyy")),Curves!$11:$11,0)</f>
        <v>12</v>
      </c>
      <c r="CT432" s="12">
        <f>MATCH(CONCATENATE("DISC ",TEXT($BR432,"mmm-yyyy")),Curves!$11:$11,0)</f>
        <v>36</v>
      </c>
      <c r="CU432" s="12"/>
      <c r="CV432" s="12">
        <f>MATCH(CONCATENATE("NG ",TEXT($BS432,"mmm-yyyy")),Curves!$11:$11,0)</f>
        <v>25</v>
      </c>
      <c r="CW432" s="12">
        <f>MATCH(CONCATENATE("B ",TEXT($BS432,"mmm-yyyy")),Curves!$11:$11,0)</f>
        <v>13</v>
      </c>
      <c r="CX432" s="12">
        <f>MATCH(CONCATENATE("DISC ",TEXT($BS432,"mmm-yyyy")),Curves!$11:$11,0)</f>
        <v>37</v>
      </c>
      <c r="CY432" s="12"/>
      <c r="CZ432" s="12">
        <f>MATCH(CONCATENATE("NG ",TEXT($BT432,"mmm-yyyy")),Curves!$11:$11,0)</f>
        <v>26</v>
      </c>
      <c r="DA432" s="12">
        <f>MATCH(CONCATENATE("B ",TEXT($BT432,"mmm-yyyy")),Curves!$11:$11,0)</f>
        <v>14</v>
      </c>
      <c r="DB432" s="12">
        <f>MATCH(CONCATENATE("DISC ",TEXT($BT432,"mmm-yyyy")),Curves!$11:$11,0)</f>
        <v>38</v>
      </c>
      <c r="DC432" s="12"/>
      <c r="DD432" s="12">
        <f>MATCH(CONCATENATE("NG ",TEXT($BU432,"mmm-yyyy")),Curves!$11:$11,0)</f>
        <v>27</v>
      </c>
      <c r="DE432" s="12">
        <f>MATCH(CONCATENATE("B ",TEXT($BU432,"mmm-yyyy")),Curves!$11:$11,0)</f>
        <v>15</v>
      </c>
      <c r="DF432" s="12">
        <f>MATCH(CONCATENATE("DISC ",TEXT($BU432,"mmm-yyyy")),Curves!$11:$11,0)</f>
        <v>39</v>
      </c>
      <c r="DG432" s="12"/>
      <c r="DH432" s="12">
        <f>MATCH(CONCATENATE("NG ",TEXT($BV432,"mmm-yyyy")),Curves!$11:$11,0)</f>
        <v>28</v>
      </c>
      <c r="DI432" s="12">
        <f>MATCH(CONCATENATE("B ",TEXT($BV432,"mmm-yyyy")),Curves!$11:$11,0)</f>
        <v>16</v>
      </c>
      <c r="DJ432" s="12">
        <f>MATCH(CONCATENATE("DISC ",TEXT($BV432,"mmm-yyyy")),Curves!$11:$11,0)</f>
        <v>40</v>
      </c>
      <c r="DL432" s="12">
        <f>MATCH(CONCATENATE("NG ",TEXT($BW432,"mmm-yyyy")),Curves!$11:$11,0)</f>
        <v>29</v>
      </c>
      <c r="DM432" s="12">
        <f>MATCH(CONCATENATE("B ",TEXT($BW432,"mmm-yyyy")),Curves!$11:$11,0)</f>
        <v>17</v>
      </c>
      <c r="DN432" s="12">
        <f>MATCH(CONCATENATE("DISC ",TEXT($BW432,"mmm-yyyy")),Curves!$11:$11,0)</f>
        <v>41</v>
      </c>
      <c r="DP432" s="12">
        <f>MATCH(CONCATENATE("NG ",TEXT($BX432,"mmm-yyyy")),Curves!$11:$11,0)</f>
        <v>30</v>
      </c>
      <c r="DQ432" s="12">
        <f>MATCH(CONCATENATE("B ",TEXT($BX432,"mmm-yyyy")),Curves!$11:$11,0)</f>
        <v>18</v>
      </c>
      <c r="DR432" s="12">
        <f>MATCH(CONCATENATE("DISC ",TEXT($BX432,"mmm-yyyy")),Curves!$11:$11,0)</f>
        <v>42</v>
      </c>
    </row>
    <row r="433" spans="2:122" x14ac:dyDescent="0.2">
      <c r="B433" s="6" t="str">
        <f t="shared" si="487"/>
        <v/>
      </c>
      <c r="C433" s="27" t="str">
        <f>IF(Curves!C442&lt;&gt;"",Curves!C442,"")</f>
        <v/>
      </c>
      <c r="D433" s="31"/>
      <c r="E433" s="20" t="e">
        <f t="shared" si="488"/>
        <v>#N/A</v>
      </c>
      <c r="F433" s="20" t="e">
        <f t="shared" si="490"/>
        <v>#N/A</v>
      </c>
      <c r="G433" s="20" t="e">
        <f t="shared" si="491"/>
        <v>#N/A</v>
      </c>
      <c r="H433" s="20" t="e">
        <f t="shared" si="492"/>
        <v>#N/A</v>
      </c>
      <c r="I433" s="20" t="e">
        <f t="shared" si="493"/>
        <v>#N/A</v>
      </c>
      <c r="J433" s="20" t="e">
        <f t="shared" si="494"/>
        <v>#N/A</v>
      </c>
      <c r="K433" s="20" t="e">
        <f t="shared" si="495"/>
        <v>#N/A</v>
      </c>
      <c r="L433" s="20" t="e">
        <f t="shared" si="496"/>
        <v>#N/A</v>
      </c>
      <c r="M433" s="20" t="e">
        <f t="shared" si="497"/>
        <v>#N/A</v>
      </c>
      <c r="N433" s="20" t="e">
        <f t="shared" si="498"/>
        <v>#N/A</v>
      </c>
      <c r="O433" s="21" t="e">
        <f t="shared" si="499"/>
        <v>#N/A</v>
      </c>
      <c r="P433" s="20"/>
      <c r="Q433" s="50" t="e">
        <f t="shared" si="500"/>
        <v>#N/A</v>
      </c>
      <c r="R433" s="50" t="e">
        <f t="shared" si="469"/>
        <v>#N/A</v>
      </c>
      <c r="S433" s="51" t="e">
        <f t="shared" si="501"/>
        <v>#N/A</v>
      </c>
      <c r="U433" s="34" t="e">
        <f>INDEX(Curves!$A$12:$AZ$907,$CA433,CB433)</f>
        <v>#N/A</v>
      </c>
      <c r="V433" s="34" t="e">
        <f>INDEX(Curves!$A$12:$AZ$907,$CA433,CC433)</f>
        <v>#N/A</v>
      </c>
      <c r="W433" s="34" t="e">
        <f>INDEX(Curves!$A$12:$AZ$907,$CA433,CD433)</f>
        <v>#N/A</v>
      </c>
      <c r="X433" s="34"/>
      <c r="Y433" s="34" t="e">
        <f>INDEX(Curves!$A$12:$AZ$907,$CA433,CF433)</f>
        <v>#N/A</v>
      </c>
      <c r="Z433" s="34" t="e">
        <f>INDEX(Curves!$A$12:$AZ$907,$CA433,CG433)</f>
        <v>#N/A</v>
      </c>
      <c r="AA433" s="34" t="e">
        <f>INDEX(Curves!$A$12:$AZ$907,$CA433,CH433)</f>
        <v>#N/A</v>
      </c>
      <c r="AB433" s="34"/>
      <c r="AC433" s="34" t="e">
        <f>INDEX(Curves!$A$12:$AZ$907,$CA433,CJ433)</f>
        <v>#N/A</v>
      </c>
      <c r="AD433" s="34" t="e">
        <f>INDEX(Curves!$A$12:$AZ$907,$CA433,CK433)</f>
        <v>#N/A</v>
      </c>
      <c r="AE433" s="34" t="e">
        <f>INDEX(Curves!$A$12:$AZ$907,$CA433,CL433)</f>
        <v>#N/A</v>
      </c>
      <c r="AF433" s="34"/>
      <c r="AG433" s="34" t="e">
        <f>INDEX(Curves!$A$12:$AZ$907,$CA433,CN433)</f>
        <v>#N/A</v>
      </c>
      <c r="AH433" s="34" t="e">
        <f>INDEX(Curves!$A$12:$AZ$907,$CA433,CO433)</f>
        <v>#N/A</v>
      </c>
      <c r="AI433" s="34" t="e">
        <f>INDEX(Curves!$A$12:$AZ$907,$CA433,CP433)</f>
        <v>#N/A</v>
      </c>
      <c r="AJ433" s="34"/>
      <c r="AK433" s="34" t="e">
        <f>INDEX(Curves!$A$12:$AZ$907,$CA433,CR433)</f>
        <v>#N/A</v>
      </c>
      <c r="AL433" s="34" t="e">
        <f>INDEX(Curves!$A$12:$AZ$907,$CA433,CS433)</f>
        <v>#N/A</v>
      </c>
      <c r="AM433" s="34" t="e">
        <f>INDEX(Curves!$A$12:$AZ$907,$CA433,CT433)</f>
        <v>#N/A</v>
      </c>
      <c r="AN433" s="34"/>
      <c r="AO433" s="34" t="e">
        <f>INDEX(Curves!$A$12:$AZ$907,$CA433,CV433)</f>
        <v>#N/A</v>
      </c>
      <c r="AP433" s="34" t="e">
        <f>INDEX(Curves!$A$12:$AZ$907,$CA433,CW433)</f>
        <v>#N/A</v>
      </c>
      <c r="AQ433" s="34" t="e">
        <f>INDEX(Curves!$A$12:$AZ$907,$CA433,CX433)</f>
        <v>#N/A</v>
      </c>
      <c r="AR433" s="34"/>
      <c r="AS433" s="34" t="e">
        <f>INDEX(Curves!$A$12:$AZ$907,$CA433,CZ433)</f>
        <v>#N/A</v>
      </c>
      <c r="AT433" s="34" t="e">
        <f>INDEX(Curves!$A$12:$AZ$907,$CA433,DA433)</f>
        <v>#N/A</v>
      </c>
      <c r="AU433" s="34" t="e">
        <f>INDEX(Curves!$A$12:$AZ$907,$CA433,DB433)</f>
        <v>#N/A</v>
      </c>
      <c r="AV433" s="34"/>
      <c r="AW433" s="34" t="e">
        <f>INDEX(Curves!$A$12:$AZ$907,$CA433,DD433)</f>
        <v>#N/A</v>
      </c>
      <c r="AX433" s="34" t="e">
        <f>INDEX(Curves!$A$12:$AZ$907,$CA433,DE433)</f>
        <v>#N/A</v>
      </c>
      <c r="AY433" s="34" t="e">
        <f>INDEX(Curves!$A$12:$AZ$907,$CA433,DF433)</f>
        <v>#N/A</v>
      </c>
      <c r="AZ433" s="34"/>
      <c r="BA433" s="34" t="e">
        <f>INDEX(Curves!$A$12:$AZ$907,$CA433,DH433)</f>
        <v>#N/A</v>
      </c>
      <c r="BB433" s="34" t="e">
        <f>INDEX(Curves!$A$12:$AZ$907,$CA433,DI433)</f>
        <v>#N/A</v>
      </c>
      <c r="BC433" s="34" t="e">
        <f>INDEX(Curves!$A$12:$AZ$907,$CA433,DJ433)</f>
        <v>#N/A</v>
      </c>
      <c r="BD433" s="34"/>
      <c r="BE433" s="34" t="e">
        <f>INDEX(Curves!$A$12:$AZ$907,$CA433,DL433)</f>
        <v>#N/A</v>
      </c>
      <c r="BF433" s="34" t="e">
        <f>INDEX(Curves!$A$12:$AZ$907,$CA433,DM433)</f>
        <v>#N/A</v>
      </c>
      <c r="BG433" s="34" t="e">
        <f>INDEX(Curves!$A$12:$AZ$907,$CA433,DN433)</f>
        <v>#N/A</v>
      </c>
      <c r="BH433" s="34"/>
      <c r="BI433" s="34" t="e">
        <f>INDEX(Curves!$A$12:$AZ$907,$CA433,DP433)</f>
        <v>#N/A</v>
      </c>
      <c r="BJ433" s="34" t="e">
        <f>INDEX(Curves!$A$12:$AZ$907,$CA433,DQ433)</f>
        <v>#N/A</v>
      </c>
      <c r="BK433" s="34" t="e">
        <f>INDEX(Curves!$A$12:$AZ$907,$CA433,DR433)</f>
        <v>#N/A</v>
      </c>
      <c r="BL433"/>
      <c r="BM433"/>
      <c r="BN433" s="17">
        <f t="shared" si="503"/>
        <v>36647</v>
      </c>
      <c r="BO433" s="17">
        <f t="shared" ref="BO433:BX433" si="548">EOMONTH(BN433,1)</f>
        <v>36707</v>
      </c>
      <c r="BP433" s="17">
        <f t="shared" si="548"/>
        <v>36738</v>
      </c>
      <c r="BQ433" s="17">
        <f t="shared" si="548"/>
        <v>36769</v>
      </c>
      <c r="BR433" s="17">
        <f t="shared" si="548"/>
        <v>36799</v>
      </c>
      <c r="BS433" s="17">
        <f t="shared" si="548"/>
        <v>36830</v>
      </c>
      <c r="BT433" s="17">
        <f t="shared" si="548"/>
        <v>36860</v>
      </c>
      <c r="BU433" s="17">
        <f t="shared" si="548"/>
        <v>36891</v>
      </c>
      <c r="BV433" s="17">
        <f t="shared" si="548"/>
        <v>36922</v>
      </c>
      <c r="BW433" s="17">
        <f t="shared" si="548"/>
        <v>36950</v>
      </c>
      <c r="BX433" s="17">
        <f t="shared" si="548"/>
        <v>36981</v>
      </c>
      <c r="BY433" s="9"/>
      <c r="CA433" s="12" t="e">
        <f>MATCH(C433,Curves!$C$12:$C$433,0)</f>
        <v>#N/A</v>
      </c>
      <c r="CB433" s="12">
        <f>MATCH(CONCATENATE("NG ",TEXT($BN433,"mmm-yyyy")),Curves!$11:$11,0)</f>
        <v>20</v>
      </c>
      <c r="CC433" s="12">
        <f>MATCH(CONCATENATE("B ",TEXT($BN433,"mmm-yyyy")),Curves!$11:$11,0)</f>
        <v>8</v>
      </c>
      <c r="CD433" s="12">
        <f>MATCH(CONCATENATE("DISC ",TEXT($BN433,"mmm-yyyy")),Curves!$11:$11,0)</f>
        <v>32</v>
      </c>
      <c r="CE433" s="12"/>
      <c r="CF433" s="12">
        <f>MATCH(CONCATENATE("NG ",TEXT($BO433,"mmm-yyyy")),Curves!$11:$11,0)</f>
        <v>21</v>
      </c>
      <c r="CG433" s="12">
        <f>MATCH(CONCATENATE("B ",TEXT($BO433,"mmm-yyyy")),Curves!$11:$11,0)</f>
        <v>9</v>
      </c>
      <c r="CH433" s="12">
        <f>MATCH(CONCATENATE("DISC ",TEXT($BO433,"mmm-yyyy")),Curves!$11:$11,0)</f>
        <v>33</v>
      </c>
      <c r="CI433" s="12"/>
      <c r="CJ433" s="12">
        <f>MATCH(CONCATENATE("NG ",TEXT($BP433,"mmm-yyyy")),Curves!$11:$11,0)</f>
        <v>22</v>
      </c>
      <c r="CK433" s="12">
        <f>MATCH(CONCATENATE("B ",TEXT($BP433,"mmm-yyyy")),Curves!$11:$11,0)</f>
        <v>10</v>
      </c>
      <c r="CL433" s="12">
        <f>MATCH(CONCATENATE("DISC ",TEXT($BP433,"mmm-yyyy")),Curves!$11:$11,0)</f>
        <v>34</v>
      </c>
      <c r="CM433" s="12"/>
      <c r="CN433" s="12">
        <f>MATCH(CONCATENATE("NG ",TEXT($BQ433,"mmm-yyyy")),Curves!$11:$11,0)</f>
        <v>23</v>
      </c>
      <c r="CO433" s="12">
        <f>MATCH(CONCATENATE("B ",TEXT($BQ433,"mmm-yyyy")),Curves!$11:$11,0)</f>
        <v>11</v>
      </c>
      <c r="CP433" s="12">
        <f>MATCH(CONCATENATE("DISC ",TEXT($BQ433,"mmm-yyyy")),Curves!$11:$11,0)</f>
        <v>35</v>
      </c>
      <c r="CQ433" s="12"/>
      <c r="CR433" s="12">
        <f>MATCH(CONCATENATE("NG ",TEXT($BR433,"mmm-yyyy")),Curves!$11:$11,0)</f>
        <v>24</v>
      </c>
      <c r="CS433" s="12">
        <f>MATCH(CONCATENATE("B ",TEXT($BR433,"mmm-yyyy")),Curves!$11:$11,0)</f>
        <v>12</v>
      </c>
      <c r="CT433" s="12">
        <f>MATCH(CONCATENATE("DISC ",TEXT($BR433,"mmm-yyyy")),Curves!$11:$11,0)</f>
        <v>36</v>
      </c>
      <c r="CU433" s="12"/>
      <c r="CV433" s="12">
        <f>MATCH(CONCATENATE("NG ",TEXT($BS433,"mmm-yyyy")),Curves!$11:$11,0)</f>
        <v>25</v>
      </c>
      <c r="CW433" s="12">
        <f>MATCH(CONCATENATE("B ",TEXT($BS433,"mmm-yyyy")),Curves!$11:$11,0)</f>
        <v>13</v>
      </c>
      <c r="CX433" s="12">
        <f>MATCH(CONCATENATE("DISC ",TEXT($BS433,"mmm-yyyy")),Curves!$11:$11,0)</f>
        <v>37</v>
      </c>
      <c r="CY433" s="12"/>
      <c r="CZ433" s="12">
        <f>MATCH(CONCATENATE("NG ",TEXT($BT433,"mmm-yyyy")),Curves!$11:$11,0)</f>
        <v>26</v>
      </c>
      <c r="DA433" s="12">
        <f>MATCH(CONCATENATE("B ",TEXT($BT433,"mmm-yyyy")),Curves!$11:$11,0)</f>
        <v>14</v>
      </c>
      <c r="DB433" s="12">
        <f>MATCH(CONCATENATE("DISC ",TEXT($BT433,"mmm-yyyy")),Curves!$11:$11,0)</f>
        <v>38</v>
      </c>
      <c r="DC433" s="12"/>
      <c r="DD433" s="12">
        <f>MATCH(CONCATENATE("NG ",TEXT($BU433,"mmm-yyyy")),Curves!$11:$11,0)</f>
        <v>27</v>
      </c>
      <c r="DE433" s="12">
        <f>MATCH(CONCATENATE("B ",TEXT($BU433,"mmm-yyyy")),Curves!$11:$11,0)</f>
        <v>15</v>
      </c>
      <c r="DF433" s="12">
        <f>MATCH(CONCATENATE("DISC ",TEXT($BU433,"mmm-yyyy")),Curves!$11:$11,0)</f>
        <v>39</v>
      </c>
      <c r="DG433" s="12"/>
      <c r="DH433" s="12">
        <f>MATCH(CONCATENATE("NG ",TEXT($BV433,"mmm-yyyy")),Curves!$11:$11,0)</f>
        <v>28</v>
      </c>
      <c r="DI433" s="12">
        <f>MATCH(CONCATENATE("B ",TEXT($BV433,"mmm-yyyy")),Curves!$11:$11,0)</f>
        <v>16</v>
      </c>
      <c r="DJ433" s="12">
        <f>MATCH(CONCATENATE("DISC ",TEXT($BV433,"mmm-yyyy")),Curves!$11:$11,0)</f>
        <v>40</v>
      </c>
      <c r="DL433" s="12">
        <f>MATCH(CONCATENATE("NG ",TEXT($BW433,"mmm-yyyy")),Curves!$11:$11,0)</f>
        <v>29</v>
      </c>
      <c r="DM433" s="12">
        <f>MATCH(CONCATENATE("B ",TEXT($BW433,"mmm-yyyy")),Curves!$11:$11,0)</f>
        <v>17</v>
      </c>
      <c r="DN433" s="12">
        <f>MATCH(CONCATENATE("DISC ",TEXT($BW433,"mmm-yyyy")),Curves!$11:$11,0)</f>
        <v>41</v>
      </c>
      <c r="DP433" s="12">
        <f>MATCH(CONCATENATE("NG ",TEXT($BX433,"mmm-yyyy")),Curves!$11:$11,0)</f>
        <v>30</v>
      </c>
      <c r="DQ433" s="12">
        <f>MATCH(CONCATENATE("B ",TEXT($BX433,"mmm-yyyy")),Curves!$11:$11,0)</f>
        <v>18</v>
      </c>
      <c r="DR433" s="12">
        <f>MATCH(CONCATENATE("DISC ",TEXT($BX433,"mmm-yyyy")),Curves!$11:$11,0)</f>
        <v>42</v>
      </c>
    </row>
    <row r="434" spans="2:122" x14ac:dyDescent="0.2">
      <c r="B434" s="6" t="str">
        <f t="shared" si="487"/>
        <v/>
      </c>
      <c r="C434" s="27" t="str">
        <f>IF(Curves!C443&lt;&gt;"",Curves!C443,"")</f>
        <v/>
      </c>
      <c r="D434" s="31"/>
      <c r="E434" s="20" t="e">
        <f t="shared" si="488"/>
        <v>#N/A</v>
      </c>
      <c r="F434" s="20" t="e">
        <f t="shared" si="490"/>
        <v>#N/A</v>
      </c>
      <c r="G434" s="20" t="e">
        <f t="shared" si="491"/>
        <v>#N/A</v>
      </c>
      <c r="H434" s="20" t="e">
        <f t="shared" si="492"/>
        <v>#N/A</v>
      </c>
      <c r="I434" s="20" t="e">
        <f t="shared" si="493"/>
        <v>#N/A</v>
      </c>
      <c r="J434" s="20" t="e">
        <f t="shared" si="494"/>
        <v>#N/A</v>
      </c>
      <c r="K434" s="20" t="e">
        <f t="shared" si="495"/>
        <v>#N/A</v>
      </c>
      <c r="L434" s="20" t="e">
        <f t="shared" si="496"/>
        <v>#N/A</v>
      </c>
      <c r="M434" s="20" t="e">
        <f t="shared" si="497"/>
        <v>#N/A</v>
      </c>
      <c r="N434" s="20" t="e">
        <f t="shared" si="498"/>
        <v>#N/A</v>
      </c>
      <c r="O434" s="21" t="e">
        <f t="shared" si="499"/>
        <v>#N/A</v>
      </c>
      <c r="P434" s="20"/>
      <c r="Q434" s="50" t="e">
        <f t="shared" si="500"/>
        <v>#N/A</v>
      </c>
      <c r="R434" s="50" t="e">
        <f t="shared" ref="R434:R497" si="549">MIN(O434:O434)</f>
        <v>#N/A</v>
      </c>
      <c r="S434" s="51" t="e">
        <f t="shared" si="501"/>
        <v>#N/A</v>
      </c>
      <c r="U434" s="34" t="e">
        <f>INDEX(Curves!$A$12:$AZ$907,$CA434,CB434)</f>
        <v>#N/A</v>
      </c>
      <c r="V434" s="34" t="e">
        <f>INDEX(Curves!$A$12:$AZ$907,$CA434,CC434)</f>
        <v>#N/A</v>
      </c>
      <c r="W434" s="34" t="e">
        <f>INDEX(Curves!$A$12:$AZ$907,$CA434,CD434)</f>
        <v>#N/A</v>
      </c>
      <c r="X434" s="34"/>
      <c r="Y434" s="34" t="e">
        <f>INDEX(Curves!$A$12:$AZ$907,$CA434,CF434)</f>
        <v>#N/A</v>
      </c>
      <c r="Z434" s="34" t="e">
        <f>INDEX(Curves!$A$12:$AZ$907,$CA434,CG434)</f>
        <v>#N/A</v>
      </c>
      <c r="AA434" s="34" t="e">
        <f>INDEX(Curves!$A$12:$AZ$907,$CA434,CH434)</f>
        <v>#N/A</v>
      </c>
      <c r="AB434" s="34"/>
      <c r="AC434" s="34" t="e">
        <f>INDEX(Curves!$A$12:$AZ$907,$CA434,CJ434)</f>
        <v>#N/A</v>
      </c>
      <c r="AD434" s="34" t="e">
        <f>INDEX(Curves!$A$12:$AZ$907,$CA434,CK434)</f>
        <v>#N/A</v>
      </c>
      <c r="AE434" s="34" t="e">
        <f>INDEX(Curves!$A$12:$AZ$907,$CA434,CL434)</f>
        <v>#N/A</v>
      </c>
      <c r="AF434" s="34"/>
      <c r="AG434" s="34" t="e">
        <f>INDEX(Curves!$A$12:$AZ$907,$CA434,CN434)</f>
        <v>#N/A</v>
      </c>
      <c r="AH434" s="34" t="e">
        <f>INDEX(Curves!$A$12:$AZ$907,$CA434,CO434)</f>
        <v>#N/A</v>
      </c>
      <c r="AI434" s="34" t="e">
        <f>INDEX(Curves!$A$12:$AZ$907,$CA434,CP434)</f>
        <v>#N/A</v>
      </c>
      <c r="AJ434" s="34"/>
      <c r="AK434" s="34" t="e">
        <f>INDEX(Curves!$A$12:$AZ$907,$CA434,CR434)</f>
        <v>#N/A</v>
      </c>
      <c r="AL434" s="34" t="e">
        <f>INDEX(Curves!$A$12:$AZ$907,$CA434,CS434)</f>
        <v>#N/A</v>
      </c>
      <c r="AM434" s="34" t="e">
        <f>INDEX(Curves!$A$12:$AZ$907,$CA434,CT434)</f>
        <v>#N/A</v>
      </c>
      <c r="AN434" s="34"/>
      <c r="AO434" s="34" t="e">
        <f>INDEX(Curves!$A$12:$AZ$907,$CA434,CV434)</f>
        <v>#N/A</v>
      </c>
      <c r="AP434" s="34" t="e">
        <f>INDEX(Curves!$A$12:$AZ$907,$CA434,CW434)</f>
        <v>#N/A</v>
      </c>
      <c r="AQ434" s="34" t="e">
        <f>INDEX(Curves!$A$12:$AZ$907,$CA434,CX434)</f>
        <v>#N/A</v>
      </c>
      <c r="AR434" s="34"/>
      <c r="AS434" s="34" t="e">
        <f>INDEX(Curves!$A$12:$AZ$907,$CA434,CZ434)</f>
        <v>#N/A</v>
      </c>
      <c r="AT434" s="34" t="e">
        <f>INDEX(Curves!$A$12:$AZ$907,$CA434,DA434)</f>
        <v>#N/A</v>
      </c>
      <c r="AU434" s="34" t="e">
        <f>INDEX(Curves!$A$12:$AZ$907,$CA434,DB434)</f>
        <v>#N/A</v>
      </c>
      <c r="AV434" s="34"/>
      <c r="AW434" s="34" t="e">
        <f>INDEX(Curves!$A$12:$AZ$907,$CA434,DD434)</f>
        <v>#N/A</v>
      </c>
      <c r="AX434" s="34" t="e">
        <f>INDEX(Curves!$A$12:$AZ$907,$CA434,DE434)</f>
        <v>#N/A</v>
      </c>
      <c r="AY434" s="34" t="e">
        <f>INDEX(Curves!$A$12:$AZ$907,$CA434,DF434)</f>
        <v>#N/A</v>
      </c>
      <c r="AZ434" s="34"/>
      <c r="BA434" s="34" t="e">
        <f>INDEX(Curves!$A$12:$AZ$907,$CA434,DH434)</f>
        <v>#N/A</v>
      </c>
      <c r="BB434" s="34" t="e">
        <f>INDEX(Curves!$A$12:$AZ$907,$CA434,DI434)</f>
        <v>#N/A</v>
      </c>
      <c r="BC434" s="34" t="e">
        <f>INDEX(Curves!$A$12:$AZ$907,$CA434,DJ434)</f>
        <v>#N/A</v>
      </c>
      <c r="BD434" s="34"/>
      <c r="BE434" s="34" t="e">
        <f>INDEX(Curves!$A$12:$AZ$907,$CA434,DL434)</f>
        <v>#N/A</v>
      </c>
      <c r="BF434" s="34" t="e">
        <f>INDEX(Curves!$A$12:$AZ$907,$CA434,DM434)</f>
        <v>#N/A</v>
      </c>
      <c r="BG434" s="34" t="e">
        <f>INDEX(Curves!$A$12:$AZ$907,$CA434,DN434)</f>
        <v>#N/A</v>
      </c>
      <c r="BH434" s="34"/>
      <c r="BI434" s="34" t="e">
        <f>INDEX(Curves!$A$12:$AZ$907,$CA434,DP434)</f>
        <v>#N/A</v>
      </c>
      <c r="BJ434" s="34" t="e">
        <f>INDEX(Curves!$A$12:$AZ$907,$CA434,DQ434)</f>
        <v>#N/A</v>
      </c>
      <c r="BK434" s="34" t="e">
        <f>INDEX(Curves!$A$12:$AZ$907,$CA434,DR434)</f>
        <v>#N/A</v>
      </c>
      <c r="BL434"/>
      <c r="BM434"/>
      <c r="BN434" s="17">
        <f t="shared" si="503"/>
        <v>36647</v>
      </c>
      <c r="BO434" s="17">
        <f t="shared" ref="BO434:BX434" si="550">EOMONTH(BN434,1)</f>
        <v>36707</v>
      </c>
      <c r="BP434" s="17">
        <f t="shared" si="550"/>
        <v>36738</v>
      </c>
      <c r="BQ434" s="17">
        <f t="shared" si="550"/>
        <v>36769</v>
      </c>
      <c r="BR434" s="17">
        <f t="shared" si="550"/>
        <v>36799</v>
      </c>
      <c r="BS434" s="17">
        <f t="shared" si="550"/>
        <v>36830</v>
      </c>
      <c r="BT434" s="17">
        <f t="shared" si="550"/>
        <v>36860</v>
      </c>
      <c r="BU434" s="17">
        <f t="shared" si="550"/>
        <v>36891</v>
      </c>
      <c r="BV434" s="17">
        <f t="shared" si="550"/>
        <v>36922</v>
      </c>
      <c r="BW434" s="17">
        <f t="shared" si="550"/>
        <v>36950</v>
      </c>
      <c r="BX434" s="17">
        <f t="shared" si="550"/>
        <v>36981</v>
      </c>
      <c r="BY434" s="9"/>
      <c r="CA434" s="12" t="e">
        <f>MATCH(C434,Curves!$C$12:$C$433,0)</f>
        <v>#N/A</v>
      </c>
      <c r="CB434" s="12">
        <f>MATCH(CONCATENATE("NG ",TEXT($BN434,"mmm-yyyy")),Curves!$11:$11,0)</f>
        <v>20</v>
      </c>
      <c r="CC434" s="12">
        <f>MATCH(CONCATENATE("B ",TEXT($BN434,"mmm-yyyy")),Curves!$11:$11,0)</f>
        <v>8</v>
      </c>
      <c r="CD434" s="12">
        <f>MATCH(CONCATENATE("DISC ",TEXT($BN434,"mmm-yyyy")),Curves!$11:$11,0)</f>
        <v>32</v>
      </c>
      <c r="CE434" s="12"/>
      <c r="CF434" s="12">
        <f>MATCH(CONCATENATE("NG ",TEXT($BO434,"mmm-yyyy")),Curves!$11:$11,0)</f>
        <v>21</v>
      </c>
      <c r="CG434" s="12">
        <f>MATCH(CONCATENATE("B ",TEXT($BO434,"mmm-yyyy")),Curves!$11:$11,0)</f>
        <v>9</v>
      </c>
      <c r="CH434" s="12">
        <f>MATCH(CONCATENATE("DISC ",TEXT($BO434,"mmm-yyyy")),Curves!$11:$11,0)</f>
        <v>33</v>
      </c>
      <c r="CI434" s="12"/>
      <c r="CJ434" s="12">
        <f>MATCH(CONCATENATE("NG ",TEXT($BP434,"mmm-yyyy")),Curves!$11:$11,0)</f>
        <v>22</v>
      </c>
      <c r="CK434" s="12">
        <f>MATCH(CONCATENATE("B ",TEXT($BP434,"mmm-yyyy")),Curves!$11:$11,0)</f>
        <v>10</v>
      </c>
      <c r="CL434" s="12">
        <f>MATCH(CONCATENATE("DISC ",TEXT($BP434,"mmm-yyyy")),Curves!$11:$11,0)</f>
        <v>34</v>
      </c>
      <c r="CM434" s="12"/>
      <c r="CN434" s="12">
        <f>MATCH(CONCATENATE("NG ",TEXT($BQ434,"mmm-yyyy")),Curves!$11:$11,0)</f>
        <v>23</v>
      </c>
      <c r="CO434" s="12">
        <f>MATCH(CONCATENATE("B ",TEXT($BQ434,"mmm-yyyy")),Curves!$11:$11,0)</f>
        <v>11</v>
      </c>
      <c r="CP434" s="12">
        <f>MATCH(CONCATENATE("DISC ",TEXT($BQ434,"mmm-yyyy")),Curves!$11:$11,0)</f>
        <v>35</v>
      </c>
      <c r="CQ434" s="12"/>
      <c r="CR434" s="12">
        <f>MATCH(CONCATENATE("NG ",TEXT($BR434,"mmm-yyyy")),Curves!$11:$11,0)</f>
        <v>24</v>
      </c>
      <c r="CS434" s="12">
        <f>MATCH(CONCATENATE("B ",TEXT($BR434,"mmm-yyyy")),Curves!$11:$11,0)</f>
        <v>12</v>
      </c>
      <c r="CT434" s="12">
        <f>MATCH(CONCATENATE("DISC ",TEXT($BR434,"mmm-yyyy")),Curves!$11:$11,0)</f>
        <v>36</v>
      </c>
      <c r="CU434" s="12"/>
      <c r="CV434" s="12">
        <f>MATCH(CONCATENATE("NG ",TEXT($BS434,"mmm-yyyy")),Curves!$11:$11,0)</f>
        <v>25</v>
      </c>
      <c r="CW434" s="12">
        <f>MATCH(CONCATENATE("B ",TEXT($BS434,"mmm-yyyy")),Curves!$11:$11,0)</f>
        <v>13</v>
      </c>
      <c r="CX434" s="12">
        <f>MATCH(CONCATENATE("DISC ",TEXT($BS434,"mmm-yyyy")),Curves!$11:$11,0)</f>
        <v>37</v>
      </c>
      <c r="CY434" s="12"/>
      <c r="CZ434" s="12">
        <f>MATCH(CONCATENATE("NG ",TEXT($BT434,"mmm-yyyy")),Curves!$11:$11,0)</f>
        <v>26</v>
      </c>
      <c r="DA434" s="12">
        <f>MATCH(CONCATENATE("B ",TEXT($BT434,"mmm-yyyy")),Curves!$11:$11,0)</f>
        <v>14</v>
      </c>
      <c r="DB434" s="12">
        <f>MATCH(CONCATENATE("DISC ",TEXT($BT434,"mmm-yyyy")),Curves!$11:$11,0)</f>
        <v>38</v>
      </c>
      <c r="DC434" s="12"/>
      <c r="DD434" s="12">
        <f>MATCH(CONCATENATE("NG ",TEXT($BU434,"mmm-yyyy")),Curves!$11:$11,0)</f>
        <v>27</v>
      </c>
      <c r="DE434" s="12">
        <f>MATCH(CONCATENATE("B ",TEXT($BU434,"mmm-yyyy")),Curves!$11:$11,0)</f>
        <v>15</v>
      </c>
      <c r="DF434" s="12">
        <f>MATCH(CONCATENATE("DISC ",TEXT($BU434,"mmm-yyyy")),Curves!$11:$11,0)</f>
        <v>39</v>
      </c>
      <c r="DG434" s="12"/>
      <c r="DH434" s="12">
        <f>MATCH(CONCATENATE("NG ",TEXT($BV434,"mmm-yyyy")),Curves!$11:$11,0)</f>
        <v>28</v>
      </c>
      <c r="DI434" s="12">
        <f>MATCH(CONCATENATE("B ",TEXT($BV434,"mmm-yyyy")),Curves!$11:$11,0)</f>
        <v>16</v>
      </c>
      <c r="DJ434" s="12">
        <f>MATCH(CONCATENATE("DISC ",TEXT($BV434,"mmm-yyyy")),Curves!$11:$11,0)</f>
        <v>40</v>
      </c>
      <c r="DL434" s="12">
        <f>MATCH(CONCATENATE("NG ",TEXT($BW434,"mmm-yyyy")),Curves!$11:$11,0)</f>
        <v>29</v>
      </c>
      <c r="DM434" s="12">
        <f>MATCH(CONCATENATE("B ",TEXT($BW434,"mmm-yyyy")),Curves!$11:$11,0)</f>
        <v>17</v>
      </c>
      <c r="DN434" s="12">
        <f>MATCH(CONCATENATE("DISC ",TEXT($BW434,"mmm-yyyy")),Curves!$11:$11,0)</f>
        <v>41</v>
      </c>
      <c r="DP434" s="12">
        <f>MATCH(CONCATENATE("NG ",TEXT($BX434,"mmm-yyyy")),Curves!$11:$11,0)</f>
        <v>30</v>
      </c>
      <c r="DQ434" s="12">
        <f>MATCH(CONCATENATE("B ",TEXT($BX434,"mmm-yyyy")),Curves!$11:$11,0)</f>
        <v>18</v>
      </c>
      <c r="DR434" s="12">
        <f>MATCH(CONCATENATE("DISC ",TEXT($BX434,"mmm-yyyy")),Curves!$11:$11,0)</f>
        <v>42</v>
      </c>
    </row>
    <row r="435" spans="2:122" x14ac:dyDescent="0.2">
      <c r="B435" s="6" t="str">
        <f t="shared" si="487"/>
        <v/>
      </c>
      <c r="C435" s="27" t="str">
        <f>IF(Curves!C444&lt;&gt;"",Curves!C444,"")</f>
        <v/>
      </c>
      <c r="D435" s="31"/>
      <c r="E435" s="20" t="e">
        <f t="shared" si="488"/>
        <v>#N/A</v>
      </c>
      <c r="F435" s="20" t="e">
        <f t="shared" si="490"/>
        <v>#N/A</v>
      </c>
      <c r="G435" s="20" t="e">
        <f t="shared" si="491"/>
        <v>#N/A</v>
      </c>
      <c r="H435" s="20" t="e">
        <f t="shared" si="492"/>
        <v>#N/A</v>
      </c>
      <c r="I435" s="20" t="e">
        <f t="shared" si="493"/>
        <v>#N/A</v>
      </c>
      <c r="J435" s="20" t="e">
        <f t="shared" si="494"/>
        <v>#N/A</v>
      </c>
      <c r="K435" s="20" t="e">
        <f t="shared" si="495"/>
        <v>#N/A</v>
      </c>
      <c r="L435" s="20" t="e">
        <f t="shared" si="496"/>
        <v>#N/A</v>
      </c>
      <c r="M435" s="20" t="e">
        <f t="shared" si="497"/>
        <v>#N/A</v>
      </c>
      <c r="N435" s="20" t="e">
        <f t="shared" si="498"/>
        <v>#N/A</v>
      </c>
      <c r="O435" s="21" t="e">
        <f t="shared" si="499"/>
        <v>#N/A</v>
      </c>
      <c r="P435" s="20"/>
      <c r="Q435" s="50" t="e">
        <f t="shared" si="500"/>
        <v>#N/A</v>
      </c>
      <c r="R435" s="50" t="e">
        <f t="shared" si="549"/>
        <v>#N/A</v>
      </c>
      <c r="S435" s="51" t="e">
        <f t="shared" si="501"/>
        <v>#N/A</v>
      </c>
      <c r="U435" s="34" t="e">
        <f>INDEX(Curves!$A$12:$AZ$907,$CA435,CB435)</f>
        <v>#N/A</v>
      </c>
      <c r="V435" s="34" t="e">
        <f>INDEX(Curves!$A$12:$AZ$907,$CA435,CC435)</f>
        <v>#N/A</v>
      </c>
      <c r="W435" s="34" t="e">
        <f>INDEX(Curves!$A$12:$AZ$907,$CA435,CD435)</f>
        <v>#N/A</v>
      </c>
      <c r="X435" s="34"/>
      <c r="Y435" s="34" t="e">
        <f>INDEX(Curves!$A$12:$AZ$907,$CA435,CF435)</f>
        <v>#N/A</v>
      </c>
      <c r="Z435" s="34" t="e">
        <f>INDEX(Curves!$A$12:$AZ$907,$CA435,CG435)</f>
        <v>#N/A</v>
      </c>
      <c r="AA435" s="34" t="e">
        <f>INDEX(Curves!$A$12:$AZ$907,$CA435,CH435)</f>
        <v>#N/A</v>
      </c>
      <c r="AB435" s="34"/>
      <c r="AC435" s="34" t="e">
        <f>INDEX(Curves!$A$12:$AZ$907,$CA435,CJ435)</f>
        <v>#N/A</v>
      </c>
      <c r="AD435" s="34" t="e">
        <f>INDEX(Curves!$A$12:$AZ$907,$CA435,CK435)</f>
        <v>#N/A</v>
      </c>
      <c r="AE435" s="34" t="e">
        <f>INDEX(Curves!$A$12:$AZ$907,$CA435,CL435)</f>
        <v>#N/A</v>
      </c>
      <c r="AF435" s="34"/>
      <c r="AG435" s="34" t="e">
        <f>INDEX(Curves!$A$12:$AZ$907,$CA435,CN435)</f>
        <v>#N/A</v>
      </c>
      <c r="AH435" s="34" t="e">
        <f>INDEX(Curves!$A$12:$AZ$907,$CA435,CO435)</f>
        <v>#N/A</v>
      </c>
      <c r="AI435" s="34" t="e">
        <f>INDEX(Curves!$A$12:$AZ$907,$CA435,CP435)</f>
        <v>#N/A</v>
      </c>
      <c r="AJ435" s="34"/>
      <c r="AK435" s="34" t="e">
        <f>INDEX(Curves!$A$12:$AZ$907,$CA435,CR435)</f>
        <v>#N/A</v>
      </c>
      <c r="AL435" s="34" t="e">
        <f>INDEX(Curves!$A$12:$AZ$907,$CA435,CS435)</f>
        <v>#N/A</v>
      </c>
      <c r="AM435" s="34" t="e">
        <f>INDEX(Curves!$A$12:$AZ$907,$CA435,CT435)</f>
        <v>#N/A</v>
      </c>
      <c r="AN435" s="34"/>
      <c r="AO435" s="34" t="e">
        <f>INDEX(Curves!$A$12:$AZ$907,$CA435,CV435)</f>
        <v>#N/A</v>
      </c>
      <c r="AP435" s="34" t="e">
        <f>INDEX(Curves!$A$12:$AZ$907,$CA435,CW435)</f>
        <v>#N/A</v>
      </c>
      <c r="AQ435" s="34" t="e">
        <f>INDEX(Curves!$A$12:$AZ$907,$CA435,CX435)</f>
        <v>#N/A</v>
      </c>
      <c r="AR435" s="34"/>
      <c r="AS435" s="34" t="e">
        <f>INDEX(Curves!$A$12:$AZ$907,$CA435,CZ435)</f>
        <v>#N/A</v>
      </c>
      <c r="AT435" s="34" t="e">
        <f>INDEX(Curves!$A$12:$AZ$907,$CA435,DA435)</f>
        <v>#N/A</v>
      </c>
      <c r="AU435" s="34" t="e">
        <f>INDEX(Curves!$A$12:$AZ$907,$CA435,DB435)</f>
        <v>#N/A</v>
      </c>
      <c r="AV435" s="34"/>
      <c r="AW435" s="34" t="e">
        <f>INDEX(Curves!$A$12:$AZ$907,$CA435,DD435)</f>
        <v>#N/A</v>
      </c>
      <c r="AX435" s="34" t="e">
        <f>INDEX(Curves!$A$12:$AZ$907,$CA435,DE435)</f>
        <v>#N/A</v>
      </c>
      <c r="AY435" s="34" t="e">
        <f>INDEX(Curves!$A$12:$AZ$907,$CA435,DF435)</f>
        <v>#N/A</v>
      </c>
      <c r="AZ435" s="34"/>
      <c r="BA435" s="34" t="e">
        <f>INDEX(Curves!$A$12:$AZ$907,$CA435,DH435)</f>
        <v>#N/A</v>
      </c>
      <c r="BB435" s="34" t="e">
        <f>INDEX(Curves!$A$12:$AZ$907,$CA435,DI435)</f>
        <v>#N/A</v>
      </c>
      <c r="BC435" s="34" t="e">
        <f>INDEX(Curves!$A$12:$AZ$907,$CA435,DJ435)</f>
        <v>#N/A</v>
      </c>
      <c r="BD435" s="34"/>
      <c r="BE435" s="34" t="e">
        <f>INDEX(Curves!$A$12:$AZ$907,$CA435,DL435)</f>
        <v>#N/A</v>
      </c>
      <c r="BF435" s="34" t="e">
        <f>INDEX(Curves!$A$12:$AZ$907,$CA435,DM435)</f>
        <v>#N/A</v>
      </c>
      <c r="BG435" s="34" t="e">
        <f>INDEX(Curves!$A$12:$AZ$907,$CA435,DN435)</f>
        <v>#N/A</v>
      </c>
      <c r="BH435" s="34"/>
      <c r="BI435" s="34" t="e">
        <f>INDEX(Curves!$A$12:$AZ$907,$CA435,DP435)</f>
        <v>#N/A</v>
      </c>
      <c r="BJ435" s="34" t="e">
        <f>INDEX(Curves!$A$12:$AZ$907,$CA435,DQ435)</f>
        <v>#N/A</v>
      </c>
      <c r="BK435" s="34" t="e">
        <f>INDEX(Curves!$A$12:$AZ$907,$CA435,DR435)</f>
        <v>#N/A</v>
      </c>
      <c r="BL435"/>
      <c r="BM435"/>
      <c r="BN435" s="17">
        <f t="shared" si="503"/>
        <v>36647</v>
      </c>
      <c r="BO435" s="17">
        <f t="shared" ref="BO435:BX435" si="551">EOMONTH(BN435,1)</f>
        <v>36707</v>
      </c>
      <c r="BP435" s="17">
        <f t="shared" si="551"/>
        <v>36738</v>
      </c>
      <c r="BQ435" s="17">
        <f t="shared" si="551"/>
        <v>36769</v>
      </c>
      <c r="BR435" s="17">
        <f t="shared" si="551"/>
        <v>36799</v>
      </c>
      <c r="BS435" s="17">
        <f t="shared" si="551"/>
        <v>36830</v>
      </c>
      <c r="BT435" s="17">
        <f t="shared" si="551"/>
        <v>36860</v>
      </c>
      <c r="BU435" s="17">
        <f t="shared" si="551"/>
        <v>36891</v>
      </c>
      <c r="BV435" s="17">
        <f t="shared" si="551"/>
        <v>36922</v>
      </c>
      <c r="BW435" s="17">
        <f t="shared" si="551"/>
        <v>36950</v>
      </c>
      <c r="BX435" s="17">
        <f t="shared" si="551"/>
        <v>36981</v>
      </c>
      <c r="BY435" s="9"/>
      <c r="CA435" s="12" t="e">
        <f>MATCH(C435,Curves!$C$12:$C$433,0)</f>
        <v>#N/A</v>
      </c>
      <c r="CB435" s="12">
        <f>MATCH(CONCATENATE("NG ",TEXT($BN435,"mmm-yyyy")),Curves!$11:$11,0)</f>
        <v>20</v>
      </c>
      <c r="CC435" s="12">
        <f>MATCH(CONCATENATE("B ",TEXT($BN435,"mmm-yyyy")),Curves!$11:$11,0)</f>
        <v>8</v>
      </c>
      <c r="CD435" s="12">
        <f>MATCH(CONCATENATE("DISC ",TEXT($BN435,"mmm-yyyy")),Curves!$11:$11,0)</f>
        <v>32</v>
      </c>
      <c r="CE435" s="12"/>
      <c r="CF435" s="12">
        <f>MATCH(CONCATENATE("NG ",TEXT($BO435,"mmm-yyyy")),Curves!$11:$11,0)</f>
        <v>21</v>
      </c>
      <c r="CG435" s="12">
        <f>MATCH(CONCATENATE("B ",TEXT($BO435,"mmm-yyyy")),Curves!$11:$11,0)</f>
        <v>9</v>
      </c>
      <c r="CH435" s="12">
        <f>MATCH(CONCATENATE("DISC ",TEXT($BO435,"mmm-yyyy")),Curves!$11:$11,0)</f>
        <v>33</v>
      </c>
      <c r="CI435" s="12"/>
      <c r="CJ435" s="12">
        <f>MATCH(CONCATENATE("NG ",TEXT($BP435,"mmm-yyyy")),Curves!$11:$11,0)</f>
        <v>22</v>
      </c>
      <c r="CK435" s="12">
        <f>MATCH(CONCATENATE("B ",TEXT($BP435,"mmm-yyyy")),Curves!$11:$11,0)</f>
        <v>10</v>
      </c>
      <c r="CL435" s="12">
        <f>MATCH(CONCATENATE("DISC ",TEXT($BP435,"mmm-yyyy")),Curves!$11:$11,0)</f>
        <v>34</v>
      </c>
      <c r="CM435" s="12"/>
      <c r="CN435" s="12">
        <f>MATCH(CONCATENATE("NG ",TEXT($BQ435,"mmm-yyyy")),Curves!$11:$11,0)</f>
        <v>23</v>
      </c>
      <c r="CO435" s="12">
        <f>MATCH(CONCATENATE("B ",TEXT($BQ435,"mmm-yyyy")),Curves!$11:$11,0)</f>
        <v>11</v>
      </c>
      <c r="CP435" s="12">
        <f>MATCH(CONCATENATE("DISC ",TEXT($BQ435,"mmm-yyyy")),Curves!$11:$11,0)</f>
        <v>35</v>
      </c>
      <c r="CQ435" s="12"/>
      <c r="CR435" s="12">
        <f>MATCH(CONCATENATE("NG ",TEXT($BR435,"mmm-yyyy")),Curves!$11:$11,0)</f>
        <v>24</v>
      </c>
      <c r="CS435" s="12">
        <f>MATCH(CONCATENATE("B ",TEXT($BR435,"mmm-yyyy")),Curves!$11:$11,0)</f>
        <v>12</v>
      </c>
      <c r="CT435" s="12">
        <f>MATCH(CONCATENATE("DISC ",TEXT($BR435,"mmm-yyyy")),Curves!$11:$11,0)</f>
        <v>36</v>
      </c>
      <c r="CU435" s="12"/>
      <c r="CV435" s="12">
        <f>MATCH(CONCATENATE("NG ",TEXT($BS435,"mmm-yyyy")),Curves!$11:$11,0)</f>
        <v>25</v>
      </c>
      <c r="CW435" s="12">
        <f>MATCH(CONCATENATE("B ",TEXT($BS435,"mmm-yyyy")),Curves!$11:$11,0)</f>
        <v>13</v>
      </c>
      <c r="CX435" s="12">
        <f>MATCH(CONCATENATE("DISC ",TEXT($BS435,"mmm-yyyy")),Curves!$11:$11,0)</f>
        <v>37</v>
      </c>
      <c r="CY435" s="12"/>
      <c r="CZ435" s="12">
        <f>MATCH(CONCATENATE("NG ",TEXT($BT435,"mmm-yyyy")),Curves!$11:$11,0)</f>
        <v>26</v>
      </c>
      <c r="DA435" s="12">
        <f>MATCH(CONCATENATE("B ",TEXT($BT435,"mmm-yyyy")),Curves!$11:$11,0)</f>
        <v>14</v>
      </c>
      <c r="DB435" s="12">
        <f>MATCH(CONCATENATE("DISC ",TEXT($BT435,"mmm-yyyy")),Curves!$11:$11,0)</f>
        <v>38</v>
      </c>
      <c r="DC435" s="12"/>
      <c r="DD435" s="12">
        <f>MATCH(CONCATENATE("NG ",TEXT($BU435,"mmm-yyyy")),Curves!$11:$11,0)</f>
        <v>27</v>
      </c>
      <c r="DE435" s="12">
        <f>MATCH(CONCATENATE("B ",TEXT($BU435,"mmm-yyyy")),Curves!$11:$11,0)</f>
        <v>15</v>
      </c>
      <c r="DF435" s="12">
        <f>MATCH(CONCATENATE("DISC ",TEXT($BU435,"mmm-yyyy")),Curves!$11:$11,0)</f>
        <v>39</v>
      </c>
      <c r="DG435" s="12"/>
      <c r="DH435" s="12">
        <f>MATCH(CONCATENATE("NG ",TEXT($BV435,"mmm-yyyy")),Curves!$11:$11,0)</f>
        <v>28</v>
      </c>
      <c r="DI435" s="12">
        <f>MATCH(CONCATENATE("B ",TEXT($BV435,"mmm-yyyy")),Curves!$11:$11,0)</f>
        <v>16</v>
      </c>
      <c r="DJ435" s="12">
        <f>MATCH(CONCATENATE("DISC ",TEXT($BV435,"mmm-yyyy")),Curves!$11:$11,0)</f>
        <v>40</v>
      </c>
      <c r="DL435" s="12">
        <f>MATCH(CONCATENATE("NG ",TEXT($BW435,"mmm-yyyy")),Curves!$11:$11,0)</f>
        <v>29</v>
      </c>
      <c r="DM435" s="12">
        <f>MATCH(CONCATENATE("B ",TEXT($BW435,"mmm-yyyy")),Curves!$11:$11,0)</f>
        <v>17</v>
      </c>
      <c r="DN435" s="12">
        <f>MATCH(CONCATENATE("DISC ",TEXT($BW435,"mmm-yyyy")),Curves!$11:$11,0)</f>
        <v>41</v>
      </c>
      <c r="DP435" s="12">
        <f>MATCH(CONCATENATE("NG ",TEXT($BX435,"mmm-yyyy")),Curves!$11:$11,0)</f>
        <v>30</v>
      </c>
      <c r="DQ435" s="12">
        <f>MATCH(CONCATENATE("B ",TEXT($BX435,"mmm-yyyy")),Curves!$11:$11,0)</f>
        <v>18</v>
      </c>
      <c r="DR435" s="12">
        <f>MATCH(CONCATENATE("DISC ",TEXT($BX435,"mmm-yyyy")),Curves!$11:$11,0)</f>
        <v>42</v>
      </c>
    </row>
    <row r="436" spans="2:122" x14ac:dyDescent="0.2">
      <c r="B436" s="6" t="str">
        <f t="shared" si="487"/>
        <v/>
      </c>
      <c r="C436" s="27" t="str">
        <f>IF(Curves!C445&lt;&gt;"",Curves!C445,"")</f>
        <v/>
      </c>
      <c r="D436" s="31"/>
      <c r="E436" s="20" t="e">
        <f t="shared" si="488"/>
        <v>#N/A</v>
      </c>
      <c r="F436" s="20" t="e">
        <f t="shared" si="490"/>
        <v>#N/A</v>
      </c>
      <c r="G436" s="20" t="e">
        <f t="shared" si="491"/>
        <v>#N/A</v>
      </c>
      <c r="H436" s="20" t="e">
        <f t="shared" si="492"/>
        <v>#N/A</v>
      </c>
      <c r="I436" s="20" t="e">
        <f t="shared" si="493"/>
        <v>#N/A</v>
      </c>
      <c r="J436" s="20" t="e">
        <f t="shared" si="494"/>
        <v>#N/A</v>
      </c>
      <c r="K436" s="20" t="e">
        <f t="shared" si="495"/>
        <v>#N/A</v>
      </c>
      <c r="L436" s="20" t="e">
        <f t="shared" si="496"/>
        <v>#N/A</v>
      </c>
      <c r="M436" s="20" t="e">
        <f t="shared" si="497"/>
        <v>#N/A</v>
      </c>
      <c r="N436" s="20" t="e">
        <f t="shared" si="498"/>
        <v>#N/A</v>
      </c>
      <c r="O436" s="21" t="e">
        <f t="shared" si="499"/>
        <v>#N/A</v>
      </c>
      <c r="P436" s="20"/>
      <c r="Q436" s="50" t="e">
        <f t="shared" si="500"/>
        <v>#N/A</v>
      </c>
      <c r="R436" s="50" t="e">
        <f t="shared" si="549"/>
        <v>#N/A</v>
      </c>
      <c r="S436" s="51" t="e">
        <f t="shared" si="501"/>
        <v>#N/A</v>
      </c>
      <c r="U436" s="34" t="e">
        <f>INDEX(Curves!$A$12:$AZ$907,$CA436,CB436)</f>
        <v>#N/A</v>
      </c>
      <c r="V436" s="34" t="e">
        <f>INDEX(Curves!$A$12:$AZ$907,$CA436,CC436)</f>
        <v>#N/A</v>
      </c>
      <c r="W436" s="34" t="e">
        <f>INDEX(Curves!$A$12:$AZ$907,$CA436,CD436)</f>
        <v>#N/A</v>
      </c>
      <c r="X436" s="34"/>
      <c r="Y436" s="34" t="e">
        <f>INDEX(Curves!$A$12:$AZ$907,$CA436,CF436)</f>
        <v>#N/A</v>
      </c>
      <c r="Z436" s="34" t="e">
        <f>INDEX(Curves!$A$12:$AZ$907,$CA436,CG436)</f>
        <v>#N/A</v>
      </c>
      <c r="AA436" s="34" t="e">
        <f>INDEX(Curves!$A$12:$AZ$907,$CA436,CH436)</f>
        <v>#N/A</v>
      </c>
      <c r="AB436" s="34"/>
      <c r="AC436" s="34" t="e">
        <f>INDEX(Curves!$A$12:$AZ$907,$CA436,CJ436)</f>
        <v>#N/A</v>
      </c>
      <c r="AD436" s="34" t="e">
        <f>INDEX(Curves!$A$12:$AZ$907,$CA436,CK436)</f>
        <v>#N/A</v>
      </c>
      <c r="AE436" s="34" t="e">
        <f>INDEX(Curves!$A$12:$AZ$907,$CA436,CL436)</f>
        <v>#N/A</v>
      </c>
      <c r="AF436" s="34"/>
      <c r="AG436" s="34" t="e">
        <f>INDEX(Curves!$A$12:$AZ$907,$CA436,CN436)</f>
        <v>#N/A</v>
      </c>
      <c r="AH436" s="34" t="e">
        <f>INDEX(Curves!$A$12:$AZ$907,$CA436,CO436)</f>
        <v>#N/A</v>
      </c>
      <c r="AI436" s="34" t="e">
        <f>INDEX(Curves!$A$12:$AZ$907,$CA436,CP436)</f>
        <v>#N/A</v>
      </c>
      <c r="AJ436" s="34"/>
      <c r="AK436" s="34" t="e">
        <f>INDEX(Curves!$A$12:$AZ$907,$CA436,CR436)</f>
        <v>#N/A</v>
      </c>
      <c r="AL436" s="34" t="e">
        <f>INDEX(Curves!$A$12:$AZ$907,$CA436,CS436)</f>
        <v>#N/A</v>
      </c>
      <c r="AM436" s="34" t="e">
        <f>INDEX(Curves!$A$12:$AZ$907,$CA436,CT436)</f>
        <v>#N/A</v>
      </c>
      <c r="AN436" s="34"/>
      <c r="AO436" s="34" t="e">
        <f>INDEX(Curves!$A$12:$AZ$907,$CA436,CV436)</f>
        <v>#N/A</v>
      </c>
      <c r="AP436" s="34" t="e">
        <f>INDEX(Curves!$A$12:$AZ$907,$CA436,CW436)</f>
        <v>#N/A</v>
      </c>
      <c r="AQ436" s="34" t="e">
        <f>INDEX(Curves!$A$12:$AZ$907,$CA436,CX436)</f>
        <v>#N/A</v>
      </c>
      <c r="AR436" s="34"/>
      <c r="AS436" s="34" t="e">
        <f>INDEX(Curves!$A$12:$AZ$907,$CA436,CZ436)</f>
        <v>#N/A</v>
      </c>
      <c r="AT436" s="34" t="e">
        <f>INDEX(Curves!$A$12:$AZ$907,$CA436,DA436)</f>
        <v>#N/A</v>
      </c>
      <c r="AU436" s="34" t="e">
        <f>INDEX(Curves!$A$12:$AZ$907,$CA436,DB436)</f>
        <v>#N/A</v>
      </c>
      <c r="AV436" s="34"/>
      <c r="AW436" s="34" t="e">
        <f>INDEX(Curves!$A$12:$AZ$907,$CA436,DD436)</f>
        <v>#N/A</v>
      </c>
      <c r="AX436" s="34" t="e">
        <f>INDEX(Curves!$A$12:$AZ$907,$CA436,DE436)</f>
        <v>#N/A</v>
      </c>
      <c r="AY436" s="34" t="e">
        <f>INDEX(Curves!$A$12:$AZ$907,$CA436,DF436)</f>
        <v>#N/A</v>
      </c>
      <c r="AZ436" s="34"/>
      <c r="BA436" s="34" t="e">
        <f>INDEX(Curves!$A$12:$AZ$907,$CA436,DH436)</f>
        <v>#N/A</v>
      </c>
      <c r="BB436" s="34" t="e">
        <f>INDEX(Curves!$A$12:$AZ$907,$CA436,DI436)</f>
        <v>#N/A</v>
      </c>
      <c r="BC436" s="34" t="e">
        <f>INDEX(Curves!$A$12:$AZ$907,$CA436,DJ436)</f>
        <v>#N/A</v>
      </c>
      <c r="BD436" s="34"/>
      <c r="BE436" s="34" t="e">
        <f>INDEX(Curves!$A$12:$AZ$907,$CA436,DL436)</f>
        <v>#N/A</v>
      </c>
      <c r="BF436" s="34" t="e">
        <f>INDEX(Curves!$A$12:$AZ$907,$CA436,DM436)</f>
        <v>#N/A</v>
      </c>
      <c r="BG436" s="34" t="e">
        <f>INDEX(Curves!$A$12:$AZ$907,$CA436,DN436)</f>
        <v>#N/A</v>
      </c>
      <c r="BH436" s="34"/>
      <c r="BI436" s="34" t="e">
        <f>INDEX(Curves!$A$12:$AZ$907,$CA436,DP436)</f>
        <v>#N/A</v>
      </c>
      <c r="BJ436" s="34" t="e">
        <f>INDEX(Curves!$A$12:$AZ$907,$CA436,DQ436)</f>
        <v>#N/A</v>
      </c>
      <c r="BK436" s="34" t="e">
        <f>INDEX(Curves!$A$12:$AZ$907,$CA436,DR436)</f>
        <v>#N/A</v>
      </c>
      <c r="BL436"/>
      <c r="BM436"/>
      <c r="BN436" s="17">
        <f t="shared" si="503"/>
        <v>36647</v>
      </c>
      <c r="BO436" s="17">
        <f t="shared" ref="BO436:BX436" si="552">EOMONTH(BN436,1)</f>
        <v>36707</v>
      </c>
      <c r="BP436" s="17">
        <f t="shared" si="552"/>
        <v>36738</v>
      </c>
      <c r="BQ436" s="17">
        <f t="shared" si="552"/>
        <v>36769</v>
      </c>
      <c r="BR436" s="17">
        <f t="shared" si="552"/>
        <v>36799</v>
      </c>
      <c r="BS436" s="17">
        <f t="shared" si="552"/>
        <v>36830</v>
      </c>
      <c r="BT436" s="17">
        <f t="shared" si="552"/>
        <v>36860</v>
      </c>
      <c r="BU436" s="17">
        <f t="shared" si="552"/>
        <v>36891</v>
      </c>
      <c r="BV436" s="17">
        <f t="shared" si="552"/>
        <v>36922</v>
      </c>
      <c r="BW436" s="17">
        <f t="shared" si="552"/>
        <v>36950</v>
      </c>
      <c r="BX436" s="17">
        <f t="shared" si="552"/>
        <v>36981</v>
      </c>
      <c r="BY436" s="9"/>
      <c r="CA436" s="12" t="e">
        <f>MATCH(C436,Curves!$C$12:$C$433,0)</f>
        <v>#N/A</v>
      </c>
      <c r="CB436" s="12">
        <f>MATCH(CONCATENATE("NG ",TEXT($BN436,"mmm-yyyy")),Curves!$11:$11,0)</f>
        <v>20</v>
      </c>
      <c r="CC436" s="12">
        <f>MATCH(CONCATENATE("B ",TEXT($BN436,"mmm-yyyy")),Curves!$11:$11,0)</f>
        <v>8</v>
      </c>
      <c r="CD436" s="12">
        <f>MATCH(CONCATENATE("DISC ",TEXT($BN436,"mmm-yyyy")),Curves!$11:$11,0)</f>
        <v>32</v>
      </c>
      <c r="CE436" s="12"/>
      <c r="CF436" s="12">
        <f>MATCH(CONCATENATE("NG ",TEXT($BO436,"mmm-yyyy")),Curves!$11:$11,0)</f>
        <v>21</v>
      </c>
      <c r="CG436" s="12">
        <f>MATCH(CONCATENATE("B ",TEXT($BO436,"mmm-yyyy")),Curves!$11:$11,0)</f>
        <v>9</v>
      </c>
      <c r="CH436" s="12">
        <f>MATCH(CONCATENATE("DISC ",TEXT($BO436,"mmm-yyyy")),Curves!$11:$11,0)</f>
        <v>33</v>
      </c>
      <c r="CI436" s="12"/>
      <c r="CJ436" s="12">
        <f>MATCH(CONCATENATE("NG ",TEXT($BP436,"mmm-yyyy")),Curves!$11:$11,0)</f>
        <v>22</v>
      </c>
      <c r="CK436" s="12">
        <f>MATCH(CONCATENATE("B ",TEXT($BP436,"mmm-yyyy")),Curves!$11:$11,0)</f>
        <v>10</v>
      </c>
      <c r="CL436" s="12">
        <f>MATCH(CONCATENATE("DISC ",TEXT($BP436,"mmm-yyyy")),Curves!$11:$11,0)</f>
        <v>34</v>
      </c>
      <c r="CM436" s="12"/>
      <c r="CN436" s="12">
        <f>MATCH(CONCATENATE("NG ",TEXT($BQ436,"mmm-yyyy")),Curves!$11:$11,0)</f>
        <v>23</v>
      </c>
      <c r="CO436" s="12">
        <f>MATCH(CONCATENATE("B ",TEXT($BQ436,"mmm-yyyy")),Curves!$11:$11,0)</f>
        <v>11</v>
      </c>
      <c r="CP436" s="12">
        <f>MATCH(CONCATENATE("DISC ",TEXT($BQ436,"mmm-yyyy")),Curves!$11:$11,0)</f>
        <v>35</v>
      </c>
      <c r="CQ436" s="12"/>
      <c r="CR436" s="12">
        <f>MATCH(CONCATENATE("NG ",TEXT($BR436,"mmm-yyyy")),Curves!$11:$11,0)</f>
        <v>24</v>
      </c>
      <c r="CS436" s="12">
        <f>MATCH(CONCATENATE("B ",TEXT($BR436,"mmm-yyyy")),Curves!$11:$11,0)</f>
        <v>12</v>
      </c>
      <c r="CT436" s="12">
        <f>MATCH(CONCATENATE("DISC ",TEXT($BR436,"mmm-yyyy")),Curves!$11:$11,0)</f>
        <v>36</v>
      </c>
      <c r="CU436" s="12"/>
      <c r="CV436" s="12">
        <f>MATCH(CONCATENATE("NG ",TEXT($BS436,"mmm-yyyy")),Curves!$11:$11,0)</f>
        <v>25</v>
      </c>
      <c r="CW436" s="12">
        <f>MATCH(CONCATENATE("B ",TEXT($BS436,"mmm-yyyy")),Curves!$11:$11,0)</f>
        <v>13</v>
      </c>
      <c r="CX436" s="12">
        <f>MATCH(CONCATENATE("DISC ",TEXT($BS436,"mmm-yyyy")),Curves!$11:$11,0)</f>
        <v>37</v>
      </c>
      <c r="CY436" s="12"/>
      <c r="CZ436" s="12">
        <f>MATCH(CONCATENATE("NG ",TEXT($BT436,"mmm-yyyy")),Curves!$11:$11,0)</f>
        <v>26</v>
      </c>
      <c r="DA436" s="12">
        <f>MATCH(CONCATENATE("B ",TEXT($BT436,"mmm-yyyy")),Curves!$11:$11,0)</f>
        <v>14</v>
      </c>
      <c r="DB436" s="12">
        <f>MATCH(CONCATENATE("DISC ",TEXT($BT436,"mmm-yyyy")),Curves!$11:$11,0)</f>
        <v>38</v>
      </c>
      <c r="DC436" s="12"/>
      <c r="DD436" s="12">
        <f>MATCH(CONCATENATE("NG ",TEXT($BU436,"mmm-yyyy")),Curves!$11:$11,0)</f>
        <v>27</v>
      </c>
      <c r="DE436" s="12">
        <f>MATCH(CONCATENATE("B ",TEXT($BU436,"mmm-yyyy")),Curves!$11:$11,0)</f>
        <v>15</v>
      </c>
      <c r="DF436" s="12">
        <f>MATCH(CONCATENATE("DISC ",TEXT($BU436,"mmm-yyyy")),Curves!$11:$11,0)</f>
        <v>39</v>
      </c>
      <c r="DG436" s="12"/>
      <c r="DH436" s="12">
        <f>MATCH(CONCATENATE("NG ",TEXT($BV436,"mmm-yyyy")),Curves!$11:$11,0)</f>
        <v>28</v>
      </c>
      <c r="DI436" s="12">
        <f>MATCH(CONCATENATE("B ",TEXT($BV436,"mmm-yyyy")),Curves!$11:$11,0)</f>
        <v>16</v>
      </c>
      <c r="DJ436" s="12">
        <f>MATCH(CONCATENATE("DISC ",TEXT($BV436,"mmm-yyyy")),Curves!$11:$11,0)</f>
        <v>40</v>
      </c>
      <c r="DL436" s="12">
        <f>MATCH(CONCATENATE("NG ",TEXT($BW436,"mmm-yyyy")),Curves!$11:$11,0)</f>
        <v>29</v>
      </c>
      <c r="DM436" s="12">
        <f>MATCH(CONCATENATE("B ",TEXT($BW436,"mmm-yyyy")),Curves!$11:$11,0)</f>
        <v>17</v>
      </c>
      <c r="DN436" s="12">
        <f>MATCH(CONCATENATE("DISC ",TEXT($BW436,"mmm-yyyy")),Curves!$11:$11,0)</f>
        <v>41</v>
      </c>
      <c r="DP436" s="12">
        <f>MATCH(CONCATENATE("NG ",TEXT($BX436,"mmm-yyyy")),Curves!$11:$11,0)</f>
        <v>30</v>
      </c>
      <c r="DQ436" s="12">
        <f>MATCH(CONCATENATE("B ",TEXT($BX436,"mmm-yyyy")),Curves!$11:$11,0)</f>
        <v>18</v>
      </c>
      <c r="DR436" s="12">
        <f>MATCH(CONCATENATE("DISC ",TEXT($BX436,"mmm-yyyy")),Curves!$11:$11,0)</f>
        <v>42</v>
      </c>
    </row>
    <row r="437" spans="2:122" x14ac:dyDescent="0.2">
      <c r="B437" s="6" t="str">
        <f t="shared" si="487"/>
        <v/>
      </c>
      <c r="C437" s="27" t="str">
        <f>IF(Curves!C446&lt;&gt;"",Curves!C446,"")</f>
        <v/>
      </c>
      <c r="D437" s="31"/>
      <c r="E437" s="20" t="e">
        <f t="shared" si="488"/>
        <v>#N/A</v>
      </c>
      <c r="F437" s="20" t="e">
        <f t="shared" si="490"/>
        <v>#N/A</v>
      </c>
      <c r="G437" s="20" t="e">
        <f t="shared" si="491"/>
        <v>#N/A</v>
      </c>
      <c r="H437" s="20" t="e">
        <f t="shared" si="492"/>
        <v>#N/A</v>
      </c>
      <c r="I437" s="20" t="e">
        <f t="shared" si="493"/>
        <v>#N/A</v>
      </c>
      <c r="J437" s="20" t="e">
        <f t="shared" si="494"/>
        <v>#N/A</v>
      </c>
      <c r="K437" s="20" t="e">
        <f t="shared" si="495"/>
        <v>#N/A</v>
      </c>
      <c r="L437" s="20" t="e">
        <f t="shared" si="496"/>
        <v>#N/A</v>
      </c>
      <c r="M437" s="20" t="e">
        <f t="shared" si="497"/>
        <v>#N/A</v>
      </c>
      <c r="N437" s="20" t="e">
        <f t="shared" si="498"/>
        <v>#N/A</v>
      </c>
      <c r="O437" s="21" t="e">
        <f t="shared" si="499"/>
        <v>#N/A</v>
      </c>
      <c r="P437" s="20"/>
      <c r="Q437" s="50" t="e">
        <f t="shared" si="500"/>
        <v>#N/A</v>
      </c>
      <c r="R437" s="50" t="e">
        <f t="shared" si="549"/>
        <v>#N/A</v>
      </c>
      <c r="S437" s="51" t="e">
        <f t="shared" si="501"/>
        <v>#N/A</v>
      </c>
      <c r="U437" s="34" t="e">
        <f>INDEX(Curves!$A$12:$AZ$907,$CA437,CB437)</f>
        <v>#N/A</v>
      </c>
      <c r="V437" s="34" t="e">
        <f>INDEX(Curves!$A$12:$AZ$907,$CA437,CC437)</f>
        <v>#N/A</v>
      </c>
      <c r="W437" s="34" t="e">
        <f>INDEX(Curves!$A$12:$AZ$907,$CA437,CD437)</f>
        <v>#N/A</v>
      </c>
      <c r="X437" s="34"/>
      <c r="Y437" s="34" t="e">
        <f>INDEX(Curves!$A$12:$AZ$907,$CA437,CF437)</f>
        <v>#N/A</v>
      </c>
      <c r="Z437" s="34" t="e">
        <f>INDEX(Curves!$A$12:$AZ$907,$CA437,CG437)</f>
        <v>#N/A</v>
      </c>
      <c r="AA437" s="34" t="e">
        <f>INDEX(Curves!$A$12:$AZ$907,$CA437,CH437)</f>
        <v>#N/A</v>
      </c>
      <c r="AB437" s="34"/>
      <c r="AC437" s="34" t="e">
        <f>INDEX(Curves!$A$12:$AZ$907,$CA437,CJ437)</f>
        <v>#N/A</v>
      </c>
      <c r="AD437" s="34" t="e">
        <f>INDEX(Curves!$A$12:$AZ$907,$CA437,CK437)</f>
        <v>#N/A</v>
      </c>
      <c r="AE437" s="34" t="e">
        <f>INDEX(Curves!$A$12:$AZ$907,$CA437,CL437)</f>
        <v>#N/A</v>
      </c>
      <c r="AF437" s="34"/>
      <c r="AG437" s="34" t="e">
        <f>INDEX(Curves!$A$12:$AZ$907,$CA437,CN437)</f>
        <v>#N/A</v>
      </c>
      <c r="AH437" s="34" t="e">
        <f>INDEX(Curves!$A$12:$AZ$907,$CA437,CO437)</f>
        <v>#N/A</v>
      </c>
      <c r="AI437" s="34" t="e">
        <f>INDEX(Curves!$A$12:$AZ$907,$CA437,CP437)</f>
        <v>#N/A</v>
      </c>
      <c r="AJ437" s="34"/>
      <c r="AK437" s="34" t="e">
        <f>INDEX(Curves!$A$12:$AZ$907,$CA437,CR437)</f>
        <v>#N/A</v>
      </c>
      <c r="AL437" s="34" t="e">
        <f>INDEX(Curves!$A$12:$AZ$907,$CA437,CS437)</f>
        <v>#N/A</v>
      </c>
      <c r="AM437" s="34" t="e">
        <f>INDEX(Curves!$A$12:$AZ$907,$CA437,CT437)</f>
        <v>#N/A</v>
      </c>
      <c r="AN437" s="34"/>
      <c r="AO437" s="34" t="e">
        <f>INDEX(Curves!$A$12:$AZ$907,$CA437,CV437)</f>
        <v>#N/A</v>
      </c>
      <c r="AP437" s="34" t="e">
        <f>INDEX(Curves!$A$12:$AZ$907,$CA437,CW437)</f>
        <v>#N/A</v>
      </c>
      <c r="AQ437" s="34" t="e">
        <f>INDEX(Curves!$A$12:$AZ$907,$CA437,CX437)</f>
        <v>#N/A</v>
      </c>
      <c r="AR437" s="34"/>
      <c r="AS437" s="34" t="e">
        <f>INDEX(Curves!$A$12:$AZ$907,$CA437,CZ437)</f>
        <v>#N/A</v>
      </c>
      <c r="AT437" s="34" t="e">
        <f>INDEX(Curves!$A$12:$AZ$907,$CA437,DA437)</f>
        <v>#N/A</v>
      </c>
      <c r="AU437" s="34" t="e">
        <f>INDEX(Curves!$A$12:$AZ$907,$CA437,DB437)</f>
        <v>#N/A</v>
      </c>
      <c r="AV437" s="34"/>
      <c r="AW437" s="34" t="e">
        <f>INDEX(Curves!$A$12:$AZ$907,$CA437,DD437)</f>
        <v>#N/A</v>
      </c>
      <c r="AX437" s="34" t="e">
        <f>INDEX(Curves!$A$12:$AZ$907,$CA437,DE437)</f>
        <v>#N/A</v>
      </c>
      <c r="AY437" s="34" t="e">
        <f>INDEX(Curves!$A$12:$AZ$907,$CA437,DF437)</f>
        <v>#N/A</v>
      </c>
      <c r="AZ437" s="34"/>
      <c r="BA437" s="34" t="e">
        <f>INDEX(Curves!$A$12:$AZ$907,$CA437,DH437)</f>
        <v>#N/A</v>
      </c>
      <c r="BB437" s="34" t="e">
        <f>INDEX(Curves!$A$12:$AZ$907,$CA437,DI437)</f>
        <v>#N/A</v>
      </c>
      <c r="BC437" s="34" t="e">
        <f>INDEX(Curves!$A$12:$AZ$907,$CA437,DJ437)</f>
        <v>#N/A</v>
      </c>
      <c r="BD437" s="34"/>
      <c r="BE437" s="34" t="e">
        <f>INDEX(Curves!$A$12:$AZ$907,$CA437,DL437)</f>
        <v>#N/A</v>
      </c>
      <c r="BF437" s="34" t="e">
        <f>INDEX(Curves!$A$12:$AZ$907,$CA437,DM437)</f>
        <v>#N/A</v>
      </c>
      <c r="BG437" s="34" t="e">
        <f>INDEX(Curves!$A$12:$AZ$907,$CA437,DN437)</f>
        <v>#N/A</v>
      </c>
      <c r="BH437" s="34"/>
      <c r="BI437" s="34" t="e">
        <f>INDEX(Curves!$A$12:$AZ$907,$CA437,DP437)</f>
        <v>#N/A</v>
      </c>
      <c r="BJ437" s="34" t="e">
        <f>INDEX(Curves!$A$12:$AZ$907,$CA437,DQ437)</f>
        <v>#N/A</v>
      </c>
      <c r="BK437" s="34" t="e">
        <f>INDEX(Curves!$A$12:$AZ$907,$CA437,DR437)</f>
        <v>#N/A</v>
      </c>
      <c r="BL437"/>
      <c r="BM437"/>
      <c r="BN437" s="17">
        <f t="shared" si="503"/>
        <v>36647</v>
      </c>
      <c r="BO437" s="17">
        <f t="shared" ref="BO437:BX437" si="553">EOMONTH(BN437,1)</f>
        <v>36707</v>
      </c>
      <c r="BP437" s="17">
        <f t="shared" si="553"/>
        <v>36738</v>
      </c>
      <c r="BQ437" s="17">
        <f t="shared" si="553"/>
        <v>36769</v>
      </c>
      <c r="BR437" s="17">
        <f t="shared" si="553"/>
        <v>36799</v>
      </c>
      <c r="BS437" s="17">
        <f t="shared" si="553"/>
        <v>36830</v>
      </c>
      <c r="BT437" s="17">
        <f t="shared" si="553"/>
        <v>36860</v>
      </c>
      <c r="BU437" s="17">
        <f t="shared" si="553"/>
        <v>36891</v>
      </c>
      <c r="BV437" s="17">
        <f t="shared" si="553"/>
        <v>36922</v>
      </c>
      <c r="BW437" s="17">
        <f t="shared" si="553"/>
        <v>36950</v>
      </c>
      <c r="BX437" s="17">
        <f t="shared" si="553"/>
        <v>36981</v>
      </c>
      <c r="BY437" s="9"/>
      <c r="CA437" s="12" t="e">
        <f>MATCH(C437,Curves!$C$12:$C$433,0)</f>
        <v>#N/A</v>
      </c>
      <c r="CB437" s="12">
        <f>MATCH(CONCATENATE("NG ",TEXT($BN437,"mmm-yyyy")),Curves!$11:$11,0)</f>
        <v>20</v>
      </c>
      <c r="CC437" s="12">
        <f>MATCH(CONCATENATE("B ",TEXT($BN437,"mmm-yyyy")),Curves!$11:$11,0)</f>
        <v>8</v>
      </c>
      <c r="CD437" s="12">
        <f>MATCH(CONCATENATE("DISC ",TEXT($BN437,"mmm-yyyy")),Curves!$11:$11,0)</f>
        <v>32</v>
      </c>
      <c r="CE437" s="12"/>
      <c r="CF437" s="12">
        <f>MATCH(CONCATENATE("NG ",TEXT($BO437,"mmm-yyyy")),Curves!$11:$11,0)</f>
        <v>21</v>
      </c>
      <c r="CG437" s="12">
        <f>MATCH(CONCATENATE("B ",TEXT($BO437,"mmm-yyyy")),Curves!$11:$11,0)</f>
        <v>9</v>
      </c>
      <c r="CH437" s="12">
        <f>MATCH(CONCATENATE("DISC ",TEXT($BO437,"mmm-yyyy")),Curves!$11:$11,0)</f>
        <v>33</v>
      </c>
      <c r="CI437" s="12"/>
      <c r="CJ437" s="12">
        <f>MATCH(CONCATENATE("NG ",TEXT($BP437,"mmm-yyyy")),Curves!$11:$11,0)</f>
        <v>22</v>
      </c>
      <c r="CK437" s="12">
        <f>MATCH(CONCATENATE("B ",TEXT($BP437,"mmm-yyyy")),Curves!$11:$11,0)</f>
        <v>10</v>
      </c>
      <c r="CL437" s="12">
        <f>MATCH(CONCATENATE("DISC ",TEXT($BP437,"mmm-yyyy")),Curves!$11:$11,0)</f>
        <v>34</v>
      </c>
      <c r="CM437" s="12"/>
      <c r="CN437" s="12">
        <f>MATCH(CONCATENATE("NG ",TEXT($BQ437,"mmm-yyyy")),Curves!$11:$11,0)</f>
        <v>23</v>
      </c>
      <c r="CO437" s="12">
        <f>MATCH(CONCATENATE("B ",TEXT($BQ437,"mmm-yyyy")),Curves!$11:$11,0)</f>
        <v>11</v>
      </c>
      <c r="CP437" s="12">
        <f>MATCH(CONCATENATE("DISC ",TEXT($BQ437,"mmm-yyyy")),Curves!$11:$11,0)</f>
        <v>35</v>
      </c>
      <c r="CQ437" s="12"/>
      <c r="CR437" s="12">
        <f>MATCH(CONCATENATE("NG ",TEXT($BR437,"mmm-yyyy")),Curves!$11:$11,0)</f>
        <v>24</v>
      </c>
      <c r="CS437" s="12">
        <f>MATCH(CONCATENATE("B ",TEXT($BR437,"mmm-yyyy")),Curves!$11:$11,0)</f>
        <v>12</v>
      </c>
      <c r="CT437" s="12">
        <f>MATCH(CONCATENATE("DISC ",TEXT($BR437,"mmm-yyyy")),Curves!$11:$11,0)</f>
        <v>36</v>
      </c>
      <c r="CU437" s="12"/>
      <c r="CV437" s="12">
        <f>MATCH(CONCATENATE("NG ",TEXT($BS437,"mmm-yyyy")),Curves!$11:$11,0)</f>
        <v>25</v>
      </c>
      <c r="CW437" s="12">
        <f>MATCH(CONCATENATE("B ",TEXT($BS437,"mmm-yyyy")),Curves!$11:$11,0)</f>
        <v>13</v>
      </c>
      <c r="CX437" s="12">
        <f>MATCH(CONCATENATE("DISC ",TEXT($BS437,"mmm-yyyy")),Curves!$11:$11,0)</f>
        <v>37</v>
      </c>
      <c r="CY437" s="12"/>
      <c r="CZ437" s="12">
        <f>MATCH(CONCATENATE("NG ",TEXT($BT437,"mmm-yyyy")),Curves!$11:$11,0)</f>
        <v>26</v>
      </c>
      <c r="DA437" s="12">
        <f>MATCH(CONCATENATE("B ",TEXT($BT437,"mmm-yyyy")),Curves!$11:$11,0)</f>
        <v>14</v>
      </c>
      <c r="DB437" s="12">
        <f>MATCH(CONCATENATE("DISC ",TEXT($BT437,"mmm-yyyy")),Curves!$11:$11,0)</f>
        <v>38</v>
      </c>
      <c r="DC437" s="12"/>
      <c r="DD437" s="12">
        <f>MATCH(CONCATENATE("NG ",TEXT($BU437,"mmm-yyyy")),Curves!$11:$11,0)</f>
        <v>27</v>
      </c>
      <c r="DE437" s="12">
        <f>MATCH(CONCATENATE("B ",TEXT($BU437,"mmm-yyyy")),Curves!$11:$11,0)</f>
        <v>15</v>
      </c>
      <c r="DF437" s="12">
        <f>MATCH(CONCATENATE("DISC ",TEXT($BU437,"mmm-yyyy")),Curves!$11:$11,0)</f>
        <v>39</v>
      </c>
      <c r="DG437" s="12"/>
      <c r="DH437" s="12">
        <f>MATCH(CONCATENATE("NG ",TEXT($BV437,"mmm-yyyy")),Curves!$11:$11,0)</f>
        <v>28</v>
      </c>
      <c r="DI437" s="12">
        <f>MATCH(CONCATENATE("B ",TEXT($BV437,"mmm-yyyy")),Curves!$11:$11,0)</f>
        <v>16</v>
      </c>
      <c r="DJ437" s="12">
        <f>MATCH(CONCATENATE("DISC ",TEXT($BV437,"mmm-yyyy")),Curves!$11:$11,0)</f>
        <v>40</v>
      </c>
      <c r="DL437" s="12">
        <f>MATCH(CONCATENATE("NG ",TEXT($BW437,"mmm-yyyy")),Curves!$11:$11,0)</f>
        <v>29</v>
      </c>
      <c r="DM437" s="12">
        <f>MATCH(CONCATENATE("B ",TEXT($BW437,"mmm-yyyy")),Curves!$11:$11,0)</f>
        <v>17</v>
      </c>
      <c r="DN437" s="12">
        <f>MATCH(CONCATENATE("DISC ",TEXT($BW437,"mmm-yyyy")),Curves!$11:$11,0)</f>
        <v>41</v>
      </c>
      <c r="DP437" s="12">
        <f>MATCH(CONCATENATE("NG ",TEXT($BX437,"mmm-yyyy")),Curves!$11:$11,0)</f>
        <v>30</v>
      </c>
      <c r="DQ437" s="12">
        <f>MATCH(CONCATENATE("B ",TEXT($BX437,"mmm-yyyy")),Curves!$11:$11,0)</f>
        <v>18</v>
      </c>
      <c r="DR437" s="12">
        <f>MATCH(CONCATENATE("DISC ",TEXT($BX437,"mmm-yyyy")),Curves!$11:$11,0)</f>
        <v>42</v>
      </c>
    </row>
    <row r="438" spans="2:122" x14ac:dyDescent="0.2">
      <c r="B438" s="6" t="str">
        <f t="shared" si="487"/>
        <v/>
      </c>
      <c r="C438" s="27" t="str">
        <f>IF(Curves!C447&lt;&gt;"",Curves!C447,"")</f>
        <v/>
      </c>
      <c r="D438" s="31"/>
      <c r="E438" s="20" t="e">
        <f t="shared" si="488"/>
        <v>#N/A</v>
      </c>
      <c r="F438" s="20" t="e">
        <f t="shared" si="490"/>
        <v>#N/A</v>
      </c>
      <c r="G438" s="20" t="e">
        <f t="shared" si="491"/>
        <v>#N/A</v>
      </c>
      <c r="H438" s="20" t="e">
        <f t="shared" si="492"/>
        <v>#N/A</v>
      </c>
      <c r="I438" s="20" t="e">
        <f t="shared" si="493"/>
        <v>#N/A</v>
      </c>
      <c r="J438" s="20" t="e">
        <f t="shared" si="494"/>
        <v>#N/A</v>
      </c>
      <c r="K438" s="20" t="e">
        <f t="shared" si="495"/>
        <v>#N/A</v>
      </c>
      <c r="L438" s="20" t="e">
        <f t="shared" si="496"/>
        <v>#N/A</v>
      </c>
      <c r="M438" s="20" t="e">
        <f t="shared" si="497"/>
        <v>#N/A</v>
      </c>
      <c r="N438" s="20" t="e">
        <f t="shared" si="498"/>
        <v>#N/A</v>
      </c>
      <c r="O438" s="21" t="e">
        <f t="shared" si="499"/>
        <v>#N/A</v>
      </c>
      <c r="P438" s="20"/>
      <c r="Q438" s="50" t="e">
        <f t="shared" si="500"/>
        <v>#N/A</v>
      </c>
      <c r="R438" s="50" t="e">
        <f t="shared" si="549"/>
        <v>#N/A</v>
      </c>
      <c r="S438" s="51" t="e">
        <f t="shared" si="501"/>
        <v>#N/A</v>
      </c>
      <c r="U438" s="34" t="e">
        <f>INDEX(Curves!$A$12:$AZ$907,$CA438,CB438)</f>
        <v>#N/A</v>
      </c>
      <c r="V438" s="34" t="e">
        <f>INDEX(Curves!$A$12:$AZ$907,$CA438,CC438)</f>
        <v>#N/A</v>
      </c>
      <c r="W438" s="34" t="e">
        <f>INDEX(Curves!$A$12:$AZ$907,$CA438,CD438)</f>
        <v>#N/A</v>
      </c>
      <c r="X438" s="34"/>
      <c r="Y438" s="34" t="e">
        <f>INDEX(Curves!$A$12:$AZ$907,$CA438,CF438)</f>
        <v>#N/A</v>
      </c>
      <c r="Z438" s="34" t="e">
        <f>INDEX(Curves!$A$12:$AZ$907,$CA438,CG438)</f>
        <v>#N/A</v>
      </c>
      <c r="AA438" s="34" t="e">
        <f>INDEX(Curves!$A$12:$AZ$907,$CA438,CH438)</f>
        <v>#N/A</v>
      </c>
      <c r="AB438" s="34"/>
      <c r="AC438" s="34" t="e">
        <f>INDEX(Curves!$A$12:$AZ$907,$CA438,CJ438)</f>
        <v>#N/A</v>
      </c>
      <c r="AD438" s="34" t="e">
        <f>INDEX(Curves!$A$12:$AZ$907,$CA438,CK438)</f>
        <v>#N/A</v>
      </c>
      <c r="AE438" s="34" t="e">
        <f>INDEX(Curves!$A$12:$AZ$907,$CA438,CL438)</f>
        <v>#N/A</v>
      </c>
      <c r="AF438" s="34"/>
      <c r="AG438" s="34" t="e">
        <f>INDEX(Curves!$A$12:$AZ$907,$CA438,CN438)</f>
        <v>#N/A</v>
      </c>
      <c r="AH438" s="34" t="e">
        <f>INDEX(Curves!$A$12:$AZ$907,$CA438,CO438)</f>
        <v>#N/A</v>
      </c>
      <c r="AI438" s="34" t="e">
        <f>INDEX(Curves!$A$12:$AZ$907,$CA438,CP438)</f>
        <v>#N/A</v>
      </c>
      <c r="AJ438" s="34"/>
      <c r="AK438" s="34" t="e">
        <f>INDEX(Curves!$A$12:$AZ$907,$CA438,CR438)</f>
        <v>#N/A</v>
      </c>
      <c r="AL438" s="34" t="e">
        <f>INDEX(Curves!$A$12:$AZ$907,$CA438,CS438)</f>
        <v>#N/A</v>
      </c>
      <c r="AM438" s="34" t="e">
        <f>INDEX(Curves!$A$12:$AZ$907,$CA438,CT438)</f>
        <v>#N/A</v>
      </c>
      <c r="AN438" s="34"/>
      <c r="AO438" s="34" t="e">
        <f>INDEX(Curves!$A$12:$AZ$907,$CA438,CV438)</f>
        <v>#N/A</v>
      </c>
      <c r="AP438" s="34" t="e">
        <f>INDEX(Curves!$A$12:$AZ$907,$CA438,CW438)</f>
        <v>#N/A</v>
      </c>
      <c r="AQ438" s="34" t="e">
        <f>INDEX(Curves!$A$12:$AZ$907,$CA438,CX438)</f>
        <v>#N/A</v>
      </c>
      <c r="AR438" s="34"/>
      <c r="AS438" s="34" t="e">
        <f>INDEX(Curves!$A$12:$AZ$907,$CA438,CZ438)</f>
        <v>#N/A</v>
      </c>
      <c r="AT438" s="34" t="e">
        <f>INDEX(Curves!$A$12:$AZ$907,$CA438,DA438)</f>
        <v>#N/A</v>
      </c>
      <c r="AU438" s="34" t="e">
        <f>INDEX(Curves!$A$12:$AZ$907,$CA438,DB438)</f>
        <v>#N/A</v>
      </c>
      <c r="AV438" s="34"/>
      <c r="AW438" s="34" t="e">
        <f>INDEX(Curves!$A$12:$AZ$907,$CA438,DD438)</f>
        <v>#N/A</v>
      </c>
      <c r="AX438" s="34" t="e">
        <f>INDEX(Curves!$A$12:$AZ$907,$CA438,DE438)</f>
        <v>#N/A</v>
      </c>
      <c r="AY438" s="34" t="e">
        <f>INDEX(Curves!$A$12:$AZ$907,$CA438,DF438)</f>
        <v>#N/A</v>
      </c>
      <c r="AZ438" s="34"/>
      <c r="BA438" s="34" t="e">
        <f>INDEX(Curves!$A$12:$AZ$907,$CA438,DH438)</f>
        <v>#N/A</v>
      </c>
      <c r="BB438" s="34" t="e">
        <f>INDEX(Curves!$A$12:$AZ$907,$CA438,DI438)</f>
        <v>#N/A</v>
      </c>
      <c r="BC438" s="34" t="e">
        <f>INDEX(Curves!$A$12:$AZ$907,$CA438,DJ438)</f>
        <v>#N/A</v>
      </c>
      <c r="BD438" s="34"/>
      <c r="BE438" s="34" t="e">
        <f>INDEX(Curves!$A$12:$AZ$907,$CA438,DL438)</f>
        <v>#N/A</v>
      </c>
      <c r="BF438" s="34" t="e">
        <f>INDEX(Curves!$A$12:$AZ$907,$CA438,DM438)</f>
        <v>#N/A</v>
      </c>
      <c r="BG438" s="34" t="e">
        <f>INDEX(Curves!$A$12:$AZ$907,$CA438,DN438)</f>
        <v>#N/A</v>
      </c>
      <c r="BH438" s="34"/>
      <c r="BI438" s="34" t="e">
        <f>INDEX(Curves!$A$12:$AZ$907,$CA438,DP438)</f>
        <v>#N/A</v>
      </c>
      <c r="BJ438" s="34" t="e">
        <f>INDEX(Curves!$A$12:$AZ$907,$CA438,DQ438)</f>
        <v>#N/A</v>
      </c>
      <c r="BK438" s="34" t="e">
        <f>INDEX(Curves!$A$12:$AZ$907,$CA438,DR438)</f>
        <v>#N/A</v>
      </c>
      <c r="BL438"/>
      <c r="BM438"/>
      <c r="BN438" s="17">
        <f t="shared" si="503"/>
        <v>36647</v>
      </c>
      <c r="BO438" s="17">
        <f t="shared" ref="BO438:BX438" si="554">EOMONTH(BN438,1)</f>
        <v>36707</v>
      </c>
      <c r="BP438" s="17">
        <f t="shared" si="554"/>
        <v>36738</v>
      </c>
      <c r="BQ438" s="17">
        <f t="shared" si="554"/>
        <v>36769</v>
      </c>
      <c r="BR438" s="17">
        <f t="shared" si="554"/>
        <v>36799</v>
      </c>
      <c r="BS438" s="17">
        <f t="shared" si="554"/>
        <v>36830</v>
      </c>
      <c r="BT438" s="17">
        <f t="shared" si="554"/>
        <v>36860</v>
      </c>
      <c r="BU438" s="17">
        <f t="shared" si="554"/>
        <v>36891</v>
      </c>
      <c r="BV438" s="17">
        <f t="shared" si="554"/>
        <v>36922</v>
      </c>
      <c r="BW438" s="17">
        <f t="shared" si="554"/>
        <v>36950</v>
      </c>
      <c r="BX438" s="17">
        <f t="shared" si="554"/>
        <v>36981</v>
      </c>
      <c r="BY438" s="9"/>
      <c r="CA438" s="12" t="e">
        <f>MATCH(C438,Curves!$C$12:$C$433,0)</f>
        <v>#N/A</v>
      </c>
      <c r="CB438" s="12">
        <f>MATCH(CONCATENATE("NG ",TEXT($BN438,"mmm-yyyy")),Curves!$11:$11,0)</f>
        <v>20</v>
      </c>
      <c r="CC438" s="12">
        <f>MATCH(CONCATENATE("B ",TEXT($BN438,"mmm-yyyy")),Curves!$11:$11,0)</f>
        <v>8</v>
      </c>
      <c r="CD438" s="12">
        <f>MATCH(CONCATENATE("DISC ",TEXT($BN438,"mmm-yyyy")),Curves!$11:$11,0)</f>
        <v>32</v>
      </c>
      <c r="CE438" s="12"/>
      <c r="CF438" s="12">
        <f>MATCH(CONCATENATE("NG ",TEXT($BO438,"mmm-yyyy")),Curves!$11:$11,0)</f>
        <v>21</v>
      </c>
      <c r="CG438" s="12">
        <f>MATCH(CONCATENATE("B ",TEXT($BO438,"mmm-yyyy")),Curves!$11:$11,0)</f>
        <v>9</v>
      </c>
      <c r="CH438" s="12">
        <f>MATCH(CONCATENATE("DISC ",TEXT($BO438,"mmm-yyyy")),Curves!$11:$11,0)</f>
        <v>33</v>
      </c>
      <c r="CI438" s="12"/>
      <c r="CJ438" s="12">
        <f>MATCH(CONCATENATE("NG ",TEXT($BP438,"mmm-yyyy")),Curves!$11:$11,0)</f>
        <v>22</v>
      </c>
      <c r="CK438" s="12">
        <f>MATCH(CONCATENATE("B ",TEXT($BP438,"mmm-yyyy")),Curves!$11:$11,0)</f>
        <v>10</v>
      </c>
      <c r="CL438" s="12">
        <f>MATCH(CONCATENATE("DISC ",TEXT($BP438,"mmm-yyyy")),Curves!$11:$11,0)</f>
        <v>34</v>
      </c>
      <c r="CM438" s="12"/>
      <c r="CN438" s="12">
        <f>MATCH(CONCATENATE("NG ",TEXT($BQ438,"mmm-yyyy")),Curves!$11:$11,0)</f>
        <v>23</v>
      </c>
      <c r="CO438" s="12">
        <f>MATCH(CONCATENATE("B ",TEXT($BQ438,"mmm-yyyy")),Curves!$11:$11,0)</f>
        <v>11</v>
      </c>
      <c r="CP438" s="12">
        <f>MATCH(CONCATENATE("DISC ",TEXT($BQ438,"mmm-yyyy")),Curves!$11:$11,0)</f>
        <v>35</v>
      </c>
      <c r="CQ438" s="12"/>
      <c r="CR438" s="12">
        <f>MATCH(CONCATENATE("NG ",TEXT($BR438,"mmm-yyyy")),Curves!$11:$11,0)</f>
        <v>24</v>
      </c>
      <c r="CS438" s="12">
        <f>MATCH(CONCATENATE("B ",TEXT($BR438,"mmm-yyyy")),Curves!$11:$11,0)</f>
        <v>12</v>
      </c>
      <c r="CT438" s="12">
        <f>MATCH(CONCATENATE("DISC ",TEXT($BR438,"mmm-yyyy")),Curves!$11:$11,0)</f>
        <v>36</v>
      </c>
      <c r="CU438" s="12"/>
      <c r="CV438" s="12">
        <f>MATCH(CONCATENATE("NG ",TEXT($BS438,"mmm-yyyy")),Curves!$11:$11,0)</f>
        <v>25</v>
      </c>
      <c r="CW438" s="12">
        <f>MATCH(CONCATENATE("B ",TEXT($BS438,"mmm-yyyy")),Curves!$11:$11,0)</f>
        <v>13</v>
      </c>
      <c r="CX438" s="12">
        <f>MATCH(CONCATENATE("DISC ",TEXT($BS438,"mmm-yyyy")),Curves!$11:$11,0)</f>
        <v>37</v>
      </c>
      <c r="CY438" s="12"/>
      <c r="CZ438" s="12">
        <f>MATCH(CONCATENATE("NG ",TEXT($BT438,"mmm-yyyy")),Curves!$11:$11,0)</f>
        <v>26</v>
      </c>
      <c r="DA438" s="12">
        <f>MATCH(CONCATENATE("B ",TEXT($BT438,"mmm-yyyy")),Curves!$11:$11,0)</f>
        <v>14</v>
      </c>
      <c r="DB438" s="12">
        <f>MATCH(CONCATENATE("DISC ",TEXT($BT438,"mmm-yyyy")),Curves!$11:$11,0)</f>
        <v>38</v>
      </c>
      <c r="DC438" s="12"/>
      <c r="DD438" s="12">
        <f>MATCH(CONCATENATE("NG ",TEXT($BU438,"mmm-yyyy")),Curves!$11:$11,0)</f>
        <v>27</v>
      </c>
      <c r="DE438" s="12">
        <f>MATCH(CONCATENATE("B ",TEXT($BU438,"mmm-yyyy")),Curves!$11:$11,0)</f>
        <v>15</v>
      </c>
      <c r="DF438" s="12">
        <f>MATCH(CONCATENATE("DISC ",TEXT($BU438,"mmm-yyyy")),Curves!$11:$11,0)</f>
        <v>39</v>
      </c>
      <c r="DG438" s="12"/>
      <c r="DH438" s="12">
        <f>MATCH(CONCATENATE("NG ",TEXT($BV438,"mmm-yyyy")),Curves!$11:$11,0)</f>
        <v>28</v>
      </c>
      <c r="DI438" s="12">
        <f>MATCH(CONCATENATE("B ",TEXT($BV438,"mmm-yyyy")),Curves!$11:$11,0)</f>
        <v>16</v>
      </c>
      <c r="DJ438" s="12">
        <f>MATCH(CONCATENATE("DISC ",TEXT($BV438,"mmm-yyyy")),Curves!$11:$11,0)</f>
        <v>40</v>
      </c>
      <c r="DL438" s="12">
        <f>MATCH(CONCATENATE("NG ",TEXT($BW438,"mmm-yyyy")),Curves!$11:$11,0)</f>
        <v>29</v>
      </c>
      <c r="DM438" s="12">
        <f>MATCH(CONCATENATE("B ",TEXT($BW438,"mmm-yyyy")),Curves!$11:$11,0)</f>
        <v>17</v>
      </c>
      <c r="DN438" s="12">
        <f>MATCH(CONCATENATE("DISC ",TEXT($BW438,"mmm-yyyy")),Curves!$11:$11,0)</f>
        <v>41</v>
      </c>
      <c r="DP438" s="12">
        <f>MATCH(CONCATENATE("NG ",TEXT($BX438,"mmm-yyyy")),Curves!$11:$11,0)</f>
        <v>30</v>
      </c>
      <c r="DQ438" s="12">
        <f>MATCH(CONCATENATE("B ",TEXT($BX438,"mmm-yyyy")),Curves!$11:$11,0)</f>
        <v>18</v>
      </c>
      <c r="DR438" s="12">
        <f>MATCH(CONCATENATE("DISC ",TEXT($BX438,"mmm-yyyy")),Curves!$11:$11,0)</f>
        <v>42</v>
      </c>
    </row>
    <row r="439" spans="2:122" x14ac:dyDescent="0.2">
      <c r="B439" s="6" t="str">
        <f t="shared" si="487"/>
        <v/>
      </c>
      <c r="C439" s="27" t="str">
        <f>IF(Curves!C448&lt;&gt;"",Curves!C448,"")</f>
        <v/>
      </c>
      <c r="D439" s="31"/>
      <c r="E439" s="20" t="e">
        <f t="shared" si="488"/>
        <v>#N/A</v>
      </c>
      <c r="F439" s="20" t="e">
        <f t="shared" si="490"/>
        <v>#N/A</v>
      </c>
      <c r="G439" s="20" t="e">
        <f t="shared" si="491"/>
        <v>#N/A</v>
      </c>
      <c r="H439" s="20" t="e">
        <f t="shared" si="492"/>
        <v>#N/A</v>
      </c>
      <c r="I439" s="20" t="e">
        <f t="shared" si="493"/>
        <v>#N/A</v>
      </c>
      <c r="J439" s="20" t="e">
        <f t="shared" si="494"/>
        <v>#N/A</v>
      </c>
      <c r="K439" s="20" t="e">
        <f t="shared" si="495"/>
        <v>#N/A</v>
      </c>
      <c r="L439" s="20" t="e">
        <f t="shared" si="496"/>
        <v>#N/A</v>
      </c>
      <c r="M439" s="20" t="e">
        <f t="shared" si="497"/>
        <v>#N/A</v>
      </c>
      <c r="N439" s="20" t="e">
        <f t="shared" si="498"/>
        <v>#N/A</v>
      </c>
      <c r="O439" s="21" t="e">
        <f t="shared" si="499"/>
        <v>#N/A</v>
      </c>
      <c r="P439" s="20"/>
      <c r="Q439" s="50" t="e">
        <f t="shared" si="500"/>
        <v>#N/A</v>
      </c>
      <c r="R439" s="50" t="e">
        <f t="shared" si="549"/>
        <v>#N/A</v>
      </c>
      <c r="S439" s="51" t="e">
        <f t="shared" si="501"/>
        <v>#N/A</v>
      </c>
      <c r="U439" s="34" t="e">
        <f>INDEX(Curves!$A$12:$AZ$907,$CA439,CB439)</f>
        <v>#N/A</v>
      </c>
      <c r="V439" s="34" t="e">
        <f>INDEX(Curves!$A$12:$AZ$907,$CA439,CC439)</f>
        <v>#N/A</v>
      </c>
      <c r="W439" s="34" t="e">
        <f>INDEX(Curves!$A$12:$AZ$907,$CA439,CD439)</f>
        <v>#N/A</v>
      </c>
      <c r="X439" s="34"/>
      <c r="Y439" s="34" t="e">
        <f>INDEX(Curves!$A$12:$AZ$907,$CA439,CF439)</f>
        <v>#N/A</v>
      </c>
      <c r="Z439" s="34" t="e">
        <f>INDEX(Curves!$A$12:$AZ$907,$CA439,CG439)</f>
        <v>#N/A</v>
      </c>
      <c r="AA439" s="34" t="e">
        <f>INDEX(Curves!$A$12:$AZ$907,$CA439,CH439)</f>
        <v>#N/A</v>
      </c>
      <c r="AB439" s="34"/>
      <c r="AC439" s="34" t="e">
        <f>INDEX(Curves!$A$12:$AZ$907,$CA439,CJ439)</f>
        <v>#N/A</v>
      </c>
      <c r="AD439" s="34" t="e">
        <f>INDEX(Curves!$A$12:$AZ$907,$CA439,CK439)</f>
        <v>#N/A</v>
      </c>
      <c r="AE439" s="34" t="e">
        <f>INDEX(Curves!$A$12:$AZ$907,$CA439,CL439)</f>
        <v>#N/A</v>
      </c>
      <c r="AF439" s="34"/>
      <c r="AG439" s="34" t="e">
        <f>INDEX(Curves!$A$12:$AZ$907,$CA439,CN439)</f>
        <v>#N/A</v>
      </c>
      <c r="AH439" s="34" t="e">
        <f>INDEX(Curves!$A$12:$AZ$907,$CA439,CO439)</f>
        <v>#N/A</v>
      </c>
      <c r="AI439" s="34" t="e">
        <f>INDEX(Curves!$A$12:$AZ$907,$CA439,CP439)</f>
        <v>#N/A</v>
      </c>
      <c r="AJ439" s="34"/>
      <c r="AK439" s="34" t="e">
        <f>INDEX(Curves!$A$12:$AZ$907,$CA439,CR439)</f>
        <v>#N/A</v>
      </c>
      <c r="AL439" s="34" t="e">
        <f>INDEX(Curves!$A$12:$AZ$907,$CA439,CS439)</f>
        <v>#N/A</v>
      </c>
      <c r="AM439" s="34" t="e">
        <f>INDEX(Curves!$A$12:$AZ$907,$CA439,CT439)</f>
        <v>#N/A</v>
      </c>
      <c r="AN439" s="34"/>
      <c r="AO439" s="34" t="e">
        <f>INDEX(Curves!$A$12:$AZ$907,$CA439,CV439)</f>
        <v>#N/A</v>
      </c>
      <c r="AP439" s="34" t="e">
        <f>INDEX(Curves!$A$12:$AZ$907,$CA439,CW439)</f>
        <v>#N/A</v>
      </c>
      <c r="AQ439" s="34" t="e">
        <f>INDEX(Curves!$A$12:$AZ$907,$CA439,CX439)</f>
        <v>#N/A</v>
      </c>
      <c r="AR439" s="34"/>
      <c r="AS439" s="34" t="e">
        <f>INDEX(Curves!$A$12:$AZ$907,$CA439,CZ439)</f>
        <v>#N/A</v>
      </c>
      <c r="AT439" s="34" t="e">
        <f>INDEX(Curves!$A$12:$AZ$907,$CA439,DA439)</f>
        <v>#N/A</v>
      </c>
      <c r="AU439" s="34" t="e">
        <f>INDEX(Curves!$A$12:$AZ$907,$CA439,DB439)</f>
        <v>#N/A</v>
      </c>
      <c r="AV439" s="34"/>
      <c r="AW439" s="34" t="e">
        <f>INDEX(Curves!$A$12:$AZ$907,$CA439,DD439)</f>
        <v>#N/A</v>
      </c>
      <c r="AX439" s="34" t="e">
        <f>INDEX(Curves!$A$12:$AZ$907,$CA439,DE439)</f>
        <v>#N/A</v>
      </c>
      <c r="AY439" s="34" t="e">
        <f>INDEX(Curves!$A$12:$AZ$907,$CA439,DF439)</f>
        <v>#N/A</v>
      </c>
      <c r="AZ439" s="34"/>
      <c r="BA439" s="34" t="e">
        <f>INDEX(Curves!$A$12:$AZ$907,$CA439,DH439)</f>
        <v>#N/A</v>
      </c>
      <c r="BB439" s="34" t="e">
        <f>INDEX(Curves!$A$12:$AZ$907,$CA439,DI439)</f>
        <v>#N/A</v>
      </c>
      <c r="BC439" s="34" t="e">
        <f>INDEX(Curves!$A$12:$AZ$907,$CA439,DJ439)</f>
        <v>#N/A</v>
      </c>
      <c r="BD439" s="34"/>
      <c r="BE439" s="34" t="e">
        <f>INDEX(Curves!$A$12:$AZ$907,$CA439,DL439)</f>
        <v>#N/A</v>
      </c>
      <c r="BF439" s="34" t="e">
        <f>INDEX(Curves!$A$12:$AZ$907,$CA439,DM439)</f>
        <v>#N/A</v>
      </c>
      <c r="BG439" s="34" t="e">
        <f>INDEX(Curves!$A$12:$AZ$907,$CA439,DN439)</f>
        <v>#N/A</v>
      </c>
      <c r="BH439" s="34"/>
      <c r="BI439" s="34" t="e">
        <f>INDEX(Curves!$A$12:$AZ$907,$CA439,DP439)</f>
        <v>#N/A</v>
      </c>
      <c r="BJ439" s="34" t="e">
        <f>INDEX(Curves!$A$12:$AZ$907,$CA439,DQ439)</f>
        <v>#N/A</v>
      </c>
      <c r="BK439" s="34" t="e">
        <f>INDEX(Curves!$A$12:$AZ$907,$CA439,DR439)</f>
        <v>#N/A</v>
      </c>
      <c r="BL439"/>
      <c r="BM439"/>
      <c r="BN439" s="17">
        <f t="shared" si="503"/>
        <v>36647</v>
      </c>
      <c r="BO439" s="17">
        <f t="shared" ref="BO439:BX439" si="555">EOMONTH(BN439,1)</f>
        <v>36707</v>
      </c>
      <c r="BP439" s="17">
        <f t="shared" si="555"/>
        <v>36738</v>
      </c>
      <c r="BQ439" s="17">
        <f t="shared" si="555"/>
        <v>36769</v>
      </c>
      <c r="BR439" s="17">
        <f t="shared" si="555"/>
        <v>36799</v>
      </c>
      <c r="BS439" s="17">
        <f t="shared" si="555"/>
        <v>36830</v>
      </c>
      <c r="BT439" s="17">
        <f t="shared" si="555"/>
        <v>36860</v>
      </c>
      <c r="BU439" s="17">
        <f t="shared" si="555"/>
        <v>36891</v>
      </c>
      <c r="BV439" s="17">
        <f t="shared" si="555"/>
        <v>36922</v>
      </c>
      <c r="BW439" s="17">
        <f t="shared" si="555"/>
        <v>36950</v>
      </c>
      <c r="BX439" s="17">
        <f t="shared" si="555"/>
        <v>36981</v>
      </c>
      <c r="BY439" s="9"/>
      <c r="CA439" s="12" t="e">
        <f>MATCH(C439,Curves!$C$12:$C$433,0)</f>
        <v>#N/A</v>
      </c>
      <c r="CB439" s="12">
        <f>MATCH(CONCATENATE("NG ",TEXT($BN439,"mmm-yyyy")),Curves!$11:$11,0)</f>
        <v>20</v>
      </c>
      <c r="CC439" s="12">
        <f>MATCH(CONCATENATE("B ",TEXT($BN439,"mmm-yyyy")),Curves!$11:$11,0)</f>
        <v>8</v>
      </c>
      <c r="CD439" s="12">
        <f>MATCH(CONCATENATE("DISC ",TEXT($BN439,"mmm-yyyy")),Curves!$11:$11,0)</f>
        <v>32</v>
      </c>
      <c r="CE439" s="12"/>
      <c r="CF439" s="12">
        <f>MATCH(CONCATENATE("NG ",TEXT($BO439,"mmm-yyyy")),Curves!$11:$11,0)</f>
        <v>21</v>
      </c>
      <c r="CG439" s="12">
        <f>MATCH(CONCATENATE("B ",TEXT($BO439,"mmm-yyyy")),Curves!$11:$11,0)</f>
        <v>9</v>
      </c>
      <c r="CH439" s="12">
        <f>MATCH(CONCATENATE("DISC ",TEXT($BO439,"mmm-yyyy")),Curves!$11:$11,0)</f>
        <v>33</v>
      </c>
      <c r="CI439" s="12"/>
      <c r="CJ439" s="12">
        <f>MATCH(CONCATENATE("NG ",TEXT($BP439,"mmm-yyyy")),Curves!$11:$11,0)</f>
        <v>22</v>
      </c>
      <c r="CK439" s="12">
        <f>MATCH(CONCATENATE("B ",TEXT($BP439,"mmm-yyyy")),Curves!$11:$11,0)</f>
        <v>10</v>
      </c>
      <c r="CL439" s="12">
        <f>MATCH(CONCATENATE("DISC ",TEXT($BP439,"mmm-yyyy")),Curves!$11:$11,0)</f>
        <v>34</v>
      </c>
      <c r="CM439" s="12"/>
      <c r="CN439" s="12">
        <f>MATCH(CONCATENATE("NG ",TEXT($BQ439,"mmm-yyyy")),Curves!$11:$11,0)</f>
        <v>23</v>
      </c>
      <c r="CO439" s="12">
        <f>MATCH(CONCATENATE("B ",TEXT($BQ439,"mmm-yyyy")),Curves!$11:$11,0)</f>
        <v>11</v>
      </c>
      <c r="CP439" s="12">
        <f>MATCH(CONCATENATE("DISC ",TEXT($BQ439,"mmm-yyyy")),Curves!$11:$11,0)</f>
        <v>35</v>
      </c>
      <c r="CQ439" s="12"/>
      <c r="CR439" s="12">
        <f>MATCH(CONCATENATE("NG ",TEXT($BR439,"mmm-yyyy")),Curves!$11:$11,0)</f>
        <v>24</v>
      </c>
      <c r="CS439" s="12">
        <f>MATCH(CONCATENATE("B ",TEXT($BR439,"mmm-yyyy")),Curves!$11:$11,0)</f>
        <v>12</v>
      </c>
      <c r="CT439" s="12">
        <f>MATCH(CONCATENATE("DISC ",TEXT($BR439,"mmm-yyyy")),Curves!$11:$11,0)</f>
        <v>36</v>
      </c>
      <c r="CU439" s="12"/>
      <c r="CV439" s="12">
        <f>MATCH(CONCATENATE("NG ",TEXT($BS439,"mmm-yyyy")),Curves!$11:$11,0)</f>
        <v>25</v>
      </c>
      <c r="CW439" s="12">
        <f>MATCH(CONCATENATE("B ",TEXT($BS439,"mmm-yyyy")),Curves!$11:$11,0)</f>
        <v>13</v>
      </c>
      <c r="CX439" s="12">
        <f>MATCH(CONCATENATE("DISC ",TEXT($BS439,"mmm-yyyy")),Curves!$11:$11,0)</f>
        <v>37</v>
      </c>
      <c r="CY439" s="12"/>
      <c r="CZ439" s="12">
        <f>MATCH(CONCATENATE("NG ",TEXT($BT439,"mmm-yyyy")),Curves!$11:$11,0)</f>
        <v>26</v>
      </c>
      <c r="DA439" s="12">
        <f>MATCH(CONCATENATE("B ",TEXT($BT439,"mmm-yyyy")),Curves!$11:$11,0)</f>
        <v>14</v>
      </c>
      <c r="DB439" s="12">
        <f>MATCH(CONCATENATE("DISC ",TEXT($BT439,"mmm-yyyy")),Curves!$11:$11,0)</f>
        <v>38</v>
      </c>
      <c r="DC439" s="12"/>
      <c r="DD439" s="12">
        <f>MATCH(CONCATENATE("NG ",TEXT($BU439,"mmm-yyyy")),Curves!$11:$11,0)</f>
        <v>27</v>
      </c>
      <c r="DE439" s="12">
        <f>MATCH(CONCATENATE("B ",TEXT($BU439,"mmm-yyyy")),Curves!$11:$11,0)</f>
        <v>15</v>
      </c>
      <c r="DF439" s="12">
        <f>MATCH(CONCATENATE("DISC ",TEXT($BU439,"mmm-yyyy")),Curves!$11:$11,0)</f>
        <v>39</v>
      </c>
      <c r="DG439" s="12"/>
      <c r="DH439" s="12">
        <f>MATCH(CONCATENATE("NG ",TEXT($BV439,"mmm-yyyy")),Curves!$11:$11,0)</f>
        <v>28</v>
      </c>
      <c r="DI439" s="12">
        <f>MATCH(CONCATENATE("B ",TEXT($BV439,"mmm-yyyy")),Curves!$11:$11,0)</f>
        <v>16</v>
      </c>
      <c r="DJ439" s="12">
        <f>MATCH(CONCATENATE("DISC ",TEXT($BV439,"mmm-yyyy")),Curves!$11:$11,0)</f>
        <v>40</v>
      </c>
      <c r="DL439" s="12">
        <f>MATCH(CONCATENATE("NG ",TEXT($BW439,"mmm-yyyy")),Curves!$11:$11,0)</f>
        <v>29</v>
      </c>
      <c r="DM439" s="12">
        <f>MATCH(CONCATENATE("B ",TEXT($BW439,"mmm-yyyy")),Curves!$11:$11,0)</f>
        <v>17</v>
      </c>
      <c r="DN439" s="12">
        <f>MATCH(CONCATENATE("DISC ",TEXT($BW439,"mmm-yyyy")),Curves!$11:$11,0)</f>
        <v>41</v>
      </c>
      <c r="DP439" s="12">
        <f>MATCH(CONCATENATE("NG ",TEXT($BX439,"mmm-yyyy")),Curves!$11:$11,0)</f>
        <v>30</v>
      </c>
      <c r="DQ439" s="12">
        <f>MATCH(CONCATENATE("B ",TEXT($BX439,"mmm-yyyy")),Curves!$11:$11,0)</f>
        <v>18</v>
      </c>
      <c r="DR439" s="12">
        <f>MATCH(CONCATENATE("DISC ",TEXT($BX439,"mmm-yyyy")),Curves!$11:$11,0)</f>
        <v>42</v>
      </c>
    </row>
    <row r="440" spans="2:122" x14ac:dyDescent="0.2">
      <c r="B440" s="6" t="str">
        <f t="shared" si="487"/>
        <v/>
      </c>
      <c r="C440" s="27" t="str">
        <f>IF(Curves!C449&lt;&gt;"",Curves!C449,"")</f>
        <v/>
      </c>
      <c r="D440" s="31"/>
      <c r="E440" s="20" t="e">
        <f t="shared" si="488"/>
        <v>#N/A</v>
      </c>
      <c r="F440" s="20" t="e">
        <f t="shared" si="490"/>
        <v>#N/A</v>
      </c>
      <c r="G440" s="20" t="e">
        <f t="shared" si="491"/>
        <v>#N/A</v>
      </c>
      <c r="H440" s="20" t="e">
        <f t="shared" si="492"/>
        <v>#N/A</v>
      </c>
      <c r="I440" s="20" t="e">
        <f t="shared" si="493"/>
        <v>#N/A</v>
      </c>
      <c r="J440" s="20" t="e">
        <f t="shared" si="494"/>
        <v>#N/A</v>
      </c>
      <c r="K440" s="20" t="e">
        <f t="shared" si="495"/>
        <v>#N/A</v>
      </c>
      <c r="L440" s="20" t="e">
        <f t="shared" si="496"/>
        <v>#N/A</v>
      </c>
      <c r="M440" s="20" t="e">
        <f t="shared" si="497"/>
        <v>#N/A</v>
      </c>
      <c r="N440" s="20" t="e">
        <f t="shared" si="498"/>
        <v>#N/A</v>
      </c>
      <c r="O440" s="21" t="e">
        <f t="shared" si="499"/>
        <v>#N/A</v>
      </c>
      <c r="P440" s="20"/>
      <c r="Q440" s="50" t="e">
        <f t="shared" si="500"/>
        <v>#N/A</v>
      </c>
      <c r="R440" s="50" t="e">
        <f t="shared" si="549"/>
        <v>#N/A</v>
      </c>
      <c r="S440" s="51" t="e">
        <f t="shared" si="501"/>
        <v>#N/A</v>
      </c>
      <c r="U440" s="34" t="e">
        <f>INDEX(Curves!$A$12:$AZ$907,$CA440,CB440)</f>
        <v>#N/A</v>
      </c>
      <c r="V440" s="34" t="e">
        <f>INDEX(Curves!$A$12:$AZ$907,$CA440,CC440)</f>
        <v>#N/A</v>
      </c>
      <c r="W440" s="34" t="e">
        <f>INDEX(Curves!$A$12:$AZ$907,$CA440,CD440)</f>
        <v>#N/A</v>
      </c>
      <c r="X440" s="34"/>
      <c r="Y440" s="34" t="e">
        <f>INDEX(Curves!$A$12:$AZ$907,$CA440,CF440)</f>
        <v>#N/A</v>
      </c>
      <c r="Z440" s="34" t="e">
        <f>INDEX(Curves!$A$12:$AZ$907,$CA440,CG440)</f>
        <v>#N/A</v>
      </c>
      <c r="AA440" s="34" t="e">
        <f>INDEX(Curves!$A$12:$AZ$907,$CA440,CH440)</f>
        <v>#N/A</v>
      </c>
      <c r="AB440" s="34"/>
      <c r="AC440" s="34" t="e">
        <f>INDEX(Curves!$A$12:$AZ$907,$CA440,CJ440)</f>
        <v>#N/A</v>
      </c>
      <c r="AD440" s="34" t="e">
        <f>INDEX(Curves!$A$12:$AZ$907,$CA440,CK440)</f>
        <v>#N/A</v>
      </c>
      <c r="AE440" s="34" t="e">
        <f>INDEX(Curves!$A$12:$AZ$907,$CA440,CL440)</f>
        <v>#N/A</v>
      </c>
      <c r="AF440" s="34"/>
      <c r="AG440" s="34" t="e">
        <f>INDEX(Curves!$A$12:$AZ$907,$CA440,CN440)</f>
        <v>#N/A</v>
      </c>
      <c r="AH440" s="34" t="e">
        <f>INDEX(Curves!$A$12:$AZ$907,$CA440,CO440)</f>
        <v>#N/A</v>
      </c>
      <c r="AI440" s="34" t="e">
        <f>INDEX(Curves!$A$12:$AZ$907,$CA440,CP440)</f>
        <v>#N/A</v>
      </c>
      <c r="AJ440" s="34"/>
      <c r="AK440" s="34" t="e">
        <f>INDEX(Curves!$A$12:$AZ$907,$CA440,CR440)</f>
        <v>#N/A</v>
      </c>
      <c r="AL440" s="34" t="e">
        <f>INDEX(Curves!$A$12:$AZ$907,$CA440,CS440)</f>
        <v>#N/A</v>
      </c>
      <c r="AM440" s="34" t="e">
        <f>INDEX(Curves!$A$12:$AZ$907,$CA440,CT440)</f>
        <v>#N/A</v>
      </c>
      <c r="AN440" s="34"/>
      <c r="AO440" s="34" t="e">
        <f>INDEX(Curves!$A$12:$AZ$907,$CA440,CV440)</f>
        <v>#N/A</v>
      </c>
      <c r="AP440" s="34" t="e">
        <f>INDEX(Curves!$A$12:$AZ$907,$CA440,CW440)</f>
        <v>#N/A</v>
      </c>
      <c r="AQ440" s="34" t="e">
        <f>INDEX(Curves!$A$12:$AZ$907,$CA440,CX440)</f>
        <v>#N/A</v>
      </c>
      <c r="AR440" s="34"/>
      <c r="AS440" s="34" t="e">
        <f>INDEX(Curves!$A$12:$AZ$907,$CA440,CZ440)</f>
        <v>#N/A</v>
      </c>
      <c r="AT440" s="34" t="e">
        <f>INDEX(Curves!$A$12:$AZ$907,$CA440,DA440)</f>
        <v>#N/A</v>
      </c>
      <c r="AU440" s="34" t="e">
        <f>INDEX(Curves!$A$12:$AZ$907,$CA440,DB440)</f>
        <v>#N/A</v>
      </c>
      <c r="AV440" s="34"/>
      <c r="AW440" s="34" t="e">
        <f>INDEX(Curves!$A$12:$AZ$907,$CA440,DD440)</f>
        <v>#N/A</v>
      </c>
      <c r="AX440" s="34" t="e">
        <f>INDEX(Curves!$A$12:$AZ$907,$CA440,DE440)</f>
        <v>#N/A</v>
      </c>
      <c r="AY440" s="34" t="e">
        <f>INDEX(Curves!$A$12:$AZ$907,$CA440,DF440)</f>
        <v>#N/A</v>
      </c>
      <c r="AZ440" s="34"/>
      <c r="BA440" s="34" t="e">
        <f>INDEX(Curves!$A$12:$AZ$907,$CA440,DH440)</f>
        <v>#N/A</v>
      </c>
      <c r="BB440" s="34" t="e">
        <f>INDEX(Curves!$A$12:$AZ$907,$CA440,DI440)</f>
        <v>#N/A</v>
      </c>
      <c r="BC440" s="34" t="e">
        <f>INDEX(Curves!$A$12:$AZ$907,$CA440,DJ440)</f>
        <v>#N/A</v>
      </c>
      <c r="BD440" s="34"/>
      <c r="BE440" s="34" t="e">
        <f>INDEX(Curves!$A$12:$AZ$907,$CA440,DL440)</f>
        <v>#N/A</v>
      </c>
      <c r="BF440" s="34" t="e">
        <f>INDEX(Curves!$A$12:$AZ$907,$CA440,DM440)</f>
        <v>#N/A</v>
      </c>
      <c r="BG440" s="34" t="e">
        <f>INDEX(Curves!$A$12:$AZ$907,$CA440,DN440)</f>
        <v>#N/A</v>
      </c>
      <c r="BH440" s="34"/>
      <c r="BI440" s="34" t="e">
        <f>INDEX(Curves!$A$12:$AZ$907,$CA440,DP440)</f>
        <v>#N/A</v>
      </c>
      <c r="BJ440" s="34" t="e">
        <f>INDEX(Curves!$A$12:$AZ$907,$CA440,DQ440)</f>
        <v>#N/A</v>
      </c>
      <c r="BK440" s="34" t="e">
        <f>INDEX(Curves!$A$12:$AZ$907,$CA440,DR440)</f>
        <v>#N/A</v>
      </c>
      <c r="BL440"/>
      <c r="BM440"/>
      <c r="BN440" s="17">
        <f t="shared" si="503"/>
        <v>36647</v>
      </c>
      <c r="BO440" s="17">
        <f t="shared" ref="BO440:BX440" si="556">EOMONTH(BN440,1)</f>
        <v>36707</v>
      </c>
      <c r="BP440" s="17">
        <f t="shared" si="556"/>
        <v>36738</v>
      </c>
      <c r="BQ440" s="17">
        <f t="shared" si="556"/>
        <v>36769</v>
      </c>
      <c r="BR440" s="17">
        <f t="shared" si="556"/>
        <v>36799</v>
      </c>
      <c r="BS440" s="17">
        <f t="shared" si="556"/>
        <v>36830</v>
      </c>
      <c r="BT440" s="17">
        <f t="shared" si="556"/>
        <v>36860</v>
      </c>
      <c r="BU440" s="17">
        <f t="shared" si="556"/>
        <v>36891</v>
      </c>
      <c r="BV440" s="17">
        <f t="shared" si="556"/>
        <v>36922</v>
      </c>
      <c r="BW440" s="17">
        <f t="shared" si="556"/>
        <v>36950</v>
      </c>
      <c r="BX440" s="17">
        <f t="shared" si="556"/>
        <v>36981</v>
      </c>
      <c r="BY440" s="9"/>
      <c r="CA440" s="12" t="e">
        <f>MATCH(C440,Curves!$C$12:$C$433,0)</f>
        <v>#N/A</v>
      </c>
      <c r="CB440" s="12">
        <f>MATCH(CONCATENATE("NG ",TEXT($BN440,"mmm-yyyy")),Curves!$11:$11,0)</f>
        <v>20</v>
      </c>
      <c r="CC440" s="12">
        <f>MATCH(CONCATENATE("B ",TEXT($BN440,"mmm-yyyy")),Curves!$11:$11,0)</f>
        <v>8</v>
      </c>
      <c r="CD440" s="12">
        <f>MATCH(CONCATENATE("DISC ",TEXT($BN440,"mmm-yyyy")),Curves!$11:$11,0)</f>
        <v>32</v>
      </c>
      <c r="CE440" s="12"/>
      <c r="CF440" s="12">
        <f>MATCH(CONCATENATE("NG ",TEXT($BO440,"mmm-yyyy")),Curves!$11:$11,0)</f>
        <v>21</v>
      </c>
      <c r="CG440" s="12">
        <f>MATCH(CONCATENATE("B ",TEXT($BO440,"mmm-yyyy")),Curves!$11:$11,0)</f>
        <v>9</v>
      </c>
      <c r="CH440" s="12">
        <f>MATCH(CONCATENATE("DISC ",TEXT($BO440,"mmm-yyyy")),Curves!$11:$11,0)</f>
        <v>33</v>
      </c>
      <c r="CI440" s="12"/>
      <c r="CJ440" s="12">
        <f>MATCH(CONCATENATE("NG ",TEXT($BP440,"mmm-yyyy")),Curves!$11:$11,0)</f>
        <v>22</v>
      </c>
      <c r="CK440" s="12">
        <f>MATCH(CONCATENATE("B ",TEXT($BP440,"mmm-yyyy")),Curves!$11:$11,0)</f>
        <v>10</v>
      </c>
      <c r="CL440" s="12">
        <f>MATCH(CONCATENATE("DISC ",TEXT($BP440,"mmm-yyyy")),Curves!$11:$11,0)</f>
        <v>34</v>
      </c>
      <c r="CM440" s="12"/>
      <c r="CN440" s="12">
        <f>MATCH(CONCATENATE("NG ",TEXT($BQ440,"mmm-yyyy")),Curves!$11:$11,0)</f>
        <v>23</v>
      </c>
      <c r="CO440" s="12">
        <f>MATCH(CONCATENATE("B ",TEXT($BQ440,"mmm-yyyy")),Curves!$11:$11,0)</f>
        <v>11</v>
      </c>
      <c r="CP440" s="12">
        <f>MATCH(CONCATENATE("DISC ",TEXT($BQ440,"mmm-yyyy")),Curves!$11:$11,0)</f>
        <v>35</v>
      </c>
      <c r="CQ440" s="12"/>
      <c r="CR440" s="12">
        <f>MATCH(CONCATENATE("NG ",TEXT($BR440,"mmm-yyyy")),Curves!$11:$11,0)</f>
        <v>24</v>
      </c>
      <c r="CS440" s="12">
        <f>MATCH(CONCATENATE("B ",TEXT($BR440,"mmm-yyyy")),Curves!$11:$11,0)</f>
        <v>12</v>
      </c>
      <c r="CT440" s="12">
        <f>MATCH(CONCATENATE("DISC ",TEXT($BR440,"mmm-yyyy")),Curves!$11:$11,0)</f>
        <v>36</v>
      </c>
      <c r="CU440" s="12"/>
      <c r="CV440" s="12">
        <f>MATCH(CONCATENATE("NG ",TEXT($BS440,"mmm-yyyy")),Curves!$11:$11,0)</f>
        <v>25</v>
      </c>
      <c r="CW440" s="12">
        <f>MATCH(CONCATENATE("B ",TEXT($BS440,"mmm-yyyy")),Curves!$11:$11,0)</f>
        <v>13</v>
      </c>
      <c r="CX440" s="12">
        <f>MATCH(CONCATENATE("DISC ",TEXT($BS440,"mmm-yyyy")),Curves!$11:$11,0)</f>
        <v>37</v>
      </c>
      <c r="CY440" s="12"/>
      <c r="CZ440" s="12">
        <f>MATCH(CONCATENATE("NG ",TEXT($BT440,"mmm-yyyy")),Curves!$11:$11,0)</f>
        <v>26</v>
      </c>
      <c r="DA440" s="12">
        <f>MATCH(CONCATENATE("B ",TEXT($BT440,"mmm-yyyy")),Curves!$11:$11,0)</f>
        <v>14</v>
      </c>
      <c r="DB440" s="12">
        <f>MATCH(CONCATENATE("DISC ",TEXT($BT440,"mmm-yyyy")),Curves!$11:$11,0)</f>
        <v>38</v>
      </c>
      <c r="DC440" s="12"/>
      <c r="DD440" s="12">
        <f>MATCH(CONCATENATE("NG ",TEXT($BU440,"mmm-yyyy")),Curves!$11:$11,0)</f>
        <v>27</v>
      </c>
      <c r="DE440" s="12">
        <f>MATCH(CONCATENATE("B ",TEXT($BU440,"mmm-yyyy")),Curves!$11:$11,0)</f>
        <v>15</v>
      </c>
      <c r="DF440" s="12">
        <f>MATCH(CONCATENATE("DISC ",TEXT($BU440,"mmm-yyyy")),Curves!$11:$11,0)</f>
        <v>39</v>
      </c>
      <c r="DG440" s="12"/>
      <c r="DH440" s="12">
        <f>MATCH(CONCATENATE("NG ",TEXT($BV440,"mmm-yyyy")),Curves!$11:$11,0)</f>
        <v>28</v>
      </c>
      <c r="DI440" s="12">
        <f>MATCH(CONCATENATE("B ",TEXT($BV440,"mmm-yyyy")),Curves!$11:$11,0)</f>
        <v>16</v>
      </c>
      <c r="DJ440" s="12">
        <f>MATCH(CONCATENATE("DISC ",TEXT($BV440,"mmm-yyyy")),Curves!$11:$11,0)</f>
        <v>40</v>
      </c>
      <c r="DL440" s="12">
        <f>MATCH(CONCATENATE("NG ",TEXT($BW440,"mmm-yyyy")),Curves!$11:$11,0)</f>
        <v>29</v>
      </c>
      <c r="DM440" s="12">
        <f>MATCH(CONCATENATE("B ",TEXT($BW440,"mmm-yyyy")),Curves!$11:$11,0)</f>
        <v>17</v>
      </c>
      <c r="DN440" s="12">
        <f>MATCH(CONCATENATE("DISC ",TEXT($BW440,"mmm-yyyy")),Curves!$11:$11,0)</f>
        <v>41</v>
      </c>
      <c r="DP440" s="12">
        <f>MATCH(CONCATENATE("NG ",TEXT($BX440,"mmm-yyyy")),Curves!$11:$11,0)</f>
        <v>30</v>
      </c>
      <c r="DQ440" s="12">
        <f>MATCH(CONCATENATE("B ",TEXT($BX440,"mmm-yyyy")),Curves!$11:$11,0)</f>
        <v>18</v>
      </c>
      <c r="DR440" s="12">
        <f>MATCH(CONCATENATE("DISC ",TEXT($BX440,"mmm-yyyy")),Curves!$11:$11,0)</f>
        <v>42</v>
      </c>
    </row>
    <row r="441" spans="2:122" x14ac:dyDescent="0.2">
      <c r="B441" s="6" t="str">
        <f t="shared" si="487"/>
        <v/>
      </c>
      <c r="C441" s="27" t="str">
        <f>IF(Curves!C450&lt;&gt;"",Curves!C450,"")</f>
        <v/>
      </c>
      <c r="D441" s="31"/>
      <c r="E441" s="20" t="e">
        <f t="shared" si="488"/>
        <v>#N/A</v>
      </c>
      <c r="F441" s="20" t="e">
        <f t="shared" si="490"/>
        <v>#N/A</v>
      </c>
      <c r="G441" s="20" t="e">
        <f t="shared" si="491"/>
        <v>#N/A</v>
      </c>
      <c r="H441" s="20" t="e">
        <f t="shared" si="492"/>
        <v>#N/A</v>
      </c>
      <c r="I441" s="20" t="e">
        <f t="shared" si="493"/>
        <v>#N/A</v>
      </c>
      <c r="J441" s="20" t="e">
        <f t="shared" si="494"/>
        <v>#N/A</v>
      </c>
      <c r="K441" s="20" t="e">
        <f t="shared" si="495"/>
        <v>#N/A</v>
      </c>
      <c r="L441" s="20" t="e">
        <f t="shared" si="496"/>
        <v>#N/A</v>
      </c>
      <c r="M441" s="20" t="e">
        <f t="shared" si="497"/>
        <v>#N/A</v>
      </c>
      <c r="N441" s="20" t="e">
        <f t="shared" si="498"/>
        <v>#N/A</v>
      </c>
      <c r="O441" s="21" t="e">
        <f t="shared" si="499"/>
        <v>#N/A</v>
      </c>
      <c r="P441" s="20"/>
      <c r="Q441" s="50" t="e">
        <f t="shared" si="500"/>
        <v>#N/A</v>
      </c>
      <c r="R441" s="50" t="e">
        <f t="shared" si="549"/>
        <v>#N/A</v>
      </c>
      <c r="S441" s="51" t="e">
        <f t="shared" si="501"/>
        <v>#N/A</v>
      </c>
      <c r="U441" s="34" t="e">
        <f>INDEX(Curves!$A$12:$AZ$907,$CA441,CB441)</f>
        <v>#N/A</v>
      </c>
      <c r="V441" s="34" t="e">
        <f>INDEX(Curves!$A$12:$AZ$907,$CA441,CC441)</f>
        <v>#N/A</v>
      </c>
      <c r="W441" s="34" t="e">
        <f>INDEX(Curves!$A$12:$AZ$907,$CA441,CD441)</f>
        <v>#N/A</v>
      </c>
      <c r="X441" s="34"/>
      <c r="Y441" s="34" t="e">
        <f>INDEX(Curves!$A$12:$AZ$907,$CA441,CF441)</f>
        <v>#N/A</v>
      </c>
      <c r="Z441" s="34" t="e">
        <f>INDEX(Curves!$A$12:$AZ$907,$CA441,CG441)</f>
        <v>#N/A</v>
      </c>
      <c r="AA441" s="34" t="e">
        <f>INDEX(Curves!$A$12:$AZ$907,$CA441,CH441)</f>
        <v>#N/A</v>
      </c>
      <c r="AB441" s="34"/>
      <c r="AC441" s="34" t="e">
        <f>INDEX(Curves!$A$12:$AZ$907,$CA441,CJ441)</f>
        <v>#N/A</v>
      </c>
      <c r="AD441" s="34" t="e">
        <f>INDEX(Curves!$A$12:$AZ$907,$CA441,CK441)</f>
        <v>#N/A</v>
      </c>
      <c r="AE441" s="34" t="e">
        <f>INDEX(Curves!$A$12:$AZ$907,$CA441,CL441)</f>
        <v>#N/A</v>
      </c>
      <c r="AF441" s="34"/>
      <c r="AG441" s="34" t="e">
        <f>INDEX(Curves!$A$12:$AZ$907,$CA441,CN441)</f>
        <v>#N/A</v>
      </c>
      <c r="AH441" s="34" t="e">
        <f>INDEX(Curves!$A$12:$AZ$907,$CA441,CO441)</f>
        <v>#N/A</v>
      </c>
      <c r="AI441" s="34" t="e">
        <f>INDEX(Curves!$A$12:$AZ$907,$CA441,CP441)</f>
        <v>#N/A</v>
      </c>
      <c r="AJ441" s="34"/>
      <c r="AK441" s="34" t="e">
        <f>INDEX(Curves!$A$12:$AZ$907,$CA441,CR441)</f>
        <v>#N/A</v>
      </c>
      <c r="AL441" s="34" t="e">
        <f>INDEX(Curves!$A$12:$AZ$907,$CA441,CS441)</f>
        <v>#N/A</v>
      </c>
      <c r="AM441" s="34" t="e">
        <f>INDEX(Curves!$A$12:$AZ$907,$CA441,CT441)</f>
        <v>#N/A</v>
      </c>
      <c r="AN441" s="34"/>
      <c r="AO441" s="34" t="e">
        <f>INDEX(Curves!$A$12:$AZ$907,$CA441,CV441)</f>
        <v>#N/A</v>
      </c>
      <c r="AP441" s="34" t="e">
        <f>INDEX(Curves!$A$12:$AZ$907,$CA441,CW441)</f>
        <v>#N/A</v>
      </c>
      <c r="AQ441" s="34" t="e">
        <f>INDEX(Curves!$A$12:$AZ$907,$CA441,CX441)</f>
        <v>#N/A</v>
      </c>
      <c r="AR441" s="34"/>
      <c r="AS441" s="34" t="e">
        <f>INDEX(Curves!$A$12:$AZ$907,$CA441,CZ441)</f>
        <v>#N/A</v>
      </c>
      <c r="AT441" s="34" t="e">
        <f>INDEX(Curves!$A$12:$AZ$907,$CA441,DA441)</f>
        <v>#N/A</v>
      </c>
      <c r="AU441" s="34" t="e">
        <f>INDEX(Curves!$A$12:$AZ$907,$CA441,DB441)</f>
        <v>#N/A</v>
      </c>
      <c r="AV441" s="34"/>
      <c r="AW441" s="34" t="e">
        <f>INDEX(Curves!$A$12:$AZ$907,$CA441,DD441)</f>
        <v>#N/A</v>
      </c>
      <c r="AX441" s="34" t="e">
        <f>INDEX(Curves!$A$12:$AZ$907,$CA441,DE441)</f>
        <v>#N/A</v>
      </c>
      <c r="AY441" s="34" t="e">
        <f>INDEX(Curves!$A$12:$AZ$907,$CA441,DF441)</f>
        <v>#N/A</v>
      </c>
      <c r="AZ441" s="34"/>
      <c r="BA441" s="34" t="e">
        <f>INDEX(Curves!$A$12:$AZ$907,$CA441,DH441)</f>
        <v>#N/A</v>
      </c>
      <c r="BB441" s="34" t="e">
        <f>INDEX(Curves!$A$12:$AZ$907,$CA441,DI441)</f>
        <v>#N/A</v>
      </c>
      <c r="BC441" s="34" t="e">
        <f>INDEX(Curves!$A$12:$AZ$907,$CA441,DJ441)</f>
        <v>#N/A</v>
      </c>
      <c r="BD441" s="34"/>
      <c r="BE441" s="34" t="e">
        <f>INDEX(Curves!$A$12:$AZ$907,$CA441,DL441)</f>
        <v>#N/A</v>
      </c>
      <c r="BF441" s="34" t="e">
        <f>INDEX(Curves!$A$12:$AZ$907,$CA441,DM441)</f>
        <v>#N/A</v>
      </c>
      <c r="BG441" s="34" t="e">
        <f>INDEX(Curves!$A$12:$AZ$907,$CA441,DN441)</f>
        <v>#N/A</v>
      </c>
      <c r="BH441" s="34"/>
      <c r="BI441" s="34" t="e">
        <f>INDEX(Curves!$A$12:$AZ$907,$CA441,DP441)</f>
        <v>#N/A</v>
      </c>
      <c r="BJ441" s="34" t="e">
        <f>INDEX(Curves!$A$12:$AZ$907,$CA441,DQ441)</f>
        <v>#N/A</v>
      </c>
      <c r="BK441" s="34" t="e">
        <f>INDEX(Curves!$A$12:$AZ$907,$CA441,DR441)</f>
        <v>#N/A</v>
      </c>
      <c r="BL441"/>
      <c r="BM441"/>
      <c r="BN441" s="17">
        <f t="shared" si="503"/>
        <v>36647</v>
      </c>
      <c r="BO441" s="17">
        <f t="shared" ref="BO441:BX441" si="557">EOMONTH(BN441,1)</f>
        <v>36707</v>
      </c>
      <c r="BP441" s="17">
        <f t="shared" si="557"/>
        <v>36738</v>
      </c>
      <c r="BQ441" s="17">
        <f t="shared" si="557"/>
        <v>36769</v>
      </c>
      <c r="BR441" s="17">
        <f t="shared" si="557"/>
        <v>36799</v>
      </c>
      <c r="BS441" s="17">
        <f t="shared" si="557"/>
        <v>36830</v>
      </c>
      <c r="BT441" s="17">
        <f t="shared" si="557"/>
        <v>36860</v>
      </c>
      <c r="BU441" s="17">
        <f t="shared" si="557"/>
        <v>36891</v>
      </c>
      <c r="BV441" s="17">
        <f t="shared" si="557"/>
        <v>36922</v>
      </c>
      <c r="BW441" s="17">
        <f t="shared" si="557"/>
        <v>36950</v>
      </c>
      <c r="BX441" s="17">
        <f t="shared" si="557"/>
        <v>36981</v>
      </c>
      <c r="BY441" s="9"/>
      <c r="CA441" s="12" t="e">
        <f>MATCH(C441,Curves!$C$12:$C$433,0)</f>
        <v>#N/A</v>
      </c>
      <c r="CB441" s="12">
        <f>MATCH(CONCATENATE("NG ",TEXT($BN441,"mmm-yyyy")),Curves!$11:$11,0)</f>
        <v>20</v>
      </c>
      <c r="CC441" s="12">
        <f>MATCH(CONCATENATE("B ",TEXT($BN441,"mmm-yyyy")),Curves!$11:$11,0)</f>
        <v>8</v>
      </c>
      <c r="CD441" s="12">
        <f>MATCH(CONCATENATE("DISC ",TEXT($BN441,"mmm-yyyy")),Curves!$11:$11,0)</f>
        <v>32</v>
      </c>
      <c r="CE441" s="12"/>
      <c r="CF441" s="12">
        <f>MATCH(CONCATENATE("NG ",TEXT($BO441,"mmm-yyyy")),Curves!$11:$11,0)</f>
        <v>21</v>
      </c>
      <c r="CG441" s="12">
        <f>MATCH(CONCATENATE("B ",TEXT($BO441,"mmm-yyyy")),Curves!$11:$11,0)</f>
        <v>9</v>
      </c>
      <c r="CH441" s="12">
        <f>MATCH(CONCATENATE("DISC ",TEXT($BO441,"mmm-yyyy")),Curves!$11:$11,0)</f>
        <v>33</v>
      </c>
      <c r="CI441" s="12"/>
      <c r="CJ441" s="12">
        <f>MATCH(CONCATENATE("NG ",TEXT($BP441,"mmm-yyyy")),Curves!$11:$11,0)</f>
        <v>22</v>
      </c>
      <c r="CK441" s="12">
        <f>MATCH(CONCATENATE("B ",TEXT($BP441,"mmm-yyyy")),Curves!$11:$11,0)</f>
        <v>10</v>
      </c>
      <c r="CL441" s="12">
        <f>MATCH(CONCATENATE("DISC ",TEXT($BP441,"mmm-yyyy")),Curves!$11:$11,0)</f>
        <v>34</v>
      </c>
      <c r="CM441" s="12"/>
      <c r="CN441" s="12">
        <f>MATCH(CONCATENATE("NG ",TEXT($BQ441,"mmm-yyyy")),Curves!$11:$11,0)</f>
        <v>23</v>
      </c>
      <c r="CO441" s="12">
        <f>MATCH(CONCATENATE("B ",TEXT($BQ441,"mmm-yyyy")),Curves!$11:$11,0)</f>
        <v>11</v>
      </c>
      <c r="CP441" s="12">
        <f>MATCH(CONCATENATE("DISC ",TEXT($BQ441,"mmm-yyyy")),Curves!$11:$11,0)</f>
        <v>35</v>
      </c>
      <c r="CQ441" s="12"/>
      <c r="CR441" s="12">
        <f>MATCH(CONCATENATE("NG ",TEXT($BR441,"mmm-yyyy")),Curves!$11:$11,0)</f>
        <v>24</v>
      </c>
      <c r="CS441" s="12">
        <f>MATCH(CONCATENATE("B ",TEXT($BR441,"mmm-yyyy")),Curves!$11:$11,0)</f>
        <v>12</v>
      </c>
      <c r="CT441" s="12">
        <f>MATCH(CONCATENATE("DISC ",TEXT($BR441,"mmm-yyyy")),Curves!$11:$11,0)</f>
        <v>36</v>
      </c>
      <c r="CU441" s="12"/>
      <c r="CV441" s="12">
        <f>MATCH(CONCATENATE("NG ",TEXT($BS441,"mmm-yyyy")),Curves!$11:$11,0)</f>
        <v>25</v>
      </c>
      <c r="CW441" s="12">
        <f>MATCH(CONCATENATE("B ",TEXT($BS441,"mmm-yyyy")),Curves!$11:$11,0)</f>
        <v>13</v>
      </c>
      <c r="CX441" s="12">
        <f>MATCH(CONCATENATE("DISC ",TEXT($BS441,"mmm-yyyy")),Curves!$11:$11,0)</f>
        <v>37</v>
      </c>
      <c r="CY441" s="12"/>
      <c r="CZ441" s="12">
        <f>MATCH(CONCATENATE("NG ",TEXT($BT441,"mmm-yyyy")),Curves!$11:$11,0)</f>
        <v>26</v>
      </c>
      <c r="DA441" s="12">
        <f>MATCH(CONCATENATE("B ",TEXT($BT441,"mmm-yyyy")),Curves!$11:$11,0)</f>
        <v>14</v>
      </c>
      <c r="DB441" s="12">
        <f>MATCH(CONCATENATE("DISC ",TEXT($BT441,"mmm-yyyy")),Curves!$11:$11,0)</f>
        <v>38</v>
      </c>
      <c r="DC441" s="12"/>
      <c r="DD441" s="12">
        <f>MATCH(CONCATENATE("NG ",TEXT($BU441,"mmm-yyyy")),Curves!$11:$11,0)</f>
        <v>27</v>
      </c>
      <c r="DE441" s="12">
        <f>MATCH(CONCATENATE("B ",TEXT($BU441,"mmm-yyyy")),Curves!$11:$11,0)</f>
        <v>15</v>
      </c>
      <c r="DF441" s="12">
        <f>MATCH(CONCATENATE("DISC ",TEXT($BU441,"mmm-yyyy")),Curves!$11:$11,0)</f>
        <v>39</v>
      </c>
      <c r="DG441" s="12"/>
      <c r="DH441" s="12">
        <f>MATCH(CONCATENATE("NG ",TEXT($BV441,"mmm-yyyy")),Curves!$11:$11,0)</f>
        <v>28</v>
      </c>
      <c r="DI441" s="12">
        <f>MATCH(CONCATENATE("B ",TEXT($BV441,"mmm-yyyy")),Curves!$11:$11,0)</f>
        <v>16</v>
      </c>
      <c r="DJ441" s="12">
        <f>MATCH(CONCATENATE("DISC ",TEXT($BV441,"mmm-yyyy")),Curves!$11:$11,0)</f>
        <v>40</v>
      </c>
      <c r="DL441" s="12">
        <f>MATCH(CONCATENATE("NG ",TEXT($BW441,"mmm-yyyy")),Curves!$11:$11,0)</f>
        <v>29</v>
      </c>
      <c r="DM441" s="12">
        <f>MATCH(CONCATENATE("B ",TEXT($BW441,"mmm-yyyy")),Curves!$11:$11,0)</f>
        <v>17</v>
      </c>
      <c r="DN441" s="12">
        <f>MATCH(CONCATENATE("DISC ",TEXT($BW441,"mmm-yyyy")),Curves!$11:$11,0)</f>
        <v>41</v>
      </c>
      <c r="DP441" s="12">
        <f>MATCH(CONCATENATE("NG ",TEXT($BX441,"mmm-yyyy")),Curves!$11:$11,0)</f>
        <v>30</v>
      </c>
      <c r="DQ441" s="12">
        <f>MATCH(CONCATENATE("B ",TEXT($BX441,"mmm-yyyy")),Curves!$11:$11,0)</f>
        <v>18</v>
      </c>
      <c r="DR441" s="12">
        <f>MATCH(CONCATENATE("DISC ",TEXT($BX441,"mmm-yyyy")),Curves!$11:$11,0)</f>
        <v>42</v>
      </c>
    </row>
    <row r="442" spans="2:122" x14ac:dyDescent="0.2">
      <c r="B442" s="6" t="str">
        <f t="shared" si="487"/>
        <v/>
      </c>
      <c r="C442" s="27" t="str">
        <f>IF(Curves!C451&lt;&gt;"",Curves!C451,"")</f>
        <v/>
      </c>
      <c r="D442" s="31"/>
      <c r="E442" s="20" t="e">
        <f t="shared" si="488"/>
        <v>#N/A</v>
      </c>
      <c r="F442" s="20" t="e">
        <f t="shared" si="490"/>
        <v>#N/A</v>
      </c>
      <c r="G442" s="20" t="e">
        <f t="shared" si="491"/>
        <v>#N/A</v>
      </c>
      <c r="H442" s="20" t="e">
        <f t="shared" si="492"/>
        <v>#N/A</v>
      </c>
      <c r="I442" s="20" t="e">
        <f t="shared" si="493"/>
        <v>#N/A</v>
      </c>
      <c r="J442" s="20" t="e">
        <f t="shared" si="494"/>
        <v>#N/A</v>
      </c>
      <c r="K442" s="20" t="e">
        <f t="shared" si="495"/>
        <v>#N/A</v>
      </c>
      <c r="L442" s="20" t="e">
        <f t="shared" si="496"/>
        <v>#N/A</v>
      </c>
      <c r="M442" s="20" t="e">
        <f t="shared" si="497"/>
        <v>#N/A</v>
      </c>
      <c r="N442" s="20" t="e">
        <f t="shared" si="498"/>
        <v>#N/A</v>
      </c>
      <c r="O442" s="21" t="e">
        <f t="shared" si="499"/>
        <v>#N/A</v>
      </c>
      <c r="P442" s="20"/>
      <c r="Q442" s="50" t="e">
        <f t="shared" si="500"/>
        <v>#N/A</v>
      </c>
      <c r="R442" s="50" t="e">
        <f t="shared" si="549"/>
        <v>#N/A</v>
      </c>
      <c r="S442" s="51" t="e">
        <f t="shared" si="501"/>
        <v>#N/A</v>
      </c>
      <c r="U442" s="34" t="e">
        <f>INDEX(Curves!$A$12:$AZ$907,$CA442,CB442)</f>
        <v>#N/A</v>
      </c>
      <c r="V442" s="34" t="e">
        <f>INDEX(Curves!$A$12:$AZ$907,$CA442,CC442)</f>
        <v>#N/A</v>
      </c>
      <c r="W442" s="34" t="e">
        <f>INDEX(Curves!$A$12:$AZ$907,$CA442,CD442)</f>
        <v>#N/A</v>
      </c>
      <c r="X442" s="34"/>
      <c r="Y442" s="34" t="e">
        <f>INDEX(Curves!$A$12:$AZ$907,$CA442,CF442)</f>
        <v>#N/A</v>
      </c>
      <c r="Z442" s="34" t="e">
        <f>INDEX(Curves!$A$12:$AZ$907,$CA442,CG442)</f>
        <v>#N/A</v>
      </c>
      <c r="AA442" s="34" t="e">
        <f>INDEX(Curves!$A$12:$AZ$907,$CA442,CH442)</f>
        <v>#N/A</v>
      </c>
      <c r="AB442" s="34"/>
      <c r="AC442" s="34" t="e">
        <f>INDEX(Curves!$A$12:$AZ$907,$CA442,CJ442)</f>
        <v>#N/A</v>
      </c>
      <c r="AD442" s="34" t="e">
        <f>INDEX(Curves!$A$12:$AZ$907,$CA442,CK442)</f>
        <v>#N/A</v>
      </c>
      <c r="AE442" s="34" t="e">
        <f>INDEX(Curves!$A$12:$AZ$907,$CA442,CL442)</f>
        <v>#N/A</v>
      </c>
      <c r="AF442" s="34"/>
      <c r="AG442" s="34" t="e">
        <f>INDEX(Curves!$A$12:$AZ$907,$CA442,CN442)</f>
        <v>#N/A</v>
      </c>
      <c r="AH442" s="34" t="e">
        <f>INDEX(Curves!$A$12:$AZ$907,$CA442,CO442)</f>
        <v>#N/A</v>
      </c>
      <c r="AI442" s="34" t="e">
        <f>INDEX(Curves!$A$12:$AZ$907,$CA442,CP442)</f>
        <v>#N/A</v>
      </c>
      <c r="AJ442" s="34"/>
      <c r="AK442" s="34" t="e">
        <f>INDEX(Curves!$A$12:$AZ$907,$CA442,CR442)</f>
        <v>#N/A</v>
      </c>
      <c r="AL442" s="34" t="e">
        <f>INDEX(Curves!$A$12:$AZ$907,$CA442,CS442)</f>
        <v>#N/A</v>
      </c>
      <c r="AM442" s="34" t="e">
        <f>INDEX(Curves!$A$12:$AZ$907,$CA442,CT442)</f>
        <v>#N/A</v>
      </c>
      <c r="AN442" s="34"/>
      <c r="AO442" s="34" t="e">
        <f>INDEX(Curves!$A$12:$AZ$907,$CA442,CV442)</f>
        <v>#N/A</v>
      </c>
      <c r="AP442" s="34" t="e">
        <f>INDEX(Curves!$A$12:$AZ$907,$CA442,CW442)</f>
        <v>#N/A</v>
      </c>
      <c r="AQ442" s="34" t="e">
        <f>INDEX(Curves!$A$12:$AZ$907,$CA442,CX442)</f>
        <v>#N/A</v>
      </c>
      <c r="AR442" s="34"/>
      <c r="AS442" s="34" t="e">
        <f>INDEX(Curves!$A$12:$AZ$907,$CA442,CZ442)</f>
        <v>#N/A</v>
      </c>
      <c r="AT442" s="34" t="e">
        <f>INDEX(Curves!$A$12:$AZ$907,$CA442,DA442)</f>
        <v>#N/A</v>
      </c>
      <c r="AU442" s="34" t="e">
        <f>INDEX(Curves!$A$12:$AZ$907,$CA442,DB442)</f>
        <v>#N/A</v>
      </c>
      <c r="AV442" s="34"/>
      <c r="AW442" s="34" t="e">
        <f>INDEX(Curves!$A$12:$AZ$907,$CA442,DD442)</f>
        <v>#N/A</v>
      </c>
      <c r="AX442" s="34" t="e">
        <f>INDEX(Curves!$A$12:$AZ$907,$CA442,DE442)</f>
        <v>#N/A</v>
      </c>
      <c r="AY442" s="34" t="e">
        <f>INDEX(Curves!$A$12:$AZ$907,$CA442,DF442)</f>
        <v>#N/A</v>
      </c>
      <c r="AZ442" s="34"/>
      <c r="BA442" s="34" t="e">
        <f>INDEX(Curves!$A$12:$AZ$907,$CA442,DH442)</f>
        <v>#N/A</v>
      </c>
      <c r="BB442" s="34" t="e">
        <f>INDEX(Curves!$A$12:$AZ$907,$CA442,DI442)</f>
        <v>#N/A</v>
      </c>
      <c r="BC442" s="34" t="e">
        <f>INDEX(Curves!$A$12:$AZ$907,$CA442,DJ442)</f>
        <v>#N/A</v>
      </c>
      <c r="BD442" s="34"/>
      <c r="BE442" s="34" t="e">
        <f>INDEX(Curves!$A$12:$AZ$907,$CA442,DL442)</f>
        <v>#N/A</v>
      </c>
      <c r="BF442" s="34" t="e">
        <f>INDEX(Curves!$A$12:$AZ$907,$CA442,DM442)</f>
        <v>#N/A</v>
      </c>
      <c r="BG442" s="34" t="e">
        <f>INDEX(Curves!$A$12:$AZ$907,$CA442,DN442)</f>
        <v>#N/A</v>
      </c>
      <c r="BH442" s="34"/>
      <c r="BI442" s="34" t="e">
        <f>INDEX(Curves!$A$12:$AZ$907,$CA442,DP442)</f>
        <v>#N/A</v>
      </c>
      <c r="BJ442" s="34" t="e">
        <f>INDEX(Curves!$A$12:$AZ$907,$CA442,DQ442)</f>
        <v>#N/A</v>
      </c>
      <c r="BK442" s="34" t="e">
        <f>INDEX(Curves!$A$12:$AZ$907,$CA442,DR442)</f>
        <v>#N/A</v>
      </c>
      <c r="BL442"/>
      <c r="BM442"/>
      <c r="BN442" s="17">
        <f t="shared" si="503"/>
        <v>36647</v>
      </c>
      <c r="BO442" s="17">
        <f t="shared" ref="BO442:BX442" si="558">EOMONTH(BN442,1)</f>
        <v>36707</v>
      </c>
      <c r="BP442" s="17">
        <f t="shared" si="558"/>
        <v>36738</v>
      </c>
      <c r="BQ442" s="17">
        <f t="shared" si="558"/>
        <v>36769</v>
      </c>
      <c r="BR442" s="17">
        <f t="shared" si="558"/>
        <v>36799</v>
      </c>
      <c r="BS442" s="17">
        <f t="shared" si="558"/>
        <v>36830</v>
      </c>
      <c r="BT442" s="17">
        <f t="shared" si="558"/>
        <v>36860</v>
      </c>
      <c r="BU442" s="17">
        <f t="shared" si="558"/>
        <v>36891</v>
      </c>
      <c r="BV442" s="17">
        <f t="shared" si="558"/>
        <v>36922</v>
      </c>
      <c r="BW442" s="17">
        <f t="shared" si="558"/>
        <v>36950</v>
      </c>
      <c r="BX442" s="17">
        <f t="shared" si="558"/>
        <v>36981</v>
      </c>
      <c r="BY442" s="9"/>
      <c r="CA442" s="12" t="e">
        <f>MATCH(C442,Curves!$C$12:$C$433,0)</f>
        <v>#N/A</v>
      </c>
      <c r="CB442" s="12">
        <f>MATCH(CONCATENATE("NG ",TEXT($BN442,"mmm-yyyy")),Curves!$11:$11,0)</f>
        <v>20</v>
      </c>
      <c r="CC442" s="12">
        <f>MATCH(CONCATENATE("B ",TEXT($BN442,"mmm-yyyy")),Curves!$11:$11,0)</f>
        <v>8</v>
      </c>
      <c r="CD442" s="12">
        <f>MATCH(CONCATENATE("DISC ",TEXT($BN442,"mmm-yyyy")),Curves!$11:$11,0)</f>
        <v>32</v>
      </c>
      <c r="CE442" s="12"/>
      <c r="CF442" s="12">
        <f>MATCH(CONCATENATE("NG ",TEXT($BO442,"mmm-yyyy")),Curves!$11:$11,0)</f>
        <v>21</v>
      </c>
      <c r="CG442" s="12">
        <f>MATCH(CONCATENATE("B ",TEXT($BO442,"mmm-yyyy")),Curves!$11:$11,0)</f>
        <v>9</v>
      </c>
      <c r="CH442" s="12">
        <f>MATCH(CONCATENATE("DISC ",TEXT($BO442,"mmm-yyyy")),Curves!$11:$11,0)</f>
        <v>33</v>
      </c>
      <c r="CI442" s="12"/>
      <c r="CJ442" s="12">
        <f>MATCH(CONCATENATE("NG ",TEXT($BP442,"mmm-yyyy")),Curves!$11:$11,0)</f>
        <v>22</v>
      </c>
      <c r="CK442" s="12">
        <f>MATCH(CONCATENATE("B ",TEXT($BP442,"mmm-yyyy")),Curves!$11:$11,0)</f>
        <v>10</v>
      </c>
      <c r="CL442" s="12">
        <f>MATCH(CONCATENATE("DISC ",TEXT($BP442,"mmm-yyyy")),Curves!$11:$11,0)</f>
        <v>34</v>
      </c>
      <c r="CM442" s="12"/>
      <c r="CN442" s="12">
        <f>MATCH(CONCATENATE("NG ",TEXT($BQ442,"mmm-yyyy")),Curves!$11:$11,0)</f>
        <v>23</v>
      </c>
      <c r="CO442" s="12">
        <f>MATCH(CONCATENATE("B ",TEXT($BQ442,"mmm-yyyy")),Curves!$11:$11,0)</f>
        <v>11</v>
      </c>
      <c r="CP442" s="12">
        <f>MATCH(CONCATENATE("DISC ",TEXT($BQ442,"mmm-yyyy")),Curves!$11:$11,0)</f>
        <v>35</v>
      </c>
      <c r="CQ442" s="12"/>
      <c r="CR442" s="12">
        <f>MATCH(CONCATENATE("NG ",TEXT($BR442,"mmm-yyyy")),Curves!$11:$11,0)</f>
        <v>24</v>
      </c>
      <c r="CS442" s="12">
        <f>MATCH(CONCATENATE("B ",TEXT($BR442,"mmm-yyyy")),Curves!$11:$11,0)</f>
        <v>12</v>
      </c>
      <c r="CT442" s="12">
        <f>MATCH(CONCATENATE("DISC ",TEXT($BR442,"mmm-yyyy")),Curves!$11:$11,0)</f>
        <v>36</v>
      </c>
      <c r="CU442" s="12"/>
      <c r="CV442" s="12">
        <f>MATCH(CONCATENATE("NG ",TEXT($BS442,"mmm-yyyy")),Curves!$11:$11,0)</f>
        <v>25</v>
      </c>
      <c r="CW442" s="12">
        <f>MATCH(CONCATENATE("B ",TEXT($BS442,"mmm-yyyy")),Curves!$11:$11,0)</f>
        <v>13</v>
      </c>
      <c r="CX442" s="12">
        <f>MATCH(CONCATENATE("DISC ",TEXT($BS442,"mmm-yyyy")),Curves!$11:$11,0)</f>
        <v>37</v>
      </c>
      <c r="CY442" s="12"/>
      <c r="CZ442" s="12">
        <f>MATCH(CONCATENATE("NG ",TEXT($BT442,"mmm-yyyy")),Curves!$11:$11,0)</f>
        <v>26</v>
      </c>
      <c r="DA442" s="12">
        <f>MATCH(CONCATENATE("B ",TEXT($BT442,"mmm-yyyy")),Curves!$11:$11,0)</f>
        <v>14</v>
      </c>
      <c r="DB442" s="12">
        <f>MATCH(CONCATENATE("DISC ",TEXT($BT442,"mmm-yyyy")),Curves!$11:$11,0)</f>
        <v>38</v>
      </c>
      <c r="DC442" s="12"/>
      <c r="DD442" s="12">
        <f>MATCH(CONCATENATE("NG ",TEXT($BU442,"mmm-yyyy")),Curves!$11:$11,0)</f>
        <v>27</v>
      </c>
      <c r="DE442" s="12">
        <f>MATCH(CONCATENATE("B ",TEXT($BU442,"mmm-yyyy")),Curves!$11:$11,0)</f>
        <v>15</v>
      </c>
      <c r="DF442" s="12">
        <f>MATCH(CONCATENATE("DISC ",TEXT($BU442,"mmm-yyyy")),Curves!$11:$11,0)</f>
        <v>39</v>
      </c>
      <c r="DG442" s="12"/>
      <c r="DH442" s="12">
        <f>MATCH(CONCATENATE("NG ",TEXT($BV442,"mmm-yyyy")),Curves!$11:$11,0)</f>
        <v>28</v>
      </c>
      <c r="DI442" s="12">
        <f>MATCH(CONCATENATE("B ",TEXT($BV442,"mmm-yyyy")),Curves!$11:$11,0)</f>
        <v>16</v>
      </c>
      <c r="DJ442" s="12">
        <f>MATCH(CONCATENATE("DISC ",TEXT($BV442,"mmm-yyyy")),Curves!$11:$11,0)</f>
        <v>40</v>
      </c>
      <c r="DL442" s="12">
        <f>MATCH(CONCATENATE("NG ",TEXT($BW442,"mmm-yyyy")),Curves!$11:$11,0)</f>
        <v>29</v>
      </c>
      <c r="DM442" s="12">
        <f>MATCH(CONCATENATE("B ",TEXT($BW442,"mmm-yyyy")),Curves!$11:$11,0)</f>
        <v>17</v>
      </c>
      <c r="DN442" s="12">
        <f>MATCH(CONCATENATE("DISC ",TEXT($BW442,"mmm-yyyy")),Curves!$11:$11,0)</f>
        <v>41</v>
      </c>
      <c r="DP442" s="12">
        <f>MATCH(CONCATENATE("NG ",TEXT($BX442,"mmm-yyyy")),Curves!$11:$11,0)</f>
        <v>30</v>
      </c>
      <c r="DQ442" s="12">
        <f>MATCH(CONCATENATE("B ",TEXT($BX442,"mmm-yyyy")),Curves!$11:$11,0)</f>
        <v>18</v>
      </c>
      <c r="DR442" s="12">
        <f>MATCH(CONCATENATE("DISC ",TEXT($BX442,"mmm-yyyy")),Curves!$11:$11,0)</f>
        <v>42</v>
      </c>
    </row>
    <row r="443" spans="2:122" x14ac:dyDescent="0.2">
      <c r="B443" s="6" t="str">
        <f t="shared" si="487"/>
        <v/>
      </c>
      <c r="C443" s="27" t="str">
        <f>IF(Curves!C452&lt;&gt;"",Curves!C452,"")</f>
        <v/>
      </c>
      <c r="D443" s="31"/>
      <c r="E443" s="20" t="e">
        <f t="shared" si="488"/>
        <v>#N/A</v>
      </c>
      <c r="F443" s="20" t="e">
        <f t="shared" si="490"/>
        <v>#N/A</v>
      </c>
      <c r="G443" s="20" t="e">
        <f t="shared" si="491"/>
        <v>#N/A</v>
      </c>
      <c r="H443" s="20" t="e">
        <f t="shared" si="492"/>
        <v>#N/A</v>
      </c>
      <c r="I443" s="20" t="e">
        <f t="shared" si="493"/>
        <v>#N/A</v>
      </c>
      <c r="J443" s="20" t="e">
        <f t="shared" si="494"/>
        <v>#N/A</v>
      </c>
      <c r="K443" s="20" t="e">
        <f t="shared" si="495"/>
        <v>#N/A</v>
      </c>
      <c r="L443" s="20" t="e">
        <f t="shared" si="496"/>
        <v>#N/A</v>
      </c>
      <c r="M443" s="20" t="e">
        <f t="shared" si="497"/>
        <v>#N/A</v>
      </c>
      <c r="N443" s="20" t="e">
        <f t="shared" si="498"/>
        <v>#N/A</v>
      </c>
      <c r="O443" s="21" t="e">
        <f t="shared" si="499"/>
        <v>#N/A</v>
      </c>
      <c r="P443" s="20"/>
      <c r="Q443" s="50" t="e">
        <f t="shared" si="500"/>
        <v>#N/A</v>
      </c>
      <c r="R443" s="50" t="e">
        <f t="shared" si="549"/>
        <v>#N/A</v>
      </c>
      <c r="S443" s="51" t="e">
        <f t="shared" si="501"/>
        <v>#N/A</v>
      </c>
      <c r="U443" s="34" t="e">
        <f>INDEX(Curves!$A$12:$AZ$907,$CA443,CB443)</f>
        <v>#N/A</v>
      </c>
      <c r="V443" s="34" t="e">
        <f>INDEX(Curves!$A$12:$AZ$907,$CA443,CC443)</f>
        <v>#N/A</v>
      </c>
      <c r="W443" s="34" t="e">
        <f>INDEX(Curves!$A$12:$AZ$907,$CA443,CD443)</f>
        <v>#N/A</v>
      </c>
      <c r="X443" s="34"/>
      <c r="Y443" s="34" t="e">
        <f>INDEX(Curves!$A$12:$AZ$907,$CA443,CF443)</f>
        <v>#N/A</v>
      </c>
      <c r="Z443" s="34" t="e">
        <f>INDEX(Curves!$A$12:$AZ$907,$CA443,CG443)</f>
        <v>#N/A</v>
      </c>
      <c r="AA443" s="34" t="e">
        <f>INDEX(Curves!$A$12:$AZ$907,$CA443,CH443)</f>
        <v>#N/A</v>
      </c>
      <c r="AB443" s="34"/>
      <c r="AC443" s="34" t="e">
        <f>INDEX(Curves!$A$12:$AZ$907,$CA443,CJ443)</f>
        <v>#N/A</v>
      </c>
      <c r="AD443" s="34" t="e">
        <f>INDEX(Curves!$A$12:$AZ$907,$CA443,CK443)</f>
        <v>#N/A</v>
      </c>
      <c r="AE443" s="34" t="e">
        <f>INDEX(Curves!$A$12:$AZ$907,$CA443,CL443)</f>
        <v>#N/A</v>
      </c>
      <c r="AF443" s="34"/>
      <c r="AG443" s="34" t="e">
        <f>INDEX(Curves!$A$12:$AZ$907,$CA443,CN443)</f>
        <v>#N/A</v>
      </c>
      <c r="AH443" s="34" t="e">
        <f>INDEX(Curves!$A$12:$AZ$907,$CA443,CO443)</f>
        <v>#N/A</v>
      </c>
      <c r="AI443" s="34" t="e">
        <f>INDEX(Curves!$A$12:$AZ$907,$CA443,CP443)</f>
        <v>#N/A</v>
      </c>
      <c r="AJ443" s="34"/>
      <c r="AK443" s="34" t="e">
        <f>INDEX(Curves!$A$12:$AZ$907,$CA443,CR443)</f>
        <v>#N/A</v>
      </c>
      <c r="AL443" s="34" t="e">
        <f>INDEX(Curves!$A$12:$AZ$907,$CA443,CS443)</f>
        <v>#N/A</v>
      </c>
      <c r="AM443" s="34" t="e">
        <f>INDEX(Curves!$A$12:$AZ$907,$CA443,CT443)</f>
        <v>#N/A</v>
      </c>
      <c r="AN443" s="34"/>
      <c r="AO443" s="34" t="e">
        <f>INDEX(Curves!$A$12:$AZ$907,$CA443,CV443)</f>
        <v>#N/A</v>
      </c>
      <c r="AP443" s="34" t="e">
        <f>INDEX(Curves!$A$12:$AZ$907,$CA443,CW443)</f>
        <v>#N/A</v>
      </c>
      <c r="AQ443" s="34" t="e">
        <f>INDEX(Curves!$A$12:$AZ$907,$CA443,CX443)</f>
        <v>#N/A</v>
      </c>
      <c r="AR443" s="34"/>
      <c r="AS443" s="34" t="e">
        <f>INDEX(Curves!$A$12:$AZ$907,$CA443,CZ443)</f>
        <v>#N/A</v>
      </c>
      <c r="AT443" s="34" t="e">
        <f>INDEX(Curves!$A$12:$AZ$907,$CA443,DA443)</f>
        <v>#N/A</v>
      </c>
      <c r="AU443" s="34" t="e">
        <f>INDEX(Curves!$A$12:$AZ$907,$CA443,DB443)</f>
        <v>#N/A</v>
      </c>
      <c r="AV443" s="34"/>
      <c r="AW443" s="34" t="e">
        <f>INDEX(Curves!$A$12:$AZ$907,$CA443,DD443)</f>
        <v>#N/A</v>
      </c>
      <c r="AX443" s="34" t="e">
        <f>INDEX(Curves!$A$12:$AZ$907,$CA443,DE443)</f>
        <v>#N/A</v>
      </c>
      <c r="AY443" s="34" t="e">
        <f>INDEX(Curves!$A$12:$AZ$907,$CA443,DF443)</f>
        <v>#N/A</v>
      </c>
      <c r="AZ443" s="34"/>
      <c r="BA443" s="34" t="e">
        <f>INDEX(Curves!$A$12:$AZ$907,$CA443,DH443)</f>
        <v>#N/A</v>
      </c>
      <c r="BB443" s="34" t="e">
        <f>INDEX(Curves!$A$12:$AZ$907,$CA443,DI443)</f>
        <v>#N/A</v>
      </c>
      <c r="BC443" s="34" t="e">
        <f>INDEX(Curves!$A$12:$AZ$907,$CA443,DJ443)</f>
        <v>#N/A</v>
      </c>
      <c r="BD443" s="34"/>
      <c r="BE443" s="34" t="e">
        <f>INDEX(Curves!$A$12:$AZ$907,$CA443,DL443)</f>
        <v>#N/A</v>
      </c>
      <c r="BF443" s="34" t="e">
        <f>INDEX(Curves!$A$12:$AZ$907,$CA443,DM443)</f>
        <v>#N/A</v>
      </c>
      <c r="BG443" s="34" t="e">
        <f>INDEX(Curves!$A$12:$AZ$907,$CA443,DN443)</f>
        <v>#N/A</v>
      </c>
      <c r="BH443" s="34"/>
      <c r="BI443" s="34" t="e">
        <f>INDEX(Curves!$A$12:$AZ$907,$CA443,DP443)</f>
        <v>#N/A</v>
      </c>
      <c r="BJ443" s="34" t="e">
        <f>INDEX(Curves!$A$12:$AZ$907,$CA443,DQ443)</f>
        <v>#N/A</v>
      </c>
      <c r="BK443" s="34" t="e">
        <f>INDEX(Curves!$A$12:$AZ$907,$CA443,DR443)</f>
        <v>#N/A</v>
      </c>
      <c r="BL443"/>
      <c r="BM443"/>
      <c r="BN443" s="17">
        <f t="shared" si="503"/>
        <v>36647</v>
      </c>
      <c r="BO443" s="17">
        <f t="shared" ref="BO443:BX443" si="559">EOMONTH(BN443,1)</f>
        <v>36707</v>
      </c>
      <c r="BP443" s="17">
        <f t="shared" si="559"/>
        <v>36738</v>
      </c>
      <c r="BQ443" s="17">
        <f t="shared" si="559"/>
        <v>36769</v>
      </c>
      <c r="BR443" s="17">
        <f t="shared" si="559"/>
        <v>36799</v>
      </c>
      <c r="BS443" s="17">
        <f t="shared" si="559"/>
        <v>36830</v>
      </c>
      <c r="BT443" s="17">
        <f t="shared" si="559"/>
        <v>36860</v>
      </c>
      <c r="BU443" s="17">
        <f t="shared" si="559"/>
        <v>36891</v>
      </c>
      <c r="BV443" s="17">
        <f t="shared" si="559"/>
        <v>36922</v>
      </c>
      <c r="BW443" s="17">
        <f t="shared" si="559"/>
        <v>36950</v>
      </c>
      <c r="BX443" s="17">
        <f t="shared" si="559"/>
        <v>36981</v>
      </c>
      <c r="BY443" s="9"/>
      <c r="CA443" s="12" t="e">
        <f>MATCH(C443,Curves!$C$12:$C$433,0)</f>
        <v>#N/A</v>
      </c>
      <c r="CB443" s="12">
        <f>MATCH(CONCATENATE("NG ",TEXT($BN443,"mmm-yyyy")),Curves!$11:$11,0)</f>
        <v>20</v>
      </c>
      <c r="CC443" s="12">
        <f>MATCH(CONCATENATE("B ",TEXT($BN443,"mmm-yyyy")),Curves!$11:$11,0)</f>
        <v>8</v>
      </c>
      <c r="CD443" s="12">
        <f>MATCH(CONCATENATE("DISC ",TEXT($BN443,"mmm-yyyy")),Curves!$11:$11,0)</f>
        <v>32</v>
      </c>
      <c r="CE443" s="12"/>
      <c r="CF443" s="12">
        <f>MATCH(CONCATENATE("NG ",TEXT($BO443,"mmm-yyyy")),Curves!$11:$11,0)</f>
        <v>21</v>
      </c>
      <c r="CG443" s="12">
        <f>MATCH(CONCATENATE("B ",TEXT($BO443,"mmm-yyyy")),Curves!$11:$11,0)</f>
        <v>9</v>
      </c>
      <c r="CH443" s="12">
        <f>MATCH(CONCATENATE("DISC ",TEXT($BO443,"mmm-yyyy")),Curves!$11:$11,0)</f>
        <v>33</v>
      </c>
      <c r="CI443" s="12"/>
      <c r="CJ443" s="12">
        <f>MATCH(CONCATENATE("NG ",TEXT($BP443,"mmm-yyyy")),Curves!$11:$11,0)</f>
        <v>22</v>
      </c>
      <c r="CK443" s="12">
        <f>MATCH(CONCATENATE("B ",TEXT($BP443,"mmm-yyyy")),Curves!$11:$11,0)</f>
        <v>10</v>
      </c>
      <c r="CL443" s="12">
        <f>MATCH(CONCATENATE("DISC ",TEXT($BP443,"mmm-yyyy")),Curves!$11:$11,0)</f>
        <v>34</v>
      </c>
      <c r="CM443" s="12"/>
      <c r="CN443" s="12">
        <f>MATCH(CONCATENATE("NG ",TEXT($BQ443,"mmm-yyyy")),Curves!$11:$11,0)</f>
        <v>23</v>
      </c>
      <c r="CO443" s="12">
        <f>MATCH(CONCATENATE("B ",TEXT($BQ443,"mmm-yyyy")),Curves!$11:$11,0)</f>
        <v>11</v>
      </c>
      <c r="CP443" s="12">
        <f>MATCH(CONCATENATE("DISC ",TEXT($BQ443,"mmm-yyyy")),Curves!$11:$11,0)</f>
        <v>35</v>
      </c>
      <c r="CQ443" s="12"/>
      <c r="CR443" s="12">
        <f>MATCH(CONCATENATE("NG ",TEXT($BR443,"mmm-yyyy")),Curves!$11:$11,0)</f>
        <v>24</v>
      </c>
      <c r="CS443" s="12">
        <f>MATCH(CONCATENATE("B ",TEXT($BR443,"mmm-yyyy")),Curves!$11:$11,0)</f>
        <v>12</v>
      </c>
      <c r="CT443" s="12">
        <f>MATCH(CONCATENATE("DISC ",TEXT($BR443,"mmm-yyyy")),Curves!$11:$11,0)</f>
        <v>36</v>
      </c>
      <c r="CU443" s="12"/>
      <c r="CV443" s="12">
        <f>MATCH(CONCATENATE("NG ",TEXT($BS443,"mmm-yyyy")),Curves!$11:$11,0)</f>
        <v>25</v>
      </c>
      <c r="CW443" s="12">
        <f>MATCH(CONCATENATE("B ",TEXT($BS443,"mmm-yyyy")),Curves!$11:$11,0)</f>
        <v>13</v>
      </c>
      <c r="CX443" s="12">
        <f>MATCH(CONCATENATE("DISC ",TEXT($BS443,"mmm-yyyy")),Curves!$11:$11,0)</f>
        <v>37</v>
      </c>
      <c r="CY443" s="12"/>
      <c r="CZ443" s="12">
        <f>MATCH(CONCATENATE("NG ",TEXT($BT443,"mmm-yyyy")),Curves!$11:$11,0)</f>
        <v>26</v>
      </c>
      <c r="DA443" s="12">
        <f>MATCH(CONCATENATE("B ",TEXT($BT443,"mmm-yyyy")),Curves!$11:$11,0)</f>
        <v>14</v>
      </c>
      <c r="DB443" s="12">
        <f>MATCH(CONCATENATE("DISC ",TEXT($BT443,"mmm-yyyy")),Curves!$11:$11,0)</f>
        <v>38</v>
      </c>
      <c r="DC443" s="12"/>
      <c r="DD443" s="12">
        <f>MATCH(CONCATENATE("NG ",TEXT($BU443,"mmm-yyyy")),Curves!$11:$11,0)</f>
        <v>27</v>
      </c>
      <c r="DE443" s="12">
        <f>MATCH(CONCATENATE("B ",TEXT($BU443,"mmm-yyyy")),Curves!$11:$11,0)</f>
        <v>15</v>
      </c>
      <c r="DF443" s="12">
        <f>MATCH(CONCATENATE("DISC ",TEXT($BU443,"mmm-yyyy")),Curves!$11:$11,0)</f>
        <v>39</v>
      </c>
      <c r="DG443" s="12"/>
      <c r="DH443" s="12">
        <f>MATCH(CONCATENATE("NG ",TEXT($BV443,"mmm-yyyy")),Curves!$11:$11,0)</f>
        <v>28</v>
      </c>
      <c r="DI443" s="12">
        <f>MATCH(CONCATENATE("B ",TEXT($BV443,"mmm-yyyy")),Curves!$11:$11,0)</f>
        <v>16</v>
      </c>
      <c r="DJ443" s="12">
        <f>MATCH(CONCATENATE("DISC ",TEXT($BV443,"mmm-yyyy")),Curves!$11:$11,0)</f>
        <v>40</v>
      </c>
      <c r="DL443" s="12">
        <f>MATCH(CONCATENATE("NG ",TEXT($BW443,"mmm-yyyy")),Curves!$11:$11,0)</f>
        <v>29</v>
      </c>
      <c r="DM443" s="12">
        <f>MATCH(CONCATENATE("B ",TEXT($BW443,"mmm-yyyy")),Curves!$11:$11,0)</f>
        <v>17</v>
      </c>
      <c r="DN443" s="12">
        <f>MATCH(CONCATENATE("DISC ",TEXT($BW443,"mmm-yyyy")),Curves!$11:$11,0)</f>
        <v>41</v>
      </c>
      <c r="DP443" s="12">
        <f>MATCH(CONCATENATE("NG ",TEXT($BX443,"mmm-yyyy")),Curves!$11:$11,0)</f>
        <v>30</v>
      </c>
      <c r="DQ443" s="12">
        <f>MATCH(CONCATENATE("B ",TEXT($BX443,"mmm-yyyy")),Curves!$11:$11,0)</f>
        <v>18</v>
      </c>
      <c r="DR443" s="12">
        <f>MATCH(CONCATENATE("DISC ",TEXT($BX443,"mmm-yyyy")),Curves!$11:$11,0)</f>
        <v>42</v>
      </c>
    </row>
    <row r="444" spans="2:122" x14ac:dyDescent="0.2">
      <c r="B444" s="6" t="str">
        <f t="shared" si="487"/>
        <v/>
      </c>
      <c r="C444" s="27" t="str">
        <f>IF(Curves!C453&lt;&gt;"",Curves!C453,"")</f>
        <v/>
      </c>
      <c r="D444" s="31"/>
      <c r="E444" s="20" t="e">
        <f t="shared" si="488"/>
        <v>#N/A</v>
      </c>
      <c r="F444" s="20" t="e">
        <f t="shared" si="490"/>
        <v>#N/A</v>
      </c>
      <c r="G444" s="20" t="e">
        <f t="shared" si="491"/>
        <v>#N/A</v>
      </c>
      <c r="H444" s="20" t="e">
        <f t="shared" si="492"/>
        <v>#N/A</v>
      </c>
      <c r="I444" s="20" t="e">
        <f t="shared" si="493"/>
        <v>#N/A</v>
      </c>
      <c r="J444" s="20" t="e">
        <f t="shared" si="494"/>
        <v>#N/A</v>
      </c>
      <c r="K444" s="20" t="e">
        <f t="shared" si="495"/>
        <v>#N/A</v>
      </c>
      <c r="L444" s="20" t="e">
        <f t="shared" si="496"/>
        <v>#N/A</v>
      </c>
      <c r="M444" s="20" t="e">
        <f t="shared" si="497"/>
        <v>#N/A</v>
      </c>
      <c r="N444" s="20" t="e">
        <f t="shared" si="498"/>
        <v>#N/A</v>
      </c>
      <c r="O444" s="21" t="e">
        <f t="shared" si="499"/>
        <v>#N/A</v>
      </c>
      <c r="P444" s="20"/>
      <c r="Q444" s="50" t="e">
        <f t="shared" si="500"/>
        <v>#N/A</v>
      </c>
      <c r="R444" s="50" t="e">
        <f t="shared" si="549"/>
        <v>#N/A</v>
      </c>
      <c r="S444" s="51" t="e">
        <f t="shared" si="501"/>
        <v>#N/A</v>
      </c>
      <c r="U444" s="34" t="e">
        <f>INDEX(Curves!$A$12:$AZ$907,$CA444,CB444)</f>
        <v>#N/A</v>
      </c>
      <c r="V444" s="34" t="e">
        <f>INDEX(Curves!$A$12:$AZ$907,$CA444,CC444)</f>
        <v>#N/A</v>
      </c>
      <c r="W444" s="34" t="e">
        <f>INDEX(Curves!$A$12:$AZ$907,$CA444,CD444)</f>
        <v>#N/A</v>
      </c>
      <c r="X444" s="34"/>
      <c r="Y444" s="34" t="e">
        <f>INDEX(Curves!$A$12:$AZ$907,$CA444,CF444)</f>
        <v>#N/A</v>
      </c>
      <c r="Z444" s="34" t="e">
        <f>INDEX(Curves!$A$12:$AZ$907,$CA444,CG444)</f>
        <v>#N/A</v>
      </c>
      <c r="AA444" s="34" t="e">
        <f>INDEX(Curves!$A$12:$AZ$907,$CA444,CH444)</f>
        <v>#N/A</v>
      </c>
      <c r="AB444" s="34"/>
      <c r="AC444" s="34" t="e">
        <f>INDEX(Curves!$A$12:$AZ$907,$CA444,CJ444)</f>
        <v>#N/A</v>
      </c>
      <c r="AD444" s="34" t="e">
        <f>INDEX(Curves!$A$12:$AZ$907,$CA444,CK444)</f>
        <v>#N/A</v>
      </c>
      <c r="AE444" s="34" t="e">
        <f>INDEX(Curves!$A$12:$AZ$907,$CA444,CL444)</f>
        <v>#N/A</v>
      </c>
      <c r="AF444" s="34"/>
      <c r="AG444" s="34" t="e">
        <f>INDEX(Curves!$A$12:$AZ$907,$CA444,CN444)</f>
        <v>#N/A</v>
      </c>
      <c r="AH444" s="34" t="e">
        <f>INDEX(Curves!$A$12:$AZ$907,$CA444,CO444)</f>
        <v>#N/A</v>
      </c>
      <c r="AI444" s="34" t="e">
        <f>INDEX(Curves!$A$12:$AZ$907,$CA444,CP444)</f>
        <v>#N/A</v>
      </c>
      <c r="AJ444" s="34"/>
      <c r="AK444" s="34" t="e">
        <f>INDEX(Curves!$A$12:$AZ$907,$CA444,CR444)</f>
        <v>#N/A</v>
      </c>
      <c r="AL444" s="34" t="e">
        <f>INDEX(Curves!$A$12:$AZ$907,$CA444,CS444)</f>
        <v>#N/A</v>
      </c>
      <c r="AM444" s="34" t="e">
        <f>INDEX(Curves!$A$12:$AZ$907,$CA444,CT444)</f>
        <v>#N/A</v>
      </c>
      <c r="AN444" s="34"/>
      <c r="AO444" s="34" t="e">
        <f>INDEX(Curves!$A$12:$AZ$907,$CA444,CV444)</f>
        <v>#N/A</v>
      </c>
      <c r="AP444" s="34" t="e">
        <f>INDEX(Curves!$A$12:$AZ$907,$CA444,CW444)</f>
        <v>#N/A</v>
      </c>
      <c r="AQ444" s="34" t="e">
        <f>INDEX(Curves!$A$12:$AZ$907,$CA444,CX444)</f>
        <v>#N/A</v>
      </c>
      <c r="AR444" s="34"/>
      <c r="AS444" s="34" t="e">
        <f>INDEX(Curves!$A$12:$AZ$907,$CA444,CZ444)</f>
        <v>#N/A</v>
      </c>
      <c r="AT444" s="34" t="e">
        <f>INDEX(Curves!$A$12:$AZ$907,$CA444,DA444)</f>
        <v>#N/A</v>
      </c>
      <c r="AU444" s="34" t="e">
        <f>INDEX(Curves!$A$12:$AZ$907,$CA444,DB444)</f>
        <v>#N/A</v>
      </c>
      <c r="AV444" s="34"/>
      <c r="AW444" s="34" t="e">
        <f>INDEX(Curves!$A$12:$AZ$907,$CA444,DD444)</f>
        <v>#N/A</v>
      </c>
      <c r="AX444" s="34" t="e">
        <f>INDEX(Curves!$A$12:$AZ$907,$CA444,DE444)</f>
        <v>#N/A</v>
      </c>
      <c r="AY444" s="34" t="e">
        <f>INDEX(Curves!$A$12:$AZ$907,$CA444,DF444)</f>
        <v>#N/A</v>
      </c>
      <c r="AZ444" s="34"/>
      <c r="BA444" s="34" t="e">
        <f>INDEX(Curves!$A$12:$AZ$907,$CA444,DH444)</f>
        <v>#N/A</v>
      </c>
      <c r="BB444" s="34" t="e">
        <f>INDEX(Curves!$A$12:$AZ$907,$CA444,DI444)</f>
        <v>#N/A</v>
      </c>
      <c r="BC444" s="34" t="e">
        <f>INDEX(Curves!$A$12:$AZ$907,$CA444,DJ444)</f>
        <v>#N/A</v>
      </c>
      <c r="BD444" s="34"/>
      <c r="BE444" s="34" t="e">
        <f>INDEX(Curves!$A$12:$AZ$907,$CA444,DL444)</f>
        <v>#N/A</v>
      </c>
      <c r="BF444" s="34" t="e">
        <f>INDEX(Curves!$A$12:$AZ$907,$CA444,DM444)</f>
        <v>#N/A</v>
      </c>
      <c r="BG444" s="34" t="e">
        <f>INDEX(Curves!$A$12:$AZ$907,$CA444,DN444)</f>
        <v>#N/A</v>
      </c>
      <c r="BH444" s="34"/>
      <c r="BI444" s="34" t="e">
        <f>INDEX(Curves!$A$12:$AZ$907,$CA444,DP444)</f>
        <v>#N/A</v>
      </c>
      <c r="BJ444" s="34" t="e">
        <f>INDEX(Curves!$A$12:$AZ$907,$CA444,DQ444)</f>
        <v>#N/A</v>
      </c>
      <c r="BK444" s="34" t="e">
        <f>INDEX(Curves!$A$12:$AZ$907,$CA444,DR444)</f>
        <v>#N/A</v>
      </c>
      <c r="BL444"/>
      <c r="BM444"/>
      <c r="BN444" s="17">
        <f t="shared" si="503"/>
        <v>36647</v>
      </c>
      <c r="BO444" s="17">
        <f t="shared" ref="BO444:BX444" si="560">EOMONTH(BN444,1)</f>
        <v>36707</v>
      </c>
      <c r="BP444" s="17">
        <f t="shared" si="560"/>
        <v>36738</v>
      </c>
      <c r="BQ444" s="17">
        <f t="shared" si="560"/>
        <v>36769</v>
      </c>
      <c r="BR444" s="17">
        <f t="shared" si="560"/>
        <v>36799</v>
      </c>
      <c r="BS444" s="17">
        <f t="shared" si="560"/>
        <v>36830</v>
      </c>
      <c r="BT444" s="17">
        <f t="shared" si="560"/>
        <v>36860</v>
      </c>
      <c r="BU444" s="17">
        <f t="shared" si="560"/>
        <v>36891</v>
      </c>
      <c r="BV444" s="17">
        <f t="shared" si="560"/>
        <v>36922</v>
      </c>
      <c r="BW444" s="17">
        <f t="shared" si="560"/>
        <v>36950</v>
      </c>
      <c r="BX444" s="17">
        <f t="shared" si="560"/>
        <v>36981</v>
      </c>
      <c r="BY444" s="9"/>
      <c r="CA444" s="12" t="e">
        <f>MATCH(C444,Curves!$C$12:$C$433,0)</f>
        <v>#N/A</v>
      </c>
      <c r="CB444" s="12">
        <f>MATCH(CONCATENATE("NG ",TEXT($BN444,"mmm-yyyy")),Curves!$11:$11,0)</f>
        <v>20</v>
      </c>
      <c r="CC444" s="12">
        <f>MATCH(CONCATENATE("B ",TEXT($BN444,"mmm-yyyy")),Curves!$11:$11,0)</f>
        <v>8</v>
      </c>
      <c r="CD444" s="12">
        <f>MATCH(CONCATENATE("DISC ",TEXT($BN444,"mmm-yyyy")),Curves!$11:$11,0)</f>
        <v>32</v>
      </c>
      <c r="CE444" s="12"/>
      <c r="CF444" s="12">
        <f>MATCH(CONCATENATE("NG ",TEXT($BO444,"mmm-yyyy")),Curves!$11:$11,0)</f>
        <v>21</v>
      </c>
      <c r="CG444" s="12">
        <f>MATCH(CONCATENATE("B ",TEXT($BO444,"mmm-yyyy")),Curves!$11:$11,0)</f>
        <v>9</v>
      </c>
      <c r="CH444" s="12">
        <f>MATCH(CONCATENATE("DISC ",TEXT($BO444,"mmm-yyyy")),Curves!$11:$11,0)</f>
        <v>33</v>
      </c>
      <c r="CI444" s="12"/>
      <c r="CJ444" s="12">
        <f>MATCH(CONCATENATE("NG ",TEXT($BP444,"mmm-yyyy")),Curves!$11:$11,0)</f>
        <v>22</v>
      </c>
      <c r="CK444" s="12">
        <f>MATCH(CONCATENATE("B ",TEXT($BP444,"mmm-yyyy")),Curves!$11:$11,0)</f>
        <v>10</v>
      </c>
      <c r="CL444" s="12">
        <f>MATCH(CONCATENATE("DISC ",TEXT($BP444,"mmm-yyyy")),Curves!$11:$11,0)</f>
        <v>34</v>
      </c>
      <c r="CM444" s="12"/>
      <c r="CN444" s="12">
        <f>MATCH(CONCATENATE("NG ",TEXT($BQ444,"mmm-yyyy")),Curves!$11:$11,0)</f>
        <v>23</v>
      </c>
      <c r="CO444" s="12">
        <f>MATCH(CONCATENATE("B ",TEXT($BQ444,"mmm-yyyy")),Curves!$11:$11,0)</f>
        <v>11</v>
      </c>
      <c r="CP444" s="12">
        <f>MATCH(CONCATENATE("DISC ",TEXT($BQ444,"mmm-yyyy")),Curves!$11:$11,0)</f>
        <v>35</v>
      </c>
      <c r="CQ444" s="12"/>
      <c r="CR444" s="12">
        <f>MATCH(CONCATENATE("NG ",TEXT($BR444,"mmm-yyyy")),Curves!$11:$11,0)</f>
        <v>24</v>
      </c>
      <c r="CS444" s="12">
        <f>MATCH(CONCATENATE("B ",TEXT($BR444,"mmm-yyyy")),Curves!$11:$11,0)</f>
        <v>12</v>
      </c>
      <c r="CT444" s="12">
        <f>MATCH(CONCATENATE("DISC ",TEXT($BR444,"mmm-yyyy")),Curves!$11:$11,0)</f>
        <v>36</v>
      </c>
      <c r="CU444" s="12"/>
      <c r="CV444" s="12">
        <f>MATCH(CONCATENATE("NG ",TEXT($BS444,"mmm-yyyy")),Curves!$11:$11,0)</f>
        <v>25</v>
      </c>
      <c r="CW444" s="12">
        <f>MATCH(CONCATENATE("B ",TEXT($BS444,"mmm-yyyy")),Curves!$11:$11,0)</f>
        <v>13</v>
      </c>
      <c r="CX444" s="12">
        <f>MATCH(CONCATENATE("DISC ",TEXT($BS444,"mmm-yyyy")),Curves!$11:$11,0)</f>
        <v>37</v>
      </c>
      <c r="CY444" s="12"/>
      <c r="CZ444" s="12">
        <f>MATCH(CONCATENATE("NG ",TEXT($BT444,"mmm-yyyy")),Curves!$11:$11,0)</f>
        <v>26</v>
      </c>
      <c r="DA444" s="12">
        <f>MATCH(CONCATENATE("B ",TEXT($BT444,"mmm-yyyy")),Curves!$11:$11,0)</f>
        <v>14</v>
      </c>
      <c r="DB444" s="12">
        <f>MATCH(CONCATENATE("DISC ",TEXT($BT444,"mmm-yyyy")),Curves!$11:$11,0)</f>
        <v>38</v>
      </c>
      <c r="DC444" s="12"/>
      <c r="DD444" s="12">
        <f>MATCH(CONCATENATE("NG ",TEXT($BU444,"mmm-yyyy")),Curves!$11:$11,0)</f>
        <v>27</v>
      </c>
      <c r="DE444" s="12">
        <f>MATCH(CONCATENATE("B ",TEXT($BU444,"mmm-yyyy")),Curves!$11:$11,0)</f>
        <v>15</v>
      </c>
      <c r="DF444" s="12">
        <f>MATCH(CONCATENATE("DISC ",TEXT($BU444,"mmm-yyyy")),Curves!$11:$11,0)</f>
        <v>39</v>
      </c>
      <c r="DG444" s="12"/>
      <c r="DH444" s="12">
        <f>MATCH(CONCATENATE("NG ",TEXT($BV444,"mmm-yyyy")),Curves!$11:$11,0)</f>
        <v>28</v>
      </c>
      <c r="DI444" s="12">
        <f>MATCH(CONCATENATE("B ",TEXT($BV444,"mmm-yyyy")),Curves!$11:$11,0)</f>
        <v>16</v>
      </c>
      <c r="DJ444" s="12">
        <f>MATCH(CONCATENATE("DISC ",TEXT($BV444,"mmm-yyyy")),Curves!$11:$11,0)</f>
        <v>40</v>
      </c>
      <c r="DL444" s="12">
        <f>MATCH(CONCATENATE("NG ",TEXT($BW444,"mmm-yyyy")),Curves!$11:$11,0)</f>
        <v>29</v>
      </c>
      <c r="DM444" s="12">
        <f>MATCH(CONCATENATE("B ",TEXT($BW444,"mmm-yyyy")),Curves!$11:$11,0)</f>
        <v>17</v>
      </c>
      <c r="DN444" s="12">
        <f>MATCH(CONCATENATE("DISC ",TEXT($BW444,"mmm-yyyy")),Curves!$11:$11,0)</f>
        <v>41</v>
      </c>
      <c r="DP444" s="12">
        <f>MATCH(CONCATENATE("NG ",TEXT($BX444,"mmm-yyyy")),Curves!$11:$11,0)</f>
        <v>30</v>
      </c>
      <c r="DQ444" s="12">
        <f>MATCH(CONCATENATE("B ",TEXT($BX444,"mmm-yyyy")),Curves!$11:$11,0)</f>
        <v>18</v>
      </c>
      <c r="DR444" s="12">
        <f>MATCH(CONCATENATE("DISC ",TEXT($BX444,"mmm-yyyy")),Curves!$11:$11,0)</f>
        <v>42</v>
      </c>
    </row>
    <row r="445" spans="2:122" x14ac:dyDescent="0.2">
      <c r="B445" s="6" t="str">
        <f t="shared" si="487"/>
        <v/>
      </c>
      <c r="C445" s="27" t="str">
        <f>IF(Curves!C454&lt;&gt;"",Curves!C454,"")</f>
        <v/>
      </c>
      <c r="D445" s="31"/>
      <c r="E445" s="20" t="e">
        <f t="shared" si="488"/>
        <v>#N/A</v>
      </c>
      <c r="F445" s="20" t="e">
        <f t="shared" si="490"/>
        <v>#N/A</v>
      </c>
      <c r="G445" s="20" t="e">
        <f t="shared" si="491"/>
        <v>#N/A</v>
      </c>
      <c r="H445" s="20" t="e">
        <f t="shared" si="492"/>
        <v>#N/A</v>
      </c>
      <c r="I445" s="20" t="e">
        <f t="shared" si="493"/>
        <v>#N/A</v>
      </c>
      <c r="J445" s="20" t="e">
        <f t="shared" si="494"/>
        <v>#N/A</v>
      </c>
      <c r="K445" s="20" t="e">
        <f t="shared" si="495"/>
        <v>#N/A</v>
      </c>
      <c r="L445" s="20" t="e">
        <f t="shared" si="496"/>
        <v>#N/A</v>
      </c>
      <c r="M445" s="20" t="e">
        <f t="shared" si="497"/>
        <v>#N/A</v>
      </c>
      <c r="N445" s="20" t="e">
        <f t="shared" si="498"/>
        <v>#N/A</v>
      </c>
      <c r="O445" s="21" t="e">
        <f t="shared" si="499"/>
        <v>#N/A</v>
      </c>
      <c r="P445" s="20"/>
      <c r="Q445" s="50" t="e">
        <f t="shared" si="500"/>
        <v>#N/A</v>
      </c>
      <c r="R445" s="50" t="e">
        <f t="shared" si="549"/>
        <v>#N/A</v>
      </c>
      <c r="S445" s="51" t="e">
        <f t="shared" si="501"/>
        <v>#N/A</v>
      </c>
      <c r="U445" s="34" t="e">
        <f>INDEX(Curves!$A$12:$AZ$907,$CA445,CB445)</f>
        <v>#N/A</v>
      </c>
      <c r="V445" s="34" t="e">
        <f>INDEX(Curves!$A$12:$AZ$907,$CA445,CC445)</f>
        <v>#N/A</v>
      </c>
      <c r="W445" s="34" t="e">
        <f>INDEX(Curves!$A$12:$AZ$907,$CA445,CD445)</f>
        <v>#N/A</v>
      </c>
      <c r="X445" s="34"/>
      <c r="Y445" s="34" t="e">
        <f>INDEX(Curves!$A$12:$AZ$907,$CA445,CF445)</f>
        <v>#N/A</v>
      </c>
      <c r="Z445" s="34" t="e">
        <f>INDEX(Curves!$A$12:$AZ$907,$CA445,CG445)</f>
        <v>#N/A</v>
      </c>
      <c r="AA445" s="34" t="e">
        <f>INDEX(Curves!$A$12:$AZ$907,$CA445,CH445)</f>
        <v>#N/A</v>
      </c>
      <c r="AB445" s="34"/>
      <c r="AC445" s="34" t="e">
        <f>INDEX(Curves!$A$12:$AZ$907,$CA445,CJ445)</f>
        <v>#N/A</v>
      </c>
      <c r="AD445" s="34" t="e">
        <f>INDEX(Curves!$A$12:$AZ$907,$CA445,CK445)</f>
        <v>#N/A</v>
      </c>
      <c r="AE445" s="34" t="e">
        <f>INDEX(Curves!$A$12:$AZ$907,$CA445,CL445)</f>
        <v>#N/A</v>
      </c>
      <c r="AF445" s="34"/>
      <c r="AG445" s="34" t="e">
        <f>INDEX(Curves!$A$12:$AZ$907,$CA445,CN445)</f>
        <v>#N/A</v>
      </c>
      <c r="AH445" s="34" t="e">
        <f>INDEX(Curves!$A$12:$AZ$907,$CA445,CO445)</f>
        <v>#N/A</v>
      </c>
      <c r="AI445" s="34" t="e">
        <f>INDEX(Curves!$A$12:$AZ$907,$CA445,CP445)</f>
        <v>#N/A</v>
      </c>
      <c r="AJ445" s="34"/>
      <c r="AK445" s="34" t="e">
        <f>INDEX(Curves!$A$12:$AZ$907,$CA445,CR445)</f>
        <v>#N/A</v>
      </c>
      <c r="AL445" s="34" t="e">
        <f>INDEX(Curves!$A$12:$AZ$907,$CA445,CS445)</f>
        <v>#N/A</v>
      </c>
      <c r="AM445" s="34" t="e">
        <f>INDEX(Curves!$A$12:$AZ$907,$CA445,CT445)</f>
        <v>#N/A</v>
      </c>
      <c r="AN445" s="34"/>
      <c r="AO445" s="34" t="e">
        <f>INDEX(Curves!$A$12:$AZ$907,$CA445,CV445)</f>
        <v>#N/A</v>
      </c>
      <c r="AP445" s="34" t="e">
        <f>INDEX(Curves!$A$12:$AZ$907,$CA445,CW445)</f>
        <v>#N/A</v>
      </c>
      <c r="AQ445" s="34" t="e">
        <f>INDEX(Curves!$A$12:$AZ$907,$CA445,CX445)</f>
        <v>#N/A</v>
      </c>
      <c r="AR445" s="34"/>
      <c r="AS445" s="34" t="e">
        <f>INDEX(Curves!$A$12:$AZ$907,$CA445,CZ445)</f>
        <v>#N/A</v>
      </c>
      <c r="AT445" s="34" t="e">
        <f>INDEX(Curves!$A$12:$AZ$907,$CA445,DA445)</f>
        <v>#N/A</v>
      </c>
      <c r="AU445" s="34" t="e">
        <f>INDEX(Curves!$A$12:$AZ$907,$CA445,DB445)</f>
        <v>#N/A</v>
      </c>
      <c r="AV445" s="34"/>
      <c r="AW445" s="34" t="e">
        <f>INDEX(Curves!$A$12:$AZ$907,$CA445,DD445)</f>
        <v>#N/A</v>
      </c>
      <c r="AX445" s="34" t="e">
        <f>INDEX(Curves!$A$12:$AZ$907,$CA445,DE445)</f>
        <v>#N/A</v>
      </c>
      <c r="AY445" s="34" t="e">
        <f>INDEX(Curves!$A$12:$AZ$907,$CA445,DF445)</f>
        <v>#N/A</v>
      </c>
      <c r="AZ445" s="34"/>
      <c r="BA445" s="34" t="e">
        <f>INDEX(Curves!$A$12:$AZ$907,$CA445,DH445)</f>
        <v>#N/A</v>
      </c>
      <c r="BB445" s="34" t="e">
        <f>INDEX(Curves!$A$12:$AZ$907,$CA445,DI445)</f>
        <v>#N/A</v>
      </c>
      <c r="BC445" s="34" t="e">
        <f>INDEX(Curves!$A$12:$AZ$907,$CA445,DJ445)</f>
        <v>#N/A</v>
      </c>
      <c r="BD445" s="34"/>
      <c r="BE445" s="34" t="e">
        <f>INDEX(Curves!$A$12:$AZ$907,$CA445,DL445)</f>
        <v>#N/A</v>
      </c>
      <c r="BF445" s="34" t="e">
        <f>INDEX(Curves!$A$12:$AZ$907,$CA445,DM445)</f>
        <v>#N/A</v>
      </c>
      <c r="BG445" s="34" t="e">
        <f>INDEX(Curves!$A$12:$AZ$907,$CA445,DN445)</f>
        <v>#N/A</v>
      </c>
      <c r="BH445" s="34"/>
      <c r="BI445" s="34" t="e">
        <f>INDEX(Curves!$A$12:$AZ$907,$CA445,DP445)</f>
        <v>#N/A</v>
      </c>
      <c r="BJ445" s="34" t="e">
        <f>INDEX(Curves!$A$12:$AZ$907,$CA445,DQ445)</f>
        <v>#N/A</v>
      </c>
      <c r="BK445" s="34" t="e">
        <f>INDEX(Curves!$A$12:$AZ$907,$CA445,DR445)</f>
        <v>#N/A</v>
      </c>
      <c r="BL445"/>
      <c r="BM445"/>
      <c r="BN445" s="17">
        <f t="shared" si="503"/>
        <v>36647</v>
      </c>
      <c r="BO445" s="17">
        <f t="shared" ref="BO445:BX445" si="561">EOMONTH(BN445,1)</f>
        <v>36707</v>
      </c>
      <c r="BP445" s="17">
        <f t="shared" si="561"/>
        <v>36738</v>
      </c>
      <c r="BQ445" s="17">
        <f t="shared" si="561"/>
        <v>36769</v>
      </c>
      <c r="BR445" s="17">
        <f t="shared" si="561"/>
        <v>36799</v>
      </c>
      <c r="BS445" s="17">
        <f t="shared" si="561"/>
        <v>36830</v>
      </c>
      <c r="BT445" s="17">
        <f t="shared" si="561"/>
        <v>36860</v>
      </c>
      <c r="BU445" s="17">
        <f t="shared" si="561"/>
        <v>36891</v>
      </c>
      <c r="BV445" s="17">
        <f t="shared" si="561"/>
        <v>36922</v>
      </c>
      <c r="BW445" s="17">
        <f t="shared" si="561"/>
        <v>36950</v>
      </c>
      <c r="BX445" s="17">
        <f t="shared" si="561"/>
        <v>36981</v>
      </c>
      <c r="BY445" s="9"/>
      <c r="CA445" s="12" t="e">
        <f>MATCH(C445,Curves!$C$12:$C$433,0)</f>
        <v>#N/A</v>
      </c>
      <c r="CB445" s="12">
        <f>MATCH(CONCATENATE("NG ",TEXT($BN445,"mmm-yyyy")),Curves!$11:$11,0)</f>
        <v>20</v>
      </c>
      <c r="CC445" s="12">
        <f>MATCH(CONCATENATE("B ",TEXT($BN445,"mmm-yyyy")),Curves!$11:$11,0)</f>
        <v>8</v>
      </c>
      <c r="CD445" s="12">
        <f>MATCH(CONCATENATE("DISC ",TEXT($BN445,"mmm-yyyy")),Curves!$11:$11,0)</f>
        <v>32</v>
      </c>
      <c r="CE445" s="12"/>
      <c r="CF445" s="12">
        <f>MATCH(CONCATENATE("NG ",TEXT($BO445,"mmm-yyyy")),Curves!$11:$11,0)</f>
        <v>21</v>
      </c>
      <c r="CG445" s="12">
        <f>MATCH(CONCATENATE("B ",TEXT($BO445,"mmm-yyyy")),Curves!$11:$11,0)</f>
        <v>9</v>
      </c>
      <c r="CH445" s="12">
        <f>MATCH(CONCATENATE("DISC ",TEXT($BO445,"mmm-yyyy")),Curves!$11:$11,0)</f>
        <v>33</v>
      </c>
      <c r="CI445" s="12"/>
      <c r="CJ445" s="12">
        <f>MATCH(CONCATENATE("NG ",TEXT($BP445,"mmm-yyyy")),Curves!$11:$11,0)</f>
        <v>22</v>
      </c>
      <c r="CK445" s="12">
        <f>MATCH(CONCATENATE("B ",TEXT($BP445,"mmm-yyyy")),Curves!$11:$11,0)</f>
        <v>10</v>
      </c>
      <c r="CL445" s="12">
        <f>MATCH(CONCATENATE("DISC ",TEXT($BP445,"mmm-yyyy")),Curves!$11:$11,0)</f>
        <v>34</v>
      </c>
      <c r="CM445" s="12"/>
      <c r="CN445" s="12">
        <f>MATCH(CONCATENATE("NG ",TEXT($BQ445,"mmm-yyyy")),Curves!$11:$11,0)</f>
        <v>23</v>
      </c>
      <c r="CO445" s="12">
        <f>MATCH(CONCATENATE("B ",TEXT($BQ445,"mmm-yyyy")),Curves!$11:$11,0)</f>
        <v>11</v>
      </c>
      <c r="CP445" s="12">
        <f>MATCH(CONCATENATE("DISC ",TEXT($BQ445,"mmm-yyyy")),Curves!$11:$11,0)</f>
        <v>35</v>
      </c>
      <c r="CQ445" s="12"/>
      <c r="CR445" s="12">
        <f>MATCH(CONCATENATE("NG ",TEXT($BR445,"mmm-yyyy")),Curves!$11:$11,0)</f>
        <v>24</v>
      </c>
      <c r="CS445" s="12">
        <f>MATCH(CONCATENATE("B ",TEXT($BR445,"mmm-yyyy")),Curves!$11:$11,0)</f>
        <v>12</v>
      </c>
      <c r="CT445" s="12">
        <f>MATCH(CONCATENATE("DISC ",TEXT($BR445,"mmm-yyyy")),Curves!$11:$11,0)</f>
        <v>36</v>
      </c>
      <c r="CU445" s="12"/>
      <c r="CV445" s="12">
        <f>MATCH(CONCATENATE("NG ",TEXT($BS445,"mmm-yyyy")),Curves!$11:$11,0)</f>
        <v>25</v>
      </c>
      <c r="CW445" s="12">
        <f>MATCH(CONCATENATE("B ",TEXT($BS445,"mmm-yyyy")),Curves!$11:$11,0)</f>
        <v>13</v>
      </c>
      <c r="CX445" s="12">
        <f>MATCH(CONCATENATE("DISC ",TEXT($BS445,"mmm-yyyy")),Curves!$11:$11,0)</f>
        <v>37</v>
      </c>
      <c r="CY445" s="12"/>
      <c r="CZ445" s="12">
        <f>MATCH(CONCATENATE("NG ",TEXT($BT445,"mmm-yyyy")),Curves!$11:$11,0)</f>
        <v>26</v>
      </c>
      <c r="DA445" s="12">
        <f>MATCH(CONCATENATE("B ",TEXT($BT445,"mmm-yyyy")),Curves!$11:$11,0)</f>
        <v>14</v>
      </c>
      <c r="DB445" s="12">
        <f>MATCH(CONCATENATE("DISC ",TEXT($BT445,"mmm-yyyy")),Curves!$11:$11,0)</f>
        <v>38</v>
      </c>
      <c r="DC445" s="12"/>
      <c r="DD445" s="12">
        <f>MATCH(CONCATENATE("NG ",TEXT($BU445,"mmm-yyyy")),Curves!$11:$11,0)</f>
        <v>27</v>
      </c>
      <c r="DE445" s="12">
        <f>MATCH(CONCATENATE("B ",TEXT($BU445,"mmm-yyyy")),Curves!$11:$11,0)</f>
        <v>15</v>
      </c>
      <c r="DF445" s="12">
        <f>MATCH(CONCATENATE("DISC ",TEXT($BU445,"mmm-yyyy")),Curves!$11:$11,0)</f>
        <v>39</v>
      </c>
      <c r="DG445" s="12"/>
      <c r="DH445" s="12">
        <f>MATCH(CONCATENATE("NG ",TEXT($BV445,"mmm-yyyy")),Curves!$11:$11,0)</f>
        <v>28</v>
      </c>
      <c r="DI445" s="12">
        <f>MATCH(CONCATENATE("B ",TEXT($BV445,"mmm-yyyy")),Curves!$11:$11,0)</f>
        <v>16</v>
      </c>
      <c r="DJ445" s="12">
        <f>MATCH(CONCATENATE("DISC ",TEXT($BV445,"mmm-yyyy")),Curves!$11:$11,0)</f>
        <v>40</v>
      </c>
      <c r="DL445" s="12">
        <f>MATCH(CONCATENATE("NG ",TEXT($BW445,"mmm-yyyy")),Curves!$11:$11,0)</f>
        <v>29</v>
      </c>
      <c r="DM445" s="12">
        <f>MATCH(CONCATENATE("B ",TEXT($BW445,"mmm-yyyy")),Curves!$11:$11,0)</f>
        <v>17</v>
      </c>
      <c r="DN445" s="12">
        <f>MATCH(CONCATENATE("DISC ",TEXT($BW445,"mmm-yyyy")),Curves!$11:$11,0)</f>
        <v>41</v>
      </c>
      <c r="DP445" s="12">
        <f>MATCH(CONCATENATE("NG ",TEXT($BX445,"mmm-yyyy")),Curves!$11:$11,0)</f>
        <v>30</v>
      </c>
      <c r="DQ445" s="12">
        <f>MATCH(CONCATENATE("B ",TEXT($BX445,"mmm-yyyy")),Curves!$11:$11,0)</f>
        <v>18</v>
      </c>
      <c r="DR445" s="12">
        <f>MATCH(CONCATENATE("DISC ",TEXT($BX445,"mmm-yyyy")),Curves!$11:$11,0)</f>
        <v>42</v>
      </c>
    </row>
    <row r="446" spans="2:122" x14ac:dyDescent="0.2">
      <c r="B446" s="6" t="str">
        <f t="shared" si="487"/>
        <v/>
      </c>
      <c r="C446" s="27" t="str">
        <f>IF(Curves!C455&lt;&gt;"",Curves!C455,"")</f>
        <v/>
      </c>
      <c r="D446" s="31"/>
      <c r="E446" s="20" t="e">
        <f t="shared" si="488"/>
        <v>#N/A</v>
      </c>
      <c r="F446" s="20" t="e">
        <f t="shared" si="490"/>
        <v>#N/A</v>
      </c>
      <c r="G446" s="20" t="e">
        <f t="shared" si="491"/>
        <v>#N/A</v>
      </c>
      <c r="H446" s="20" t="e">
        <f t="shared" si="492"/>
        <v>#N/A</v>
      </c>
      <c r="I446" s="20" t="e">
        <f t="shared" si="493"/>
        <v>#N/A</v>
      </c>
      <c r="J446" s="20" t="e">
        <f t="shared" si="494"/>
        <v>#N/A</v>
      </c>
      <c r="K446" s="20" t="e">
        <f t="shared" si="495"/>
        <v>#N/A</v>
      </c>
      <c r="L446" s="20" t="e">
        <f t="shared" si="496"/>
        <v>#N/A</v>
      </c>
      <c r="M446" s="20" t="e">
        <f t="shared" si="497"/>
        <v>#N/A</v>
      </c>
      <c r="N446" s="20" t="e">
        <f t="shared" si="498"/>
        <v>#N/A</v>
      </c>
      <c r="O446" s="21" t="e">
        <f t="shared" si="499"/>
        <v>#N/A</v>
      </c>
      <c r="P446" s="20"/>
      <c r="Q446" s="50" t="e">
        <f t="shared" si="500"/>
        <v>#N/A</v>
      </c>
      <c r="R446" s="50" t="e">
        <f t="shared" si="549"/>
        <v>#N/A</v>
      </c>
      <c r="S446" s="51" t="e">
        <f t="shared" si="501"/>
        <v>#N/A</v>
      </c>
      <c r="U446" s="34" t="e">
        <f>INDEX(Curves!$A$12:$AZ$907,$CA446,CB446)</f>
        <v>#N/A</v>
      </c>
      <c r="V446" s="34" t="e">
        <f>INDEX(Curves!$A$12:$AZ$907,$CA446,CC446)</f>
        <v>#N/A</v>
      </c>
      <c r="W446" s="34" t="e">
        <f>INDEX(Curves!$A$12:$AZ$907,$CA446,CD446)</f>
        <v>#N/A</v>
      </c>
      <c r="X446" s="34"/>
      <c r="Y446" s="34" t="e">
        <f>INDEX(Curves!$A$12:$AZ$907,$CA446,CF446)</f>
        <v>#N/A</v>
      </c>
      <c r="Z446" s="34" t="e">
        <f>INDEX(Curves!$A$12:$AZ$907,$CA446,CG446)</f>
        <v>#N/A</v>
      </c>
      <c r="AA446" s="34" t="e">
        <f>INDEX(Curves!$A$12:$AZ$907,$CA446,CH446)</f>
        <v>#N/A</v>
      </c>
      <c r="AB446" s="34"/>
      <c r="AC446" s="34" t="e">
        <f>INDEX(Curves!$A$12:$AZ$907,$CA446,CJ446)</f>
        <v>#N/A</v>
      </c>
      <c r="AD446" s="34" t="e">
        <f>INDEX(Curves!$A$12:$AZ$907,$CA446,CK446)</f>
        <v>#N/A</v>
      </c>
      <c r="AE446" s="34" t="e">
        <f>INDEX(Curves!$A$12:$AZ$907,$CA446,CL446)</f>
        <v>#N/A</v>
      </c>
      <c r="AF446" s="34"/>
      <c r="AG446" s="34" t="e">
        <f>INDEX(Curves!$A$12:$AZ$907,$CA446,CN446)</f>
        <v>#N/A</v>
      </c>
      <c r="AH446" s="34" t="e">
        <f>INDEX(Curves!$A$12:$AZ$907,$CA446,CO446)</f>
        <v>#N/A</v>
      </c>
      <c r="AI446" s="34" t="e">
        <f>INDEX(Curves!$A$12:$AZ$907,$CA446,CP446)</f>
        <v>#N/A</v>
      </c>
      <c r="AJ446" s="34"/>
      <c r="AK446" s="34" t="e">
        <f>INDEX(Curves!$A$12:$AZ$907,$CA446,CR446)</f>
        <v>#N/A</v>
      </c>
      <c r="AL446" s="34" t="e">
        <f>INDEX(Curves!$A$12:$AZ$907,$CA446,CS446)</f>
        <v>#N/A</v>
      </c>
      <c r="AM446" s="34" t="e">
        <f>INDEX(Curves!$A$12:$AZ$907,$CA446,CT446)</f>
        <v>#N/A</v>
      </c>
      <c r="AN446" s="34"/>
      <c r="AO446" s="34" t="e">
        <f>INDEX(Curves!$A$12:$AZ$907,$CA446,CV446)</f>
        <v>#N/A</v>
      </c>
      <c r="AP446" s="34" t="e">
        <f>INDEX(Curves!$A$12:$AZ$907,$CA446,CW446)</f>
        <v>#N/A</v>
      </c>
      <c r="AQ446" s="34" t="e">
        <f>INDEX(Curves!$A$12:$AZ$907,$CA446,CX446)</f>
        <v>#N/A</v>
      </c>
      <c r="AR446" s="34"/>
      <c r="AS446" s="34" t="e">
        <f>INDEX(Curves!$A$12:$AZ$907,$CA446,CZ446)</f>
        <v>#N/A</v>
      </c>
      <c r="AT446" s="34" t="e">
        <f>INDEX(Curves!$A$12:$AZ$907,$CA446,DA446)</f>
        <v>#N/A</v>
      </c>
      <c r="AU446" s="34" t="e">
        <f>INDEX(Curves!$A$12:$AZ$907,$CA446,DB446)</f>
        <v>#N/A</v>
      </c>
      <c r="AV446" s="34"/>
      <c r="AW446" s="34" t="e">
        <f>INDEX(Curves!$A$12:$AZ$907,$CA446,DD446)</f>
        <v>#N/A</v>
      </c>
      <c r="AX446" s="34" t="e">
        <f>INDEX(Curves!$A$12:$AZ$907,$CA446,DE446)</f>
        <v>#N/A</v>
      </c>
      <c r="AY446" s="34" t="e">
        <f>INDEX(Curves!$A$12:$AZ$907,$CA446,DF446)</f>
        <v>#N/A</v>
      </c>
      <c r="AZ446" s="34"/>
      <c r="BA446" s="34" t="e">
        <f>INDEX(Curves!$A$12:$AZ$907,$CA446,DH446)</f>
        <v>#N/A</v>
      </c>
      <c r="BB446" s="34" t="e">
        <f>INDEX(Curves!$A$12:$AZ$907,$CA446,DI446)</f>
        <v>#N/A</v>
      </c>
      <c r="BC446" s="34" t="e">
        <f>INDEX(Curves!$A$12:$AZ$907,$CA446,DJ446)</f>
        <v>#N/A</v>
      </c>
      <c r="BD446" s="34"/>
      <c r="BE446" s="34" t="e">
        <f>INDEX(Curves!$A$12:$AZ$907,$CA446,DL446)</f>
        <v>#N/A</v>
      </c>
      <c r="BF446" s="34" t="e">
        <f>INDEX(Curves!$A$12:$AZ$907,$CA446,DM446)</f>
        <v>#N/A</v>
      </c>
      <c r="BG446" s="34" t="e">
        <f>INDEX(Curves!$A$12:$AZ$907,$CA446,DN446)</f>
        <v>#N/A</v>
      </c>
      <c r="BH446" s="34"/>
      <c r="BI446" s="34" t="e">
        <f>INDEX(Curves!$A$12:$AZ$907,$CA446,DP446)</f>
        <v>#N/A</v>
      </c>
      <c r="BJ446" s="34" t="e">
        <f>INDEX(Curves!$A$12:$AZ$907,$CA446,DQ446)</f>
        <v>#N/A</v>
      </c>
      <c r="BK446" s="34" t="e">
        <f>INDEX(Curves!$A$12:$AZ$907,$CA446,DR446)</f>
        <v>#N/A</v>
      </c>
      <c r="BL446"/>
      <c r="BM446"/>
      <c r="BN446" s="17">
        <f t="shared" si="503"/>
        <v>36647</v>
      </c>
      <c r="BO446" s="17">
        <f t="shared" ref="BO446:BX446" si="562">EOMONTH(BN446,1)</f>
        <v>36707</v>
      </c>
      <c r="BP446" s="17">
        <f t="shared" si="562"/>
        <v>36738</v>
      </c>
      <c r="BQ446" s="17">
        <f t="shared" si="562"/>
        <v>36769</v>
      </c>
      <c r="BR446" s="17">
        <f t="shared" si="562"/>
        <v>36799</v>
      </c>
      <c r="BS446" s="17">
        <f t="shared" si="562"/>
        <v>36830</v>
      </c>
      <c r="BT446" s="17">
        <f t="shared" si="562"/>
        <v>36860</v>
      </c>
      <c r="BU446" s="17">
        <f t="shared" si="562"/>
        <v>36891</v>
      </c>
      <c r="BV446" s="17">
        <f t="shared" si="562"/>
        <v>36922</v>
      </c>
      <c r="BW446" s="17">
        <f t="shared" si="562"/>
        <v>36950</v>
      </c>
      <c r="BX446" s="17">
        <f t="shared" si="562"/>
        <v>36981</v>
      </c>
      <c r="BY446" s="9"/>
      <c r="CA446" s="12" t="e">
        <f>MATCH(C446,Curves!$C$12:$C$433,0)</f>
        <v>#N/A</v>
      </c>
      <c r="CB446" s="12">
        <f>MATCH(CONCATENATE("NG ",TEXT($BN446,"mmm-yyyy")),Curves!$11:$11,0)</f>
        <v>20</v>
      </c>
      <c r="CC446" s="12">
        <f>MATCH(CONCATENATE("B ",TEXT($BN446,"mmm-yyyy")),Curves!$11:$11,0)</f>
        <v>8</v>
      </c>
      <c r="CD446" s="12">
        <f>MATCH(CONCATENATE("DISC ",TEXT($BN446,"mmm-yyyy")),Curves!$11:$11,0)</f>
        <v>32</v>
      </c>
      <c r="CE446" s="12"/>
      <c r="CF446" s="12">
        <f>MATCH(CONCATENATE("NG ",TEXT($BO446,"mmm-yyyy")),Curves!$11:$11,0)</f>
        <v>21</v>
      </c>
      <c r="CG446" s="12">
        <f>MATCH(CONCATENATE("B ",TEXT($BO446,"mmm-yyyy")),Curves!$11:$11,0)</f>
        <v>9</v>
      </c>
      <c r="CH446" s="12">
        <f>MATCH(CONCATENATE("DISC ",TEXT($BO446,"mmm-yyyy")),Curves!$11:$11,0)</f>
        <v>33</v>
      </c>
      <c r="CI446" s="12"/>
      <c r="CJ446" s="12">
        <f>MATCH(CONCATENATE("NG ",TEXT($BP446,"mmm-yyyy")),Curves!$11:$11,0)</f>
        <v>22</v>
      </c>
      <c r="CK446" s="12">
        <f>MATCH(CONCATENATE("B ",TEXT($BP446,"mmm-yyyy")),Curves!$11:$11,0)</f>
        <v>10</v>
      </c>
      <c r="CL446" s="12">
        <f>MATCH(CONCATENATE("DISC ",TEXT($BP446,"mmm-yyyy")),Curves!$11:$11,0)</f>
        <v>34</v>
      </c>
      <c r="CM446" s="12"/>
      <c r="CN446" s="12">
        <f>MATCH(CONCATENATE("NG ",TEXT($BQ446,"mmm-yyyy")),Curves!$11:$11,0)</f>
        <v>23</v>
      </c>
      <c r="CO446" s="12">
        <f>MATCH(CONCATENATE("B ",TEXT($BQ446,"mmm-yyyy")),Curves!$11:$11,0)</f>
        <v>11</v>
      </c>
      <c r="CP446" s="12">
        <f>MATCH(CONCATENATE("DISC ",TEXT($BQ446,"mmm-yyyy")),Curves!$11:$11,0)</f>
        <v>35</v>
      </c>
      <c r="CQ446" s="12"/>
      <c r="CR446" s="12">
        <f>MATCH(CONCATENATE("NG ",TEXT($BR446,"mmm-yyyy")),Curves!$11:$11,0)</f>
        <v>24</v>
      </c>
      <c r="CS446" s="12">
        <f>MATCH(CONCATENATE("B ",TEXT($BR446,"mmm-yyyy")),Curves!$11:$11,0)</f>
        <v>12</v>
      </c>
      <c r="CT446" s="12">
        <f>MATCH(CONCATENATE("DISC ",TEXT($BR446,"mmm-yyyy")),Curves!$11:$11,0)</f>
        <v>36</v>
      </c>
      <c r="CU446" s="12"/>
      <c r="CV446" s="12">
        <f>MATCH(CONCATENATE("NG ",TEXT($BS446,"mmm-yyyy")),Curves!$11:$11,0)</f>
        <v>25</v>
      </c>
      <c r="CW446" s="12">
        <f>MATCH(CONCATENATE("B ",TEXT($BS446,"mmm-yyyy")),Curves!$11:$11,0)</f>
        <v>13</v>
      </c>
      <c r="CX446" s="12">
        <f>MATCH(CONCATENATE("DISC ",TEXT($BS446,"mmm-yyyy")),Curves!$11:$11,0)</f>
        <v>37</v>
      </c>
      <c r="CY446" s="12"/>
      <c r="CZ446" s="12">
        <f>MATCH(CONCATENATE("NG ",TEXT($BT446,"mmm-yyyy")),Curves!$11:$11,0)</f>
        <v>26</v>
      </c>
      <c r="DA446" s="12">
        <f>MATCH(CONCATENATE("B ",TEXT($BT446,"mmm-yyyy")),Curves!$11:$11,0)</f>
        <v>14</v>
      </c>
      <c r="DB446" s="12">
        <f>MATCH(CONCATENATE("DISC ",TEXT($BT446,"mmm-yyyy")),Curves!$11:$11,0)</f>
        <v>38</v>
      </c>
      <c r="DC446" s="12"/>
      <c r="DD446" s="12">
        <f>MATCH(CONCATENATE("NG ",TEXT($BU446,"mmm-yyyy")),Curves!$11:$11,0)</f>
        <v>27</v>
      </c>
      <c r="DE446" s="12">
        <f>MATCH(CONCATENATE("B ",TEXT($BU446,"mmm-yyyy")),Curves!$11:$11,0)</f>
        <v>15</v>
      </c>
      <c r="DF446" s="12">
        <f>MATCH(CONCATENATE("DISC ",TEXT($BU446,"mmm-yyyy")),Curves!$11:$11,0)</f>
        <v>39</v>
      </c>
      <c r="DG446" s="12"/>
      <c r="DH446" s="12">
        <f>MATCH(CONCATENATE("NG ",TEXT($BV446,"mmm-yyyy")),Curves!$11:$11,0)</f>
        <v>28</v>
      </c>
      <c r="DI446" s="12">
        <f>MATCH(CONCATENATE("B ",TEXT($BV446,"mmm-yyyy")),Curves!$11:$11,0)</f>
        <v>16</v>
      </c>
      <c r="DJ446" s="12">
        <f>MATCH(CONCATENATE("DISC ",TEXT($BV446,"mmm-yyyy")),Curves!$11:$11,0)</f>
        <v>40</v>
      </c>
      <c r="DL446" s="12">
        <f>MATCH(CONCATENATE("NG ",TEXT($BW446,"mmm-yyyy")),Curves!$11:$11,0)</f>
        <v>29</v>
      </c>
      <c r="DM446" s="12">
        <f>MATCH(CONCATENATE("B ",TEXT($BW446,"mmm-yyyy")),Curves!$11:$11,0)</f>
        <v>17</v>
      </c>
      <c r="DN446" s="12">
        <f>MATCH(CONCATENATE("DISC ",TEXT($BW446,"mmm-yyyy")),Curves!$11:$11,0)</f>
        <v>41</v>
      </c>
      <c r="DP446" s="12">
        <f>MATCH(CONCATENATE("NG ",TEXT($BX446,"mmm-yyyy")),Curves!$11:$11,0)</f>
        <v>30</v>
      </c>
      <c r="DQ446" s="12">
        <f>MATCH(CONCATENATE("B ",TEXT($BX446,"mmm-yyyy")),Curves!$11:$11,0)</f>
        <v>18</v>
      </c>
      <c r="DR446" s="12">
        <f>MATCH(CONCATENATE("DISC ",TEXT($BX446,"mmm-yyyy")),Curves!$11:$11,0)</f>
        <v>42</v>
      </c>
    </row>
    <row r="447" spans="2:122" x14ac:dyDescent="0.2">
      <c r="B447" s="6" t="str">
        <f t="shared" si="487"/>
        <v/>
      </c>
      <c r="C447" s="27" t="str">
        <f>IF(Curves!C456&lt;&gt;"",Curves!C456,"")</f>
        <v/>
      </c>
      <c r="D447" s="31"/>
      <c r="E447" s="20" t="e">
        <f t="shared" si="488"/>
        <v>#N/A</v>
      </c>
      <c r="F447" s="20" t="e">
        <f t="shared" si="490"/>
        <v>#N/A</v>
      </c>
      <c r="G447" s="20" t="e">
        <f t="shared" si="491"/>
        <v>#N/A</v>
      </c>
      <c r="H447" s="20" t="e">
        <f t="shared" si="492"/>
        <v>#N/A</v>
      </c>
      <c r="I447" s="20" t="e">
        <f t="shared" si="493"/>
        <v>#N/A</v>
      </c>
      <c r="J447" s="20" t="e">
        <f t="shared" si="494"/>
        <v>#N/A</v>
      </c>
      <c r="K447" s="20" t="e">
        <f t="shared" si="495"/>
        <v>#N/A</v>
      </c>
      <c r="L447" s="20" t="e">
        <f t="shared" si="496"/>
        <v>#N/A</v>
      </c>
      <c r="M447" s="20" t="e">
        <f t="shared" si="497"/>
        <v>#N/A</v>
      </c>
      <c r="N447" s="20" t="e">
        <f t="shared" si="498"/>
        <v>#N/A</v>
      </c>
      <c r="O447" s="21" t="e">
        <f t="shared" si="499"/>
        <v>#N/A</v>
      </c>
      <c r="P447" s="20"/>
      <c r="Q447" s="50" t="e">
        <f t="shared" si="500"/>
        <v>#N/A</v>
      </c>
      <c r="R447" s="50" t="e">
        <f t="shared" si="549"/>
        <v>#N/A</v>
      </c>
      <c r="S447" s="51" t="e">
        <f t="shared" si="501"/>
        <v>#N/A</v>
      </c>
      <c r="U447" s="34" t="e">
        <f>INDEX(Curves!$A$12:$AZ$907,$CA447,CB447)</f>
        <v>#N/A</v>
      </c>
      <c r="V447" s="34" t="e">
        <f>INDEX(Curves!$A$12:$AZ$907,$CA447,CC447)</f>
        <v>#N/A</v>
      </c>
      <c r="W447" s="34" t="e">
        <f>INDEX(Curves!$A$12:$AZ$907,$CA447,CD447)</f>
        <v>#N/A</v>
      </c>
      <c r="X447" s="34"/>
      <c r="Y447" s="34" t="e">
        <f>INDEX(Curves!$A$12:$AZ$907,$CA447,CF447)</f>
        <v>#N/A</v>
      </c>
      <c r="Z447" s="34" t="e">
        <f>INDEX(Curves!$A$12:$AZ$907,$CA447,CG447)</f>
        <v>#N/A</v>
      </c>
      <c r="AA447" s="34" t="e">
        <f>INDEX(Curves!$A$12:$AZ$907,$CA447,CH447)</f>
        <v>#N/A</v>
      </c>
      <c r="AB447" s="34"/>
      <c r="AC447" s="34" t="e">
        <f>INDEX(Curves!$A$12:$AZ$907,$CA447,CJ447)</f>
        <v>#N/A</v>
      </c>
      <c r="AD447" s="34" t="e">
        <f>INDEX(Curves!$A$12:$AZ$907,$CA447,CK447)</f>
        <v>#N/A</v>
      </c>
      <c r="AE447" s="34" t="e">
        <f>INDEX(Curves!$A$12:$AZ$907,$CA447,CL447)</f>
        <v>#N/A</v>
      </c>
      <c r="AF447" s="34"/>
      <c r="AG447" s="34" t="e">
        <f>INDEX(Curves!$A$12:$AZ$907,$CA447,CN447)</f>
        <v>#N/A</v>
      </c>
      <c r="AH447" s="34" t="e">
        <f>INDEX(Curves!$A$12:$AZ$907,$CA447,CO447)</f>
        <v>#N/A</v>
      </c>
      <c r="AI447" s="34" t="e">
        <f>INDEX(Curves!$A$12:$AZ$907,$CA447,CP447)</f>
        <v>#N/A</v>
      </c>
      <c r="AJ447" s="34"/>
      <c r="AK447" s="34" t="e">
        <f>INDEX(Curves!$A$12:$AZ$907,$CA447,CR447)</f>
        <v>#N/A</v>
      </c>
      <c r="AL447" s="34" t="e">
        <f>INDEX(Curves!$A$12:$AZ$907,$CA447,CS447)</f>
        <v>#N/A</v>
      </c>
      <c r="AM447" s="34" t="e">
        <f>INDEX(Curves!$A$12:$AZ$907,$CA447,CT447)</f>
        <v>#N/A</v>
      </c>
      <c r="AN447" s="34"/>
      <c r="AO447" s="34" t="e">
        <f>INDEX(Curves!$A$12:$AZ$907,$CA447,CV447)</f>
        <v>#N/A</v>
      </c>
      <c r="AP447" s="34" t="e">
        <f>INDEX(Curves!$A$12:$AZ$907,$CA447,CW447)</f>
        <v>#N/A</v>
      </c>
      <c r="AQ447" s="34" t="e">
        <f>INDEX(Curves!$A$12:$AZ$907,$CA447,CX447)</f>
        <v>#N/A</v>
      </c>
      <c r="AR447" s="34"/>
      <c r="AS447" s="34" t="e">
        <f>INDEX(Curves!$A$12:$AZ$907,$CA447,CZ447)</f>
        <v>#N/A</v>
      </c>
      <c r="AT447" s="34" t="e">
        <f>INDEX(Curves!$A$12:$AZ$907,$CA447,DA447)</f>
        <v>#N/A</v>
      </c>
      <c r="AU447" s="34" t="e">
        <f>INDEX(Curves!$A$12:$AZ$907,$CA447,DB447)</f>
        <v>#N/A</v>
      </c>
      <c r="AV447" s="34"/>
      <c r="AW447" s="34" t="e">
        <f>INDEX(Curves!$A$12:$AZ$907,$CA447,DD447)</f>
        <v>#N/A</v>
      </c>
      <c r="AX447" s="34" t="e">
        <f>INDEX(Curves!$A$12:$AZ$907,$CA447,DE447)</f>
        <v>#N/A</v>
      </c>
      <c r="AY447" s="34" t="e">
        <f>INDEX(Curves!$A$12:$AZ$907,$CA447,DF447)</f>
        <v>#N/A</v>
      </c>
      <c r="AZ447" s="34"/>
      <c r="BA447" s="34" t="e">
        <f>INDEX(Curves!$A$12:$AZ$907,$CA447,DH447)</f>
        <v>#N/A</v>
      </c>
      <c r="BB447" s="34" t="e">
        <f>INDEX(Curves!$A$12:$AZ$907,$CA447,DI447)</f>
        <v>#N/A</v>
      </c>
      <c r="BC447" s="34" t="e">
        <f>INDEX(Curves!$A$12:$AZ$907,$CA447,DJ447)</f>
        <v>#N/A</v>
      </c>
      <c r="BD447" s="34"/>
      <c r="BE447" s="34" t="e">
        <f>INDEX(Curves!$A$12:$AZ$907,$CA447,DL447)</f>
        <v>#N/A</v>
      </c>
      <c r="BF447" s="34" t="e">
        <f>INDEX(Curves!$A$12:$AZ$907,$CA447,DM447)</f>
        <v>#N/A</v>
      </c>
      <c r="BG447" s="34" t="e">
        <f>INDEX(Curves!$A$12:$AZ$907,$CA447,DN447)</f>
        <v>#N/A</v>
      </c>
      <c r="BH447" s="34"/>
      <c r="BI447" s="34" t="e">
        <f>INDEX(Curves!$A$12:$AZ$907,$CA447,DP447)</f>
        <v>#N/A</v>
      </c>
      <c r="BJ447" s="34" t="e">
        <f>INDEX(Curves!$A$12:$AZ$907,$CA447,DQ447)</f>
        <v>#N/A</v>
      </c>
      <c r="BK447" s="34" t="e">
        <f>INDEX(Curves!$A$12:$AZ$907,$CA447,DR447)</f>
        <v>#N/A</v>
      </c>
      <c r="BL447"/>
      <c r="BM447"/>
      <c r="BN447" s="17">
        <f t="shared" si="503"/>
        <v>36647</v>
      </c>
      <c r="BO447" s="17">
        <f t="shared" ref="BO447:BX447" si="563">EOMONTH(BN447,1)</f>
        <v>36707</v>
      </c>
      <c r="BP447" s="17">
        <f t="shared" si="563"/>
        <v>36738</v>
      </c>
      <c r="BQ447" s="17">
        <f t="shared" si="563"/>
        <v>36769</v>
      </c>
      <c r="BR447" s="17">
        <f t="shared" si="563"/>
        <v>36799</v>
      </c>
      <c r="BS447" s="17">
        <f t="shared" si="563"/>
        <v>36830</v>
      </c>
      <c r="BT447" s="17">
        <f t="shared" si="563"/>
        <v>36860</v>
      </c>
      <c r="BU447" s="17">
        <f t="shared" si="563"/>
        <v>36891</v>
      </c>
      <c r="BV447" s="17">
        <f t="shared" si="563"/>
        <v>36922</v>
      </c>
      <c r="BW447" s="17">
        <f t="shared" si="563"/>
        <v>36950</v>
      </c>
      <c r="BX447" s="17">
        <f t="shared" si="563"/>
        <v>36981</v>
      </c>
      <c r="BY447" s="9"/>
      <c r="CA447" s="12" t="e">
        <f>MATCH(C447,Curves!$C$12:$C$433,0)</f>
        <v>#N/A</v>
      </c>
      <c r="CB447" s="12">
        <f>MATCH(CONCATENATE("NG ",TEXT($BN447,"mmm-yyyy")),Curves!$11:$11,0)</f>
        <v>20</v>
      </c>
      <c r="CC447" s="12">
        <f>MATCH(CONCATENATE("B ",TEXT($BN447,"mmm-yyyy")),Curves!$11:$11,0)</f>
        <v>8</v>
      </c>
      <c r="CD447" s="12">
        <f>MATCH(CONCATENATE("DISC ",TEXT($BN447,"mmm-yyyy")),Curves!$11:$11,0)</f>
        <v>32</v>
      </c>
      <c r="CE447" s="12"/>
      <c r="CF447" s="12">
        <f>MATCH(CONCATENATE("NG ",TEXT($BO447,"mmm-yyyy")),Curves!$11:$11,0)</f>
        <v>21</v>
      </c>
      <c r="CG447" s="12">
        <f>MATCH(CONCATENATE("B ",TEXT($BO447,"mmm-yyyy")),Curves!$11:$11,0)</f>
        <v>9</v>
      </c>
      <c r="CH447" s="12">
        <f>MATCH(CONCATENATE("DISC ",TEXT($BO447,"mmm-yyyy")),Curves!$11:$11,0)</f>
        <v>33</v>
      </c>
      <c r="CI447" s="12"/>
      <c r="CJ447" s="12">
        <f>MATCH(CONCATENATE("NG ",TEXT($BP447,"mmm-yyyy")),Curves!$11:$11,0)</f>
        <v>22</v>
      </c>
      <c r="CK447" s="12">
        <f>MATCH(CONCATENATE("B ",TEXT($BP447,"mmm-yyyy")),Curves!$11:$11,0)</f>
        <v>10</v>
      </c>
      <c r="CL447" s="12">
        <f>MATCH(CONCATENATE("DISC ",TEXT($BP447,"mmm-yyyy")),Curves!$11:$11,0)</f>
        <v>34</v>
      </c>
      <c r="CM447" s="12"/>
      <c r="CN447" s="12">
        <f>MATCH(CONCATENATE("NG ",TEXT($BQ447,"mmm-yyyy")),Curves!$11:$11,0)</f>
        <v>23</v>
      </c>
      <c r="CO447" s="12">
        <f>MATCH(CONCATENATE("B ",TEXT($BQ447,"mmm-yyyy")),Curves!$11:$11,0)</f>
        <v>11</v>
      </c>
      <c r="CP447" s="12">
        <f>MATCH(CONCATENATE("DISC ",TEXT($BQ447,"mmm-yyyy")),Curves!$11:$11,0)</f>
        <v>35</v>
      </c>
      <c r="CQ447" s="12"/>
      <c r="CR447" s="12">
        <f>MATCH(CONCATENATE("NG ",TEXT($BR447,"mmm-yyyy")),Curves!$11:$11,0)</f>
        <v>24</v>
      </c>
      <c r="CS447" s="12">
        <f>MATCH(CONCATENATE("B ",TEXT($BR447,"mmm-yyyy")),Curves!$11:$11,0)</f>
        <v>12</v>
      </c>
      <c r="CT447" s="12">
        <f>MATCH(CONCATENATE("DISC ",TEXT($BR447,"mmm-yyyy")),Curves!$11:$11,0)</f>
        <v>36</v>
      </c>
      <c r="CU447" s="12"/>
      <c r="CV447" s="12">
        <f>MATCH(CONCATENATE("NG ",TEXT($BS447,"mmm-yyyy")),Curves!$11:$11,0)</f>
        <v>25</v>
      </c>
      <c r="CW447" s="12">
        <f>MATCH(CONCATENATE("B ",TEXT($BS447,"mmm-yyyy")),Curves!$11:$11,0)</f>
        <v>13</v>
      </c>
      <c r="CX447" s="12">
        <f>MATCH(CONCATENATE("DISC ",TEXT($BS447,"mmm-yyyy")),Curves!$11:$11,0)</f>
        <v>37</v>
      </c>
      <c r="CY447" s="12"/>
      <c r="CZ447" s="12">
        <f>MATCH(CONCATENATE("NG ",TEXT($BT447,"mmm-yyyy")),Curves!$11:$11,0)</f>
        <v>26</v>
      </c>
      <c r="DA447" s="12">
        <f>MATCH(CONCATENATE("B ",TEXT($BT447,"mmm-yyyy")),Curves!$11:$11,0)</f>
        <v>14</v>
      </c>
      <c r="DB447" s="12">
        <f>MATCH(CONCATENATE("DISC ",TEXT($BT447,"mmm-yyyy")),Curves!$11:$11,0)</f>
        <v>38</v>
      </c>
      <c r="DC447" s="12"/>
      <c r="DD447" s="12">
        <f>MATCH(CONCATENATE("NG ",TEXT($BU447,"mmm-yyyy")),Curves!$11:$11,0)</f>
        <v>27</v>
      </c>
      <c r="DE447" s="12">
        <f>MATCH(CONCATENATE("B ",TEXT($BU447,"mmm-yyyy")),Curves!$11:$11,0)</f>
        <v>15</v>
      </c>
      <c r="DF447" s="12">
        <f>MATCH(CONCATENATE("DISC ",TEXT($BU447,"mmm-yyyy")),Curves!$11:$11,0)</f>
        <v>39</v>
      </c>
      <c r="DG447" s="12"/>
      <c r="DH447" s="12">
        <f>MATCH(CONCATENATE("NG ",TEXT($BV447,"mmm-yyyy")),Curves!$11:$11,0)</f>
        <v>28</v>
      </c>
      <c r="DI447" s="12">
        <f>MATCH(CONCATENATE("B ",TEXT($BV447,"mmm-yyyy")),Curves!$11:$11,0)</f>
        <v>16</v>
      </c>
      <c r="DJ447" s="12">
        <f>MATCH(CONCATENATE("DISC ",TEXT($BV447,"mmm-yyyy")),Curves!$11:$11,0)</f>
        <v>40</v>
      </c>
      <c r="DL447" s="12">
        <f>MATCH(CONCATENATE("NG ",TEXT($BW447,"mmm-yyyy")),Curves!$11:$11,0)</f>
        <v>29</v>
      </c>
      <c r="DM447" s="12">
        <f>MATCH(CONCATENATE("B ",TEXT($BW447,"mmm-yyyy")),Curves!$11:$11,0)</f>
        <v>17</v>
      </c>
      <c r="DN447" s="12">
        <f>MATCH(CONCATENATE("DISC ",TEXT($BW447,"mmm-yyyy")),Curves!$11:$11,0)</f>
        <v>41</v>
      </c>
      <c r="DP447" s="12">
        <f>MATCH(CONCATENATE("NG ",TEXT($BX447,"mmm-yyyy")),Curves!$11:$11,0)</f>
        <v>30</v>
      </c>
      <c r="DQ447" s="12">
        <f>MATCH(CONCATENATE("B ",TEXT($BX447,"mmm-yyyy")),Curves!$11:$11,0)</f>
        <v>18</v>
      </c>
      <c r="DR447" s="12">
        <f>MATCH(CONCATENATE("DISC ",TEXT($BX447,"mmm-yyyy")),Curves!$11:$11,0)</f>
        <v>42</v>
      </c>
    </row>
    <row r="448" spans="2:122" x14ac:dyDescent="0.2">
      <c r="B448" s="6" t="str">
        <f t="shared" si="487"/>
        <v/>
      </c>
      <c r="C448" s="27" t="str">
        <f>IF(Curves!C457&lt;&gt;"",Curves!C457,"")</f>
        <v/>
      </c>
      <c r="D448" s="31"/>
      <c r="E448" s="20" t="e">
        <f t="shared" si="488"/>
        <v>#N/A</v>
      </c>
      <c r="F448" s="20" t="e">
        <f t="shared" si="490"/>
        <v>#N/A</v>
      </c>
      <c r="G448" s="20" t="e">
        <f t="shared" si="491"/>
        <v>#N/A</v>
      </c>
      <c r="H448" s="20" t="e">
        <f t="shared" si="492"/>
        <v>#N/A</v>
      </c>
      <c r="I448" s="20" t="e">
        <f t="shared" si="493"/>
        <v>#N/A</v>
      </c>
      <c r="J448" s="20" t="e">
        <f t="shared" si="494"/>
        <v>#N/A</v>
      </c>
      <c r="K448" s="20" t="e">
        <f t="shared" si="495"/>
        <v>#N/A</v>
      </c>
      <c r="L448" s="20" t="e">
        <f t="shared" si="496"/>
        <v>#N/A</v>
      </c>
      <c r="M448" s="20" t="e">
        <f t="shared" si="497"/>
        <v>#N/A</v>
      </c>
      <c r="N448" s="20" t="e">
        <f t="shared" si="498"/>
        <v>#N/A</v>
      </c>
      <c r="O448" s="21" t="e">
        <f t="shared" si="499"/>
        <v>#N/A</v>
      </c>
      <c r="P448" s="20"/>
      <c r="Q448" s="50" t="e">
        <f t="shared" si="500"/>
        <v>#N/A</v>
      </c>
      <c r="R448" s="50" t="e">
        <f t="shared" si="549"/>
        <v>#N/A</v>
      </c>
      <c r="S448" s="51" t="e">
        <f t="shared" si="501"/>
        <v>#N/A</v>
      </c>
      <c r="U448" s="34" t="e">
        <f>INDEX(Curves!$A$12:$AZ$907,$CA448,CB448)</f>
        <v>#N/A</v>
      </c>
      <c r="V448" s="34" t="e">
        <f>INDEX(Curves!$A$12:$AZ$907,$CA448,CC448)</f>
        <v>#N/A</v>
      </c>
      <c r="W448" s="34" t="e">
        <f>INDEX(Curves!$A$12:$AZ$907,$CA448,CD448)</f>
        <v>#N/A</v>
      </c>
      <c r="X448" s="34"/>
      <c r="Y448" s="34" t="e">
        <f>INDEX(Curves!$A$12:$AZ$907,$CA448,CF448)</f>
        <v>#N/A</v>
      </c>
      <c r="Z448" s="34" t="e">
        <f>INDEX(Curves!$A$12:$AZ$907,$CA448,CG448)</f>
        <v>#N/A</v>
      </c>
      <c r="AA448" s="34" t="e">
        <f>INDEX(Curves!$A$12:$AZ$907,$CA448,CH448)</f>
        <v>#N/A</v>
      </c>
      <c r="AB448" s="34"/>
      <c r="AC448" s="34" t="e">
        <f>INDEX(Curves!$A$12:$AZ$907,$CA448,CJ448)</f>
        <v>#N/A</v>
      </c>
      <c r="AD448" s="34" t="e">
        <f>INDEX(Curves!$A$12:$AZ$907,$CA448,CK448)</f>
        <v>#N/A</v>
      </c>
      <c r="AE448" s="34" t="e">
        <f>INDEX(Curves!$A$12:$AZ$907,$CA448,CL448)</f>
        <v>#N/A</v>
      </c>
      <c r="AF448" s="34"/>
      <c r="AG448" s="34" t="e">
        <f>INDEX(Curves!$A$12:$AZ$907,$CA448,CN448)</f>
        <v>#N/A</v>
      </c>
      <c r="AH448" s="34" t="e">
        <f>INDEX(Curves!$A$12:$AZ$907,$CA448,CO448)</f>
        <v>#N/A</v>
      </c>
      <c r="AI448" s="34" t="e">
        <f>INDEX(Curves!$A$12:$AZ$907,$CA448,CP448)</f>
        <v>#N/A</v>
      </c>
      <c r="AJ448" s="34"/>
      <c r="AK448" s="34" t="e">
        <f>INDEX(Curves!$A$12:$AZ$907,$CA448,CR448)</f>
        <v>#N/A</v>
      </c>
      <c r="AL448" s="34" t="e">
        <f>INDEX(Curves!$A$12:$AZ$907,$CA448,CS448)</f>
        <v>#N/A</v>
      </c>
      <c r="AM448" s="34" t="e">
        <f>INDEX(Curves!$A$12:$AZ$907,$CA448,CT448)</f>
        <v>#N/A</v>
      </c>
      <c r="AN448" s="34"/>
      <c r="AO448" s="34" t="e">
        <f>INDEX(Curves!$A$12:$AZ$907,$CA448,CV448)</f>
        <v>#N/A</v>
      </c>
      <c r="AP448" s="34" t="e">
        <f>INDEX(Curves!$A$12:$AZ$907,$CA448,CW448)</f>
        <v>#N/A</v>
      </c>
      <c r="AQ448" s="34" t="e">
        <f>INDEX(Curves!$A$12:$AZ$907,$CA448,CX448)</f>
        <v>#N/A</v>
      </c>
      <c r="AR448" s="34"/>
      <c r="AS448" s="34" t="e">
        <f>INDEX(Curves!$A$12:$AZ$907,$CA448,CZ448)</f>
        <v>#N/A</v>
      </c>
      <c r="AT448" s="34" t="e">
        <f>INDEX(Curves!$A$12:$AZ$907,$CA448,DA448)</f>
        <v>#N/A</v>
      </c>
      <c r="AU448" s="34" t="e">
        <f>INDEX(Curves!$A$12:$AZ$907,$CA448,DB448)</f>
        <v>#N/A</v>
      </c>
      <c r="AV448" s="34"/>
      <c r="AW448" s="34" t="e">
        <f>INDEX(Curves!$A$12:$AZ$907,$CA448,DD448)</f>
        <v>#N/A</v>
      </c>
      <c r="AX448" s="34" t="e">
        <f>INDEX(Curves!$A$12:$AZ$907,$CA448,DE448)</f>
        <v>#N/A</v>
      </c>
      <c r="AY448" s="34" t="e">
        <f>INDEX(Curves!$A$12:$AZ$907,$CA448,DF448)</f>
        <v>#N/A</v>
      </c>
      <c r="AZ448" s="34"/>
      <c r="BA448" s="34" t="e">
        <f>INDEX(Curves!$A$12:$AZ$907,$CA448,DH448)</f>
        <v>#N/A</v>
      </c>
      <c r="BB448" s="34" t="e">
        <f>INDEX(Curves!$A$12:$AZ$907,$CA448,DI448)</f>
        <v>#N/A</v>
      </c>
      <c r="BC448" s="34" t="e">
        <f>INDEX(Curves!$A$12:$AZ$907,$CA448,DJ448)</f>
        <v>#N/A</v>
      </c>
      <c r="BD448" s="34"/>
      <c r="BE448" s="34" t="e">
        <f>INDEX(Curves!$A$12:$AZ$907,$CA448,DL448)</f>
        <v>#N/A</v>
      </c>
      <c r="BF448" s="34" t="e">
        <f>INDEX(Curves!$A$12:$AZ$907,$CA448,DM448)</f>
        <v>#N/A</v>
      </c>
      <c r="BG448" s="34" t="e">
        <f>INDEX(Curves!$A$12:$AZ$907,$CA448,DN448)</f>
        <v>#N/A</v>
      </c>
      <c r="BH448" s="34"/>
      <c r="BI448" s="34" t="e">
        <f>INDEX(Curves!$A$12:$AZ$907,$CA448,DP448)</f>
        <v>#N/A</v>
      </c>
      <c r="BJ448" s="34" t="e">
        <f>INDEX(Curves!$A$12:$AZ$907,$CA448,DQ448)</f>
        <v>#N/A</v>
      </c>
      <c r="BK448" s="34" t="e">
        <f>INDEX(Curves!$A$12:$AZ$907,$CA448,DR448)</f>
        <v>#N/A</v>
      </c>
      <c r="BL448"/>
      <c r="BM448"/>
      <c r="BN448" s="17">
        <f t="shared" si="503"/>
        <v>36647</v>
      </c>
      <c r="BO448" s="17">
        <f t="shared" ref="BO448:BX448" si="564">EOMONTH(BN448,1)</f>
        <v>36707</v>
      </c>
      <c r="BP448" s="17">
        <f t="shared" si="564"/>
        <v>36738</v>
      </c>
      <c r="BQ448" s="17">
        <f t="shared" si="564"/>
        <v>36769</v>
      </c>
      <c r="BR448" s="17">
        <f t="shared" si="564"/>
        <v>36799</v>
      </c>
      <c r="BS448" s="17">
        <f t="shared" si="564"/>
        <v>36830</v>
      </c>
      <c r="BT448" s="17">
        <f t="shared" si="564"/>
        <v>36860</v>
      </c>
      <c r="BU448" s="17">
        <f t="shared" si="564"/>
        <v>36891</v>
      </c>
      <c r="BV448" s="17">
        <f t="shared" si="564"/>
        <v>36922</v>
      </c>
      <c r="BW448" s="17">
        <f t="shared" si="564"/>
        <v>36950</v>
      </c>
      <c r="BX448" s="17">
        <f t="shared" si="564"/>
        <v>36981</v>
      </c>
      <c r="BY448" s="9"/>
      <c r="CA448" s="12" t="e">
        <f>MATCH(C448,Curves!$C$12:$C$433,0)</f>
        <v>#N/A</v>
      </c>
      <c r="CB448" s="12">
        <f>MATCH(CONCATENATE("NG ",TEXT($BN448,"mmm-yyyy")),Curves!$11:$11,0)</f>
        <v>20</v>
      </c>
      <c r="CC448" s="12">
        <f>MATCH(CONCATENATE("B ",TEXT($BN448,"mmm-yyyy")),Curves!$11:$11,0)</f>
        <v>8</v>
      </c>
      <c r="CD448" s="12">
        <f>MATCH(CONCATENATE("DISC ",TEXT($BN448,"mmm-yyyy")),Curves!$11:$11,0)</f>
        <v>32</v>
      </c>
      <c r="CE448" s="12"/>
      <c r="CF448" s="12">
        <f>MATCH(CONCATENATE("NG ",TEXT($BO448,"mmm-yyyy")),Curves!$11:$11,0)</f>
        <v>21</v>
      </c>
      <c r="CG448" s="12">
        <f>MATCH(CONCATENATE("B ",TEXT($BO448,"mmm-yyyy")),Curves!$11:$11,0)</f>
        <v>9</v>
      </c>
      <c r="CH448" s="12">
        <f>MATCH(CONCATENATE("DISC ",TEXT($BO448,"mmm-yyyy")),Curves!$11:$11,0)</f>
        <v>33</v>
      </c>
      <c r="CI448" s="12"/>
      <c r="CJ448" s="12">
        <f>MATCH(CONCATENATE("NG ",TEXT($BP448,"mmm-yyyy")),Curves!$11:$11,0)</f>
        <v>22</v>
      </c>
      <c r="CK448" s="12">
        <f>MATCH(CONCATENATE("B ",TEXT($BP448,"mmm-yyyy")),Curves!$11:$11,0)</f>
        <v>10</v>
      </c>
      <c r="CL448" s="12">
        <f>MATCH(CONCATENATE("DISC ",TEXT($BP448,"mmm-yyyy")),Curves!$11:$11,0)</f>
        <v>34</v>
      </c>
      <c r="CM448" s="12"/>
      <c r="CN448" s="12">
        <f>MATCH(CONCATENATE("NG ",TEXT($BQ448,"mmm-yyyy")),Curves!$11:$11,0)</f>
        <v>23</v>
      </c>
      <c r="CO448" s="12">
        <f>MATCH(CONCATENATE("B ",TEXT($BQ448,"mmm-yyyy")),Curves!$11:$11,0)</f>
        <v>11</v>
      </c>
      <c r="CP448" s="12">
        <f>MATCH(CONCATENATE("DISC ",TEXT($BQ448,"mmm-yyyy")),Curves!$11:$11,0)</f>
        <v>35</v>
      </c>
      <c r="CQ448" s="12"/>
      <c r="CR448" s="12">
        <f>MATCH(CONCATENATE("NG ",TEXT($BR448,"mmm-yyyy")),Curves!$11:$11,0)</f>
        <v>24</v>
      </c>
      <c r="CS448" s="12">
        <f>MATCH(CONCATENATE("B ",TEXT($BR448,"mmm-yyyy")),Curves!$11:$11,0)</f>
        <v>12</v>
      </c>
      <c r="CT448" s="12">
        <f>MATCH(CONCATENATE("DISC ",TEXT($BR448,"mmm-yyyy")),Curves!$11:$11,0)</f>
        <v>36</v>
      </c>
      <c r="CU448" s="12"/>
      <c r="CV448" s="12">
        <f>MATCH(CONCATENATE("NG ",TEXT($BS448,"mmm-yyyy")),Curves!$11:$11,0)</f>
        <v>25</v>
      </c>
      <c r="CW448" s="12">
        <f>MATCH(CONCATENATE("B ",TEXT($BS448,"mmm-yyyy")),Curves!$11:$11,0)</f>
        <v>13</v>
      </c>
      <c r="CX448" s="12">
        <f>MATCH(CONCATENATE("DISC ",TEXT($BS448,"mmm-yyyy")),Curves!$11:$11,0)</f>
        <v>37</v>
      </c>
      <c r="CY448" s="12"/>
      <c r="CZ448" s="12">
        <f>MATCH(CONCATENATE("NG ",TEXT($BT448,"mmm-yyyy")),Curves!$11:$11,0)</f>
        <v>26</v>
      </c>
      <c r="DA448" s="12">
        <f>MATCH(CONCATENATE("B ",TEXT($BT448,"mmm-yyyy")),Curves!$11:$11,0)</f>
        <v>14</v>
      </c>
      <c r="DB448" s="12">
        <f>MATCH(CONCATENATE("DISC ",TEXT($BT448,"mmm-yyyy")),Curves!$11:$11,0)</f>
        <v>38</v>
      </c>
      <c r="DC448" s="12"/>
      <c r="DD448" s="12">
        <f>MATCH(CONCATENATE("NG ",TEXT($BU448,"mmm-yyyy")),Curves!$11:$11,0)</f>
        <v>27</v>
      </c>
      <c r="DE448" s="12">
        <f>MATCH(CONCATENATE("B ",TEXT($BU448,"mmm-yyyy")),Curves!$11:$11,0)</f>
        <v>15</v>
      </c>
      <c r="DF448" s="12">
        <f>MATCH(CONCATENATE("DISC ",TEXT($BU448,"mmm-yyyy")),Curves!$11:$11,0)</f>
        <v>39</v>
      </c>
      <c r="DG448" s="12"/>
      <c r="DH448" s="12">
        <f>MATCH(CONCATENATE("NG ",TEXT($BV448,"mmm-yyyy")),Curves!$11:$11,0)</f>
        <v>28</v>
      </c>
      <c r="DI448" s="12">
        <f>MATCH(CONCATENATE("B ",TEXT($BV448,"mmm-yyyy")),Curves!$11:$11,0)</f>
        <v>16</v>
      </c>
      <c r="DJ448" s="12">
        <f>MATCH(CONCATENATE("DISC ",TEXT($BV448,"mmm-yyyy")),Curves!$11:$11,0)</f>
        <v>40</v>
      </c>
      <c r="DL448" s="12">
        <f>MATCH(CONCATENATE("NG ",TEXT($BW448,"mmm-yyyy")),Curves!$11:$11,0)</f>
        <v>29</v>
      </c>
      <c r="DM448" s="12">
        <f>MATCH(CONCATENATE("B ",TEXT($BW448,"mmm-yyyy")),Curves!$11:$11,0)</f>
        <v>17</v>
      </c>
      <c r="DN448" s="12">
        <f>MATCH(CONCATENATE("DISC ",TEXT($BW448,"mmm-yyyy")),Curves!$11:$11,0)</f>
        <v>41</v>
      </c>
      <c r="DP448" s="12">
        <f>MATCH(CONCATENATE("NG ",TEXT($BX448,"mmm-yyyy")),Curves!$11:$11,0)</f>
        <v>30</v>
      </c>
      <c r="DQ448" s="12">
        <f>MATCH(CONCATENATE("B ",TEXT($BX448,"mmm-yyyy")),Curves!$11:$11,0)</f>
        <v>18</v>
      </c>
      <c r="DR448" s="12">
        <f>MATCH(CONCATENATE("DISC ",TEXT($BX448,"mmm-yyyy")),Curves!$11:$11,0)</f>
        <v>42</v>
      </c>
    </row>
    <row r="449" spans="2:122" x14ac:dyDescent="0.2">
      <c r="B449" s="6" t="str">
        <f t="shared" si="487"/>
        <v/>
      </c>
      <c r="C449" s="27" t="str">
        <f>IF(Curves!C458&lt;&gt;"",Curves!C458,"")</f>
        <v/>
      </c>
      <c r="D449" s="31"/>
      <c r="E449" s="20" t="e">
        <f t="shared" si="488"/>
        <v>#N/A</v>
      </c>
      <c r="F449" s="20" t="e">
        <f t="shared" si="490"/>
        <v>#N/A</v>
      </c>
      <c r="G449" s="20" t="e">
        <f t="shared" si="491"/>
        <v>#N/A</v>
      </c>
      <c r="H449" s="20" t="e">
        <f t="shared" si="492"/>
        <v>#N/A</v>
      </c>
      <c r="I449" s="20" t="e">
        <f t="shared" si="493"/>
        <v>#N/A</v>
      </c>
      <c r="J449" s="20" t="e">
        <f t="shared" si="494"/>
        <v>#N/A</v>
      </c>
      <c r="K449" s="20" t="e">
        <f t="shared" si="495"/>
        <v>#N/A</v>
      </c>
      <c r="L449" s="20" t="e">
        <f t="shared" si="496"/>
        <v>#N/A</v>
      </c>
      <c r="M449" s="20" t="e">
        <f t="shared" si="497"/>
        <v>#N/A</v>
      </c>
      <c r="N449" s="20" t="e">
        <f t="shared" si="498"/>
        <v>#N/A</v>
      </c>
      <c r="O449" s="21" t="e">
        <f t="shared" si="499"/>
        <v>#N/A</v>
      </c>
      <c r="P449" s="20"/>
      <c r="Q449" s="50" t="e">
        <f t="shared" si="500"/>
        <v>#N/A</v>
      </c>
      <c r="R449" s="50" t="e">
        <f t="shared" si="549"/>
        <v>#N/A</v>
      </c>
      <c r="S449" s="51" t="e">
        <f t="shared" si="501"/>
        <v>#N/A</v>
      </c>
      <c r="U449" s="34" t="e">
        <f>INDEX(Curves!$A$12:$AZ$907,$CA449,CB449)</f>
        <v>#N/A</v>
      </c>
      <c r="V449" s="34" t="e">
        <f>INDEX(Curves!$A$12:$AZ$907,$CA449,CC449)</f>
        <v>#N/A</v>
      </c>
      <c r="W449" s="34" t="e">
        <f>INDEX(Curves!$A$12:$AZ$907,$CA449,CD449)</f>
        <v>#N/A</v>
      </c>
      <c r="X449" s="34"/>
      <c r="Y449" s="34" t="e">
        <f>INDEX(Curves!$A$12:$AZ$907,$CA449,CF449)</f>
        <v>#N/A</v>
      </c>
      <c r="Z449" s="34" t="e">
        <f>INDEX(Curves!$A$12:$AZ$907,$CA449,CG449)</f>
        <v>#N/A</v>
      </c>
      <c r="AA449" s="34" t="e">
        <f>INDEX(Curves!$A$12:$AZ$907,$CA449,CH449)</f>
        <v>#N/A</v>
      </c>
      <c r="AB449" s="34"/>
      <c r="AC449" s="34" t="e">
        <f>INDEX(Curves!$A$12:$AZ$907,$CA449,CJ449)</f>
        <v>#N/A</v>
      </c>
      <c r="AD449" s="34" t="e">
        <f>INDEX(Curves!$A$12:$AZ$907,$CA449,CK449)</f>
        <v>#N/A</v>
      </c>
      <c r="AE449" s="34" t="e">
        <f>INDEX(Curves!$A$12:$AZ$907,$CA449,CL449)</f>
        <v>#N/A</v>
      </c>
      <c r="AF449" s="34"/>
      <c r="AG449" s="34" t="e">
        <f>INDEX(Curves!$A$12:$AZ$907,$CA449,CN449)</f>
        <v>#N/A</v>
      </c>
      <c r="AH449" s="34" t="e">
        <f>INDEX(Curves!$A$12:$AZ$907,$CA449,CO449)</f>
        <v>#N/A</v>
      </c>
      <c r="AI449" s="34" t="e">
        <f>INDEX(Curves!$A$12:$AZ$907,$CA449,CP449)</f>
        <v>#N/A</v>
      </c>
      <c r="AJ449" s="34"/>
      <c r="AK449" s="34" t="e">
        <f>INDEX(Curves!$A$12:$AZ$907,$CA449,CR449)</f>
        <v>#N/A</v>
      </c>
      <c r="AL449" s="34" t="e">
        <f>INDEX(Curves!$A$12:$AZ$907,$CA449,CS449)</f>
        <v>#N/A</v>
      </c>
      <c r="AM449" s="34" t="e">
        <f>INDEX(Curves!$A$12:$AZ$907,$CA449,CT449)</f>
        <v>#N/A</v>
      </c>
      <c r="AN449" s="34"/>
      <c r="AO449" s="34" t="e">
        <f>INDEX(Curves!$A$12:$AZ$907,$CA449,CV449)</f>
        <v>#N/A</v>
      </c>
      <c r="AP449" s="34" t="e">
        <f>INDEX(Curves!$A$12:$AZ$907,$CA449,CW449)</f>
        <v>#N/A</v>
      </c>
      <c r="AQ449" s="34" t="e">
        <f>INDEX(Curves!$A$12:$AZ$907,$CA449,CX449)</f>
        <v>#N/A</v>
      </c>
      <c r="AR449" s="34"/>
      <c r="AS449" s="34" t="e">
        <f>INDEX(Curves!$A$12:$AZ$907,$CA449,CZ449)</f>
        <v>#N/A</v>
      </c>
      <c r="AT449" s="34" t="e">
        <f>INDEX(Curves!$A$12:$AZ$907,$CA449,DA449)</f>
        <v>#N/A</v>
      </c>
      <c r="AU449" s="34" t="e">
        <f>INDEX(Curves!$A$12:$AZ$907,$CA449,DB449)</f>
        <v>#N/A</v>
      </c>
      <c r="AV449" s="34"/>
      <c r="AW449" s="34" t="e">
        <f>INDEX(Curves!$A$12:$AZ$907,$CA449,DD449)</f>
        <v>#N/A</v>
      </c>
      <c r="AX449" s="34" t="e">
        <f>INDEX(Curves!$A$12:$AZ$907,$CA449,DE449)</f>
        <v>#N/A</v>
      </c>
      <c r="AY449" s="34" t="e">
        <f>INDEX(Curves!$A$12:$AZ$907,$CA449,DF449)</f>
        <v>#N/A</v>
      </c>
      <c r="AZ449" s="34"/>
      <c r="BA449" s="34" t="e">
        <f>INDEX(Curves!$A$12:$AZ$907,$CA449,DH449)</f>
        <v>#N/A</v>
      </c>
      <c r="BB449" s="34" t="e">
        <f>INDEX(Curves!$A$12:$AZ$907,$CA449,DI449)</f>
        <v>#N/A</v>
      </c>
      <c r="BC449" s="34" t="e">
        <f>INDEX(Curves!$A$12:$AZ$907,$CA449,DJ449)</f>
        <v>#N/A</v>
      </c>
      <c r="BD449" s="34"/>
      <c r="BE449" s="34" t="e">
        <f>INDEX(Curves!$A$12:$AZ$907,$CA449,DL449)</f>
        <v>#N/A</v>
      </c>
      <c r="BF449" s="34" t="e">
        <f>INDEX(Curves!$A$12:$AZ$907,$CA449,DM449)</f>
        <v>#N/A</v>
      </c>
      <c r="BG449" s="34" t="e">
        <f>INDEX(Curves!$A$12:$AZ$907,$CA449,DN449)</f>
        <v>#N/A</v>
      </c>
      <c r="BH449" s="34"/>
      <c r="BI449" s="34" t="e">
        <f>INDEX(Curves!$A$12:$AZ$907,$CA449,DP449)</f>
        <v>#N/A</v>
      </c>
      <c r="BJ449" s="34" t="e">
        <f>INDEX(Curves!$A$12:$AZ$907,$CA449,DQ449)</f>
        <v>#N/A</v>
      </c>
      <c r="BK449" s="34" t="e">
        <f>INDEX(Curves!$A$12:$AZ$907,$CA449,DR449)</f>
        <v>#N/A</v>
      </c>
      <c r="BL449"/>
      <c r="BM449"/>
      <c r="BN449" s="17">
        <f t="shared" si="503"/>
        <v>36647</v>
      </c>
      <c r="BO449" s="17">
        <f t="shared" ref="BO449:BX449" si="565">EOMONTH(BN449,1)</f>
        <v>36707</v>
      </c>
      <c r="BP449" s="17">
        <f t="shared" si="565"/>
        <v>36738</v>
      </c>
      <c r="BQ449" s="17">
        <f t="shared" si="565"/>
        <v>36769</v>
      </c>
      <c r="BR449" s="17">
        <f t="shared" si="565"/>
        <v>36799</v>
      </c>
      <c r="BS449" s="17">
        <f t="shared" si="565"/>
        <v>36830</v>
      </c>
      <c r="BT449" s="17">
        <f t="shared" si="565"/>
        <v>36860</v>
      </c>
      <c r="BU449" s="17">
        <f t="shared" si="565"/>
        <v>36891</v>
      </c>
      <c r="BV449" s="17">
        <f t="shared" si="565"/>
        <v>36922</v>
      </c>
      <c r="BW449" s="17">
        <f t="shared" si="565"/>
        <v>36950</v>
      </c>
      <c r="BX449" s="17">
        <f t="shared" si="565"/>
        <v>36981</v>
      </c>
      <c r="BY449" s="9"/>
      <c r="CA449" s="12" t="e">
        <f>MATCH(C449,Curves!$C$12:$C$433,0)</f>
        <v>#N/A</v>
      </c>
      <c r="CB449" s="12">
        <f>MATCH(CONCATENATE("NG ",TEXT($BN449,"mmm-yyyy")),Curves!$11:$11,0)</f>
        <v>20</v>
      </c>
      <c r="CC449" s="12">
        <f>MATCH(CONCATENATE("B ",TEXT($BN449,"mmm-yyyy")),Curves!$11:$11,0)</f>
        <v>8</v>
      </c>
      <c r="CD449" s="12">
        <f>MATCH(CONCATENATE("DISC ",TEXT($BN449,"mmm-yyyy")),Curves!$11:$11,0)</f>
        <v>32</v>
      </c>
      <c r="CE449" s="12"/>
      <c r="CF449" s="12">
        <f>MATCH(CONCATENATE("NG ",TEXT($BO449,"mmm-yyyy")),Curves!$11:$11,0)</f>
        <v>21</v>
      </c>
      <c r="CG449" s="12">
        <f>MATCH(CONCATENATE("B ",TEXT($BO449,"mmm-yyyy")),Curves!$11:$11,0)</f>
        <v>9</v>
      </c>
      <c r="CH449" s="12">
        <f>MATCH(CONCATENATE("DISC ",TEXT($BO449,"mmm-yyyy")),Curves!$11:$11,0)</f>
        <v>33</v>
      </c>
      <c r="CI449" s="12"/>
      <c r="CJ449" s="12">
        <f>MATCH(CONCATENATE("NG ",TEXT($BP449,"mmm-yyyy")),Curves!$11:$11,0)</f>
        <v>22</v>
      </c>
      <c r="CK449" s="12">
        <f>MATCH(CONCATENATE("B ",TEXT($BP449,"mmm-yyyy")),Curves!$11:$11,0)</f>
        <v>10</v>
      </c>
      <c r="CL449" s="12">
        <f>MATCH(CONCATENATE("DISC ",TEXT($BP449,"mmm-yyyy")),Curves!$11:$11,0)</f>
        <v>34</v>
      </c>
      <c r="CM449" s="12"/>
      <c r="CN449" s="12">
        <f>MATCH(CONCATENATE("NG ",TEXT($BQ449,"mmm-yyyy")),Curves!$11:$11,0)</f>
        <v>23</v>
      </c>
      <c r="CO449" s="12">
        <f>MATCH(CONCATENATE("B ",TEXT($BQ449,"mmm-yyyy")),Curves!$11:$11,0)</f>
        <v>11</v>
      </c>
      <c r="CP449" s="12">
        <f>MATCH(CONCATENATE("DISC ",TEXT($BQ449,"mmm-yyyy")),Curves!$11:$11,0)</f>
        <v>35</v>
      </c>
      <c r="CQ449" s="12"/>
      <c r="CR449" s="12">
        <f>MATCH(CONCATENATE("NG ",TEXT($BR449,"mmm-yyyy")),Curves!$11:$11,0)</f>
        <v>24</v>
      </c>
      <c r="CS449" s="12">
        <f>MATCH(CONCATENATE("B ",TEXT($BR449,"mmm-yyyy")),Curves!$11:$11,0)</f>
        <v>12</v>
      </c>
      <c r="CT449" s="12">
        <f>MATCH(CONCATENATE("DISC ",TEXT($BR449,"mmm-yyyy")),Curves!$11:$11,0)</f>
        <v>36</v>
      </c>
      <c r="CU449" s="12"/>
      <c r="CV449" s="12">
        <f>MATCH(CONCATENATE("NG ",TEXT($BS449,"mmm-yyyy")),Curves!$11:$11,0)</f>
        <v>25</v>
      </c>
      <c r="CW449" s="12">
        <f>MATCH(CONCATENATE("B ",TEXT($BS449,"mmm-yyyy")),Curves!$11:$11,0)</f>
        <v>13</v>
      </c>
      <c r="CX449" s="12">
        <f>MATCH(CONCATENATE("DISC ",TEXT($BS449,"mmm-yyyy")),Curves!$11:$11,0)</f>
        <v>37</v>
      </c>
      <c r="CY449" s="12"/>
      <c r="CZ449" s="12">
        <f>MATCH(CONCATENATE("NG ",TEXT($BT449,"mmm-yyyy")),Curves!$11:$11,0)</f>
        <v>26</v>
      </c>
      <c r="DA449" s="12">
        <f>MATCH(CONCATENATE("B ",TEXT($BT449,"mmm-yyyy")),Curves!$11:$11,0)</f>
        <v>14</v>
      </c>
      <c r="DB449" s="12">
        <f>MATCH(CONCATENATE("DISC ",TEXT($BT449,"mmm-yyyy")),Curves!$11:$11,0)</f>
        <v>38</v>
      </c>
      <c r="DC449" s="12"/>
      <c r="DD449" s="12">
        <f>MATCH(CONCATENATE("NG ",TEXT($BU449,"mmm-yyyy")),Curves!$11:$11,0)</f>
        <v>27</v>
      </c>
      <c r="DE449" s="12">
        <f>MATCH(CONCATENATE("B ",TEXT($BU449,"mmm-yyyy")),Curves!$11:$11,0)</f>
        <v>15</v>
      </c>
      <c r="DF449" s="12">
        <f>MATCH(CONCATENATE("DISC ",TEXT($BU449,"mmm-yyyy")),Curves!$11:$11,0)</f>
        <v>39</v>
      </c>
      <c r="DG449" s="12"/>
      <c r="DH449" s="12">
        <f>MATCH(CONCATENATE("NG ",TEXT($BV449,"mmm-yyyy")),Curves!$11:$11,0)</f>
        <v>28</v>
      </c>
      <c r="DI449" s="12">
        <f>MATCH(CONCATENATE("B ",TEXT($BV449,"mmm-yyyy")),Curves!$11:$11,0)</f>
        <v>16</v>
      </c>
      <c r="DJ449" s="12">
        <f>MATCH(CONCATENATE("DISC ",TEXT($BV449,"mmm-yyyy")),Curves!$11:$11,0)</f>
        <v>40</v>
      </c>
      <c r="DL449" s="12">
        <f>MATCH(CONCATENATE("NG ",TEXT($BW449,"mmm-yyyy")),Curves!$11:$11,0)</f>
        <v>29</v>
      </c>
      <c r="DM449" s="12">
        <f>MATCH(CONCATENATE("B ",TEXT($BW449,"mmm-yyyy")),Curves!$11:$11,0)</f>
        <v>17</v>
      </c>
      <c r="DN449" s="12">
        <f>MATCH(CONCATENATE("DISC ",TEXT($BW449,"mmm-yyyy")),Curves!$11:$11,0)</f>
        <v>41</v>
      </c>
      <c r="DP449" s="12">
        <f>MATCH(CONCATENATE("NG ",TEXT($BX449,"mmm-yyyy")),Curves!$11:$11,0)</f>
        <v>30</v>
      </c>
      <c r="DQ449" s="12">
        <f>MATCH(CONCATENATE("B ",TEXT($BX449,"mmm-yyyy")),Curves!$11:$11,0)</f>
        <v>18</v>
      </c>
      <c r="DR449" s="12">
        <f>MATCH(CONCATENATE("DISC ",TEXT($BX449,"mmm-yyyy")),Curves!$11:$11,0)</f>
        <v>42</v>
      </c>
    </row>
    <row r="450" spans="2:122" x14ac:dyDescent="0.2">
      <c r="B450" s="6" t="str">
        <f t="shared" si="487"/>
        <v/>
      </c>
      <c r="C450" s="27" t="str">
        <f>IF(Curves!C459&lt;&gt;"",Curves!C459,"")</f>
        <v/>
      </c>
      <c r="D450" s="31"/>
      <c r="E450" s="20" t="e">
        <f t="shared" si="488"/>
        <v>#N/A</v>
      </c>
      <c r="F450" s="20" t="e">
        <f t="shared" si="490"/>
        <v>#N/A</v>
      </c>
      <c r="G450" s="20" t="e">
        <f t="shared" si="491"/>
        <v>#N/A</v>
      </c>
      <c r="H450" s="20" t="e">
        <f t="shared" si="492"/>
        <v>#N/A</v>
      </c>
      <c r="I450" s="20" t="e">
        <f t="shared" si="493"/>
        <v>#N/A</v>
      </c>
      <c r="J450" s="20" t="e">
        <f t="shared" si="494"/>
        <v>#N/A</v>
      </c>
      <c r="K450" s="20" t="e">
        <f t="shared" si="495"/>
        <v>#N/A</v>
      </c>
      <c r="L450" s="20" t="e">
        <f t="shared" si="496"/>
        <v>#N/A</v>
      </c>
      <c r="M450" s="20" t="e">
        <f t="shared" si="497"/>
        <v>#N/A</v>
      </c>
      <c r="N450" s="20" t="e">
        <f t="shared" si="498"/>
        <v>#N/A</v>
      </c>
      <c r="O450" s="21" t="e">
        <f t="shared" si="499"/>
        <v>#N/A</v>
      </c>
      <c r="P450" s="20"/>
      <c r="Q450" s="50" t="e">
        <f t="shared" si="500"/>
        <v>#N/A</v>
      </c>
      <c r="R450" s="50" t="e">
        <f t="shared" si="549"/>
        <v>#N/A</v>
      </c>
      <c r="S450" s="51" t="e">
        <f t="shared" si="501"/>
        <v>#N/A</v>
      </c>
      <c r="U450" s="34" t="e">
        <f>INDEX(Curves!$A$12:$AZ$907,$CA450,CB450)</f>
        <v>#N/A</v>
      </c>
      <c r="V450" s="34" t="e">
        <f>INDEX(Curves!$A$12:$AZ$907,$CA450,CC450)</f>
        <v>#N/A</v>
      </c>
      <c r="W450" s="34" t="e">
        <f>INDEX(Curves!$A$12:$AZ$907,$CA450,CD450)</f>
        <v>#N/A</v>
      </c>
      <c r="X450" s="34"/>
      <c r="Y450" s="34" t="e">
        <f>INDEX(Curves!$A$12:$AZ$907,$CA450,CF450)</f>
        <v>#N/A</v>
      </c>
      <c r="Z450" s="34" t="e">
        <f>INDEX(Curves!$A$12:$AZ$907,$CA450,CG450)</f>
        <v>#N/A</v>
      </c>
      <c r="AA450" s="34" t="e">
        <f>INDEX(Curves!$A$12:$AZ$907,$CA450,CH450)</f>
        <v>#N/A</v>
      </c>
      <c r="AB450" s="34"/>
      <c r="AC450" s="34" t="e">
        <f>INDEX(Curves!$A$12:$AZ$907,$CA450,CJ450)</f>
        <v>#N/A</v>
      </c>
      <c r="AD450" s="34" t="e">
        <f>INDEX(Curves!$A$12:$AZ$907,$CA450,CK450)</f>
        <v>#N/A</v>
      </c>
      <c r="AE450" s="34" t="e">
        <f>INDEX(Curves!$A$12:$AZ$907,$CA450,CL450)</f>
        <v>#N/A</v>
      </c>
      <c r="AF450" s="34"/>
      <c r="AG450" s="34" t="e">
        <f>INDEX(Curves!$A$12:$AZ$907,$CA450,CN450)</f>
        <v>#N/A</v>
      </c>
      <c r="AH450" s="34" t="e">
        <f>INDEX(Curves!$A$12:$AZ$907,$CA450,CO450)</f>
        <v>#N/A</v>
      </c>
      <c r="AI450" s="34" t="e">
        <f>INDEX(Curves!$A$12:$AZ$907,$CA450,CP450)</f>
        <v>#N/A</v>
      </c>
      <c r="AJ450" s="34"/>
      <c r="AK450" s="34" t="e">
        <f>INDEX(Curves!$A$12:$AZ$907,$CA450,CR450)</f>
        <v>#N/A</v>
      </c>
      <c r="AL450" s="34" t="e">
        <f>INDEX(Curves!$A$12:$AZ$907,$CA450,CS450)</f>
        <v>#N/A</v>
      </c>
      <c r="AM450" s="34" t="e">
        <f>INDEX(Curves!$A$12:$AZ$907,$CA450,CT450)</f>
        <v>#N/A</v>
      </c>
      <c r="AN450" s="34"/>
      <c r="AO450" s="34" t="e">
        <f>INDEX(Curves!$A$12:$AZ$907,$CA450,CV450)</f>
        <v>#N/A</v>
      </c>
      <c r="AP450" s="34" t="e">
        <f>INDEX(Curves!$A$12:$AZ$907,$CA450,CW450)</f>
        <v>#N/A</v>
      </c>
      <c r="AQ450" s="34" t="e">
        <f>INDEX(Curves!$A$12:$AZ$907,$CA450,CX450)</f>
        <v>#N/A</v>
      </c>
      <c r="AR450" s="34"/>
      <c r="AS450" s="34" t="e">
        <f>INDEX(Curves!$A$12:$AZ$907,$CA450,CZ450)</f>
        <v>#N/A</v>
      </c>
      <c r="AT450" s="34" t="e">
        <f>INDEX(Curves!$A$12:$AZ$907,$CA450,DA450)</f>
        <v>#N/A</v>
      </c>
      <c r="AU450" s="34" t="e">
        <f>INDEX(Curves!$A$12:$AZ$907,$CA450,DB450)</f>
        <v>#N/A</v>
      </c>
      <c r="AV450" s="34"/>
      <c r="AW450" s="34" t="e">
        <f>INDEX(Curves!$A$12:$AZ$907,$CA450,DD450)</f>
        <v>#N/A</v>
      </c>
      <c r="AX450" s="34" t="e">
        <f>INDEX(Curves!$A$12:$AZ$907,$CA450,DE450)</f>
        <v>#N/A</v>
      </c>
      <c r="AY450" s="34" t="e">
        <f>INDEX(Curves!$A$12:$AZ$907,$CA450,DF450)</f>
        <v>#N/A</v>
      </c>
      <c r="AZ450" s="34"/>
      <c r="BA450" s="34" t="e">
        <f>INDEX(Curves!$A$12:$AZ$907,$CA450,DH450)</f>
        <v>#N/A</v>
      </c>
      <c r="BB450" s="34" t="e">
        <f>INDEX(Curves!$A$12:$AZ$907,$CA450,DI450)</f>
        <v>#N/A</v>
      </c>
      <c r="BC450" s="34" t="e">
        <f>INDEX(Curves!$A$12:$AZ$907,$CA450,DJ450)</f>
        <v>#N/A</v>
      </c>
      <c r="BD450" s="34"/>
      <c r="BE450" s="34" t="e">
        <f>INDEX(Curves!$A$12:$AZ$907,$CA450,DL450)</f>
        <v>#N/A</v>
      </c>
      <c r="BF450" s="34" t="e">
        <f>INDEX(Curves!$A$12:$AZ$907,$CA450,DM450)</f>
        <v>#N/A</v>
      </c>
      <c r="BG450" s="34" t="e">
        <f>INDEX(Curves!$A$12:$AZ$907,$CA450,DN450)</f>
        <v>#N/A</v>
      </c>
      <c r="BH450" s="34"/>
      <c r="BI450" s="34" t="e">
        <f>INDEX(Curves!$A$12:$AZ$907,$CA450,DP450)</f>
        <v>#N/A</v>
      </c>
      <c r="BJ450" s="34" t="e">
        <f>INDEX(Curves!$A$12:$AZ$907,$CA450,DQ450)</f>
        <v>#N/A</v>
      </c>
      <c r="BK450" s="34" t="e">
        <f>INDEX(Curves!$A$12:$AZ$907,$CA450,DR450)</f>
        <v>#N/A</v>
      </c>
      <c r="BL450"/>
      <c r="BM450"/>
      <c r="BN450" s="17">
        <f t="shared" si="503"/>
        <v>36647</v>
      </c>
      <c r="BO450" s="17">
        <f t="shared" ref="BO450:BX450" si="566">EOMONTH(BN450,1)</f>
        <v>36707</v>
      </c>
      <c r="BP450" s="17">
        <f t="shared" si="566"/>
        <v>36738</v>
      </c>
      <c r="BQ450" s="17">
        <f t="shared" si="566"/>
        <v>36769</v>
      </c>
      <c r="BR450" s="17">
        <f t="shared" si="566"/>
        <v>36799</v>
      </c>
      <c r="BS450" s="17">
        <f t="shared" si="566"/>
        <v>36830</v>
      </c>
      <c r="BT450" s="17">
        <f t="shared" si="566"/>
        <v>36860</v>
      </c>
      <c r="BU450" s="17">
        <f t="shared" si="566"/>
        <v>36891</v>
      </c>
      <c r="BV450" s="17">
        <f t="shared" si="566"/>
        <v>36922</v>
      </c>
      <c r="BW450" s="17">
        <f t="shared" si="566"/>
        <v>36950</v>
      </c>
      <c r="BX450" s="17">
        <f t="shared" si="566"/>
        <v>36981</v>
      </c>
      <c r="BY450" s="9"/>
      <c r="CA450" s="12" t="e">
        <f>MATCH(C450,Curves!$C$12:$C$433,0)</f>
        <v>#N/A</v>
      </c>
      <c r="CB450" s="12">
        <f>MATCH(CONCATENATE("NG ",TEXT($BN450,"mmm-yyyy")),Curves!$11:$11,0)</f>
        <v>20</v>
      </c>
      <c r="CC450" s="12">
        <f>MATCH(CONCATENATE("B ",TEXT($BN450,"mmm-yyyy")),Curves!$11:$11,0)</f>
        <v>8</v>
      </c>
      <c r="CD450" s="12">
        <f>MATCH(CONCATENATE("DISC ",TEXT($BN450,"mmm-yyyy")),Curves!$11:$11,0)</f>
        <v>32</v>
      </c>
      <c r="CE450" s="12"/>
      <c r="CF450" s="12">
        <f>MATCH(CONCATENATE("NG ",TEXT($BO450,"mmm-yyyy")),Curves!$11:$11,0)</f>
        <v>21</v>
      </c>
      <c r="CG450" s="12">
        <f>MATCH(CONCATENATE("B ",TEXT($BO450,"mmm-yyyy")),Curves!$11:$11,0)</f>
        <v>9</v>
      </c>
      <c r="CH450" s="12">
        <f>MATCH(CONCATENATE("DISC ",TEXT($BO450,"mmm-yyyy")),Curves!$11:$11,0)</f>
        <v>33</v>
      </c>
      <c r="CI450" s="12"/>
      <c r="CJ450" s="12">
        <f>MATCH(CONCATENATE("NG ",TEXT($BP450,"mmm-yyyy")),Curves!$11:$11,0)</f>
        <v>22</v>
      </c>
      <c r="CK450" s="12">
        <f>MATCH(CONCATENATE("B ",TEXT($BP450,"mmm-yyyy")),Curves!$11:$11,0)</f>
        <v>10</v>
      </c>
      <c r="CL450" s="12">
        <f>MATCH(CONCATENATE("DISC ",TEXT($BP450,"mmm-yyyy")),Curves!$11:$11,0)</f>
        <v>34</v>
      </c>
      <c r="CM450" s="12"/>
      <c r="CN450" s="12">
        <f>MATCH(CONCATENATE("NG ",TEXT($BQ450,"mmm-yyyy")),Curves!$11:$11,0)</f>
        <v>23</v>
      </c>
      <c r="CO450" s="12">
        <f>MATCH(CONCATENATE("B ",TEXT($BQ450,"mmm-yyyy")),Curves!$11:$11,0)</f>
        <v>11</v>
      </c>
      <c r="CP450" s="12">
        <f>MATCH(CONCATENATE("DISC ",TEXT($BQ450,"mmm-yyyy")),Curves!$11:$11,0)</f>
        <v>35</v>
      </c>
      <c r="CQ450" s="12"/>
      <c r="CR450" s="12">
        <f>MATCH(CONCATENATE("NG ",TEXT($BR450,"mmm-yyyy")),Curves!$11:$11,0)</f>
        <v>24</v>
      </c>
      <c r="CS450" s="12">
        <f>MATCH(CONCATENATE("B ",TEXT($BR450,"mmm-yyyy")),Curves!$11:$11,0)</f>
        <v>12</v>
      </c>
      <c r="CT450" s="12">
        <f>MATCH(CONCATENATE("DISC ",TEXT($BR450,"mmm-yyyy")),Curves!$11:$11,0)</f>
        <v>36</v>
      </c>
      <c r="CU450" s="12"/>
      <c r="CV450" s="12">
        <f>MATCH(CONCATENATE("NG ",TEXT($BS450,"mmm-yyyy")),Curves!$11:$11,0)</f>
        <v>25</v>
      </c>
      <c r="CW450" s="12">
        <f>MATCH(CONCATENATE("B ",TEXT($BS450,"mmm-yyyy")),Curves!$11:$11,0)</f>
        <v>13</v>
      </c>
      <c r="CX450" s="12">
        <f>MATCH(CONCATENATE("DISC ",TEXT($BS450,"mmm-yyyy")),Curves!$11:$11,0)</f>
        <v>37</v>
      </c>
      <c r="CY450" s="12"/>
      <c r="CZ450" s="12">
        <f>MATCH(CONCATENATE("NG ",TEXT($BT450,"mmm-yyyy")),Curves!$11:$11,0)</f>
        <v>26</v>
      </c>
      <c r="DA450" s="12">
        <f>MATCH(CONCATENATE("B ",TEXT($BT450,"mmm-yyyy")),Curves!$11:$11,0)</f>
        <v>14</v>
      </c>
      <c r="DB450" s="12">
        <f>MATCH(CONCATENATE("DISC ",TEXT($BT450,"mmm-yyyy")),Curves!$11:$11,0)</f>
        <v>38</v>
      </c>
      <c r="DC450" s="12"/>
      <c r="DD450" s="12">
        <f>MATCH(CONCATENATE("NG ",TEXT($BU450,"mmm-yyyy")),Curves!$11:$11,0)</f>
        <v>27</v>
      </c>
      <c r="DE450" s="12">
        <f>MATCH(CONCATENATE("B ",TEXT($BU450,"mmm-yyyy")),Curves!$11:$11,0)</f>
        <v>15</v>
      </c>
      <c r="DF450" s="12">
        <f>MATCH(CONCATENATE("DISC ",TEXT($BU450,"mmm-yyyy")),Curves!$11:$11,0)</f>
        <v>39</v>
      </c>
      <c r="DG450" s="12"/>
      <c r="DH450" s="12">
        <f>MATCH(CONCATENATE("NG ",TEXT($BV450,"mmm-yyyy")),Curves!$11:$11,0)</f>
        <v>28</v>
      </c>
      <c r="DI450" s="12">
        <f>MATCH(CONCATENATE("B ",TEXT($BV450,"mmm-yyyy")),Curves!$11:$11,0)</f>
        <v>16</v>
      </c>
      <c r="DJ450" s="12">
        <f>MATCH(CONCATENATE("DISC ",TEXT($BV450,"mmm-yyyy")),Curves!$11:$11,0)</f>
        <v>40</v>
      </c>
      <c r="DL450" s="12">
        <f>MATCH(CONCATENATE("NG ",TEXT($BW450,"mmm-yyyy")),Curves!$11:$11,0)</f>
        <v>29</v>
      </c>
      <c r="DM450" s="12">
        <f>MATCH(CONCATENATE("B ",TEXT($BW450,"mmm-yyyy")),Curves!$11:$11,0)</f>
        <v>17</v>
      </c>
      <c r="DN450" s="12">
        <f>MATCH(CONCATENATE("DISC ",TEXT($BW450,"mmm-yyyy")),Curves!$11:$11,0)</f>
        <v>41</v>
      </c>
      <c r="DP450" s="12">
        <f>MATCH(CONCATENATE("NG ",TEXT($BX450,"mmm-yyyy")),Curves!$11:$11,0)</f>
        <v>30</v>
      </c>
      <c r="DQ450" s="12">
        <f>MATCH(CONCATENATE("B ",TEXT($BX450,"mmm-yyyy")),Curves!$11:$11,0)</f>
        <v>18</v>
      </c>
      <c r="DR450" s="12">
        <f>MATCH(CONCATENATE("DISC ",TEXT($BX450,"mmm-yyyy")),Curves!$11:$11,0)</f>
        <v>42</v>
      </c>
    </row>
    <row r="451" spans="2:122" x14ac:dyDescent="0.2">
      <c r="B451" s="6" t="str">
        <f t="shared" ref="B451:B514" si="567">IF(C451&lt;&gt;"",IF(C451&gt;=(WORKDAY(EOMONTH(C451,0)+1,-2)),EOMONTH(EOMONTH(C451,0)+1,0)+1,EOMONTH(C451,0)+1),"")</f>
        <v/>
      </c>
      <c r="C451" s="27" t="str">
        <f>IF(Curves!C460&lt;&gt;"",Curves!C460,"")</f>
        <v/>
      </c>
      <c r="D451" s="31"/>
      <c r="E451" s="20" t="e">
        <f t="shared" ref="E451:E514" si="568">(U451+V451)*W451</f>
        <v>#N/A</v>
      </c>
      <c r="F451" s="20" t="e">
        <f t="shared" si="490"/>
        <v>#N/A</v>
      </c>
      <c r="G451" s="20" t="e">
        <f t="shared" si="491"/>
        <v>#N/A</v>
      </c>
      <c r="H451" s="20" t="e">
        <f t="shared" si="492"/>
        <v>#N/A</v>
      </c>
      <c r="I451" s="20" t="e">
        <f t="shared" si="493"/>
        <v>#N/A</v>
      </c>
      <c r="J451" s="20" t="e">
        <f t="shared" si="494"/>
        <v>#N/A</v>
      </c>
      <c r="K451" s="20" t="e">
        <f t="shared" si="495"/>
        <v>#N/A</v>
      </c>
      <c r="L451" s="20" t="e">
        <f t="shared" si="496"/>
        <v>#N/A</v>
      </c>
      <c r="M451" s="20" t="e">
        <f t="shared" si="497"/>
        <v>#N/A</v>
      </c>
      <c r="N451" s="20" t="e">
        <f t="shared" si="498"/>
        <v>#N/A</v>
      </c>
      <c r="O451" s="21" t="e">
        <f t="shared" si="499"/>
        <v>#N/A</v>
      </c>
      <c r="P451" s="20"/>
      <c r="Q451" s="50" t="e">
        <f t="shared" si="500"/>
        <v>#N/A</v>
      </c>
      <c r="R451" s="50" t="e">
        <f t="shared" si="549"/>
        <v>#N/A</v>
      </c>
      <c r="S451" s="51" t="e">
        <f t="shared" si="501"/>
        <v>#N/A</v>
      </c>
      <c r="U451" s="34" t="e">
        <f>INDEX(Curves!$A$12:$AZ$907,$CA451,CB451)</f>
        <v>#N/A</v>
      </c>
      <c r="V451" s="34" t="e">
        <f>INDEX(Curves!$A$12:$AZ$907,$CA451,CC451)</f>
        <v>#N/A</v>
      </c>
      <c r="W451" s="34" t="e">
        <f>INDEX(Curves!$A$12:$AZ$907,$CA451,CD451)</f>
        <v>#N/A</v>
      </c>
      <c r="X451" s="34"/>
      <c r="Y451" s="34" t="e">
        <f>INDEX(Curves!$A$12:$AZ$907,$CA451,CF451)</f>
        <v>#N/A</v>
      </c>
      <c r="Z451" s="34" t="e">
        <f>INDEX(Curves!$A$12:$AZ$907,$CA451,CG451)</f>
        <v>#N/A</v>
      </c>
      <c r="AA451" s="34" t="e">
        <f>INDEX(Curves!$A$12:$AZ$907,$CA451,CH451)</f>
        <v>#N/A</v>
      </c>
      <c r="AB451" s="34"/>
      <c r="AC451" s="34" t="e">
        <f>INDEX(Curves!$A$12:$AZ$907,$CA451,CJ451)</f>
        <v>#N/A</v>
      </c>
      <c r="AD451" s="34" t="e">
        <f>INDEX(Curves!$A$12:$AZ$907,$CA451,CK451)</f>
        <v>#N/A</v>
      </c>
      <c r="AE451" s="34" t="e">
        <f>INDEX(Curves!$A$12:$AZ$907,$CA451,CL451)</f>
        <v>#N/A</v>
      </c>
      <c r="AF451" s="34"/>
      <c r="AG451" s="34" t="e">
        <f>INDEX(Curves!$A$12:$AZ$907,$CA451,CN451)</f>
        <v>#N/A</v>
      </c>
      <c r="AH451" s="34" t="e">
        <f>INDEX(Curves!$A$12:$AZ$907,$CA451,CO451)</f>
        <v>#N/A</v>
      </c>
      <c r="AI451" s="34" t="e">
        <f>INDEX(Curves!$A$12:$AZ$907,$CA451,CP451)</f>
        <v>#N/A</v>
      </c>
      <c r="AJ451" s="34"/>
      <c r="AK451" s="34" t="e">
        <f>INDEX(Curves!$A$12:$AZ$907,$CA451,CR451)</f>
        <v>#N/A</v>
      </c>
      <c r="AL451" s="34" t="e">
        <f>INDEX(Curves!$A$12:$AZ$907,$CA451,CS451)</f>
        <v>#N/A</v>
      </c>
      <c r="AM451" s="34" t="e">
        <f>INDEX(Curves!$A$12:$AZ$907,$CA451,CT451)</f>
        <v>#N/A</v>
      </c>
      <c r="AN451" s="34"/>
      <c r="AO451" s="34" t="e">
        <f>INDEX(Curves!$A$12:$AZ$907,$CA451,CV451)</f>
        <v>#N/A</v>
      </c>
      <c r="AP451" s="34" t="e">
        <f>INDEX(Curves!$A$12:$AZ$907,$CA451,CW451)</f>
        <v>#N/A</v>
      </c>
      <c r="AQ451" s="34" t="e">
        <f>INDEX(Curves!$A$12:$AZ$907,$CA451,CX451)</f>
        <v>#N/A</v>
      </c>
      <c r="AR451" s="34"/>
      <c r="AS451" s="34" t="e">
        <f>INDEX(Curves!$A$12:$AZ$907,$CA451,CZ451)</f>
        <v>#N/A</v>
      </c>
      <c r="AT451" s="34" t="e">
        <f>INDEX(Curves!$A$12:$AZ$907,$CA451,DA451)</f>
        <v>#N/A</v>
      </c>
      <c r="AU451" s="34" t="e">
        <f>INDEX(Curves!$A$12:$AZ$907,$CA451,DB451)</f>
        <v>#N/A</v>
      </c>
      <c r="AV451" s="34"/>
      <c r="AW451" s="34" t="e">
        <f>INDEX(Curves!$A$12:$AZ$907,$CA451,DD451)</f>
        <v>#N/A</v>
      </c>
      <c r="AX451" s="34" t="e">
        <f>INDEX(Curves!$A$12:$AZ$907,$CA451,DE451)</f>
        <v>#N/A</v>
      </c>
      <c r="AY451" s="34" t="e">
        <f>INDEX(Curves!$A$12:$AZ$907,$CA451,DF451)</f>
        <v>#N/A</v>
      </c>
      <c r="AZ451" s="34"/>
      <c r="BA451" s="34" t="e">
        <f>INDEX(Curves!$A$12:$AZ$907,$CA451,DH451)</f>
        <v>#N/A</v>
      </c>
      <c r="BB451" s="34" t="e">
        <f>INDEX(Curves!$A$12:$AZ$907,$CA451,DI451)</f>
        <v>#N/A</v>
      </c>
      <c r="BC451" s="34" t="e">
        <f>INDEX(Curves!$A$12:$AZ$907,$CA451,DJ451)</f>
        <v>#N/A</v>
      </c>
      <c r="BD451" s="34"/>
      <c r="BE451" s="34" t="e">
        <f>INDEX(Curves!$A$12:$AZ$907,$CA451,DL451)</f>
        <v>#N/A</v>
      </c>
      <c r="BF451" s="34" t="e">
        <f>INDEX(Curves!$A$12:$AZ$907,$CA451,DM451)</f>
        <v>#N/A</v>
      </c>
      <c r="BG451" s="34" t="e">
        <f>INDEX(Curves!$A$12:$AZ$907,$CA451,DN451)</f>
        <v>#N/A</v>
      </c>
      <c r="BH451" s="34"/>
      <c r="BI451" s="34" t="e">
        <f>INDEX(Curves!$A$12:$AZ$907,$CA451,DP451)</f>
        <v>#N/A</v>
      </c>
      <c r="BJ451" s="34" t="e">
        <f>INDEX(Curves!$A$12:$AZ$907,$CA451,DQ451)</f>
        <v>#N/A</v>
      </c>
      <c r="BK451" s="34" t="e">
        <f>INDEX(Curves!$A$12:$AZ$907,$CA451,DR451)</f>
        <v>#N/A</v>
      </c>
      <c r="BL451"/>
      <c r="BM451"/>
      <c r="BN451" s="17">
        <f t="shared" si="503"/>
        <v>36647</v>
      </c>
      <c r="BO451" s="17">
        <f t="shared" ref="BO451:BX451" si="569">EOMONTH(BN451,1)</f>
        <v>36707</v>
      </c>
      <c r="BP451" s="17">
        <f t="shared" si="569"/>
        <v>36738</v>
      </c>
      <c r="BQ451" s="17">
        <f t="shared" si="569"/>
        <v>36769</v>
      </c>
      <c r="BR451" s="17">
        <f t="shared" si="569"/>
        <v>36799</v>
      </c>
      <c r="BS451" s="17">
        <f t="shared" si="569"/>
        <v>36830</v>
      </c>
      <c r="BT451" s="17">
        <f t="shared" si="569"/>
        <v>36860</v>
      </c>
      <c r="BU451" s="17">
        <f t="shared" si="569"/>
        <v>36891</v>
      </c>
      <c r="BV451" s="17">
        <f t="shared" si="569"/>
        <v>36922</v>
      </c>
      <c r="BW451" s="17">
        <f t="shared" si="569"/>
        <v>36950</v>
      </c>
      <c r="BX451" s="17">
        <f t="shared" si="569"/>
        <v>36981</v>
      </c>
      <c r="BY451" s="9"/>
      <c r="CA451" s="12" t="e">
        <f>MATCH(C451,Curves!$C$12:$C$433,0)</f>
        <v>#N/A</v>
      </c>
      <c r="CB451" s="12">
        <f>MATCH(CONCATENATE("NG ",TEXT($BN451,"mmm-yyyy")),Curves!$11:$11,0)</f>
        <v>20</v>
      </c>
      <c r="CC451" s="12">
        <f>MATCH(CONCATENATE("B ",TEXT($BN451,"mmm-yyyy")),Curves!$11:$11,0)</f>
        <v>8</v>
      </c>
      <c r="CD451" s="12">
        <f>MATCH(CONCATENATE("DISC ",TEXT($BN451,"mmm-yyyy")),Curves!$11:$11,0)</f>
        <v>32</v>
      </c>
      <c r="CE451" s="12"/>
      <c r="CF451" s="12">
        <f>MATCH(CONCATENATE("NG ",TEXT($BO451,"mmm-yyyy")),Curves!$11:$11,0)</f>
        <v>21</v>
      </c>
      <c r="CG451" s="12">
        <f>MATCH(CONCATENATE("B ",TEXT($BO451,"mmm-yyyy")),Curves!$11:$11,0)</f>
        <v>9</v>
      </c>
      <c r="CH451" s="12">
        <f>MATCH(CONCATENATE("DISC ",TEXT($BO451,"mmm-yyyy")),Curves!$11:$11,0)</f>
        <v>33</v>
      </c>
      <c r="CI451" s="12"/>
      <c r="CJ451" s="12">
        <f>MATCH(CONCATENATE("NG ",TEXT($BP451,"mmm-yyyy")),Curves!$11:$11,0)</f>
        <v>22</v>
      </c>
      <c r="CK451" s="12">
        <f>MATCH(CONCATENATE("B ",TEXT($BP451,"mmm-yyyy")),Curves!$11:$11,0)</f>
        <v>10</v>
      </c>
      <c r="CL451" s="12">
        <f>MATCH(CONCATENATE("DISC ",TEXT($BP451,"mmm-yyyy")),Curves!$11:$11,0)</f>
        <v>34</v>
      </c>
      <c r="CM451" s="12"/>
      <c r="CN451" s="12">
        <f>MATCH(CONCATENATE("NG ",TEXT($BQ451,"mmm-yyyy")),Curves!$11:$11,0)</f>
        <v>23</v>
      </c>
      <c r="CO451" s="12">
        <f>MATCH(CONCATENATE("B ",TEXT($BQ451,"mmm-yyyy")),Curves!$11:$11,0)</f>
        <v>11</v>
      </c>
      <c r="CP451" s="12">
        <f>MATCH(CONCATENATE("DISC ",TEXT($BQ451,"mmm-yyyy")),Curves!$11:$11,0)</f>
        <v>35</v>
      </c>
      <c r="CQ451" s="12"/>
      <c r="CR451" s="12">
        <f>MATCH(CONCATENATE("NG ",TEXT($BR451,"mmm-yyyy")),Curves!$11:$11,0)</f>
        <v>24</v>
      </c>
      <c r="CS451" s="12">
        <f>MATCH(CONCATENATE("B ",TEXT($BR451,"mmm-yyyy")),Curves!$11:$11,0)</f>
        <v>12</v>
      </c>
      <c r="CT451" s="12">
        <f>MATCH(CONCATENATE("DISC ",TEXT($BR451,"mmm-yyyy")),Curves!$11:$11,0)</f>
        <v>36</v>
      </c>
      <c r="CU451" s="12"/>
      <c r="CV451" s="12">
        <f>MATCH(CONCATENATE("NG ",TEXT($BS451,"mmm-yyyy")),Curves!$11:$11,0)</f>
        <v>25</v>
      </c>
      <c r="CW451" s="12">
        <f>MATCH(CONCATENATE("B ",TEXT($BS451,"mmm-yyyy")),Curves!$11:$11,0)</f>
        <v>13</v>
      </c>
      <c r="CX451" s="12">
        <f>MATCH(CONCATENATE("DISC ",TEXT($BS451,"mmm-yyyy")),Curves!$11:$11,0)</f>
        <v>37</v>
      </c>
      <c r="CY451" s="12"/>
      <c r="CZ451" s="12">
        <f>MATCH(CONCATENATE("NG ",TEXT($BT451,"mmm-yyyy")),Curves!$11:$11,0)</f>
        <v>26</v>
      </c>
      <c r="DA451" s="12">
        <f>MATCH(CONCATENATE("B ",TEXT($BT451,"mmm-yyyy")),Curves!$11:$11,0)</f>
        <v>14</v>
      </c>
      <c r="DB451" s="12">
        <f>MATCH(CONCATENATE("DISC ",TEXT($BT451,"mmm-yyyy")),Curves!$11:$11,0)</f>
        <v>38</v>
      </c>
      <c r="DC451" s="12"/>
      <c r="DD451" s="12">
        <f>MATCH(CONCATENATE("NG ",TEXT($BU451,"mmm-yyyy")),Curves!$11:$11,0)</f>
        <v>27</v>
      </c>
      <c r="DE451" s="12">
        <f>MATCH(CONCATENATE("B ",TEXT($BU451,"mmm-yyyy")),Curves!$11:$11,0)</f>
        <v>15</v>
      </c>
      <c r="DF451" s="12">
        <f>MATCH(CONCATENATE("DISC ",TEXT($BU451,"mmm-yyyy")),Curves!$11:$11,0)</f>
        <v>39</v>
      </c>
      <c r="DG451" s="12"/>
      <c r="DH451" s="12">
        <f>MATCH(CONCATENATE("NG ",TEXT($BV451,"mmm-yyyy")),Curves!$11:$11,0)</f>
        <v>28</v>
      </c>
      <c r="DI451" s="12">
        <f>MATCH(CONCATENATE("B ",TEXT($BV451,"mmm-yyyy")),Curves!$11:$11,0)</f>
        <v>16</v>
      </c>
      <c r="DJ451" s="12">
        <f>MATCH(CONCATENATE("DISC ",TEXT($BV451,"mmm-yyyy")),Curves!$11:$11,0)</f>
        <v>40</v>
      </c>
      <c r="DL451" s="12">
        <f>MATCH(CONCATENATE("NG ",TEXT($BW451,"mmm-yyyy")),Curves!$11:$11,0)</f>
        <v>29</v>
      </c>
      <c r="DM451" s="12">
        <f>MATCH(CONCATENATE("B ",TEXT($BW451,"mmm-yyyy")),Curves!$11:$11,0)</f>
        <v>17</v>
      </c>
      <c r="DN451" s="12">
        <f>MATCH(CONCATENATE("DISC ",TEXT($BW451,"mmm-yyyy")),Curves!$11:$11,0)</f>
        <v>41</v>
      </c>
      <c r="DP451" s="12">
        <f>MATCH(CONCATENATE("NG ",TEXT($BX451,"mmm-yyyy")),Curves!$11:$11,0)</f>
        <v>30</v>
      </c>
      <c r="DQ451" s="12">
        <f>MATCH(CONCATENATE("B ",TEXT($BX451,"mmm-yyyy")),Curves!$11:$11,0)</f>
        <v>18</v>
      </c>
      <c r="DR451" s="12">
        <f>MATCH(CONCATENATE("DISC ",TEXT($BX451,"mmm-yyyy")),Curves!$11:$11,0)</f>
        <v>42</v>
      </c>
    </row>
    <row r="452" spans="2:122" x14ac:dyDescent="0.2">
      <c r="B452" s="6" t="str">
        <f t="shared" si="567"/>
        <v/>
      </c>
      <c r="C452" s="27" t="str">
        <f>IF(Curves!C461&lt;&gt;"",Curves!C461,"")</f>
        <v/>
      </c>
      <c r="D452" s="31"/>
      <c r="E452" s="20" t="e">
        <f t="shared" si="568"/>
        <v>#N/A</v>
      </c>
      <c r="F452" s="20" t="e">
        <f t="shared" ref="F452:F515" si="570">(Y452+Z452)*AA452</f>
        <v>#N/A</v>
      </c>
      <c r="G452" s="20" t="e">
        <f t="shared" ref="G452:G515" si="571">(AC452+AD452)*AE452</f>
        <v>#N/A</v>
      </c>
      <c r="H452" s="20" t="e">
        <f t="shared" ref="H452:H515" si="572">(AG452+AH452)*AI452</f>
        <v>#N/A</v>
      </c>
      <c r="I452" s="20" t="e">
        <f t="shared" ref="I452:I515" si="573">(AK452+AL452)*AM452</f>
        <v>#N/A</v>
      </c>
      <c r="J452" s="20" t="e">
        <f t="shared" ref="J452:J515" si="574">(AO452+AP452)*AQ452</f>
        <v>#N/A</v>
      </c>
      <c r="K452" s="20" t="e">
        <f t="shared" ref="K452:K515" si="575">(AS452+AT452)*AU452</f>
        <v>#N/A</v>
      </c>
      <c r="L452" s="20" t="e">
        <f t="shared" ref="L452:L515" si="576">(AW452+AX452)*AY452</f>
        <v>#N/A</v>
      </c>
      <c r="M452" s="20" t="e">
        <f t="shared" ref="M452:M515" si="577">(BA452+BB452)*BC452</f>
        <v>#N/A</v>
      </c>
      <c r="N452" s="20" t="e">
        <f t="shared" ref="N452:N515" si="578">(BE452+BF452)*BG452</f>
        <v>#N/A</v>
      </c>
      <c r="O452" s="21" t="e">
        <f t="shared" ref="O452:O515" si="579">(BI452+BJ452)*BK452</f>
        <v>#N/A</v>
      </c>
      <c r="P452" s="20"/>
      <c r="Q452" s="50" t="e">
        <f t="shared" ref="Q452:Q515" si="580">MAX(E452:O452)</f>
        <v>#N/A</v>
      </c>
      <c r="R452" s="50" t="e">
        <f t="shared" si="549"/>
        <v>#N/A</v>
      </c>
      <c r="S452" s="51" t="e">
        <f t="shared" ref="S452:S515" si="581">IF(Q452-R452&lt;&gt;0,Q452-R452,S451)</f>
        <v>#N/A</v>
      </c>
      <c r="U452" s="34" t="e">
        <f>INDEX(Curves!$A$12:$AZ$907,$CA452,CB452)</f>
        <v>#N/A</v>
      </c>
      <c r="V452" s="34" t="e">
        <f>INDEX(Curves!$A$12:$AZ$907,$CA452,CC452)</f>
        <v>#N/A</v>
      </c>
      <c r="W452" s="34" t="e">
        <f>INDEX(Curves!$A$12:$AZ$907,$CA452,CD452)</f>
        <v>#N/A</v>
      </c>
      <c r="X452" s="34"/>
      <c r="Y452" s="34" t="e">
        <f>INDEX(Curves!$A$12:$AZ$907,$CA452,CF452)</f>
        <v>#N/A</v>
      </c>
      <c r="Z452" s="34" t="e">
        <f>INDEX(Curves!$A$12:$AZ$907,$CA452,CG452)</f>
        <v>#N/A</v>
      </c>
      <c r="AA452" s="34" t="e">
        <f>INDEX(Curves!$A$12:$AZ$907,$CA452,CH452)</f>
        <v>#N/A</v>
      </c>
      <c r="AB452" s="34"/>
      <c r="AC452" s="34" t="e">
        <f>INDEX(Curves!$A$12:$AZ$907,$CA452,CJ452)</f>
        <v>#N/A</v>
      </c>
      <c r="AD452" s="34" t="e">
        <f>INDEX(Curves!$A$12:$AZ$907,$CA452,CK452)</f>
        <v>#N/A</v>
      </c>
      <c r="AE452" s="34" t="e">
        <f>INDEX(Curves!$A$12:$AZ$907,$CA452,CL452)</f>
        <v>#N/A</v>
      </c>
      <c r="AF452" s="34"/>
      <c r="AG452" s="34" t="e">
        <f>INDEX(Curves!$A$12:$AZ$907,$CA452,CN452)</f>
        <v>#N/A</v>
      </c>
      <c r="AH452" s="34" t="e">
        <f>INDEX(Curves!$A$12:$AZ$907,$CA452,CO452)</f>
        <v>#N/A</v>
      </c>
      <c r="AI452" s="34" t="e">
        <f>INDEX(Curves!$A$12:$AZ$907,$CA452,CP452)</f>
        <v>#N/A</v>
      </c>
      <c r="AJ452" s="34"/>
      <c r="AK452" s="34" t="e">
        <f>INDEX(Curves!$A$12:$AZ$907,$CA452,CR452)</f>
        <v>#N/A</v>
      </c>
      <c r="AL452" s="34" t="e">
        <f>INDEX(Curves!$A$12:$AZ$907,$CA452,CS452)</f>
        <v>#N/A</v>
      </c>
      <c r="AM452" s="34" t="e">
        <f>INDEX(Curves!$A$12:$AZ$907,$CA452,CT452)</f>
        <v>#N/A</v>
      </c>
      <c r="AN452" s="34"/>
      <c r="AO452" s="34" t="e">
        <f>INDEX(Curves!$A$12:$AZ$907,$CA452,CV452)</f>
        <v>#N/A</v>
      </c>
      <c r="AP452" s="34" t="e">
        <f>INDEX(Curves!$A$12:$AZ$907,$CA452,CW452)</f>
        <v>#N/A</v>
      </c>
      <c r="AQ452" s="34" t="e">
        <f>INDEX(Curves!$A$12:$AZ$907,$CA452,CX452)</f>
        <v>#N/A</v>
      </c>
      <c r="AR452" s="34"/>
      <c r="AS452" s="34" t="e">
        <f>INDEX(Curves!$A$12:$AZ$907,$CA452,CZ452)</f>
        <v>#N/A</v>
      </c>
      <c r="AT452" s="34" t="e">
        <f>INDEX(Curves!$A$12:$AZ$907,$CA452,DA452)</f>
        <v>#N/A</v>
      </c>
      <c r="AU452" s="34" t="e">
        <f>INDEX(Curves!$A$12:$AZ$907,$CA452,DB452)</f>
        <v>#N/A</v>
      </c>
      <c r="AV452" s="34"/>
      <c r="AW452" s="34" t="e">
        <f>INDEX(Curves!$A$12:$AZ$907,$CA452,DD452)</f>
        <v>#N/A</v>
      </c>
      <c r="AX452" s="34" t="e">
        <f>INDEX(Curves!$A$12:$AZ$907,$CA452,DE452)</f>
        <v>#N/A</v>
      </c>
      <c r="AY452" s="34" t="e">
        <f>INDEX(Curves!$A$12:$AZ$907,$CA452,DF452)</f>
        <v>#N/A</v>
      </c>
      <c r="AZ452" s="34"/>
      <c r="BA452" s="34" t="e">
        <f>INDEX(Curves!$A$12:$AZ$907,$CA452,DH452)</f>
        <v>#N/A</v>
      </c>
      <c r="BB452" s="34" t="e">
        <f>INDEX(Curves!$A$12:$AZ$907,$CA452,DI452)</f>
        <v>#N/A</v>
      </c>
      <c r="BC452" s="34" t="e">
        <f>INDEX(Curves!$A$12:$AZ$907,$CA452,DJ452)</f>
        <v>#N/A</v>
      </c>
      <c r="BD452" s="34"/>
      <c r="BE452" s="34" t="e">
        <f>INDEX(Curves!$A$12:$AZ$907,$CA452,DL452)</f>
        <v>#N/A</v>
      </c>
      <c r="BF452" s="34" t="e">
        <f>INDEX(Curves!$A$12:$AZ$907,$CA452,DM452)</f>
        <v>#N/A</v>
      </c>
      <c r="BG452" s="34" t="e">
        <f>INDEX(Curves!$A$12:$AZ$907,$CA452,DN452)</f>
        <v>#N/A</v>
      </c>
      <c r="BH452" s="34"/>
      <c r="BI452" s="34" t="e">
        <f>INDEX(Curves!$A$12:$AZ$907,$CA452,DP452)</f>
        <v>#N/A</v>
      </c>
      <c r="BJ452" s="34" t="e">
        <f>INDEX(Curves!$A$12:$AZ$907,$CA452,DQ452)</f>
        <v>#N/A</v>
      </c>
      <c r="BK452" s="34" t="e">
        <f>INDEX(Curves!$A$12:$AZ$907,$CA452,DR452)</f>
        <v>#N/A</v>
      </c>
      <c r="BL452"/>
      <c r="BM452"/>
      <c r="BN452" s="17">
        <f t="shared" si="503"/>
        <v>36647</v>
      </c>
      <c r="BO452" s="17">
        <f t="shared" ref="BO452:BX452" si="582">EOMONTH(BN452,1)</f>
        <v>36707</v>
      </c>
      <c r="BP452" s="17">
        <f t="shared" si="582"/>
        <v>36738</v>
      </c>
      <c r="BQ452" s="17">
        <f t="shared" si="582"/>
        <v>36769</v>
      </c>
      <c r="BR452" s="17">
        <f t="shared" si="582"/>
        <v>36799</v>
      </c>
      <c r="BS452" s="17">
        <f t="shared" si="582"/>
        <v>36830</v>
      </c>
      <c r="BT452" s="17">
        <f t="shared" si="582"/>
        <v>36860</v>
      </c>
      <c r="BU452" s="17">
        <f t="shared" si="582"/>
        <v>36891</v>
      </c>
      <c r="BV452" s="17">
        <f t="shared" si="582"/>
        <v>36922</v>
      </c>
      <c r="BW452" s="17">
        <f t="shared" si="582"/>
        <v>36950</v>
      </c>
      <c r="BX452" s="17">
        <f t="shared" si="582"/>
        <v>36981</v>
      </c>
      <c r="BY452" s="9"/>
      <c r="CA452" s="12" t="e">
        <f>MATCH(C452,Curves!$C$12:$C$433,0)</f>
        <v>#N/A</v>
      </c>
      <c r="CB452" s="12">
        <f>MATCH(CONCATENATE("NG ",TEXT($BN452,"mmm-yyyy")),Curves!$11:$11,0)</f>
        <v>20</v>
      </c>
      <c r="CC452" s="12">
        <f>MATCH(CONCATENATE("B ",TEXT($BN452,"mmm-yyyy")),Curves!$11:$11,0)</f>
        <v>8</v>
      </c>
      <c r="CD452" s="12">
        <f>MATCH(CONCATENATE("DISC ",TEXT($BN452,"mmm-yyyy")),Curves!$11:$11,0)</f>
        <v>32</v>
      </c>
      <c r="CE452" s="12"/>
      <c r="CF452" s="12">
        <f>MATCH(CONCATENATE("NG ",TEXT($BO452,"mmm-yyyy")),Curves!$11:$11,0)</f>
        <v>21</v>
      </c>
      <c r="CG452" s="12">
        <f>MATCH(CONCATENATE("B ",TEXT($BO452,"mmm-yyyy")),Curves!$11:$11,0)</f>
        <v>9</v>
      </c>
      <c r="CH452" s="12">
        <f>MATCH(CONCATENATE("DISC ",TEXT($BO452,"mmm-yyyy")),Curves!$11:$11,0)</f>
        <v>33</v>
      </c>
      <c r="CI452" s="12"/>
      <c r="CJ452" s="12">
        <f>MATCH(CONCATENATE("NG ",TEXT($BP452,"mmm-yyyy")),Curves!$11:$11,0)</f>
        <v>22</v>
      </c>
      <c r="CK452" s="12">
        <f>MATCH(CONCATENATE("B ",TEXT($BP452,"mmm-yyyy")),Curves!$11:$11,0)</f>
        <v>10</v>
      </c>
      <c r="CL452" s="12">
        <f>MATCH(CONCATENATE("DISC ",TEXT($BP452,"mmm-yyyy")),Curves!$11:$11,0)</f>
        <v>34</v>
      </c>
      <c r="CM452" s="12"/>
      <c r="CN452" s="12">
        <f>MATCH(CONCATENATE("NG ",TEXT($BQ452,"mmm-yyyy")),Curves!$11:$11,0)</f>
        <v>23</v>
      </c>
      <c r="CO452" s="12">
        <f>MATCH(CONCATENATE("B ",TEXT($BQ452,"mmm-yyyy")),Curves!$11:$11,0)</f>
        <v>11</v>
      </c>
      <c r="CP452" s="12">
        <f>MATCH(CONCATENATE("DISC ",TEXT($BQ452,"mmm-yyyy")),Curves!$11:$11,0)</f>
        <v>35</v>
      </c>
      <c r="CQ452" s="12"/>
      <c r="CR452" s="12">
        <f>MATCH(CONCATENATE("NG ",TEXT($BR452,"mmm-yyyy")),Curves!$11:$11,0)</f>
        <v>24</v>
      </c>
      <c r="CS452" s="12">
        <f>MATCH(CONCATENATE("B ",TEXT($BR452,"mmm-yyyy")),Curves!$11:$11,0)</f>
        <v>12</v>
      </c>
      <c r="CT452" s="12">
        <f>MATCH(CONCATENATE("DISC ",TEXT($BR452,"mmm-yyyy")),Curves!$11:$11,0)</f>
        <v>36</v>
      </c>
      <c r="CU452" s="12"/>
      <c r="CV452" s="12">
        <f>MATCH(CONCATENATE("NG ",TEXT($BS452,"mmm-yyyy")),Curves!$11:$11,0)</f>
        <v>25</v>
      </c>
      <c r="CW452" s="12">
        <f>MATCH(CONCATENATE("B ",TEXT($BS452,"mmm-yyyy")),Curves!$11:$11,0)</f>
        <v>13</v>
      </c>
      <c r="CX452" s="12">
        <f>MATCH(CONCATENATE("DISC ",TEXT($BS452,"mmm-yyyy")),Curves!$11:$11,0)</f>
        <v>37</v>
      </c>
      <c r="CY452" s="12"/>
      <c r="CZ452" s="12">
        <f>MATCH(CONCATENATE("NG ",TEXT($BT452,"mmm-yyyy")),Curves!$11:$11,0)</f>
        <v>26</v>
      </c>
      <c r="DA452" s="12">
        <f>MATCH(CONCATENATE("B ",TEXT($BT452,"mmm-yyyy")),Curves!$11:$11,0)</f>
        <v>14</v>
      </c>
      <c r="DB452" s="12">
        <f>MATCH(CONCATENATE("DISC ",TEXT($BT452,"mmm-yyyy")),Curves!$11:$11,0)</f>
        <v>38</v>
      </c>
      <c r="DC452" s="12"/>
      <c r="DD452" s="12">
        <f>MATCH(CONCATENATE("NG ",TEXT($BU452,"mmm-yyyy")),Curves!$11:$11,0)</f>
        <v>27</v>
      </c>
      <c r="DE452" s="12">
        <f>MATCH(CONCATENATE("B ",TEXT($BU452,"mmm-yyyy")),Curves!$11:$11,0)</f>
        <v>15</v>
      </c>
      <c r="DF452" s="12">
        <f>MATCH(CONCATENATE("DISC ",TEXT($BU452,"mmm-yyyy")),Curves!$11:$11,0)</f>
        <v>39</v>
      </c>
      <c r="DG452" s="12"/>
      <c r="DH452" s="12">
        <f>MATCH(CONCATENATE("NG ",TEXT($BV452,"mmm-yyyy")),Curves!$11:$11,0)</f>
        <v>28</v>
      </c>
      <c r="DI452" s="12">
        <f>MATCH(CONCATENATE("B ",TEXT($BV452,"mmm-yyyy")),Curves!$11:$11,0)</f>
        <v>16</v>
      </c>
      <c r="DJ452" s="12">
        <f>MATCH(CONCATENATE("DISC ",TEXT($BV452,"mmm-yyyy")),Curves!$11:$11,0)</f>
        <v>40</v>
      </c>
      <c r="DL452" s="12">
        <f>MATCH(CONCATENATE("NG ",TEXT($BW452,"mmm-yyyy")),Curves!$11:$11,0)</f>
        <v>29</v>
      </c>
      <c r="DM452" s="12">
        <f>MATCH(CONCATENATE("B ",TEXT($BW452,"mmm-yyyy")),Curves!$11:$11,0)</f>
        <v>17</v>
      </c>
      <c r="DN452" s="12">
        <f>MATCH(CONCATENATE("DISC ",TEXT($BW452,"mmm-yyyy")),Curves!$11:$11,0)</f>
        <v>41</v>
      </c>
      <c r="DP452" s="12">
        <f>MATCH(CONCATENATE("NG ",TEXT($BX452,"mmm-yyyy")),Curves!$11:$11,0)</f>
        <v>30</v>
      </c>
      <c r="DQ452" s="12">
        <f>MATCH(CONCATENATE("B ",TEXT($BX452,"mmm-yyyy")),Curves!$11:$11,0)</f>
        <v>18</v>
      </c>
      <c r="DR452" s="12">
        <f>MATCH(CONCATENATE("DISC ",TEXT($BX452,"mmm-yyyy")),Curves!$11:$11,0)</f>
        <v>42</v>
      </c>
    </row>
    <row r="453" spans="2:122" x14ac:dyDescent="0.2">
      <c r="B453" s="6" t="str">
        <f t="shared" si="567"/>
        <v/>
      </c>
      <c r="C453" s="27" t="str">
        <f>IF(Curves!C462&lt;&gt;"",Curves!C462,"")</f>
        <v/>
      </c>
      <c r="D453" s="31"/>
      <c r="E453" s="20" t="e">
        <f t="shared" si="568"/>
        <v>#N/A</v>
      </c>
      <c r="F453" s="20" t="e">
        <f t="shared" si="570"/>
        <v>#N/A</v>
      </c>
      <c r="G453" s="20" t="e">
        <f t="shared" si="571"/>
        <v>#N/A</v>
      </c>
      <c r="H453" s="20" t="e">
        <f t="shared" si="572"/>
        <v>#N/A</v>
      </c>
      <c r="I453" s="20" t="e">
        <f t="shared" si="573"/>
        <v>#N/A</v>
      </c>
      <c r="J453" s="20" t="e">
        <f t="shared" si="574"/>
        <v>#N/A</v>
      </c>
      <c r="K453" s="20" t="e">
        <f t="shared" si="575"/>
        <v>#N/A</v>
      </c>
      <c r="L453" s="20" t="e">
        <f t="shared" si="576"/>
        <v>#N/A</v>
      </c>
      <c r="M453" s="20" t="e">
        <f t="shared" si="577"/>
        <v>#N/A</v>
      </c>
      <c r="N453" s="20" t="e">
        <f t="shared" si="578"/>
        <v>#N/A</v>
      </c>
      <c r="O453" s="21" t="e">
        <f t="shared" si="579"/>
        <v>#N/A</v>
      </c>
      <c r="P453" s="20"/>
      <c r="Q453" s="50" t="e">
        <f t="shared" si="580"/>
        <v>#N/A</v>
      </c>
      <c r="R453" s="50" t="e">
        <f t="shared" si="549"/>
        <v>#N/A</v>
      </c>
      <c r="S453" s="51" t="e">
        <f t="shared" si="581"/>
        <v>#N/A</v>
      </c>
      <c r="U453" s="34" t="e">
        <f>INDEX(Curves!$A$12:$AZ$907,$CA453,CB453)</f>
        <v>#N/A</v>
      </c>
      <c r="V453" s="34" t="e">
        <f>INDEX(Curves!$A$12:$AZ$907,$CA453,CC453)</f>
        <v>#N/A</v>
      </c>
      <c r="W453" s="34" t="e">
        <f>INDEX(Curves!$A$12:$AZ$907,$CA453,CD453)</f>
        <v>#N/A</v>
      </c>
      <c r="X453" s="34"/>
      <c r="Y453" s="34" t="e">
        <f>INDEX(Curves!$A$12:$AZ$907,$CA453,CF453)</f>
        <v>#N/A</v>
      </c>
      <c r="Z453" s="34" t="e">
        <f>INDEX(Curves!$A$12:$AZ$907,$CA453,CG453)</f>
        <v>#N/A</v>
      </c>
      <c r="AA453" s="34" t="e">
        <f>INDEX(Curves!$A$12:$AZ$907,$CA453,CH453)</f>
        <v>#N/A</v>
      </c>
      <c r="AB453" s="34"/>
      <c r="AC453" s="34" t="e">
        <f>INDEX(Curves!$A$12:$AZ$907,$CA453,CJ453)</f>
        <v>#N/A</v>
      </c>
      <c r="AD453" s="34" t="e">
        <f>INDEX(Curves!$A$12:$AZ$907,$CA453,CK453)</f>
        <v>#N/A</v>
      </c>
      <c r="AE453" s="34" t="e">
        <f>INDEX(Curves!$A$12:$AZ$907,$CA453,CL453)</f>
        <v>#N/A</v>
      </c>
      <c r="AF453" s="34"/>
      <c r="AG453" s="34" t="e">
        <f>INDEX(Curves!$A$12:$AZ$907,$CA453,CN453)</f>
        <v>#N/A</v>
      </c>
      <c r="AH453" s="34" t="e">
        <f>INDEX(Curves!$A$12:$AZ$907,$CA453,CO453)</f>
        <v>#N/A</v>
      </c>
      <c r="AI453" s="34" t="e">
        <f>INDEX(Curves!$A$12:$AZ$907,$CA453,CP453)</f>
        <v>#N/A</v>
      </c>
      <c r="AJ453" s="34"/>
      <c r="AK453" s="34" t="e">
        <f>INDEX(Curves!$A$12:$AZ$907,$CA453,CR453)</f>
        <v>#N/A</v>
      </c>
      <c r="AL453" s="34" t="e">
        <f>INDEX(Curves!$A$12:$AZ$907,$CA453,CS453)</f>
        <v>#N/A</v>
      </c>
      <c r="AM453" s="34" t="e">
        <f>INDEX(Curves!$A$12:$AZ$907,$CA453,CT453)</f>
        <v>#N/A</v>
      </c>
      <c r="AN453" s="34"/>
      <c r="AO453" s="34" t="e">
        <f>INDEX(Curves!$A$12:$AZ$907,$CA453,CV453)</f>
        <v>#N/A</v>
      </c>
      <c r="AP453" s="34" t="e">
        <f>INDEX(Curves!$A$12:$AZ$907,$CA453,CW453)</f>
        <v>#N/A</v>
      </c>
      <c r="AQ453" s="34" t="e">
        <f>INDEX(Curves!$A$12:$AZ$907,$CA453,CX453)</f>
        <v>#N/A</v>
      </c>
      <c r="AR453" s="34"/>
      <c r="AS453" s="34" t="e">
        <f>INDEX(Curves!$A$12:$AZ$907,$CA453,CZ453)</f>
        <v>#N/A</v>
      </c>
      <c r="AT453" s="34" t="e">
        <f>INDEX(Curves!$A$12:$AZ$907,$CA453,DA453)</f>
        <v>#N/A</v>
      </c>
      <c r="AU453" s="34" t="e">
        <f>INDEX(Curves!$A$12:$AZ$907,$CA453,DB453)</f>
        <v>#N/A</v>
      </c>
      <c r="AV453" s="34"/>
      <c r="AW453" s="34" t="e">
        <f>INDEX(Curves!$A$12:$AZ$907,$CA453,DD453)</f>
        <v>#N/A</v>
      </c>
      <c r="AX453" s="34" t="e">
        <f>INDEX(Curves!$A$12:$AZ$907,$CA453,DE453)</f>
        <v>#N/A</v>
      </c>
      <c r="AY453" s="34" t="e">
        <f>INDEX(Curves!$A$12:$AZ$907,$CA453,DF453)</f>
        <v>#N/A</v>
      </c>
      <c r="AZ453" s="34"/>
      <c r="BA453" s="34" t="e">
        <f>INDEX(Curves!$A$12:$AZ$907,$CA453,DH453)</f>
        <v>#N/A</v>
      </c>
      <c r="BB453" s="34" t="e">
        <f>INDEX(Curves!$A$12:$AZ$907,$CA453,DI453)</f>
        <v>#N/A</v>
      </c>
      <c r="BC453" s="34" t="e">
        <f>INDEX(Curves!$A$12:$AZ$907,$CA453,DJ453)</f>
        <v>#N/A</v>
      </c>
      <c r="BD453" s="34"/>
      <c r="BE453" s="34" t="e">
        <f>INDEX(Curves!$A$12:$AZ$907,$CA453,DL453)</f>
        <v>#N/A</v>
      </c>
      <c r="BF453" s="34" t="e">
        <f>INDEX(Curves!$A$12:$AZ$907,$CA453,DM453)</f>
        <v>#N/A</v>
      </c>
      <c r="BG453" s="34" t="e">
        <f>INDEX(Curves!$A$12:$AZ$907,$CA453,DN453)</f>
        <v>#N/A</v>
      </c>
      <c r="BH453" s="34"/>
      <c r="BI453" s="34" t="e">
        <f>INDEX(Curves!$A$12:$AZ$907,$CA453,DP453)</f>
        <v>#N/A</v>
      </c>
      <c r="BJ453" s="34" t="e">
        <f>INDEX(Curves!$A$12:$AZ$907,$CA453,DQ453)</f>
        <v>#N/A</v>
      </c>
      <c r="BK453" s="34" t="e">
        <f>INDEX(Curves!$A$12:$AZ$907,$CA453,DR453)</f>
        <v>#N/A</v>
      </c>
      <c r="BL453"/>
      <c r="BM453"/>
      <c r="BN453" s="17">
        <f t="shared" ref="BN453:BN505" si="583">BN452</f>
        <v>36647</v>
      </c>
      <c r="BO453" s="17">
        <f t="shared" ref="BO453:BX453" si="584">EOMONTH(BN453,1)</f>
        <v>36707</v>
      </c>
      <c r="BP453" s="17">
        <f t="shared" si="584"/>
        <v>36738</v>
      </c>
      <c r="BQ453" s="17">
        <f t="shared" si="584"/>
        <v>36769</v>
      </c>
      <c r="BR453" s="17">
        <f t="shared" si="584"/>
        <v>36799</v>
      </c>
      <c r="BS453" s="17">
        <f t="shared" si="584"/>
        <v>36830</v>
      </c>
      <c r="BT453" s="17">
        <f t="shared" si="584"/>
        <v>36860</v>
      </c>
      <c r="BU453" s="17">
        <f t="shared" si="584"/>
        <v>36891</v>
      </c>
      <c r="BV453" s="17">
        <f t="shared" si="584"/>
        <v>36922</v>
      </c>
      <c r="BW453" s="17">
        <f t="shared" si="584"/>
        <v>36950</v>
      </c>
      <c r="BX453" s="17">
        <f t="shared" si="584"/>
        <v>36981</v>
      </c>
      <c r="BY453" s="9"/>
      <c r="CA453" s="12" t="e">
        <f>MATCH(C453,Curves!$C$12:$C$433,0)</f>
        <v>#N/A</v>
      </c>
      <c r="CB453" s="12">
        <f>MATCH(CONCATENATE("NG ",TEXT($BN453,"mmm-yyyy")),Curves!$11:$11,0)</f>
        <v>20</v>
      </c>
      <c r="CC453" s="12">
        <f>MATCH(CONCATENATE("B ",TEXT($BN453,"mmm-yyyy")),Curves!$11:$11,0)</f>
        <v>8</v>
      </c>
      <c r="CD453" s="12">
        <f>MATCH(CONCATENATE("DISC ",TEXT($BN453,"mmm-yyyy")),Curves!$11:$11,0)</f>
        <v>32</v>
      </c>
      <c r="CE453" s="12"/>
      <c r="CF453" s="12">
        <f>MATCH(CONCATENATE("NG ",TEXT($BO453,"mmm-yyyy")),Curves!$11:$11,0)</f>
        <v>21</v>
      </c>
      <c r="CG453" s="12">
        <f>MATCH(CONCATENATE("B ",TEXT($BO453,"mmm-yyyy")),Curves!$11:$11,0)</f>
        <v>9</v>
      </c>
      <c r="CH453" s="12">
        <f>MATCH(CONCATENATE("DISC ",TEXT($BO453,"mmm-yyyy")),Curves!$11:$11,0)</f>
        <v>33</v>
      </c>
      <c r="CI453" s="12"/>
      <c r="CJ453" s="12">
        <f>MATCH(CONCATENATE("NG ",TEXT($BP453,"mmm-yyyy")),Curves!$11:$11,0)</f>
        <v>22</v>
      </c>
      <c r="CK453" s="12">
        <f>MATCH(CONCATENATE("B ",TEXT($BP453,"mmm-yyyy")),Curves!$11:$11,0)</f>
        <v>10</v>
      </c>
      <c r="CL453" s="12">
        <f>MATCH(CONCATENATE("DISC ",TEXT($BP453,"mmm-yyyy")),Curves!$11:$11,0)</f>
        <v>34</v>
      </c>
      <c r="CM453" s="12"/>
      <c r="CN453" s="12">
        <f>MATCH(CONCATENATE("NG ",TEXT($BQ453,"mmm-yyyy")),Curves!$11:$11,0)</f>
        <v>23</v>
      </c>
      <c r="CO453" s="12">
        <f>MATCH(CONCATENATE("B ",TEXT($BQ453,"mmm-yyyy")),Curves!$11:$11,0)</f>
        <v>11</v>
      </c>
      <c r="CP453" s="12">
        <f>MATCH(CONCATENATE("DISC ",TEXT($BQ453,"mmm-yyyy")),Curves!$11:$11,0)</f>
        <v>35</v>
      </c>
      <c r="CQ453" s="12"/>
      <c r="CR453" s="12">
        <f>MATCH(CONCATENATE("NG ",TEXT($BR453,"mmm-yyyy")),Curves!$11:$11,0)</f>
        <v>24</v>
      </c>
      <c r="CS453" s="12">
        <f>MATCH(CONCATENATE("B ",TEXT($BR453,"mmm-yyyy")),Curves!$11:$11,0)</f>
        <v>12</v>
      </c>
      <c r="CT453" s="12">
        <f>MATCH(CONCATENATE("DISC ",TEXT($BR453,"mmm-yyyy")),Curves!$11:$11,0)</f>
        <v>36</v>
      </c>
      <c r="CU453" s="12"/>
      <c r="CV453" s="12">
        <f>MATCH(CONCATENATE("NG ",TEXT($BS453,"mmm-yyyy")),Curves!$11:$11,0)</f>
        <v>25</v>
      </c>
      <c r="CW453" s="12">
        <f>MATCH(CONCATENATE("B ",TEXT($BS453,"mmm-yyyy")),Curves!$11:$11,0)</f>
        <v>13</v>
      </c>
      <c r="CX453" s="12">
        <f>MATCH(CONCATENATE("DISC ",TEXT($BS453,"mmm-yyyy")),Curves!$11:$11,0)</f>
        <v>37</v>
      </c>
      <c r="CY453" s="12"/>
      <c r="CZ453" s="12">
        <f>MATCH(CONCATENATE("NG ",TEXT($BT453,"mmm-yyyy")),Curves!$11:$11,0)</f>
        <v>26</v>
      </c>
      <c r="DA453" s="12">
        <f>MATCH(CONCATENATE("B ",TEXT($BT453,"mmm-yyyy")),Curves!$11:$11,0)</f>
        <v>14</v>
      </c>
      <c r="DB453" s="12">
        <f>MATCH(CONCATENATE("DISC ",TEXT($BT453,"mmm-yyyy")),Curves!$11:$11,0)</f>
        <v>38</v>
      </c>
      <c r="DC453" s="12"/>
      <c r="DD453" s="12">
        <f>MATCH(CONCATENATE("NG ",TEXT($BU453,"mmm-yyyy")),Curves!$11:$11,0)</f>
        <v>27</v>
      </c>
      <c r="DE453" s="12">
        <f>MATCH(CONCATENATE("B ",TEXT($BU453,"mmm-yyyy")),Curves!$11:$11,0)</f>
        <v>15</v>
      </c>
      <c r="DF453" s="12">
        <f>MATCH(CONCATENATE("DISC ",TEXT($BU453,"mmm-yyyy")),Curves!$11:$11,0)</f>
        <v>39</v>
      </c>
      <c r="DG453" s="12"/>
      <c r="DH453" s="12">
        <f>MATCH(CONCATENATE("NG ",TEXT($BV453,"mmm-yyyy")),Curves!$11:$11,0)</f>
        <v>28</v>
      </c>
      <c r="DI453" s="12">
        <f>MATCH(CONCATENATE("B ",TEXT($BV453,"mmm-yyyy")),Curves!$11:$11,0)</f>
        <v>16</v>
      </c>
      <c r="DJ453" s="12">
        <f>MATCH(CONCATENATE("DISC ",TEXT($BV453,"mmm-yyyy")),Curves!$11:$11,0)</f>
        <v>40</v>
      </c>
      <c r="DL453" s="12">
        <f>MATCH(CONCATENATE("NG ",TEXT($BW453,"mmm-yyyy")),Curves!$11:$11,0)</f>
        <v>29</v>
      </c>
      <c r="DM453" s="12">
        <f>MATCH(CONCATENATE("B ",TEXT($BW453,"mmm-yyyy")),Curves!$11:$11,0)</f>
        <v>17</v>
      </c>
      <c r="DN453" s="12">
        <f>MATCH(CONCATENATE("DISC ",TEXT($BW453,"mmm-yyyy")),Curves!$11:$11,0)</f>
        <v>41</v>
      </c>
      <c r="DP453" s="12">
        <f>MATCH(CONCATENATE("NG ",TEXT($BX453,"mmm-yyyy")),Curves!$11:$11,0)</f>
        <v>30</v>
      </c>
      <c r="DQ453" s="12">
        <f>MATCH(CONCATENATE("B ",TEXT($BX453,"mmm-yyyy")),Curves!$11:$11,0)</f>
        <v>18</v>
      </c>
      <c r="DR453" s="12">
        <f>MATCH(CONCATENATE("DISC ",TEXT($BX453,"mmm-yyyy")),Curves!$11:$11,0)</f>
        <v>42</v>
      </c>
    </row>
    <row r="454" spans="2:122" x14ac:dyDescent="0.2">
      <c r="B454" s="6" t="str">
        <f t="shared" si="567"/>
        <v/>
      </c>
      <c r="C454" s="27" t="str">
        <f>IF(Curves!C463&lt;&gt;"",Curves!C463,"")</f>
        <v/>
      </c>
      <c r="D454" s="31"/>
      <c r="E454" s="20" t="e">
        <f t="shared" si="568"/>
        <v>#N/A</v>
      </c>
      <c r="F454" s="20" t="e">
        <f t="shared" si="570"/>
        <v>#N/A</v>
      </c>
      <c r="G454" s="20" t="e">
        <f t="shared" si="571"/>
        <v>#N/A</v>
      </c>
      <c r="H454" s="20" t="e">
        <f t="shared" si="572"/>
        <v>#N/A</v>
      </c>
      <c r="I454" s="20" t="e">
        <f t="shared" si="573"/>
        <v>#N/A</v>
      </c>
      <c r="J454" s="20" t="e">
        <f t="shared" si="574"/>
        <v>#N/A</v>
      </c>
      <c r="K454" s="20" t="e">
        <f t="shared" si="575"/>
        <v>#N/A</v>
      </c>
      <c r="L454" s="20" t="e">
        <f t="shared" si="576"/>
        <v>#N/A</v>
      </c>
      <c r="M454" s="20" t="e">
        <f t="shared" si="577"/>
        <v>#N/A</v>
      </c>
      <c r="N454" s="20" t="e">
        <f t="shared" si="578"/>
        <v>#N/A</v>
      </c>
      <c r="O454" s="21" t="e">
        <f t="shared" si="579"/>
        <v>#N/A</v>
      </c>
      <c r="P454" s="20"/>
      <c r="Q454" s="50" t="e">
        <f t="shared" si="580"/>
        <v>#N/A</v>
      </c>
      <c r="R454" s="50" t="e">
        <f t="shared" si="549"/>
        <v>#N/A</v>
      </c>
      <c r="S454" s="51" t="e">
        <f t="shared" si="581"/>
        <v>#N/A</v>
      </c>
      <c r="U454" s="34" t="e">
        <f>INDEX(Curves!$A$12:$AZ$907,$CA454,CB454)</f>
        <v>#N/A</v>
      </c>
      <c r="V454" s="34" t="e">
        <f>INDEX(Curves!$A$12:$AZ$907,$CA454,CC454)</f>
        <v>#N/A</v>
      </c>
      <c r="W454" s="34" t="e">
        <f>INDEX(Curves!$A$12:$AZ$907,$CA454,CD454)</f>
        <v>#N/A</v>
      </c>
      <c r="X454" s="34"/>
      <c r="Y454" s="34" t="e">
        <f>INDEX(Curves!$A$12:$AZ$907,$CA454,CF454)</f>
        <v>#N/A</v>
      </c>
      <c r="Z454" s="34" t="e">
        <f>INDEX(Curves!$A$12:$AZ$907,$CA454,CG454)</f>
        <v>#N/A</v>
      </c>
      <c r="AA454" s="34" t="e">
        <f>INDEX(Curves!$A$12:$AZ$907,$CA454,CH454)</f>
        <v>#N/A</v>
      </c>
      <c r="AB454" s="34"/>
      <c r="AC454" s="34" t="e">
        <f>INDEX(Curves!$A$12:$AZ$907,$CA454,CJ454)</f>
        <v>#N/A</v>
      </c>
      <c r="AD454" s="34" t="e">
        <f>INDEX(Curves!$A$12:$AZ$907,$CA454,CK454)</f>
        <v>#N/A</v>
      </c>
      <c r="AE454" s="34" t="e">
        <f>INDEX(Curves!$A$12:$AZ$907,$CA454,CL454)</f>
        <v>#N/A</v>
      </c>
      <c r="AF454" s="34"/>
      <c r="AG454" s="34" t="e">
        <f>INDEX(Curves!$A$12:$AZ$907,$CA454,CN454)</f>
        <v>#N/A</v>
      </c>
      <c r="AH454" s="34" t="e">
        <f>INDEX(Curves!$A$12:$AZ$907,$CA454,CO454)</f>
        <v>#N/A</v>
      </c>
      <c r="AI454" s="34" t="e">
        <f>INDEX(Curves!$A$12:$AZ$907,$CA454,CP454)</f>
        <v>#N/A</v>
      </c>
      <c r="AJ454" s="34"/>
      <c r="AK454" s="34" t="e">
        <f>INDEX(Curves!$A$12:$AZ$907,$CA454,CR454)</f>
        <v>#N/A</v>
      </c>
      <c r="AL454" s="34" t="e">
        <f>INDEX(Curves!$A$12:$AZ$907,$CA454,CS454)</f>
        <v>#N/A</v>
      </c>
      <c r="AM454" s="34" t="e">
        <f>INDEX(Curves!$A$12:$AZ$907,$CA454,CT454)</f>
        <v>#N/A</v>
      </c>
      <c r="AN454" s="34"/>
      <c r="AO454" s="34" t="e">
        <f>INDEX(Curves!$A$12:$AZ$907,$CA454,CV454)</f>
        <v>#N/A</v>
      </c>
      <c r="AP454" s="34" t="e">
        <f>INDEX(Curves!$A$12:$AZ$907,$CA454,CW454)</f>
        <v>#N/A</v>
      </c>
      <c r="AQ454" s="34" t="e">
        <f>INDEX(Curves!$A$12:$AZ$907,$CA454,CX454)</f>
        <v>#N/A</v>
      </c>
      <c r="AR454" s="34"/>
      <c r="AS454" s="34" t="e">
        <f>INDEX(Curves!$A$12:$AZ$907,$CA454,CZ454)</f>
        <v>#N/A</v>
      </c>
      <c r="AT454" s="34" t="e">
        <f>INDEX(Curves!$A$12:$AZ$907,$CA454,DA454)</f>
        <v>#N/A</v>
      </c>
      <c r="AU454" s="34" t="e">
        <f>INDEX(Curves!$A$12:$AZ$907,$CA454,DB454)</f>
        <v>#N/A</v>
      </c>
      <c r="AV454" s="34"/>
      <c r="AW454" s="34" t="e">
        <f>INDEX(Curves!$A$12:$AZ$907,$CA454,DD454)</f>
        <v>#N/A</v>
      </c>
      <c r="AX454" s="34" t="e">
        <f>INDEX(Curves!$A$12:$AZ$907,$CA454,DE454)</f>
        <v>#N/A</v>
      </c>
      <c r="AY454" s="34" t="e">
        <f>INDEX(Curves!$A$12:$AZ$907,$CA454,DF454)</f>
        <v>#N/A</v>
      </c>
      <c r="AZ454" s="34"/>
      <c r="BA454" s="34" t="e">
        <f>INDEX(Curves!$A$12:$AZ$907,$CA454,DH454)</f>
        <v>#N/A</v>
      </c>
      <c r="BB454" s="34" t="e">
        <f>INDEX(Curves!$A$12:$AZ$907,$CA454,DI454)</f>
        <v>#N/A</v>
      </c>
      <c r="BC454" s="34" t="e">
        <f>INDEX(Curves!$A$12:$AZ$907,$CA454,DJ454)</f>
        <v>#N/A</v>
      </c>
      <c r="BD454" s="34"/>
      <c r="BE454" s="34" t="e">
        <f>INDEX(Curves!$A$12:$AZ$907,$CA454,DL454)</f>
        <v>#N/A</v>
      </c>
      <c r="BF454" s="34" t="e">
        <f>INDEX(Curves!$A$12:$AZ$907,$CA454,DM454)</f>
        <v>#N/A</v>
      </c>
      <c r="BG454" s="34" t="e">
        <f>INDEX(Curves!$A$12:$AZ$907,$CA454,DN454)</f>
        <v>#N/A</v>
      </c>
      <c r="BH454" s="34"/>
      <c r="BI454" s="34" t="e">
        <f>INDEX(Curves!$A$12:$AZ$907,$CA454,DP454)</f>
        <v>#N/A</v>
      </c>
      <c r="BJ454" s="34" t="e">
        <f>INDEX(Curves!$A$12:$AZ$907,$CA454,DQ454)</f>
        <v>#N/A</v>
      </c>
      <c r="BK454" s="34" t="e">
        <f>INDEX(Curves!$A$12:$AZ$907,$CA454,DR454)</f>
        <v>#N/A</v>
      </c>
      <c r="BL454"/>
      <c r="BM454"/>
      <c r="BN454" s="17">
        <f t="shared" si="583"/>
        <v>36647</v>
      </c>
      <c r="BO454" s="17">
        <f t="shared" ref="BO454:BX454" si="585">EOMONTH(BN454,1)</f>
        <v>36707</v>
      </c>
      <c r="BP454" s="17">
        <f t="shared" si="585"/>
        <v>36738</v>
      </c>
      <c r="BQ454" s="17">
        <f t="shared" si="585"/>
        <v>36769</v>
      </c>
      <c r="BR454" s="17">
        <f t="shared" si="585"/>
        <v>36799</v>
      </c>
      <c r="BS454" s="17">
        <f t="shared" si="585"/>
        <v>36830</v>
      </c>
      <c r="BT454" s="17">
        <f t="shared" si="585"/>
        <v>36860</v>
      </c>
      <c r="BU454" s="17">
        <f t="shared" si="585"/>
        <v>36891</v>
      </c>
      <c r="BV454" s="17">
        <f t="shared" si="585"/>
        <v>36922</v>
      </c>
      <c r="BW454" s="17">
        <f t="shared" si="585"/>
        <v>36950</v>
      </c>
      <c r="BX454" s="17">
        <f t="shared" si="585"/>
        <v>36981</v>
      </c>
      <c r="BY454" s="9"/>
      <c r="CA454" s="12" t="e">
        <f>MATCH(C454,Curves!$C$12:$C$433,0)</f>
        <v>#N/A</v>
      </c>
      <c r="CB454" s="12">
        <f>MATCH(CONCATENATE("NG ",TEXT($BN454,"mmm-yyyy")),Curves!$11:$11,0)</f>
        <v>20</v>
      </c>
      <c r="CC454" s="12">
        <f>MATCH(CONCATENATE("B ",TEXT($BN454,"mmm-yyyy")),Curves!$11:$11,0)</f>
        <v>8</v>
      </c>
      <c r="CD454" s="12">
        <f>MATCH(CONCATENATE("DISC ",TEXT($BN454,"mmm-yyyy")),Curves!$11:$11,0)</f>
        <v>32</v>
      </c>
      <c r="CE454" s="12"/>
      <c r="CF454" s="12">
        <f>MATCH(CONCATENATE("NG ",TEXT($BO454,"mmm-yyyy")),Curves!$11:$11,0)</f>
        <v>21</v>
      </c>
      <c r="CG454" s="12">
        <f>MATCH(CONCATENATE("B ",TEXT($BO454,"mmm-yyyy")),Curves!$11:$11,0)</f>
        <v>9</v>
      </c>
      <c r="CH454" s="12">
        <f>MATCH(CONCATENATE("DISC ",TEXT($BO454,"mmm-yyyy")),Curves!$11:$11,0)</f>
        <v>33</v>
      </c>
      <c r="CI454" s="12"/>
      <c r="CJ454" s="12">
        <f>MATCH(CONCATENATE("NG ",TEXT($BP454,"mmm-yyyy")),Curves!$11:$11,0)</f>
        <v>22</v>
      </c>
      <c r="CK454" s="12">
        <f>MATCH(CONCATENATE("B ",TEXT($BP454,"mmm-yyyy")),Curves!$11:$11,0)</f>
        <v>10</v>
      </c>
      <c r="CL454" s="12">
        <f>MATCH(CONCATENATE("DISC ",TEXT($BP454,"mmm-yyyy")),Curves!$11:$11,0)</f>
        <v>34</v>
      </c>
      <c r="CM454" s="12"/>
      <c r="CN454" s="12">
        <f>MATCH(CONCATENATE("NG ",TEXT($BQ454,"mmm-yyyy")),Curves!$11:$11,0)</f>
        <v>23</v>
      </c>
      <c r="CO454" s="12">
        <f>MATCH(CONCATENATE("B ",TEXT($BQ454,"mmm-yyyy")),Curves!$11:$11,0)</f>
        <v>11</v>
      </c>
      <c r="CP454" s="12">
        <f>MATCH(CONCATENATE("DISC ",TEXT($BQ454,"mmm-yyyy")),Curves!$11:$11,0)</f>
        <v>35</v>
      </c>
      <c r="CQ454" s="12"/>
      <c r="CR454" s="12">
        <f>MATCH(CONCATENATE("NG ",TEXT($BR454,"mmm-yyyy")),Curves!$11:$11,0)</f>
        <v>24</v>
      </c>
      <c r="CS454" s="12">
        <f>MATCH(CONCATENATE("B ",TEXT($BR454,"mmm-yyyy")),Curves!$11:$11,0)</f>
        <v>12</v>
      </c>
      <c r="CT454" s="12">
        <f>MATCH(CONCATENATE("DISC ",TEXT($BR454,"mmm-yyyy")),Curves!$11:$11,0)</f>
        <v>36</v>
      </c>
      <c r="CU454" s="12"/>
      <c r="CV454" s="12">
        <f>MATCH(CONCATENATE("NG ",TEXT($BS454,"mmm-yyyy")),Curves!$11:$11,0)</f>
        <v>25</v>
      </c>
      <c r="CW454" s="12">
        <f>MATCH(CONCATENATE("B ",TEXT($BS454,"mmm-yyyy")),Curves!$11:$11,0)</f>
        <v>13</v>
      </c>
      <c r="CX454" s="12">
        <f>MATCH(CONCATENATE("DISC ",TEXT($BS454,"mmm-yyyy")),Curves!$11:$11,0)</f>
        <v>37</v>
      </c>
      <c r="CY454" s="12"/>
      <c r="CZ454" s="12">
        <f>MATCH(CONCATENATE("NG ",TEXT($BT454,"mmm-yyyy")),Curves!$11:$11,0)</f>
        <v>26</v>
      </c>
      <c r="DA454" s="12">
        <f>MATCH(CONCATENATE("B ",TEXT($BT454,"mmm-yyyy")),Curves!$11:$11,0)</f>
        <v>14</v>
      </c>
      <c r="DB454" s="12">
        <f>MATCH(CONCATENATE("DISC ",TEXT($BT454,"mmm-yyyy")),Curves!$11:$11,0)</f>
        <v>38</v>
      </c>
      <c r="DC454" s="12"/>
      <c r="DD454" s="12">
        <f>MATCH(CONCATENATE("NG ",TEXT($BU454,"mmm-yyyy")),Curves!$11:$11,0)</f>
        <v>27</v>
      </c>
      <c r="DE454" s="12">
        <f>MATCH(CONCATENATE("B ",TEXT($BU454,"mmm-yyyy")),Curves!$11:$11,0)</f>
        <v>15</v>
      </c>
      <c r="DF454" s="12">
        <f>MATCH(CONCATENATE("DISC ",TEXT($BU454,"mmm-yyyy")),Curves!$11:$11,0)</f>
        <v>39</v>
      </c>
      <c r="DG454" s="12"/>
      <c r="DH454" s="12">
        <f>MATCH(CONCATENATE("NG ",TEXT($BV454,"mmm-yyyy")),Curves!$11:$11,0)</f>
        <v>28</v>
      </c>
      <c r="DI454" s="12">
        <f>MATCH(CONCATENATE("B ",TEXT($BV454,"mmm-yyyy")),Curves!$11:$11,0)</f>
        <v>16</v>
      </c>
      <c r="DJ454" s="12">
        <f>MATCH(CONCATENATE("DISC ",TEXT($BV454,"mmm-yyyy")),Curves!$11:$11,0)</f>
        <v>40</v>
      </c>
      <c r="DL454" s="12">
        <f>MATCH(CONCATENATE("NG ",TEXT($BW454,"mmm-yyyy")),Curves!$11:$11,0)</f>
        <v>29</v>
      </c>
      <c r="DM454" s="12">
        <f>MATCH(CONCATENATE("B ",TEXT($BW454,"mmm-yyyy")),Curves!$11:$11,0)</f>
        <v>17</v>
      </c>
      <c r="DN454" s="12">
        <f>MATCH(CONCATENATE("DISC ",TEXT($BW454,"mmm-yyyy")),Curves!$11:$11,0)</f>
        <v>41</v>
      </c>
      <c r="DP454" s="12">
        <f>MATCH(CONCATENATE("NG ",TEXT($BX454,"mmm-yyyy")),Curves!$11:$11,0)</f>
        <v>30</v>
      </c>
      <c r="DQ454" s="12">
        <f>MATCH(CONCATENATE("B ",TEXT($BX454,"mmm-yyyy")),Curves!$11:$11,0)</f>
        <v>18</v>
      </c>
      <c r="DR454" s="12">
        <f>MATCH(CONCATENATE("DISC ",TEXT($BX454,"mmm-yyyy")),Curves!$11:$11,0)</f>
        <v>42</v>
      </c>
    </row>
    <row r="455" spans="2:122" x14ac:dyDescent="0.2">
      <c r="B455" s="6" t="str">
        <f t="shared" si="567"/>
        <v/>
      </c>
      <c r="C455" s="27" t="str">
        <f>IF(Curves!C464&lt;&gt;"",Curves!C464,"")</f>
        <v/>
      </c>
      <c r="D455" s="31"/>
      <c r="E455" s="20" t="e">
        <f t="shared" si="568"/>
        <v>#N/A</v>
      </c>
      <c r="F455" s="20" t="e">
        <f t="shared" si="570"/>
        <v>#N/A</v>
      </c>
      <c r="G455" s="20" t="e">
        <f t="shared" si="571"/>
        <v>#N/A</v>
      </c>
      <c r="H455" s="20" t="e">
        <f t="shared" si="572"/>
        <v>#N/A</v>
      </c>
      <c r="I455" s="20" t="e">
        <f t="shared" si="573"/>
        <v>#N/A</v>
      </c>
      <c r="J455" s="20" t="e">
        <f t="shared" si="574"/>
        <v>#N/A</v>
      </c>
      <c r="K455" s="20" t="e">
        <f t="shared" si="575"/>
        <v>#N/A</v>
      </c>
      <c r="L455" s="20" t="e">
        <f t="shared" si="576"/>
        <v>#N/A</v>
      </c>
      <c r="M455" s="20" t="e">
        <f t="shared" si="577"/>
        <v>#N/A</v>
      </c>
      <c r="N455" s="20" t="e">
        <f t="shared" si="578"/>
        <v>#N/A</v>
      </c>
      <c r="O455" s="21" t="e">
        <f t="shared" si="579"/>
        <v>#N/A</v>
      </c>
      <c r="P455" s="20"/>
      <c r="Q455" s="50" t="e">
        <f t="shared" si="580"/>
        <v>#N/A</v>
      </c>
      <c r="R455" s="50" t="e">
        <f t="shared" si="549"/>
        <v>#N/A</v>
      </c>
      <c r="S455" s="51" t="e">
        <f t="shared" si="581"/>
        <v>#N/A</v>
      </c>
      <c r="U455" s="34" t="e">
        <f>INDEX(Curves!$A$12:$AZ$907,$CA455,CB455)</f>
        <v>#N/A</v>
      </c>
      <c r="V455" s="34" t="e">
        <f>INDEX(Curves!$A$12:$AZ$907,$CA455,CC455)</f>
        <v>#N/A</v>
      </c>
      <c r="W455" s="34" t="e">
        <f>INDEX(Curves!$A$12:$AZ$907,$CA455,CD455)</f>
        <v>#N/A</v>
      </c>
      <c r="X455" s="34"/>
      <c r="Y455" s="34" t="e">
        <f>INDEX(Curves!$A$12:$AZ$907,$CA455,CF455)</f>
        <v>#N/A</v>
      </c>
      <c r="Z455" s="34" t="e">
        <f>INDEX(Curves!$A$12:$AZ$907,$CA455,CG455)</f>
        <v>#N/A</v>
      </c>
      <c r="AA455" s="34" t="e">
        <f>INDEX(Curves!$A$12:$AZ$907,$CA455,CH455)</f>
        <v>#N/A</v>
      </c>
      <c r="AB455" s="34"/>
      <c r="AC455" s="34" t="e">
        <f>INDEX(Curves!$A$12:$AZ$907,$CA455,CJ455)</f>
        <v>#N/A</v>
      </c>
      <c r="AD455" s="34" t="e">
        <f>INDEX(Curves!$A$12:$AZ$907,$CA455,CK455)</f>
        <v>#N/A</v>
      </c>
      <c r="AE455" s="34" t="e">
        <f>INDEX(Curves!$A$12:$AZ$907,$CA455,CL455)</f>
        <v>#N/A</v>
      </c>
      <c r="AF455" s="34"/>
      <c r="AG455" s="34" t="e">
        <f>INDEX(Curves!$A$12:$AZ$907,$CA455,CN455)</f>
        <v>#N/A</v>
      </c>
      <c r="AH455" s="34" t="e">
        <f>INDEX(Curves!$A$12:$AZ$907,$CA455,CO455)</f>
        <v>#N/A</v>
      </c>
      <c r="AI455" s="34" t="e">
        <f>INDEX(Curves!$A$12:$AZ$907,$CA455,CP455)</f>
        <v>#N/A</v>
      </c>
      <c r="AJ455" s="34"/>
      <c r="AK455" s="34" t="e">
        <f>INDEX(Curves!$A$12:$AZ$907,$CA455,CR455)</f>
        <v>#N/A</v>
      </c>
      <c r="AL455" s="34" t="e">
        <f>INDEX(Curves!$A$12:$AZ$907,$CA455,CS455)</f>
        <v>#N/A</v>
      </c>
      <c r="AM455" s="34" t="e">
        <f>INDEX(Curves!$A$12:$AZ$907,$CA455,CT455)</f>
        <v>#N/A</v>
      </c>
      <c r="AN455" s="34"/>
      <c r="AO455" s="34" t="e">
        <f>INDEX(Curves!$A$12:$AZ$907,$CA455,CV455)</f>
        <v>#N/A</v>
      </c>
      <c r="AP455" s="34" t="e">
        <f>INDEX(Curves!$A$12:$AZ$907,$CA455,CW455)</f>
        <v>#N/A</v>
      </c>
      <c r="AQ455" s="34" t="e">
        <f>INDEX(Curves!$A$12:$AZ$907,$CA455,CX455)</f>
        <v>#N/A</v>
      </c>
      <c r="AR455" s="34"/>
      <c r="AS455" s="34" t="e">
        <f>INDEX(Curves!$A$12:$AZ$907,$CA455,CZ455)</f>
        <v>#N/A</v>
      </c>
      <c r="AT455" s="34" t="e">
        <f>INDEX(Curves!$A$12:$AZ$907,$CA455,DA455)</f>
        <v>#N/A</v>
      </c>
      <c r="AU455" s="34" t="e">
        <f>INDEX(Curves!$A$12:$AZ$907,$CA455,DB455)</f>
        <v>#N/A</v>
      </c>
      <c r="AV455" s="34"/>
      <c r="AW455" s="34" t="e">
        <f>INDEX(Curves!$A$12:$AZ$907,$CA455,DD455)</f>
        <v>#N/A</v>
      </c>
      <c r="AX455" s="34" t="e">
        <f>INDEX(Curves!$A$12:$AZ$907,$CA455,DE455)</f>
        <v>#N/A</v>
      </c>
      <c r="AY455" s="34" t="e">
        <f>INDEX(Curves!$A$12:$AZ$907,$CA455,DF455)</f>
        <v>#N/A</v>
      </c>
      <c r="AZ455" s="34"/>
      <c r="BA455" s="34" t="e">
        <f>INDEX(Curves!$A$12:$AZ$907,$CA455,DH455)</f>
        <v>#N/A</v>
      </c>
      <c r="BB455" s="34" t="e">
        <f>INDEX(Curves!$A$12:$AZ$907,$CA455,DI455)</f>
        <v>#N/A</v>
      </c>
      <c r="BC455" s="34" t="e">
        <f>INDEX(Curves!$A$12:$AZ$907,$CA455,DJ455)</f>
        <v>#N/A</v>
      </c>
      <c r="BD455" s="34"/>
      <c r="BE455" s="34" t="e">
        <f>INDEX(Curves!$A$12:$AZ$907,$CA455,DL455)</f>
        <v>#N/A</v>
      </c>
      <c r="BF455" s="34" t="e">
        <f>INDEX(Curves!$A$12:$AZ$907,$CA455,DM455)</f>
        <v>#N/A</v>
      </c>
      <c r="BG455" s="34" t="e">
        <f>INDEX(Curves!$A$12:$AZ$907,$CA455,DN455)</f>
        <v>#N/A</v>
      </c>
      <c r="BH455" s="34"/>
      <c r="BI455" s="34" t="e">
        <f>INDEX(Curves!$A$12:$AZ$907,$CA455,DP455)</f>
        <v>#N/A</v>
      </c>
      <c r="BJ455" s="34" t="e">
        <f>INDEX(Curves!$A$12:$AZ$907,$CA455,DQ455)</f>
        <v>#N/A</v>
      </c>
      <c r="BK455" s="34" t="e">
        <f>INDEX(Curves!$A$12:$AZ$907,$CA455,DR455)</f>
        <v>#N/A</v>
      </c>
      <c r="BL455"/>
      <c r="BM455"/>
      <c r="BN455" s="17">
        <f t="shared" si="583"/>
        <v>36647</v>
      </c>
      <c r="BO455" s="17">
        <f t="shared" ref="BO455:BX455" si="586">EOMONTH(BN455,1)</f>
        <v>36707</v>
      </c>
      <c r="BP455" s="17">
        <f t="shared" si="586"/>
        <v>36738</v>
      </c>
      <c r="BQ455" s="17">
        <f t="shared" si="586"/>
        <v>36769</v>
      </c>
      <c r="BR455" s="17">
        <f t="shared" si="586"/>
        <v>36799</v>
      </c>
      <c r="BS455" s="17">
        <f t="shared" si="586"/>
        <v>36830</v>
      </c>
      <c r="BT455" s="17">
        <f t="shared" si="586"/>
        <v>36860</v>
      </c>
      <c r="BU455" s="17">
        <f t="shared" si="586"/>
        <v>36891</v>
      </c>
      <c r="BV455" s="17">
        <f t="shared" si="586"/>
        <v>36922</v>
      </c>
      <c r="BW455" s="17">
        <f t="shared" si="586"/>
        <v>36950</v>
      </c>
      <c r="BX455" s="17">
        <f t="shared" si="586"/>
        <v>36981</v>
      </c>
      <c r="BY455" s="9"/>
      <c r="CA455" s="12" t="e">
        <f>MATCH(C455,Curves!$C$12:$C$433,0)</f>
        <v>#N/A</v>
      </c>
      <c r="CB455" s="12">
        <f>MATCH(CONCATENATE("NG ",TEXT($BN455,"mmm-yyyy")),Curves!$11:$11,0)</f>
        <v>20</v>
      </c>
      <c r="CC455" s="12">
        <f>MATCH(CONCATENATE("B ",TEXT($BN455,"mmm-yyyy")),Curves!$11:$11,0)</f>
        <v>8</v>
      </c>
      <c r="CD455" s="12">
        <f>MATCH(CONCATENATE("DISC ",TEXT($BN455,"mmm-yyyy")),Curves!$11:$11,0)</f>
        <v>32</v>
      </c>
      <c r="CE455" s="12"/>
      <c r="CF455" s="12">
        <f>MATCH(CONCATENATE("NG ",TEXT($BO455,"mmm-yyyy")),Curves!$11:$11,0)</f>
        <v>21</v>
      </c>
      <c r="CG455" s="12">
        <f>MATCH(CONCATENATE("B ",TEXT($BO455,"mmm-yyyy")),Curves!$11:$11,0)</f>
        <v>9</v>
      </c>
      <c r="CH455" s="12">
        <f>MATCH(CONCATENATE("DISC ",TEXT($BO455,"mmm-yyyy")),Curves!$11:$11,0)</f>
        <v>33</v>
      </c>
      <c r="CI455" s="12"/>
      <c r="CJ455" s="12">
        <f>MATCH(CONCATENATE("NG ",TEXT($BP455,"mmm-yyyy")),Curves!$11:$11,0)</f>
        <v>22</v>
      </c>
      <c r="CK455" s="12">
        <f>MATCH(CONCATENATE("B ",TEXT($BP455,"mmm-yyyy")),Curves!$11:$11,0)</f>
        <v>10</v>
      </c>
      <c r="CL455" s="12">
        <f>MATCH(CONCATENATE("DISC ",TEXT($BP455,"mmm-yyyy")),Curves!$11:$11,0)</f>
        <v>34</v>
      </c>
      <c r="CM455" s="12"/>
      <c r="CN455" s="12">
        <f>MATCH(CONCATENATE("NG ",TEXT($BQ455,"mmm-yyyy")),Curves!$11:$11,0)</f>
        <v>23</v>
      </c>
      <c r="CO455" s="12">
        <f>MATCH(CONCATENATE("B ",TEXT($BQ455,"mmm-yyyy")),Curves!$11:$11,0)</f>
        <v>11</v>
      </c>
      <c r="CP455" s="12">
        <f>MATCH(CONCATENATE("DISC ",TEXT($BQ455,"mmm-yyyy")),Curves!$11:$11,0)</f>
        <v>35</v>
      </c>
      <c r="CQ455" s="12"/>
      <c r="CR455" s="12">
        <f>MATCH(CONCATENATE("NG ",TEXT($BR455,"mmm-yyyy")),Curves!$11:$11,0)</f>
        <v>24</v>
      </c>
      <c r="CS455" s="12">
        <f>MATCH(CONCATENATE("B ",TEXT($BR455,"mmm-yyyy")),Curves!$11:$11,0)</f>
        <v>12</v>
      </c>
      <c r="CT455" s="12">
        <f>MATCH(CONCATENATE("DISC ",TEXT($BR455,"mmm-yyyy")),Curves!$11:$11,0)</f>
        <v>36</v>
      </c>
      <c r="CU455" s="12"/>
      <c r="CV455" s="12">
        <f>MATCH(CONCATENATE("NG ",TEXT($BS455,"mmm-yyyy")),Curves!$11:$11,0)</f>
        <v>25</v>
      </c>
      <c r="CW455" s="12">
        <f>MATCH(CONCATENATE("B ",TEXT($BS455,"mmm-yyyy")),Curves!$11:$11,0)</f>
        <v>13</v>
      </c>
      <c r="CX455" s="12">
        <f>MATCH(CONCATENATE("DISC ",TEXT($BS455,"mmm-yyyy")),Curves!$11:$11,0)</f>
        <v>37</v>
      </c>
      <c r="CY455" s="12"/>
      <c r="CZ455" s="12">
        <f>MATCH(CONCATENATE("NG ",TEXT($BT455,"mmm-yyyy")),Curves!$11:$11,0)</f>
        <v>26</v>
      </c>
      <c r="DA455" s="12">
        <f>MATCH(CONCATENATE("B ",TEXT($BT455,"mmm-yyyy")),Curves!$11:$11,0)</f>
        <v>14</v>
      </c>
      <c r="DB455" s="12">
        <f>MATCH(CONCATENATE("DISC ",TEXT($BT455,"mmm-yyyy")),Curves!$11:$11,0)</f>
        <v>38</v>
      </c>
      <c r="DC455" s="12"/>
      <c r="DD455" s="12">
        <f>MATCH(CONCATENATE("NG ",TEXT($BU455,"mmm-yyyy")),Curves!$11:$11,0)</f>
        <v>27</v>
      </c>
      <c r="DE455" s="12">
        <f>MATCH(CONCATENATE("B ",TEXT($BU455,"mmm-yyyy")),Curves!$11:$11,0)</f>
        <v>15</v>
      </c>
      <c r="DF455" s="12">
        <f>MATCH(CONCATENATE("DISC ",TEXT($BU455,"mmm-yyyy")),Curves!$11:$11,0)</f>
        <v>39</v>
      </c>
      <c r="DG455" s="12"/>
      <c r="DH455" s="12">
        <f>MATCH(CONCATENATE("NG ",TEXT($BV455,"mmm-yyyy")),Curves!$11:$11,0)</f>
        <v>28</v>
      </c>
      <c r="DI455" s="12">
        <f>MATCH(CONCATENATE("B ",TEXT($BV455,"mmm-yyyy")),Curves!$11:$11,0)</f>
        <v>16</v>
      </c>
      <c r="DJ455" s="12">
        <f>MATCH(CONCATENATE("DISC ",TEXT($BV455,"mmm-yyyy")),Curves!$11:$11,0)</f>
        <v>40</v>
      </c>
      <c r="DL455" s="12">
        <f>MATCH(CONCATENATE("NG ",TEXT($BW455,"mmm-yyyy")),Curves!$11:$11,0)</f>
        <v>29</v>
      </c>
      <c r="DM455" s="12">
        <f>MATCH(CONCATENATE("B ",TEXT($BW455,"mmm-yyyy")),Curves!$11:$11,0)</f>
        <v>17</v>
      </c>
      <c r="DN455" s="12">
        <f>MATCH(CONCATENATE("DISC ",TEXT($BW455,"mmm-yyyy")),Curves!$11:$11,0)</f>
        <v>41</v>
      </c>
      <c r="DP455" s="12">
        <f>MATCH(CONCATENATE("NG ",TEXT($BX455,"mmm-yyyy")),Curves!$11:$11,0)</f>
        <v>30</v>
      </c>
      <c r="DQ455" s="12">
        <f>MATCH(CONCATENATE("B ",TEXT($BX455,"mmm-yyyy")),Curves!$11:$11,0)</f>
        <v>18</v>
      </c>
      <c r="DR455" s="12">
        <f>MATCH(CONCATENATE("DISC ",TEXT($BX455,"mmm-yyyy")),Curves!$11:$11,0)</f>
        <v>42</v>
      </c>
    </row>
    <row r="456" spans="2:122" x14ac:dyDescent="0.2">
      <c r="B456" s="6" t="str">
        <f t="shared" si="567"/>
        <v/>
      </c>
      <c r="C456" s="27" t="str">
        <f>IF(Curves!C465&lt;&gt;"",Curves!C465,"")</f>
        <v/>
      </c>
      <c r="D456" s="31"/>
      <c r="E456" s="20" t="e">
        <f t="shared" si="568"/>
        <v>#N/A</v>
      </c>
      <c r="F456" s="20" t="e">
        <f t="shared" si="570"/>
        <v>#N/A</v>
      </c>
      <c r="G456" s="20" t="e">
        <f t="shared" si="571"/>
        <v>#N/A</v>
      </c>
      <c r="H456" s="20" t="e">
        <f t="shared" si="572"/>
        <v>#N/A</v>
      </c>
      <c r="I456" s="20" t="e">
        <f t="shared" si="573"/>
        <v>#N/A</v>
      </c>
      <c r="J456" s="20" t="e">
        <f t="shared" si="574"/>
        <v>#N/A</v>
      </c>
      <c r="K456" s="20" t="e">
        <f t="shared" si="575"/>
        <v>#N/A</v>
      </c>
      <c r="L456" s="20" t="e">
        <f t="shared" si="576"/>
        <v>#N/A</v>
      </c>
      <c r="M456" s="20" t="e">
        <f t="shared" si="577"/>
        <v>#N/A</v>
      </c>
      <c r="N456" s="20" t="e">
        <f t="shared" si="578"/>
        <v>#N/A</v>
      </c>
      <c r="O456" s="21" t="e">
        <f t="shared" si="579"/>
        <v>#N/A</v>
      </c>
      <c r="P456" s="20"/>
      <c r="Q456" s="50" t="e">
        <f t="shared" si="580"/>
        <v>#N/A</v>
      </c>
      <c r="R456" s="50" t="e">
        <f t="shared" si="549"/>
        <v>#N/A</v>
      </c>
      <c r="S456" s="51" t="e">
        <f t="shared" si="581"/>
        <v>#N/A</v>
      </c>
      <c r="U456" s="34" t="e">
        <f>INDEX(Curves!$A$12:$AZ$907,$CA456,CB456)</f>
        <v>#N/A</v>
      </c>
      <c r="V456" s="34" t="e">
        <f>INDEX(Curves!$A$12:$AZ$907,$CA456,CC456)</f>
        <v>#N/A</v>
      </c>
      <c r="W456" s="34" t="e">
        <f>INDEX(Curves!$A$12:$AZ$907,$CA456,CD456)</f>
        <v>#N/A</v>
      </c>
      <c r="X456" s="34"/>
      <c r="Y456" s="34" t="e">
        <f>INDEX(Curves!$A$12:$AZ$907,$CA456,CF456)</f>
        <v>#N/A</v>
      </c>
      <c r="Z456" s="34" t="e">
        <f>INDEX(Curves!$A$12:$AZ$907,$CA456,CG456)</f>
        <v>#N/A</v>
      </c>
      <c r="AA456" s="34" t="e">
        <f>INDEX(Curves!$A$12:$AZ$907,$CA456,CH456)</f>
        <v>#N/A</v>
      </c>
      <c r="AB456" s="34"/>
      <c r="AC456" s="34" t="e">
        <f>INDEX(Curves!$A$12:$AZ$907,$CA456,CJ456)</f>
        <v>#N/A</v>
      </c>
      <c r="AD456" s="34" t="e">
        <f>INDEX(Curves!$A$12:$AZ$907,$CA456,CK456)</f>
        <v>#N/A</v>
      </c>
      <c r="AE456" s="34" t="e">
        <f>INDEX(Curves!$A$12:$AZ$907,$CA456,CL456)</f>
        <v>#N/A</v>
      </c>
      <c r="AF456" s="34"/>
      <c r="AG456" s="34" t="e">
        <f>INDEX(Curves!$A$12:$AZ$907,$CA456,CN456)</f>
        <v>#N/A</v>
      </c>
      <c r="AH456" s="34" t="e">
        <f>INDEX(Curves!$A$12:$AZ$907,$CA456,CO456)</f>
        <v>#N/A</v>
      </c>
      <c r="AI456" s="34" t="e">
        <f>INDEX(Curves!$A$12:$AZ$907,$CA456,CP456)</f>
        <v>#N/A</v>
      </c>
      <c r="AJ456" s="34"/>
      <c r="AK456" s="34" t="e">
        <f>INDEX(Curves!$A$12:$AZ$907,$CA456,CR456)</f>
        <v>#N/A</v>
      </c>
      <c r="AL456" s="34" t="e">
        <f>INDEX(Curves!$A$12:$AZ$907,$CA456,CS456)</f>
        <v>#N/A</v>
      </c>
      <c r="AM456" s="34" t="e">
        <f>INDEX(Curves!$A$12:$AZ$907,$CA456,CT456)</f>
        <v>#N/A</v>
      </c>
      <c r="AN456" s="34"/>
      <c r="AO456" s="34" t="e">
        <f>INDEX(Curves!$A$12:$AZ$907,$CA456,CV456)</f>
        <v>#N/A</v>
      </c>
      <c r="AP456" s="34" t="e">
        <f>INDEX(Curves!$A$12:$AZ$907,$CA456,CW456)</f>
        <v>#N/A</v>
      </c>
      <c r="AQ456" s="34" t="e">
        <f>INDEX(Curves!$A$12:$AZ$907,$CA456,CX456)</f>
        <v>#N/A</v>
      </c>
      <c r="AR456" s="34"/>
      <c r="AS456" s="34" t="e">
        <f>INDEX(Curves!$A$12:$AZ$907,$CA456,CZ456)</f>
        <v>#N/A</v>
      </c>
      <c r="AT456" s="34" t="e">
        <f>INDEX(Curves!$A$12:$AZ$907,$CA456,DA456)</f>
        <v>#N/A</v>
      </c>
      <c r="AU456" s="34" t="e">
        <f>INDEX(Curves!$A$12:$AZ$907,$CA456,DB456)</f>
        <v>#N/A</v>
      </c>
      <c r="AV456" s="34"/>
      <c r="AW456" s="34" t="e">
        <f>INDEX(Curves!$A$12:$AZ$907,$CA456,DD456)</f>
        <v>#N/A</v>
      </c>
      <c r="AX456" s="34" t="e">
        <f>INDEX(Curves!$A$12:$AZ$907,$CA456,DE456)</f>
        <v>#N/A</v>
      </c>
      <c r="AY456" s="34" t="e">
        <f>INDEX(Curves!$A$12:$AZ$907,$CA456,DF456)</f>
        <v>#N/A</v>
      </c>
      <c r="AZ456" s="34"/>
      <c r="BA456" s="34" t="e">
        <f>INDEX(Curves!$A$12:$AZ$907,$CA456,DH456)</f>
        <v>#N/A</v>
      </c>
      <c r="BB456" s="34" t="e">
        <f>INDEX(Curves!$A$12:$AZ$907,$CA456,DI456)</f>
        <v>#N/A</v>
      </c>
      <c r="BC456" s="34" t="e">
        <f>INDEX(Curves!$A$12:$AZ$907,$CA456,DJ456)</f>
        <v>#N/A</v>
      </c>
      <c r="BD456" s="34"/>
      <c r="BE456" s="34" t="e">
        <f>INDEX(Curves!$A$12:$AZ$907,$CA456,DL456)</f>
        <v>#N/A</v>
      </c>
      <c r="BF456" s="34" t="e">
        <f>INDEX(Curves!$A$12:$AZ$907,$CA456,DM456)</f>
        <v>#N/A</v>
      </c>
      <c r="BG456" s="34" t="e">
        <f>INDEX(Curves!$A$12:$AZ$907,$CA456,DN456)</f>
        <v>#N/A</v>
      </c>
      <c r="BH456" s="34"/>
      <c r="BI456" s="34" t="e">
        <f>INDEX(Curves!$A$12:$AZ$907,$CA456,DP456)</f>
        <v>#N/A</v>
      </c>
      <c r="BJ456" s="34" t="e">
        <f>INDEX(Curves!$A$12:$AZ$907,$CA456,DQ456)</f>
        <v>#N/A</v>
      </c>
      <c r="BK456" s="34" t="e">
        <f>INDEX(Curves!$A$12:$AZ$907,$CA456,DR456)</f>
        <v>#N/A</v>
      </c>
      <c r="BL456"/>
      <c r="BM456"/>
      <c r="BN456" s="17">
        <f t="shared" si="583"/>
        <v>36647</v>
      </c>
      <c r="BO456" s="17">
        <f t="shared" ref="BO456:BX456" si="587">EOMONTH(BN456,1)</f>
        <v>36707</v>
      </c>
      <c r="BP456" s="17">
        <f t="shared" si="587"/>
        <v>36738</v>
      </c>
      <c r="BQ456" s="17">
        <f t="shared" si="587"/>
        <v>36769</v>
      </c>
      <c r="BR456" s="17">
        <f t="shared" si="587"/>
        <v>36799</v>
      </c>
      <c r="BS456" s="17">
        <f t="shared" si="587"/>
        <v>36830</v>
      </c>
      <c r="BT456" s="17">
        <f t="shared" si="587"/>
        <v>36860</v>
      </c>
      <c r="BU456" s="17">
        <f t="shared" si="587"/>
        <v>36891</v>
      </c>
      <c r="BV456" s="17">
        <f t="shared" si="587"/>
        <v>36922</v>
      </c>
      <c r="BW456" s="17">
        <f t="shared" si="587"/>
        <v>36950</v>
      </c>
      <c r="BX456" s="17">
        <f t="shared" si="587"/>
        <v>36981</v>
      </c>
      <c r="BY456" s="9"/>
      <c r="CA456" s="12" t="e">
        <f>MATCH(C456,Curves!$C$12:$C$433,0)</f>
        <v>#N/A</v>
      </c>
      <c r="CB456" s="12">
        <f>MATCH(CONCATENATE("NG ",TEXT($BN456,"mmm-yyyy")),Curves!$11:$11,0)</f>
        <v>20</v>
      </c>
      <c r="CC456" s="12">
        <f>MATCH(CONCATENATE("B ",TEXT($BN456,"mmm-yyyy")),Curves!$11:$11,0)</f>
        <v>8</v>
      </c>
      <c r="CD456" s="12">
        <f>MATCH(CONCATENATE("DISC ",TEXT($BN456,"mmm-yyyy")),Curves!$11:$11,0)</f>
        <v>32</v>
      </c>
      <c r="CE456" s="12"/>
      <c r="CF456" s="12">
        <f>MATCH(CONCATENATE("NG ",TEXT($BO456,"mmm-yyyy")),Curves!$11:$11,0)</f>
        <v>21</v>
      </c>
      <c r="CG456" s="12">
        <f>MATCH(CONCATENATE("B ",TEXT($BO456,"mmm-yyyy")),Curves!$11:$11,0)</f>
        <v>9</v>
      </c>
      <c r="CH456" s="12">
        <f>MATCH(CONCATENATE("DISC ",TEXT($BO456,"mmm-yyyy")),Curves!$11:$11,0)</f>
        <v>33</v>
      </c>
      <c r="CI456" s="12"/>
      <c r="CJ456" s="12">
        <f>MATCH(CONCATENATE("NG ",TEXT($BP456,"mmm-yyyy")),Curves!$11:$11,0)</f>
        <v>22</v>
      </c>
      <c r="CK456" s="12">
        <f>MATCH(CONCATENATE("B ",TEXT($BP456,"mmm-yyyy")),Curves!$11:$11,0)</f>
        <v>10</v>
      </c>
      <c r="CL456" s="12">
        <f>MATCH(CONCATENATE("DISC ",TEXT($BP456,"mmm-yyyy")),Curves!$11:$11,0)</f>
        <v>34</v>
      </c>
      <c r="CM456" s="12"/>
      <c r="CN456" s="12">
        <f>MATCH(CONCATENATE("NG ",TEXT($BQ456,"mmm-yyyy")),Curves!$11:$11,0)</f>
        <v>23</v>
      </c>
      <c r="CO456" s="12">
        <f>MATCH(CONCATENATE("B ",TEXT($BQ456,"mmm-yyyy")),Curves!$11:$11,0)</f>
        <v>11</v>
      </c>
      <c r="CP456" s="12">
        <f>MATCH(CONCATENATE("DISC ",TEXT($BQ456,"mmm-yyyy")),Curves!$11:$11,0)</f>
        <v>35</v>
      </c>
      <c r="CQ456" s="12"/>
      <c r="CR456" s="12">
        <f>MATCH(CONCATENATE("NG ",TEXT($BR456,"mmm-yyyy")),Curves!$11:$11,0)</f>
        <v>24</v>
      </c>
      <c r="CS456" s="12">
        <f>MATCH(CONCATENATE("B ",TEXT($BR456,"mmm-yyyy")),Curves!$11:$11,0)</f>
        <v>12</v>
      </c>
      <c r="CT456" s="12">
        <f>MATCH(CONCATENATE("DISC ",TEXT($BR456,"mmm-yyyy")),Curves!$11:$11,0)</f>
        <v>36</v>
      </c>
      <c r="CU456" s="12"/>
      <c r="CV456" s="12">
        <f>MATCH(CONCATENATE("NG ",TEXT($BS456,"mmm-yyyy")),Curves!$11:$11,0)</f>
        <v>25</v>
      </c>
      <c r="CW456" s="12">
        <f>MATCH(CONCATENATE("B ",TEXT($BS456,"mmm-yyyy")),Curves!$11:$11,0)</f>
        <v>13</v>
      </c>
      <c r="CX456" s="12">
        <f>MATCH(CONCATENATE("DISC ",TEXT($BS456,"mmm-yyyy")),Curves!$11:$11,0)</f>
        <v>37</v>
      </c>
      <c r="CY456" s="12"/>
      <c r="CZ456" s="12">
        <f>MATCH(CONCATENATE("NG ",TEXT($BT456,"mmm-yyyy")),Curves!$11:$11,0)</f>
        <v>26</v>
      </c>
      <c r="DA456" s="12">
        <f>MATCH(CONCATENATE("B ",TEXT($BT456,"mmm-yyyy")),Curves!$11:$11,0)</f>
        <v>14</v>
      </c>
      <c r="DB456" s="12">
        <f>MATCH(CONCATENATE("DISC ",TEXT($BT456,"mmm-yyyy")),Curves!$11:$11,0)</f>
        <v>38</v>
      </c>
      <c r="DC456" s="12"/>
      <c r="DD456" s="12">
        <f>MATCH(CONCATENATE("NG ",TEXT($BU456,"mmm-yyyy")),Curves!$11:$11,0)</f>
        <v>27</v>
      </c>
      <c r="DE456" s="12">
        <f>MATCH(CONCATENATE("B ",TEXT($BU456,"mmm-yyyy")),Curves!$11:$11,0)</f>
        <v>15</v>
      </c>
      <c r="DF456" s="12">
        <f>MATCH(CONCATENATE("DISC ",TEXT($BU456,"mmm-yyyy")),Curves!$11:$11,0)</f>
        <v>39</v>
      </c>
      <c r="DG456" s="12"/>
      <c r="DH456" s="12">
        <f>MATCH(CONCATENATE("NG ",TEXT($BV456,"mmm-yyyy")),Curves!$11:$11,0)</f>
        <v>28</v>
      </c>
      <c r="DI456" s="12">
        <f>MATCH(CONCATENATE("B ",TEXT($BV456,"mmm-yyyy")),Curves!$11:$11,0)</f>
        <v>16</v>
      </c>
      <c r="DJ456" s="12">
        <f>MATCH(CONCATENATE("DISC ",TEXT($BV456,"mmm-yyyy")),Curves!$11:$11,0)</f>
        <v>40</v>
      </c>
      <c r="DL456" s="12">
        <f>MATCH(CONCATENATE("NG ",TEXT($BW456,"mmm-yyyy")),Curves!$11:$11,0)</f>
        <v>29</v>
      </c>
      <c r="DM456" s="12">
        <f>MATCH(CONCATENATE("B ",TEXT($BW456,"mmm-yyyy")),Curves!$11:$11,0)</f>
        <v>17</v>
      </c>
      <c r="DN456" s="12">
        <f>MATCH(CONCATENATE("DISC ",TEXT($BW456,"mmm-yyyy")),Curves!$11:$11,0)</f>
        <v>41</v>
      </c>
      <c r="DP456" s="12">
        <f>MATCH(CONCATENATE("NG ",TEXT($BX456,"mmm-yyyy")),Curves!$11:$11,0)</f>
        <v>30</v>
      </c>
      <c r="DQ456" s="12">
        <f>MATCH(CONCATENATE("B ",TEXT($BX456,"mmm-yyyy")),Curves!$11:$11,0)</f>
        <v>18</v>
      </c>
      <c r="DR456" s="12">
        <f>MATCH(CONCATENATE("DISC ",TEXT($BX456,"mmm-yyyy")),Curves!$11:$11,0)</f>
        <v>42</v>
      </c>
    </row>
    <row r="457" spans="2:122" x14ac:dyDescent="0.2">
      <c r="B457" s="6" t="str">
        <f t="shared" si="567"/>
        <v/>
      </c>
      <c r="C457" s="27" t="str">
        <f>IF(Curves!C466&lt;&gt;"",Curves!C466,"")</f>
        <v/>
      </c>
      <c r="D457" s="31"/>
      <c r="E457" s="20" t="e">
        <f t="shared" si="568"/>
        <v>#N/A</v>
      </c>
      <c r="F457" s="20" t="e">
        <f t="shared" si="570"/>
        <v>#N/A</v>
      </c>
      <c r="G457" s="20" t="e">
        <f t="shared" si="571"/>
        <v>#N/A</v>
      </c>
      <c r="H457" s="20" t="e">
        <f t="shared" si="572"/>
        <v>#N/A</v>
      </c>
      <c r="I457" s="20" t="e">
        <f t="shared" si="573"/>
        <v>#N/A</v>
      </c>
      <c r="J457" s="20" t="e">
        <f t="shared" si="574"/>
        <v>#N/A</v>
      </c>
      <c r="K457" s="20" t="e">
        <f t="shared" si="575"/>
        <v>#N/A</v>
      </c>
      <c r="L457" s="20" t="e">
        <f t="shared" si="576"/>
        <v>#N/A</v>
      </c>
      <c r="M457" s="20" t="e">
        <f t="shared" si="577"/>
        <v>#N/A</v>
      </c>
      <c r="N457" s="20" t="e">
        <f t="shared" si="578"/>
        <v>#N/A</v>
      </c>
      <c r="O457" s="21" t="e">
        <f t="shared" si="579"/>
        <v>#N/A</v>
      </c>
      <c r="P457" s="20"/>
      <c r="Q457" s="50" t="e">
        <f t="shared" si="580"/>
        <v>#N/A</v>
      </c>
      <c r="R457" s="50" t="e">
        <f t="shared" si="549"/>
        <v>#N/A</v>
      </c>
      <c r="S457" s="51" t="e">
        <f t="shared" si="581"/>
        <v>#N/A</v>
      </c>
      <c r="U457" s="34" t="e">
        <f>INDEX(Curves!$A$12:$AZ$907,$CA457,CB457)</f>
        <v>#N/A</v>
      </c>
      <c r="V457" s="34" t="e">
        <f>INDEX(Curves!$A$12:$AZ$907,$CA457,CC457)</f>
        <v>#N/A</v>
      </c>
      <c r="W457" s="34" t="e">
        <f>INDEX(Curves!$A$12:$AZ$907,$CA457,CD457)</f>
        <v>#N/A</v>
      </c>
      <c r="X457" s="34"/>
      <c r="Y457" s="34" t="e">
        <f>INDEX(Curves!$A$12:$AZ$907,$CA457,CF457)</f>
        <v>#N/A</v>
      </c>
      <c r="Z457" s="34" t="e">
        <f>INDEX(Curves!$A$12:$AZ$907,$CA457,CG457)</f>
        <v>#N/A</v>
      </c>
      <c r="AA457" s="34" t="e">
        <f>INDEX(Curves!$A$12:$AZ$907,$CA457,CH457)</f>
        <v>#N/A</v>
      </c>
      <c r="AB457" s="34"/>
      <c r="AC457" s="34" t="e">
        <f>INDEX(Curves!$A$12:$AZ$907,$CA457,CJ457)</f>
        <v>#N/A</v>
      </c>
      <c r="AD457" s="34" t="e">
        <f>INDEX(Curves!$A$12:$AZ$907,$CA457,CK457)</f>
        <v>#N/A</v>
      </c>
      <c r="AE457" s="34" t="e">
        <f>INDEX(Curves!$A$12:$AZ$907,$CA457,CL457)</f>
        <v>#N/A</v>
      </c>
      <c r="AF457" s="34"/>
      <c r="AG457" s="34" t="e">
        <f>INDEX(Curves!$A$12:$AZ$907,$CA457,CN457)</f>
        <v>#N/A</v>
      </c>
      <c r="AH457" s="34" t="e">
        <f>INDEX(Curves!$A$12:$AZ$907,$CA457,CO457)</f>
        <v>#N/A</v>
      </c>
      <c r="AI457" s="34" t="e">
        <f>INDEX(Curves!$A$12:$AZ$907,$CA457,CP457)</f>
        <v>#N/A</v>
      </c>
      <c r="AJ457" s="34"/>
      <c r="AK457" s="34" t="e">
        <f>INDEX(Curves!$A$12:$AZ$907,$CA457,CR457)</f>
        <v>#N/A</v>
      </c>
      <c r="AL457" s="34" t="e">
        <f>INDEX(Curves!$A$12:$AZ$907,$CA457,CS457)</f>
        <v>#N/A</v>
      </c>
      <c r="AM457" s="34" t="e">
        <f>INDEX(Curves!$A$12:$AZ$907,$CA457,CT457)</f>
        <v>#N/A</v>
      </c>
      <c r="AN457" s="34"/>
      <c r="AO457" s="34" t="e">
        <f>INDEX(Curves!$A$12:$AZ$907,$CA457,CV457)</f>
        <v>#N/A</v>
      </c>
      <c r="AP457" s="34" t="e">
        <f>INDEX(Curves!$A$12:$AZ$907,$CA457,CW457)</f>
        <v>#N/A</v>
      </c>
      <c r="AQ457" s="34" t="e">
        <f>INDEX(Curves!$A$12:$AZ$907,$CA457,CX457)</f>
        <v>#N/A</v>
      </c>
      <c r="AR457" s="34"/>
      <c r="AS457" s="34" t="e">
        <f>INDEX(Curves!$A$12:$AZ$907,$CA457,CZ457)</f>
        <v>#N/A</v>
      </c>
      <c r="AT457" s="34" t="e">
        <f>INDEX(Curves!$A$12:$AZ$907,$CA457,DA457)</f>
        <v>#N/A</v>
      </c>
      <c r="AU457" s="34" t="e">
        <f>INDEX(Curves!$A$12:$AZ$907,$CA457,DB457)</f>
        <v>#N/A</v>
      </c>
      <c r="AV457" s="34"/>
      <c r="AW457" s="34" t="e">
        <f>INDEX(Curves!$A$12:$AZ$907,$CA457,DD457)</f>
        <v>#N/A</v>
      </c>
      <c r="AX457" s="34" t="e">
        <f>INDEX(Curves!$A$12:$AZ$907,$CA457,DE457)</f>
        <v>#N/A</v>
      </c>
      <c r="AY457" s="34" t="e">
        <f>INDEX(Curves!$A$12:$AZ$907,$CA457,DF457)</f>
        <v>#N/A</v>
      </c>
      <c r="AZ457" s="34"/>
      <c r="BA457" s="34" t="e">
        <f>INDEX(Curves!$A$12:$AZ$907,$CA457,DH457)</f>
        <v>#N/A</v>
      </c>
      <c r="BB457" s="34" t="e">
        <f>INDEX(Curves!$A$12:$AZ$907,$CA457,DI457)</f>
        <v>#N/A</v>
      </c>
      <c r="BC457" s="34" t="e">
        <f>INDEX(Curves!$A$12:$AZ$907,$CA457,DJ457)</f>
        <v>#N/A</v>
      </c>
      <c r="BD457" s="34"/>
      <c r="BE457" s="34" t="e">
        <f>INDEX(Curves!$A$12:$AZ$907,$CA457,DL457)</f>
        <v>#N/A</v>
      </c>
      <c r="BF457" s="34" t="e">
        <f>INDEX(Curves!$A$12:$AZ$907,$CA457,DM457)</f>
        <v>#N/A</v>
      </c>
      <c r="BG457" s="34" t="e">
        <f>INDEX(Curves!$A$12:$AZ$907,$CA457,DN457)</f>
        <v>#N/A</v>
      </c>
      <c r="BH457" s="34"/>
      <c r="BI457" s="34" t="e">
        <f>INDEX(Curves!$A$12:$AZ$907,$CA457,DP457)</f>
        <v>#N/A</v>
      </c>
      <c r="BJ457" s="34" t="e">
        <f>INDEX(Curves!$A$12:$AZ$907,$CA457,DQ457)</f>
        <v>#N/A</v>
      </c>
      <c r="BK457" s="34" t="e">
        <f>INDEX(Curves!$A$12:$AZ$907,$CA457,DR457)</f>
        <v>#N/A</v>
      </c>
      <c r="BL457"/>
      <c r="BM457"/>
      <c r="BN457" s="17">
        <f t="shared" si="583"/>
        <v>36647</v>
      </c>
      <c r="BO457" s="17">
        <f t="shared" ref="BO457:BX457" si="588">EOMONTH(BN457,1)</f>
        <v>36707</v>
      </c>
      <c r="BP457" s="17">
        <f t="shared" si="588"/>
        <v>36738</v>
      </c>
      <c r="BQ457" s="17">
        <f t="shared" si="588"/>
        <v>36769</v>
      </c>
      <c r="BR457" s="17">
        <f t="shared" si="588"/>
        <v>36799</v>
      </c>
      <c r="BS457" s="17">
        <f t="shared" si="588"/>
        <v>36830</v>
      </c>
      <c r="BT457" s="17">
        <f t="shared" si="588"/>
        <v>36860</v>
      </c>
      <c r="BU457" s="17">
        <f t="shared" si="588"/>
        <v>36891</v>
      </c>
      <c r="BV457" s="17">
        <f t="shared" si="588"/>
        <v>36922</v>
      </c>
      <c r="BW457" s="17">
        <f t="shared" si="588"/>
        <v>36950</v>
      </c>
      <c r="BX457" s="17">
        <f t="shared" si="588"/>
        <v>36981</v>
      </c>
      <c r="BY457" s="9"/>
      <c r="CA457" s="12" t="e">
        <f>MATCH(C457,Curves!$C$12:$C$433,0)</f>
        <v>#N/A</v>
      </c>
      <c r="CB457" s="12">
        <f>MATCH(CONCATENATE("NG ",TEXT($BN457,"mmm-yyyy")),Curves!$11:$11,0)</f>
        <v>20</v>
      </c>
      <c r="CC457" s="12">
        <f>MATCH(CONCATENATE("B ",TEXT($BN457,"mmm-yyyy")),Curves!$11:$11,0)</f>
        <v>8</v>
      </c>
      <c r="CD457" s="12">
        <f>MATCH(CONCATENATE("DISC ",TEXT($BN457,"mmm-yyyy")),Curves!$11:$11,0)</f>
        <v>32</v>
      </c>
      <c r="CE457" s="12"/>
      <c r="CF457" s="12">
        <f>MATCH(CONCATENATE("NG ",TEXT($BO457,"mmm-yyyy")),Curves!$11:$11,0)</f>
        <v>21</v>
      </c>
      <c r="CG457" s="12">
        <f>MATCH(CONCATENATE("B ",TEXT($BO457,"mmm-yyyy")),Curves!$11:$11,0)</f>
        <v>9</v>
      </c>
      <c r="CH457" s="12">
        <f>MATCH(CONCATENATE("DISC ",TEXT($BO457,"mmm-yyyy")),Curves!$11:$11,0)</f>
        <v>33</v>
      </c>
      <c r="CI457" s="12"/>
      <c r="CJ457" s="12">
        <f>MATCH(CONCATENATE("NG ",TEXT($BP457,"mmm-yyyy")),Curves!$11:$11,0)</f>
        <v>22</v>
      </c>
      <c r="CK457" s="12">
        <f>MATCH(CONCATENATE("B ",TEXT($BP457,"mmm-yyyy")),Curves!$11:$11,0)</f>
        <v>10</v>
      </c>
      <c r="CL457" s="12">
        <f>MATCH(CONCATENATE("DISC ",TEXT($BP457,"mmm-yyyy")),Curves!$11:$11,0)</f>
        <v>34</v>
      </c>
      <c r="CM457" s="12"/>
      <c r="CN457" s="12">
        <f>MATCH(CONCATENATE("NG ",TEXT($BQ457,"mmm-yyyy")),Curves!$11:$11,0)</f>
        <v>23</v>
      </c>
      <c r="CO457" s="12">
        <f>MATCH(CONCATENATE("B ",TEXT($BQ457,"mmm-yyyy")),Curves!$11:$11,0)</f>
        <v>11</v>
      </c>
      <c r="CP457" s="12">
        <f>MATCH(CONCATENATE("DISC ",TEXT($BQ457,"mmm-yyyy")),Curves!$11:$11,0)</f>
        <v>35</v>
      </c>
      <c r="CQ457" s="12"/>
      <c r="CR457" s="12">
        <f>MATCH(CONCATENATE("NG ",TEXT($BR457,"mmm-yyyy")),Curves!$11:$11,0)</f>
        <v>24</v>
      </c>
      <c r="CS457" s="12">
        <f>MATCH(CONCATENATE("B ",TEXT($BR457,"mmm-yyyy")),Curves!$11:$11,0)</f>
        <v>12</v>
      </c>
      <c r="CT457" s="12">
        <f>MATCH(CONCATENATE("DISC ",TEXT($BR457,"mmm-yyyy")),Curves!$11:$11,0)</f>
        <v>36</v>
      </c>
      <c r="CU457" s="12"/>
      <c r="CV457" s="12">
        <f>MATCH(CONCATENATE("NG ",TEXT($BS457,"mmm-yyyy")),Curves!$11:$11,0)</f>
        <v>25</v>
      </c>
      <c r="CW457" s="12">
        <f>MATCH(CONCATENATE("B ",TEXT($BS457,"mmm-yyyy")),Curves!$11:$11,0)</f>
        <v>13</v>
      </c>
      <c r="CX457" s="12">
        <f>MATCH(CONCATENATE("DISC ",TEXT($BS457,"mmm-yyyy")),Curves!$11:$11,0)</f>
        <v>37</v>
      </c>
      <c r="CY457" s="12"/>
      <c r="CZ457" s="12">
        <f>MATCH(CONCATENATE("NG ",TEXT($BT457,"mmm-yyyy")),Curves!$11:$11,0)</f>
        <v>26</v>
      </c>
      <c r="DA457" s="12">
        <f>MATCH(CONCATENATE("B ",TEXT($BT457,"mmm-yyyy")),Curves!$11:$11,0)</f>
        <v>14</v>
      </c>
      <c r="DB457" s="12">
        <f>MATCH(CONCATENATE("DISC ",TEXT($BT457,"mmm-yyyy")),Curves!$11:$11,0)</f>
        <v>38</v>
      </c>
      <c r="DC457" s="12"/>
      <c r="DD457" s="12">
        <f>MATCH(CONCATENATE("NG ",TEXT($BU457,"mmm-yyyy")),Curves!$11:$11,0)</f>
        <v>27</v>
      </c>
      <c r="DE457" s="12">
        <f>MATCH(CONCATENATE("B ",TEXT($BU457,"mmm-yyyy")),Curves!$11:$11,0)</f>
        <v>15</v>
      </c>
      <c r="DF457" s="12">
        <f>MATCH(CONCATENATE("DISC ",TEXT($BU457,"mmm-yyyy")),Curves!$11:$11,0)</f>
        <v>39</v>
      </c>
      <c r="DG457" s="12"/>
      <c r="DH457" s="12">
        <f>MATCH(CONCATENATE("NG ",TEXT($BV457,"mmm-yyyy")),Curves!$11:$11,0)</f>
        <v>28</v>
      </c>
      <c r="DI457" s="12">
        <f>MATCH(CONCATENATE("B ",TEXT($BV457,"mmm-yyyy")),Curves!$11:$11,0)</f>
        <v>16</v>
      </c>
      <c r="DJ457" s="12">
        <f>MATCH(CONCATENATE("DISC ",TEXT($BV457,"mmm-yyyy")),Curves!$11:$11,0)</f>
        <v>40</v>
      </c>
      <c r="DL457" s="12">
        <f>MATCH(CONCATENATE("NG ",TEXT($BW457,"mmm-yyyy")),Curves!$11:$11,0)</f>
        <v>29</v>
      </c>
      <c r="DM457" s="12">
        <f>MATCH(CONCATENATE("B ",TEXT($BW457,"mmm-yyyy")),Curves!$11:$11,0)</f>
        <v>17</v>
      </c>
      <c r="DN457" s="12">
        <f>MATCH(CONCATENATE("DISC ",TEXT($BW457,"mmm-yyyy")),Curves!$11:$11,0)</f>
        <v>41</v>
      </c>
      <c r="DP457" s="12">
        <f>MATCH(CONCATENATE("NG ",TEXT($BX457,"mmm-yyyy")),Curves!$11:$11,0)</f>
        <v>30</v>
      </c>
      <c r="DQ457" s="12">
        <f>MATCH(CONCATENATE("B ",TEXT($BX457,"mmm-yyyy")),Curves!$11:$11,0)</f>
        <v>18</v>
      </c>
      <c r="DR457" s="12">
        <f>MATCH(CONCATENATE("DISC ",TEXT($BX457,"mmm-yyyy")),Curves!$11:$11,0)</f>
        <v>42</v>
      </c>
    </row>
    <row r="458" spans="2:122" x14ac:dyDescent="0.2">
      <c r="B458" s="6" t="str">
        <f t="shared" si="567"/>
        <v/>
      </c>
      <c r="C458" s="27" t="str">
        <f>IF(Curves!C467&lt;&gt;"",Curves!C467,"")</f>
        <v/>
      </c>
      <c r="D458" s="31"/>
      <c r="E458" s="20" t="e">
        <f t="shared" si="568"/>
        <v>#N/A</v>
      </c>
      <c r="F458" s="20" t="e">
        <f t="shared" si="570"/>
        <v>#N/A</v>
      </c>
      <c r="G458" s="20" t="e">
        <f t="shared" si="571"/>
        <v>#N/A</v>
      </c>
      <c r="H458" s="20" t="e">
        <f t="shared" si="572"/>
        <v>#N/A</v>
      </c>
      <c r="I458" s="20" t="e">
        <f t="shared" si="573"/>
        <v>#N/A</v>
      </c>
      <c r="J458" s="20" t="e">
        <f t="shared" si="574"/>
        <v>#N/A</v>
      </c>
      <c r="K458" s="20" t="e">
        <f t="shared" si="575"/>
        <v>#N/A</v>
      </c>
      <c r="L458" s="20" t="e">
        <f t="shared" si="576"/>
        <v>#N/A</v>
      </c>
      <c r="M458" s="20" t="e">
        <f t="shared" si="577"/>
        <v>#N/A</v>
      </c>
      <c r="N458" s="20" t="e">
        <f t="shared" si="578"/>
        <v>#N/A</v>
      </c>
      <c r="O458" s="21" t="e">
        <f t="shared" si="579"/>
        <v>#N/A</v>
      </c>
      <c r="P458" s="20"/>
      <c r="Q458" s="50" t="e">
        <f t="shared" si="580"/>
        <v>#N/A</v>
      </c>
      <c r="R458" s="50" t="e">
        <f t="shared" si="549"/>
        <v>#N/A</v>
      </c>
      <c r="S458" s="51" t="e">
        <f t="shared" si="581"/>
        <v>#N/A</v>
      </c>
      <c r="U458" s="34" t="e">
        <f>INDEX(Curves!$A$12:$AZ$907,$CA458,CB458)</f>
        <v>#N/A</v>
      </c>
      <c r="V458" s="34" t="e">
        <f>INDEX(Curves!$A$12:$AZ$907,$CA458,CC458)</f>
        <v>#N/A</v>
      </c>
      <c r="W458" s="34" t="e">
        <f>INDEX(Curves!$A$12:$AZ$907,$CA458,CD458)</f>
        <v>#N/A</v>
      </c>
      <c r="X458" s="34"/>
      <c r="Y458" s="34" t="e">
        <f>INDEX(Curves!$A$12:$AZ$907,$CA458,CF458)</f>
        <v>#N/A</v>
      </c>
      <c r="Z458" s="34" t="e">
        <f>INDEX(Curves!$A$12:$AZ$907,$CA458,CG458)</f>
        <v>#N/A</v>
      </c>
      <c r="AA458" s="34" t="e">
        <f>INDEX(Curves!$A$12:$AZ$907,$CA458,CH458)</f>
        <v>#N/A</v>
      </c>
      <c r="AB458" s="34"/>
      <c r="AC458" s="34" t="e">
        <f>INDEX(Curves!$A$12:$AZ$907,$CA458,CJ458)</f>
        <v>#N/A</v>
      </c>
      <c r="AD458" s="34" t="e">
        <f>INDEX(Curves!$A$12:$AZ$907,$CA458,CK458)</f>
        <v>#N/A</v>
      </c>
      <c r="AE458" s="34" t="e">
        <f>INDEX(Curves!$A$12:$AZ$907,$CA458,CL458)</f>
        <v>#N/A</v>
      </c>
      <c r="AF458" s="34"/>
      <c r="AG458" s="34" t="e">
        <f>INDEX(Curves!$A$12:$AZ$907,$CA458,CN458)</f>
        <v>#N/A</v>
      </c>
      <c r="AH458" s="34" t="e">
        <f>INDEX(Curves!$A$12:$AZ$907,$CA458,CO458)</f>
        <v>#N/A</v>
      </c>
      <c r="AI458" s="34" t="e">
        <f>INDEX(Curves!$A$12:$AZ$907,$CA458,CP458)</f>
        <v>#N/A</v>
      </c>
      <c r="AJ458" s="34"/>
      <c r="AK458" s="34" t="e">
        <f>INDEX(Curves!$A$12:$AZ$907,$CA458,CR458)</f>
        <v>#N/A</v>
      </c>
      <c r="AL458" s="34" t="e">
        <f>INDEX(Curves!$A$12:$AZ$907,$CA458,CS458)</f>
        <v>#N/A</v>
      </c>
      <c r="AM458" s="34" t="e">
        <f>INDEX(Curves!$A$12:$AZ$907,$CA458,CT458)</f>
        <v>#N/A</v>
      </c>
      <c r="AN458" s="34"/>
      <c r="AO458" s="34" t="e">
        <f>INDEX(Curves!$A$12:$AZ$907,$CA458,CV458)</f>
        <v>#N/A</v>
      </c>
      <c r="AP458" s="34" t="e">
        <f>INDEX(Curves!$A$12:$AZ$907,$CA458,CW458)</f>
        <v>#N/A</v>
      </c>
      <c r="AQ458" s="34" t="e">
        <f>INDEX(Curves!$A$12:$AZ$907,$CA458,CX458)</f>
        <v>#N/A</v>
      </c>
      <c r="AR458" s="34"/>
      <c r="AS458" s="34" t="e">
        <f>INDEX(Curves!$A$12:$AZ$907,$CA458,CZ458)</f>
        <v>#N/A</v>
      </c>
      <c r="AT458" s="34" t="e">
        <f>INDEX(Curves!$A$12:$AZ$907,$CA458,DA458)</f>
        <v>#N/A</v>
      </c>
      <c r="AU458" s="34" t="e">
        <f>INDEX(Curves!$A$12:$AZ$907,$CA458,DB458)</f>
        <v>#N/A</v>
      </c>
      <c r="AV458" s="34"/>
      <c r="AW458" s="34" t="e">
        <f>INDEX(Curves!$A$12:$AZ$907,$CA458,DD458)</f>
        <v>#N/A</v>
      </c>
      <c r="AX458" s="34" t="e">
        <f>INDEX(Curves!$A$12:$AZ$907,$CA458,DE458)</f>
        <v>#N/A</v>
      </c>
      <c r="AY458" s="34" t="e">
        <f>INDEX(Curves!$A$12:$AZ$907,$CA458,DF458)</f>
        <v>#N/A</v>
      </c>
      <c r="AZ458" s="34"/>
      <c r="BA458" s="34" t="e">
        <f>INDEX(Curves!$A$12:$AZ$907,$CA458,DH458)</f>
        <v>#N/A</v>
      </c>
      <c r="BB458" s="34" t="e">
        <f>INDEX(Curves!$A$12:$AZ$907,$CA458,DI458)</f>
        <v>#N/A</v>
      </c>
      <c r="BC458" s="34" t="e">
        <f>INDEX(Curves!$A$12:$AZ$907,$CA458,DJ458)</f>
        <v>#N/A</v>
      </c>
      <c r="BD458" s="34"/>
      <c r="BE458" s="34" t="e">
        <f>INDEX(Curves!$A$12:$AZ$907,$CA458,DL458)</f>
        <v>#N/A</v>
      </c>
      <c r="BF458" s="34" t="e">
        <f>INDEX(Curves!$A$12:$AZ$907,$CA458,DM458)</f>
        <v>#N/A</v>
      </c>
      <c r="BG458" s="34" t="e">
        <f>INDEX(Curves!$A$12:$AZ$907,$CA458,DN458)</f>
        <v>#N/A</v>
      </c>
      <c r="BH458" s="34"/>
      <c r="BI458" s="34" t="e">
        <f>INDEX(Curves!$A$12:$AZ$907,$CA458,DP458)</f>
        <v>#N/A</v>
      </c>
      <c r="BJ458" s="34" t="e">
        <f>INDEX(Curves!$A$12:$AZ$907,$CA458,DQ458)</f>
        <v>#N/A</v>
      </c>
      <c r="BK458" s="34" t="e">
        <f>INDEX(Curves!$A$12:$AZ$907,$CA458,DR458)</f>
        <v>#N/A</v>
      </c>
      <c r="BL458"/>
      <c r="BM458"/>
      <c r="BN458" s="17">
        <f t="shared" si="583"/>
        <v>36647</v>
      </c>
      <c r="BO458" s="17">
        <f t="shared" ref="BO458:BX458" si="589">EOMONTH(BN458,1)</f>
        <v>36707</v>
      </c>
      <c r="BP458" s="17">
        <f t="shared" si="589"/>
        <v>36738</v>
      </c>
      <c r="BQ458" s="17">
        <f t="shared" si="589"/>
        <v>36769</v>
      </c>
      <c r="BR458" s="17">
        <f t="shared" si="589"/>
        <v>36799</v>
      </c>
      <c r="BS458" s="17">
        <f t="shared" si="589"/>
        <v>36830</v>
      </c>
      <c r="BT458" s="17">
        <f t="shared" si="589"/>
        <v>36860</v>
      </c>
      <c r="BU458" s="17">
        <f t="shared" si="589"/>
        <v>36891</v>
      </c>
      <c r="BV458" s="17">
        <f t="shared" si="589"/>
        <v>36922</v>
      </c>
      <c r="BW458" s="17">
        <f t="shared" si="589"/>
        <v>36950</v>
      </c>
      <c r="BX458" s="17">
        <f t="shared" si="589"/>
        <v>36981</v>
      </c>
      <c r="BY458" s="9"/>
      <c r="CA458" s="12" t="e">
        <f>MATCH(C458,Curves!$C$12:$C$433,0)</f>
        <v>#N/A</v>
      </c>
      <c r="CB458" s="12">
        <f>MATCH(CONCATENATE("NG ",TEXT($BN458,"mmm-yyyy")),Curves!$11:$11,0)</f>
        <v>20</v>
      </c>
      <c r="CC458" s="12">
        <f>MATCH(CONCATENATE("B ",TEXT($BN458,"mmm-yyyy")),Curves!$11:$11,0)</f>
        <v>8</v>
      </c>
      <c r="CD458" s="12">
        <f>MATCH(CONCATENATE("DISC ",TEXT($BN458,"mmm-yyyy")),Curves!$11:$11,0)</f>
        <v>32</v>
      </c>
      <c r="CE458" s="12"/>
      <c r="CF458" s="12">
        <f>MATCH(CONCATENATE("NG ",TEXT($BO458,"mmm-yyyy")),Curves!$11:$11,0)</f>
        <v>21</v>
      </c>
      <c r="CG458" s="12">
        <f>MATCH(CONCATENATE("B ",TEXT($BO458,"mmm-yyyy")),Curves!$11:$11,0)</f>
        <v>9</v>
      </c>
      <c r="CH458" s="12">
        <f>MATCH(CONCATENATE("DISC ",TEXT($BO458,"mmm-yyyy")),Curves!$11:$11,0)</f>
        <v>33</v>
      </c>
      <c r="CI458" s="12"/>
      <c r="CJ458" s="12">
        <f>MATCH(CONCATENATE("NG ",TEXT($BP458,"mmm-yyyy")),Curves!$11:$11,0)</f>
        <v>22</v>
      </c>
      <c r="CK458" s="12">
        <f>MATCH(CONCATENATE("B ",TEXT($BP458,"mmm-yyyy")),Curves!$11:$11,0)</f>
        <v>10</v>
      </c>
      <c r="CL458" s="12">
        <f>MATCH(CONCATENATE("DISC ",TEXT($BP458,"mmm-yyyy")),Curves!$11:$11,0)</f>
        <v>34</v>
      </c>
      <c r="CM458" s="12"/>
      <c r="CN458" s="12">
        <f>MATCH(CONCATENATE("NG ",TEXT($BQ458,"mmm-yyyy")),Curves!$11:$11,0)</f>
        <v>23</v>
      </c>
      <c r="CO458" s="12">
        <f>MATCH(CONCATENATE("B ",TEXT($BQ458,"mmm-yyyy")),Curves!$11:$11,0)</f>
        <v>11</v>
      </c>
      <c r="CP458" s="12">
        <f>MATCH(CONCATENATE("DISC ",TEXT($BQ458,"mmm-yyyy")),Curves!$11:$11,0)</f>
        <v>35</v>
      </c>
      <c r="CQ458" s="12"/>
      <c r="CR458" s="12">
        <f>MATCH(CONCATENATE("NG ",TEXT($BR458,"mmm-yyyy")),Curves!$11:$11,0)</f>
        <v>24</v>
      </c>
      <c r="CS458" s="12">
        <f>MATCH(CONCATENATE("B ",TEXT($BR458,"mmm-yyyy")),Curves!$11:$11,0)</f>
        <v>12</v>
      </c>
      <c r="CT458" s="12">
        <f>MATCH(CONCATENATE("DISC ",TEXT($BR458,"mmm-yyyy")),Curves!$11:$11,0)</f>
        <v>36</v>
      </c>
      <c r="CU458" s="12"/>
      <c r="CV458" s="12">
        <f>MATCH(CONCATENATE("NG ",TEXT($BS458,"mmm-yyyy")),Curves!$11:$11,0)</f>
        <v>25</v>
      </c>
      <c r="CW458" s="12">
        <f>MATCH(CONCATENATE("B ",TEXT($BS458,"mmm-yyyy")),Curves!$11:$11,0)</f>
        <v>13</v>
      </c>
      <c r="CX458" s="12">
        <f>MATCH(CONCATENATE("DISC ",TEXT($BS458,"mmm-yyyy")),Curves!$11:$11,0)</f>
        <v>37</v>
      </c>
      <c r="CY458" s="12"/>
      <c r="CZ458" s="12">
        <f>MATCH(CONCATENATE("NG ",TEXT($BT458,"mmm-yyyy")),Curves!$11:$11,0)</f>
        <v>26</v>
      </c>
      <c r="DA458" s="12">
        <f>MATCH(CONCATENATE("B ",TEXT($BT458,"mmm-yyyy")),Curves!$11:$11,0)</f>
        <v>14</v>
      </c>
      <c r="DB458" s="12">
        <f>MATCH(CONCATENATE("DISC ",TEXT($BT458,"mmm-yyyy")),Curves!$11:$11,0)</f>
        <v>38</v>
      </c>
      <c r="DC458" s="12"/>
      <c r="DD458" s="12">
        <f>MATCH(CONCATENATE("NG ",TEXT($BU458,"mmm-yyyy")),Curves!$11:$11,0)</f>
        <v>27</v>
      </c>
      <c r="DE458" s="12">
        <f>MATCH(CONCATENATE("B ",TEXT($BU458,"mmm-yyyy")),Curves!$11:$11,0)</f>
        <v>15</v>
      </c>
      <c r="DF458" s="12">
        <f>MATCH(CONCATENATE("DISC ",TEXT($BU458,"mmm-yyyy")),Curves!$11:$11,0)</f>
        <v>39</v>
      </c>
      <c r="DG458" s="12"/>
      <c r="DH458" s="12">
        <f>MATCH(CONCATENATE("NG ",TEXT($BV458,"mmm-yyyy")),Curves!$11:$11,0)</f>
        <v>28</v>
      </c>
      <c r="DI458" s="12">
        <f>MATCH(CONCATENATE("B ",TEXT($BV458,"mmm-yyyy")),Curves!$11:$11,0)</f>
        <v>16</v>
      </c>
      <c r="DJ458" s="12">
        <f>MATCH(CONCATENATE("DISC ",TEXT($BV458,"mmm-yyyy")),Curves!$11:$11,0)</f>
        <v>40</v>
      </c>
      <c r="DL458" s="12">
        <f>MATCH(CONCATENATE("NG ",TEXT($BW458,"mmm-yyyy")),Curves!$11:$11,0)</f>
        <v>29</v>
      </c>
      <c r="DM458" s="12">
        <f>MATCH(CONCATENATE("B ",TEXT($BW458,"mmm-yyyy")),Curves!$11:$11,0)</f>
        <v>17</v>
      </c>
      <c r="DN458" s="12">
        <f>MATCH(CONCATENATE("DISC ",TEXT($BW458,"mmm-yyyy")),Curves!$11:$11,0)</f>
        <v>41</v>
      </c>
      <c r="DP458" s="12">
        <f>MATCH(CONCATENATE("NG ",TEXT($BX458,"mmm-yyyy")),Curves!$11:$11,0)</f>
        <v>30</v>
      </c>
      <c r="DQ458" s="12">
        <f>MATCH(CONCATENATE("B ",TEXT($BX458,"mmm-yyyy")),Curves!$11:$11,0)</f>
        <v>18</v>
      </c>
      <c r="DR458" s="12">
        <f>MATCH(CONCATENATE("DISC ",TEXT($BX458,"mmm-yyyy")),Curves!$11:$11,0)</f>
        <v>42</v>
      </c>
    </row>
    <row r="459" spans="2:122" x14ac:dyDescent="0.2">
      <c r="B459" s="6" t="str">
        <f t="shared" si="567"/>
        <v/>
      </c>
      <c r="C459" s="27" t="str">
        <f>IF(Curves!C468&lt;&gt;"",Curves!C468,"")</f>
        <v/>
      </c>
      <c r="D459" s="31"/>
      <c r="E459" s="20" t="e">
        <f t="shared" si="568"/>
        <v>#N/A</v>
      </c>
      <c r="F459" s="20" t="e">
        <f t="shared" si="570"/>
        <v>#N/A</v>
      </c>
      <c r="G459" s="20" t="e">
        <f t="shared" si="571"/>
        <v>#N/A</v>
      </c>
      <c r="H459" s="20" t="e">
        <f t="shared" si="572"/>
        <v>#N/A</v>
      </c>
      <c r="I459" s="20" t="e">
        <f t="shared" si="573"/>
        <v>#N/A</v>
      </c>
      <c r="J459" s="20" t="e">
        <f t="shared" si="574"/>
        <v>#N/A</v>
      </c>
      <c r="K459" s="20" t="e">
        <f t="shared" si="575"/>
        <v>#N/A</v>
      </c>
      <c r="L459" s="20" t="e">
        <f t="shared" si="576"/>
        <v>#N/A</v>
      </c>
      <c r="M459" s="20" t="e">
        <f t="shared" si="577"/>
        <v>#N/A</v>
      </c>
      <c r="N459" s="20" t="e">
        <f t="shared" si="578"/>
        <v>#N/A</v>
      </c>
      <c r="O459" s="21" t="e">
        <f t="shared" si="579"/>
        <v>#N/A</v>
      </c>
      <c r="P459" s="20"/>
      <c r="Q459" s="50" t="e">
        <f t="shared" si="580"/>
        <v>#N/A</v>
      </c>
      <c r="R459" s="50" t="e">
        <f t="shared" si="549"/>
        <v>#N/A</v>
      </c>
      <c r="S459" s="51" t="e">
        <f t="shared" si="581"/>
        <v>#N/A</v>
      </c>
      <c r="U459" s="34" t="e">
        <f>INDEX(Curves!$A$12:$AZ$907,$CA459,CB459)</f>
        <v>#N/A</v>
      </c>
      <c r="V459" s="34" t="e">
        <f>INDEX(Curves!$A$12:$AZ$907,$CA459,CC459)</f>
        <v>#N/A</v>
      </c>
      <c r="W459" s="34" t="e">
        <f>INDEX(Curves!$A$12:$AZ$907,$CA459,CD459)</f>
        <v>#N/A</v>
      </c>
      <c r="X459" s="34"/>
      <c r="Y459" s="34" t="e">
        <f>INDEX(Curves!$A$12:$AZ$907,$CA459,CF459)</f>
        <v>#N/A</v>
      </c>
      <c r="Z459" s="34" t="e">
        <f>INDEX(Curves!$A$12:$AZ$907,$CA459,CG459)</f>
        <v>#N/A</v>
      </c>
      <c r="AA459" s="34" t="e">
        <f>INDEX(Curves!$A$12:$AZ$907,$CA459,CH459)</f>
        <v>#N/A</v>
      </c>
      <c r="AB459" s="34"/>
      <c r="AC459" s="34" t="e">
        <f>INDEX(Curves!$A$12:$AZ$907,$CA459,CJ459)</f>
        <v>#N/A</v>
      </c>
      <c r="AD459" s="34" t="e">
        <f>INDEX(Curves!$A$12:$AZ$907,$CA459,CK459)</f>
        <v>#N/A</v>
      </c>
      <c r="AE459" s="34" t="e">
        <f>INDEX(Curves!$A$12:$AZ$907,$CA459,CL459)</f>
        <v>#N/A</v>
      </c>
      <c r="AF459" s="34"/>
      <c r="AG459" s="34" t="e">
        <f>INDEX(Curves!$A$12:$AZ$907,$CA459,CN459)</f>
        <v>#N/A</v>
      </c>
      <c r="AH459" s="34" t="e">
        <f>INDEX(Curves!$A$12:$AZ$907,$CA459,CO459)</f>
        <v>#N/A</v>
      </c>
      <c r="AI459" s="34" t="e">
        <f>INDEX(Curves!$A$12:$AZ$907,$CA459,CP459)</f>
        <v>#N/A</v>
      </c>
      <c r="AJ459" s="34"/>
      <c r="AK459" s="34" t="e">
        <f>INDEX(Curves!$A$12:$AZ$907,$CA459,CR459)</f>
        <v>#N/A</v>
      </c>
      <c r="AL459" s="34" t="e">
        <f>INDEX(Curves!$A$12:$AZ$907,$CA459,CS459)</f>
        <v>#N/A</v>
      </c>
      <c r="AM459" s="34" t="e">
        <f>INDEX(Curves!$A$12:$AZ$907,$CA459,CT459)</f>
        <v>#N/A</v>
      </c>
      <c r="AN459" s="34"/>
      <c r="AO459" s="34" t="e">
        <f>INDEX(Curves!$A$12:$AZ$907,$CA459,CV459)</f>
        <v>#N/A</v>
      </c>
      <c r="AP459" s="34" t="e">
        <f>INDEX(Curves!$A$12:$AZ$907,$CA459,CW459)</f>
        <v>#N/A</v>
      </c>
      <c r="AQ459" s="34" t="e">
        <f>INDEX(Curves!$A$12:$AZ$907,$CA459,CX459)</f>
        <v>#N/A</v>
      </c>
      <c r="AR459" s="34"/>
      <c r="AS459" s="34" t="e">
        <f>INDEX(Curves!$A$12:$AZ$907,$CA459,CZ459)</f>
        <v>#N/A</v>
      </c>
      <c r="AT459" s="34" t="e">
        <f>INDEX(Curves!$A$12:$AZ$907,$CA459,DA459)</f>
        <v>#N/A</v>
      </c>
      <c r="AU459" s="34" t="e">
        <f>INDEX(Curves!$A$12:$AZ$907,$CA459,DB459)</f>
        <v>#N/A</v>
      </c>
      <c r="AV459" s="34"/>
      <c r="AW459" s="34" t="e">
        <f>INDEX(Curves!$A$12:$AZ$907,$CA459,DD459)</f>
        <v>#N/A</v>
      </c>
      <c r="AX459" s="34" t="e">
        <f>INDEX(Curves!$A$12:$AZ$907,$CA459,DE459)</f>
        <v>#N/A</v>
      </c>
      <c r="AY459" s="34" t="e">
        <f>INDEX(Curves!$A$12:$AZ$907,$CA459,DF459)</f>
        <v>#N/A</v>
      </c>
      <c r="AZ459" s="34"/>
      <c r="BA459" s="34" t="e">
        <f>INDEX(Curves!$A$12:$AZ$907,$CA459,DH459)</f>
        <v>#N/A</v>
      </c>
      <c r="BB459" s="34" t="e">
        <f>INDEX(Curves!$A$12:$AZ$907,$CA459,DI459)</f>
        <v>#N/A</v>
      </c>
      <c r="BC459" s="34" t="e">
        <f>INDEX(Curves!$A$12:$AZ$907,$CA459,DJ459)</f>
        <v>#N/A</v>
      </c>
      <c r="BD459" s="34"/>
      <c r="BE459" s="34" t="e">
        <f>INDEX(Curves!$A$12:$AZ$907,$CA459,DL459)</f>
        <v>#N/A</v>
      </c>
      <c r="BF459" s="34" t="e">
        <f>INDEX(Curves!$A$12:$AZ$907,$CA459,DM459)</f>
        <v>#N/A</v>
      </c>
      <c r="BG459" s="34" t="e">
        <f>INDEX(Curves!$A$12:$AZ$907,$CA459,DN459)</f>
        <v>#N/A</v>
      </c>
      <c r="BH459" s="34"/>
      <c r="BI459" s="34" t="e">
        <f>INDEX(Curves!$A$12:$AZ$907,$CA459,DP459)</f>
        <v>#N/A</v>
      </c>
      <c r="BJ459" s="34" t="e">
        <f>INDEX(Curves!$A$12:$AZ$907,$CA459,DQ459)</f>
        <v>#N/A</v>
      </c>
      <c r="BK459" s="34" t="e">
        <f>INDEX(Curves!$A$12:$AZ$907,$CA459,DR459)</f>
        <v>#N/A</v>
      </c>
      <c r="BL459"/>
      <c r="BM459"/>
      <c r="BN459" s="17">
        <f t="shared" si="583"/>
        <v>36647</v>
      </c>
      <c r="BO459" s="17">
        <f t="shared" ref="BO459:BX459" si="590">EOMONTH(BN459,1)</f>
        <v>36707</v>
      </c>
      <c r="BP459" s="17">
        <f t="shared" si="590"/>
        <v>36738</v>
      </c>
      <c r="BQ459" s="17">
        <f t="shared" si="590"/>
        <v>36769</v>
      </c>
      <c r="BR459" s="17">
        <f t="shared" si="590"/>
        <v>36799</v>
      </c>
      <c r="BS459" s="17">
        <f t="shared" si="590"/>
        <v>36830</v>
      </c>
      <c r="BT459" s="17">
        <f t="shared" si="590"/>
        <v>36860</v>
      </c>
      <c r="BU459" s="17">
        <f t="shared" si="590"/>
        <v>36891</v>
      </c>
      <c r="BV459" s="17">
        <f t="shared" si="590"/>
        <v>36922</v>
      </c>
      <c r="BW459" s="17">
        <f t="shared" si="590"/>
        <v>36950</v>
      </c>
      <c r="BX459" s="17">
        <f t="shared" si="590"/>
        <v>36981</v>
      </c>
      <c r="BY459" s="9"/>
      <c r="CA459" s="12" t="e">
        <f>MATCH(C459,Curves!$C$12:$C$433,0)</f>
        <v>#N/A</v>
      </c>
      <c r="CB459" s="12">
        <f>MATCH(CONCATENATE("NG ",TEXT($BN459,"mmm-yyyy")),Curves!$11:$11,0)</f>
        <v>20</v>
      </c>
      <c r="CC459" s="12">
        <f>MATCH(CONCATENATE("B ",TEXT($BN459,"mmm-yyyy")),Curves!$11:$11,0)</f>
        <v>8</v>
      </c>
      <c r="CD459" s="12">
        <f>MATCH(CONCATENATE("DISC ",TEXT($BN459,"mmm-yyyy")),Curves!$11:$11,0)</f>
        <v>32</v>
      </c>
      <c r="CE459" s="12"/>
      <c r="CF459" s="12">
        <f>MATCH(CONCATENATE("NG ",TEXT($BO459,"mmm-yyyy")),Curves!$11:$11,0)</f>
        <v>21</v>
      </c>
      <c r="CG459" s="12">
        <f>MATCH(CONCATENATE("B ",TEXT($BO459,"mmm-yyyy")),Curves!$11:$11,0)</f>
        <v>9</v>
      </c>
      <c r="CH459" s="12">
        <f>MATCH(CONCATENATE("DISC ",TEXT($BO459,"mmm-yyyy")),Curves!$11:$11,0)</f>
        <v>33</v>
      </c>
      <c r="CI459" s="12"/>
      <c r="CJ459" s="12">
        <f>MATCH(CONCATENATE("NG ",TEXT($BP459,"mmm-yyyy")),Curves!$11:$11,0)</f>
        <v>22</v>
      </c>
      <c r="CK459" s="12">
        <f>MATCH(CONCATENATE("B ",TEXT($BP459,"mmm-yyyy")),Curves!$11:$11,0)</f>
        <v>10</v>
      </c>
      <c r="CL459" s="12">
        <f>MATCH(CONCATENATE("DISC ",TEXT($BP459,"mmm-yyyy")),Curves!$11:$11,0)</f>
        <v>34</v>
      </c>
      <c r="CM459" s="12"/>
      <c r="CN459" s="12">
        <f>MATCH(CONCATENATE("NG ",TEXT($BQ459,"mmm-yyyy")),Curves!$11:$11,0)</f>
        <v>23</v>
      </c>
      <c r="CO459" s="12">
        <f>MATCH(CONCATENATE("B ",TEXT($BQ459,"mmm-yyyy")),Curves!$11:$11,0)</f>
        <v>11</v>
      </c>
      <c r="CP459" s="12">
        <f>MATCH(CONCATENATE("DISC ",TEXT($BQ459,"mmm-yyyy")),Curves!$11:$11,0)</f>
        <v>35</v>
      </c>
      <c r="CQ459" s="12"/>
      <c r="CR459" s="12">
        <f>MATCH(CONCATENATE("NG ",TEXT($BR459,"mmm-yyyy")),Curves!$11:$11,0)</f>
        <v>24</v>
      </c>
      <c r="CS459" s="12">
        <f>MATCH(CONCATENATE("B ",TEXT($BR459,"mmm-yyyy")),Curves!$11:$11,0)</f>
        <v>12</v>
      </c>
      <c r="CT459" s="12">
        <f>MATCH(CONCATENATE("DISC ",TEXT($BR459,"mmm-yyyy")),Curves!$11:$11,0)</f>
        <v>36</v>
      </c>
      <c r="CU459" s="12"/>
      <c r="CV459" s="12">
        <f>MATCH(CONCATENATE("NG ",TEXT($BS459,"mmm-yyyy")),Curves!$11:$11,0)</f>
        <v>25</v>
      </c>
      <c r="CW459" s="12">
        <f>MATCH(CONCATENATE("B ",TEXT($BS459,"mmm-yyyy")),Curves!$11:$11,0)</f>
        <v>13</v>
      </c>
      <c r="CX459" s="12">
        <f>MATCH(CONCATENATE("DISC ",TEXT($BS459,"mmm-yyyy")),Curves!$11:$11,0)</f>
        <v>37</v>
      </c>
      <c r="CY459" s="12"/>
      <c r="CZ459" s="12">
        <f>MATCH(CONCATENATE("NG ",TEXT($BT459,"mmm-yyyy")),Curves!$11:$11,0)</f>
        <v>26</v>
      </c>
      <c r="DA459" s="12">
        <f>MATCH(CONCATENATE("B ",TEXT($BT459,"mmm-yyyy")),Curves!$11:$11,0)</f>
        <v>14</v>
      </c>
      <c r="DB459" s="12">
        <f>MATCH(CONCATENATE("DISC ",TEXT($BT459,"mmm-yyyy")),Curves!$11:$11,0)</f>
        <v>38</v>
      </c>
      <c r="DC459" s="12"/>
      <c r="DD459" s="12">
        <f>MATCH(CONCATENATE("NG ",TEXT($BU459,"mmm-yyyy")),Curves!$11:$11,0)</f>
        <v>27</v>
      </c>
      <c r="DE459" s="12">
        <f>MATCH(CONCATENATE("B ",TEXT($BU459,"mmm-yyyy")),Curves!$11:$11,0)</f>
        <v>15</v>
      </c>
      <c r="DF459" s="12">
        <f>MATCH(CONCATENATE("DISC ",TEXT($BU459,"mmm-yyyy")),Curves!$11:$11,0)</f>
        <v>39</v>
      </c>
      <c r="DG459" s="12"/>
      <c r="DH459" s="12">
        <f>MATCH(CONCATENATE("NG ",TEXT($BV459,"mmm-yyyy")),Curves!$11:$11,0)</f>
        <v>28</v>
      </c>
      <c r="DI459" s="12">
        <f>MATCH(CONCATENATE("B ",TEXT($BV459,"mmm-yyyy")),Curves!$11:$11,0)</f>
        <v>16</v>
      </c>
      <c r="DJ459" s="12">
        <f>MATCH(CONCATENATE("DISC ",TEXT($BV459,"mmm-yyyy")),Curves!$11:$11,0)</f>
        <v>40</v>
      </c>
      <c r="DL459" s="12">
        <f>MATCH(CONCATENATE("NG ",TEXT($BW459,"mmm-yyyy")),Curves!$11:$11,0)</f>
        <v>29</v>
      </c>
      <c r="DM459" s="12">
        <f>MATCH(CONCATENATE("B ",TEXT($BW459,"mmm-yyyy")),Curves!$11:$11,0)</f>
        <v>17</v>
      </c>
      <c r="DN459" s="12">
        <f>MATCH(CONCATENATE("DISC ",TEXT($BW459,"mmm-yyyy")),Curves!$11:$11,0)</f>
        <v>41</v>
      </c>
      <c r="DP459" s="12">
        <f>MATCH(CONCATENATE("NG ",TEXT($BX459,"mmm-yyyy")),Curves!$11:$11,0)</f>
        <v>30</v>
      </c>
      <c r="DQ459" s="12">
        <f>MATCH(CONCATENATE("B ",TEXT($BX459,"mmm-yyyy")),Curves!$11:$11,0)</f>
        <v>18</v>
      </c>
      <c r="DR459" s="12">
        <f>MATCH(CONCATENATE("DISC ",TEXT($BX459,"mmm-yyyy")),Curves!$11:$11,0)</f>
        <v>42</v>
      </c>
    </row>
    <row r="460" spans="2:122" x14ac:dyDescent="0.2">
      <c r="B460" s="6" t="str">
        <f t="shared" si="567"/>
        <v/>
      </c>
      <c r="C460" s="27" t="str">
        <f>IF(Curves!C469&lt;&gt;"",Curves!C469,"")</f>
        <v/>
      </c>
      <c r="D460" s="31"/>
      <c r="E460" s="20" t="e">
        <f t="shared" si="568"/>
        <v>#N/A</v>
      </c>
      <c r="F460" s="20" t="e">
        <f t="shared" si="570"/>
        <v>#N/A</v>
      </c>
      <c r="G460" s="20" t="e">
        <f t="shared" si="571"/>
        <v>#N/A</v>
      </c>
      <c r="H460" s="20" t="e">
        <f t="shared" si="572"/>
        <v>#N/A</v>
      </c>
      <c r="I460" s="20" t="e">
        <f t="shared" si="573"/>
        <v>#N/A</v>
      </c>
      <c r="J460" s="20" t="e">
        <f t="shared" si="574"/>
        <v>#N/A</v>
      </c>
      <c r="K460" s="20" t="e">
        <f t="shared" si="575"/>
        <v>#N/A</v>
      </c>
      <c r="L460" s="20" t="e">
        <f t="shared" si="576"/>
        <v>#N/A</v>
      </c>
      <c r="M460" s="20" t="e">
        <f t="shared" si="577"/>
        <v>#N/A</v>
      </c>
      <c r="N460" s="20" t="e">
        <f t="shared" si="578"/>
        <v>#N/A</v>
      </c>
      <c r="O460" s="21" t="e">
        <f t="shared" si="579"/>
        <v>#N/A</v>
      </c>
      <c r="P460" s="20"/>
      <c r="Q460" s="50" t="e">
        <f t="shared" si="580"/>
        <v>#N/A</v>
      </c>
      <c r="R460" s="50" t="e">
        <f t="shared" si="549"/>
        <v>#N/A</v>
      </c>
      <c r="S460" s="51" t="e">
        <f t="shared" si="581"/>
        <v>#N/A</v>
      </c>
      <c r="U460" s="34" t="e">
        <f>INDEX(Curves!$A$12:$AZ$907,$CA460,CB460)</f>
        <v>#N/A</v>
      </c>
      <c r="V460" s="34" t="e">
        <f>INDEX(Curves!$A$12:$AZ$907,$CA460,CC460)</f>
        <v>#N/A</v>
      </c>
      <c r="W460" s="34" t="e">
        <f>INDEX(Curves!$A$12:$AZ$907,$CA460,CD460)</f>
        <v>#N/A</v>
      </c>
      <c r="X460" s="34"/>
      <c r="Y460" s="34" t="e">
        <f>INDEX(Curves!$A$12:$AZ$907,$CA460,CF460)</f>
        <v>#N/A</v>
      </c>
      <c r="Z460" s="34" t="e">
        <f>INDEX(Curves!$A$12:$AZ$907,$CA460,CG460)</f>
        <v>#N/A</v>
      </c>
      <c r="AA460" s="34" t="e">
        <f>INDEX(Curves!$A$12:$AZ$907,$CA460,CH460)</f>
        <v>#N/A</v>
      </c>
      <c r="AB460" s="34"/>
      <c r="AC460" s="34" t="e">
        <f>INDEX(Curves!$A$12:$AZ$907,$CA460,CJ460)</f>
        <v>#N/A</v>
      </c>
      <c r="AD460" s="34" t="e">
        <f>INDEX(Curves!$A$12:$AZ$907,$CA460,CK460)</f>
        <v>#N/A</v>
      </c>
      <c r="AE460" s="34" t="e">
        <f>INDEX(Curves!$A$12:$AZ$907,$CA460,CL460)</f>
        <v>#N/A</v>
      </c>
      <c r="AF460" s="34"/>
      <c r="AG460" s="34" t="e">
        <f>INDEX(Curves!$A$12:$AZ$907,$CA460,CN460)</f>
        <v>#N/A</v>
      </c>
      <c r="AH460" s="34" t="e">
        <f>INDEX(Curves!$A$12:$AZ$907,$CA460,CO460)</f>
        <v>#N/A</v>
      </c>
      <c r="AI460" s="34" t="e">
        <f>INDEX(Curves!$A$12:$AZ$907,$CA460,CP460)</f>
        <v>#N/A</v>
      </c>
      <c r="AJ460" s="34"/>
      <c r="AK460" s="34" t="e">
        <f>INDEX(Curves!$A$12:$AZ$907,$CA460,CR460)</f>
        <v>#N/A</v>
      </c>
      <c r="AL460" s="34" t="e">
        <f>INDEX(Curves!$A$12:$AZ$907,$CA460,CS460)</f>
        <v>#N/A</v>
      </c>
      <c r="AM460" s="34" t="e">
        <f>INDEX(Curves!$A$12:$AZ$907,$CA460,CT460)</f>
        <v>#N/A</v>
      </c>
      <c r="AN460" s="34"/>
      <c r="AO460" s="34" t="e">
        <f>INDEX(Curves!$A$12:$AZ$907,$CA460,CV460)</f>
        <v>#N/A</v>
      </c>
      <c r="AP460" s="34" t="e">
        <f>INDEX(Curves!$A$12:$AZ$907,$CA460,CW460)</f>
        <v>#N/A</v>
      </c>
      <c r="AQ460" s="34" t="e">
        <f>INDEX(Curves!$A$12:$AZ$907,$CA460,CX460)</f>
        <v>#N/A</v>
      </c>
      <c r="AR460" s="34"/>
      <c r="AS460" s="34" t="e">
        <f>INDEX(Curves!$A$12:$AZ$907,$CA460,CZ460)</f>
        <v>#N/A</v>
      </c>
      <c r="AT460" s="34" t="e">
        <f>INDEX(Curves!$A$12:$AZ$907,$CA460,DA460)</f>
        <v>#N/A</v>
      </c>
      <c r="AU460" s="34" t="e">
        <f>INDEX(Curves!$A$12:$AZ$907,$CA460,DB460)</f>
        <v>#N/A</v>
      </c>
      <c r="AV460" s="34"/>
      <c r="AW460" s="34" t="e">
        <f>INDEX(Curves!$A$12:$AZ$907,$CA460,DD460)</f>
        <v>#N/A</v>
      </c>
      <c r="AX460" s="34" t="e">
        <f>INDEX(Curves!$A$12:$AZ$907,$CA460,DE460)</f>
        <v>#N/A</v>
      </c>
      <c r="AY460" s="34" t="e">
        <f>INDEX(Curves!$A$12:$AZ$907,$CA460,DF460)</f>
        <v>#N/A</v>
      </c>
      <c r="AZ460" s="34"/>
      <c r="BA460" s="34" t="e">
        <f>INDEX(Curves!$A$12:$AZ$907,$CA460,DH460)</f>
        <v>#N/A</v>
      </c>
      <c r="BB460" s="34" t="e">
        <f>INDEX(Curves!$A$12:$AZ$907,$CA460,DI460)</f>
        <v>#N/A</v>
      </c>
      <c r="BC460" s="34" t="e">
        <f>INDEX(Curves!$A$12:$AZ$907,$CA460,DJ460)</f>
        <v>#N/A</v>
      </c>
      <c r="BD460" s="34"/>
      <c r="BE460" s="34" t="e">
        <f>INDEX(Curves!$A$12:$AZ$907,$CA460,DL460)</f>
        <v>#N/A</v>
      </c>
      <c r="BF460" s="34" t="e">
        <f>INDEX(Curves!$A$12:$AZ$907,$CA460,DM460)</f>
        <v>#N/A</v>
      </c>
      <c r="BG460" s="34" t="e">
        <f>INDEX(Curves!$A$12:$AZ$907,$CA460,DN460)</f>
        <v>#N/A</v>
      </c>
      <c r="BH460" s="34"/>
      <c r="BI460" s="34" t="e">
        <f>INDEX(Curves!$A$12:$AZ$907,$CA460,DP460)</f>
        <v>#N/A</v>
      </c>
      <c r="BJ460" s="34" t="e">
        <f>INDEX(Curves!$A$12:$AZ$907,$CA460,DQ460)</f>
        <v>#N/A</v>
      </c>
      <c r="BK460" s="34" t="e">
        <f>INDEX(Curves!$A$12:$AZ$907,$CA460,DR460)</f>
        <v>#N/A</v>
      </c>
      <c r="BL460"/>
      <c r="BM460"/>
      <c r="BN460" s="17">
        <f t="shared" si="583"/>
        <v>36647</v>
      </c>
      <c r="BO460" s="17">
        <f t="shared" ref="BO460:BX460" si="591">EOMONTH(BN460,1)</f>
        <v>36707</v>
      </c>
      <c r="BP460" s="17">
        <f t="shared" si="591"/>
        <v>36738</v>
      </c>
      <c r="BQ460" s="17">
        <f t="shared" si="591"/>
        <v>36769</v>
      </c>
      <c r="BR460" s="17">
        <f t="shared" si="591"/>
        <v>36799</v>
      </c>
      <c r="BS460" s="17">
        <f t="shared" si="591"/>
        <v>36830</v>
      </c>
      <c r="BT460" s="17">
        <f t="shared" si="591"/>
        <v>36860</v>
      </c>
      <c r="BU460" s="17">
        <f t="shared" si="591"/>
        <v>36891</v>
      </c>
      <c r="BV460" s="17">
        <f t="shared" si="591"/>
        <v>36922</v>
      </c>
      <c r="BW460" s="17">
        <f t="shared" si="591"/>
        <v>36950</v>
      </c>
      <c r="BX460" s="17">
        <f t="shared" si="591"/>
        <v>36981</v>
      </c>
      <c r="BY460" s="9"/>
      <c r="CA460" s="12" t="e">
        <f>MATCH(C460,Curves!$C$12:$C$433,0)</f>
        <v>#N/A</v>
      </c>
      <c r="CB460" s="12">
        <f>MATCH(CONCATENATE("NG ",TEXT($BN460,"mmm-yyyy")),Curves!$11:$11,0)</f>
        <v>20</v>
      </c>
      <c r="CC460" s="12">
        <f>MATCH(CONCATENATE("B ",TEXT($BN460,"mmm-yyyy")),Curves!$11:$11,0)</f>
        <v>8</v>
      </c>
      <c r="CD460" s="12">
        <f>MATCH(CONCATENATE("DISC ",TEXT($BN460,"mmm-yyyy")),Curves!$11:$11,0)</f>
        <v>32</v>
      </c>
      <c r="CE460" s="12"/>
      <c r="CF460" s="12">
        <f>MATCH(CONCATENATE("NG ",TEXT($BO460,"mmm-yyyy")),Curves!$11:$11,0)</f>
        <v>21</v>
      </c>
      <c r="CG460" s="12">
        <f>MATCH(CONCATENATE("B ",TEXT($BO460,"mmm-yyyy")),Curves!$11:$11,0)</f>
        <v>9</v>
      </c>
      <c r="CH460" s="12">
        <f>MATCH(CONCATENATE("DISC ",TEXT($BO460,"mmm-yyyy")),Curves!$11:$11,0)</f>
        <v>33</v>
      </c>
      <c r="CI460" s="12"/>
      <c r="CJ460" s="12">
        <f>MATCH(CONCATENATE("NG ",TEXT($BP460,"mmm-yyyy")),Curves!$11:$11,0)</f>
        <v>22</v>
      </c>
      <c r="CK460" s="12">
        <f>MATCH(CONCATENATE("B ",TEXT($BP460,"mmm-yyyy")),Curves!$11:$11,0)</f>
        <v>10</v>
      </c>
      <c r="CL460" s="12">
        <f>MATCH(CONCATENATE("DISC ",TEXT($BP460,"mmm-yyyy")),Curves!$11:$11,0)</f>
        <v>34</v>
      </c>
      <c r="CM460" s="12"/>
      <c r="CN460" s="12">
        <f>MATCH(CONCATENATE("NG ",TEXT($BQ460,"mmm-yyyy")),Curves!$11:$11,0)</f>
        <v>23</v>
      </c>
      <c r="CO460" s="12">
        <f>MATCH(CONCATENATE("B ",TEXT($BQ460,"mmm-yyyy")),Curves!$11:$11,0)</f>
        <v>11</v>
      </c>
      <c r="CP460" s="12">
        <f>MATCH(CONCATENATE("DISC ",TEXT($BQ460,"mmm-yyyy")),Curves!$11:$11,0)</f>
        <v>35</v>
      </c>
      <c r="CQ460" s="12"/>
      <c r="CR460" s="12">
        <f>MATCH(CONCATENATE("NG ",TEXT($BR460,"mmm-yyyy")),Curves!$11:$11,0)</f>
        <v>24</v>
      </c>
      <c r="CS460" s="12">
        <f>MATCH(CONCATENATE("B ",TEXT($BR460,"mmm-yyyy")),Curves!$11:$11,0)</f>
        <v>12</v>
      </c>
      <c r="CT460" s="12">
        <f>MATCH(CONCATENATE("DISC ",TEXT($BR460,"mmm-yyyy")),Curves!$11:$11,0)</f>
        <v>36</v>
      </c>
      <c r="CU460" s="12"/>
      <c r="CV460" s="12">
        <f>MATCH(CONCATENATE("NG ",TEXT($BS460,"mmm-yyyy")),Curves!$11:$11,0)</f>
        <v>25</v>
      </c>
      <c r="CW460" s="12">
        <f>MATCH(CONCATENATE("B ",TEXT($BS460,"mmm-yyyy")),Curves!$11:$11,0)</f>
        <v>13</v>
      </c>
      <c r="CX460" s="12">
        <f>MATCH(CONCATENATE("DISC ",TEXT($BS460,"mmm-yyyy")),Curves!$11:$11,0)</f>
        <v>37</v>
      </c>
      <c r="CY460" s="12"/>
      <c r="CZ460" s="12">
        <f>MATCH(CONCATENATE("NG ",TEXT($BT460,"mmm-yyyy")),Curves!$11:$11,0)</f>
        <v>26</v>
      </c>
      <c r="DA460" s="12">
        <f>MATCH(CONCATENATE("B ",TEXT($BT460,"mmm-yyyy")),Curves!$11:$11,0)</f>
        <v>14</v>
      </c>
      <c r="DB460" s="12">
        <f>MATCH(CONCATENATE("DISC ",TEXT($BT460,"mmm-yyyy")),Curves!$11:$11,0)</f>
        <v>38</v>
      </c>
      <c r="DC460" s="12"/>
      <c r="DD460" s="12">
        <f>MATCH(CONCATENATE("NG ",TEXT($BU460,"mmm-yyyy")),Curves!$11:$11,0)</f>
        <v>27</v>
      </c>
      <c r="DE460" s="12">
        <f>MATCH(CONCATENATE("B ",TEXT($BU460,"mmm-yyyy")),Curves!$11:$11,0)</f>
        <v>15</v>
      </c>
      <c r="DF460" s="12">
        <f>MATCH(CONCATENATE("DISC ",TEXT($BU460,"mmm-yyyy")),Curves!$11:$11,0)</f>
        <v>39</v>
      </c>
      <c r="DG460" s="12"/>
      <c r="DH460" s="12">
        <f>MATCH(CONCATENATE("NG ",TEXT($BV460,"mmm-yyyy")),Curves!$11:$11,0)</f>
        <v>28</v>
      </c>
      <c r="DI460" s="12">
        <f>MATCH(CONCATENATE("B ",TEXT($BV460,"mmm-yyyy")),Curves!$11:$11,0)</f>
        <v>16</v>
      </c>
      <c r="DJ460" s="12">
        <f>MATCH(CONCATENATE("DISC ",TEXT($BV460,"mmm-yyyy")),Curves!$11:$11,0)</f>
        <v>40</v>
      </c>
      <c r="DL460" s="12">
        <f>MATCH(CONCATENATE("NG ",TEXT($BW460,"mmm-yyyy")),Curves!$11:$11,0)</f>
        <v>29</v>
      </c>
      <c r="DM460" s="12">
        <f>MATCH(CONCATENATE("B ",TEXT($BW460,"mmm-yyyy")),Curves!$11:$11,0)</f>
        <v>17</v>
      </c>
      <c r="DN460" s="12">
        <f>MATCH(CONCATENATE("DISC ",TEXT($BW460,"mmm-yyyy")),Curves!$11:$11,0)</f>
        <v>41</v>
      </c>
      <c r="DP460" s="12">
        <f>MATCH(CONCATENATE("NG ",TEXT($BX460,"mmm-yyyy")),Curves!$11:$11,0)</f>
        <v>30</v>
      </c>
      <c r="DQ460" s="12">
        <f>MATCH(CONCATENATE("B ",TEXT($BX460,"mmm-yyyy")),Curves!$11:$11,0)</f>
        <v>18</v>
      </c>
      <c r="DR460" s="12">
        <f>MATCH(CONCATENATE("DISC ",TEXT($BX460,"mmm-yyyy")),Curves!$11:$11,0)</f>
        <v>42</v>
      </c>
    </row>
    <row r="461" spans="2:122" x14ac:dyDescent="0.2">
      <c r="B461" s="6" t="str">
        <f t="shared" si="567"/>
        <v/>
      </c>
      <c r="C461" s="27" t="str">
        <f>IF(Curves!C470&lt;&gt;"",Curves!C470,"")</f>
        <v/>
      </c>
      <c r="D461" s="31"/>
      <c r="E461" s="20" t="e">
        <f t="shared" si="568"/>
        <v>#N/A</v>
      </c>
      <c r="F461" s="20" t="e">
        <f t="shared" si="570"/>
        <v>#N/A</v>
      </c>
      <c r="G461" s="20" t="e">
        <f t="shared" si="571"/>
        <v>#N/A</v>
      </c>
      <c r="H461" s="20" t="e">
        <f t="shared" si="572"/>
        <v>#N/A</v>
      </c>
      <c r="I461" s="20" t="e">
        <f t="shared" si="573"/>
        <v>#N/A</v>
      </c>
      <c r="J461" s="20" t="e">
        <f t="shared" si="574"/>
        <v>#N/A</v>
      </c>
      <c r="K461" s="20" t="e">
        <f t="shared" si="575"/>
        <v>#N/A</v>
      </c>
      <c r="L461" s="20" t="e">
        <f t="shared" si="576"/>
        <v>#N/A</v>
      </c>
      <c r="M461" s="20" t="e">
        <f t="shared" si="577"/>
        <v>#N/A</v>
      </c>
      <c r="N461" s="20" t="e">
        <f t="shared" si="578"/>
        <v>#N/A</v>
      </c>
      <c r="O461" s="21" t="e">
        <f t="shared" si="579"/>
        <v>#N/A</v>
      </c>
      <c r="P461" s="20"/>
      <c r="Q461" s="50" t="e">
        <f t="shared" si="580"/>
        <v>#N/A</v>
      </c>
      <c r="R461" s="50" t="e">
        <f t="shared" si="549"/>
        <v>#N/A</v>
      </c>
      <c r="S461" s="51" t="e">
        <f t="shared" si="581"/>
        <v>#N/A</v>
      </c>
      <c r="U461" s="34" t="e">
        <f>INDEX(Curves!$A$12:$AZ$907,$CA461,CB461)</f>
        <v>#N/A</v>
      </c>
      <c r="V461" s="34" t="e">
        <f>INDEX(Curves!$A$12:$AZ$907,$CA461,CC461)</f>
        <v>#N/A</v>
      </c>
      <c r="W461" s="34" t="e">
        <f>INDEX(Curves!$A$12:$AZ$907,$CA461,CD461)</f>
        <v>#N/A</v>
      </c>
      <c r="X461" s="34"/>
      <c r="Y461" s="34" t="e">
        <f>INDEX(Curves!$A$12:$AZ$907,$CA461,CF461)</f>
        <v>#N/A</v>
      </c>
      <c r="Z461" s="34" t="e">
        <f>INDEX(Curves!$A$12:$AZ$907,$CA461,CG461)</f>
        <v>#N/A</v>
      </c>
      <c r="AA461" s="34" t="e">
        <f>INDEX(Curves!$A$12:$AZ$907,$CA461,CH461)</f>
        <v>#N/A</v>
      </c>
      <c r="AB461" s="34"/>
      <c r="AC461" s="34" t="e">
        <f>INDEX(Curves!$A$12:$AZ$907,$CA461,CJ461)</f>
        <v>#N/A</v>
      </c>
      <c r="AD461" s="34" t="e">
        <f>INDEX(Curves!$A$12:$AZ$907,$CA461,CK461)</f>
        <v>#N/A</v>
      </c>
      <c r="AE461" s="34" t="e">
        <f>INDEX(Curves!$A$12:$AZ$907,$CA461,CL461)</f>
        <v>#N/A</v>
      </c>
      <c r="AF461" s="34"/>
      <c r="AG461" s="34" t="e">
        <f>INDEX(Curves!$A$12:$AZ$907,$CA461,CN461)</f>
        <v>#N/A</v>
      </c>
      <c r="AH461" s="34" t="e">
        <f>INDEX(Curves!$A$12:$AZ$907,$CA461,CO461)</f>
        <v>#N/A</v>
      </c>
      <c r="AI461" s="34" t="e">
        <f>INDEX(Curves!$A$12:$AZ$907,$CA461,CP461)</f>
        <v>#N/A</v>
      </c>
      <c r="AJ461" s="34"/>
      <c r="AK461" s="34" t="e">
        <f>INDEX(Curves!$A$12:$AZ$907,$CA461,CR461)</f>
        <v>#N/A</v>
      </c>
      <c r="AL461" s="34" t="e">
        <f>INDEX(Curves!$A$12:$AZ$907,$CA461,CS461)</f>
        <v>#N/A</v>
      </c>
      <c r="AM461" s="34" t="e">
        <f>INDEX(Curves!$A$12:$AZ$907,$CA461,CT461)</f>
        <v>#N/A</v>
      </c>
      <c r="AN461" s="34"/>
      <c r="AO461" s="34" t="e">
        <f>INDEX(Curves!$A$12:$AZ$907,$CA461,CV461)</f>
        <v>#N/A</v>
      </c>
      <c r="AP461" s="34" t="e">
        <f>INDEX(Curves!$A$12:$AZ$907,$CA461,CW461)</f>
        <v>#N/A</v>
      </c>
      <c r="AQ461" s="34" t="e">
        <f>INDEX(Curves!$A$12:$AZ$907,$CA461,CX461)</f>
        <v>#N/A</v>
      </c>
      <c r="AR461" s="34"/>
      <c r="AS461" s="34" t="e">
        <f>INDEX(Curves!$A$12:$AZ$907,$CA461,CZ461)</f>
        <v>#N/A</v>
      </c>
      <c r="AT461" s="34" t="e">
        <f>INDEX(Curves!$A$12:$AZ$907,$CA461,DA461)</f>
        <v>#N/A</v>
      </c>
      <c r="AU461" s="34" t="e">
        <f>INDEX(Curves!$A$12:$AZ$907,$CA461,DB461)</f>
        <v>#N/A</v>
      </c>
      <c r="AV461" s="34"/>
      <c r="AW461" s="34" t="e">
        <f>INDEX(Curves!$A$12:$AZ$907,$CA461,DD461)</f>
        <v>#N/A</v>
      </c>
      <c r="AX461" s="34" t="e">
        <f>INDEX(Curves!$A$12:$AZ$907,$CA461,DE461)</f>
        <v>#N/A</v>
      </c>
      <c r="AY461" s="34" t="e">
        <f>INDEX(Curves!$A$12:$AZ$907,$CA461,DF461)</f>
        <v>#N/A</v>
      </c>
      <c r="AZ461" s="34"/>
      <c r="BA461" s="34" t="e">
        <f>INDEX(Curves!$A$12:$AZ$907,$CA461,DH461)</f>
        <v>#N/A</v>
      </c>
      <c r="BB461" s="34" t="e">
        <f>INDEX(Curves!$A$12:$AZ$907,$CA461,DI461)</f>
        <v>#N/A</v>
      </c>
      <c r="BC461" s="34" t="e">
        <f>INDEX(Curves!$A$12:$AZ$907,$CA461,DJ461)</f>
        <v>#N/A</v>
      </c>
      <c r="BD461" s="34"/>
      <c r="BE461" s="34" t="e">
        <f>INDEX(Curves!$A$12:$AZ$907,$CA461,DL461)</f>
        <v>#N/A</v>
      </c>
      <c r="BF461" s="34" t="e">
        <f>INDEX(Curves!$A$12:$AZ$907,$CA461,DM461)</f>
        <v>#N/A</v>
      </c>
      <c r="BG461" s="34" t="e">
        <f>INDEX(Curves!$A$12:$AZ$907,$CA461,DN461)</f>
        <v>#N/A</v>
      </c>
      <c r="BH461" s="34"/>
      <c r="BI461" s="34" t="e">
        <f>INDEX(Curves!$A$12:$AZ$907,$CA461,DP461)</f>
        <v>#N/A</v>
      </c>
      <c r="BJ461" s="34" t="e">
        <f>INDEX(Curves!$A$12:$AZ$907,$CA461,DQ461)</f>
        <v>#N/A</v>
      </c>
      <c r="BK461" s="34" t="e">
        <f>INDEX(Curves!$A$12:$AZ$907,$CA461,DR461)</f>
        <v>#N/A</v>
      </c>
      <c r="BL461"/>
      <c r="BM461"/>
      <c r="BN461" s="17">
        <f t="shared" si="583"/>
        <v>36647</v>
      </c>
      <c r="BO461" s="17">
        <f t="shared" ref="BO461:BX461" si="592">EOMONTH(BN461,1)</f>
        <v>36707</v>
      </c>
      <c r="BP461" s="17">
        <f t="shared" si="592"/>
        <v>36738</v>
      </c>
      <c r="BQ461" s="17">
        <f t="shared" si="592"/>
        <v>36769</v>
      </c>
      <c r="BR461" s="17">
        <f t="shared" si="592"/>
        <v>36799</v>
      </c>
      <c r="BS461" s="17">
        <f t="shared" si="592"/>
        <v>36830</v>
      </c>
      <c r="BT461" s="17">
        <f t="shared" si="592"/>
        <v>36860</v>
      </c>
      <c r="BU461" s="17">
        <f t="shared" si="592"/>
        <v>36891</v>
      </c>
      <c r="BV461" s="17">
        <f t="shared" si="592"/>
        <v>36922</v>
      </c>
      <c r="BW461" s="17">
        <f t="shared" si="592"/>
        <v>36950</v>
      </c>
      <c r="BX461" s="17">
        <f t="shared" si="592"/>
        <v>36981</v>
      </c>
      <c r="BY461" s="9"/>
      <c r="CA461" s="12" t="e">
        <f>MATCH(C461,Curves!$C$12:$C$433,0)</f>
        <v>#N/A</v>
      </c>
      <c r="CB461" s="12">
        <f>MATCH(CONCATENATE("NG ",TEXT($BN461,"mmm-yyyy")),Curves!$11:$11,0)</f>
        <v>20</v>
      </c>
      <c r="CC461" s="12">
        <f>MATCH(CONCATENATE("B ",TEXT($BN461,"mmm-yyyy")),Curves!$11:$11,0)</f>
        <v>8</v>
      </c>
      <c r="CD461" s="12">
        <f>MATCH(CONCATENATE("DISC ",TEXT($BN461,"mmm-yyyy")),Curves!$11:$11,0)</f>
        <v>32</v>
      </c>
      <c r="CE461" s="12"/>
      <c r="CF461" s="12">
        <f>MATCH(CONCATENATE("NG ",TEXT($BO461,"mmm-yyyy")),Curves!$11:$11,0)</f>
        <v>21</v>
      </c>
      <c r="CG461" s="12">
        <f>MATCH(CONCATENATE("B ",TEXT($BO461,"mmm-yyyy")),Curves!$11:$11,0)</f>
        <v>9</v>
      </c>
      <c r="CH461" s="12">
        <f>MATCH(CONCATENATE("DISC ",TEXT($BO461,"mmm-yyyy")),Curves!$11:$11,0)</f>
        <v>33</v>
      </c>
      <c r="CI461" s="12"/>
      <c r="CJ461" s="12">
        <f>MATCH(CONCATENATE("NG ",TEXT($BP461,"mmm-yyyy")),Curves!$11:$11,0)</f>
        <v>22</v>
      </c>
      <c r="CK461" s="12">
        <f>MATCH(CONCATENATE("B ",TEXT($BP461,"mmm-yyyy")),Curves!$11:$11,0)</f>
        <v>10</v>
      </c>
      <c r="CL461" s="12">
        <f>MATCH(CONCATENATE("DISC ",TEXT($BP461,"mmm-yyyy")),Curves!$11:$11,0)</f>
        <v>34</v>
      </c>
      <c r="CM461" s="12"/>
      <c r="CN461" s="12">
        <f>MATCH(CONCATENATE("NG ",TEXT($BQ461,"mmm-yyyy")),Curves!$11:$11,0)</f>
        <v>23</v>
      </c>
      <c r="CO461" s="12">
        <f>MATCH(CONCATENATE("B ",TEXT($BQ461,"mmm-yyyy")),Curves!$11:$11,0)</f>
        <v>11</v>
      </c>
      <c r="CP461" s="12">
        <f>MATCH(CONCATENATE("DISC ",TEXT($BQ461,"mmm-yyyy")),Curves!$11:$11,0)</f>
        <v>35</v>
      </c>
      <c r="CQ461" s="12"/>
      <c r="CR461" s="12">
        <f>MATCH(CONCATENATE("NG ",TEXT($BR461,"mmm-yyyy")),Curves!$11:$11,0)</f>
        <v>24</v>
      </c>
      <c r="CS461" s="12">
        <f>MATCH(CONCATENATE("B ",TEXT($BR461,"mmm-yyyy")),Curves!$11:$11,0)</f>
        <v>12</v>
      </c>
      <c r="CT461" s="12">
        <f>MATCH(CONCATENATE("DISC ",TEXT($BR461,"mmm-yyyy")),Curves!$11:$11,0)</f>
        <v>36</v>
      </c>
      <c r="CU461" s="12"/>
      <c r="CV461" s="12">
        <f>MATCH(CONCATENATE("NG ",TEXT($BS461,"mmm-yyyy")),Curves!$11:$11,0)</f>
        <v>25</v>
      </c>
      <c r="CW461" s="12">
        <f>MATCH(CONCATENATE("B ",TEXT($BS461,"mmm-yyyy")),Curves!$11:$11,0)</f>
        <v>13</v>
      </c>
      <c r="CX461" s="12">
        <f>MATCH(CONCATENATE("DISC ",TEXT($BS461,"mmm-yyyy")),Curves!$11:$11,0)</f>
        <v>37</v>
      </c>
      <c r="CY461" s="12"/>
      <c r="CZ461" s="12">
        <f>MATCH(CONCATENATE("NG ",TEXT($BT461,"mmm-yyyy")),Curves!$11:$11,0)</f>
        <v>26</v>
      </c>
      <c r="DA461" s="12">
        <f>MATCH(CONCATENATE("B ",TEXT($BT461,"mmm-yyyy")),Curves!$11:$11,0)</f>
        <v>14</v>
      </c>
      <c r="DB461" s="12">
        <f>MATCH(CONCATENATE("DISC ",TEXT($BT461,"mmm-yyyy")),Curves!$11:$11,0)</f>
        <v>38</v>
      </c>
      <c r="DC461" s="12"/>
      <c r="DD461" s="12">
        <f>MATCH(CONCATENATE("NG ",TEXT($BU461,"mmm-yyyy")),Curves!$11:$11,0)</f>
        <v>27</v>
      </c>
      <c r="DE461" s="12">
        <f>MATCH(CONCATENATE("B ",TEXT($BU461,"mmm-yyyy")),Curves!$11:$11,0)</f>
        <v>15</v>
      </c>
      <c r="DF461" s="12">
        <f>MATCH(CONCATENATE("DISC ",TEXT($BU461,"mmm-yyyy")),Curves!$11:$11,0)</f>
        <v>39</v>
      </c>
      <c r="DG461" s="12"/>
      <c r="DH461" s="12">
        <f>MATCH(CONCATENATE("NG ",TEXT($BV461,"mmm-yyyy")),Curves!$11:$11,0)</f>
        <v>28</v>
      </c>
      <c r="DI461" s="12">
        <f>MATCH(CONCATENATE("B ",TEXT($BV461,"mmm-yyyy")),Curves!$11:$11,0)</f>
        <v>16</v>
      </c>
      <c r="DJ461" s="12">
        <f>MATCH(CONCATENATE("DISC ",TEXT($BV461,"mmm-yyyy")),Curves!$11:$11,0)</f>
        <v>40</v>
      </c>
      <c r="DL461" s="12">
        <f>MATCH(CONCATENATE("NG ",TEXT($BW461,"mmm-yyyy")),Curves!$11:$11,0)</f>
        <v>29</v>
      </c>
      <c r="DM461" s="12">
        <f>MATCH(CONCATENATE("B ",TEXT($BW461,"mmm-yyyy")),Curves!$11:$11,0)</f>
        <v>17</v>
      </c>
      <c r="DN461" s="12">
        <f>MATCH(CONCATENATE("DISC ",TEXT($BW461,"mmm-yyyy")),Curves!$11:$11,0)</f>
        <v>41</v>
      </c>
      <c r="DP461" s="12">
        <f>MATCH(CONCATENATE("NG ",TEXT($BX461,"mmm-yyyy")),Curves!$11:$11,0)</f>
        <v>30</v>
      </c>
      <c r="DQ461" s="12">
        <f>MATCH(CONCATENATE("B ",TEXT($BX461,"mmm-yyyy")),Curves!$11:$11,0)</f>
        <v>18</v>
      </c>
      <c r="DR461" s="12">
        <f>MATCH(CONCATENATE("DISC ",TEXT($BX461,"mmm-yyyy")),Curves!$11:$11,0)</f>
        <v>42</v>
      </c>
    </row>
    <row r="462" spans="2:122" x14ac:dyDescent="0.2">
      <c r="B462" s="6" t="str">
        <f t="shared" si="567"/>
        <v/>
      </c>
      <c r="C462" s="27" t="str">
        <f>IF(Curves!C471&lt;&gt;"",Curves!C471,"")</f>
        <v/>
      </c>
      <c r="D462" s="31"/>
      <c r="E462" s="20" t="e">
        <f t="shared" si="568"/>
        <v>#N/A</v>
      </c>
      <c r="F462" s="20" t="e">
        <f t="shared" si="570"/>
        <v>#N/A</v>
      </c>
      <c r="G462" s="20" t="e">
        <f t="shared" si="571"/>
        <v>#N/A</v>
      </c>
      <c r="H462" s="20" t="e">
        <f t="shared" si="572"/>
        <v>#N/A</v>
      </c>
      <c r="I462" s="20" t="e">
        <f t="shared" si="573"/>
        <v>#N/A</v>
      </c>
      <c r="J462" s="20" t="e">
        <f t="shared" si="574"/>
        <v>#N/A</v>
      </c>
      <c r="K462" s="20" t="e">
        <f t="shared" si="575"/>
        <v>#N/A</v>
      </c>
      <c r="L462" s="20" t="e">
        <f t="shared" si="576"/>
        <v>#N/A</v>
      </c>
      <c r="M462" s="20" t="e">
        <f t="shared" si="577"/>
        <v>#N/A</v>
      </c>
      <c r="N462" s="20" t="e">
        <f t="shared" si="578"/>
        <v>#N/A</v>
      </c>
      <c r="O462" s="21" t="e">
        <f t="shared" si="579"/>
        <v>#N/A</v>
      </c>
      <c r="P462" s="20"/>
      <c r="Q462" s="50" t="e">
        <f t="shared" si="580"/>
        <v>#N/A</v>
      </c>
      <c r="R462" s="50" t="e">
        <f t="shared" si="549"/>
        <v>#N/A</v>
      </c>
      <c r="S462" s="51" t="e">
        <f t="shared" si="581"/>
        <v>#N/A</v>
      </c>
      <c r="U462" s="34" t="e">
        <f>INDEX(Curves!$A$12:$AZ$907,$CA462,CB462)</f>
        <v>#N/A</v>
      </c>
      <c r="V462" s="34" t="e">
        <f>INDEX(Curves!$A$12:$AZ$907,$CA462,CC462)</f>
        <v>#N/A</v>
      </c>
      <c r="W462" s="34" t="e">
        <f>INDEX(Curves!$A$12:$AZ$907,$CA462,CD462)</f>
        <v>#N/A</v>
      </c>
      <c r="X462" s="34"/>
      <c r="Y462" s="34" t="e">
        <f>INDEX(Curves!$A$12:$AZ$907,$CA462,CF462)</f>
        <v>#N/A</v>
      </c>
      <c r="Z462" s="34" t="e">
        <f>INDEX(Curves!$A$12:$AZ$907,$CA462,CG462)</f>
        <v>#N/A</v>
      </c>
      <c r="AA462" s="34" t="e">
        <f>INDEX(Curves!$A$12:$AZ$907,$CA462,CH462)</f>
        <v>#N/A</v>
      </c>
      <c r="AB462" s="34"/>
      <c r="AC462" s="34" t="e">
        <f>INDEX(Curves!$A$12:$AZ$907,$CA462,CJ462)</f>
        <v>#N/A</v>
      </c>
      <c r="AD462" s="34" t="e">
        <f>INDEX(Curves!$A$12:$AZ$907,$CA462,CK462)</f>
        <v>#N/A</v>
      </c>
      <c r="AE462" s="34" t="e">
        <f>INDEX(Curves!$A$12:$AZ$907,$CA462,CL462)</f>
        <v>#N/A</v>
      </c>
      <c r="AF462" s="34"/>
      <c r="AG462" s="34" t="e">
        <f>INDEX(Curves!$A$12:$AZ$907,$CA462,CN462)</f>
        <v>#N/A</v>
      </c>
      <c r="AH462" s="34" t="e">
        <f>INDEX(Curves!$A$12:$AZ$907,$CA462,CO462)</f>
        <v>#N/A</v>
      </c>
      <c r="AI462" s="34" t="e">
        <f>INDEX(Curves!$A$12:$AZ$907,$CA462,CP462)</f>
        <v>#N/A</v>
      </c>
      <c r="AJ462" s="34"/>
      <c r="AK462" s="34" t="e">
        <f>INDEX(Curves!$A$12:$AZ$907,$CA462,CR462)</f>
        <v>#N/A</v>
      </c>
      <c r="AL462" s="34" t="e">
        <f>INDEX(Curves!$A$12:$AZ$907,$CA462,CS462)</f>
        <v>#N/A</v>
      </c>
      <c r="AM462" s="34" t="e">
        <f>INDEX(Curves!$A$12:$AZ$907,$CA462,CT462)</f>
        <v>#N/A</v>
      </c>
      <c r="AN462" s="34"/>
      <c r="AO462" s="34" t="e">
        <f>INDEX(Curves!$A$12:$AZ$907,$CA462,CV462)</f>
        <v>#N/A</v>
      </c>
      <c r="AP462" s="34" t="e">
        <f>INDEX(Curves!$A$12:$AZ$907,$CA462,CW462)</f>
        <v>#N/A</v>
      </c>
      <c r="AQ462" s="34" t="e">
        <f>INDEX(Curves!$A$12:$AZ$907,$CA462,CX462)</f>
        <v>#N/A</v>
      </c>
      <c r="AR462" s="34"/>
      <c r="AS462" s="34" t="e">
        <f>INDEX(Curves!$A$12:$AZ$907,$CA462,CZ462)</f>
        <v>#N/A</v>
      </c>
      <c r="AT462" s="34" t="e">
        <f>INDEX(Curves!$A$12:$AZ$907,$CA462,DA462)</f>
        <v>#N/A</v>
      </c>
      <c r="AU462" s="34" t="e">
        <f>INDEX(Curves!$A$12:$AZ$907,$CA462,DB462)</f>
        <v>#N/A</v>
      </c>
      <c r="AV462" s="34"/>
      <c r="AW462" s="34" t="e">
        <f>INDEX(Curves!$A$12:$AZ$907,$CA462,DD462)</f>
        <v>#N/A</v>
      </c>
      <c r="AX462" s="34" t="e">
        <f>INDEX(Curves!$A$12:$AZ$907,$CA462,DE462)</f>
        <v>#N/A</v>
      </c>
      <c r="AY462" s="34" t="e">
        <f>INDEX(Curves!$A$12:$AZ$907,$CA462,DF462)</f>
        <v>#N/A</v>
      </c>
      <c r="AZ462" s="34"/>
      <c r="BA462" s="34" t="e">
        <f>INDEX(Curves!$A$12:$AZ$907,$CA462,DH462)</f>
        <v>#N/A</v>
      </c>
      <c r="BB462" s="34" t="e">
        <f>INDEX(Curves!$A$12:$AZ$907,$CA462,DI462)</f>
        <v>#N/A</v>
      </c>
      <c r="BC462" s="34" t="e">
        <f>INDEX(Curves!$A$12:$AZ$907,$CA462,DJ462)</f>
        <v>#N/A</v>
      </c>
      <c r="BD462" s="34"/>
      <c r="BE462" s="34" t="e">
        <f>INDEX(Curves!$A$12:$AZ$907,$CA462,DL462)</f>
        <v>#N/A</v>
      </c>
      <c r="BF462" s="34" t="e">
        <f>INDEX(Curves!$A$12:$AZ$907,$CA462,DM462)</f>
        <v>#N/A</v>
      </c>
      <c r="BG462" s="34" t="e">
        <f>INDEX(Curves!$A$12:$AZ$907,$CA462,DN462)</f>
        <v>#N/A</v>
      </c>
      <c r="BH462" s="34"/>
      <c r="BI462" s="34" t="e">
        <f>INDEX(Curves!$A$12:$AZ$907,$CA462,DP462)</f>
        <v>#N/A</v>
      </c>
      <c r="BJ462" s="34" t="e">
        <f>INDEX(Curves!$A$12:$AZ$907,$CA462,DQ462)</f>
        <v>#N/A</v>
      </c>
      <c r="BK462" s="34" t="e">
        <f>INDEX(Curves!$A$12:$AZ$907,$CA462,DR462)</f>
        <v>#N/A</v>
      </c>
      <c r="BL462"/>
      <c r="BM462"/>
      <c r="BN462" s="17">
        <f t="shared" si="583"/>
        <v>36647</v>
      </c>
      <c r="BO462" s="17">
        <f t="shared" ref="BO462:BX462" si="593">EOMONTH(BN462,1)</f>
        <v>36707</v>
      </c>
      <c r="BP462" s="17">
        <f t="shared" si="593"/>
        <v>36738</v>
      </c>
      <c r="BQ462" s="17">
        <f t="shared" si="593"/>
        <v>36769</v>
      </c>
      <c r="BR462" s="17">
        <f t="shared" si="593"/>
        <v>36799</v>
      </c>
      <c r="BS462" s="17">
        <f t="shared" si="593"/>
        <v>36830</v>
      </c>
      <c r="BT462" s="17">
        <f t="shared" si="593"/>
        <v>36860</v>
      </c>
      <c r="BU462" s="17">
        <f t="shared" si="593"/>
        <v>36891</v>
      </c>
      <c r="BV462" s="17">
        <f t="shared" si="593"/>
        <v>36922</v>
      </c>
      <c r="BW462" s="17">
        <f t="shared" si="593"/>
        <v>36950</v>
      </c>
      <c r="BX462" s="17">
        <f t="shared" si="593"/>
        <v>36981</v>
      </c>
      <c r="BY462" s="9"/>
      <c r="CA462" s="12" t="e">
        <f>MATCH(C462,Curves!$C$12:$C$433,0)</f>
        <v>#N/A</v>
      </c>
      <c r="CB462" s="12">
        <f>MATCH(CONCATENATE("NG ",TEXT($BN462,"mmm-yyyy")),Curves!$11:$11,0)</f>
        <v>20</v>
      </c>
      <c r="CC462" s="12">
        <f>MATCH(CONCATENATE("B ",TEXT($BN462,"mmm-yyyy")),Curves!$11:$11,0)</f>
        <v>8</v>
      </c>
      <c r="CD462" s="12">
        <f>MATCH(CONCATENATE("DISC ",TEXT($BN462,"mmm-yyyy")),Curves!$11:$11,0)</f>
        <v>32</v>
      </c>
      <c r="CE462" s="12"/>
      <c r="CF462" s="12">
        <f>MATCH(CONCATENATE("NG ",TEXT($BO462,"mmm-yyyy")),Curves!$11:$11,0)</f>
        <v>21</v>
      </c>
      <c r="CG462" s="12">
        <f>MATCH(CONCATENATE("B ",TEXT($BO462,"mmm-yyyy")),Curves!$11:$11,0)</f>
        <v>9</v>
      </c>
      <c r="CH462" s="12">
        <f>MATCH(CONCATENATE("DISC ",TEXT($BO462,"mmm-yyyy")),Curves!$11:$11,0)</f>
        <v>33</v>
      </c>
      <c r="CI462" s="12"/>
      <c r="CJ462" s="12">
        <f>MATCH(CONCATENATE("NG ",TEXT($BP462,"mmm-yyyy")),Curves!$11:$11,0)</f>
        <v>22</v>
      </c>
      <c r="CK462" s="12">
        <f>MATCH(CONCATENATE("B ",TEXT($BP462,"mmm-yyyy")),Curves!$11:$11,0)</f>
        <v>10</v>
      </c>
      <c r="CL462" s="12">
        <f>MATCH(CONCATENATE("DISC ",TEXT($BP462,"mmm-yyyy")),Curves!$11:$11,0)</f>
        <v>34</v>
      </c>
      <c r="CM462" s="12"/>
      <c r="CN462" s="12">
        <f>MATCH(CONCATENATE("NG ",TEXT($BQ462,"mmm-yyyy")),Curves!$11:$11,0)</f>
        <v>23</v>
      </c>
      <c r="CO462" s="12">
        <f>MATCH(CONCATENATE("B ",TEXT($BQ462,"mmm-yyyy")),Curves!$11:$11,0)</f>
        <v>11</v>
      </c>
      <c r="CP462" s="12">
        <f>MATCH(CONCATENATE("DISC ",TEXT($BQ462,"mmm-yyyy")),Curves!$11:$11,0)</f>
        <v>35</v>
      </c>
      <c r="CQ462" s="12"/>
      <c r="CR462" s="12">
        <f>MATCH(CONCATENATE("NG ",TEXT($BR462,"mmm-yyyy")),Curves!$11:$11,0)</f>
        <v>24</v>
      </c>
      <c r="CS462" s="12">
        <f>MATCH(CONCATENATE("B ",TEXT($BR462,"mmm-yyyy")),Curves!$11:$11,0)</f>
        <v>12</v>
      </c>
      <c r="CT462" s="12">
        <f>MATCH(CONCATENATE("DISC ",TEXT($BR462,"mmm-yyyy")),Curves!$11:$11,0)</f>
        <v>36</v>
      </c>
      <c r="CU462" s="12"/>
      <c r="CV462" s="12">
        <f>MATCH(CONCATENATE("NG ",TEXT($BS462,"mmm-yyyy")),Curves!$11:$11,0)</f>
        <v>25</v>
      </c>
      <c r="CW462" s="12">
        <f>MATCH(CONCATENATE("B ",TEXT($BS462,"mmm-yyyy")),Curves!$11:$11,0)</f>
        <v>13</v>
      </c>
      <c r="CX462" s="12">
        <f>MATCH(CONCATENATE("DISC ",TEXT($BS462,"mmm-yyyy")),Curves!$11:$11,0)</f>
        <v>37</v>
      </c>
      <c r="CY462" s="12"/>
      <c r="CZ462" s="12">
        <f>MATCH(CONCATENATE("NG ",TEXT($BT462,"mmm-yyyy")),Curves!$11:$11,0)</f>
        <v>26</v>
      </c>
      <c r="DA462" s="12">
        <f>MATCH(CONCATENATE("B ",TEXT($BT462,"mmm-yyyy")),Curves!$11:$11,0)</f>
        <v>14</v>
      </c>
      <c r="DB462" s="12">
        <f>MATCH(CONCATENATE("DISC ",TEXT($BT462,"mmm-yyyy")),Curves!$11:$11,0)</f>
        <v>38</v>
      </c>
      <c r="DC462" s="12"/>
      <c r="DD462" s="12">
        <f>MATCH(CONCATENATE("NG ",TEXT($BU462,"mmm-yyyy")),Curves!$11:$11,0)</f>
        <v>27</v>
      </c>
      <c r="DE462" s="12">
        <f>MATCH(CONCATENATE("B ",TEXT($BU462,"mmm-yyyy")),Curves!$11:$11,0)</f>
        <v>15</v>
      </c>
      <c r="DF462" s="12">
        <f>MATCH(CONCATENATE("DISC ",TEXT($BU462,"mmm-yyyy")),Curves!$11:$11,0)</f>
        <v>39</v>
      </c>
      <c r="DG462" s="12"/>
      <c r="DH462" s="12">
        <f>MATCH(CONCATENATE("NG ",TEXT($BV462,"mmm-yyyy")),Curves!$11:$11,0)</f>
        <v>28</v>
      </c>
      <c r="DI462" s="12">
        <f>MATCH(CONCATENATE("B ",TEXT($BV462,"mmm-yyyy")),Curves!$11:$11,0)</f>
        <v>16</v>
      </c>
      <c r="DJ462" s="12">
        <f>MATCH(CONCATENATE("DISC ",TEXT($BV462,"mmm-yyyy")),Curves!$11:$11,0)</f>
        <v>40</v>
      </c>
      <c r="DL462" s="12">
        <f>MATCH(CONCATENATE("NG ",TEXT($BW462,"mmm-yyyy")),Curves!$11:$11,0)</f>
        <v>29</v>
      </c>
      <c r="DM462" s="12">
        <f>MATCH(CONCATENATE("B ",TEXT($BW462,"mmm-yyyy")),Curves!$11:$11,0)</f>
        <v>17</v>
      </c>
      <c r="DN462" s="12">
        <f>MATCH(CONCATENATE("DISC ",TEXT($BW462,"mmm-yyyy")),Curves!$11:$11,0)</f>
        <v>41</v>
      </c>
      <c r="DP462" s="12">
        <f>MATCH(CONCATENATE("NG ",TEXT($BX462,"mmm-yyyy")),Curves!$11:$11,0)</f>
        <v>30</v>
      </c>
      <c r="DQ462" s="12">
        <f>MATCH(CONCATENATE("B ",TEXT($BX462,"mmm-yyyy")),Curves!$11:$11,0)</f>
        <v>18</v>
      </c>
      <c r="DR462" s="12">
        <f>MATCH(CONCATENATE("DISC ",TEXT($BX462,"mmm-yyyy")),Curves!$11:$11,0)</f>
        <v>42</v>
      </c>
    </row>
    <row r="463" spans="2:122" x14ac:dyDescent="0.2">
      <c r="B463" s="6" t="str">
        <f t="shared" si="567"/>
        <v/>
      </c>
      <c r="C463" s="27" t="str">
        <f>IF(Curves!C472&lt;&gt;"",Curves!C472,"")</f>
        <v/>
      </c>
      <c r="D463" s="31"/>
      <c r="E463" s="20" t="e">
        <f t="shared" si="568"/>
        <v>#N/A</v>
      </c>
      <c r="F463" s="20" t="e">
        <f t="shared" si="570"/>
        <v>#N/A</v>
      </c>
      <c r="G463" s="20" t="e">
        <f t="shared" si="571"/>
        <v>#N/A</v>
      </c>
      <c r="H463" s="20" t="e">
        <f t="shared" si="572"/>
        <v>#N/A</v>
      </c>
      <c r="I463" s="20" t="e">
        <f t="shared" si="573"/>
        <v>#N/A</v>
      </c>
      <c r="J463" s="20" t="e">
        <f t="shared" si="574"/>
        <v>#N/A</v>
      </c>
      <c r="K463" s="20" t="e">
        <f t="shared" si="575"/>
        <v>#N/A</v>
      </c>
      <c r="L463" s="20" t="e">
        <f t="shared" si="576"/>
        <v>#N/A</v>
      </c>
      <c r="M463" s="20" t="e">
        <f t="shared" si="577"/>
        <v>#N/A</v>
      </c>
      <c r="N463" s="20" t="e">
        <f t="shared" si="578"/>
        <v>#N/A</v>
      </c>
      <c r="O463" s="21" t="e">
        <f t="shared" si="579"/>
        <v>#N/A</v>
      </c>
      <c r="P463" s="20"/>
      <c r="Q463" s="50" t="e">
        <f t="shared" si="580"/>
        <v>#N/A</v>
      </c>
      <c r="R463" s="50" t="e">
        <f t="shared" si="549"/>
        <v>#N/A</v>
      </c>
      <c r="S463" s="51" t="e">
        <f t="shared" si="581"/>
        <v>#N/A</v>
      </c>
      <c r="U463" s="34" t="e">
        <f>INDEX(Curves!$A$12:$AZ$907,$CA463,CB463)</f>
        <v>#N/A</v>
      </c>
      <c r="V463" s="34" t="e">
        <f>INDEX(Curves!$A$12:$AZ$907,$CA463,CC463)</f>
        <v>#N/A</v>
      </c>
      <c r="W463" s="34" t="e">
        <f>INDEX(Curves!$A$12:$AZ$907,$CA463,CD463)</f>
        <v>#N/A</v>
      </c>
      <c r="X463" s="34"/>
      <c r="Y463" s="34" t="e">
        <f>INDEX(Curves!$A$12:$AZ$907,$CA463,CF463)</f>
        <v>#N/A</v>
      </c>
      <c r="Z463" s="34" t="e">
        <f>INDEX(Curves!$A$12:$AZ$907,$CA463,CG463)</f>
        <v>#N/A</v>
      </c>
      <c r="AA463" s="34" t="e">
        <f>INDEX(Curves!$A$12:$AZ$907,$CA463,CH463)</f>
        <v>#N/A</v>
      </c>
      <c r="AB463" s="34"/>
      <c r="AC463" s="34" t="e">
        <f>INDEX(Curves!$A$12:$AZ$907,$CA463,CJ463)</f>
        <v>#N/A</v>
      </c>
      <c r="AD463" s="34" t="e">
        <f>INDEX(Curves!$A$12:$AZ$907,$CA463,CK463)</f>
        <v>#N/A</v>
      </c>
      <c r="AE463" s="34" t="e">
        <f>INDEX(Curves!$A$12:$AZ$907,$CA463,CL463)</f>
        <v>#N/A</v>
      </c>
      <c r="AF463" s="34"/>
      <c r="AG463" s="34" t="e">
        <f>INDEX(Curves!$A$12:$AZ$907,$CA463,CN463)</f>
        <v>#N/A</v>
      </c>
      <c r="AH463" s="34" t="e">
        <f>INDEX(Curves!$A$12:$AZ$907,$CA463,CO463)</f>
        <v>#N/A</v>
      </c>
      <c r="AI463" s="34" t="e">
        <f>INDEX(Curves!$A$12:$AZ$907,$CA463,CP463)</f>
        <v>#N/A</v>
      </c>
      <c r="AJ463" s="34"/>
      <c r="AK463" s="34" t="e">
        <f>INDEX(Curves!$A$12:$AZ$907,$CA463,CR463)</f>
        <v>#N/A</v>
      </c>
      <c r="AL463" s="34" t="e">
        <f>INDEX(Curves!$A$12:$AZ$907,$CA463,CS463)</f>
        <v>#N/A</v>
      </c>
      <c r="AM463" s="34" t="e">
        <f>INDEX(Curves!$A$12:$AZ$907,$CA463,CT463)</f>
        <v>#N/A</v>
      </c>
      <c r="AN463" s="34"/>
      <c r="AO463" s="34" t="e">
        <f>INDEX(Curves!$A$12:$AZ$907,$CA463,CV463)</f>
        <v>#N/A</v>
      </c>
      <c r="AP463" s="34" t="e">
        <f>INDEX(Curves!$A$12:$AZ$907,$CA463,CW463)</f>
        <v>#N/A</v>
      </c>
      <c r="AQ463" s="34" t="e">
        <f>INDEX(Curves!$A$12:$AZ$907,$CA463,CX463)</f>
        <v>#N/A</v>
      </c>
      <c r="AR463" s="34"/>
      <c r="AS463" s="34" t="e">
        <f>INDEX(Curves!$A$12:$AZ$907,$CA463,CZ463)</f>
        <v>#N/A</v>
      </c>
      <c r="AT463" s="34" t="e">
        <f>INDEX(Curves!$A$12:$AZ$907,$CA463,DA463)</f>
        <v>#N/A</v>
      </c>
      <c r="AU463" s="34" t="e">
        <f>INDEX(Curves!$A$12:$AZ$907,$CA463,DB463)</f>
        <v>#N/A</v>
      </c>
      <c r="AV463" s="34"/>
      <c r="AW463" s="34" t="e">
        <f>INDEX(Curves!$A$12:$AZ$907,$CA463,DD463)</f>
        <v>#N/A</v>
      </c>
      <c r="AX463" s="34" t="e">
        <f>INDEX(Curves!$A$12:$AZ$907,$CA463,DE463)</f>
        <v>#N/A</v>
      </c>
      <c r="AY463" s="34" t="e">
        <f>INDEX(Curves!$A$12:$AZ$907,$CA463,DF463)</f>
        <v>#N/A</v>
      </c>
      <c r="AZ463" s="34"/>
      <c r="BA463" s="34" t="e">
        <f>INDEX(Curves!$A$12:$AZ$907,$CA463,DH463)</f>
        <v>#N/A</v>
      </c>
      <c r="BB463" s="34" t="e">
        <f>INDEX(Curves!$A$12:$AZ$907,$CA463,DI463)</f>
        <v>#N/A</v>
      </c>
      <c r="BC463" s="34" t="e">
        <f>INDEX(Curves!$A$12:$AZ$907,$CA463,DJ463)</f>
        <v>#N/A</v>
      </c>
      <c r="BD463" s="34"/>
      <c r="BE463" s="34" t="e">
        <f>INDEX(Curves!$A$12:$AZ$907,$CA463,DL463)</f>
        <v>#N/A</v>
      </c>
      <c r="BF463" s="34" t="e">
        <f>INDEX(Curves!$A$12:$AZ$907,$CA463,DM463)</f>
        <v>#N/A</v>
      </c>
      <c r="BG463" s="34" t="e">
        <f>INDEX(Curves!$A$12:$AZ$907,$CA463,DN463)</f>
        <v>#N/A</v>
      </c>
      <c r="BH463" s="34"/>
      <c r="BI463" s="34" t="e">
        <f>INDEX(Curves!$A$12:$AZ$907,$CA463,DP463)</f>
        <v>#N/A</v>
      </c>
      <c r="BJ463" s="34" t="e">
        <f>INDEX(Curves!$A$12:$AZ$907,$CA463,DQ463)</f>
        <v>#N/A</v>
      </c>
      <c r="BK463" s="34" t="e">
        <f>INDEX(Curves!$A$12:$AZ$907,$CA463,DR463)</f>
        <v>#N/A</v>
      </c>
      <c r="BL463"/>
      <c r="BM463"/>
      <c r="BN463" s="17">
        <f t="shared" si="583"/>
        <v>36647</v>
      </c>
      <c r="BO463" s="17">
        <f t="shared" ref="BO463:BX463" si="594">EOMONTH(BN463,1)</f>
        <v>36707</v>
      </c>
      <c r="BP463" s="17">
        <f t="shared" si="594"/>
        <v>36738</v>
      </c>
      <c r="BQ463" s="17">
        <f t="shared" si="594"/>
        <v>36769</v>
      </c>
      <c r="BR463" s="17">
        <f t="shared" si="594"/>
        <v>36799</v>
      </c>
      <c r="BS463" s="17">
        <f t="shared" si="594"/>
        <v>36830</v>
      </c>
      <c r="BT463" s="17">
        <f t="shared" si="594"/>
        <v>36860</v>
      </c>
      <c r="BU463" s="17">
        <f t="shared" si="594"/>
        <v>36891</v>
      </c>
      <c r="BV463" s="17">
        <f t="shared" si="594"/>
        <v>36922</v>
      </c>
      <c r="BW463" s="17">
        <f t="shared" si="594"/>
        <v>36950</v>
      </c>
      <c r="BX463" s="17">
        <f t="shared" si="594"/>
        <v>36981</v>
      </c>
      <c r="BY463" s="9"/>
      <c r="CA463" s="12" t="e">
        <f>MATCH(C463,Curves!$C$12:$C$433,0)</f>
        <v>#N/A</v>
      </c>
      <c r="CB463" s="12">
        <f>MATCH(CONCATENATE("NG ",TEXT($BN463,"mmm-yyyy")),Curves!$11:$11,0)</f>
        <v>20</v>
      </c>
      <c r="CC463" s="12">
        <f>MATCH(CONCATENATE("B ",TEXT($BN463,"mmm-yyyy")),Curves!$11:$11,0)</f>
        <v>8</v>
      </c>
      <c r="CD463" s="12">
        <f>MATCH(CONCATENATE("DISC ",TEXT($BN463,"mmm-yyyy")),Curves!$11:$11,0)</f>
        <v>32</v>
      </c>
      <c r="CE463" s="12"/>
      <c r="CF463" s="12">
        <f>MATCH(CONCATENATE("NG ",TEXT($BO463,"mmm-yyyy")),Curves!$11:$11,0)</f>
        <v>21</v>
      </c>
      <c r="CG463" s="12">
        <f>MATCH(CONCATENATE("B ",TEXT($BO463,"mmm-yyyy")),Curves!$11:$11,0)</f>
        <v>9</v>
      </c>
      <c r="CH463" s="12">
        <f>MATCH(CONCATENATE("DISC ",TEXT($BO463,"mmm-yyyy")),Curves!$11:$11,0)</f>
        <v>33</v>
      </c>
      <c r="CI463" s="12"/>
      <c r="CJ463" s="12">
        <f>MATCH(CONCATENATE("NG ",TEXT($BP463,"mmm-yyyy")),Curves!$11:$11,0)</f>
        <v>22</v>
      </c>
      <c r="CK463" s="12">
        <f>MATCH(CONCATENATE("B ",TEXT($BP463,"mmm-yyyy")),Curves!$11:$11,0)</f>
        <v>10</v>
      </c>
      <c r="CL463" s="12">
        <f>MATCH(CONCATENATE("DISC ",TEXT($BP463,"mmm-yyyy")),Curves!$11:$11,0)</f>
        <v>34</v>
      </c>
      <c r="CM463" s="12"/>
      <c r="CN463" s="12">
        <f>MATCH(CONCATENATE("NG ",TEXT($BQ463,"mmm-yyyy")),Curves!$11:$11,0)</f>
        <v>23</v>
      </c>
      <c r="CO463" s="12">
        <f>MATCH(CONCATENATE("B ",TEXT($BQ463,"mmm-yyyy")),Curves!$11:$11,0)</f>
        <v>11</v>
      </c>
      <c r="CP463" s="12">
        <f>MATCH(CONCATENATE("DISC ",TEXT($BQ463,"mmm-yyyy")),Curves!$11:$11,0)</f>
        <v>35</v>
      </c>
      <c r="CQ463" s="12"/>
      <c r="CR463" s="12">
        <f>MATCH(CONCATENATE("NG ",TEXT($BR463,"mmm-yyyy")),Curves!$11:$11,0)</f>
        <v>24</v>
      </c>
      <c r="CS463" s="12">
        <f>MATCH(CONCATENATE("B ",TEXT($BR463,"mmm-yyyy")),Curves!$11:$11,0)</f>
        <v>12</v>
      </c>
      <c r="CT463" s="12">
        <f>MATCH(CONCATENATE("DISC ",TEXT($BR463,"mmm-yyyy")),Curves!$11:$11,0)</f>
        <v>36</v>
      </c>
      <c r="CU463" s="12"/>
      <c r="CV463" s="12">
        <f>MATCH(CONCATENATE("NG ",TEXT($BS463,"mmm-yyyy")),Curves!$11:$11,0)</f>
        <v>25</v>
      </c>
      <c r="CW463" s="12">
        <f>MATCH(CONCATENATE("B ",TEXT($BS463,"mmm-yyyy")),Curves!$11:$11,0)</f>
        <v>13</v>
      </c>
      <c r="CX463" s="12">
        <f>MATCH(CONCATENATE("DISC ",TEXT($BS463,"mmm-yyyy")),Curves!$11:$11,0)</f>
        <v>37</v>
      </c>
      <c r="CY463" s="12"/>
      <c r="CZ463" s="12">
        <f>MATCH(CONCATENATE("NG ",TEXT($BT463,"mmm-yyyy")),Curves!$11:$11,0)</f>
        <v>26</v>
      </c>
      <c r="DA463" s="12">
        <f>MATCH(CONCATENATE("B ",TEXT($BT463,"mmm-yyyy")),Curves!$11:$11,0)</f>
        <v>14</v>
      </c>
      <c r="DB463" s="12">
        <f>MATCH(CONCATENATE("DISC ",TEXT($BT463,"mmm-yyyy")),Curves!$11:$11,0)</f>
        <v>38</v>
      </c>
      <c r="DC463" s="12"/>
      <c r="DD463" s="12">
        <f>MATCH(CONCATENATE("NG ",TEXT($BU463,"mmm-yyyy")),Curves!$11:$11,0)</f>
        <v>27</v>
      </c>
      <c r="DE463" s="12">
        <f>MATCH(CONCATENATE("B ",TEXT($BU463,"mmm-yyyy")),Curves!$11:$11,0)</f>
        <v>15</v>
      </c>
      <c r="DF463" s="12">
        <f>MATCH(CONCATENATE("DISC ",TEXT($BU463,"mmm-yyyy")),Curves!$11:$11,0)</f>
        <v>39</v>
      </c>
      <c r="DG463" s="12"/>
      <c r="DH463" s="12">
        <f>MATCH(CONCATENATE("NG ",TEXT($BV463,"mmm-yyyy")),Curves!$11:$11,0)</f>
        <v>28</v>
      </c>
      <c r="DI463" s="12">
        <f>MATCH(CONCATENATE("B ",TEXT($BV463,"mmm-yyyy")),Curves!$11:$11,0)</f>
        <v>16</v>
      </c>
      <c r="DJ463" s="12">
        <f>MATCH(CONCATENATE("DISC ",TEXT($BV463,"mmm-yyyy")),Curves!$11:$11,0)</f>
        <v>40</v>
      </c>
      <c r="DL463" s="12">
        <f>MATCH(CONCATENATE("NG ",TEXT($BW463,"mmm-yyyy")),Curves!$11:$11,0)</f>
        <v>29</v>
      </c>
      <c r="DM463" s="12">
        <f>MATCH(CONCATENATE("B ",TEXT($BW463,"mmm-yyyy")),Curves!$11:$11,0)</f>
        <v>17</v>
      </c>
      <c r="DN463" s="12">
        <f>MATCH(CONCATENATE("DISC ",TEXT($BW463,"mmm-yyyy")),Curves!$11:$11,0)</f>
        <v>41</v>
      </c>
      <c r="DP463" s="12">
        <f>MATCH(CONCATENATE("NG ",TEXT($BX463,"mmm-yyyy")),Curves!$11:$11,0)</f>
        <v>30</v>
      </c>
      <c r="DQ463" s="12">
        <f>MATCH(CONCATENATE("B ",TEXT($BX463,"mmm-yyyy")),Curves!$11:$11,0)</f>
        <v>18</v>
      </c>
      <c r="DR463" s="12">
        <f>MATCH(CONCATENATE("DISC ",TEXT($BX463,"mmm-yyyy")),Curves!$11:$11,0)</f>
        <v>42</v>
      </c>
    </row>
    <row r="464" spans="2:122" x14ac:dyDescent="0.2">
      <c r="B464" s="6" t="str">
        <f t="shared" si="567"/>
        <v/>
      </c>
      <c r="C464" s="27" t="str">
        <f>IF(Curves!C473&lt;&gt;"",Curves!C473,"")</f>
        <v/>
      </c>
      <c r="D464" s="31"/>
      <c r="E464" s="20" t="e">
        <f t="shared" si="568"/>
        <v>#N/A</v>
      </c>
      <c r="F464" s="20" t="e">
        <f t="shared" si="570"/>
        <v>#N/A</v>
      </c>
      <c r="G464" s="20" t="e">
        <f t="shared" si="571"/>
        <v>#N/A</v>
      </c>
      <c r="H464" s="20" t="e">
        <f t="shared" si="572"/>
        <v>#N/A</v>
      </c>
      <c r="I464" s="20" t="e">
        <f t="shared" si="573"/>
        <v>#N/A</v>
      </c>
      <c r="J464" s="20" t="e">
        <f t="shared" si="574"/>
        <v>#N/A</v>
      </c>
      <c r="K464" s="20" t="e">
        <f t="shared" si="575"/>
        <v>#N/A</v>
      </c>
      <c r="L464" s="20" t="e">
        <f t="shared" si="576"/>
        <v>#N/A</v>
      </c>
      <c r="M464" s="20" t="e">
        <f t="shared" si="577"/>
        <v>#N/A</v>
      </c>
      <c r="N464" s="20" t="e">
        <f t="shared" si="578"/>
        <v>#N/A</v>
      </c>
      <c r="O464" s="21" t="e">
        <f t="shared" si="579"/>
        <v>#N/A</v>
      </c>
      <c r="P464" s="20"/>
      <c r="Q464" s="50" t="e">
        <f t="shared" si="580"/>
        <v>#N/A</v>
      </c>
      <c r="R464" s="50" t="e">
        <f t="shared" si="549"/>
        <v>#N/A</v>
      </c>
      <c r="S464" s="51" t="e">
        <f t="shared" si="581"/>
        <v>#N/A</v>
      </c>
      <c r="U464" s="34" t="e">
        <f>INDEX(Curves!$A$12:$AZ$907,$CA464,CB464)</f>
        <v>#N/A</v>
      </c>
      <c r="V464" s="34" t="e">
        <f>INDEX(Curves!$A$12:$AZ$907,$CA464,CC464)</f>
        <v>#N/A</v>
      </c>
      <c r="W464" s="34" t="e">
        <f>INDEX(Curves!$A$12:$AZ$907,$CA464,CD464)</f>
        <v>#N/A</v>
      </c>
      <c r="X464" s="34"/>
      <c r="Y464" s="34" t="e">
        <f>INDEX(Curves!$A$12:$AZ$907,$CA464,CF464)</f>
        <v>#N/A</v>
      </c>
      <c r="Z464" s="34" t="e">
        <f>INDEX(Curves!$A$12:$AZ$907,$CA464,CG464)</f>
        <v>#N/A</v>
      </c>
      <c r="AA464" s="34" t="e">
        <f>INDEX(Curves!$A$12:$AZ$907,$CA464,CH464)</f>
        <v>#N/A</v>
      </c>
      <c r="AB464" s="34"/>
      <c r="AC464" s="34" t="e">
        <f>INDEX(Curves!$A$12:$AZ$907,$CA464,CJ464)</f>
        <v>#N/A</v>
      </c>
      <c r="AD464" s="34" t="e">
        <f>INDEX(Curves!$A$12:$AZ$907,$CA464,CK464)</f>
        <v>#N/A</v>
      </c>
      <c r="AE464" s="34" t="e">
        <f>INDEX(Curves!$A$12:$AZ$907,$CA464,CL464)</f>
        <v>#N/A</v>
      </c>
      <c r="AF464" s="34"/>
      <c r="AG464" s="34" t="e">
        <f>INDEX(Curves!$A$12:$AZ$907,$CA464,CN464)</f>
        <v>#N/A</v>
      </c>
      <c r="AH464" s="34" t="e">
        <f>INDEX(Curves!$A$12:$AZ$907,$CA464,CO464)</f>
        <v>#N/A</v>
      </c>
      <c r="AI464" s="34" t="e">
        <f>INDEX(Curves!$A$12:$AZ$907,$CA464,CP464)</f>
        <v>#N/A</v>
      </c>
      <c r="AJ464" s="34"/>
      <c r="AK464" s="34" t="e">
        <f>INDEX(Curves!$A$12:$AZ$907,$CA464,CR464)</f>
        <v>#N/A</v>
      </c>
      <c r="AL464" s="34" t="e">
        <f>INDEX(Curves!$A$12:$AZ$907,$CA464,CS464)</f>
        <v>#N/A</v>
      </c>
      <c r="AM464" s="34" t="e">
        <f>INDEX(Curves!$A$12:$AZ$907,$CA464,CT464)</f>
        <v>#N/A</v>
      </c>
      <c r="AN464" s="34"/>
      <c r="AO464" s="34" t="e">
        <f>INDEX(Curves!$A$12:$AZ$907,$CA464,CV464)</f>
        <v>#N/A</v>
      </c>
      <c r="AP464" s="34" t="e">
        <f>INDEX(Curves!$A$12:$AZ$907,$CA464,CW464)</f>
        <v>#N/A</v>
      </c>
      <c r="AQ464" s="34" t="e">
        <f>INDEX(Curves!$A$12:$AZ$907,$CA464,CX464)</f>
        <v>#N/A</v>
      </c>
      <c r="AR464" s="34"/>
      <c r="AS464" s="34" t="e">
        <f>INDEX(Curves!$A$12:$AZ$907,$CA464,CZ464)</f>
        <v>#N/A</v>
      </c>
      <c r="AT464" s="34" t="e">
        <f>INDEX(Curves!$A$12:$AZ$907,$CA464,DA464)</f>
        <v>#N/A</v>
      </c>
      <c r="AU464" s="34" t="e">
        <f>INDEX(Curves!$A$12:$AZ$907,$CA464,DB464)</f>
        <v>#N/A</v>
      </c>
      <c r="AV464" s="34"/>
      <c r="AW464" s="34" t="e">
        <f>INDEX(Curves!$A$12:$AZ$907,$CA464,DD464)</f>
        <v>#N/A</v>
      </c>
      <c r="AX464" s="34" t="e">
        <f>INDEX(Curves!$A$12:$AZ$907,$CA464,DE464)</f>
        <v>#N/A</v>
      </c>
      <c r="AY464" s="34" t="e">
        <f>INDEX(Curves!$A$12:$AZ$907,$CA464,DF464)</f>
        <v>#N/A</v>
      </c>
      <c r="AZ464" s="34"/>
      <c r="BA464" s="34" t="e">
        <f>INDEX(Curves!$A$12:$AZ$907,$CA464,DH464)</f>
        <v>#N/A</v>
      </c>
      <c r="BB464" s="34" t="e">
        <f>INDEX(Curves!$A$12:$AZ$907,$CA464,DI464)</f>
        <v>#N/A</v>
      </c>
      <c r="BC464" s="34" t="e">
        <f>INDEX(Curves!$A$12:$AZ$907,$CA464,DJ464)</f>
        <v>#N/A</v>
      </c>
      <c r="BD464" s="34"/>
      <c r="BE464" s="34" t="e">
        <f>INDEX(Curves!$A$12:$AZ$907,$CA464,DL464)</f>
        <v>#N/A</v>
      </c>
      <c r="BF464" s="34" t="e">
        <f>INDEX(Curves!$A$12:$AZ$907,$CA464,DM464)</f>
        <v>#N/A</v>
      </c>
      <c r="BG464" s="34" t="e">
        <f>INDEX(Curves!$A$12:$AZ$907,$CA464,DN464)</f>
        <v>#N/A</v>
      </c>
      <c r="BH464" s="34"/>
      <c r="BI464" s="34" t="e">
        <f>INDEX(Curves!$A$12:$AZ$907,$CA464,DP464)</f>
        <v>#N/A</v>
      </c>
      <c r="BJ464" s="34" t="e">
        <f>INDEX(Curves!$A$12:$AZ$907,$CA464,DQ464)</f>
        <v>#N/A</v>
      </c>
      <c r="BK464" s="34" t="e">
        <f>INDEX(Curves!$A$12:$AZ$907,$CA464,DR464)</f>
        <v>#N/A</v>
      </c>
      <c r="BL464"/>
      <c r="BM464"/>
      <c r="BN464" s="17">
        <f t="shared" si="583"/>
        <v>36647</v>
      </c>
      <c r="BO464" s="17">
        <f t="shared" ref="BO464:BX464" si="595">EOMONTH(BN464,1)</f>
        <v>36707</v>
      </c>
      <c r="BP464" s="17">
        <f t="shared" si="595"/>
        <v>36738</v>
      </c>
      <c r="BQ464" s="17">
        <f t="shared" si="595"/>
        <v>36769</v>
      </c>
      <c r="BR464" s="17">
        <f t="shared" si="595"/>
        <v>36799</v>
      </c>
      <c r="BS464" s="17">
        <f t="shared" si="595"/>
        <v>36830</v>
      </c>
      <c r="BT464" s="17">
        <f t="shared" si="595"/>
        <v>36860</v>
      </c>
      <c r="BU464" s="17">
        <f t="shared" si="595"/>
        <v>36891</v>
      </c>
      <c r="BV464" s="17">
        <f t="shared" si="595"/>
        <v>36922</v>
      </c>
      <c r="BW464" s="17">
        <f t="shared" si="595"/>
        <v>36950</v>
      </c>
      <c r="BX464" s="17">
        <f t="shared" si="595"/>
        <v>36981</v>
      </c>
      <c r="BY464" s="9"/>
      <c r="CA464" s="12" t="e">
        <f>MATCH(C464,Curves!$C$12:$C$433,0)</f>
        <v>#N/A</v>
      </c>
      <c r="CB464" s="12">
        <f>MATCH(CONCATENATE("NG ",TEXT($BN464,"mmm-yyyy")),Curves!$11:$11,0)</f>
        <v>20</v>
      </c>
      <c r="CC464" s="12">
        <f>MATCH(CONCATENATE("B ",TEXT($BN464,"mmm-yyyy")),Curves!$11:$11,0)</f>
        <v>8</v>
      </c>
      <c r="CD464" s="12">
        <f>MATCH(CONCATENATE("DISC ",TEXT($BN464,"mmm-yyyy")),Curves!$11:$11,0)</f>
        <v>32</v>
      </c>
      <c r="CE464" s="12"/>
      <c r="CF464" s="12">
        <f>MATCH(CONCATENATE("NG ",TEXT($BO464,"mmm-yyyy")),Curves!$11:$11,0)</f>
        <v>21</v>
      </c>
      <c r="CG464" s="12">
        <f>MATCH(CONCATENATE("B ",TEXT($BO464,"mmm-yyyy")),Curves!$11:$11,0)</f>
        <v>9</v>
      </c>
      <c r="CH464" s="12">
        <f>MATCH(CONCATENATE("DISC ",TEXT($BO464,"mmm-yyyy")),Curves!$11:$11,0)</f>
        <v>33</v>
      </c>
      <c r="CI464" s="12"/>
      <c r="CJ464" s="12">
        <f>MATCH(CONCATENATE("NG ",TEXT($BP464,"mmm-yyyy")),Curves!$11:$11,0)</f>
        <v>22</v>
      </c>
      <c r="CK464" s="12">
        <f>MATCH(CONCATENATE("B ",TEXT($BP464,"mmm-yyyy")),Curves!$11:$11,0)</f>
        <v>10</v>
      </c>
      <c r="CL464" s="12">
        <f>MATCH(CONCATENATE("DISC ",TEXT($BP464,"mmm-yyyy")),Curves!$11:$11,0)</f>
        <v>34</v>
      </c>
      <c r="CM464" s="12"/>
      <c r="CN464" s="12">
        <f>MATCH(CONCATENATE("NG ",TEXT($BQ464,"mmm-yyyy")),Curves!$11:$11,0)</f>
        <v>23</v>
      </c>
      <c r="CO464" s="12">
        <f>MATCH(CONCATENATE("B ",TEXT($BQ464,"mmm-yyyy")),Curves!$11:$11,0)</f>
        <v>11</v>
      </c>
      <c r="CP464" s="12">
        <f>MATCH(CONCATENATE("DISC ",TEXT($BQ464,"mmm-yyyy")),Curves!$11:$11,0)</f>
        <v>35</v>
      </c>
      <c r="CQ464" s="12"/>
      <c r="CR464" s="12">
        <f>MATCH(CONCATENATE("NG ",TEXT($BR464,"mmm-yyyy")),Curves!$11:$11,0)</f>
        <v>24</v>
      </c>
      <c r="CS464" s="12">
        <f>MATCH(CONCATENATE("B ",TEXT($BR464,"mmm-yyyy")),Curves!$11:$11,0)</f>
        <v>12</v>
      </c>
      <c r="CT464" s="12">
        <f>MATCH(CONCATENATE("DISC ",TEXT($BR464,"mmm-yyyy")),Curves!$11:$11,0)</f>
        <v>36</v>
      </c>
      <c r="CU464" s="12"/>
      <c r="CV464" s="12">
        <f>MATCH(CONCATENATE("NG ",TEXT($BS464,"mmm-yyyy")),Curves!$11:$11,0)</f>
        <v>25</v>
      </c>
      <c r="CW464" s="12">
        <f>MATCH(CONCATENATE("B ",TEXT($BS464,"mmm-yyyy")),Curves!$11:$11,0)</f>
        <v>13</v>
      </c>
      <c r="CX464" s="12">
        <f>MATCH(CONCATENATE("DISC ",TEXT($BS464,"mmm-yyyy")),Curves!$11:$11,0)</f>
        <v>37</v>
      </c>
      <c r="CY464" s="12"/>
      <c r="CZ464" s="12">
        <f>MATCH(CONCATENATE("NG ",TEXT($BT464,"mmm-yyyy")),Curves!$11:$11,0)</f>
        <v>26</v>
      </c>
      <c r="DA464" s="12">
        <f>MATCH(CONCATENATE("B ",TEXT($BT464,"mmm-yyyy")),Curves!$11:$11,0)</f>
        <v>14</v>
      </c>
      <c r="DB464" s="12">
        <f>MATCH(CONCATENATE("DISC ",TEXT($BT464,"mmm-yyyy")),Curves!$11:$11,0)</f>
        <v>38</v>
      </c>
      <c r="DC464" s="12"/>
      <c r="DD464" s="12">
        <f>MATCH(CONCATENATE("NG ",TEXT($BU464,"mmm-yyyy")),Curves!$11:$11,0)</f>
        <v>27</v>
      </c>
      <c r="DE464" s="12">
        <f>MATCH(CONCATENATE("B ",TEXT($BU464,"mmm-yyyy")),Curves!$11:$11,0)</f>
        <v>15</v>
      </c>
      <c r="DF464" s="12">
        <f>MATCH(CONCATENATE("DISC ",TEXT($BU464,"mmm-yyyy")),Curves!$11:$11,0)</f>
        <v>39</v>
      </c>
      <c r="DG464" s="12"/>
      <c r="DH464" s="12">
        <f>MATCH(CONCATENATE("NG ",TEXT($BV464,"mmm-yyyy")),Curves!$11:$11,0)</f>
        <v>28</v>
      </c>
      <c r="DI464" s="12">
        <f>MATCH(CONCATENATE("B ",TEXT($BV464,"mmm-yyyy")),Curves!$11:$11,0)</f>
        <v>16</v>
      </c>
      <c r="DJ464" s="12">
        <f>MATCH(CONCATENATE("DISC ",TEXT($BV464,"mmm-yyyy")),Curves!$11:$11,0)</f>
        <v>40</v>
      </c>
      <c r="DL464" s="12">
        <f>MATCH(CONCATENATE("NG ",TEXT($BW464,"mmm-yyyy")),Curves!$11:$11,0)</f>
        <v>29</v>
      </c>
      <c r="DM464" s="12">
        <f>MATCH(CONCATENATE("B ",TEXT($BW464,"mmm-yyyy")),Curves!$11:$11,0)</f>
        <v>17</v>
      </c>
      <c r="DN464" s="12">
        <f>MATCH(CONCATENATE("DISC ",TEXT($BW464,"mmm-yyyy")),Curves!$11:$11,0)</f>
        <v>41</v>
      </c>
      <c r="DP464" s="12">
        <f>MATCH(CONCATENATE("NG ",TEXT($BX464,"mmm-yyyy")),Curves!$11:$11,0)</f>
        <v>30</v>
      </c>
      <c r="DQ464" s="12">
        <f>MATCH(CONCATENATE("B ",TEXT($BX464,"mmm-yyyy")),Curves!$11:$11,0)</f>
        <v>18</v>
      </c>
      <c r="DR464" s="12">
        <f>MATCH(CONCATENATE("DISC ",TEXT($BX464,"mmm-yyyy")),Curves!$11:$11,0)</f>
        <v>42</v>
      </c>
    </row>
    <row r="465" spans="2:122" x14ac:dyDescent="0.2">
      <c r="B465" s="6" t="str">
        <f t="shared" si="567"/>
        <v/>
      </c>
      <c r="C465" s="27" t="str">
        <f>IF(Curves!C474&lt;&gt;"",Curves!C474,"")</f>
        <v/>
      </c>
      <c r="D465" s="31"/>
      <c r="E465" s="20" t="e">
        <f t="shared" si="568"/>
        <v>#N/A</v>
      </c>
      <c r="F465" s="20" t="e">
        <f t="shared" si="570"/>
        <v>#N/A</v>
      </c>
      <c r="G465" s="20" t="e">
        <f t="shared" si="571"/>
        <v>#N/A</v>
      </c>
      <c r="H465" s="20" t="e">
        <f t="shared" si="572"/>
        <v>#N/A</v>
      </c>
      <c r="I465" s="20" t="e">
        <f t="shared" si="573"/>
        <v>#N/A</v>
      </c>
      <c r="J465" s="20" t="e">
        <f t="shared" si="574"/>
        <v>#N/A</v>
      </c>
      <c r="K465" s="20" t="e">
        <f t="shared" si="575"/>
        <v>#N/A</v>
      </c>
      <c r="L465" s="20" t="e">
        <f t="shared" si="576"/>
        <v>#N/A</v>
      </c>
      <c r="M465" s="20" t="e">
        <f t="shared" si="577"/>
        <v>#N/A</v>
      </c>
      <c r="N465" s="20" t="e">
        <f t="shared" si="578"/>
        <v>#N/A</v>
      </c>
      <c r="O465" s="21" t="e">
        <f t="shared" si="579"/>
        <v>#N/A</v>
      </c>
      <c r="P465" s="20"/>
      <c r="Q465" s="50" t="e">
        <f t="shared" si="580"/>
        <v>#N/A</v>
      </c>
      <c r="R465" s="50" t="e">
        <f t="shared" si="549"/>
        <v>#N/A</v>
      </c>
      <c r="S465" s="51" t="e">
        <f t="shared" si="581"/>
        <v>#N/A</v>
      </c>
      <c r="U465" s="34" t="e">
        <f>INDEX(Curves!$A$12:$AZ$907,$CA465,CB465)</f>
        <v>#N/A</v>
      </c>
      <c r="V465" s="34" t="e">
        <f>INDEX(Curves!$A$12:$AZ$907,$CA465,CC465)</f>
        <v>#N/A</v>
      </c>
      <c r="W465" s="34" t="e">
        <f>INDEX(Curves!$A$12:$AZ$907,$CA465,CD465)</f>
        <v>#N/A</v>
      </c>
      <c r="X465" s="34"/>
      <c r="Y465" s="34" t="e">
        <f>INDEX(Curves!$A$12:$AZ$907,$CA465,CF465)</f>
        <v>#N/A</v>
      </c>
      <c r="Z465" s="34" t="e">
        <f>INDEX(Curves!$A$12:$AZ$907,$CA465,CG465)</f>
        <v>#N/A</v>
      </c>
      <c r="AA465" s="34" t="e">
        <f>INDEX(Curves!$A$12:$AZ$907,$CA465,CH465)</f>
        <v>#N/A</v>
      </c>
      <c r="AB465" s="34"/>
      <c r="AC465" s="34" t="e">
        <f>INDEX(Curves!$A$12:$AZ$907,$CA465,CJ465)</f>
        <v>#N/A</v>
      </c>
      <c r="AD465" s="34" t="e">
        <f>INDEX(Curves!$A$12:$AZ$907,$CA465,CK465)</f>
        <v>#N/A</v>
      </c>
      <c r="AE465" s="34" t="e">
        <f>INDEX(Curves!$A$12:$AZ$907,$CA465,CL465)</f>
        <v>#N/A</v>
      </c>
      <c r="AF465" s="34"/>
      <c r="AG465" s="34" t="e">
        <f>INDEX(Curves!$A$12:$AZ$907,$CA465,CN465)</f>
        <v>#N/A</v>
      </c>
      <c r="AH465" s="34" t="e">
        <f>INDEX(Curves!$A$12:$AZ$907,$CA465,CO465)</f>
        <v>#N/A</v>
      </c>
      <c r="AI465" s="34" t="e">
        <f>INDEX(Curves!$A$12:$AZ$907,$CA465,CP465)</f>
        <v>#N/A</v>
      </c>
      <c r="AJ465" s="34"/>
      <c r="AK465" s="34" t="e">
        <f>INDEX(Curves!$A$12:$AZ$907,$CA465,CR465)</f>
        <v>#N/A</v>
      </c>
      <c r="AL465" s="34" t="e">
        <f>INDEX(Curves!$A$12:$AZ$907,$CA465,CS465)</f>
        <v>#N/A</v>
      </c>
      <c r="AM465" s="34" t="e">
        <f>INDEX(Curves!$A$12:$AZ$907,$CA465,CT465)</f>
        <v>#N/A</v>
      </c>
      <c r="AN465" s="34"/>
      <c r="AO465" s="34" t="e">
        <f>INDEX(Curves!$A$12:$AZ$907,$CA465,CV465)</f>
        <v>#N/A</v>
      </c>
      <c r="AP465" s="34" t="e">
        <f>INDEX(Curves!$A$12:$AZ$907,$CA465,CW465)</f>
        <v>#N/A</v>
      </c>
      <c r="AQ465" s="34" t="e">
        <f>INDEX(Curves!$A$12:$AZ$907,$CA465,CX465)</f>
        <v>#N/A</v>
      </c>
      <c r="AR465" s="34"/>
      <c r="AS465" s="34" t="e">
        <f>INDEX(Curves!$A$12:$AZ$907,$CA465,CZ465)</f>
        <v>#N/A</v>
      </c>
      <c r="AT465" s="34" t="e">
        <f>INDEX(Curves!$A$12:$AZ$907,$CA465,DA465)</f>
        <v>#N/A</v>
      </c>
      <c r="AU465" s="34" t="e">
        <f>INDEX(Curves!$A$12:$AZ$907,$CA465,DB465)</f>
        <v>#N/A</v>
      </c>
      <c r="AV465" s="34"/>
      <c r="AW465" s="34" t="e">
        <f>INDEX(Curves!$A$12:$AZ$907,$CA465,DD465)</f>
        <v>#N/A</v>
      </c>
      <c r="AX465" s="34" t="e">
        <f>INDEX(Curves!$A$12:$AZ$907,$CA465,DE465)</f>
        <v>#N/A</v>
      </c>
      <c r="AY465" s="34" t="e">
        <f>INDEX(Curves!$A$12:$AZ$907,$CA465,DF465)</f>
        <v>#N/A</v>
      </c>
      <c r="AZ465" s="34"/>
      <c r="BA465" s="34" t="e">
        <f>INDEX(Curves!$A$12:$AZ$907,$CA465,DH465)</f>
        <v>#N/A</v>
      </c>
      <c r="BB465" s="34" t="e">
        <f>INDEX(Curves!$A$12:$AZ$907,$CA465,DI465)</f>
        <v>#N/A</v>
      </c>
      <c r="BC465" s="34" t="e">
        <f>INDEX(Curves!$A$12:$AZ$907,$CA465,DJ465)</f>
        <v>#N/A</v>
      </c>
      <c r="BD465" s="34"/>
      <c r="BE465" s="34" t="e">
        <f>INDEX(Curves!$A$12:$AZ$907,$CA465,DL465)</f>
        <v>#N/A</v>
      </c>
      <c r="BF465" s="34" t="e">
        <f>INDEX(Curves!$A$12:$AZ$907,$CA465,DM465)</f>
        <v>#N/A</v>
      </c>
      <c r="BG465" s="34" t="e">
        <f>INDEX(Curves!$A$12:$AZ$907,$CA465,DN465)</f>
        <v>#N/A</v>
      </c>
      <c r="BH465" s="34"/>
      <c r="BI465" s="34" t="e">
        <f>INDEX(Curves!$A$12:$AZ$907,$CA465,DP465)</f>
        <v>#N/A</v>
      </c>
      <c r="BJ465" s="34" t="e">
        <f>INDEX(Curves!$A$12:$AZ$907,$CA465,DQ465)</f>
        <v>#N/A</v>
      </c>
      <c r="BK465" s="34" t="e">
        <f>INDEX(Curves!$A$12:$AZ$907,$CA465,DR465)</f>
        <v>#N/A</v>
      </c>
      <c r="BL465"/>
      <c r="BM465"/>
      <c r="BN465" s="17">
        <f t="shared" si="583"/>
        <v>36647</v>
      </c>
      <c r="BO465" s="17">
        <f t="shared" ref="BO465:BX465" si="596">EOMONTH(BN465,1)</f>
        <v>36707</v>
      </c>
      <c r="BP465" s="17">
        <f t="shared" si="596"/>
        <v>36738</v>
      </c>
      <c r="BQ465" s="17">
        <f t="shared" si="596"/>
        <v>36769</v>
      </c>
      <c r="BR465" s="17">
        <f t="shared" si="596"/>
        <v>36799</v>
      </c>
      <c r="BS465" s="17">
        <f t="shared" si="596"/>
        <v>36830</v>
      </c>
      <c r="BT465" s="17">
        <f t="shared" si="596"/>
        <v>36860</v>
      </c>
      <c r="BU465" s="17">
        <f t="shared" si="596"/>
        <v>36891</v>
      </c>
      <c r="BV465" s="17">
        <f t="shared" si="596"/>
        <v>36922</v>
      </c>
      <c r="BW465" s="17">
        <f t="shared" si="596"/>
        <v>36950</v>
      </c>
      <c r="BX465" s="17">
        <f t="shared" si="596"/>
        <v>36981</v>
      </c>
      <c r="BY465" s="9"/>
      <c r="CA465" s="12" t="e">
        <f>MATCH(C465,Curves!$C$12:$C$433,0)</f>
        <v>#N/A</v>
      </c>
      <c r="CB465" s="12">
        <f>MATCH(CONCATENATE("NG ",TEXT($BN465,"mmm-yyyy")),Curves!$11:$11,0)</f>
        <v>20</v>
      </c>
      <c r="CC465" s="12">
        <f>MATCH(CONCATENATE("B ",TEXT($BN465,"mmm-yyyy")),Curves!$11:$11,0)</f>
        <v>8</v>
      </c>
      <c r="CD465" s="12">
        <f>MATCH(CONCATENATE("DISC ",TEXT($BN465,"mmm-yyyy")),Curves!$11:$11,0)</f>
        <v>32</v>
      </c>
      <c r="CE465" s="12"/>
      <c r="CF465" s="12">
        <f>MATCH(CONCATENATE("NG ",TEXT($BO465,"mmm-yyyy")),Curves!$11:$11,0)</f>
        <v>21</v>
      </c>
      <c r="CG465" s="12">
        <f>MATCH(CONCATENATE("B ",TEXT($BO465,"mmm-yyyy")),Curves!$11:$11,0)</f>
        <v>9</v>
      </c>
      <c r="CH465" s="12">
        <f>MATCH(CONCATENATE("DISC ",TEXT($BO465,"mmm-yyyy")),Curves!$11:$11,0)</f>
        <v>33</v>
      </c>
      <c r="CI465" s="12"/>
      <c r="CJ465" s="12">
        <f>MATCH(CONCATENATE("NG ",TEXT($BP465,"mmm-yyyy")),Curves!$11:$11,0)</f>
        <v>22</v>
      </c>
      <c r="CK465" s="12">
        <f>MATCH(CONCATENATE("B ",TEXT($BP465,"mmm-yyyy")),Curves!$11:$11,0)</f>
        <v>10</v>
      </c>
      <c r="CL465" s="12">
        <f>MATCH(CONCATENATE("DISC ",TEXT($BP465,"mmm-yyyy")),Curves!$11:$11,0)</f>
        <v>34</v>
      </c>
      <c r="CM465" s="12"/>
      <c r="CN465" s="12">
        <f>MATCH(CONCATENATE("NG ",TEXT($BQ465,"mmm-yyyy")),Curves!$11:$11,0)</f>
        <v>23</v>
      </c>
      <c r="CO465" s="12">
        <f>MATCH(CONCATENATE("B ",TEXT($BQ465,"mmm-yyyy")),Curves!$11:$11,0)</f>
        <v>11</v>
      </c>
      <c r="CP465" s="12">
        <f>MATCH(CONCATENATE("DISC ",TEXT($BQ465,"mmm-yyyy")),Curves!$11:$11,0)</f>
        <v>35</v>
      </c>
      <c r="CQ465" s="12"/>
      <c r="CR465" s="12">
        <f>MATCH(CONCATENATE("NG ",TEXT($BR465,"mmm-yyyy")),Curves!$11:$11,0)</f>
        <v>24</v>
      </c>
      <c r="CS465" s="12">
        <f>MATCH(CONCATENATE("B ",TEXT($BR465,"mmm-yyyy")),Curves!$11:$11,0)</f>
        <v>12</v>
      </c>
      <c r="CT465" s="12">
        <f>MATCH(CONCATENATE("DISC ",TEXT($BR465,"mmm-yyyy")),Curves!$11:$11,0)</f>
        <v>36</v>
      </c>
      <c r="CU465" s="12"/>
      <c r="CV465" s="12">
        <f>MATCH(CONCATENATE("NG ",TEXT($BS465,"mmm-yyyy")),Curves!$11:$11,0)</f>
        <v>25</v>
      </c>
      <c r="CW465" s="12">
        <f>MATCH(CONCATENATE("B ",TEXT($BS465,"mmm-yyyy")),Curves!$11:$11,0)</f>
        <v>13</v>
      </c>
      <c r="CX465" s="12">
        <f>MATCH(CONCATENATE("DISC ",TEXT($BS465,"mmm-yyyy")),Curves!$11:$11,0)</f>
        <v>37</v>
      </c>
      <c r="CY465" s="12"/>
      <c r="CZ465" s="12">
        <f>MATCH(CONCATENATE("NG ",TEXT($BT465,"mmm-yyyy")),Curves!$11:$11,0)</f>
        <v>26</v>
      </c>
      <c r="DA465" s="12">
        <f>MATCH(CONCATENATE("B ",TEXT($BT465,"mmm-yyyy")),Curves!$11:$11,0)</f>
        <v>14</v>
      </c>
      <c r="DB465" s="12">
        <f>MATCH(CONCATENATE("DISC ",TEXT($BT465,"mmm-yyyy")),Curves!$11:$11,0)</f>
        <v>38</v>
      </c>
      <c r="DC465" s="12"/>
      <c r="DD465" s="12">
        <f>MATCH(CONCATENATE("NG ",TEXT($BU465,"mmm-yyyy")),Curves!$11:$11,0)</f>
        <v>27</v>
      </c>
      <c r="DE465" s="12">
        <f>MATCH(CONCATENATE("B ",TEXT($BU465,"mmm-yyyy")),Curves!$11:$11,0)</f>
        <v>15</v>
      </c>
      <c r="DF465" s="12">
        <f>MATCH(CONCATENATE("DISC ",TEXT($BU465,"mmm-yyyy")),Curves!$11:$11,0)</f>
        <v>39</v>
      </c>
      <c r="DG465" s="12"/>
      <c r="DH465" s="12">
        <f>MATCH(CONCATENATE("NG ",TEXT($BV465,"mmm-yyyy")),Curves!$11:$11,0)</f>
        <v>28</v>
      </c>
      <c r="DI465" s="12">
        <f>MATCH(CONCATENATE("B ",TEXT($BV465,"mmm-yyyy")),Curves!$11:$11,0)</f>
        <v>16</v>
      </c>
      <c r="DJ465" s="12">
        <f>MATCH(CONCATENATE("DISC ",TEXT($BV465,"mmm-yyyy")),Curves!$11:$11,0)</f>
        <v>40</v>
      </c>
      <c r="DL465" s="12">
        <f>MATCH(CONCATENATE("NG ",TEXT($BW465,"mmm-yyyy")),Curves!$11:$11,0)</f>
        <v>29</v>
      </c>
      <c r="DM465" s="12">
        <f>MATCH(CONCATENATE("B ",TEXT($BW465,"mmm-yyyy")),Curves!$11:$11,0)</f>
        <v>17</v>
      </c>
      <c r="DN465" s="12">
        <f>MATCH(CONCATENATE("DISC ",TEXT($BW465,"mmm-yyyy")),Curves!$11:$11,0)</f>
        <v>41</v>
      </c>
      <c r="DP465" s="12">
        <f>MATCH(CONCATENATE("NG ",TEXT($BX465,"mmm-yyyy")),Curves!$11:$11,0)</f>
        <v>30</v>
      </c>
      <c r="DQ465" s="12">
        <f>MATCH(CONCATENATE("B ",TEXT($BX465,"mmm-yyyy")),Curves!$11:$11,0)</f>
        <v>18</v>
      </c>
      <c r="DR465" s="12">
        <f>MATCH(CONCATENATE("DISC ",TEXT($BX465,"mmm-yyyy")),Curves!$11:$11,0)</f>
        <v>42</v>
      </c>
    </row>
    <row r="466" spans="2:122" x14ac:dyDescent="0.2">
      <c r="B466" s="6" t="str">
        <f t="shared" si="567"/>
        <v/>
      </c>
      <c r="C466" s="27" t="str">
        <f>IF(Curves!C475&lt;&gt;"",Curves!C475,"")</f>
        <v/>
      </c>
      <c r="D466" s="31"/>
      <c r="E466" s="20" t="e">
        <f t="shared" si="568"/>
        <v>#N/A</v>
      </c>
      <c r="F466" s="20" t="e">
        <f t="shared" si="570"/>
        <v>#N/A</v>
      </c>
      <c r="G466" s="20" t="e">
        <f t="shared" si="571"/>
        <v>#N/A</v>
      </c>
      <c r="H466" s="20" t="e">
        <f t="shared" si="572"/>
        <v>#N/A</v>
      </c>
      <c r="I466" s="20" t="e">
        <f t="shared" si="573"/>
        <v>#N/A</v>
      </c>
      <c r="J466" s="20" t="e">
        <f t="shared" si="574"/>
        <v>#N/A</v>
      </c>
      <c r="K466" s="20" t="e">
        <f t="shared" si="575"/>
        <v>#N/A</v>
      </c>
      <c r="L466" s="20" t="e">
        <f t="shared" si="576"/>
        <v>#N/A</v>
      </c>
      <c r="M466" s="20" t="e">
        <f t="shared" si="577"/>
        <v>#N/A</v>
      </c>
      <c r="N466" s="20" t="e">
        <f t="shared" si="578"/>
        <v>#N/A</v>
      </c>
      <c r="O466" s="21" t="e">
        <f t="shared" si="579"/>
        <v>#N/A</v>
      </c>
      <c r="P466" s="20"/>
      <c r="Q466" s="50" t="e">
        <f t="shared" si="580"/>
        <v>#N/A</v>
      </c>
      <c r="R466" s="50" t="e">
        <f t="shared" si="549"/>
        <v>#N/A</v>
      </c>
      <c r="S466" s="51" t="e">
        <f t="shared" si="581"/>
        <v>#N/A</v>
      </c>
      <c r="U466" s="34" t="e">
        <f>INDEX(Curves!$A$12:$AZ$907,$CA466,CB466)</f>
        <v>#N/A</v>
      </c>
      <c r="V466" s="34" t="e">
        <f>INDEX(Curves!$A$12:$AZ$907,$CA466,CC466)</f>
        <v>#N/A</v>
      </c>
      <c r="W466" s="34" t="e">
        <f>INDEX(Curves!$A$12:$AZ$907,$CA466,CD466)</f>
        <v>#N/A</v>
      </c>
      <c r="X466" s="34"/>
      <c r="Y466" s="34" t="e">
        <f>INDEX(Curves!$A$12:$AZ$907,$CA466,CF466)</f>
        <v>#N/A</v>
      </c>
      <c r="Z466" s="34" t="e">
        <f>INDEX(Curves!$A$12:$AZ$907,$CA466,CG466)</f>
        <v>#N/A</v>
      </c>
      <c r="AA466" s="34" t="e">
        <f>INDEX(Curves!$A$12:$AZ$907,$CA466,CH466)</f>
        <v>#N/A</v>
      </c>
      <c r="AB466" s="34"/>
      <c r="AC466" s="34" t="e">
        <f>INDEX(Curves!$A$12:$AZ$907,$CA466,CJ466)</f>
        <v>#N/A</v>
      </c>
      <c r="AD466" s="34" t="e">
        <f>INDEX(Curves!$A$12:$AZ$907,$CA466,CK466)</f>
        <v>#N/A</v>
      </c>
      <c r="AE466" s="34" t="e">
        <f>INDEX(Curves!$A$12:$AZ$907,$CA466,CL466)</f>
        <v>#N/A</v>
      </c>
      <c r="AF466" s="34"/>
      <c r="AG466" s="34" t="e">
        <f>INDEX(Curves!$A$12:$AZ$907,$CA466,CN466)</f>
        <v>#N/A</v>
      </c>
      <c r="AH466" s="34" t="e">
        <f>INDEX(Curves!$A$12:$AZ$907,$CA466,CO466)</f>
        <v>#N/A</v>
      </c>
      <c r="AI466" s="34" t="e">
        <f>INDEX(Curves!$A$12:$AZ$907,$CA466,CP466)</f>
        <v>#N/A</v>
      </c>
      <c r="AJ466" s="34"/>
      <c r="AK466" s="34" t="e">
        <f>INDEX(Curves!$A$12:$AZ$907,$CA466,CR466)</f>
        <v>#N/A</v>
      </c>
      <c r="AL466" s="34" t="e">
        <f>INDEX(Curves!$A$12:$AZ$907,$CA466,CS466)</f>
        <v>#N/A</v>
      </c>
      <c r="AM466" s="34" t="e">
        <f>INDEX(Curves!$A$12:$AZ$907,$CA466,CT466)</f>
        <v>#N/A</v>
      </c>
      <c r="AN466" s="34"/>
      <c r="AO466" s="34" t="e">
        <f>INDEX(Curves!$A$12:$AZ$907,$CA466,CV466)</f>
        <v>#N/A</v>
      </c>
      <c r="AP466" s="34" t="e">
        <f>INDEX(Curves!$A$12:$AZ$907,$CA466,CW466)</f>
        <v>#N/A</v>
      </c>
      <c r="AQ466" s="34" t="e">
        <f>INDEX(Curves!$A$12:$AZ$907,$CA466,CX466)</f>
        <v>#N/A</v>
      </c>
      <c r="AR466" s="34"/>
      <c r="AS466" s="34" t="e">
        <f>INDEX(Curves!$A$12:$AZ$907,$CA466,CZ466)</f>
        <v>#N/A</v>
      </c>
      <c r="AT466" s="34" t="e">
        <f>INDEX(Curves!$A$12:$AZ$907,$CA466,DA466)</f>
        <v>#N/A</v>
      </c>
      <c r="AU466" s="34" t="e">
        <f>INDEX(Curves!$A$12:$AZ$907,$CA466,DB466)</f>
        <v>#N/A</v>
      </c>
      <c r="AV466" s="34"/>
      <c r="AW466" s="34" t="e">
        <f>INDEX(Curves!$A$12:$AZ$907,$CA466,DD466)</f>
        <v>#N/A</v>
      </c>
      <c r="AX466" s="34" t="e">
        <f>INDEX(Curves!$A$12:$AZ$907,$CA466,DE466)</f>
        <v>#N/A</v>
      </c>
      <c r="AY466" s="34" t="e">
        <f>INDEX(Curves!$A$12:$AZ$907,$CA466,DF466)</f>
        <v>#N/A</v>
      </c>
      <c r="AZ466" s="34"/>
      <c r="BA466" s="34" t="e">
        <f>INDEX(Curves!$A$12:$AZ$907,$CA466,DH466)</f>
        <v>#N/A</v>
      </c>
      <c r="BB466" s="34" t="e">
        <f>INDEX(Curves!$A$12:$AZ$907,$CA466,DI466)</f>
        <v>#N/A</v>
      </c>
      <c r="BC466" s="34" t="e">
        <f>INDEX(Curves!$A$12:$AZ$907,$CA466,DJ466)</f>
        <v>#N/A</v>
      </c>
      <c r="BD466" s="34"/>
      <c r="BE466" s="34" t="e">
        <f>INDEX(Curves!$A$12:$AZ$907,$CA466,DL466)</f>
        <v>#N/A</v>
      </c>
      <c r="BF466" s="34" t="e">
        <f>INDEX(Curves!$A$12:$AZ$907,$CA466,DM466)</f>
        <v>#N/A</v>
      </c>
      <c r="BG466" s="34" t="e">
        <f>INDEX(Curves!$A$12:$AZ$907,$CA466,DN466)</f>
        <v>#N/A</v>
      </c>
      <c r="BH466" s="34"/>
      <c r="BI466" s="34" t="e">
        <f>INDEX(Curves!$A$12:$AZ$907,$CA466,DP466)</f>
        <v>#N/A</v>
      </c>
      <c r="BJ466" s="34" t="e">
        <f>INDEX(Curves!$A$12:$AZ$907,$CA466,DQ466)</f>
        <v>#N/A</v>
      </c>
      <c r="BK466" s="34" t="e">
        <f>INDEX(Curves!$A$12:$AZ$907,$CA466,DR466)</f>
        <v>#N/A</v>
      </c>
      <c r="BL466"/>
      <c r="BM466"/>
      <c r="BN466" s="17">
        <f t="shared" si="583"/>
        <v>36647</v>
      </c>
      <c r="BO466" s="17">
        <f t="shared" ref="BO466:BX466" si="597">EOMONTH(BN466,1)</f>
        <v>36707</v>
      </c>
      <c r="BP466" s="17">
        <f t="shared" si="597"/>
        <v>36738</v>
      </c>
      <c r="BQ466" s="17">
        <f t="shared" si="597"/>
        <v>36769</v>
      </c>
      <c r="BR466" s="17">
        <f t="shared" si="597"/>
        <v>36799</v>
      </c>
      <c r="BS466" s="17">
        <f t="shared" si="597"/>
        <v>36830</v>
      </c>
      <c r="BT466" s="17">
        <f t="shared" si="597"/>
        <v>36860</v>
      </c>
      <c r="BU466" s="17">
        <f t="shared" si="597"/>
        <v>36891</v>
      </c>
      <c r="BV466" s="17">
        <f t="shared" si="597"/>
        <v>36922</v>
      </c>
      <c r="BW466" s="17">
        <f t="shared" si="597"/>
        <v>36950</v>
      </c>
      <c r="BX466" s="17">
        <f t="shared" si="597"/>
        <v>36981</v>
      </c>
      <c r="BY466" s="9"/>
      <c r="CA466" s="12" t="e">
        <f>MATCH(C466,Curves!$C$12:$C$433,0)</f>
        <v>#N/A</v>
      </c>
      <c r="CB466" s="12">
        <f>MATCH(CONCATENATE("NG ",TEXT($BN466,"mmm-yyyy")),Curves!$11:$11,0)</f>
        <v>20</v>
      </c>
      <c r="CC466" s="12">
        <f>MATCH(CONCATENATE("B ",TEXT($BN466,"mmm-yyyy")),Curves!$11:$11,0)</f>
        <v>8</v>
      </c>
      <c r="CD466" s="12">
        <f>MATCH(CONCATENATE("DISC ",TEXT($BN466,"mmm-yyyy")),Curves!$11:$11,0)</f>
        <v>32</v>
      </c>
      <c r="CE466" s="12"/>
      <c r="CF466" s="12">
        <f>MATCH(CONCATENATE("NG ",TEXT($BO466,"mmm-yyyy")),Curves!$11:$11,0)</f>
        <v>21</v>
      </c>
      <c r="CG466" s="12">
        <f>MATCH(CONCATENATE("B ",TEXT($BO466,"mmm-yyyy")),Curves!$11:$11,0)</f>
        <v>9</v>
      </c>
      <c r="CH466" s="12">
        <f>MATCH(CONCATENATE("DISC ",TEXT($BO466,"mmm-yyyy")),Curves!$11:$11,0)</f>
        <v>33</v>
      </c>
      <c r="CI466" s="12"/>
      <c r="CJ466" s="12">
        <f>MATCH(CONCATENATE("NG ",TEXT($BP466,"mmm-yyyy")),Curves!$11:$11,0)</f>
        <v>22</v>
      </c>
      <c r="CK466" s="12">
        <f>MATCH(CONCATENATE("B ",TEXT($BP466,"mmm-yyyy")),Curves!$11:$11,0)</f>
        <v>10</v>
      </c>
      <c r="CL466" s="12">
        <f>MATCH(CONCATENATE("DISC ",TEXT($BP466,"mmm-yyyy")),Curves!$11:$11,0)</f>
        <v>34</v>
      </c>
      <c r="CM466" s="12"/>
      <c r="CN466" s="12">
        <f>MATCH(CONCATENATE("NG ",TEXT($BQ466,"mmm-yyyy")),Curves!$11:$11,0)</f>
        <v>23</v>
      </c>
      <c r="CO466" s="12">
        <f>MATCH(CONCATENATE("B ",TEXT($BQ466,"mmm-yyyy")),Curves!$11:$11,0)</f>
        <v>11</v>
      </c>
      <c r="CP466" s="12">
        <f>MATCH(CONCATENATE("DISC ",TEXT($BQ466,"mmm-yyyy")),Curves!$11:$11,0)</f>
        <v>35</v>
      </c>
      <c r="CQ466" s="12"/>
      <c r="CR466" s="12">
        <f>MATCH(CONCATENATE("NG ",TEXT($BR466,"mmm-yyyy")),Curves!$11:$11,0)</f>
        <v>24</v>
      </c>
      <c r="CS466" s="12">
        <f>MATCH(CONCATENATE("B ",TEXT($BR466,"mmm-yyyy")),Curves!$11:$11,0)</f>
        <v>12</v>
      </c>
      <c r="CT466" s="12">
        <f>MATCH(CONCATENATE("DISC ",TEXT($BR466,"mmm-yyyy")),Curves!$11:$11,0)</f>
        <v>36</v>
      </c>
      <c r="CU466" s="12"/>
      <c r="CV466" s="12">
        <f>MATCH(CONCATENATE("NG ",TEXT($BS466,"mmm-yyyy")),Curves!$11:$11,0)</f>
        <v>25</v>
      </c>
      <c r="CW466" s="12">
        <f>MATCH(CONCATENATE("B ",TEXT($BS466,"mmm-yyyy")),Curves!$11:$11,0)</f>
        <v>13</v>
      </c>
      <c r="CX466" s="12">
        <f>MATCH(CONCATENATE("DISC ",TEXT($BS466,"mmm-yyyy")),Curves!$11:$11,0)</f>
        <v>37</v>
      </c>
      <c r="CY466" s="12"/>
      <c r="CZ466" s="12">
        <f>MATCH(CONCATENATE("NG ",TEXT($BT466,"mmm-yyyy")),Curves!$11:$11,0)</f>
        <v>26</v>
      </c>
      <c r="DA466" s="12">
        <f>MATCH(CONCATENATE("B ",TEXT($BT466,"mmm-yyyy")),Curves!$11:$11,0)</f>
        <v>14</v>
      </c>
      <c r="DB466" s="12">
        <f>MATCH(CONCATENATE("DISC ",TEXT($BT466,"mmm-yyyy")),Curves!$11:$11,0)</f>
        <v>38</v>
      </c>
      <c r="DC466" s="12"/>
      <c r="DD466" s="12">
        <f>MATCH(CONCATENATE("NG ",TEXT($BU466,"mmm-yyyy")),Curves!$11:$11,0)</f>
        <v>27</v>
      </c>
      <c r="DE466" s="12">
        <f>MATCH(CONCATENATE("B ",TEXT($BU466,"mmm-yyyy")),Curves!$11:$11,0)</f>
        <v>15</v>
      </c>
      <c r="DF466" s="12">
        <f>MATCH(CONCATENATE("DISC ",TEXT($BU466,"mmm-yyyy")),Curves!$11:$11,0)</f>
        <v>39</v>
      </c>
      <c r="DG466" s="12"/>
      <c r="DH466" s="12">
        <f>MATCH(CONCATENATE("NG ",TEXT($BV466,"mmm-yyyy")),Curves!$11:$11,0)</f>
        <v>28</v>
      </c>
      <c r="DI466" s="12">
        <f>MATCH(CONCATENATE("B ",TEXT($BV466,"mmm-yyyy")),Curves!$11:$11,0)</f>
        <v>16</v>
      </c>
      <c r="DJ466" s="12">
        <f>MATCH(CONCATENATE("DISC ",TEXT($BV466,"mmm-yyyy")),Curves!$11:$11,0)</f>
        <v>40</v>
      </c>
      <c r="DL466" s="12">
        <f>MATCH(CONCATENATE("NG ",TEXT($BW466,"mmm-yyyy")),Curves!$11:$11,0)</f>
        <v>29</v>
      </c>
      <c r="DM466" s="12">
        <f>MATCH(CONCATENATE("B ",TEXT($BW466,"mmm-yyyy")),Curves!$11:$11,0)</f>
        <v>17</v>
      </c>
      <c r="DN466" s="12">
        <f>MATCH(CONCATENATE("DISC ",TEXT($BW466,"mmm-yyyy")),Curves!$11:$11,0)</f>
        <v>41</v>
      </c>
      <c r="DP466" s="12">
        <f>MATCH(CONCATENATE("NG ",TEXT($BX466,"mmm-yyyy")),Curves!$11:$11,0)</f>
        <v>30</v>
      </c>
      <c r="DQ466" s="12">
        <f>MATCH(CONCATENATE("B ",TEXT($BX466,"mmm-yyyy")),Curves!$11:$11,0)</f>
        <v>18</v>
      </c>
      <c r="DR466" s="12">
        <f>MATCH(CONCATENATE("DISC ",TEXT($BX466,"mmm-yyyy")),Curves!$11:$11,0)</f>
        <v>42</v>
      </c>
    </row>
    <row r="467" spans="2:122" x14ac:dyDescent="0.2">
      <c r="B467" s="6" t="str">
        <f t="shared" si="567"/>
        <v/>
      </c>
      <c r="C467" s="27" t="str">
        <f>IF(Curves!C476&lt;&gt;"",Curves!C476,"")</f>
        <v/>
      </c>
      <c r="D467" s="31"/>
      <c r="E467" s="20" t="e">
        <f t="shared" si="568"/>
        <v>#N/A</v>
      </c>
      <c r="F467" s="20" t="e">
        <f t="shared" si="570"/>
        <v>#N/A</v>
      </c>
      <c r="G467" s="20" t="e">
        <f t="shared" si="571"/>
        <v>#N/A</v>
      </c>
      <c r="H467" s="20" t="e">
        <f t="shared" si="572"/>
        <v>#N/A</v>
      </c>
      <c r="I467" s="20" t="e">
        <f t="shared" si="573"/>
        <v>#N/A</v>
      </c>
      <c r="J467" s="20" t="e">
        <f t="shared" si="574"/>
        <v>#N/A</v>
      </c>
      <c r="K467" s="20" t="e">
        <f t="shared" si="575"/>
        <v>#N/A</v>
      </c>
      <c r="L467" s="20" t="e">
        <f t="shared" si="576"/>
        <v>#N/A</v>
      </c>
      <c r="M467" s="20" t="e">
        <f t="shared" si="577"/>
        <v>#N/A</v>
      </c>
      <c r="N467" s="20" t="e">
        <f t="shared" si="578"/>
        <v>#N/A</v>
      </c>
      <c r="O467" s="21" t="e">
        <f t="shared" si="579"/>
        <v>#N/A</v>
      </c>
      <c r="P467" s="20"/>
      <c r="Q467" s="50" t="e">
        <f t="shared" si="580"/>
        <v>#N/A</v>
      </c>
      <c r="R467" s="50" t="e">
        <f t="shared" si="549"/>
        <v>#N/A</v>
      </c>
      <c r="S467" s="51" t="e">
        <f t="shared" si="581"/>
        <v>#N/A</v>
      </c>
      <c r="U467" s="34" t="e">
        <f>INDEX(Curves!$A$12:$AZ$907,$CA467,CB467)</f>
        <v>#N/A</v>
      </c>
      <c r="V467" s="34" t="e">
        <f>INDEX(Curves!$A$12:$AZ$907,$CA467,CC467)</f>
        <v>#N/A</v>
      </c>
      <c r="W467" s="34" t="e">
        <f>INDEX(Curves!$A$12:$AZ$907,$CA467,CD467)</f>
        <v>#N/A</v>
      </c>
      <c r="X467" s="34"/>
      <c r="Y467" s="34" t="e">
        <f>INDEX(Curves!$A$12:$AZ$907,$CA467,CF467)</f>
        <v>#N/A</v>
      </c>
      <c r="Z467" s="34" t="e">
        <f>INDEX(Curves!$A$12:$AZ$907,$CA467,CG467)</f>
        <v>#N/A</v>
      </c>
      <c r="AA467" s="34" t="e">
        <f>INDEX(Curves!$A$12:$AZ$907,$CA467,CH467)</f>
        <v>#N/A</v>
      </c>
      <c r="AB467" s="34"/>
      <c r="AC467" s="34" t="e">
        <f>INDEX(Curves!$A$12:$AZ$907,$CA467,CJ467)</f>
        <v>#N/A</v>
      </c>
      <c r="AD467" s="34" t="e">
        <f>INDEX(Curves!$A$12:$AZ$907,$CA467,CK467)</f>
        <v>#N/A</v>
      </c>
      <c r="AE467" s="34" t="e">
        <f>INDEX(Curves!$A$12:$AZ$907,$CA467,CL467)</f>
        <v>#N/A</v>
      </c>
      <c r="AF467" s="34"/>
      <c r="AG467" s="34" t="e">
        <f>INDEX(Curves!$A$12:$AZ$907,$CA467,CN467)</f>
        <v>#N/A</v>
      </c>
      <c r="AH467" s="34" t="e">
        <f>INDEX(Curves!$A$12:$AZ$907,$CA467,CO467)</f>
        <v>#N/A</v>
      </c>
      <c r="AI467" s="34" t="e">
        <f>INDEX(Curves!$A$12:$AZ$907,$CA467,CP467)</f>
        <v>#N/A</v>
      </c>
      <c r="AJ467" s="34"/>
      <c r="AK467" s="34" t="e">
        <f>INDEX(Curves!$A$12:$AZ$907,$CA467,CR467)</f>
        <v>#N/A</v>
      </c>
      <c r="AL467" s="34" t="e">
        <f>INDEX(Curves!$A$12:$AZ$907,$CA467,CS467)</f>
        <v>#N/A</v>
      </c>
      <c r="AM467" s="34" t="e">
        <f>INDEX(Curves!$A$12:$AZ$907,$CA467,CT467)</f>
        <v>#N/A</v>
      </c>
      <c r="AN467" s="34"/>
      <c r="AO467" s="34" t="e">
        <f>INDEX(Curves!$A$12:$AZ$907,$CA467,CV467)</f>
        <v>#N/A</v>
      </c>
      <c r="AP467" s="34" t="e">
        <f>INDEX(Curves!$A$12:$AZ$907,$CA467,CW467)</f>
        <v>#N/A</v>
      </c>
      <c r="AQ467" s="34" t="e">
        <f>INDEX(Curves!$A$12:$AZ$907,$CA467,CX467)</f>
        <v>#N/A</v>
      </c>
      <c r="AR467" s="34"/>
      <c r="AS467" s="34" t="e">
        <f>INDEX(Curves!$A$12:$AZ$907,$CA467,CZ467)</f>
        <v>#N/A</v>
      </c>
      <c r="AT467" s="34" t="e">
        <f>INDEX(Curves!$A$12:$AZ$907,$CA467,DA467)</f>
        <v>#N/A</v>
      </c>
      <c r="AU467" s="34" t="e">
        <f>INDEX(Curves!$A$12:$AZ$907,$CA467,DB467)</f>
        <v>#N/A</v>
      </c>
      <c r="AV467" s="34"/>
      <c r="AW467" s="34" t="e">
        <f>INDEX(Curves!$A$12:$AZ$907,$CA467,DD467)</f>
        <v>#N/A</v>
      </c>
      <c r="AX467" s="34" t="e">
        <f>INDEX(Curves!$A$12:$AZ$907,$CA467,DE467)</f>
        <v>#N/A</v>
      </c>
      <c r="AY467" s="34" t="e">
        <f>INDEX(Curves!$A$12:$AZ$907,$CA467,DF467)</f>
        <v>#N/A</v>
      </c>
      <c r="AZ467" s="34"/>
      <c r="BA467" s="34" t="e">
        <f>INDEX(Curves!$A$12:$AZ$907,$CA467,DH467)</f>
        <v>#N/A</v>
      </c>
      <c r="BB467" s="34" t="e">
        <f>INDEX(Curves!$A$12:$AZ$907,$CA467,DI467)</f>
        <v>#N/A</v>
      </c>
      <c r="BC467" s="34" t="e">
        <f>INDEX(Curves!$A$12:$AZ$907,$CA467,DJ467)</f>
        <v>#N/A</v>
      </c>
      <c r="BD467" s="34"/>
      <c r="BE467" s="34" t="e">
        <f>INDEX(Curves!$A$12:$AZ$907,$CA467,DL467)</f>
        <v>#N/A</v>
      </c>
      <c r="BF467" s="34" t="e">
        <f>INDEX(Curves!$A$12:$AZ$907,$CA467,DM467)</f>
        <v>#N/A</v>
      </c>
      <c r="BG467" s="34" t="e">
        <f>INDEX(Curves!$A$12:$AZ$907,$CA467,DN467)</f>
        <v>#N/A</v>
      </c>
      <c r="BH467" s="34"/>
      <c r="BI467" s="34" t="e">
        <f>INDEX(Curves!$A$12:$AZ$907,$CA467,DP467)</f>
        <v>#N/A</v>
      </c>
      <c r="BJ467" s="34" t="e">
        <f>INDEX(Curves!$A$12:$AZ$907,$CA467,DQ467)</f>
        <v>#N/A</v>
      </c>
      <c r="BK467" s="34" t="e">
        <f>INDEX(Curves!$A$12:$AZ$907,$CA467,DR467)</f>
        <v>#N/A</v>
      </c>
      <c r="BL467"/>
      <c r="BM467"/>
      <c r="BN467" s="17">
        <f t="shared" si="583"/>
        <v>36647</v>
      </c>
      <c r="BO467" s="17">
        <f t="shared" ref="BO467:BX467" si="598">EOMONTH(BN467,1)</f>
        <v>36707</v>
      </c>
      <c r="BP467" s="17">
        <f t="shared" si="598"/>
        <v>36738</v>
      </c>
      <c r="BQ467" s="17">
        <f t="shared" si="598"/>
        <v>36769</v>
      </c>
      <c r="BR467" s="17">
        <f t="shared" si="598"/>
        <v>36799</v>
      </c>
      <c r="BS467" s="17">
        <f t="shared" si="598"/>
        <v>36830</v>
      </c>
      <c r="BT467" s="17">
        <f t="shared" si="598"/>
        <v>36860</v>
      </c>
      <c r="BU467" s="17">
        <f t="shared" si="598"/>
        <v>36891</v>
      </c>
      <c r="BV467" s="17">
        <f t="shared" si="598"/>
        <v>36922</v>
      </c>
      <c r="BW467" s="17">
        <f t="shared" si="598"/>
        <v>36950</v>
      </c>
      <c r="BX467" s="17">
        <f t="shared" si="598"/>
        <v>36981</v>
      </c>
      <c r="BY467" s="9"/>
      <c r="CA467" s="12" t="e">
        <f>MATCH(C467,Curves!$C$12:$C$433,0)</f>
        <v>#N/A</v>
      </c>
      <c r="CB467" s="12">
        <f>MATCH(CONCATENATE("NG ",TEXT($BN467,"mmm-yyyy")),Curves!$11:$11,0)</f>
        <v>20</v>
      </c>
      <c r="CC467" s="12">
        <f>MATCH(CONCATENATE("B ",TEXT($BN467,"mmm-yyyy")),Curves!$11:$11,0)</f>
        <v>8</v>
      </c>
      <c r="CD467" s="12">
        <f>MATCH(CONCATENATE("DISC ",TEXT($BN467,"mmm-yyyy")),Curves!$11:$11,0)</f>
        <v>32</v>
      </c>
      <c r="CE467" s="12"/>
      <c r="CF467" s="12">
        <f>MATCH(CONCATENATE("NG ",TEXT($BO467,"mmm-yyyy")),Curves!$11:$11,0)</f>
        <v>21</v>
      </c>
      <c r="CG467" s="12">
        <f>MATCH(CONCATENATE("B ",TEXT($BO467,"mmm-yyyy")),Curves!$11:$11,0)</f>
        <v>9</v>
      </c>
      <c r="CH467" s="12">
        <f>MATCH(CONCATENATE("DISC ",TEXT($BO467,"mmm-yyyy")),Curves!$11:$11,0)</f>
        <v>33</v>
      </c>
      <c r="CI467" s="12"/>
      <c r="CJ467" s="12">
        <f>MATCH(CONCATENATE("NG ",TEXT($BP467,"mmm-yyyy")),Curves!$11:$11,0)</f>
        <v>22</v>
      </c>
      <c r="CK467" s="12">
        <f>MATCH(CONCATENATE("B ",TEXT($BP467,"mmm-yyyy")),Curves!$11:$11,0)</f>
        <v>10</v>
      </c>
      <c r="CL467" s="12">
        <f>MATCH(CONCATENATE("DISC ",TEXT($BP467,"mmm-yyyy")),Curves!$11:$11,0)</f>
        <v>34</v>
      </c>
      <c r="CM467" s="12"/>
      <c r="CN467" s="12">
        <f>MATCH(CONCATENATE("NG ",TEXT($BQ467,"mmm-yyyy")),Curves!$11:$11,0)</f>
        <v>23</v>
      </c>
      <c r="CO467" s="12">
        <f>MATCH(CONCATENATE("B ",TEXT($BQ467,"mmm-yyyy")),Curves!$11:$11,0)</f>
        <v>11</v>
      </c>
      <c r="CP467" s="12">
        <f>MATCH(CONCATENATE("DISC ",TEXT($BQ467,"mmm-yyyy")),Curves!$11:$11,0)</f>
        <v>35</v>
      </c>
      <c r="CQ467" s="12"/>
      <c r="CR467" s="12">
        <f>MATCH(CONCATENATE("NG ",TEXT($BR467,"mmm-yyyy")),Curves!$11:$11,0)</f>
        <v>24</v>
      </c>
      <c r="CS467" s="12">
        <f>MATCH(CONCATENATE("B ",TEXT($BR467,"mmm-yyyy")),Curves!$11:$11,0)</f>
        <v>12</v>
      </c>
      <c r="CT467" s="12">
        <f>MATCH(CONCATENATE("DISC ",TEXT($BR467,"mmm-yyyy")),Curves!$11:$11,0)</f>
        <v>36</v>
      </c>
      <c r="CU467" s="12"/>
      <c r="CV467" s="12">
        <f>MATCH(CONCATENATE("NG ",TEXT($BS467,"mmm-yyyy")),Curves!$11:$11,0)</f>
        <v>25</v>
      </c>
      <c r="CW467" s="12">
        <f>MATCH(CONCATENATE("B ",TEXT($BS467,"mmm-yyyy")),Curves!$11:$11,0)</f>
        <v>13</v>
      </c>
      <c r="CX467" s="12">
        <f>MATCH(CONCATENATE("DISC ",TEXT($BS467,"mmm-yyyy")),Curves!$11:$11,0)</f>
        <v>37</v>
      </c>
      <c r="CY467" s="12"/>
      <c r="CZ467" s="12">
        <f>MATCH(CONCATENATE("NG ",TEXT($BT467,"mmm-yyyy")),Curves!$11:$11,0)</f>
        <v>26</v>
      </c>
      <c r="DA467" s="12">
        <f>MATCH(CONCATENATE("B ",TEXT($BT467,"mmm-yyyy")),Curves!$11:$11,0)</f>
        <v>14</v>
      </c>
      <c r="DB467" s="12">
        <f>MATCH(CONCATENATE("DISC ",TEXT($BT467,"mmm-yyyy")),Curves!$11:$11,0)</f>
        <v>38</v>
      </c>
      <c r="DC467" s="12"/>
      <c r="DD467" s="12">
        <f>MATCH(CONCATENATE("NG ",TEXT($BU467,"mmm-yyyy")),Curves!$11:$11,0)</f>
        <v>27</v>
      </c>
      <c r="DE467" s="12">
        <f>MATCH(CONCATENATE("B ",TEXT($BU467,"mmm-yyyy")),Curves!$11:$11,0)</f>
        <v>15</v>
      </c>
      <c r="DF467" s="12">
        <f>MATCH(CONCATENATE("DISC ",TEXT($BU467,"mmm-yyyy")),Curves!$11:$11,0)</f>
        <v>39</v>
      </c>
      <c r="DG467" s="12"/>
      <c r="DH467" s="12">
        <f>MATCH(CONCATENATE("NG ",TEXT($BV467,"mmm-yyyy")),Curves!$11:$11,0)</f>
        <v>28</v>
      </c>
      <c r="DI467" s="12">
        <f>MATCH(CONCATENATE("B ",TEXT($BV467,"mmm-yyyy")),Curves!$11:$11,0)</f>
        <v>16</v>
      </c>
      <c r="DJ467" s="12">
        <f>MATCH(CONCATENATE("DISC ",TEXT($BV467,"mmm-yyyy")),Curves!$11:$11,0)</f>
        <v>40</v>
      </c>
      <c r="DL467" s="12">
        <f>MATCH(CONCATENATE("NG ",TEXT($BW467,"mmm-yyyy")),Curves!$11:$11,0)</f>
        <v>29</v>
      </c>
      <c r="DM467" s="12">
        <f>MATCH(CONCATENATE("B ",TEXT($BW467,"mmm-yyyy")),Curves!$11:$11,0)</f>
        <v>17</v>
      </c>
      <c r="DN467" s="12">
        <f>MATCH(CONCATENATE("DISC ",TEXT($BW467,"mmm-yyyy")),Curves!$11:$11,0)</f>
        <v>41</v>
      </c>
      <c r="DP467" s="12">
        <f>MATCH(CONCATENATE("NG ",TEXT($BX467,"mmm-yyyy")),Curves!$11:$11,0)</f>
        <v>30</v>
      </c>
      <c r="DQ467" s="12">
        <f>MATCH(CONCATENATE("B ",TEXT($BX467,"mmm-yyyy")),Curves!$11:$11,0)</f>
        <v>18</v>
      </c>
      <c r="DR467" s="12">
        <f>MATCH(CONCATENATE("DISC ",TEXT($BX467,"mmm-yyyy")),Curves!$11:$11,0)</f>
        <v>42</v>
      </c>
    </row>
    <row r="468" spans="2:122" x14ac:dyDescent="0.2">
      <c r="B468" s="6" t="str">
        <f t="shared" si="567"/>
        <v/>
      </c>
      <c r="C468" s="27" t="str">
        <f>IF(Curves!C477&lt;&gt;"",Curves!C477,"")</f>
        <v/>
      </c>
      <c r="D468" s="31"/>
      <c r="E468" s="20" t="e">
        <f t="shared" si="568"/>
        <v>#N/A</v>
      </c>
      <c r="F468" s="20" t="e">
        <f t="shared" si="570"/>
        <v>#N/A</v>
      </c>
      <c r="G468" s="20" t="e">
        <f t="shared" si="571"/>
        <v>#N/A</v>
      </c>
      <c r="H468" s="20" t="e">
        <f t="shared" si="572"/>
        <v>#N/A</v>
      </c>
      <c r="I468" s="20" t="e">
        <f t="shared" si="573"/>
        <v>#N/A</v>
      </c>
      <c r="J468" s="20" t="e">
        <f t="shared" si="574"/>
        <v>#N/A</v>
      </c>
      <c r="K468" s="20" t="e">
        <f t="shared" si="575"/>
        <v>#N/A</v>
      </c>
      <c r="L468" s="20" t="e">
        <f t="shared" si="576"/>
        <v>#N/A</v>
      </c>
      <c r="M468" s="20" t="e">
        <f t="shared" si="577"/>
        <v>#N/A</v>
      </c>
      <c r="N468" s="20" t="e">
        <f t="shared" si="578"/>
        <v>#N/A</v>
      </c>
      <c r="O468" s="21" t="e">
        <f t="shared" si="579"/>
        <v>#N/A</v>
      </c>
      <c r="P468" s="20"/>
      <c r="Q468" s="50" t="e">
        <f t="shared" si="580"/>
        <v>#N/A</v>
      </c>
      <c r="R468" s="50" t="e">
        <f t="shared" si="549"/>
        <v>#N/A</v>
      </c>
      <c r="S468" s="51" t="e">
        <f t="shared" si="581"/>
        <v>#N/A</v>
      </c>
      <c r="U468" s="34" t="e">
        <f>INDEX(Curves!$A$12:$AZ$907,$CA468,CB468)</f>
        <v>#N/A</v>
      </c>
      <c r="V468" s="34" t="e">
        <f>INDEX(Curves!$A$12:$AZ$907,$CA468,CC468)</f>
        <v>#N/A</v>
      </c>
      <c r="W468" s="34" t="e">
        <f>INDEX(Curves!$A$12:$AZ$907,$CA468,CD468)</f>
        <v>#N/A</v>
      </c>
      <c r="X468" s="34"/>
      <c r="Y468" s="34" t="e">
        <f>INDEX(Curves!$A$12:$AZ$907,$CA468,CF468)</f>
        <v>#N/A</v>
      </c>
      <c r="Z468" s="34" t="e">
        <f>INDEX(Curves!$A$12:$AZ$907,$CA468,CG468)</f>
        <v>#N/A</v>
      </c>
      <c r="AA468" s="34" t="e">
        <f>INDEX(Curves!$A$12:$AZ$907,$CA468,CH468)</f>
        <v>#N/A</v>
      </c>
      <c r="AB468" s="34"/>
      <c r="AC468" s="34" t="e">
        <f>INDEX(Curves!$A$12:$AZ$907,$CA468,CJ468)</f>
        <v>#N/A</v>
      </c>
      <c r="AD468" s="34" t="e">
        <f>INDEX(Curves!$A$12:$AZ$907,$CA468,CK468)</f>
        <v>#N/A</v>
      </c>
      <c r="AE468" s="34" t="e">
        <f>INDEX(Curves!$A$12:$AZ$907,$CA468,CL468)</f>
        <v>#N/A</v>
      </c>
      <c r="AF468" s="34"/>
      <c r="AG468" s="34" t="e">
        <f>INDEX(Curves!$A$12:$AZ$907,$CA468,CN468)</f>
        <v>#N/A</v>
      </c>
      <c r="AH468" s="34" t="e">
        <f>INDEX(Curves!$A$12:$AZ$907,$CA468,CO468)</f>
        <v>#N/A</v>
      </c>
      <c r="AI468" s="34" t="e">
        <f>INDEX(Curves!$A$12:$AZ$907,$CA468,CP468)</f>
        <v>#N/A</v>
      </c>
      <c r="AJ468" s="34"/>
      <c r="AK468" s="34" t="e">
        <f>INDEX(Curves!$A$12:$AZ$907,$CA468,CR468)</f>
        <v>#N/A</v>
      </c>
      <c r="AL468" s="34" t="e">
        <f>INDEX(Curves!$A$12:$AZ$907,$CA468,CS468)</f>
        <v>#N/A</v>
      </c>
      <c r="AM468" s="34" t="e">
        <f>INDEX(Curves!$A$12:$AZ$907,$CA468,CT468)</f>
        <v>#N/A</v>
      </c>
      <c r="AN468" s="34"/>
      <c r="AO468" s="34" t="e">
        <f>INDEX(Curves!$A$12:$AZ$907,$CA468,CV468)</f>
        <v>#N/A</v>
      </c>
      <c r="AP468" s="34" t="e">
        <f>INDEX(Curves!$A$12:$AZ$907,$CA468,CW468)</f>
        <v>#N/A</v>
      </c>
      <c r="AQ468" s="34" t="e">
        <f>INDEX(Curves!$A$12:$AZ$907,$CA468,CX468)</f>
        <v>#N/A</v>
      </c>
      <c r="AR468" s="34"/>
      <c r="AS468" s="34" t="e">
        <f>INDEX(Curves!$A$12:$AZ$907,$CA468,CZ468)</f>
        <v>#N/A</v>
      </c>
      <c r="AT468" s="34" t="e">
        <f>INDEX(Curves!$A$12:$AZ$907,$CA468,DA468)</f>
        <v>#N/A</v>
      </c>
      <c r="AU468" s="34" t="e">
        <f>INDEX(Curves!$A$12:$AZ$907,$CA468,DB468)</f>
        <v>#N/A</v>
      </c>
      <c r="AV468" s="34"/>
      <c r="AW468" s="34" t="e">
        <f>INDEX(Curves!$A$12:$AZ$907,$CA468,DD468)</f>
        <v>#N/A</v>
      </c>
      <c r="AX468" s="34" t="e">
        <f>INDEX(Curves!$A$12:$AZ$907,$CA468,DE468)</f>
        <v>#N/A</v>
      </c>
      <c r="AY468" s="34" t="e">
        <f>INDEX(Curves!$A$12:$AZ$907,$CA468,DF468)</f>
        <v>#N/A</v>
      </c>
      <c r="AZ468" s="34"/>
      <c r="BA468" s="34" t="e">
        <f>INDEX(Curves!$A$12:$AZ$907,$CA468,DH468)</f>
        <v>#N/A</v>
      </c>
      <c r="BB468" s="34" t="e">
        <f>INDEX(Curves!$A$12:$AZ$907,$CA468,DI468)</f>
        <v>#N/A</v>
      </c>
      <c r="BC468" s="34" t="e">
        <f>INDEX(Curves!$A$12:$AZ$907,$CA468,DJ468)</f>
        <v>#N/A</v>
      </c>
      <c r="BD468" s="34"/>
      <c r="BE468" s="34" t="e">
        <f>INDEX(Curves!$A$12:$AZ$907,$CA468,DL468)</f>
        <v>#N/A</v>
      </c>
      <c r="BF468" s="34" t="e">
        <f>INDEX(Curves!$A$12:$AZ$907,$CA468,DM468)</f>
        <v>#N/A</v>
      </c>
      <c r="BG468" s="34" t="e">
        <f>INDEX(Curves!$A$12:$AZ$907,$CA468,DN468)</f>
        <v>#N/A</v>
      </c>
      <c r="BH468" s="34"/>
      <c r="BI468" s="34" t="e">
        <f>INDEX(Curves!$A$12:$AZ$907,$CA468,DP468)</f>
        <v>#N/A</v>
      </c>
      <c r="BJ468" s="34" t="e">
        <f>INDEX(Curves!$A$12:$AZ$907,$CA468,DQ468)</f>
        <v>#N/A</v>
      </c>
      <c r="BK468" s="34" t="e">
        <f>INDEX(Curves!$A$12:$AZ$907,$CA468,DR468)</f>
        <v>#N/A</v>
      </c>
      <c r="BL468"/>
      <c r="BM468"/>
      <c r="BN468" s="17">
        <f t="shared" si="583"/>
        <v>36647</v>
      </c>
      <c r="BO468" s="17">
        <f t="shared" ref="BO468:BX468" si="599">EOMONTH(BN468,1)</f>
        <v>36707</v>
      </c>
      <c r="BP468" s="17">
        <f t="shared" si="599"/>
        <v>36738</v>
      </c>
      <c r="BQ468" s="17">
        <f t="shared" si="599"/>
        <v>36769</v>
      </c>
      <c r="BR468" s="17">
        <f t="shared" si="599"/>
        <v>36799</v>
      </c>
      <c r="BS468" s="17">
        <f t="shared" si="599"/>
        <v>36830</v>
      </c>
      <c r="BT468" s="17">
        <f t="shared" si="599"/>
        <v>36860</v>
      </c>
      <c r="BU468" s="17">
        <f t="shared" si="599"/>
        <v>36891</v>
      </c>
      <c r="BV468" s="17">
        <f t="shared" si="599"/>
        <v>36922</v>
      </c>
      <c r="BW468" s="17">
        <f t="shared" si="599"/>
        <v>36950</v>
      </c>
      <c r="BX468" s="17">
        <f t="shared" si="599"/>
        <v>36981</v>
      </c>
      <c r="BY468" s="9"/>
      <c r="CA468" s="12" t="e">
        <f>MATCH(C468,Curves!$C$12:$C$433,0)</f>
        <v>#N/A</v>
      </c>
      <c r="CB468" s="12">
        <f>MATCH(CONCATENATE("NG ",TEXT($BN468,"mmm-yyyy")),Curves!$11:$11,0)</f>
        <v>20</v>
      </c>
      <c r="CC468" s="12">
        <f>MATCH(CONCATENATE("B ",TEXT($BN468,"mmm-yyyy")),Curves!$11:$11,0)</f>
        <v>8</v>
      </c>
      <c r="CD468" s="12">
        <f>MATCH(CONCATENATE("DISC ",TEXT($BN468,"mmm-yyyy")),Curves!$11:$11,0)</f>
        <v>32</v>
      </c>
      <c r="CE468" s="12"/>
      <c r="CF468" s="12">
        <f>MATCH(CONCATENATE("NG ",TEXT($BO468,"mmm-yyyy")),Curves!$11:$11,0)</f>
        <v>21</v>
      </c>
      <c r="CG468" s="12">
        <f>MATCH(CONCATENATE("B ",TEXT($BO468,"mmm-yyyy")),Curves!$11:$11,0)</f>
        <v>9</v>
      </c>
      <c r="CH468" s="12">
        <f>MATCH(CONCATENATE("DISC ",TEXT($BO468,"mmm-yyyy")),Curves!$11:$11,0)</f>
        <v>33</v>
      </c>
      <c r="CI468" s="12"/>
      <c r="CJ468" s="12">
        <f>MATCH(CONCATENATE("NG ",TEXT($BP468,"mmm-yyyy")),Curves!$11:$11,0)</f>
        <v>22</v>
      </c>
      <c r="CK468" s="12">
        <f>MATCH(CONCATENATE("B ",TEXT($BP468,"mmm-yyyy")),Curves!$11:$11,0)</f>
        <v>10</v>
      </c>
      <c r="CL468" s="12">
        <f>MATCH(CONCATENATE("DISC ",TEXT($BP468,"mmm-yyyy")),Curves!$11:$11,0)</f>
        <v>34</v>
      </c>
      <c r="CM468" s="12"/>
      <c r="CN468" s="12">
        <f>MATCH(CONCATENATE("NG ",TEXT($BQ468,"mmm-yyyy")),Curves!$11:$11,0)</f>
        <v>23</v>
      </c>
      <c r="CO468" s="12">
        <f>MATCH(CONCATENATE("B ",TEXT($BQ468,"mmm-yyyy")),Curves!$11:$11,0)</f>
        <v>11</v>
      </c>
      <c r="CP468" s="12">
        <f>MATCH(CONCATENATE("DISC ",TEXT($BQ468,"mmm-yyyy")),Curves!$11:$11,0)</f>
        <v>35</v>
      </c>
      <c r="CQ468" s="12"/>
      <c r="CR468" s="12">
        <f>MATCH(CONCATENATE("NG ",TEXT($BR468,"mmm-yyyy")),Curves!$11:$11,0)</f>
        <v>24</v>
      </c>
      <c r="CS468" s="12">
        <f>MATCH(CONCATENATE("B ",TEXT($BR468,"mmm-yyyy")),Curves!$11:$11,0)</f>
        <v>12</v>
      </c>
      <c r="CT468" s="12">
        <f>MATCH(CONCATENATE("DISC ",TEXT($BR468,"mmm-yyyy")),Curves!$11:$11,0)</f>
        <v>36</v>
      </c>
      <c r="CU468" s="12"/>
      <c r="CV468" s="12">
        <f>MATCH(CONCATENATE("NG ",TEXT($BS468,"mmm-yyyy")),Curves!$11:$11,0)</f>
        <v>25</v>
      </c>
      <c r="CW468" s="12">
        <f>MATCH(CONCATENATE("B ",TEXT($BS468,"mmm-yyyy")),Curves!$11:$11,0)</f>
        <v>13</v>
      </c>
      <c r="CX468" s="12">
        <f>MATCH(CONCATENATE("DISC ",TEXT($BS468,"mmm-yyyy")),Curves!$11:$11,0)</f>
        <v>37</v>
      </c>
      <c r="CY468" s="12"/>
      <c r="CZ468" s="12">
        <f>MATCH(CONCATENATE("NG ",TEXT($BT468,"mmm-yyyy")),Curves!$11:$11,0)</f>
        <v>26</v>
      </c>
      <c r="DA468" s="12">
        <f>MATCH(CONCATENATE("B ",TEXT($BT468,"mmm-yyyy")),Curves!$11:$11,0)</f>
        <v>14</v>
      </c>
      <c r="DB468" s="12">
        <f>MATCH(CONCATENATE("DISC ",TEXT($BT468,"mmm-yyyy")),Curves!$11:$11,0)</f>
        <v>38</v>
      </c>
      <c r="DC468" s="12"/>
      <c r="DD468" s="12">
        <f>MATCH(CONCATENATE("NG ",TEXT($BU468,"mmm-yyyy")),Curves!$11:$11,0)</f>
        <v>27</v>
      </c>
      <c r="DE468" s="12">
        <f>MATCH(CONCATENATE("B ",TEXT($BU468,"mmm-yyyy")),Curves!$11:$11,0)</f>
        <v>15</v>
      </c>
      <c r="DF468" s="12">
        <f>MATCH(CONCATENATE("DISC ",TEXT($BU468,"mmm-yyyy")),Curves!$11:$11,0)</f>
        <v>39</v>
      </c>
      <c r="DG468" s="12"/>
      <c r="DH468" s="12">
        <f>MATCH(CONCATENATE("NG ",TEXT($BV468,"mmm-yyyy")),Curves!$11:$11,0)</f>
        <v>28</v>
      </c>
      <c r="DI468" s="12">
        <f>MATCH(CONCATENATE("B ",TEXT($BV468,"mmm-yyyy")),Curves!$11:$11,0)</f>
        <v>16</v>
      </c>
      <c r="DJ468" s="12">
        <f>MATCH(CONCATENATE("DISC ",TEXT($BV468,"mmm-yyyy")),Curves!$11:$11,0)</f>
        <v>40</v>
      </c>
      <c r="DL468" s="12">
        <f>MATCH(CONCATENATE("NG ",TEXT($BW468,"mmm-yyyy")),Curves!$11:$11,0)</f>
        <v>29</v>
      </c>
      <c r="DM468" s="12">
        <f>MATCH(CONCATENATE("B ",TEXT($BW468,"mmm-yyyy")),Curves!$11:$11,0)</f>
        <v>17</v>
      </c>
      <c r="DN468" s="12">
        <f>MATCH(CONCATENATE("DISC ",TEXT($BW468,"mmm-yyyy")),Curves!$11:$11,0)</f>
        <v>41</v>
      </c>
      <c r="DP468" s="12">
        <f>MATCH(CONCATENATE("NG ",TEXT($BX468,"mmm-yyyy")),Curves!$11:$11,0)</f>
        <v>30</v>
      </c>
      <c r="DQ468" s="12">
        <f>MATCH(CONCATENATE("B ",TEXT($BX468,"mmm-yyyy")),Curves!$11:$11,0)</f>
        <v>18</v>
      </c>
      <c r="DR468" s="12">
        <f>MATCH(CONCATENATE("DISC ",TEXT($BX468,"mmm-yyyy")),Curves!$11:$11,0)</f>
        <v>42</v>
      </c>
    </row>
    <row r="469" spans="2:122" x14ac:dyDescent="0.2">
      <c r="B469" s="6" t="str">
        <f t="shared" si="567"/>
        <v/>
      </c>
      <c r="C469" s="27" t="str">
        <f>IF(Curves!C478&lt;&gt;"",Curves!C478,"")</f>
        <v/>
      </c>
      <c r="D469" s="31"/>
      <c r="E469" s="20" t="e">
        <f t="shared" si="568"/>
        <v>#N/A</v>
      </c>
      <c r="F469" s="20" t="e">
        <f t="shared" si="570"/>
        <v>#N/A</v>
      </c>
      <c r="G469" s="20" t="e">
        <f t="shared" si="571"/>
        <v>#N/A</v>
      </c>
      <c r="H469" s="20" t="e">
        <f t="shared" si="572"/>
        <v>#N/A</v>
      </c>
      <c r="I469" s="20" t="e">
        <f t="shared" si="573"/>
        <v>#N/A</v>
      </c>
      <c r="J469" s="20" t="e">
        <f t="shared" si="574"/>
        <v>#N/A</v>
      </c>
      <c r="K469" s="20" t="e">
        <f t="shared" si="575"/>
        <v>#N/A</v>
      </c>
      <c r="L469" s="20" t="e">
        <f t="shared" si="576"/>
        <v>#N/A</v>
      </c>
      <c r="M469" s="20" t="e">
        <f t="shared" si="577"/>
        <v>#N/A</v>
      </c>
      <c r="N469" s="20" t="e">
        <f t="shared" si="578"/>
        <v>#N/A</v>
      </c>
      <c r="O469" s="21" t="e">
        <f t="shared" si="579"/>
        <v>#N/A</v>
      </c>
      <c r="P469" s="20"/>
      <c r="Q469" s="50" t="e">
        <f t="shared" si="580"/>
        <v>#N/A</v>
      </c>
      <c r="R469" s="50" t="e">
        <f t="shared" si="549"/>
        <v>#N/A</v>
      </c>
      <c r="S469" s="51" t="e">
        <f t="shared" si="581"/>
        <v>#N/A</v>
      </c>
      <c r="U469" s="34" t="e">
        <f>INDEX(Curves!$A$12:$AZ$907,$CA469,CB469)</f>
        <v>#N/A</v>
      </c>
      <c r="V469" s="34" t="e">
        <f>INDEX(Curves!$A$12:$AZ$907,$CA469,CC469)</f>
        <v>#N/A</v>
      </c>
      <c r="W469" s="34" t="e">
        <f>INDEX(Curves!$A$12:$AZ$907,$CA469,CD469)</f>
        <v>#N/A</v>
      </c>
      <c r="X469" s="34"/>
      <c r="Y469" s="34" t="e">
        <f>INDEX(Curves!$A$12:$AZ$907,$CA469,CF469)</f>
        <v>#N/A</v>
      </c>
      <c r="Z469" s="34" t="e">
        <f>INDEX(Curves!$A$12:$AZ$907,$CA469,CG469)</f>
        <v>#N/A</v>
      </c>
      <c r="AA469" s="34" t="e">
        <f>INDEX(Curves!$A$12:$AZ$907,$CA469,CH469)</f>
        <v>#N/A</v>
      </c>
      <c r="AB469" s="34"/>
      <c r="AC469" s="34" t="e">
        <f>INDEX(Curves!$A$12:$AZ$907,$CA469,CJ469)</f>
        <v>#N/A</v>
      </c>
      <c r="AD469" s="34" t="e">
        <f>INDEX(Curves!$A$12:$AZ$907,$CA469,CK469)</f>
        <v>#N/A</v>
      </c>
      <c r="AE469" s="34" t="e">
        <f>INDEX(Curves!$A$12:$AZ$907,$CA469,CL469)</f>
        <v>#N/A</v>
      </c>
      <c r="AF469" s="34"/>
      <c r="AG469" s="34" t="e">
        <f>INDEX(Curves!$A$12:$AZ$907,$CA469,CN469)</f>
        <v>#N/A</v>
      </c>
      <c r="AH469" s="34" t="e">
        <f>INDEX(Curves!$A$12:$AZ$907,$CA469,CO469)</f>
        <v>#N/A</v>
      </c>
      <c r="AI469" s="34" t="e">
        <f>INDEX(Curves!$A$12:$AZ$907,$CA469,CP469)</f>
        <v>#N/A</v>
      </c>
      <c r="AJ469" s="34"/>
      <c r="AK469" s="34" t="e">
        <f>INDEX(Curves!$A$12:$AZ$907,$CA469,CR469)</f>
        <v>#N/A</v>
      </c>
      <c r="AL469" s="34" t="e">
        <f>INDEX(Curves!$A$12:$AZ$907,$CA469,CS469)</f>
        <v>#N/A</v>
      </c>
      <c r="AM469" s="34" t="e">
        <f>INDEX(Curves!$A$12:$AZ$907,$CA469,CT469)</f>
        <v>#N/A</v>
      </c>
      <c r="AN469" s="34"/>
      <c r="AO469" s="34" t="e">
        <f>INDEX(Curves!$A$12:$AZ$907,$CA469,CV469)</f>
        <v>#N/A</v>
      </c>
      <c r="AP469" s="34" t="e">
        <f>INDEX(Curves!$A$12:$AZ$907,$CA469,CW469)</f>
        <v>#N/A</v>
      </c>
      <c r="AQ469" s="34" t="e">
        <f>INDEX(Curves!$A$12:$AZ$907,$CA469,CX469)</f>
        <v>#N/A</v>
      </c>
      <c r="AR469" s="34"/>
      <c r="AS469" s="34" t="e">
        <f>INDEX(Curves!$A$12:$AZ$907,$CA469,CZ469)</f>
        <v>#N/A</v>
      </c>
      <c r="AT469" s="34" t="e">
        <f>INDEX(Curves!$A$12:$AZ$907,$CA469,DA469)</f>
        <v>#N/A</v>
      </c>
      <c r="AU469" s="34" t="e">
        <f>INDEX(Curves!$A$12:$AZ$907,$CA469,DB469)</f>
        <v>#N/A</v>
      </c>
      <c r="AV469" s="34"/>
      <c r="AW469" s="34" t="e">
        <f>INDEX(Curves!$A$12:$AZ$907,$CA469,DD469)</f>
        <v>#N/A</v>
      </c>
      <c r="AX469" s="34" t="e">
        <f>INDEX(Curves!$A$12:$AZ$907,$CA469,DE469)</f>
        <v>#N/A</v>
      </c>
      <c r="AY469" s="34" t="e">
        <f>INDEX(Curves!$A$12:$AZ$907,$CA469,DF469)</f>
        <v>#N/A</v>
      </c>
      <c r="AZ469" s="34"/>
      <c r="BA469" s="34" t="e">
        <f>INDEX(Curves!$A$12:$AZ$907,$CA469,DH469)</f>
        <v>#N/A</v>
      </c>
      <c r="BB469" s="34" t="e">
        <f>INDEX(Curves!$A$12:$AZ$907,$CA469,DI469)</f>
        <v>#N/A</v>
      </c>
      <c r="BC469" s="34" t="e">
        <f>INDEX(Curves!$A$12:$AZ$907,$CA469,DJ469)</f>
        <v>#N/A</v>
      </c>
      <c r="BD469" s="34"/>
      <c r="BE469" s="34" t="e">
        <f>INDEX(Curves!$A$12:$AZ$907,$CA469,DL469)</f>
        <v>#N/A</v>
      </c>
      <c r="BF469" s="34" t="e">
        <f>INDEX(Curves!$A$12:$AZ$907,$CA469,DM469)</f>
        <v>#N/A</v>
      </c>
      <c r="BG469" s="34" t="e">
        <f>INDEX(Curves!$A$12:$AZ$907,$CA469,DN469)</f>
        <v>#N/A</v>
      </c>
      <c r="BH469" s="34"/>
      <c r="BI469" s="34" t="e">
        <f>INDEX(Curves!$A$12:$AZ$907,$CA469,DP469)</f>
        <v>#N/A</v>
      </c>
      <c r="BJ469" s="34" t="e">
        <f>INDEX(Curves!$A$12:$AZ$907,$CA469,DQ469)</f>
        <v>#N/A</v>
      </c>
      <c r="BK469" s="34" t="e">
        <f>INDEX(Curves!$A$12:$AZ$907,$CA469,DR469)</f>
        <v>#N/A</v>
      </c>
      <c r="BL469"/>
      <c r="BM469"/>
      <c r="BN469" s="17">
        <f t="shared" si="583"/>
        <v>36647</v>
      </c>
      <c r="BO469" s="17">
        <f t="shared" ref="BO469:BX469" si="600">EOMONTH(BN469,1)</f>
        <v>36707</v>
      </c>
      <c r="BP469" s="17">
        <f t="shared" si="600"/>
        <v>36738</v>
      </c>
      <c r="BQ469" s="17">
        <f t="shared" si="600"/>
        <v>36769</v>
      </c>
      <c r="BR469" s="17">
        <f t="shared" si="600"/>
        <v>36799</v>
      </c>
      <c r="BS469" s="17">
        <f t="shared" si="600"/>
        <v>36830</v>
      </c>
      <c r="BT469" s="17">
        <f t="shared" si="600"/>
        <v>36860</v>
      </c>
      <c r="BU469" s="17">
        <f t="shared" si="600"/>
        <v>36891</v>
      </c>
      <c r="BV469" s="17">
        <f t="shared" si="600"/>
        <v>36922</v>
      </c>
      <c r="BW469" s="17">
        <f t="shared" si="600"/>
        <v>36950</v>
      </c>
      <c r="BX469" s="17">
        <f t="shared" si="600"/>
        <v>36981</v>
      </c>
      <c r="BY469" s="9"/>
      <c r="CA469" s="12" t="e">
        <f>MATCH(C469,Curves!$C$12:$C$433,0)</f>
        <v>#N/A</v>
      </c>
      <c r="CB469" s="12">
        <f>MATCH(CONCATENATE("NG ",TEXT($BN469,"mmm-yyyy")),Curves!$11:$11,0)</f>
        <v>20</v>
      </c>
      <c r="CC469" s="12">
        <f>MATCH(CONCATENATE("B ",TEXT($BN469,"mmm-yyyy")),Curves!$11:$11,0)</f>
        <v>8</v>
      </c>
      <c r="CD469" s="12">
        <f>MATCH(CONCATENATE("DISC ",TEXT($BN469,"mmm-yyyy")),Curves!$11:$11,0)</f>
        <v>32</v>
      </c>
      <c r="CE469" s="12"/>
      <c r="CF469" s="12">
        <f>MATCH(CONCATENATE("NG ",TEXT($BO469,"mmm-yyyy")),Curves!$11:$11,0)</f>
        <v>21</v>
      </c>
      <c r="CG469" s="12">
        <f>MATCH(CONCATENATE("B ",TEXT($BO469,"mmm-yyyy")),Curves!$11:$11,0)</f>
        <v>9</v>
      </c>
      <c r="CH469" s="12">
        <f>MATCH(CONCATENATE("DISC ",TEXT($BO469,"mmm-yyyy")),Curves!$11:$11,0)</f>
        <v>33</v>
      </c>
      <c r="CI469" s="12"/>
      <c r="CJ469" s="12">
        <f>MATCH(CONCATENATE("NG ",TEXT($BP469,"mmm-yyyy")),Curves!$11:$11,0)</f>
        <v>22</v>
      </c>
      <c r="CK469" s="12">
        <f>MATCH(CONCATENATE("B ",TEXT($BP469,"mmm-yyyy")),Curves!$11:$11,0)</f>
        <v>10</v>
      </c>
      <c r="CL469" s="12">
        <f>MATCH(CONCATENATE("DISC ",TEXT($BP469,"mmm-yyyy")),Curves!$11:$11,0)</f>
        <v>34</v>
      </c>
      <c r="CM469" s="12"/>
      <c r="CN469" s="12">
        <f>MATCH(CONCATENATE("NG ",TEXT($BQ469,"mmm-yyyy")),Curves!$11:$11,0)</f>
        <v>23</v>
      </c>
      <c r="CO469" s="12">
        <f>MATCH(CONCATENATE("B ",TEXT($BQ469,"mmm-yyyy")),Curves!$11:$11,0)</f>
        <v>11</v>
      </c>
      <c r="CP469" s="12">
        <f>MATCH(CONCATENATE("DISC ",TEXT($BQ469,"mmm-yyyy")),Curves!$11:$11,0)</f>
        <v>35</v>
      </c>
      <c r="CQ469" s="12"/>
      <c r="CR469" s="12">
        <f>MATCH(CONCATENATE("NG ",TEXT($BR469,"mmm-yyyy")),Curves!$11:$11,0)</f>
        <v>24</v>
      </c>
      <c r="CS469" s="12">
        <f>MATCH(CONCATENATE("B ",TEXT($BR469,"mmm-yyyy")),Curves!$11:$11,0)</f>
        <v>12</v>
      </c>
      <c r="CT469" s="12">
        <f>MATCH(CONCATENATE("DISC ",TEXT($BR469,"mmm-yyyy")),Curves!$11:$11,0)</f>
        <v>36</v>
      </c>
      <c r="CU469" s="12"/>
      <c r="CV469" s="12">
        <f>MATCH(CONCATENATE("NG ",TEXT($BS469,"mmm-yyyy")),Curves!$11:$11,0)</f>
        <v>25</v>
      </c>
      <c r="CW469" s="12">
        <f>MATCH(CONCATENATE("B ",TEXT($BS469,"mmm-yyyy")),Curves!$11:$11,0)</f>
        <v>13</v>
      </c>
      <c r="CX469" s="12">
        <f>MATCH(CONCATENATE("DISC ",TEXT($BS469,"mmm-yyyy")),Curves!$11:$11,0)</f>
        <v>37</v>
      </c>
      <c r="CY469" s="12"/>
      <c r="CZ469" s="12">
        <f>MATCH(CONCATENATE("NG ",TEXT($BT469,"mmm-yyyy")),Curves!$11:$11,0)</f>
        <v>26</v>
      </c>
      <c r="DA469" s="12">
        <f>MATCH(CONCATENATE("B ",TEXT($BT469,"mmm-yyyy")),Curves!$11:$11,0)</f>
        <v>14</v>
      </c>
      <c r="DB469" s="12">
        <f>MATCH(CONCATENATE("DISC ",TEXT($BT469,"mmm-yyyy")),Curves!$11:$11,0)</f>
        <v>38</v>
      </c>
      <c r="DC469" s="12"/>
      <c r="DD469" s="12">
        <f>MATCH(CONCATENATE("NG ",TEXT($BU469,"mmm-yyyy")),Curves!$11:$11,0)</f>
        <v>27</v>
      </c>
      <c r="DE469" s="12">
        <f>MATCH(CONCATENATE("B ",TEXT($BU469,"mmm-yyyy")),Curves!$11:$11,0)</f>
        <v>15</v>
      </c>
      <c r="DF469" s="12">
        <f>MATCH(CONCATENATE("DISC ",TEXT($BU469,"mmm-yyyy")),Curves!$11:$11,0)</f>
        <v>39</v>
      </c>
      <c r="DG469" s="12"/>
      <c r="DH469" s="12">
        <f>MATCH(CONCATENATE("NG ",TEXT($BV469,"mmm-yyyy")),Curves!$11:$11,0)</f>
        <v>28</v>
      </c>
      <c r="DI469" s="12">
        <f>MATCH(CONCATENATE("B ",TEXT($BV469,"mmm-yyyy")),Curves!$11:$11,0)</f>
        <v>16</v>
      </c>
      <c r="DJ469" s="12">
        <f>MATCH(CONCATENATE("DISC ",TEXT($BV469,"mmm-yyyy")),Curves!$11:$11,0)</f>
        <v>40</v>
      </c>
      <c r="DL469" s="12">
        <f>MATCH(CONCATENATE("NG ",TEXT($BW469,"mmm-yyyy")),Curves!$11:$11,0)</f>
        <v>29</v>
      </c>
      <c r="DM469" s="12">
        <f>MATCH(CONCATENATE("B ",TEXT($BW469,"mmm-yyyy")),Curves!$11:$11,0)</f>
        <v>17</v>
      </c>
      <c r="DN469" s="12">
        <f>MATCH(CONCATENATE("DISC ",TEXT($BW469,"mmm-yyyy")),Curves!$11:$11,0)</f>
        <v>41</v>
      </c>
      <c r="DP469" s="12">
        <f>MATCH(CONCATENATE("NG ",TEXT($BX469,"mmm-yyyy")),Curves!$11:$11,0)</f>
        <v>30</v>
      </c>
      <c r="DQ469" s="12">
        <f>MATCH(CONCATENATE("B ",TEXT($BX469,"mmm-yyyy")),Curves!$11:$11,0)</f>
        <v>18</v>
      </c>
      <c r="DR469" s="12">
        <f>MATCH(CONCATENATE("DISC ",TEXT($BX469,"mmm-yyyy")),Curves!$11:$11,0)</f>
        <v>42</v>
      </c>
    </row>
    <row r="470" spans="2:122" x14ac:dyDescent="0.2">
      <c r="B470" s="6" t="str">
        <f t="shared" si="567"/>
        <v/>
      </c>
      <c r="C470" s="27" t="str">
        <f>IF(Curves!C479&lt;&gt;"",Curves!C479,"")</f>
        <v/>
      </c>
      <c r="D470" s="31"/>
      <c r="E470" s="20" t="e">
        <f t="shared" si="568"/>
        <v>#N/A</v>
      </c>
      <c r="F470" s="20" t="e">
        <f t="shared" si="570"/>
        <v>#N/A</v>
      </c>
      <c r="G470" s="20" t="e">
        <f t="shared" si="571"/>
        <v>#N/A</v>
      </c>
      <c r="H470" s="20" t="e">
        <f t="shared" si="572"/>
        <v>#N/A</v>
      </c>
      <c r="I470" s="20" t="e">
        <f t="shared" si="573"/>
        <v>#N/A</v>
      </c>
      <c r="J470" s="20" t="e">
        <f t="shared" si="574"/>
        <v>#N/A</v>
      </c>
      <c r="K470" s="20" t="e">
        <f t="shared" si="575"/>
        <v>#N/A</v>
      </c>
      <c r="L470" s="20" t="e">
        <f t="shared" si="576"/>
        <v>#N/A</v>
      </c>
      <c r="M470" s="20" t="e">
        <f t="shared" si="577"/>
        <v>#N/A</v>
      </c>
      <c r="N470" s="20" t="e">
        <f t="shared" si="578"/>
        <v>#N/A</v>
      </c>
      <c r="O470" s="21" t="e">
        <f t="shared" si="579"/>
        <v>#N/A</v>
      </c>
      <c r="P470" s="20"/>
      <c r="Q470" s="50" t="e">
        <f t="shared" si="580"/>
        <v>#N/A</v>
      </c>
      <c r="R470" s="50" t="e">
        <f t="shared" si="549"/>
        <v>#N/A</v>
      </c>
      <c r="S470" s="51" t="e">
        <f t="shared" si="581"/>
        <v>#N/A</v>
      </c>
      <c r="U470" s="34" t="e">
        <f>INDEX(Curves!$A$12:$AZ$907,$CA470,CB470)</f>
        <v>#N/A</v>
      </c>
      <c r="V470" s="34" t="e">
        <f>INDEX(Curves!$A$12:$AZ$907,$CA470,CC470)</f>
        <v>#N/A</v>
      </c>
      <c r="W470" s="34" t="e">
        <f>INDEX(Curves!$A$12:$AZ$907,$CA470,CD470)</f>
        <v>#N/A</v>
      </c>
      <c r="X470" s="34"/>
      <c r="Y470" s="34" t="e">
        <f>INDEX(Curves!$A$12:$AZ$907,$CA470,CF470)</f>
        <v>#N/A</v>
      </c>
      <c r="Z470" s="34" t="e">
        <f>INDEX(Curves!$A$12:$AZ$907,$CA470,CG470)</f>
        <v>#N/A</v>
      </c>
      <c r="AA470" s="34" t="e">
        <f>INDEX(Curves!$A$12:$AZ$907,$CA470,CH470)</f>
        <v>#N/A</v>
      </c>
      <c r="AB470" s="34"/>
      <c r="AC470" s="34" t="e">
        <f>INDEX(Curves!$A$12:$AZ$907,$CA470,CJ470)</f>
        <v>#N/A</v>
      </c>
      <c r="AD470" s="34" t="e">
        <f>INDEX(Curves!$A$12:$AZ$907,$CA470,CK470)</f>
        <v>#N/A</v>
      </c>
      <c r="AE470" s="34" t="e">
        <f>INDEX(Curves!$A$12:$AZ$907,$CA470,CL470)</f>
        <v>#N/A</v>
      </c>
      <c r="AF470" s="34"/>
      <c r="AG470" s="34" t="e">
        <f>INDEX(Curves!$A$12:$AZ$907,$CA470,CN470)</f>
        <v>#N/A</v>
      </c>
      <c r="AH470" s="34" t="e">
        <f>INDEX(Curves!$A$12:$AZ$907,$CA470,CO470)</f>
        <v>#N/A</v>
      </c>
      <c r="AI470" s="34" t="e">
        <f>INDEX(Curves!$A$12:$AZ$907,$CA470,CP470)</f>
        <v>#N/A</v>
      </c>
      <c r="AJ470" s="34"/>
      <c r="AK470" s="34" t="e">
        <f>INDEX(Curves!$A$12:$AZ$907,$CA470,CR470)</f>
        <v>#N/A</v>
      </c>
      <c r="AL470" s="34" t="e">
        <f>INDEX(Curves!$A$12:$AZ$907,$CA470,CS470)</f>
        <v>#N/A</v>
      </c>
      <c r="AM470" s="34" t="e">
        <f>INDEX(Curves!$A$12:$AZ$907,$CA470,CT470)</f>
        <v>#N/A</v>
      </c>
      <c r="AN470" s="34"/>
      <c r="AO470" s="34" t="e">
        <f>INDEX(Curves!$A$12:$AZ$907,$CA470,CV470)</f>
        <v>#N/A</v>
      </c>
      <c r="AP470" s="34" t="e">
        <f>INDEX(Curves!$A$12:$AZ$907,$CA470,CW470)</f>
        <v>#N/A</v>
      </c>
      <c r="AQ470" s="34" t="e">
        <f>INDEX(Curves!$A$12:$AZ$907,$CA470,CX470)</f>
        <v>#N/A</v>
      </c>
      <c r="AR470" s="34"/>
      <c r="AS470" s="34" t="e">
        <f>INDEX(Curves!$A$12:$AZ$907,$CA470,CZ470)</f>
        <v>#N/A</v>
      </c>
      <c r="AT470" s="34" t="e">
        <f>INDEX(Curves!$A$12:$AZ$907,$CA470,DA470)</f>
        <v>#N/A</v>
      </c>
      <c r="AU470" s="34" t="e">
        <f>INDEX(Curves!$A$12:$AZ$907,$CA470,DB470)</f>
        <v>#N/A</v>
      </c>
      <c r="AV470" s="34"/>
      <c r="AW470" s="34" t="e">
        <f>INDEX(Curves!$A$12:$AZ$907,$CA470,DD470)</f>
        <v>#N/A</v>
      </c>
      <c r="AX470" s="34" t="e">
        <f>INDEX(Curves!$A$12:$AZ$907,$CA470,DE470)</f>
        <v>#N/A</v>
      </c>
      <c r="AY470" s="34" t="e">
        <f>INDEX(Curves!$A$12:$AZ$907,$CA470,DF470)</f>
        <v>#N/A</v>
      </c>
      <c r="AZ470" s="34"/>
      <c r="BA470" s="34" t="e">
        <f>INDEX(Curves!$A$12:$AZ$907,$CA470,DH470)</f>
        <v>#N/A</v>
      </c>
      <c r="BB470" s="34" t="e">
        <f>INDEX(Curves!$A$12:$AZ$907,$CA470,DI470)</f>
        <v>#N/A</v>
      </c>
      <c r="BC470" s="34" t="e">
        <f>INDEX(Curves!$A$12:$AZ$907,$CA470,DJ470)</f>
        <v>#N/A</v>
      </c>
      <c r="BD470" s="34"/>
      <c r="BE470" s="34" t="e">
        <f>INDEX(Curves!$A$12:$AZ$907,$CA470,DL470)</f>
        <v>#N/A</v>
      </c>
      <c r="BF470" s="34" t="e">
        <f>INDEX(Curves!$A$12:$AZ$907,$CA470,DM470)</f>
        <v>#N/A</v>
      </c>
      <c r="BG470" s="34" t="e">
        <f>INDEX(Curves!$A$12:$AZ$907,$CA470,DN470)</f>
        <v>#N/A</v>
      </c>
      <c r="BH470" s="34"/>
      <c r="BI470" s="34" t="e">
        <f>INDEX(Curves!$A$12:$AZ$907,$CA470,DP470)</f>
        <v>#N/A</v>
      </c>
      <c r="BJ470" s="34" t="e">
        <f>INDEX(Curves!$A$12:$AZ$907,$CA470,DQ470)</f>
        <v>#N/A</v>
      </c>
      <c r="BK470" s="34" t="e">
        <f>INDEX(Curves!$A$12:$AZ$907,$CA470,DR470)</f>
        <v>#N/A</v>
      </c>
      <c r="BL470"/>
      <c r="BM470"/>
      <c r="BN470" s="17">
        <f t="shared" si="583"/>
        <v>36647</v>
      </c>
      <c r="BO470" s="17">
        <f t="shared" ref="BO470:BX470" si="601">EOMONTH(BN470,1)</f>
        <v>36707</v>
      </c>
      <c r="BP470" s="17">
        <f t="shared" si="601"/>
        <v>36738</v>
      </c>
      <c r="BQ470" s="17">
        <f t="shared" si="601"/>
        <v>36769</v>
      </c>
      <c r="BR470" s="17">
        <f t="shared" si="601"/>
        <v>36799</v>
      </c>
      <c r="BS470" s="17">
        <f t="shared" si="601"/>
        <v>36830</v>
      </c>
      <c r="BT470" s="17">
        <f t="shared" si="601"/>
        <v>36860</v>
      </c>
      <c r="BU470" s="17">
        <f t="shared" si="601"/>
        <v>36891</v>
      </c>
      <c r="BV470" s="17">
        <f t="shared" si="601"/>
        <v>36922</v>
      </c>
      <c r="BW470" s="17">
        <f t="shared" si="601"/>
        <v>36950</v>
      </c>
      <c r="BX470" s="17">
        <f t="shared" si="601"/>
        <v>36981</v>
      </c>
      <c r="BY470" s="9"/>
      <c r="CA470" s="12" t="e">
        <f>MATCH(C470,Curves!$C$12:$C$433,0)</f>
        <v>#N/A</v>
      </c>
      <c r="CB470" s="12">
        <f>MATCH(CONCATENATE("NG ",TEXT($BN470,"mmm-yyyy")),Curves!$11:$11,0)</f>
        <v>20</v>
      </c>
      <c r="CC470" s="12">
        <f>MATCH(CONCATENATE("B ",TEXT($BN470,"mmm-yyyy")),Curves!$11:$11,0)</f>
        <v>8</v>
      </c>
      <c r="CD470" s="12">
        <f>MATCH(CONCATENATE("DISC ",TEXT($BN470,"mmm-yyyy")),Curves!$11:$11,0)</f>
        <v>32</v>
      </c>
      <c r="CE470" s="12"/>
      <c r="CF470" s="12">
        <f>MATCH(CONCATENATE("NG ",TEXT($BO470,"mmm-yyyy")),Curves!$11:$11,0)</f>
        <v>21</v>
      </c>
      <c r="CG470" s="12">
        <f>MATCH(CONCATENATE("B ",TEXT($BO470,"mmm-yyyy")),Curves!$11:$11,0)</f>
        <v>9</v>
      </c>
      <c r="CH470" s="12">
        <f>MATCH(CONCATENATE("DISC ",TEXT($BO470,"mmm-yyyy")),Curves!$11:$11,0)</f>
        <v>33</v>
      </c>
      <c r="CI470" s="12"/>
      <c r="CJ470" s="12">
        <f>MATCH(CONCATENATE("NG ",TEXT($BP470,"mmm-yyyy")),Curves!$11:$11,0)</f>
        <v>22</v>
      </c>
      <c r="CK470" s="12">
        <f>MATCH(CONCATENATE("B ",TEXT($BP470,"mmm-yyyy")),Curves!$11:$11,0)</f>
        <v>10</v>
      </c>
      <c r="CL470" s="12">
        <f>MATCH(CONCATENATE("DISC ",TEXT($BP470,"mmm-yyyy")),Curves!$11:$11,0)</f>
        <v>34</v>
      </c>
      <c r="CM470" s="12"/>
      <c r="CN470" s="12">
        <f>MATCH(CONCATENATE("NG ",TEXT($BQ470,"mmm-yyyy")),Curves!$11:$11,0)</f>
        <v>23</v>
      </c>
      <c r="CO470" s="12">
        <f>MATCH(CONCATENATE("B ",TEXT($BQ470,"mmm-yyyy")),Curves!$11:$11,0)</f>
        <v>11</v>
      </c>
      <c r="CP470" s="12">
        <f>MATCH(CONCATENATE("DISC ",TEXT($BQ470,"mmm-yyyy")),Curves!$11:$11,0)</f>
        <v>35</v>
      </c>
      <c r="CQ470" s="12"/>
      <c r="CR470" s="12">
        <f>MATCH(CONCATENATE("NG ",TEXT($BR470,"mmm-yyyy")),Curves!$11:$11,0)</f>
        <v>24</v>
      </c>
      <c r="CS470" s="12">
        <f>MATCH(CONCATENATE("B ",TEXT($BR470,"mmm-yyyy")),Curves!$11:$11,0)</f>
        <v>12</v>
      </c>
      <c r="CT470" s="12">
        <f>MATCH(CONCATENATE("DISC ",TEXT($BR470,"mmm-yyyy")),Curves!$11:$11,0)</f>
        <v>36</v>
      </c>
      <c r="CU470" s="12"/>
      <c r="CV470" s="12">
        <f>MATCH(CONCATENATE("NG ",TEXT($BS470,"mmm-yyyy")),Curves!$11:$11,0)</f>
        <v>25</v>
      </c>
      <c r="CW470" s="12">
        <f>MATCH(CONCATENATE("B ",TEXT($BS470,"mmm-yyyy")),Curves!$11:$11,0)</f>
        <v>13</v>
      </c>
      <c r="CX470" s="12">
        <f>MATCH(CONCATENATE("DISC ",TEXT($BS470,"mmm-yyyy")),Curves!$11:$11,0)</f>
        <v>37</v>
      </c>
      <c r="CY470" s="12"/>
      <c r="CZ470" s="12">
        <f>MATCH(CONCATENATE("NG ",TEXT($BT470,"mmm-yyyy")),Curves!$11:$11,0)</f>
        <v>26</v>
      </c>
      <c r="DA470" s="12">
        <f>MATCH(CONCATENATE("B ",TEXT($BT470,"mmm-yyyy")),Curves!$11:$11,0)</f>
        <v>14</v>
      </c>
      <c r="DB470" s="12">
        <f>MATCH(CONCATENATE("DISC ",TEXT($BT470,"mmm-yyyy")),Curves!$11:$11,0)</f>
        <v>38</v>
      </c>
      <c r="DC470" s="12"/>
      <c r="DD470" s="12">
        <f>MATCH(CONCATENATE("NG ",TEXT($BU470,"mmm-yyyy")),Curves!$11:$11,0)</f>
        <v>27</v>
      </c>
      <c r="DE470" s="12">
        <f>MATCH(CONCATENATE("B ",TEXT($BU470,"mmm-yyyy")),Curves!$11:$11,0)</f>
        <v>15</v>
      </c>
      <c r="DF470" s="12">
        <f>MATCH(CONCATENATE("DISC ",TEXT($BU470,"mmm-yyyy")),Curves!$11:$11,0)</f>
        <v>39</v>
      </c>
      <c r="DG470" s="12"/>
      <c r="DH470" s="12">
        <f>MATCH(CONCATENATE("NG ",TEXT($BV470,"mmm-yyyy")),Curves!$11:$11,0)</f>
        <v>28</v>
      </c>
      <c r="DI470" s="12">
        <f>MATCH(CONCATENATE("B ",TEXT($BV470,"mmm-yyyy")),Curves!$11:$11,0)</f>
        <v>16</v>
      </c>
      <c r="DJ470" s="12">
        <f>MATCH(CONCATENATE("DISC ",TEXT($BV470,"mmm-yyyy")),Curves!$11:$11,0)</f>
        <v>40</v>
      </c>
      <c r="DL470" s="12">
        <f>MATCH(CONCATENATE("NG ",TEXT($BW470,"mmm-yyyy")),Curves!$11:$11,0)</f>
        <v>29</v>
      </c>
      <c r="DM470" s="12">
        <f>MATCH(CONCATENATE("B ",TEXT($BW470,"mmm-yyyy")),Curves!$11:$11,0)</f>
        <v>17</v>
      </c>
      <c r="DN470" s="12">
        <f>MATCH(CONCATENATE("DISC ",TEXT($BW470,"mmm-yyyy")),Curves!$11:$11,0)</f>
        <v>41</v>
      </c>
      <c r="DP470" s="12">
        <f>MATCH(CONCATENATE("NG ",TEXT($BX470,"mmm-yyyy")),Curves!$11:$11,0)</f>
        <v>30</v>
      </c>
      <c r="DQ470" s="12">
        <f>MATCH(CONCATENATE("B ",TEXT($BX470,"mmm-yyyy")),Curves!$11:$11,0)</f>
        <v>18</v>
      </c>
      <c r="DR470" s="12">
        <f>MATCH(CONCATENATE("DISC ",TEXT($BX470,"mmm-yyyy")),Curves!$11:$11,0)</f>
        <v>42</v>
      </c>
    </row>
    <row r="471" spans="2:122" x14ac:dyDescent="0.2">
      <c r="B471" s="6" t="str">
        <f t="shared" si="567"/>
        <v/>
      </c>
      <c r="C471" s="27" t="str">
        <f>IF(Curves!C480&lt;&gt;"",Curves!C480,"")</f>
        <v/>
      </c>
      <c r="D471" s="31"/>
      <c r="E471" s="20" t="e">
        <f t="shared" si="568"/>
        <v>#N/A</v>
      </c>
      <c r="F471" s="20" t="e">
        <f t="shared" si="570"/>
        <v>#N/A</v>
      </c>
      <c r="G471" s="20" t="e">
        <f t="shared" si="571"/>
        <v>#N/A</v>
      </c>
      <c r="H471" s="20" t="e">
        <f t="shared" si="572"/>
        <v>#N/A</v>
      </c>
      <c r="I471" s="20" t="e">
        <f t="shared" si="573"/>
        <v>#N/A</v>
      </c>
      <c r="J471" s="20" t="e">
        <f t="shared" si="574"/>
        <v>#N/A</v>
      </c>
      <c r="K471" s="20" t="e">
        <f t="shared" si="575"/>
        <v>#N/A</v>
      </c>
      <c r="L471" s="20" t="e">
        <f t="shared" si="576"/>
        <v>#N/A</v>
      </c>
      <c r="M471" s="20" t="e">
        <f t="shared" si="577"/>
        <v>#N/A</v>
      </c>
      <c r="N471" s="20" t="e">
        <f t="shared" si="578"/>
        <v>#N/A</v>
      </c>
      <c r="O471" s="21" t="e">
        <f t="shared" si="579"/>
        <v>#N/A</v>
      </c>
      <c r="P471" s="20"/>
      <c r="Q471" s="50" t="e">
        <f t="shared" si="580"/>
        <v>#N/A</v>
      </c>
      <c r="R471" s="50" t="e">
        <f t="shared" si="549"/>
        <v>#N/A</v>
      </c>
      <c r="S471" s="51" t="e">
        <f t="shared" si="581"/>
        <v>#N/A</v>
      </c>
      <c r="U471" s="34" t="e">
        <f>INDEX(Curves!$A$12:$AZ$907,$CA471,CB471)</f>
        <v>#N/A</v>
      </c>
      <c r="V471" s="34" t="e">
        <f>INDEX(Curves!$A$12:$AZ$907,$CA471,CC471)</f>
        <v>#N/A</v>
      </c>
      <c r="W471" s="34" t="e">
        <f>INDEX(Curves!$A$12:$AZ$907,$CA471,CD471)</f>
        <v>#N/A</v>
      </c>
      <c r="X471" s="34"/>
      <c r="Y471" s="34" t="e">
        <f>INDEX(Curves!$A$12:$AZ$907,$CA471,CF471)</f>
        <v>#N/A</v>
      </c>
      <c r="Z471" s="34" t="e">
        <f>INDEX(Curves!$A$12:$AZ$907,$CA471,CG471)</f>
        <v>#N/A</v>
      </c>
      <c r="AA471" s="34" t="e">
        <f>INDEX(Curves!$A$12:$AZ$907,$CA471,CH471)</f>
        <v>#N/A</v>
      </c>
      <c r="AB471" s="34"/>
      <c r="AC471" s="34" t="e">
        <f>INDEX(Curves!$A$12:$AZ$907,$CA471,CJ471)</f>
        <v>#N/A</v>
      </c>
      <c r="AD471" s="34" t="e">
        <f>INDEX(Curves!$A$12:$AZ$907,$CA471,CK471)</f>
        <v>#N/A</v>
      </c>
      <c r="AE471" s="34" t="e">
        <f>INDEX(Curves!$A$12:$AZ$907,$CA471,CL471)</f>
        <v>#N/A</v>
      </c>
      <c r="AF471" s="34"/>
      <c r="AG471" s="34" t="e">
        <f>INDEX(Curves!$A$12:$AZ$907,$CA471,CN471)</f>
        <v>#N/A</v>
      </c>
      <c r="AH471" s="34" t="e">
        <f>INDEX(Curves!$A$12:$AZ$907,$CA471,CO471)</f>
        <v>#N/A</v>
      </c>
      <c r="AI471" s="34" t="e">
        <f>INDEX(Curves!$A$12:$AZ$907,$CA471,CP471)</f>
        <v>#N/A</v>
      </c>
      <c r="AJ471" s="34"/>
      <c r="AK471" s="34" t="e">
        <f>INDEX(Curves!$A$12:$AZ$907,$CA471,CR471)</f>
        <v>#N/A</v>
      </c>
      <c r="AL471" s="34" t="e">
        <f>INDEX(Curves!$A$12:$AZ$907,$CA471,CS471)</f>
        <v>#N/A</v>
      </c>
      <c r="AM471" s="34" t="e">
        <f>INDEX(Curves!$A$12:$AZ$907,$CA471,CT471)</f>
        <v>#N/A</v>
      </c>
      <c r="AN471" s="34"/>
      <c r="AO471" s="34" t="e">
        <f>INDEX(Curves!$A$12:$AZ$907,$CA471,CV471)</f>
        <v>#N/A</v>
      </c>
      <c r="AP471" s="34" t="e">
        <f>INDEX(Curves!$A$12:$AZ$907,$CA471,CW471)</f>
        <v>#N/A</v>
      </c>
      <c r="AQ471" s="34" t="e">
        <f>INDEX(Curves!$A$12:$AZ$907,$CA471,CX471)</f>
        <v>#N/A</v>
      </c>
      <c r="AR471" s="34"/>
      <c r="AS471" s="34" t="e">
        <f>INDEX(Curves!$A$12:$AZ$907,$CA471,CZ471)</f>
        <v>#N/A</v>
      </c>
      <c r="AT471" s="34" t="e">
        <f>INDEX(Curves!$A$12:$AZ$907,$CA471,DA471)</f>
        <v>#N/A</v>
      </c>
      <c r="AU471" s="34" t="e">
        <f>INDEX(Curves!$A$12:$AZ$907,$CA471,DB471)</f>
        <v>#N/A</v>
      </c>
      <c r="AV471" s="34"/>
      <c r="AW471" s="34" t="e">
        <f>INDEX(Curves!$A$12:$AZ$907,$CA471,DD471)</f>
        <v>#N/A</v>
      </c>
      <c r="AX471" s="34" t="e">
        <f>INDEX(Curves!$A$12:$AZ$907,$CA471,DE471)</f>
        <v>#N/A</v>
      </c>
      <c r="AY471" s="34" t="e">
        <f>INDEX(Curves!$A$12:$AZ$907,$CA471,DF471)</f>
        <v>#N/A</v>
      </c>
      <c r="AZ471" s="34"/>
      <c r="BA471" s="34" t="e">
        <f>INDEX(Curves!$A$12:$AZ$907,$CA471,DH471)</f>
        <v>#N/A</v>
      </c>
      <c r="BB471" s="34" t="e">
        <f>INDEX(Curves!$A$12:$AZ$907,$CA471,DI471)</f>
        <v>#N/A</v>
      </c>
      <c r="BC471" s="34" t="e">
        <f>INDEX(Curves!$A$12:$AZ$907,$CA471,DJ471)</f>
        <v>#N/A</v>
      </c>
      <c r="BD471" s="34"/>
      <c r="BE471" s="34" t="e">
        <f>INDEX(Curves!$A$12:$AZ$907,$CA471,DL471)</f>
        <v>#N/A</v>
      </c>
      <c r="BF471" s="34" t="e">
        <f>INDEX(Curves!$A$12:$AZ$907,$CA471,DM471)</f>
        <v>#N/A</v>
      </c>
      <c r="BG471" s="34" t="e">
        <f>INDEX(Curves!$A$12:$AZ$907,$CA471,DN471)</f>
        <v>#N/A</v>
      </c>
      <c r="BH471" s="34"/>
      <c r="BI471" s="34" t="e">
        <f>INDEX(Curves!$A$12:$AZ$907,$CA471,DP471)</f>
        <v>#N/A</v>
      </c>
      <c r="BJ471" s="34" t="e">
        <f>INDEX(Curves!$A$12:$AZ$907,$CA471,DQ471)</f>
        <v>#N/A</v>
      </c>
      <c r="BK471" s="34" t="e">
        <f>INDEX(Curves!$A$12:$AZ$907,$CA471,DR471)</f>
        <v>#N/A</v>
      </c>
      <c r="BL471"/>
      <c r="BM471"/>
      <c r="BN471" s="17">
        <f t="shared" si="583"/>
        <v>36647</v>
      </c>
      <c r="BO471" s="17">
        <f t="shared" ref="BO471:BX471" si="602">EOMONTH(BN471,1)</f>
        <v>36707</v>
      </c>
      <c r="BP471" s="17">
        <f t="shared" si="602"/>
        <v>36738</v>
      </c>
      <c r="BQ471" s="17">
        <f t="shared" si="602"/>
        <v>36769</v>
      </c>
      <c r="BR471" s="17">
        <f t="shared" si="602"/>
        <v>36799</v>
      </c>
      <c r="BS471" s="17">
        <f t="shared" si="602"/>
        <v>36830</v>
      </c>
      <c r="BT471" s="17">
        <f t="shared" si="602"/>
        <v>36860</v>
      </c>
      <c r="BU471" s="17">
        <f t="shared" si="602"/>
        <v>36891</v>
      </c>
      <c r="BV471" s="17">
        <f t="shared" si="602"/>
        <v>36922</v>
      </c>
      <c r="BW471" s="17">
        <f t="shared" si="602"/>
        <v>36950</v>
      </c>
      <c r="BX471" s="17">
        <f t="shared" si="602"/>
        <v>36981</v>
      </c>
      <c r="BY471" s="9"/>
      <c r="CA471" s="12" t="e">
        <f>MATCH(C471,Curves!$C$12:$C$433,0)</f>
        <v>#N/A</v>
      </c>
      <c r="CB471" s="12">
        <f>MATCH(CONCATENATE("NG ",TEXT($BN471,"mmm-yyyy")),Curves!$11:$11,0)</f>
        <v>20</v>
      </c>
      <c r="CC471" s="12">
        <f>MATCH(CONCATENATE("B ",TEXT($BN471,"mmm-yyyy")),Curves!$11:$11,0)</f>
        <v>8</v>
      </c>
      <c r="CD471" s="12">
        <f>MATCH(CONCATENATE("DISC ",TEXT($BN471,"mmm-yyyy")),Curves!$11:$11,0)</f>
        <v>32</v>
      </c>
      <c r="CE471" s="12"/>
      <c r="CF471" s="12">
        <f>MATCH(CONCATENATE("NG ",TEXT($BO471,"mmm-yyyy")),Curves!$11:$11,0)</f>
        <v>21</v>
      </c>
      <c r="CG471" s="12">
        <f>MATCH(CONCATENATE("B ",TEXT($BO471,"mmm-yyyy")),Curves!$11:$11,0)</f>
        <v>9</v>
      </c>
      <c r="CH471" s="12">
        <f>MATCH(CONCATENATE("DISC ",TEXT($BO471,"mmm-yyyy")),Curves!$11:$11,0)</f>
        <v>33</v>
      </c>
      <c r="CI471" s="12"/>
      <c r="CJ471" s="12">
        <f>MATCH(CONCATENATE("NG ",TEXT($BP471,"mmm-yyyy")),Curves!$11:$11,0)</f>
        <v>22</v>
      </c>
      <c r="CK471" s="12">
        <f>MATCH(CONCATENATE("B ",TEXT($BP471,"mmm-yyyy")),Curves!$11:$11,0)</f>
        <v>10</v>
      </c>
      <c r="CL471" s="12">
        <f>MATCH(CONCATENATE("DISC ",TEXT($BP471,"mmm-yyyy")),Curves!$11:$11,0)</f>
        <v>34</v>
      </c>
      <c r="CM471" s="12"/>
      <c r="CN471" s="12">
        <f>MATCH(CONCATENATE("NG ",TEXT($BQ471,"mmm-yyyy")),Curves!$11:$11,0)</f>
        <v>23</v>
      </c>
      <c r="CO471" s="12">
        <f>MATCH(CONCATENATE("B ",TEXT($BQ471,"mmm-yyyy")),Curves!$11:$11,0)</f>
        <v>11</v>
      </c>
      <c r="CP471" s="12">
        <f>MATCH(CONCATENATE("DISC ",TEXT($BQ471,"mmm-yyyy")),Curves!$11:$11,0)</f>
        <v>35</v>
      </c>
      <c r="CQ471" s="12"/>
      <c r="CR471" s="12">
        <f>MATCH(CONCATENATE("NG ",TEXT($BR471,"mmm-yyyy")),Curves!$11:$11,0)</f>
        <v>24</v>
      </c>
      <c r="CS471" s="12">
        <f>MATCH(CONCATENATE("B ",TEXT($BR471,"mmm-yyyy")),Curves!$11:$11,0)</f>
        <v>12</v>
      </c>
      <c r="CT471" s="12">
        <f>MATCH(CONCATENATE("DISC ",TEXT($BR471,"mmm-yyyy")),Curves!$11:$11,0)</f>
        <v>36</v>
      </c>
      <c r="CU471" s="12"/>
      <c r="CV471" s="12">
        <f>MATCH(CONCATENATE("NG ",TEXT($BS471,"mmm-yyyy")),Curves!$11:$11,0)</f>
        <v>25</v>
      </c>
      <c r="CW471" s="12">
        <f>MATCH(CONCATENATE("B ",TEXT($BS471,"mmm-yyyy")),Curves!$11:$11,0)</f>
        <v>13</v>
      </c>
      <c r="CX471" s="12">
        <f>MATCH(CONCATENATE("DISC ",TEXT($BS471,"mmm-yyyy")),Curves!$11:$11,0)</f>
        <v>37</v>
      </c>
      <c r="CY471" s="12"/>
      <c r="CZ471" s="12">
        <f>MATCH(CONCATENATE("NG ",TEXT($BT471,"mmm-yyyy")),Curves!$11:$11,0)</f>
        <v>26</v>
      </c>
      <c r="DA471" s="12">
        <f>MATCH(CONCATENATE("B ",TEXT($BT471,"mmm-yyyy")),Curves!$11:$11,0)</f>
        <v>14</v>
      </c>
      <c r="DB471" s="12">
        <f>MATCH(CONCATENATE("DISC ",TEXT($BT471,"mmm-yyyy")),Curves!$11:$11,0)</f>
        <v>38</v>
      </c>
      <c r="DC471" s="12"/>
      <c r="DD471" s="12">
        <f>MATCH(CONCATENATE("NG ",TEXT($BU471,"mmm-yyyy")),Curves!$11:$11,0)</f>
        <v>27</v>
      </c>
      <c r="DE471" s="12">
        <f>MATCH(CONCATENATE("B ",TEXT($BU471,"mmm-yyyy")),Curves!$11:$11,0)</f>
        <v>15</v>
      </c>
      <c r="DF471" s="12">
        <f>MATCH(CONCATENATE("DISC ",TEXT($BU471,"mmm-yyyy")),Curves!$11:$11,0)</f>
        <v>39</v>
      </c>
      <c r="DG471" s="12"/>
      <c r="DH471" s="12">
        <f>MATCH(CONCATENATE("NG ",TEXT($BV471,"mmm-yyyy")),Curves!$11:$11,0)</f>
        <v>28</v>
      </c>
      <c r="DI471" s="12">
        <f>MATCH(CONCATENATE("B ",TEXT($BV471,"mmm-yyyy")),Curves!$11:$11,0)</f>
        <v>16</v>
      </c>
      <c r="DJ471" s="12">
        <f>MATCH(CONCATENATE("DISC ",TEXT($BV471,"mmm-yyyy")),Curves!$11:$11,0)</f>
        <v>40</v>
      </c>
      <c r="DL471" s="12">
        <f>MATCH(CONCATENATE("NG ",TEXT($BW471,"mmm-yyyy")),Curves!$11:$11,0)</f>
        <v>29</v>
      </c>
      <c r="DM471" s="12">
        <f>MATCH(CONCATENATE("B ",TEXT($BW471,"mmm-yyyy")),Curves!$11:$11,0)</f>
        <v>17</v>
      </c>
      <c r="DN471" s="12">
        <f>MATCH(CONCATENATE("DISC ",TEXT($BW471,"mmm-yyyy")),Curves!$11:$11,0)</f>
        <v>41</v>
      </c>
      <c r="DP471" s="12">
        <f>MATCH(CONCATENATE("NG ",TEXT($BX471,"mmm-yyyy")),Curves!$11:$11,0)</f>
        <v>30</v>
      </c>
      <c r="DQ471" s="12">
        <f>MATCH(CONCATENATE("B ",TEXT($BX471,"mmm-yyyy")),Curves!$11:$11,0)</f>
        <v>18</v>
      </c>
      <c r="DR471" s="12">
        <f>MATCH(CONCATENATE("DISC ",TEXT($BX471,"mmm-yyyy")),Curves!$11:$11,0)</f>
        <v>42</v>
      </c>
    </row>
    <row r="472" spans="2:122" x14ac:dyDescent="0.2">
      <c r="B472" s="6" t="str">
        <f t="shared" si="567"/>
        <v/>
      </c>
      <c r="C472" s="27" t="str">
        <f>IF(Curves!C481&lt;&gt;"",Curves!C481,"")</f>
        <v/>
      </c>
      <c r="D472" s="31"/>
      <c r="E472" s="20" t="e">
        <f t="shared" si="568"/>
        <v>#N/A</v>
      </c>
      <c r="F472" s="20" t="e">
        <f t="shared" si="570"/>
        <v>#N/A</v>
      </c>
      <c r="G472" s="20" t="e">
        <f t="shared" si="571"/>
        <v>#N/A</v>
      </c>
      <c r="H472" s="20" t="e">
        <f t="shared" si="572"/>
        <v>#N/A</v>
      </c>
      <c r="I472" s="20" t="e">
        <f t="shared" si="573"/>
        <v>#N/A</v>
      </c>
      <c r="J472" s="20" t="e">
        <f t="shared" si="574"/>
        <v>#N/A</v>
      </c>
      <c r="K472" s="20" t="e">
        <f t="shared" si="575"/>
        <v>#N/A</v>
      </c>
      <c r="L472" s="20" t="e">
        <f t="shared" si="576"/>
        <v>#N/A</v>
      </c>
      <c r="M472" s="20" t="e">
        <f t="shared" si="577"/>
        <v>#N/A</v>
      </c>
      <c r="N472" s="20" t="e">
        <f t="shared" si="578"/>
        <v>#N/A</v>
      </c>
      <c r="O472" s="21" t="e">
        <f t="shared" si="579"/>
        <v>#N/A</v>
      </c>
      <c r="P472" s="20"/>
      <c r="Q472" s="50" t="e">
        <f t="shared" si="580"/>
        <v>#N/A</v>
      </c>
      <c r="R472" s="50" t="e">
        <f t="shared" si="549"/>
        <v>#N/A</v>
      </c>
      <c r="S472" s="51" t="e">
        <f t="shared" si="581"/>
        <v>#N/A</v>
      </c>
      <c r="U472" s="34" t="e">
        <f>INDEX(Curves!$A$12:$AZ$907,$CA472,CB472)</f>
        <v>#N/A</v>
      </c>
      <c r="V472" s="34" t="e">
        <f>INDEX(Curves!$A$12:$AZ$907,$CA472,CC472)</f>
        <v>#N/A</v>
      </c>
      <c r="W472" s="34" t="e">
        <f>INDEX(Curves!$A$12:$AZ$907,$CA472,CD472)</f>
        <v>#N/A</v>
      </c>
      <c r="X472" s="34"/>
      <c r="Y472" s="34" t="e">
        <f>INDEX(Curves!$A$12:$AZ$907,$CA472,CF472)</f>
        <v>#N/A</v>
      </c>
      <c r="Z472" s="34" t="e">
        <f>INDEX(Curves!$A$12:$AZ$907,$CA472,CG472)</f>
        <v>#N/A</v>
      </c>
      <c r="AA472" s="34" t="e">
        <f>INDEX(Curves!$A$12:$AZ$907,$CA472,CH472)</f>
        <v>#N/A</v>
      </c>
      <c r="AB472" s="34"/>
      <c r="AC472" s="34" t="e">
        <f>INDEX(Curves!$A$12:$AZ$907,$CA472,CJ472)</f>
        <v>#N/A</v>
      </c>
      <c r="AD472" s="34" t="e">
        <f>INDEX(Curves!$A$12:$AZ$907,$CA472,CK472)</f>
        <v>#N/A</v>
      </c>
      <c r="AE472" s="34" t="e">
        <f>INDEX(Curves!$A$12:$AZ$907,$CA472,CL472)</f>
        <v>#N/A</v>
      </c>
      <c r="AF472" s="34"/>
      <c r="AG472" s="34" t="e">
        <f>INDEX(Curves!$A$12:$AZ$907,$CA472,CN472)</f>
        <v>#N/A</v>
      </c>
      <c r="AH472" s="34" t="e">
        <f>INDEX(Curves!$A$12:$AZ$907,$CA472,CO472)</f>
        <v>#N/A</v>
      </c>
      <c r="AI472" s="34" t="e">
        <f>INDEX(Curves!$A$12:$AZ$907,$CA472,CP472)</f>
        <v>#N/A</v>
      </c>
      <c r="AJ472" s="34"/>
      <c r="AK472" s="34" t="e">
        <f>INDEX(Curves!$A$12:$AZ$907,$CA472,CR472)</f>
        <v>#N/A</v>
      </c>
      <c r="AL472" s="34" t="e">
        <f>INDEX(Curves!$A$12:$AZ$907,$CA472,CS472)</f>
        <v>#N/A</v>
      </c>
      <c r="AM472" s="34" t="e">
        <f>INDEX(Curves!$A$12:$AZ$907,$CA472,CT472)</f>
        <v>#N/A</v>
      </c>
      <c r="AN472" s="34"/>
      <c r="AO472" s="34" t="e">
        <f>INDEX(Curves!$A$12:$AZ$907,$CA472,CV472)</f>
        <v>#N/A</v>
      </c>
      <c r="AP472" s="34" t="e">
        <f>INDEX(Curves!$A$12:$AZ$907,$CA472,CW472)</f>
        <v>#N/A</v>
      </c>
      <c r="AQ472" s="34" t="e">
        <f>INDEX(Curves!$A$12:$AZ$907,$CA472,CX472)</f>
        <v>#N/A</v>
      </c>
      <c r="AR472" s="34"/>
      <c r="AS472" s="34" t="e">
        <f>INDEX(Curves!$A$12:$AZ$907,$CA472,CZ472)</f>
        <v>#N/A</v>
      </c>
      <c r="AT472" s="34" t="e">
        <f>INDEX(Curves!$A$12:$AZ$907,$CA472,DA472)</f>
        <v>#N/A</v>
      </c>
      <c r="AU472" s="34" t="e">
        <f>INDEX(Curves!$A$12:$AZ$907,$CA472,DB472)</f>
        <v>#N/A</v>
      </c>
      <c r="AV472" s="34"/>
      <c r="AW472" s="34" t="e">
        <f>INDEX(Curves!$A$12:$AZ$907,$CA472,DD472)</f>
        <v>#N/A</v>
      </c>
      <c r="AX472" s="34" t="e">
        <f>INDEX(Curves!$A$12:$AZ$907,$CA472,DE472)</f>
        <v>#N/A</v>
      </c>
      <c r="AY472" s="34" t="e">
        <f>INDEX(Curves!$A$12:$AZ$907,$CA472,DF472)</f>
        <v>#N/A</v>
      </c>
      <c r="AZ472" s="34"/>
      <c r="BA472" s="34" t="e">
        <f>INDEX(Curves!$A$12:$AZ$907,$CA472,DH472)</f>
        <v>#N/A</v>
      </c>
      <c r="BB472" s="34" t="e">
        <f>INDEX(Curves!$A$12:$AZ$907,$CA472,DI472)</f>
        <v>#N/A</v>
      </c>
      <c r="BC472" s="34" t="e">
        <f>INDEX(Curves!$A$12:$AZ$907,$CA472,DJ472)</f>
        <v>#N/A</v>
      </c>
      <c r="BD472" s="34"/>
      <c r="BE472" s="34" t="e">
        <f>INDEX(Curves!$A$12:$AZ$907,$CA472,DL472)</f>
        <v>#N/A</v>
      </c>
      <c r="BF472" s="34" t="e">
        <f>INDEX(Curves!$A$12:$AZ$907,$CA472,DM472)</f>
        <v>#N/A</v>
      </c>
      <c r="BG472" s="34" t="e">
        <f>INDEX(Curves!$A$12:$AZ$907,$CA472,DN472)</f>
        <v>#N/A</v>
      </c>
      <c r="BH472" s="34"/>
      <c r="BI472" s="34" t="e">
        <f>INDEX(Curves!$A$12:$AZ$907,$CA472,DP472)</f>
        <v>#N/A</v>
      </c>
      <c r="BJ472" s="34" t="e">
        <f>INDEX(Curves!$A$12:$AZ$907,$CA472,DQ472)</f>
        <v>#N/A</v>
      </c>
      <c r="BK472" s="34" t="e">
        <f>INDEX(Curves!$A$12:$AZ$907,$CA472,DR472)</f>
        <v>#N/A</v>
      </c>
      <c r="BL472"/>
      <c r="BM472"/>
      <c r="BN472" s="17">
        <f t="shared" si="583"/>
        <v>36647</v>
      </c>
      <c r="BO472" s="17">
        <f t="shared" ref="BO472:BX472" si="603">EOMONTH(BN472,1)</f>
        <v>36707</v>
      </c>
      <c r="BP472" s="17">
        <f t="shared" si="603"/>
        <v>36738</v>
      </c>
      <c r="BQ472" s="17">
        <f t="shared" si="603"/>
        <v>36769</v>
      </c>
      <c r="BR472" s="17">
        <f t="shared" si="603"/>
        <v>36799</v>
      </c>
      <c r="BS472" s="17">
        <f t="shared" si="603"/>
        <v>36830</v>
      </c>
      <c r="BT472" s="17">
        <f t="shared" si="603"/>
        <v>36860</v>
      </c>
      <c r="BU472" s="17">
        <f t="shared" si="603"/>
        <v>36891</v>
      </c>
      <c r="BV472" s="17">
        <f t="shared" si="603"/>
        <v>36922</v>
      </c>
      <c r="BW472" s="17">
        <f t="shared" si="603"/>
        <v>36950</v>
      </c>
      <c r="BX472" s="17">
        <f t="shared" si="603"/>
        <v>36981</v>
      </c>
      <c r="BY472" s="9"/>
      <c r="CA472" s="12" t="e">
        <f>MATCH(C472,Curves!$C$12:$C$433,0)</f>
        <v>#N/A</v>
      </c>
      <c r="CB472" s="12">
        <f>MATCH(CONCATENATE("NG ",TEXT($BN472,"mmm-yyyy")),Curves!$11:$11,0)</f>
        <v>20</v>
      </c>
      <c r="CC472" s="12">
        <f>MATCH(CONCATENATE("B ",TEXT($BN472,"mmm-yyyy")),Curves!$11:$11,0)</f>
        <v>8</v>
      </c>
      <c r="CD472" s="12">
        <f>MATCH(CONCATENATE("DISC ",TEXT($BN472,"mmm-yyyy")),Curves!$11:$11,0)</f>
        <v>32</v>
      </c>
      <c r="CE472" s="12"/>
      <c r="CF472" s="12">
        <f>MATCH(CONCATENATE("NG ",TEXT($BO472,"mmm-yyyy")),Curves!$11:$11,0)</f>
        <v>21</v>
      </c>
      <c r="CG472" s="12">
        <f>MATCH(CONCATENATE("B ",TEXT($BO472,"mmm-yyyy")),Curves!$11:$11,0)</f>
        <v>9</v>
      </c>
      <c r="CH472" s="12">
        <f>MATCH(CONCATENATE("DISC ",TEXT($BO472,"mmm-yyyy")),Curves!$11:$11,0)</f>
        <v>33</v>
      </c>
      <c r="CI472" s="12"/>
      <c r="CJ472" s="12">
        <f>MATCH(CONCATENATE("NG ",TEXT($BP472,"mmm-yyyy")),Curves!$11:$11,0)</f>
        <v>22</v>
      </c>
      <c r="CK472" s="12">
        <f>MATCH(CONCATENATE("B ",TEXT($BP472,"mmm-yyyy")),Curves!$11:$11,0)</f>
        <v>10</v>
      </c>
      <c r="CL472" s="12">
        <f>MATCH(CONCATENATE("DISC ",TEXT($BP472,"mmm-yyyy")),Curves!$11:$11,0)</f>
        <v>34</v>
      </c>
      <c r="CM472" s="12"/>
      <c r="CN472" s="12">
        <f>MATCH(CONCATENATE("NG ",TEXT($BQ472,"mmm-yyyy")),Curves!$11:$11,0)</f>
        <v>23</v>
      </c>
      <c r="CO472" s="12">
        <f>MATCH(CONCATENATE("B ",TEXT($BQ472,"mmm-yyyy")),Curves!$11:$11,0)</f>
        <v>11</v>
      </c>
      <c r="CP472" s="12">
        <f>MATCH(CONCATENATE("DISC ",TEXT($BQ472,"mmm-yyyy")),Curves!$11:$11,0)</f>
        <v>35</v>
      </c>
      <c r="CQ472" s="12"/>
      <c r="CR472" s="12">
        <f>MATCH(CONCATENATE("NG ",TEXT($BR472,"mmm-yyyy")),Curves!$11:$11,0)</f>
        <v>24</v>
      </c>
      <c r="CS472" s="12">
        <f>MATCH(CONCATENATE("B ",TEXT($BR472,"mmm-yyyy")),Curves!$11:$11,0)</f>
        <v>12</v>
      </c>
      <c r="CT472" s="12">
        <f>MATCH(CONCATENATE("DISC ",TEXT($BR472,"mmm-yyyy")),Curves!$11:$11,0)</f>
        <v>36</v>
      </c>
      <c r="CU472" s="12"/>
      <c r="CV472" s="12">
        <f>MATCH(CONCATENATE("NG ",TEXT($BS472,"mmm-yyyy")),Curves!$11:$11,0)</f>
        <v>25</v>
      </c>
      <c r="CW472" s="12">
        <f>MATCH(CONCATENATE("B ",TEXT($BS472,"mmm-yyyy")),Curves!$11:$11,0)</f>
        <v>13</v>
      </c>
      <c r="CX472" s="12">
        <f>MATCH(CONCATENATE("DISC ",TEXT($BS472,"mmm-yyyy")),Curves!$11:$11,0)</f>
        <v>37</v>
      </c>
      <c r="CY472" s="12"/>
      <c r="CZ472" s="12">
        <f>MATCH(CONCATENATE("NG ",TEXT($BT472,"mmm-yyyy")),Curves!$11:$11,0)</f>
        <v>26</v>
      </c>
      <c r="DA472" s="12">
        <f>MATCH(CONCATENATE("B ",TEXT($BT472,"mmm-yyyy")),Curves!$11:$11,0)</f>
        <v>14</v>
      </c>
      <c r="DB472" s="12">
        <f>MATCH(CONCATENATE("DISC ",TEXT($BT472,"mmm-yyyy")),Curves!$11:$11,0)</f>
        <v>38</v>
      </c>
      <c r="DC472" s="12"/>
      <c r="DD472" s="12">
        <f>MATCH(CONCATENATE("NG ",TEXT($BU472,"mmm-yyyy")),Curves!$11:$11,0)</f>
        <v>27</v>
      </c>
      <c r="DE472" s="12">
        <f>MATCH(CONCATENATE("B ",TEXT($BU472,"mmm-yyyy")),Curves!$11:$11,0)</f>
        <v>15</v>
      </c>
      <c r="DF472" s="12">
        <f>MATCH(CONCATENATE("DISC ",TEXT($BU472,"mmm-yyyy")),Curves!$11:$11,0)</f>
        <v>39</v>
      </c>
      <c r="DG472" s="12"/>
      <c r="DH472" s="12">
        <f>MATCH(CONCATENATE("NG ",TEXT($BV472,"mmm-yyyy")),Curves!$11:$11,0)</f>
        <v>28</v>
      </c>
      <c r="DI472" s="12">
        <f>MATCH(CONCATENATE("B ",TEXT($BV472,"mmm-yyyy")),Curves!$11:$11,0)</f>
        <v>16</v>
      </c>
      <c r="DJ472" s="12">
        <f>MATCH(CONCATENATE("DISC ",TEXT($BV472,"mmm-yyyy")),Curves!$11:$11,0)</f>
        <v>40</v>
      </c>
      <c r="DL472" s="12">
        <f>MATCH(CONCATENATE("NG ",TEXT($BW472,"mmm-yyyy")),Curves!$11:$11,0)</f>
        <v>29</v>
      </c>
      <c r="DM472" s="12">
        <f>MATCH(CONCATENATE("B ",TEXT($BW472,"mmm-yyyy")),Curves!$11:$11,0)</f>
        <v>17</v>
      </c>
      <c r="DN472" s="12">
        <f>MATCH(CONCATENATE("DISC ",TEXT($BW472,"mmm-yyyy")),Curves!$11:$11,0)</f>
        <v>41</v>
      </c>
      <c r="DP472" s="12">
        <f>MATCH(CONCATENATE("NG ",TEXT($BX472,"mmm-yyyy")),Curves!$11:$11,0)</f>
        <v>30</v>
      </c>
      <c r="DQ472" s="12">
        <f>MATCH(CONCATENATE("B ",TEXT($BX472,"mmm-yyyy")),Curves!$11:$11,0)</f>
        <v>18</v>
      </c>
      <c r="DR472" s="12">
        <f>MATCH(CONCATENATE("DISC ",TEXT($BX472,"mmm-yyyy")),Curves!$11:$11,0)</f>
        <v>42</v>
      </c>
    </row>
    <row r="473" spans="2:122" x14ac:dyDescent="0.2">
      <c r="B473" s="6" t="str">
        <f t="shared" si="567"/>
        <v/>
      </c>
      <c r="C473" s="27" t="str">
        <f>IF(Curves!C482&lt;&gt;"",Curves!C482,"")</f>
        <v/>
      </c>
      <c r="D473" s="31"/>
      <c r="E473" s="20" t="e">
        <f t="shared" si="568"/>
        <v>#N/A</v>
      </c>
      <c r="F473" s="20" t="e">
        <f t="shared" si="570"/>
        <v>#N/A</v>
      </c>
      <c r="G473" s="20" t="e">
        <f t="shared" si="571"/>
        <v>#N/A</v>
      </c>
      <c r="H473" s="20" t="e">
        <f t="shared" si="572"/>
        <v>#N/A</v>
      </c>
      <c r="I473" s="20" t="e">
        <f t="shared" si="573"/>
        <v>#N/A</v>
      </c>
      <c r="J473" s="20" t="e">
        <f t="shared" si="574"/>
        <v>#N/A</v>
      </c>
      <c r="K473" s="20" t="e">
        <f t="shared" si="575"/>
        <v>#N/A</v>
      </c>
      <c r="L473" s="20" t="e">
        <f t="shared" si="576"/>
        <v>#N/A</v>
      </c>
      <c r="M473" s="20" t="e">
        <f t="shared" si="577"/>
        <v>#N/A</v>
      </c>
      <c r="N473" s="20" t="e">
        <f t="shared" si="578"/>
        <v>#N/A</v>
      </c>
      <c r="O473" s="21" t="e">
        <f t="shared" si="579"/>
        <v>#N/A</v>
      </c>
      <c r="P473" s="20"/>
      <c r="Q473" s="50" t="e">
        <f t="shared" si="580"/>
        <v>#N/A</v>
      </c>
      <c r="R473" s="50" t="e">
        <f t="shared" si="549"/>
        <v>#N/A</v>
      </c>
      <c r="S473" s="51" t="e">
        <f t="shared" si="581"/>
        <v>#N/A</v>
      </c>
      <c r="U473" s="34" t="e">
        <f>INDEX(Curves!$A$12:$AZ$907,$CA473,CB473)</f>
        <v>#N/A</v>
      </c>
      <c r="V473" s="34" t="e">
        <f>INDEX(Curves!$A$12:$AZ$907,$CA473,CC473)</f>
        <v>#N/A</v>
      </c>
      <c r="W473" s="34" t="e">
        <f>INDEX(Curves!$A$12:$AZ$907,$CA473,CD473)</f>
        <v>#N/A</v>
      </c>
      <c r="X473" s="34"/>
      <c r="Y473" s="34" t="e">
        <f>INDEX(Curves!$A$12:$AZ$907,$CA473,CF473)</f>
        <v>#N/A</v>
      </c>
      <c r="Z473" s="34" t="e">
        <f>INDEX(Curves!$A$12:$AZ$907,$CA473,CG473)</f>
        <v>#N/A</v>
      </c>
      <c r="AA473" s="34" t="e">
        <f>INDEX(Curves!$A$12:$AZ$907,$CA473,CH473)</f>
        <v>#N/A</v>
      </c>
      <c r="AB473" s="34"/>
      <c r="AC473" s="34" t="e">
        <f>INDEX(Curves!$A$12:$AZ$907,$CA473,CJ473)</f>
        <v>#N/A</v>
      </c>
      <c r="AD473" s="34" t="e">
        <f>INDEX(Curves!$A$12:$AZ$907,$CA473,CK473)</f>
        <v>#N/A</v>
      </c>
      <c r="AE473" s="34" t="e">
        <f>INDEX(Curves!$A$12:$AZ$907,$CA473,CL473)</f>
        <v>#N/A</v>
      </c>
      <c r="AF473" s="34"/>
      <c r="AG473" s="34" t="e">
        <f>INDEX(Curves!$A$12:$AZ$907,$CA473,CN473)</f>
        <v>#N/A</v>
      </c>
      <c r="AH473" s="34" t="e">
        <f>INDEX(Curves!$A$12:$AZ$907,$CA473,CO473)</f>
        <v>#N/A</v>
      </c>
      <c r="AI473" s="34" t="e">
        <f>INDEX(Curves!$A$12:$AZ$907,$CA473,CP473)</f>
        <v>#N/A</v>
      </c>
      <c r="AJ473" s="34"/>
      <c r="AK473" s="34" t="e">
        <f>INDEX(Curves!$A$12:$AZ$907,$CA473,CR473)</f>
        <v>#N/A</v>
      </c>
      <c r="AL473" s="34" t="e">
        <f>INDEX(Curves!$A$12:$AZ$907,$CA473,CS473)</f>
        <v>#N/A</v>
      </c>
      <c r="AM473" s="34" t="e">
        <f>INDEX(Curves!$A$12:$AZ$907,$CA473,CT473)</f>
        <v>#N/A</v>
      </c>
      <c r="AN473" s="34"/>
      <c r="AO473" s="34" t="e">
        <f>INDEX(Curves!$A$12:$AZ$907,$CA473,CV473)</f>
        <v>#N/A</v>
      </c>
      <c r="AP473" s="34" t="e">
        <f>INDEX(Curves!$A$12:$AZ$907,$CA473,CW473)</f>
        <v>#N/A</v>
      </c>
      <c r="AQ473" s="34" t="e">
        <f>INDEX(Curves!$A$12:$AZ$907,$CA473,CX473)</f>
        <v>#N/A</v>
      </c>
      <c r="AR473" s="34"/>
      <c r="AS473" s="34" t="e">
        <f>INDEX(Curves!$A$12:$AZ$907,$CA473,CZ473)</f>
        <v>#N/A</v>
      </c>
      <c r="AT473" s="34" t="e">
        <f>INDEX(Curves!$A$12:$AZ$907,$CA473,DA473)</f>
        <v>#N/A</v>
      </c>
      <c r="AU473" s="34" t="e">
        <f>INDEX(Curves!$A$12:$AZ$907,$CA473,DB473)</f>
        <v>#N/A</v>
      </c>
      <c r="AV473" s="34"/>
      <c r="AW473" s="34" t="e">
        <f>INDEX(Curves!$A$12:$AZ$907,$CA473,DD473)</f>
        <v>#N/A</v>
      </c>
      <c r="AX473" s="34" t="e">
        <f>INDEX(Curves!$A$12:$AZ$907,$CA473,DE473)</f>
        <v>#N/A</v>
      </c>
      <c r="AY473" s="34" t="e">
        <f>INDEX(Curves!$A$12:$AZ$907,$CA473,DF473)</f>
        <v>#N/A</v>
      </c>
      <c r="AZ473" s="34"/>
      <c r="BA473" s="34" t="e">
        <f>INDEX(Curves!$A$12:$AZ$907,$CA473,DH473)</f>
        <v>#N/A</v>
      </c>
      <c r="BB473" s="34" t="e">
        <f>INDEX(Curves!$A$12:$AZ$907,$CA473,DI473)</f>
        <v>#N/A</v>
      </c>
      <c r="BC473" s="34" t="e">
        <f>INDEX(Curves!$A$12:$AZ$907,$CA473,DJ473)</f>
        <v>#N/A</v>
      </c>
      <c r="BD473" s="34"/>
      <c r="BE473" s="34" t="e">
        <f>INDEX(Curves!$A$12:$AZ$907,$CA473,DL473)</f>
        <v>#N/A</v>
      </c>
      <c r="BF473" s="34" t="e">
        <f>INDEX(Curves!$A$12:$AZ$907,$CA473,DM473)</f>
        <v>#N/A</v>
      </c>
      <c r="BG473" s="34" t="e">
        <f>INDEX(Curves!$A$12:$AZ$907,$CA473,DN473)</f>
        <v>#N/A</v>
      </c>
      <c r="BH473" s="34"/>
      <c r="BI473" s="34" t="e">
        <f>INDEX(Curves!$A$12:$AZ$907,$CA473,DP473)</f>
        <v>#N/A</v>
      </c>
      <c r="BJ473" s="34" t="e">
        <f>INDEX(Curves!$A$12:$AZ$907,$CA473,DQ473)</f>
        <v>#N/A</v>
      </c>
      <c r="BK473" s="34" t="e">
        <f>INDEX(Curves!$A$12:$AZ$907,$CA473,DR473)</f>
        <v>#N/A</v>
      </c>
      <c r="BL473"/>
      <c r="BM473"/>
      <c r="BN473" s="17">
        <f t="shared" si="583"/>
        <v>36647</v>
      </c>
      <c r="BO473" s="17">
        <f t="shared" ref="BO473:BX473" si="604">EOMONTH(BN473,1)</f>
        <v>36707</v>
      </c>
      <c r="BP473" s="17">
        <f t="shared" si="604"/>
        <v>36738</v>
      </c>
      <c r="BQ473" s="17">
        <f t="shared" si="604"/>
        <v>36769</v>
      </c>
      <c r="BR473" s="17">
        <f t="shared" si="604"/>
        <v>36799</v>
      </c>
      <c r="BS473" s="17">
        <f t="shared" si="604"/>
        <v>36830</v>
      </c>
      <c r="BT473" s="17">
        <f t="shared" si="604"/>
        <v>36860</v>
      </c>
      <c r="BU473" s="17">
        <f t="shared" si="604"/>
        <v>36891</v>
      </c>
      <c r="BV473" s="17">
        <f t="shared" si="604"/>
        <v>36922</v>
      </c>
      <c r="BW473" s="17">
        <f t="shared" si="604"/>
        <v>36950</v>
      </c>
      <c r="BX473" s="17">
        <f t="shared" si="604"/>
        <v>36981</v>
      </c>
      <c r="BY473" s="9"/>
      <c r="CA473" s="12" t="e">
        <f>MATCH(C473,Curves!$C$12:$C$433,0)</f>
        <v>#N/A</v>
      </c>
      <c r="CB473" s="12">
        <f>MATCH(CONCATENATE("NG ",TEXT($BN473,"mmm-yyyy")),Curves!$11:$11,0)</f>
        <v>20</v>
      </c>
      <c r="CC473" s="12">
        <f>MATCH(CONCATENATE("B ",TEXT($BN473,"mmm-yyyy")),Curves!$11:$11,0)</f>
        <v>8</v>
      </c>
      <c r="CD473" s="12">
        <f>MATCH(CONCATENATE("DISC ",TEXT($BN473,"mmm-yyyy")),Curves!$11:$11,0)</f>
        <v>32</v>
      </c>
      <c r="CE473" s="12"/>
      <c r="CF473" s="12">
        <f>MATCH(CONCATENATE("NG ",TEXT($BO473,"mmm-yyyy")),Curves!$11:$11,0)</f>
        <v>21</v>
      </c>
      <c r="CG473" s="12">
        <f>MATCH(CONCATENATE("B ",TEXT($BO473,"mmm-yyyy")),Curves!$11:$11,0)</f>
        <v>9</v>
      </c>
      <c r="CH473" s="12">
        <f>MATCH(CONCATENATE("DISC ",TEXT($BO473,"mmm-yyyy")),Curves!$11:$11,0)</f>
        <v>33</v>
      </c>
      <c r="CI473" s="12"/>
      <c r="CJ473" s="12">
        <f>MATCH(CONCATENATE("NG ",TEXT($BP473,"mmm-yyyy")),Curves!$11:$11,0)</f>
        <v>22</v>
      </c>
      <c r="CK473" s="12">
        <f>MATCH(CONCATENATE("B ",TEXT($BP473,"mmm-yyyy")),Curves!$11:$11,0)</f>
        <v>10</v>
      </c>
      <c r="CL473" s="12">
        <f>MATCH(CONCATENATE("DISC ",TEXT($BP473,"mmm-yyyy")),Curves!$11:$11,0)</f>
        <v>34</v>
      </c>
      <c r="CM473" s="12"/>
      <c r="CN473" s="12">
        <f>MATCH(CONCATENATE("NG ",TEXT($BQ473,"mmm-yyyy")),Curves!$11:$11,0)</f>
        <v>23</v>
      </c>
      <c r="CO473" s="12">
        <f>MATCH(CONCATENATE("B ",TEXT($BQ473,"mmm-yyyy")),Curves!$11:$11,0)</f>
        <v>11</v>
      </c>
      <c r="CP473" s="12">
        <f>MATCH(CONCATENATE("DISC ",TEXT($BQ473,"mmm-yyyy")),Curves!$11:$11,0)</f>
        <v>35</v>
      </c>
      <c r="CQ473" s="12"/>
      <c r="CR473" s="12">
        <f>MATCH(CONCATENATE("NG ",TEXT($BR473,"mmm-yyyy")),Curves!$11:$11,0)</f>
        <v>24</v>
      </c>
      <c r="CS473" s="12">
        <f>MATCH(CONCATENATE("B ",TEXT($BR473,"mmm-yyyy")),Curves!$11:$11,0)</f>
        <v>12</v>
      </c>
      <c r="CT473" s="12">
        <f>MATCH(CONCATENATE("DISC ",TEXT($BR473,"mmm-yyyy")),Curves!$11:$11,0)</f>
        <v>36</v>
      </c>
      <c r="CU473" s="12"/>
      <c r="CV473" s="12">
        <f>MATCH(CONCATENATE("NG ",TEXT($BS473,"mmm-yyyy")),Curves!$11:$11,0)</f>
        <v>25</v>
      </c>
      <c r="CW473" s="12">
        <f>MATCH(CONCATENATE("B ",TEXT($BS473,"mmm-yyyy")),Curves!$11:$11,0)</f>
        <v>13</v>
      </c>
      <c r="CX473" s="12">
        <f>MATCH(CONCATENATE("DISC ",TEXT($BS473,"mmm-yyyy")),Curves!$11:$11,0)</f>
        <v>37</v>
      </c>
      <c r="CY473" s="12"/>
      <c r="CZ473" s="12">
        <f>MATCH(CONCATENATE("NG ",TEXT($BT473,"mmm-yyyy")),Curves!$11:$11,0)</f>
        <v>26</v>
      </c>
      <c r="DA473" s="12">
        <f>MATCH(CONCATENATE("B ",TEXT($BT473,"mmm-yyyy")),Curves!$11:$11,0)</f>
        <v>14</v>
      </c>
      <c r="DB473" s="12">
        <f>MATCH(CONCATENATE("DISC ",TEXT($BT473,"mmm-yyyy")),Curves!$11:$11,0)</f>
        <v>38</v>
      </c>
      <c r="DC473" s="12"/>
      <c r="DD473" s="12">
        <f>MATCH(CONCATENATE("NG ",TEXT($BU473,"mmm-yyyy")),Curves!$11:$11,0)</f>
        <v>27</v>
      </c>
      <c r="DE473" s="12">
        <f>MATCH(CONCATENATE("B ",TEXT($BU473,"mmm-yyyy")),Curves!$11:$11,0)</f>
        <v>15</v>
      </c>
      <c r="DF473" s="12">
        <f>MATCH(CONCATENATE("DISC ",TEXT($BU473,"mmm-yyyy")),Curves!$11:$11,0)</f>
        <v>39</v>
      </c>
      <c r="DG473" s="12"/>
      <c r="DH473" s="12">
        <f>MATCH(CONCATENATE("NG ",TEXT($BV473,"mmm-yyyy")),Curves!$11:$11,0)</f>
        <v>28</v>
      </c>
      <c r="DI473" s="12">
        <f>MATCH(CONCATENATE("B ",TEXT($BV473,"mmm-yyyy")),Curves!$11:$11,0)</f>
        <v>16</v>
      </c>
      <c r="DJ473" s="12">
        <f>MATCH(CONCATENATE("DISC ",TEXT($BV473,"mmm-yyyy")),Curves!$11:$11,0)</f>
        <v>40</v>
      </c>
      <c r="DL473" s="12">
        <f>MATCH(CONCATENATE("NG ",TEXT($BW473,"mmm-yyyy")),Curves!$11:$11,0)</f>
        <v>29</v>
      </c>
      <c r="DM473" s="12">
        <f>MATCH(CONCATENATE("B ",TEXT($BW473,"mmm-yyyy")),Curves!$11:$11,0)</f>
        <v>17</v>
      </c>
      <c r="DN473" s="12">
        <f>MATCH(CONCATENATE("DISC ",TEXT($BW473,"mmm-yyyy")),Curves!$11:$11,0)</f>
        <v>41</v>
      </c>
      <c r="DP473" s="12">
        <f>MATCH(CONCATENATE("NG ",TEXT($BX473,"mmm-yyyy")),Curves!$11:$11,0)</f>
        <v>30</v>
      </c>
      <c r="DQ473" s="12">
        <f>MATCH(CONCATENATE("B ",TEXT($BX473,"mmm-yyyy")),Curves!$11:$11,0)</f>
        <v>18</v>
      </c>
      <c r="DR473" s="12">
        <f>MATCH(CONCATENATE("DISC ",TEXT($BX473,"mmm-yyyy")),Curves!$11:$11,0)</f>
        <v>42</v>
      </c>
    </row>
    <row r="474" spans="2:122" x14ac:dyDescent="0.2">
      <c r="B474" s="6" t="str">
        <f t="shared" si="567"/>
        <v/>
      </c>
      <c r="C474" s="27" t="str">
        <f>IF(Curves!C483&lt;&gt;"",Curves!C483,"")</f>
        <v/>
      </c>
      <c r="D474" s="31"/>
      <c r="E474" s="20" t="e">
        <f t="shared" si="568"/>
        <v>#N/A</v>
      </c>
      <c r="F474" s="20" t="e">
        <f t="shared" si="570"/>
        <v>#N/A</v>
      </c>
      <c r="G474" s="20" t="e">
        <f t="shared" si="571"/>
        <v>#N/A</v>
      </c>
      <c r="H474" s="20" t="e">
        <f t="shared" si="572"/>
        <v>#N/A</v>
      </c>
      <c r="I474" s="20" t="e">
        <f t="shared" si="573"/>
        <v>#N/A</v>
      </c>
      <c r="J474" s="20" t="e">
        <f t="shared" si="574"/>
        <v>#N/A</v>
      </c>
      <c r="K474" s="20" t="e">
        <f t="shared" si="575"/>
        <v>#N/A</v>
      </c>
      <c r="L474" s="20" t="e">
        <f t="shared" si="576"/>
        <v>#N/A</v>
      </c>
      <c r="M474" s="20" t="e">
        <f t="shared" si="577"/>
        <v>#N/A</v>
      </c>
      <c r="N474" s="20" t="e">
        <f t="shared" si="578"/>
        <v>#N/A</v>
      </c>
      <c r="O474" s="21" t="e">
        <f t="shared" si="579"/>
        <v>#N/A</v>
      </c>
      <c r="P474" s="20"/>
      <c r="Q474" s="50" t="e">
        <f t="shared" si="580"/>
        <v>#N/A</v>
      </c>
      <c r="R474" s="50" t="e">
        <f t="shared" si="549"/>
        <v>#N/A</v>
      </c>
      <c r="S474" s="51" t="e">
        <f t="shared" si="581"/>
        <v>#N/A</v>
      </c>
      <c r="U474" s="34" t="e">
        <f>INDEX(Curves!$A$12:$AZ$907,$CA474,CB474)</f>
        <v>#N/A</v>
      </c>
      <c r="V474" s="34" t="e">
        <f>INDEX(Curves!$A$12:$AZ$907,$CA474,CC474)</f>
        <v>#N/A</v>
      </c>
      <c r="W474" s="34" t="e">
        <f>INDEX(Curves!$A$12:$AZ$907,$CA474,CD474)</f>
        <v>#N/A</v>
      </c>
      <c r="X474" s="34"/>
      <c r="Y474" s="34" t="e">
        <f>INDEX(Curves!$A$12:$AZ$907,$CA474,CF474)</f>
        <v>#N/A</v>
      </c>
      <c r="Z474" s="34" t="e">
        <f>INDEX(Curves!$A$12:$AZ$907,$CA474,CG474)</f>
        <v>#N/A</v>
      </c>
      <c r="AA474" s="34" t="e">
        <f>INDEX(Curves!$A$12:$AZ$907,$CA474,CH474)</f>
        <v>#N/A</v>
      </c>
      <c r="AB474" s="34"/>
      <c r="AC474" s="34" t="e">
        <f>INDEX(Curves!$A$12:$AZ$907,$CA474,CJ474)</f>
        <v>#N/A</v>
      </c>
      <c r="AD474" s="34" t="e">
        <f>INDEX(Curves!$A$12:$AZ$907,$CA474,CK474)</f>
        <v>#N/A</v>
      </c>
      <c r="AE474" s="34" t="e">
        <f>INDEX(Curves!$A$12:$AZ$907,$CA474,CL474)</f>
        <v>#N/A</v>
      </c>
      <c r="AF474" s="34"/>
      <c r="AG474" s="34" t="e">
        <f>INDEX(Curves!$A$12:$AZ$907,$CA474,CN474)</f>
        <v>#N/A</v>
      </c>
      <c r="AH474" s="34" t="e">
        <f>INDEX(Curves!$A$12:$AZ$907,$CA474,CO474)</f>
        <v>#N/A</v>
      </c>
      <c r="AI474" s="34" t="e">
        <f>INDEX(Curves!$A$12:$AZ$907,$CA474,CP474)</f>
        <v>#N/A</v>
      </c>
      <c r="AJ474" s="34"/>
      <c r="AK474" s="34" t="e">
        <f>INDEX(Curves!$A$12:$AZ$907,$CA474,CR474)</f>
        <v>#N/A</v>
      </c>
      <c r="AL474" s="34" t="e">
        <f>INDEX(Curves!$A$12:$AZ$907,$CA474,CS474)</f>
        <v>#N/A</v>
      </c>
      <c r="AM474" s="34" t="e">
        <f>INDEX(Curves!$A$12:$AZ$907,$CA474,CT474)</f>
        <v>#N/A</v>
      </c>
      <c r="AN474" s="34"/>
      <c r="AO474" s="34" t="e">
        <f>INDEX(Curves!$A$12:$AZ$907,$CA474,CV474)</f>
        <v>#N/A</v>
      </c>
      <c r="AP474" s="34" t="e">
        <f>INDEX(Curves!$A$12:$AZ$907,$CA474,CW474)</f>
        <v>#N/A</v>
      </c>
      <c r="AQ474" s="34" t="e">
        <f>INDEX(Curves!$A$12:$AZ$907,$CA474,CX474)</f>
        <v>#N/A</v>
      </c>
      <c r="AR474" s="34"/>
      <c r="AS474" s="34" t="e">
        <f>INDEX(Curves!$A$12:$AZ$907,$CA474,CZ474)</f>
        <v>#N/A</v>
      </c>
      <c r="AT474" s="34" t="e">
        <f>INDEX(Curves!$A$12:$AZ$907,$CA474,DA474)</f>
        <v>#N/A</v>
      </c>
      <c r="AU474" s="34" t="e">
        <f>INDEX(Curves!$A$12:$AZ$907,$CA474,DB474)</f>
        <v>#N/A</v>
      </c>
      <c r="AV474" s="34"/>
      <c r="AW474" s="34" t="e">
        <f>INDEX(Curves!$A$12:$AZ$907,$CA474,DD474)</f>
        <v>#N/A</v>
      </c>
      <c r="AX474" s="34" t="e">
        <f>INDEX(Curves!$A$12:$AZ$907,$CA474,DE474)</f>
        <v>#N/A</v>
      </c>
      <c r="AY474" s="34" t="e">
        <f>INDEX(Curves!$A$12:$AZ$907,$CA474,DF474)</f>
        <v>#N/A</v>
      </c>
      <c r="AZ474" s="34"/>
      <c r="BA474" s="34" t="e">
        <f>INDEX(Curves!$A$12:$AZ$907,$CA474,DH474)</f>
        <v>#N/A</v>
      </c>
      <c r="BB474" s="34" t="e">
        <f>INDEX(Curves!$A$12:$AZ$907,$CA474,DI474)</f>
        <v>#N/A</v>
      </c>
      <c r="BC474" s="34" t="e">
        <f>INDEX(Curves!$A$12:$AZ$907,$CA474,DJ474)</f>
        <v>#N/A</v>
      </c>
      <c r="BD474" s="34"/>
      <c r="BE474" s="34" t="e">
        <f>INDEX(Curves!$A$12:$AZ$907,$CA474,DL474)</f>
        <v>#N/A</v>
      </c>
      <c r="BF474" s="34" t="e">
        <f>INDEX(Curves!$A$12:$AZ$907,$CA474,DM474)</f>
        <v>#N/A</v>
      </c>
      <c r="BG474" s="34" t="e">
        <f>INDEX(Curves!$A$12:$AZ$907,$CA474,DN474)</f>
        <v>#N/A</v>
      </c>
      <c r="BH474" s="34"/>
      <c r="BI474" s="34" t="e">
        <f>INDEX(Curves!$A$12:$AZ$907,$CA474,DP474)</f>
        <v>#N/A</v>
      </c>
      <c r="BJ474" s="34" t="e">
        <f>INDEX(Curves!$A$12:$AZ$907,$CA474,DQ474)</f>
        <v>#N/A</v>
      </c>
      <c r="BK474" s="34" t="e">
        <f>INDEX(Curves!$A$12:$AZ$907,$CA474,DR474)</f>
        <v>#N/A</v>
      </c>
      <c r="BL474"/>
      <c r="BM474"/>
      <c r="BN474" s="17">
        <f t="shared" si="583"/>
        <v>36647</v>
      </c>
      <c r="BO474" s="17">
        <f t="shared" ref="BO474:BX474" si="605">EOMONTH(BN474,1)</f>
        <v>36707</v>
      </c>
      <c r="BP474" s="17">
        <f t="shared" si="605"/>
        <v>36738</v>
      </c>
      <c r="BQ474" s="17">
        <f t="shared" si="605"/>
        <v>36769</v>
      </c>
      <c r="BR474" s="17">
        <f t="shared" si="605"/>
        <v>36799</v>
      </c>
      <c r="BS474" s="17">
        <f t="shared" si="605"/>
        <v>36830</v>
      </c>
      <c r="BT474" s="17">
        <f t="shared" si="605"/>
        <v>36860</v>
      </c>
      <c r="BU474" s="17">
        <f t="shared" si="605"/>
        <v>36891</v>
      </c>
      <c r="BV474" s="17">
        <f t="shared" si="605"/>
        <v>36922</v>
      </c>
      <c r="BW474" s="17">
        <f t="shared" si="605"/>
        <v>36950</v>
      </c>
      <c r="BX474" s="17">
        <f t="shared" si="605"/>
        <v>36981</v>
      </c>
      <c r="BY474" s="9"/>
      <c r="CA474" s="12" t="e">
        <f>MATCH(C474,Curves!$C$12:$C$433,0)</f>
        <v>#N/A</v>
      </c>
      <c r="CB474" s="12">
        <f>MATCH(CONCATENATE("NG ",TEXT($BN474,"mmm-yyyy")),Curves!$11:$11,0)</f>
        <v>20</v>
      </c>
      <c r="CC474" s="12">
        <f>MATCH(CONCATENATE("B ",TEXT($BN474,"mmm-yyyy")),Curves!$11:$11,0)</f>
        <v>8</v>
      </c>
      <c r="CD474" s="12">
        <f>MATCH(CONCATENATE("DISC ",TEXT($BN474,"mmm-yyyy")),Curves!$11:$11,0)</f>
        <v>32</v>
      </c>
      <c r="CE474" s="12"/>
      <c r="CF474" s="12">
        <f>MATCH(CONCATENATE("NG ",TEXT($BO474,"mmm-yyyy")),Curves!$11:$11,0)</f>
        <v>21</v>
      </c>
      <c r="CG474" s="12">
        <f>MATCH(CONCATENATE("B ",TEXT($BO474,"mmm-yyyy")),Curves!$11:$11,0)</f>
        <v>9</v>
      </c>
      <c r="CH474" s="12">
        <f>MATCH(CONCATENATE("DISC ",TEXT($BO474,"mmm-yyyy")),Curves!$11:$11,0)</f>
        <v>33</v>
      </c>
      <c r="CI474" s="12"/>
      <c r="CJ474" s="12">
        <f>MATCH(CONCATENATE("NG ",TEXT($BP474,"mmm-yyyy")),Curves!$11:$11,0)</f>
        <v>22</v>
      </c>
      <c r="CK474" s="12">
        <f>MATCH(CONCATENATE("B ",TEXT($BP474,"mmm-yyyy")),Curves!$11:$11,0)</f>
        <v>10</v>
      </c>
      <c r="CL474" s="12">
        <f>MATCH(CONCATENATE("DISC ",TEXT($BP474,"mmm-yyyy")),Curves!$11:$11,0)</f>
        <v>34</v>
      </c>
      <c r="CM474" s="12"/>
      <c r="CN474" s="12">
        <f>MATCH(CONCATENATE("NG ",TEXT($BQ474,"mmm-yyyy")),Curves!$11:$11,0)</f>
        <v>23</v>
      </c>
      <c r="CO474" s="12">
        <f>MATCH(CONCATENATE("B ",TEXT($BQ474,"mmm-yyyy")),Curves!$11:$11,0)</f>
        <v>11</v>
      </c>
      <c r="CP474" s="12">
        <f>MATCH(CONCATENATE("DISC ",TEXT($BQ474,"mmm-yyyy")),Curves!$11:$11,0)</f>
        <v>35</v>
      </c>
      <c r="CQ474" s="12"/>
      <c r="CR474" s="12">
        <f>MATCH(CONCATENATE("NG ",TEXT($BR474,"mmm-yyyy")),Curves!$11:$11,0)</f>
        <v>24</v>
      </c>
      <c r="CS474" s="12">
        <f>MATCH(CONCATENATE("B ",TEXT($BR474,"mmm-yyyy")),Curves!$11:$11,0)</f>
        <v>12</v>
      </c>
      <c r="CT474" s="12">
        <f>MATCH(CONCATENATE("DISC ",TEXT($BR474,"mmm-yyyy")),Curves!$11:$11,0)</f>
        <v>36</v>
      </c>
      <c r="CU474" s="12"/>
      <c r="CV474" s="12">
        <f>MATCH(CONCATENATE("NG ",TEXT($BS474,"mmm-yyyy")),Curves!$11:$11,0)</f>
        <v>25</v>
      </c>
      <c r="CW474" s="12">
        <f>MATCH(CONCATENATE("B ",TEXT($BS474,"mmm-yyyy")),Curves!$11:$11,0)</f>
        <v>13</v>
      </c>
      <c r="CX474" s="12">
        <f>MATCH(CONCATENATE("DISC ",TEXT($BS474,"mmm-yyyy")),Curves!$11:$11,0)</f>
        <v>37</v>
      </c>
      <c r="CY474" s="12"/>
      <c r="CZ474" s="12">
        <f>MATCH(CONCATENATE("NG ",TEXT($BT474,"mmm-yyyy")),Curves!$11:$11,0)</f>
        <v>26</v>
      </c>
      <c r="DA474" s="12">
        <f>MATCH(CONCATENATE("B ",TEXT($BT474,"mmm-yyyy")),Curves!$11:$11,0)</f>
        <v>14</v>
      </c>
      <c r="DB474" s="12">
        <f>MATCH(CONCATENATE("DISC ",TEXT($BT474,"mmm-yyyy")),Curves!$11:$11,0)</f>
        <v>38</v>
      </c>
      <c r="DC474" s="12"/>
      <c r="DD474" s="12">
        <f>MATCH(CONCATENATE("NG ",TEXT($BU474,"mmm-yyyy")),Curves!$11:$11,0)</f>
        <v>27</v>
      </c>
      <c r="DE474" s="12">
        <f>MATCH(CONCATENATE("B ",TEXT($BU474,"mmm-yyyy")),Curves!$11:$11,0)</f>
        <v>15</v>
      </c>
      <c r="DF474" s="12">
        <f>MATCH(CONCATENATE("DISC ",TEXT($BU474,"mmm-yyyy")),Curves!$11:$11,0)</f>
        <v>39</v>
      </c>
      <c r="DG474" s="12"/>
      <c r="DH474" s="12">
        <f>MATCH(CONCATENATE("NG ",TEXT($BV474,"mmm-yyyy")),Curves!$11:$11,0)</f>
        <v>28</v>
      </c>
      <c r="DI474" s="12">
        <f>MATCH(CONCATENATE("B ",TEXT($BV474,"mmm-yyyy")),Curves!$11:$11,0)</f>
        <v>16</v>
      </c>
      <c r="DJ474" s="12">
        <f>MATCH(CONCATENATE("DISC ",TEXT($BV474,"mmm-yyyy")),Curves!$11:$11,0)</f>
        <v>40</v>
      </c>
      <c r="DL474" s="12">
        <f>MATCH(CONCATENATE("NG ",TEXT($BW474,"mmm-yyyy")),Curves!$11:$11,0)</f>
        <v>29</v>
      </c>
      <c r="DM474" s="12">
        <f>MATCH(CONCATENATE("B ",TEXT($BW474,"mmm-yyyy")),Curves!$11:$11,0)</f>
        <v>17</v>
      </c>
      <c r="DN474" s="12">
        <f>MATCH(CONCATENATE("DISC ",TEXT($BW474,"mmm-yyyy")),Curves!$11:$11,0)</f>
        <v>41</v>
      </c>
      <c r="DP474" s="12">
        <f>MATCH(CONCATENATE("NG ",TEXT($BX474,"mmm-yyyy")),Curves!$11:$11,0)</f>
        <v>30</v>
      </c>
      <c r="DQ474" s="12">
        <f>MATCH(CONCATENATE("B ",TEXT($BX474,"mmm-yyyy")),Curves!$11:$11,0)</f>
        <v>18</v>
      </c>
      <c r="DR474" s="12">
        <f>MATCH(CONCATENATE("DISC ",TEXT($BX474,"mmm-yyyy")),Curves!$11:$11,0)</f>
        <v>42</v>
      </c>
    </row>
    <row r="475" spans="2:122" x14ac:dyDescent="0.2">
      <c r="B475" s="6" t="str">
        <f t="shared" si="567"/>
        <v/>
      </c>
      <c r="C475" s="27" t="str">
        <f>IF(Curves!C484&lt;&gt;"",Curves!C484,"")</f>
        <v/>
      </c>
      <c r="D475" s="31"/>
      <c r="E475" s="20" t="e">
        <f t="shared" si="568"/>
        <v>#N/A</v>
      </c>
      <c r="F475" s="20" t="e">
        <f t="shared" si="570"/>
        <v>#N/A</v>
      </c>
      <c r="G475" s="20" t="e">
        <f t="shared" si="571"/>
        <v>#N/A</v>
      </c>
      <c r="H475" s="20" t="e">
        <f t="shared" si="572"/>
        <v>#N/A</v>
      </c>
      <c r="I475" s="20" t="e">
        <f t="shared" si="573"/>
        <v>#N/A</v>
      </c>
      <c r="J475" s="20" t="e">
        <f t="shared" si="574"/>
        <v>#N/A</v>
      </c>
      <c r="K475" s="20" t="e">
        <f t="shared" si="575"/>
        <v>#N/A</v>
      </c>
      <c r="L475" s="20" t="e">
        <f t="shared" si="576"/>
        <v>#N/A</v>
      </c>
      <c r="M475" s="20" t="e">
        <f t="shared" si="577"/>
        <v>#N/A</v>
      </c>
      <c r="N475" s="20" t="e">
        <f t="shared" si="578"/>
        <v>#N/A</v>
      </c>
      <c r="O475" s="21" t="e">
        <f t="shared" si="579"/>
        <v>#N/A</v>
      </c>
      <c r="P475" s="20"/>
      <c r="Q475" s="50" t="e">
        <f t="shared" si="580"/>
        <v>#N/A</v>
      </c>
      <c r="R475" s="50" t="e">
        <f t="shared" si="549"/>
        <v>#N/A</v>
      </c>
      <c r="S475" s="51" t="e">
        <f t="shared" si="581"/>
        <v>#N/A</v>
      </c>
      <c r="U475" s="34" t="e">
        <f>INDEX(Curves!$A$12:$AZ$907,$CA475,CB475)</f>
        <v>#N/A</v>
      </c>
      <c r="V475" s="34" t="e">
        <f>INDEX(Curves!$A$12:$AZ$907,$CA475,CC475)</f>
        <v>#N/A</v>
      </c>
      <c r="W475" s="34" t="e">
        <f>INDEX(Curves!$A$12:$AZ$907,$CA475,CD475)</f>
        <v>#N/A</v>
      </c>
      <c r="X475" s="34"/>
      <c r="Y475" s="34" t="e">
        <f>INDEX(Curves!$A$12:$AZ$907,$CA475,CF475)</f>
        <v>#N/A</v>
      </c>
      <c r="Z475" s="34" t="e">
        <f>INDEX(Curves!$A$12:$AZ$907,$CA475,CG475)</f>
        <v>#N/A</v>
      </c>
      <c r="AA475" s="34" t="e">
        <f>INDEX(Curves!$A$12:$AZ$907,$CA475,CH475)</f>
        <v>#N/A</v>
      </c>
      <c r="AB475" s="34"/>
      <c r="AC475" s="34" t="e">
        <f>INDEX(Curves!$A$12:$AZ$907,$CA475,CJ475)</f>
        <v>#N/A</v>
      </c>
      <c r="AD475" s="34" t="e">
        <f>INDEX(Curves!$A$12:$AZ$907,$CA475,CK475)</f>
        <v>#N/A</v>
      </c>
      <c r="AE475" s="34" t="e">
        <f>INDEX(Curves!$A$12:$AZ$907,$CA475,CL475)</f>
        <v>#N/A</v>
      </c>
      <c r="AF475" s="34"/>
      <c r="AG475" s="34" t="e">
        <f>INDEX(Curves!$A$12:$AZ$907,$CA475,CN475)</f>
        <v>#N/A</v>
      </c>
      <c r="AH475" s="34" t="e">
        <f>INDEX(Curves!$A$12:$AZ$907,$CA475,CO475)</f>
        <v>#N/A</v>
      </c>
      <c r="AI475" s="34" t="e">
        <f>INDEX(Curves!$A$12:$AZ$907,$CA475,CP475)</f>
        <v>#N/A</v>
      </c>
      <c r="AJ475" s="34"/>
      <c r="AK475" s="34" t="e">
        <f>INDEX(Curves!$A$12:$AZ$907,$CA475,CR475)</f>
        <v>#N/A</v>
      </c>
      <c r="AL475" s="34" t="e">
        <f>INDEX(Curves!$A$12:$AZ$907,$CA475,CS475)</f>
        <v>#N/A</v>
      </c>
      <c r="AM475" s="34" t="e">
        <f>INDEX(Curves!$A$12:$AZ$907,$CA475,CT475)</f>
        <v>#N/A</v>
      </c>
      <c r="AN475" s="34"/>
      <c r="AO475" s="34" t="e">
        <f>INDEX(Curves!$A$12:$AZ$907,$CA475,CV475)</f>
        <v>#N/A</v>
      </c>
      <c r="AP475" s="34" t="e">
        <f>INDEX(Curves!$A$12:$AZ$907,$CA475,CW475)</f>
        <v>#N/A</v>
      </c>
      <c r="AQ475" s="34" t="e">
        <f>INDEX(Curves!$A$12:$AZ$907,$CA475,CX475)</f>
        <v>#N/A</v>
      </c>
      <c r="AR475" s="34"/>
      <c r="AS475" s="34" t="e">
        <f>INDEX(Curves!$A$12:$AZ$907,$CA475,CZ475)</f>
        <v>#N/A</v>
      </c>
      <c r="AT475" s="34" t="e">
        <f>INDEX(Curves!$A$12:$AZ$907,$CA475,DA475)</f>
        <v>#N/A</v>
      </c>
      <c r="AU475" s="34" t="e">
        <f>INDEX(Curves!$A$12:$AZ$907,$CA475,DB475)</f>
        <v>#N/A</v>
      </c>
      <c r="AV475" s="34"/>
      <c r="AW475" s="34" t="e">
        <f>INDEX(Curves!$A$12:$AZ$907,$CA475,DD475)</f>
        <v>#N/A</v>
      </c>
      <c r="AX475" s="34" t="e">
        <f>INDEX(Curves!$A$12:$AZ$907,$CA475,DE475)</f>
        <v>#N/A</v>
      </c>
      <c r="AY475" s="34" t="e">
        <f>INDEX(Curves!$A$12:$AZ$907,$CA475,DF475)</f>
        <v>#N/A</v>
      </c>
      <c r="AZ475" s="34"/>
      <c r="BA475" s="34" t="e">
        <f>INDEX(Curves!$A$12:$AZ$907,$CA475,DH475)</f>
        <v>#N/A</v>
      </c>
      <c r="BB475" s="34" t="e">
        <f>INDEX(Curves!$A$12:$AZ$907,$CA475,DI475)</f>
        <v>#N/A</v>
      </c>
      <c r="BC475" s="34" t="e">
        <f>INDEX(Curves!$A$12:$AZ$907,$CA475,DJ475)</f>
        <v>#N/A</v>
      </c>
      <c r="BD475" s="34"/>
      <c r="BE475" s="34" t="e">
        <f>INDEX(Curves!$A$12:$AZ$907,$CA475,DL475)</f>
        <v>#N/A</v>
      </c>
      <c r="BF475" s="34" t="e">
        <f>INDEX(Curves!$A$12:$AZ$907,$CA475,DM475)</f>
        <v>#N/A</v>
      </c>
      <c r="BG475" s="34" t="e">
        <f>INDEX(Curves!$A$12:$AZ$907,$CA475,DN475)</f>
        <v>#N/A</v>
      </c>
      <c r="BH475" s="34"/>
      <c r="BI475" s="34" t="e">
        <f>INDEX(Curves!$A$12:$AZ$907,$CA475,DP475)</f>
        <v>#N/A</v>
      </c>
      <c r="BJ475" s="34" t="e">
        <f>INDEX(Curves!$A$12:$AZ$907,$CA475,DQ475)</f>
        <v>#N/A</v>
      </c>
      <c r="BK475" s="34" t="e">
        <f>INDEX(Curves!$A$12:$AZ$907,$CA475,DR475)</f>
        <v>#N/A</v>
      </c>
      <c r="BL475"/>
      <c r="BM475"/>
      <c r="BN475" s="17">
        <f t="shared" si="583"/>
        <v>36647</v>
      </c>
      <c r="BO475" s="17">
        <f t="shared" ref="BO475:BX475" si="606">EOMONTH(BN475,1)</f>
        <v>36707</v>
      </c>
      <c r="BP475" s="17">
        <f t="shared" si="606"/>
        <v>36738</v>
      </c>
      <c r="BQ475" s="17">
        <f t="shared" si="606"/>
        <v>36769</v>
      </c>
      <c r="BR475" s="17">
        <f t="shared" si="606"/>
        <v>36799</v>
      </c>
      <c r="BS475" s="17">
        <f t="shared" si="606"/>
        <v>36830</v>
      </c>
      <c r="BT475" s="17">
        <f t="shared" si="606"/>
        <v>36860</v>
      </c>
      <c r="BU475" s="17">
        <f t="shared" si="606"/>
        <v>36891</v>
      </c>
      <c r="BV475" s="17">
        <f t="shared" si="606"/>
        <v>36922</v>
      </c>
      <c r="BW475" s="17">
        <f t="shared" si="606"/>
        <v>36950</v>
      </c>
      <c r="BX475" s="17">
        <f t="shared" si="606"/>
        <v>36981</v>
      </c>
      <c r="BY475" s="9"/>
      <c r="CA475" s="12" t="e">
        <f>MATCH(C475,Curves!$C$12:$C$433,0)</f>
        <v>#N/A</v>
      </c>
      <c r="CB475" s="12">
        <f>MATCH(CONCATENATE("NG ",TEXT($BN475,"mmm-yyyy")),Curves!$11:$11,0)</f>
        <v>20</v>
      </c>
      <c r="CC475" s="12">
        <f>MATCH(CONCATENATE("B ",TEXT($BN475,"mmm-yyyy")),Curves!$11:$11,0)</f>
        <v>8</v>
      </c>
      <c r="CD475" s="12">
        <f>MATCH(CONCATENATE("DISC ",TEXT($BN475,"mmm-yyyy")),Curves!$11:$11,0)</f>
        <v>32</v>
      </c>
      <c r="CE475" s="12"/>
      <c r="CF475" s="12">
        <f>MATCH(CONCATENATE("NG ",TEXT($BO475,"mmm-yyyy")),Curves!$11:$11,0)</f>
        <v>21</v>
      </c>
      <c r="CG475" s="12">
        <f>MATCH(CONCATENATE("B ",TEXT($BO475,"mmm-yyyy")),Curves!$11:$11,0)</f>
        <v>9</v>
      </c>
      <c r="CH475" s="12">
        <f>MATCH(CONCATENATE("DISC ",TEXT($BO475,"mmm-yyyy")),Curves!$11:$11,0)</f>
        <v>33</v>
      </c>
      <c r="CI475" s="12"/>
      <c r="CJ475" s="12">
        <f>MATCH(CONCATENATE("NG ",TEXT($BP475,"mmm-yyyy")),Curves!$11:$11,0)</f>
        <v>22</v>
      </c>
      <c r="CK475" s="12">
        <f>MATCH(CONCATENATE("B ",TEXT($BP475,"mmm-yyyy")),Curves!$11:$11,0)</f>
        <v>10</v>
      </c>
      <c r="CL475" s="12">
        <f>MATCH(CONCATENATE("DISC ",TEXT($BP475,"mmm-yyyy")),Curves!$11:$11,0)</f>
        <v>34</v>
      </c>
      <c r="CM475" s="12"/>
      <c r="CN475" s="12">
        <f>MATCH(CONCATENATE("NG ",TEXT($BQ475,"mmm-yyyy")),Curves!$11:$11,0)</f>
        <v>23</v>
      </c>
      <c r="CO475" s="12">
        <f>MATCH(CONCATENATE("B ",TEXT($BQ475,"mmm-yyyy")),Curves!$11:$11,0)</f>
        <v>11</v>
      </c>
      <c r="CP475" s="12">
        <f>MATCH(CONCATENATE("DISC ",TEXT($BQ475,"mmm-yyyy")),Curves!$11:$11,0)</f>
        <v>35</v>
      </c>
      <c r="CQ475" s="12"/>
      <c r="CR475" s="12">
        <f>MATCH(CONCATENATE("NG ",TEXT($BR475,"mmm-yyyy")),Curves!$11:$11,0)</f>
        <v>24</v>
      </c>
      <c r="CS475" s="12">
        <f>MATCH(CONCATENATE("B ",TEXT($BR475,"mmm-yyyy")),Curves!$11:$11,0)</f>
        <v>12</v>
      </c>
      <c r="CT475" s="12">
        <f>MATCH(CONCATENATE("DISC ",TEXT($BR475,"mmm-yyyy")),Curves!$11:$11,0)</f>
        <v>36</v>
      </c>
      <c r="CU475" s="12"/>
      <c r="CV475" s="12">
        <f>MATCH(CONCATENATE("NG ",TEXT($BS475,"mmm-yyyy")),Curves!$11:$11,0)</f>
        <v>25</v>
      </c>
      <c r="CW475" s="12">
        <f>MATCH(CONCATENATE("B ",TEXT($BS475,"mmm-yyyy")),Curves!$11:$11,0)</f>
        <v>13</v>
      </c>
      <c r="CX475" s="12">
        <f>MATCH(CONCATENATE("DISC ",TEXT($BS475,"mmm-yyyy")),Curves!$11:$11,0)</f>
        <v>37</v>
      </c>
      <c r="CY475" s="12"/>
      <c r="CZ475" s="12">
        <f>MATCH(CONCATENATE("NG ",TEXT($BT475,"mmm-yyyy")),Curves!$11:$11,0)</f>
        <v>26</v>
      </c>
      <c r="DA475" s="12">
        <f>MATCH(CONCATENATE("B ",TEXT($BT475,"mmm-yyyy")),Curves!$11:$11,0)</f>
        <v>14</v>
      </c>
      <c r="DB475" s="12">
        <f>MATCH(CONCATENATE("DISC ",TEXT($BT475,"mmm-yyyy")),Curves!$11:$11,0)</f>
        <v>38</v>
      </c>
      <c r="DC475" s="12"/>
      <c r="DD475" s="12">
        <f>MATCH(CONCATENATE("NG ",TEXT($BU475,"mmm-yyyy")),Curves!$11:$11,0)</f>
        <v>27</v>
      </c>
      <c r="DE475" s="12">
        <f>MATCH(CONCATENATE("B ",TEXT($BU475,"mmm-yyyy")),Curves!$11:$11,0)</f>
        <v>15</v>
      </c>
      <c r="DF475" s="12">
        <f>MATCH(CONCATENATE("DISC ",TEXT($BU475,"mmm-yyyy")),Curves!$11:$11,0)</f>
        <v>39</v>
      </c>
      <c r="DG475" s="12"/>
      <c r="DH475" s="12">
        <f>MATCH(CONCATENATE("NG ",TEXT($BV475,"mmm-yyyy")),Curves!$11:$11,0)</f>
        <v>28</v>
      </c>
      <c r="DI475" s="12">
        <f>MATCH(CONCATENATE("B ",TEXT($BV475,"mmm-yyyy")),Curves!$11:$11,0)</f>
        <v>16</v>
      </c>
      <c r="DJ475" s="12">
        <f>MATCH(CONCATENATE("DISC ",TEXT($BV475,"mmm-yyyy")),Curves!$11:$11,0)</f>
        <v>40</v>
      </c>
      <c r="DL475" s="12">
        <f>MATCH(CONCATENATE("NG ",TEXT($BW475,"mmm-yyyy")),Curves!$11:$11,0)</f>
        <v>29</v>
      </c>
      <c r="DM475" s="12">
        <f>MATCH(CONCATENATE("B ",TEXT($BW475,"mmm-yyyy")),Curves!$11:$11,0)</f>
        <v>17</v>
      </c>
      <c r="DN475" s="12">
        <f>MATCH(CONCATENATE("DISC ",TEXT($BW475,"mmm-yyyy")),Curves!$11:$11,0)</f>
        <v>41</v>
      </c>
      <c r="DP475" s="12">
        <f>MATCH(CONCATENATE("NG ",TEXT($BX475,"mmm-yyyy")),Curves!$11:$11,0)</f>
        <v>30</v>
      </c>
      <c r="DQ475" s="12">
        <f>MATCH(CONCATENATE("B ",TEXT($BX475,"mmm-yyyy")),Curves!$11:$11,0)</f>
        <v>18</v>
      </c>
      <c r="DR475" s="12">
        <f>MATCH(CONCATENATE("DISC ",TEXT($BX475,"mmm-yyyy")),Curves!$11:$11,0)</f>
        <v>42</v>
      </c>
    </row>
    <row r="476" spans="2:122" x14ac:dyDescent="0.2">
      <c r="B476" s="6" t="str">
        <f t="shared" si="567"/>
        <v/>
      </c>
      <c r="C476" s="27" t="str">
        <f>IF(Curves!C485&lt;&gt;"",Curves!C485,"")</f>
        <v/>
      </c>
      <c r="D476" s="31"/>
      <c r="E476" s="20" t="e">
        <f t="shared" si="568"/>
        <v>#N/A</v>
      </c>
      <c r="F476" s="20" t="e">
        <f t="shared" si="570"/>
        <v>#N/A</v>
      </c>
      <c r="G476" s="20" t="e">
        <f t="shared" si="571"/>
        <v>#N/A</v>
      </c>
      <c r="H476" s="20" t="e">
        <f t="shared" si="572"/>
        <v>#N/A</v>
      </c>
      <c r="I476" s="20" t="e">
        <f t="shared" si="573"/>
        <v>#N/A</v>
      </c>
      <c r="J476" s="20" t="e">
        <f t="shared" si="574"/>
        <v>#N/A</v>
      </c>
      <c r="K476" s="20" t="e">
        <f t="shared" si="575"/>
        <v>#N/A</v>
      </c>
      <c r="L476" s="20" t="e">
        <f t="shared" si="576"/>
        <v>#N/A</v>
      </c>
      <c r="M476" s="20" t="e">
        <f t="shared" si="577"/>
        <v>#N/A</v>
      </c>
      <c r="N476" s="20" t="e">
        <f t="shared" si="578"/>
        <v>#N/A</v>
      </c>
      <c r="O476" s="21" t="e">
        <f t="shared" si="579"/>
        <v>#N/A</v>
      </c>
      <c r="P476" s="20"/>
      <c r="Q476" s="50" t="e">
        <f t="shared" si="580"/>
        <v>#N/A</v>
      </c>
      <c r="R476" s="50" t="e">
        <f t="shared" si="549"/>
        <v>#N/A</v>
      </c>
      <c r="S476" s="51" t="e">
        <f t="shared" si="581"/>
        <v>#N/A</v>
      </c>
      <c r="U476" s="34" t="e">
        <f>INDEX(Curves!$A$12:$AZ$907,$CA476,CB476)</f>
        <v>#N/A</v>
      </c>
      <c r="V476" s="34" t="e">
        <f>INDEX(Curves!$A$12:$AZ$907,$CA476,CC476)</f>
        <v>#N/A</v>
      </c>
      <c r="W476" s="34" t="e">
        <f>INDEX(Curves!$A$12:$AZ$907,$CA476,CD476)</f>
        <v>#N/A</v>
      </c>
      <c r="X476" s="34"/>
      <c r="Y476" s="34" t="e">
        <f>INDEX(Curves!$A$12:$AZ$907,$CA476,CF476)</f>
        <v>#N/A</v>
      </c>
      <c r="Z476" s="34" t="e">
        <f>INDEX(Curves!$A$12:$AZ$907,$CA476,CG476)</f>
        <v>#N/A</v>
      </c>
      <c r="AA476" s="34" t="e">
        <f>INDEX(Curves!$A$12:$AZ$907,$CA476,CH476)</f>
        <v>#N/A</v>
      </c>
      <c r="AB476" s="34"/>
      <c r="AC476" s="34" t="e">
        <f>INDEX(Curves!$A$12:$AZ$907,$CA476,CJ476)</f>
        <v>#N/A</v>
      </c>
      <c r="AD476" s="34" t="e">
        <f>INDEX(Curves!$A$12:$AZ$907,$CA476,CK476)</f>
        <v>#N/A</v>
      </c>
      <c r="AE476" s="34" t="e">
        <f>INDEX(Curves!$A$12:$AZ$907,$CA476,CL476)</f>
        <v>#N/A</v>
      </c>
      <c r="AF476" s="34"/>
      <c r="AG476" s="34" t="e">
        <f>INDEX(Curves!$A$12:$AZ$907,$CA476,CN476)</f>
        <v>#N/A</v>
      </c>
      <c r="AH476" s="34" t="e">
        <f>INDEX(Curves!$A$12:$AZ$907,$CA476,CO476)</f>
        <v>#N/A</v>
      </c>
      <c r="AI476" s="34" t="e">
        <f>INDEX(Curves!$A$12:$AZ$907,$CA476,CP476)</f>
        <v>#N/A</v>
      </c>
      <c r="AJ476" s="34"/>
      <c r="AK476" s="34" t="e">
        <f>INDEX(Curves!$A$12:$AZ$907,$CA476,CR476)</f>
        <v>#N/A</v>
      </c>
      <c r="AL476" s="34" t="e">
        <f>INDEX(Curves!$A$12:$AZ$907,$CA476,CS476)</f>
        <v>#N/A</v>
      </c>
      <c r="AM476" s="34" t="e">
        <f>INDEX(Curves!$A$12:$AZ$907,$CA476,CT476)</f>
        <v>#N/A</v>
      </c>
      <c r="AN476" s="34"/>
      <c r="AO476" s="34" t="e">
        <f>INDEX(Curves!$A$12:$AZ$907,$CA476,CV476)</f>
        <v>#N/A</v>
      </c>
      <c r="AP476" s="34" t="e">
        <f>INDEX(Curves!$A$12:$AZ$907,$CA476,CW476)</f>
        <v>#N/A</v>
      </c>
      <c r="AQ476" s="34" t="e">
        <f>INDEX(Curves!$A$12:$AZ$907,$CA476,CX476)</f>
        <v>#N/A</v>
      </c>
      <c r="AR476" s="34"/>
      <c r="AS476" s="34" t="e">
        <f>INDEX(Curves!$A$12:$AZ$907,$CA476,CZ476)</f>
        <v>#N/A</v>
      </c>
      <c r="AT476" s="34" t="e">
        <f>INDEX(Curves!$A$12:$AZ$907,$CA476,DA476)</f>
        <v>#N/A</v>
      </c>
      <c r="AU476" s="34" t="e">
        <f>INDEX(Curves!$A$12:$AZ$907,$CA476,DB476)</f>
        <v>#N/A</v>
      </c>
      <c r="AV476" s="34"/>
      <c r="AW476" s="34" t="e">
        <f>INDEX(Curves!$A$12:$AZ$907,$CA476,DD476)</f>
        <v>#N/A</v>
      </c>
      <c r="AX476" s="34" t="e">
        <f>INDEX(Curves!$A$12:$AZ$907,$CA476,DE476)</f>
        <v>#N/A</v>
      </c>
      <c r="AY476" s="34" t="e">
        <f>INDEX(Curves!$A$12:$AZ$907,$CA476,DF476)</f>
        <v>#N/A</v>
      </c>
      <c r="AZ476" s="34"/>
      <c r="BA476" s="34" t="e">
        <f>INDEX(Curves!$A$12:$AZ$907,$CA476,DH476)</f>
        <v>#N/A</v>
      </c>
      <c r="BB476" s="34" t="e">
        <f>INDEX(Curves!$A$12:$AZ$907,$CA476,DI476)</f>
        <v>#N/A</v>
      </c>
      <c r="BC476" s="34" t="e">
        <f>INDEX(Curves!$A$12:$AZ$907,$CA476,DJ476)</f>
        <v>#N/A</v>
      </c>
      <c r="BD476" s="34"/>
      <c r="BE476" s="34" t="e">
        <f>INDEX(Curves!$A$12:$AZ$907,$CA476,DL476)</f>
        <v>#N/A</v>
      </c>
      <c r="BF476" s="34" t="e">
        <f>INDEX(Curves!$A$12:$AZ$907,$CA476,DM476)</f>
        <v>#N/A</v>
      </c>
      <c r="BG476" s="34" t="e">
        <f>INDEX(Curves!$A$12:$AZ$907,$CA476,DN476)</f>
        <v>#N/A</v>
      </c>
      <c r="BH476" s="34"/>
      <c r="BI476" s="34" t="e">
        <f>INDEX(Curves!$A$12:$AZ$907,$CA476,DP476)</f>
        <v>#N/A</v>
      </c>
      <c r="BJ476" s="34" t="e">
        <f>INDEX(Curves!$A$12:$AZ$907,$CA476,DQ476)</f>
        <v>#N/A</v>
      </c>
      <c r="BK476" s="34" t="e">
        <f>INDEX(Curves!$A$12:$AZ$907,$CA476,DR476)</f>
        <v>#N/A</v>
      </c>
      <c r="BL476"/>
      <c r="BM476"/>
      <c r="BN476" s="17">
        <f t="shared" si="583"/>
        <v>36647</v>
      </c>
      <c r="BO476" s="17">
        <f t="shared" ref="BO476:BX476" si="607">EOMONTH(BN476,1)</f>
        <v>36707</v>
      </c>
      <c r="BP476" s="17">
        <f t="shared" si="607"/>
        <v>36738</v>
      </c>
      <c r="BQ476" s="17">
        <f t="shared" si="607"/>
        <v>36769</v>
      </c>
      <c r="BR476" s="17">
        <f t="shared" si="607"/>
        <v>36799</v>
      </c>
      <c r="BS476" s="17">
        <f t="shared" si="607"/>
        <v>36830</v>
      </c>
      <c r="BT476" s="17">
        <f t="shared" si="607"/>
        <v>36860</v>
      </c>
      <c r="BU476" s="17">
        <f t="shared" si="607"/>
        <v>36891</v>
      </c>
      <c r="BV476" s="17">
        <f t="shared" si="607"/>
        <v>36922</v>
      </c>
      <c r="BW476" s="17">
        <f t="shared" si="607"/>
        <v>36950</v>
      </c>
      <c r="BX476" s="17">
        <f t="shared" si="607"/>
        <v>36981</v>
      </c>
      <c r="BY476" s="9"/>
      <c r="CA476" s="12" t="e">
        <f>MATCH(C476,Curves!$C$12:$C$433,0)</f>
        <v>#N/A</v>
      </c>
      <c r="CB476" s="12">
        <f>MATCH(CONCATENATE("NG ",TEXT($BN476,"mmm-yyyy")),Curves!$11:$11,0)</f>
        <v>20</v>
      </c>
      <c r="CC476" s="12">
        <f>MATCH(CONCATENATE("B ",TEXT($BN476,"mmm-yyyy")),Curves!$11:$11,0)</f>
        <v>8</v>
      </c>
      <c r="CD476" s="12">
        <f>MATCH(CONCATENATE("DISC ",TEXT($BN476,"mmm-yyyy")),Curves!$11:$11,0)</f>
        <v>32</v>
      </c>
      <c r="CE476" s="12"/>
      <c r="CF476" s="12">
        <f>MATCH(CONCATENATE("NG ",TEXT($BO476,"mmm-yyyy")),Curves!$11:$11,0)</f>
        <v>21</v>
      </c>
      <c r="CG476" s="12">
        <f>MATCH(CONCATENATE("B ",TEXT($BO476,"mmm-yyyy")),Curves!$11:$11,0)</f>
        <v>9</v>
      </c>
      <c r="CH476" s="12">
        <f>MATCH(CONCATENATE("DISC ",TEXT($BO476,"mmm-yyyy")),Curves!$11:$11,0)</f>
        <v>33</v>
      </c>
      <c r="CI476" s="12"/>
      <c r="CJ476" s="12">
        <f>MATCH(CONCATENATE("NG ",TEXT($BP476,"mmm-yyyy")),Curves!$11:$11,0)</f>
        <v>22</v>
      </c>
      <c r="CK476" s="12">
        <f>MATCH(CONCATENATE("B ",TEXT($BP476,"mmm-yyyy")),Curves!$11:$11,0)</f>
        <v>10</v>
      </c>
      <c r="CL476" s="12">
        <f>MATCH(CONCATENATE("DISC ",TEXT($BP476,"mmm-yyyy")),Curves!$11:$11,0)</f>
        <v>34</v>
      </c>
      <c r="CM476" s="12"/>
      <c r="CN476" s="12">
        <f>MATCH(CONCATENATE("NG ",TEXT($BQ476,"mmm-yyyy")),Curves!$11:$11,0)</f>
        <v>23</v>
      </c>
      <c r="CO476" s="12">
        <f>MATCH(CONCATENATE("B ",TEXT($BQ476,"mmm-yyyy")),Curves!$11:$11,0)</f>
        <v>11</v>
      </c>
      <c r="CP476" s="12">
        <f>MATCH(CONCATENATE("DISC ",TEXT($BQ476,"mmm-yyyy")),Curves!$11:$11,0)</f>
        <v>35</v>
      </c>
      <c r="CQ476" s="12"/>
      <c r="CR476" s="12">
        <f>MATCH(CONCATENATE("NG ",TEXT($BR476,"mmm-yyyy")),Curves!$11:$11,0)</f>
        <v>24</v>
      </c>
      <c r="CS476" s="12">
        <f>MATCH(CONCATENATE("B ",TEXT($BR476,"mmm-yyyy")),Curves!$11:$11,0)</f>
        <v>12</v>
      </c>
      <c r="CT476" s="12">
        <f>MATCH(CONCATENATE("DISC ",TEXT($BR476,"mmm-yyyy")),Curves!$11:$11,0)</f>
        <v>36</v>
      </c>
      <c r="CU476" s="12"/>
      <c r="CV476" s="12">
        <f>MATCH(CONCATENATE("NG ",TEXT($BS476,"mmm-yyyy")),Curves!$11:$11,0)</f>
        <v>25</v>
      </c>
      <c r="CW476" s="12">
        <f>MATCH(CONCATENATE("B ",TEXT($BS476,"mmm-yyyy")),Curves!$11:$11,0)</f>
        <v>13</v>
      </c>
      <c r="CX476" s="12">
        <f>MATCH(CONCATENATE("DISC ",TEXT($BS476,"mmm-yyyy")),Curves!$11:$11,0)</f>
        <v>37</v>
      </c>
      <c r="CY476" s="12"/>
      <c r="CZ476" s="12">
        <f>MATCH(CONCATENATE("NG ",TEXT($BT476,"mmm-yyyy")),Curves!$11:$11,0)</f>
        <v>26</v>
      </c>
      <c r="DA476" s="12">
        <f>MATCH(CONCATENATE("B ",TEXT($BT476,"mmm-yyyy")),Curves!$11:$11,0)</f>
        <v>14</v>
      </c>
      <c r="DB476" s="12">
        <f>MATCH(CONCATENATE("DISC ",TEXT($BT476,"mmm-yyyy")),Curves!$11:$11,0)</f>
        <v>38</v>
      </c>
      <c r="DC476" s="12"/>
      <c r="DD476" s="12">
        <f>MATCH(CONCATENATE("NG ",TEXT($BU476,"mmm-yyyy")),Curves!$11:$11,0)</f>
        <v>27</v>
      </c>
      <c r="DE476" s="12">
        <f>MATCH(CONCATENATE("B ",TEXT($BU476,"mmm-yyyy")),Curves!$11:$11,0)</f>
        <v>15</v>
      </c>
      <c r="DF476" s="12">
        <f>MATCH(CONCATENATE("DISC ",TEXT($BU476,"mmm-yyyy")),Curves!$11:$11,0)</f>
        <v>39</v>
      </c>
      <c r="DG476" s="12"/>
      <c r="DH476" s="12">
        <f>MATCH(CONCATENATE("NG ",TEXT($BV476,"mmm-yyyy")),Curves!$11:$11,0)</f>
        <v>28</v>
      </c>
      <c r="DI476" s="12">
        <f>MATCH(CONCATENATE("B ",TEXT($BV476,"mmm-yyyy")),Curves!$11:$11,0)</f>
        <v>16</v>
      </c>
      <c r="DJ476" s="12">
        <f>MATCH(CONCATENATE("DISC ",TEXT($BV476,"mmm-yyyy")),Curves!$11:$11,0)</f>
        <v>40</v>
      </c>
      <c r="DL476" s="12">
        <f>MATCH(CONCATENATE("NG ",TEXT($BW476,"mmm-yyyy")),Curves!$11:$11,0)</f>
        <v>29</v>
      </c>
      <c r="DM476" s="12">
        <f>MATCH(CONCATENATE("B ",TEXT($BW476,"mmm-yyyy")),Curves!$11:$11,0)</f>
        <v>17</v>
      </c>
      <c r="DN476" s="12">
        <f>MATCH(CONCATENATE("DISC ",TEXT($BW476,"mmm-yyyy")),Curves!$11:$11,0)</f>
        <v>41</v>
      </c>
      <c r="DP476" s="12">
        <f>MATCH(CONCATENATE("NG ",TEXT($BX476,"mmm-yyyy")),Curves!$11:$11,0)</f>
        <v>30</v>
      </c>
      <c r="DQ476" s="12">
        <f>MATCH(CONCATENATE("B ",TEXT($BX476,"mmm-yyyy")),Curves!$11:$11,0)</f>
        <v>18</v>
      </c>
      <c r="DR476" s="12">
        <f>MATCH(CONCATENATE("DISC ",TEXT($BX476,"mmm-yyyy")),Curves!$11:$11,0)</f>
        <v>42</v>
      </c>
    </row>
    <row r="477" spans="2:122" x14ac:dyDescent="0.2">
      <c r="B477" s="6" t="str">
        <f t="shared" si="567"/>
        <v/>
      </c>
      <c r="C477" s="27" t="str">
        <f>IF(Curves!C486&lt;&gt;"",Curves!C486,"")</f>
        <v/>
      </c>
      <c r="D477" s="31"/>
      <c r="E477" s="20" t="e">
        <f t="shared" si="568"/>
        <v>#N/A</v>
      </c>
      <c r="F477" s="20" t="e">
        <f t="shared" si="570"/>
        <v>#N/A</v>
      </c>
      <c r="G477" s="20" t="e">
        <f t="shared" si="571"/>
        <v>#N/A</v>
      </c>
      <c r="H477" s="20" t="e">
        <f t="shared" si="572"/>
        <v>#N/A</v>
      </c>
      <c r="I477" s="20" t="e">
        <f t="shared" si="573"/>
        <v>#N/A</v>
      </c>
      <c r="J477" s="20" t="e">
        <f t="shared" si="574"/>
        <v>#N/A</v>
      </c>
      <c r="K477" s="20" t="e">
        <f t="shared" si="575"/>
        <v>#N/A</v>
      </c>
      <c r="L477" s="20" t="e">
        <f t="shared" si="576"/>
        <v>#N/A</v>
      </c>
      <c r="M477" s="20" t="e">
        <f t="shared" si="577"/>
        <v>#N/A</v>
      </c>
      <c r="N477" s="20" t="e">
        <f t="shared" si="578"/>
        <v>#N/A</v>
      </c>
      <c r="O477" s="21" t="e">
        <f t="shared" si="579"/>
        <v>#N/A</v>
      </c>
      <c r="P477" s="20"/>
      <c r="Q477" s="50" t="e">
        <f t="shared" si="580"/>
        <v>#N/A</v>
      </c>
      <c r="R477" s="50" t="e">
        <f t="shared" si="549"/>
        <v>#N/A</v>
      </c>
      <c r="S477" s="51" t="e">
        <f t="shared" si="581"/>
        <v>#N/A</v>
      </c>
      <c r="U477" s="34" t="e">
        <f>INDEX(Curves!$A$12:$AZ$907,$CA477,CB477)</f>
        <v>#N/A</v>
      </c>
      <c r="V477" s="34" t="e">
        <f>INDEX(Curves!$A$12:$AZ$907,$CA477,CC477)</f>
        <v>#N/A</v>
      </c>
      <c r="W477" s="34" t="e">
        <f>INDEX(Curves!$A$12:$AZ$907,$CA477,CD477)</f>
        <v>#N/A</v>
      </c>
      <c r="X477" s="34"/>
      <c r="Y477" s="34" t="e">
        <f>INDEX(Curves!$A$12:$AZ$907,$CA477,CF477)</f>
        <v>#N/A</v>
      </c>
      <c r="Z477" s="34" t="e">
        <f>INDEX(Curves!$A$12:$AZ$907,$CA477,CG477)</f>
        <v>#N/A</v>
      </c>
      <c r="AA477" s="34" t="e">
        <f>INDEX(Curves!$A$12:$AZ$907,$CA477,CH477)</f>
        <v>#N/A</v>
      </c>
      <c r="AB477" s="34"/>
      <c r="AC477" s="34" t="e">
        <f>INDEX(Curves!$A$12:$AZ$907,$CA477,CJ477)</f>
        <v>#N/A</v>
      </c>
      <c r="AD477" s="34" t="e">
        <f>INDEX(Curves!$A$12:$AZ$907,$CA477,CK477)</f>
        <v>#N/A</v>
      </c>
      <c r="AE477" s="34" t="e">
        <f>INDEX(Curves!$A$12:$AZ$907,$CA477,CL477)</f>
        <v>#N/A</v>
      </c>
      <c r="AF477" s="34"/>
      <c r="AG477" s="34" t="e">
        <f>INDEX(Curves!$A$12:$AZ$907,$CA477,CN477)</f>
        <v>#N/A</v>
      </c>
      <c r="AH477" s="34" t="e">
        <f>INDEX(Curves!$A$12:$AZ$907,$CA477,CO477)</f>
        <v>#N/A</v>
      </c>
      <c r="AI477" s="34" t="e">
        <f>INDEX(Curves!$A$12:$AZ$907,$CA477,CP477)</f>
        <v>#N/A</v>
      </c>
      <c r="AJ477" s="34"/>
      <c r="AK477" s="34" t="e">
        <f>INDEX(Curves!$A$12:$AZ$907,$CA477,CR477)</f>
        <v>#N/A</v>
      </c>
      <c r="AL477" s="34" t="e">
        <f>INDEX(Curves!$A$12:$AZ$907,$CA477,CS477)</f>
        <v>#N/A</v>
      </c>
      <c r="AM477" s="34" t="e">
        <f>INDEX(Curves!$A$12:$AZ$907,$CA477,CT477)</f>
        <v>#N/A</v>
      </c>
      <c r="AN477" s="34"/>
      <c r="AO477" s="34" t="e">
        <f>INDEX(Curves!$A$12:$AZ$907,$CA477,CV477)</f>
        <v>#N/A</v>
      </c>
      <c r="AP477" s="34" t="e">
        <f>INDEX(Curves!$A$12:$AZ$907,$CA477,CW477)</f>
        <v>#N/A</v>
      </c>
      <c r="AQ477" s="34" t="e">
        <f>INDEX(Curves!$A$12:$AZ$907,$CA477,CX477)</f>
        <v>#N/A</v>
      </c>
      <c r="AR477" s="34"/>
      <c r="AS477" s="34" t="e">
        <f>INDEX(Curves!$A$12:$AZ$907,$CA477,CZ477)</f>
        <v>#N/A</v>
      </c>
      <c r="AT477" s="34" t="e">
        <f>INDEX(Curves!$A$12:$AZ$907,$CA477,DA477)</f>
        <v>#N/A</v>
      </c>
      <c r="AU477" s="34" t="e">
        <f>INDEX(Curves!$A$12:$AZ$907,$CA477,DB477)</f>
        <v>#N/A</v>
      </c>
      <c r="AV477" s="34"/>
      <c r="AW477" s="34" t="e">
        <f>INDEX(Curves!$A$12:$AZ$907,$CA477,DD477)</f>
        <v>#N/A</v>
      </c>
      <c r="AX477" s="34" t="e">
        <f>INDEX(Curves!$A$12:$AZ$907,$CA477,DE477)</f>
        <v>#N/A</v>
      </c>
      <c r="AY477" s="34" t="e">
        <f>INDEX(Curves!$A$12:$AZ$907,$CA477,DF477)</f>
        <v>#N/A</v>
      </c>
      <c r="AZ477" s="34"/>
      <c r="BA477" s="34" t="e">
        <f>INDEX(Curves!$A$12:$AZ$907,$CA477,DH477)</f>
        <v>#N/A</v>
      </c>
      <c r="BB477" s="34" t="e">
        <f>INDEX(Curves!$A$12:$AZ$907,$CA477,DI477)</f>
        <v>#N/A</v>
      </c>
      <c r="BC477" s="34" t="e">
        <f>INDEX(Curves!$A$12:$AZ$907,$CA477,DJ477)</f>
        <v>#N/A</v>
      </c>
      <c r="BD477" s="34"/>
      <c r="BE477" s="34" t="e">
        <f>INDEX(Curves!$A$12:$AZ$907,$CA477,DL477)</f>
        <v>#N/A</v>
      </c>
      <c r="BF477" s="34" t="e">
        <f>INDEX(Curves!$A$12:$AZ$907,$CA477,DM477)</f>
        <v>#N/A</v>
      </c>
      <c r="BG477" s="34" t="e">
        <f>INDEX(Curves!$A$12:$AZ$907,$CA477,DN477)</f>
        <v>#N/A</v>
      </c>
      <c r="BH477" s="34"/>
      <c r="BI477" s="34" t="e">
        <f>INDEX(Curves!$A$12:$AZ$907,$CA477,DP477)</f>
        <v>#N/A</v>
      </c>
      <c r="BJ477" s="34" t="e">
        <f>INDEX(Curves!$A$12:$AZ$907,$CA477,DQ477)</f>
        <v>#N/A</v>
      </c>
      <c r="BK477" s="34" t="e">
        <f>INDEX(Curves!$A$12:$AZ$907,$CA477,DR477)</f>
        <v>#N/A</v>
      </c>
      <c r="BL477"/>
      <c r="BM477"/>
      <c r="BN477" s="17">
        <f t="shared" si="583"/>
        <v>36647</v>
      </c>
      <c r="BO477" s="17">
        <f t="shared" ref="BO477:BX477" si="608">EOMONTH(BN477,1)</f>
        <v>36707</v>
      </c>
      <c r="BP477" s="17">
        <f t="shared" si="608"/>
        <v>36738</v>
      </c>
      <c r="BQ477" s="17">
        <f t="shared" si="608"/>
        <v>36769</v>
      </c>
      <c r="BR477" s="17">
        <f t="shared" si="608"/>
        <v>36799</v>
      </c>
      <c r="BS477" s="17">
        <f t="shared" si="608"/>
        <v>36830</v>
      </c>
      <c r="BT477" s="17">
        <f t="shared" si="608"/>
        <v>36860</v>
      </c>
      <c r="BU477" s="17">
        <f t="shared" si="608"/>
        <v>36891</v>
      </c>
      <c r="BV477" s="17">
        <f t="shared" si="608"/>
        <v>36922</v>
      </c>
      <c r="BW477" s="17">
        <f t="shared" si="608"/>
        <v>36950</v>
      </c>
      <c r="BX477" s="17">
        <f t="shared" si="608"/>
        <v>36981</v>
      </c>
      <c r="BY477" s="9"/>
      <c r="CA477" s="12" t="e">
        <f>MATCH(C477,Curves!$C$12:$C$433,0)</f>
        <v>#N/A</v>
      </c>
      <c r="CB477" s="12">
        <f>MATCH(CONCATENATE("NG ",TEXT($BN477,"mmm-yyyy")),Curves!$11:$11,0)</f>
        <v>20</v>
      </c>
      <c r="CC477" s="12">
        <f>MATCH(CONCATENATE("B ",TEXT($BN477,"mmm-yyyy")),Curves!$11:$11,0)</f>
        <v>8</v>
      </c>
      <c r="CD477" s="12">
        <f>MATCH(CONCATENATE("DISC ",TEXT($BN477,"mmm-yyyy")),Curves!$11:$11,0)</f>
        <v>32</v>
      </c>
      <c r="CE477" s="12"/>
      <c r="CF477" s="12">
        <f>MATCH(CONCATENATE("NG ",TEXT($BO477,"mmm-yyyy")),Curves!$11:$11,0)</f>
        <v>21</v>
      </c>
      <c r="CG477" s="12">
        <f>MATCH(CONCATENATE("B ",TEXT($BO477,"mmm-yyyy")),Curves!$11:$11,0)</f>
        <v>9</v>
      </c>
      <c r="CH477" s="12">
        <f>MATCH(CONCATENATE("DISC ",TEXT($BO477,"mmm-yyyy")),Curves!$11:$11,0)</f>
        <v>33</v>
      </c>
      <c r="CI477" s="12"/>
      <c r="CJ477" s="12">
        <f>MATCH(CONCATENATE("NG ",TEXT($BP477,"mmm-yyyy")),Curves!$11:$11,0)</f>
        <v>22</v>
      </c>
      <c r="CK477" s="12">
        <f>MATCH(CONCATENATE("B ",TEXT($BP477,"mmm-yyyy")),Curves!$11:$11,0)</f>
        <v>10</v>
      </c>
      <c r="CL477" s="12">
        <f>MATCH(CONCATENATE("DISC ",TEXT($BP477,"mmm-yyyy")),Curves!$11:$11,0)</f>
        <v>34</v>
      </c>
      <c r="CM477" s="12"/>
      <c r="CN477" s="12">
        <f>MATCH(CONCATENATE("NG ",TEXT($BQ477,"mmm-yyyy")),Curves!$11:$11,0)</f>
        <v>23</v>
      </c>
      <c r="CO477" s="12">
        <f>MATCH(CONCATENATE("B ",TEXT($BQ477,"mmm-yyyy")),Curves!$11:$11,0)</f>
        <v>11</v>
      </c>
      <c r="CP477" s="12">
        <f>MATCH(CONCATENATE("DISC ",TEXT($BQ477,"mmm-yyyy")),Curves!$11:$11,0)</f>
        <v>35</v>
      </c>
      <c r="CQ477" s="12"/>
      <c r="CR477" s="12">
        <f>MATCH(CONCATENATE("NG ",TEXT($BR477,"mmm-yyyy")),Curves!$11:$11,0)</f>
        <v>24</v>
      </c>
      <c r="CS477" s="12">
        <f>MATCH(CONCATENATE("B ",TEXT($BR477,"mmm-yyyy")),Curves!$11:$11,0)</f>
        <v>12</v>
      </c>
      <c r="CT477" s="12">
        <f>MATCH(CONCATENATE("DISC ",TEXT($BR477,"mmm-yyyy")),Curves!$11:$11,0)</f>
        <v>36</v>
      </c>
      <c r="CU477" s="12"/>
      <c r="CV477" s="12">
        <f>MATCH(CONCATENATE("NG ",TEXT($BS477,"mmm-yyyy")),Curves!$11:$11,0)</f>
        <v>25</v>
      </c>
      <c r="CW477" s="12">
        <f>MATCH(CONCATENATE("B ",TEXT($BS477,"mmm-yyyy")),Curves!$11:$11,0)</f>
        <v>13</v>
      </c>
      <c r="CX477" s="12">
        <f>MATCH(CONCATENATE("DISC ",TEXT($BS477,"mmm-yyyy")),Curves!$11:$11,0)</f>
        <v>37</v>
      </c>
      <c r="CY477" s="12"/>
      <c r="CZ477" s="12">
        <f>MATCH(CONCATENATE("NG ",TEXT($BT477,"mmm-yyyy")),Curves!$11:$11,0)</f>
        <v>26</v>
      </c>
      <c r="DA477" s="12">
        <f>MATCH(CONCATENATE("B ",TEXT($BT477,"mmm-yyyy")),Curves!$11:$11,0)</f>
        <v>14</v>
      </c>
      <c r="DB477" s="12">
        <f>MATCH(CONCATENATE("DISC ",TEXT($BT477,"mmm-yyyy")),Curves!$11:$11,0)</f>
        <v>38</v>
      </c>
      <c r="DC477" s="12"/>
      <c r="DD477" s="12">
        <f>MATCH(CONCATENATE("NG ",TEXT($BU477,"mmm-yyyy")),Curves!$11:$11,0)</f>
        <v>27</v>
      </c>
      <c r="DE477" s="12">
        <f>MATCH(CONCATENATE("B ",TEXT($BU477,"mmm-yyyy")),Curves!$11:$11,0)</f>
        <v>15</v>
      </c>
      <c r="DF477" s="12">
        <f>MATCH(CONCATENATE("DISC ",TEXT($BU477,"mmm-yyyy")),Curves!$11:$11,0)</f>
        <v>39</v>
      </c>
      <c r="DG477" s="12"/>
      <c r="DH477" s="12">
        <f>MATCH(CONCATENATE("NG ",TEXT($BV477,"mmm-yyyy")),Curves!$11:$11,0)</f>
        <v>28</v>
      </c>
      <c r="DI477" s="12">
        <f>MATCH(CONCATENATE("B ",TEXT($BV477,"mmm-yyyy")),Curves!$11:$11,0)</f>
        <v>16</v>
      </c>
      <c r="DJ477" s="12">
        <f>MATCH(CONCATENATE("DISC ",TEXT($BV477,"mmm-yyyy")),Curves!$11:$11,0)</f>
        <v>40</v>
      </c>
      <c r="DL477" s="12">
        <f>MATCH(CONCATENATE("NG ",TEXT($BW477,"mmm-yyyy")),Curves!$11:$11,0)</f>
        <v>29</v>
      </c>
      <c r="DM477" s="12">
        <f>MATCH(CONCATENATE("B ",TEXT($BW477,"mmm-yyyy")),Curves!$11:$11,0)</f>
        <v>17</v>
      </c>
      <c r="DN477" s="12">
        <f>MATCH(CONCATENATE("DISC ",TEXT($BW477,"mmm-yyyy")),Curves!$11:$11,0)</f>
        <v>41</v>
      </c>
      <c r="DP477" s="12">
        <f>MATCH(CONCATENATE("NG ",TEXT($BX477,"mmm-yyyy")),Curves!$11:$11,0)</f>
        <v>30</v>
      </c>
      <c r="DQ477" s="12">
        <f>MATCH(CONCATENATE("B ",TEXT($BX477,"mmm-yyyy")),Curves!$11:$11,0)</f>
        <v>18</v>
      </c>
      <c r="DR477" s="12">
        <f>MATCH(CONCATENATE("DISC ",TEXT($BX477,"mmm-yyyy")),Curves!$11:$11,0)</f>
        <v>42</v>
      </c>
    </row>
    <row r="478" spans="2:122" x14ac:dyDescent="0.2">
      <c r="B478" s="6" t="str">
        <f t="shared" si="567"/>
        <v/>
      </c>
      <c r="C478" s="27" t="str">
        <f>IF(Curves!C487&lt;&gt;"",Curves!C487,"")</f>
        <v/>
      </c>
      <c r="D478" s="31"/>
      <c r="E478" s="20" t="e">
        <f t="shared" si="568"/>
        <v>#N/A</v>
      </c>
      <c r="F478" s="20" t="e">
        <f t="shared" si="570"/>
        <v>#N/A</v>
      </c>
      <c r="G478" s="20" t="e">
        <f t="shared" si="571"/>
        <v>#N/A</v>
      </c>
      <c r="H478" s="20" t="e">
        <f t="shared" si="572"/>
        <v>#N/A</v>
      </c>
      <c r="I478" s="20" t="e">
        <f t="shared" si="573"/>
        <v>#N/A</v>
      </c>
      <c r="J478" s="20" t="e">
        <f t="shared" si="574"/>
        <v>#N/A</v>
      </c>
      <c r="K478" s="20" t="e">
        <f t="shared" si="575"/>
        <v>#N/A</v>
      </c>
      <c r="L478" s="20" t="e">
        <f t="shared" si="576"/>
        <v>#N/A</v>
      </c>
      <c r="M478" s="20" t="e">
        <f t="shared" si="577"/>
        <v>#N/A</v>
      </c>
      <c r="N478" s="20" t="e">
        <f t="shared" si="578"/>
        <v>#N/A</v>
      </c>
      <c r="O478" s="21" t="e">
        <f t="shared" si="579"/>
        <v>#N/A</v>
      </c>
      <c r="P478" s="20"/>
      <c r="Q478" s="50" t="e">
        <f t="shared" si="580"/>
        <v>#N/A</v>
      </c>
      <c r="R478" s="50" t="e">
        <f t="shared" si="549"/>
        <v>#N/A</v>
      </c>
      <c r="S478" s="51" t="e">
        <f t="shared" si="581"/>
        <v>#N/A</v>
      </c>
      <c r="U478" s="34" t="e">
        <f>INDEX(Curves!$A$12:$AZ$907,$CA478,CB478)</f>
        <v>#N/A</v>
      </c>
      <c r="V478" s="34" t="e">
        <f>INDEX(Curves!$A$12:$AZ$907,$CA478,CC478)</f>
        <v>#N/A</v>
      </c>
      <c r="W478" s="34" t="e">
        <f>INDEX(Curves!$A$12:$AZ$907,$CA478,CD478)</f>
        <v>#N/A</v>
      </c>
      <c r="X478" s="34"/>
      <c r="Y478" s="34" t="e">
        <f>INDEX(Curves!$A$12:$AZ$907,$CA478,CF478)</f>
        <v>#N/A</v>
      </c>
      <c r="Z478" s="34" t="e">
        <f>INDEX(Curves!$A$12:$AZ$907,$CA478,CG478)</f>
        <v>#N/A</v>
      </c>
      <c r="AA478" s="34" t="e">
        <f>INDEX(Curves!$A$12:$AZ$907,$CA478,CH478)</f>
        <v>#N/A</v>
      </c>
      <c r="AB478" s="34"/>
      <c r="AC478" s="34" t="e">
        <f>INDEX(Curves!$A$12:$AZ$907,$CA478,CJ478)</f>
        <v>#N/A</v>
      </c>
      <c r="AD478" s="34" t="e">
        <f>INDEX(Curves!$A$12:$AZ$907,$CA478,CK478)</f>
        <v>#N/A</v>
      </c>
      <c r="AE478" s="34" t="e">
        <f>INDEX(Curves!$A$12:$AZ$907,$CA478,CL478)</f>
        <v>#N/A</v>
      </c>
      <c r="AF478" s="34"/>
      <c r="AG478" s="34" t="e">
        <f>INDEX(Curves!$A$12:$AZ$907,$CA478,CN478)</f>
        <v>#N/A</v>
      </c>
      <c r="AH478" s="34" t="e">
        <f>INDEX(Curves!$A$12:$AZ$907,$CA478,CO478)</f>
        <v>#N/A</v>
      </c>
      <c r="AI478" s="34" t="e">
        <f>INDEX(Curves!$A$12:$AZ$907,$CA478,CP478)</f>
        <v>#N/A</v>
      </c>
      <c r="AJ478" s="34"/>
      <c r="AK478" s="34" t="e">
        <f>INDEX(Curves!$A$12:$AZ$907,$CA478,CR478)</f>
        <v>#N/A</v>
      </c>
      <c r="AL478" s="34" t="e">
        <f>INDEX(Curves!$A$12:$AZ$907,$CA478,CS478)</f>
        <v>#N/A</v>
      </c>
      <c r="AM478" s="34" t="e">
        <f>INDEX(Curves!$A$12:$AZ$907,$CA478,CT478)</f>
        <v>#N/A</v>
      </c>
      <c r="AN478" s="34"/>
      <c r="AO478" s="34" t="e">
        <f>INDEX(Curves!$A$12:$AZ$907,$CA478,CV478)</f>
        <v>#N/A</v>
      </c>
      <c r="AP478" s="34" t="e">
        <f>INDEX(Curves!$A$12:$AZ$907,$CA478,CW478)</f>
        <v>#N/A</v>
      </c>
      <c r="AQ478" s="34" t="e">
        <f>INDEX(Curves!$A$12:$AZ$907,$CA478,CX478)</f>
        <v>#N/A</v>
      </c>
      <c r="AR478" s="34"/>
      <c r="AS478" s="34" t="e">
        <f>INDEX(Curves!$A$12:$AZ$907,$CA478,CZ478)</f>
        <v>#N/A</v>
      </c>
      <c r="AT478" s="34" t="e">
        <f>INDEX(Curves!$A$12:$AZ$907,$CA478,DA478)</f>
        <v>#N/A</v>
      </c>
      <c r="AU478" s="34" t="e">
        <f>INDEX(Curves!$A$12:$AZ$907,$CA478,DB478)</f>
        <v>#N/A</v>
      </c>
      <c r="AV478" s="34"/>
      <c r="AW478" s="34" t="e">
        <f>INDEX(Curves!$A$12:$AZ$907,$CA478,DD478)</f>
        <v>#N/A</v>
      </c>
      <c r="AX478" s="34" t="e">
        <f>INDEX(Curves!$A$12:$AZ$907,$CA478,DE478)</f>
        <v>#N/A</v>
      </c>
      <c r="AY478" s="34" t="e">
        <f>INDEX(Curves!$A$12:$AZ$907,$CA478,DF478)</f>
        <v>#N/A</v>
      </c>
      <c r="AZ478" s="34"/>
      <c r="BA478" s="34" t="e">
        <f>INDEX(Curves!$A$12:$AZ$907,$CA478,DH478)</f>
        <v>#N/A</v>
      </c>
      <c r="BB478" s="34" t="e">
        <f>INDEX(Curves!$A$12:$AZ$907,$CA478,DI478)</f>
        <v>#N/A</v>
      </c>
      <c r="BC478" s="34" t="e">
        <f>INDEX(Curves!$A$12:$AZ$907,$CA478,DJ478)</f>
        <v>#N/A</v>
      </c>
      <c r="BD478" s="34"/>
      <c r="BE478" s="34" t="e">
        <f>INDEX(Curves!$A$12:$AZ$907,$CA478,DL478)</f>
        <v>#N/A</v>
      </c>
      <c r="BF478" s="34" t="e">
        <f>INDEX(Curves!$A$12:$AZ$907,$CA478,DM478)</f>
        <v>#N/A</v>
      </c>
      <c r="BG478" s="34" t="e">
        <f>INDEX(Curves!$A$12:$AZ$907,$CA478,DN478)</f>
        <v>#N/A</v>
      </c>
      <c r="BH478" s="34"/>
      <c r="BI478" s="34" t="e">
        <f>INDEX(Curves!$A$12:$AZ$907,$CA478,DP478)</f>
        <v>#N/A</v>
      </c>
      <c r="BJ478" s="34" t="e">
        <f>INDEX(Curves!$A$12:$AZ$907,$CA478,DQ478)</f>
        <v>#N/A</v>
      </c>
      <c r="BK478" s="34" t="e">
        <f>INDEX(Curves!$A$12:$AZ$907,$CA478,DR478)</f>
        <v>#N/A</v>
      </c>
      <c r="BL478"/>
      <c r="BM478"/>
      <c r="BN478" s="17">
        <f t="shared" si="583"/>
        <v>36647</v>
      </c>
      <c r="BO478" s="17">
        <f t="shared" ref="BO478:BX478" si="609">EOMONTH(BN478,1)</f>
        <v>36707</v>
      </c>
      <c r="BP478" s="17">
        <f t="shared" si="609"/>
        <v>36738</v>
      </c>
      <c r="BQ478" s="17">
        <f t="shared" si="609"/>
        <v>36769</v>
      </c>
      <c r="BR478" s="17">
        <f t="shared" si="609"/>
        <v>36799</v>
      </c>
      <c r="BS478" s="17">
        <f t="shared" si="609"/>
        <v>36830</v>
      </c>
      <c r="BT478" s="17">
        <f t="shared" si="609"/>
        <v>36860</v>
      </c>
      <c r="BU478" s="17">
        <f t="shared" si="609"/>
        <v>36891</v>
      </c>
      <c r="BV478" s="17">
        <f t="shared" si="609"/>
        <v>36922</v>
      </c>
      <c r="BW478" s="17">
        <f t="shared" si="609"/>
        <v>36950</v>
      </c>
      <c r="BX478" s="17">
        <f t="shared" si="609"/>
        <v>36981</v>
      </c>
      <c r="BY478" s="9"/>
      <c r="CA478" s="12" t="e">
        <f>MATCH(C478,Curves!$C$12:$C$433,0)</f>
        <v>#N/A</v>
      </c>
      <c r="CB478" s="12">
        <f>MATCH(CONCATENATE("NG ",TEXT($BN478,"mmm-yyyy")),Curves!$11:$11,0)</f>
        <v>20</v>
      </c>
      <c r="CC478" s="12">
        <f>MATCH(CONCATENATE("B ",TEXT($BN478,"mmm-yyyy")),Curves!$11:$11,0)</f>
        <v>8</v>
      </c>
      <c r="CD478" s="12">
        <f>MATCH(CONCATENATE("DISC ",TEXT($BN478,"mmm-yyyy")),Curves!$11:$11,0)</f>
        <v>32</v>
      </c>
      <c r="CE478" s="12"/>
      <c r="CF478" s="12">
        <f>MATCH(CONCATENATE("NG ",TEXT($BO478,"mmm-yyyy")),Curves!$11:$11,0)</f>
        <v>21</v>
      </c>
      <c r="CG478" s="12">
        <f>MATCH(CONCATENATE("B ",TEXT($BO478,"mmm-yyyy")),Curves!$11:$11,0)</f>
        <v>9</v>
      </c>
      <c r="CH478" s="12">
        <f>MATCH(CONCATENATE("DISC ",TEXT($BO478,"mmm-yyyy")),Curves!$11:$11,0)</f>
        <v>33</v>
      </c>
      <c r="CI478" s="12"/>
      <c r="CJ478" s="12">
        <f>MATCH(CONCATENATE("NG ",TEXT($BP478,"mmm-yyyy")),Curves!$11:$11,0)</f>
        <v>22</v>
      </c>
      <c r="CK478" s="12">
        <f>MATCH(CONCATENATE("B ",TEXT($BP478,"mmm-yyyy")),Curves!$11:$11,0)</f>
        <v>10</v>
      </c>
      <c r="CL478" s="12">
        <f>MATCH(CONCATENATE("DISC ",TEXT($BP478,"mmm-yyyy")),Curves!$11:$11,0)</f>
        <v>34</v>
      </c>
      <c r="CM478" s="12"/>
      <c r="CN478" s="12">
        <f>MATCH(CONCATENATE("NG ",TEXT($BQ478,"mmm-yyyy")),Curves!$11:$11,0)</f>
        <v>23</v>
      </c>
      <c r="CO478" s="12">
        <f>MATCH(CONCATENATE("B ",TEXT($BQ478,"mmm-yyyy")),Curves!$11:$11,0)</f>
        <v>11</v>
      </c>
      <c r="CP478" s="12">
        <f>MATCH(CONCATENATE("DISC ",TEXT($BQ478,"mmm-yyyy")),Curves!$11:$11,0)</f>
        <v>35</v>
      </c>
      <c r="CQ478" s="12"/>
      <c r="CR478" s="12">
        <f>MATCH(CONCATENATE("NG ",TEXT($BR478,"mmm-yyyy")),Curves!$11:$11,0)</f>
        <v>24</v>
      </c>
      <c r="CS478" s="12">
        <f>MATCH(CONCATENATE("B ",TEXT($BR478,"mmm-yyyy")),Curves!$11:$11,0)</f>
        <v>12</v>
      </c>
      <c r="CT478" s="12">
        <f>MATCH(CONCATENATE("DISC ",TEXT($BR478,"mmm-yyyy")),Curves!$11:$11,0)</f>
        <v>36</v>
      </c>
      <c r="CU478" s="12"/>
      <c r="CV478" s="12">
        <f>MATCH(CONCATENATE("NG ",TEXT($BS478,"mmm-yyyy")),Curves!$11:$11,0)</f>
        <v>25</v>
      </c>
      <c r="CW478" s="12">
        <f>MATCH(CONCATENATE("B ",TEXT($BS478,"mmm-yyyy")),Curves!$11:$11,0)</f>
        <v>13</v>
      </c>
      <c r="CX478" s="12">
        <f>MATCH(CONCATENATE("DISC ",TEXT($BS478,"mmm-yyyy")),Curves!$11:$11,0)</f>
        <v>37</v>
      </c>
      <c r="CY478" s="12"/>
      <c r="CZ478" s="12">
        <f>MATCH(CONCATENATE("NG ",TEXT($BT478,"mmm-yyyy")),Curves!$11:$11,0)</f>
        <v>26</v>
      </c>
      <c r="DA478" s="12">
        <f>MATCH(CONCATENATE("B ",TEXT($BT478,"mmm-yyyy")),Curves!$11:$11,0)</f>
        <v>14</v>
      </c>
      <c r="DB478" s="12">
        <f>MATCH(CONCATENATE("DISC ",TEXT($BT478,"mmm-yyyy")),Curves!$11:$11,0)</f>
        <v>38</v>
      </c>
      <c r="DC478" s="12"/>
      <c r="DD478" s="12">
        <f>MATCH(CONCATENATE("NG ",TEXT($BU478,"mmm-yyyy")),Curves!$11:$11,0)</f>
        <v>27</v>
      </c>
      <c r="DE478" s="12">
        <f>MATCH(CONCATENATE("B ",TEXT($BU478,"mmm-yyyy")),Curves!$11:$11,0)</f>
        <v>15</v>
      </c>
      <c r="DF478" s="12">
        <f>MATCH(CONCATENATE("DISC ",TEXT($BU478,"mmm-yyyy")),Curves!$11:$11,0)</f>
        <v>39</v>
      </c>
      <c r="DG478" s="12"/>
      <c r="DH478" s="12">
        <f>MATCH(CONCATENATE("NG ",TEXT($BV478,"mmm-yyyy")),Curves!$11:$11,0)</f>
        <v>28</v>
      </c>
      <c r="DI478" s="12">
        <f>MATCH(CONCATENATE("B ",TEXT($BV478,"mmm-yyyy")),Curves!$11:$11,0)</f>
        <v>16</v>
      </c>
      <c r="DJ478" s="12">
        <f>MATCH(CONCATENATE("DISC ",TEXT($BV478,"mmm-yyyy")),Curves!$11:$11,0)</f>
        <v>40</v>
      </c>
      <c r="DL478" s="12">
        <f>MATCH(CONCATENATE("NG ",TEXT($BW478,"mmm-yyyy")),Curves!$11:$11,0)</f>
        <v>29</v>
      </c>
      <c r="DM478" s="12">
        <f>MATCH(CONCATENATE("B ",TEXT($BW478,"mmm-yyyy")),Curves!$11:$11,0)</f>
        <v>17</v>
      </c>
      <c r="DN478" s="12">
        <f>MATCH(CONCATENATE("DISC ",TEXT($BW478,"mmm-yyyy")),Curves!$11:$11,0)</f>
        <v>41</v>
      </c>
      <c r="DP478" s="12">
        <f>MATCH(CONCATENATE("NG ",TEXT($BX478,"mmm-yyyy")),Curves!$11:$11,0)</f>
        <v>30</v>
      </c>
      <c r="DQ478" s="12">
        <f>MATCH(CONCATENATE("B ",TEXT($BX478,"mmm-yyyy")),Curves!$11:$11,0)</f>
        <v>18</v>
      </c>
      <c r="DR478" s="12">
        <f>MATCH(CONCATENATE("DISC ",TEXT($BX478,"mmm-yyyy")),Curves!$11:$11,0)</f>
        <v>42</v>
      </c>
    </row>
    <row r="479" spans="2:122" x14ac:dyDescent="0.2">
      <c r="B479" s="6" t="str">
        <f t="shared" si="567"/>
        <v/>
      </c>
      <c r="C479" s="27" t="str">
        <f>IF(Curves!C488&lt;&gt;"",Curves!C488,"")</f>
        <v/>
      </c>
      <c r="D479" s="31"/>
      <c r="E479" s="20" t="e">
        <f t="shared" si="568"/>
        <v>#N/A</v>
      </c>
      <c r="F479" s="20" t="e">
        <f t="shared" si="570"/>
        <v>#N/A</v>
      </c>
      <c r="G479" s="20" t="e">
        <f t="shared" si="571"/>
        <v>#N/A</v>
      </c>
      <c r="H479" s="20" t="e">
        <f t="shared" si="572"/>
        <v>#N/A</v>
      </c>
      <c r="I479" s="20" t="e">
        <f t="shared" si="573"/>
        <v>#N/A</v>
      </c>
      <c r="J479" s="20" t="e">
        <f t="shared" si="574"/>
        <v>#N/A</v>
      </c>
      <c r="K479" s="20" t="e">
        <f t="shared" si="575"/>
        <v>#N/A</v>
      </c>
      <c r="L479" s="20" t="e">
        <f t="shared" si="576"/>
        <v>#N/A</v>
      </c>
      <c r="M479" s="20" t="e">
        <f t="shared" si="577"/>
        <v>#N/A</v>
      </c>
      <c r="N479" s="20" t="e">
        <f t="shared" si="578"/>
        <v>#N/A</v>
      </c>
      <c r="O479" s="21" t="e">
        <f t="shared" si="579"/>
        <v>#N/A</v>
      </c>
      <c r="P479" s="20"/>
      <c r="Q479" s="50" t="e">
        <f t="shared" si="580"/>
        <v>#N/A</v>
      </c>
      <c r="R479" s="50" t="e">
        <f t="shared" si="549"/>
        <v>#N/A</v>
      </c>
      <c r="S479" s="51" t="e">
        <f t="shared" si="581"/>
        <v>#N/A</v>
      </c>
      <c r="U479" s="34" t="e">
        <f>INDEX(Curves!$A$12:$AZ$907,$CA479,CB479)</f>
        <v>#N/A</v>
      </c>
      <c r="V479" s="34" t="e">
        <f>INDEX(Curves!$A$12:$AZ$907,$CA479,CC479)</f>
        <v>#N/A</v>
      </c>
      <c r="W479" s="34" t="e">
        <f>INDEX(Curves!$A$12:$AZ$907,$CA479,CD479)</f>
        <v>#N/A</v>
      </c>
      <c r="X479" s="34"/>
      <c r="Y479" s="34" t="e">
        <f>INDEX(Curves!$A$12:$AZ$907,$CA479,CF479)</f>
        <v>#N/A</v>
      </c>
      <c r="Z479" s="34" t="e">
        <f>INDEX(Curves!$A$12:$AZ$907,$CA479,CG479)</f>
        <v>#N/A</v>
      </c>
      <c r="AA479" s="34" t="e">
        <f>INDEX(Curves!$A$12:$AZ$907,$CA479,CH479)</f>
        <v>#N/A</v>
      </c>
      <c r="AB479" s="34"/>
      <c r="AC479" s="34" t="e">
        <f>INDEX(Curves!$A$12:$AZ$907,$CA479,CJ479)</f>
        <v>#N/A</v>
      </c>
      <c r="AD479" s="34" t="e">
        <f>INDEX(Curves!$A$12:$AZ$907,$CA479,CK479)</f>
        <v>#N/A</v>
      </c>
      <c r="AE479" s="34" t="e">
        <f>INDEX(Curves!$A$12:$AZ$907,$CA479,CL479)</f>
        <v>#N/A</v>
      </c>
      <c r="AF479" s="34"/>
      <c r="AG479" s="34" t="e">
        <f>INDEX(Curves!$A$12:$AZ$907,$CA479,CN479)</f>
        <v>#N/A</v>
      </c>
      <c r="AH479" s="34" t="e">
        <f>INDEX(Curves!$A$12:$AZ$907,$CA479,CO479)</f>
        <v>#N/A</v>
      </c>
      <c r="AI479" s="34" t="e">
        <f>INDEX(Curves!$A$12:$AZ$907,$CA479,CP479)</f>
        <v>#N/A</v>
      </c>
      <c r="AJ479" s="34"/>
      <c r="AK479" s="34" t="e">
        <f>INDEX(Curves!$A$12:$AZ$907,$CA479,CR479)</f>
        <v>#N/A</v>
      </c>
      <c r="AL479" s="34" t="e">
        <f>INDEX(Curves!$A$12:$AZ$907,$CA479,CS479)</f>
        <v>#N/A</v>
      </c>
      <c r="AM479" s="34" t="e">
        <f>INDEX(Curves!$A$12:$AZ$907,$CA479,CT479)</f>
        <v>#N/A</v>
      </c>
      <c r="AN479" s="34"/>
      <c r="AO479" s="34" t="e">
        <f>INDEX(Curves!$A$12:$AZ$907,$CA479,CV479)</f>
        <v>#N/A</v>
      </c>
      <c r="AP479" s="34" t="e">
        <f>INDEX(Curves!$A$12:$AZ$907,$CA479,CW479)</f>
        <v>#N/A</v>
      </c>
      <c r="AQ479" s="34" t="e">
        <f>INDEX(Curves!$A$12:$AZ$907,$CA479,CX479)</f>
        <v>#N/A</v>
      </c>
      <c r="AR479" s="34"/>
      <c r="AS479" s="34" t="e">
        <f>INDEX(Curves!$A$12:$AZ$907,$CA479,CZ479)</f>
        <v>#N/A</v>
      </c>
      <c r="AT479" s="34" t="e">
        <f>INDEX(Curves!$A$12:$AZ$907,$CA479,DA479)</f>
        <v>#N/A</v>
      </c>
      <c r="AU479" s="34" t="e">
        <f>INDEX(Curves!$A$12:$AZ$907,$CA479,DB479)</f>
        <v>#N/A</v>
      </c>
      <c r="AV479" s="34"/>
      <c r="AW479" s="34" t="e">
        <f>INDEX(Curves!$A$12:$AZ$907,$CA479,DD479)</f>
        <v>#N/A</v>
      </c>
      <c r="AX479" s="34" t="e">
        <f>INDEX(Curves!$A$12:$AZ$907,$CA479,DE479)</f>
        <v>#N/A</v>
      </c>
      <c r="AY479" s="34" t="e">
        <f>INDEX(Curves!$A$12:$AZ$907,$CA479,DF479)</f>
        <v>#N/A</v>
      </c>
      <c r="AZ479" s="34"/>
      <c r="BA479" s="34" t="e">
        <f>INDEX(Curves!$A$12:$AZ$907,$CA479,DH479)</f>
        <v>#N/A</v>
      </c>
      <c r="BB479" s="34" t="e">
        <f>INDEX(Curves!$A$12:$AZ$907,$CA479,DI479)</f>
        <v>#N/A</v>
      </c>
      <c r="BC479" s="34" t="e">
        <f>INDEX(Curves!$A$12:$AZ$907,$CA479,DJ479)</f>
        <v>#N/A</v>
      </c>
      <c r="BD479" s="34"/>
      <c r="BE479" s="34" t="e">
        <f>INDEX(Curves!$A$12:$AZ$907,$CA479,DL479)</f>
        <v>#N/A</v>
      </c>
      <c r="BF479" s="34" t="e">
        <f>INDEX(Curves!$A$12:$AZ$907,$CA479,DM479)</f>
        <v>#N/A</v>
      </c>
      <c r="BG479" s="34" t="e">
        <f>INDEX(Curves!$A$12:$AZ$907,$CA479,DN479)</f>
        <v>#N/A</v>
      </c>
      <c r="BH479" s="34"/>
      <c r="BI479" s="34" t="e">
        <f>INDEX(Curves!$A$12:$AZ$907,$CA479,DP479)</f>
        <v>#N/A</v>
      </c>
      <c r="BJ479" s="34" t="e">
        <f>INDEX(Curves!$A$12:$AZ$907,$CA479,DQ479)</f>
        <v>#N/A</v>
      </c>
      <c r="BK479" s="34" t="e">
        <f>INDEX(Curves!$A$12:$AZ$907,$CA479,DR479)</f>
        <v>#N/A</v>
      </c>
      <c r="BL479"/>
      <c r="BM479"/>
      <c r="BN479" s="17">
        <f t="shared" si="583"/>
        <v>36647</v>
      </c>
      <c r="BO479" s="17">
        <f t="shared" ref="BO479:BX479" si="610">EOMONTH(BN479,1)</f>
        <v>36707</v>
      </c>
      <c r="BP479" s="17">
        <f t="shared" si="610"/>
        <v>36738</v>
      </c>
      <c r="BQ479" s="17">
        <f t="shared" si="610"/>
        <v>36769</v>
      </c>
      <c r="BR479" s="17">
        <f t="shared" si="610"/>
        <v>36799</v>
      </c>
      <c r="BS479" s="17">
        <f t="shared" si="610"/>
        <v>36830</v>
      </c>
      <c r="BT479" s="17">
        <f t="shared" si="610"/>
        <v>36860</v>
      </c>
      <c r="BU479" s="17">
        <f t="shared" si="610"/>
        <v>36891</v>
      </c>
      <c r="BV479" s="17">
        <f t="shared" si="610"/>
        <v>36922</v>
      </c>
      <c r="BW479" s="17">
        <f t="shared" si="610"/>
        <v>36950</v>
      </c>
      <c r="BX479" s="17">
        <f t="shared" si="610"/>
        <v>36981</v>
      </c>
      <c r="BY479" s="9"/>
      <c r="CA479" s="12" t="e">
        <f>MATCH(C479,Curves!$C$12:$C$433,0)</f>
        <v>#N/A</v>
      </c>
      <c r="CB479" s="12">
        <f>MATCH(CONCATENATE("NG ",TEXT($BN479,"mmm-yyyy")),Curves!$11:$11,0)</f>
        <v>20</v>
      </c>
      <c r="CC479" s="12">
        <f>MATCH(CONCATENATE("B ",TEXT($BN479,"mmm-yyyy")),Curves!$11:$11,0)</f>
        <v>8</v>
      </c>
      <c r="CD479" s="12">
        <f>MATCH(CONCATENATE("DISC ",TEXT($BN479,"mmm-yyyy")),Curves!$11:$11,0)</f>
        <v>32</v>
      </c>
      <c r="CE479" s="12"/>
      <c r="CF479" s="12">
        <f>MATCH(CONCATENATE("NG ",TEXT($BO479,"mmm-yyyy")),Curves!$11:$11,0)</f>
        <v>21</v>
      </c>
      <c r="CG479" s="12">
        <f>MATCH(CONCATENATE("B ",TEXT($BO479,"mmm-yyyy")),Curves!$11:$11,0)</f>
        <v>9</v>
      </c>
      <c r="CH479" s="12">
        <f>MATCH(CONCATENATE("DISC ",TEXT($BO479,"mmm-yyyy")),Curves!$11:$11,0)</f>
        <v>33</v>
      </c>
      <c r="CI479" s="12"/>
      <c r="CJ479" s="12">
        <f>MATCH(CONCATENATE("NG ",TEXT($BP479,"mmm-yyyy")),Curves!$11:$11,0)</f>
        <v>22</v>
      </c>
      <c r="CK479" s="12">
        <f>MATCH(CONCATENATE("B ",TEXT($BP479,"mmm-yyyy")),Curves!$11:$11,0)</f>
        <v>10</v>
      </c>
      <c r="CL479" s="12">
        <f>MATCH(CONCATENATE("DISC ",TEXT($BP479,"mmm-yyyy")),Curves!$11:$11,0)</f>
        <v>34</v>
      </c>
      <c r="CM479" s="12"/>
      <c r="CN479" s="12">
        <f>MATCH(CONCATENATE("NG ",TEXT($BQ479,"mmm-yyyy")),Curves!$11:$11,0)</f>
        <v>23</v>
      </c>
      <c r="CO479" s="12">
        <f>MATCH(CONCATENATE("B ",TEXT($BQ479,"mmm-yyyy")),Curves!$11:$11,0)</f>
        <v>11</v>
      </c>
      <c r="CP479" s="12">
        <f>MATCH(CONCATENATE("DISC ",TEXT($BQ479,"mmm-yyyy")),Curves!$11:$11,0)</f>
        <v>35</v>
      </c>
      <c r="CQ479" s="12"/>
      <c r="CR479" s="12">
        <f>MATCH(CONCATENATE("NG ",TEXT($BR479,"mmm-yyyy")),Curves!$11:$11,0)</f>
        <v>24</v>
      </c>
      <c r="CS479" s="12">
        <f>MATCH(CONCATENATE("B ",TEXT($BR479,"mmm-yyyy")),Curves!$11:$11,0)</f>
        <v>12</v>
      </c>
      <c r="CT479" s="12">
        <f>MATCH(CONCATENATE("DISC ",TEXT($BR479,"mmm-yyyy")),Curves!$11:$11,0)</f>
        <v>36</v>
      </c>
      <c r="CU479" s="12"/>
      <c r="CV479" s="12">
        <f>MATCH(CONCATENATE("NG ",TEXT($BS479,"mmm-yyyy")),Curves!$11:$11,0)</f>
        <v>25</v>
      </c>
      <c r="CW479" s="12">
        <f>MATCH(CONCATENATE("B ",TEXT($BS479,"mmm-yyyy")),Curves!$11:$11,0)</f>
        <v>13</v>
      </c>
      <c r="CX479" s="12">
        <f>MATCH(CONCATENATE("DISC ",TEXT($BS479,"mmm-yyyy")),Curves!$11:$11,0)</f>
        <v>37</v>
      </c>
      <c r="CY479" s="12"/>
      <c r="CZ479" s="12">
        <f>MATCH(CONCATENATE("NG ",TEXT($BT479,"mmm-yyyy")),Curves!$11:$11,0)</f>
        <v>26</v>
      </c>
      <c r="DA479" s="12">
        <f>MATCH(CONCATENATE("B ",TEXT($BT479,"mmm-yyyy")),Curves!$11:$11,0)</f>
        <v>14</v>
      </c>
      <c r="DB479" s="12">
        <f>MATCH(CONCATENATE("DISC ",TEXT($BT479,"mmm-yyyy")),Curves!$11:$11,0)</f>
        <v>38</v>
      </c>
      <c r="DC479" s="12"/>
      <c r="DD479" s="12">
        <f>MATCH(CONCATENATE("NG ",TEXT($BU479,"mmm-yyyy")),Curves!$11:$11,0)</f>
        <v>27</v>
      </c>
      <c r="DE479" s="12">
        <f>MATCH(CONCATENATE("B ",TEXT($BU479,"mmm-yyyy")),Curves!$11:$11,0)</f>
        <v>15</v>
      </c>
      <c r="DF479" s="12">
        <f>MATCH(CONCATENATE("DISC ",TEXT($BU479,"mmm-yyyy")),Curves!$11:$11,0)</f>
        <v>39</v>
      </c>
      <c r="DG479" s="12"/>
      <c r="DH479" s="12">
        <f>MATCH(CONCATENATE("NG ",TEXT($BV479,"mmm-yyyy")),Curves!$11:$11,0)</f>
        <v>28</v>
      </c>
      <c r="DI479" s="12">
        <f>MATCH(CONCATENATE("B ",TEXT($BV479,"mmm-yyyy")),Curves!$11:$11,0)</f>
        <v>16</v>
      </c>
      <c r="DJ479" s="12">
        <f>MATCH(CONCATENATE("DISC ",TEXT($BV479,"mmm-yyyy")),Curves!$11:$11,0)</f>
        <v>40</v>
      </c>
      <c r="DL479" s="12">
        <f>MATCH(CONCATENATE("NG ",TEXT($BW479,"mmm-yyyy")),Curves!$11:$11,0)</f>
        <v>29</v>
      </c>
      <c r="DM479" s="12">
        <f>MATCH(CONCATENATE("B ",TEXT($BW479,"mmm-yyyy")),Curves!$11:$11,0)</f>
        <v>17</v>
      </c>
      <c r="DN479" s="12">
        <f>MATCH(CONCATENATE("DISC ",TEXT($BW479,"mmm-yyyy")),Curves!$11:$11,0)</f>
        <v>41</v>
      </c>
      <c r="DP479" s="12">
        <f>MATCH(CONCATENATE("NG ",TEXT($BX479,"mmm-yyyy")),Curves!$11:$11,0)</f>
        <v>30</v>
      </c>
      <c r="DQ479" s="12">
        <f>MATCH(CONCATENATE("B ",TEXT($BX479,"mmm-yyyy")),Curves!$11:$11,0)</f>
        <v>18</v>
      </c>
      <c r="DR479" s="12">
        <f>MATCH(CONCATENATE("DISC ",TEXT($BX479,"mmm-yyyy")),Curves!$11:$11,0)</f>
        <v>42</v>
      </c>
    </row>
    <row r="480" spans="2:122" x14ac:dyDescent="0.2">
      <c r="B480" s="6" t="str">
        <f t="shared" si="567"/>
        <v/>
      </c>
      <c r="C480" s="27" t="str">
        <f>IF(Curves!C489&lt;&gt;"",Curves!C489,"")</f>
        <v/>
      </c>
      <c r="D480" s="31"/>
      <c r="E480" s="20" t="e">
        <f t="shared" si="568"/>
        <v>#N/A</v>
      </c>
      <c r="F480" s="20" t="e">
        <f t="shared" si="570"/>
        <v>#N/A</v>
      </c>
      <c r="G480" s="20" t="e">
        <f t="shared" si="571"/>
        <v>#N/A</v>
      </c>
      <c r="H480" s="20" t="e">
        <f t="shared" si="572"/>
        <v>#N/A</v>
      </c>
      <c r="I480" s="20" t="e">
        <f t="shared" si="573"/>
        <v>#N/A</v>
      </c>
      <c r="J480" s="20" t="e">
        <f t="shared" si="574"/>
        <v>#N/A</v>
      </c>
      <c r="K480" s="20" t="e">
        <f t="shared" si="575"/>
        <v>#N/A</v>
      </c>
      <c r="L480" s="20" t="e">
        <f t="shared" si="576"/>
        <v>#N/A</v>
      </c>
      <c r="M480" s="20" t="e">
        <f t="shared" si="577"/>
        <v>#N/A</v>
      </c>
      <c r="N480" s="20" t="e">
        <f t="shared" si="578"/>
        <v>#N/A</v>
      </c>
      <c r="O480" s="21" t="e">
        <f t="shared" si="579"/>
        <v>#N/A</v>
      </c>
      <c r="P480" s="20"/>
      <c r="Q480" s="50" t="e">
        <f t="shared" si="580"/>
        <v>#N/A</v>
      </c>
      <c r="R480" s="50" t="e">
        <f t="shared" si="549"/>
        <v>#N/A</v>
      </c>
      <c r="S480" s="51" t="e">
        <f t="shared" si="581"/>
        <v>#N/A</v>
      </c>
      <c r="U480" s="34" t="e">
        <f>INDEX(Curves!$A$12:$AZ$907,$CA480,CB480)</f>
        <v>#N/A</v>
      </c>
      <c r="V480" s="34" t="e">
        <f>INDEX(Curves!$A$12:$AZ$907,$CA480,CC480)</f>
        <v>#N/A</v>
      </c>
      <c r="W480" s="34" t="e">
        <f>INDEX(Curves!$A$12:$AZ$907,$CA480,CD480)</f>
        <v>#N/A</v>
      </c>
      <c r="X480" s="34"/>
      <c r="Y480" s="34" t="e">
        <f>INDEX(Curves!$A$12:$AZ$907,$CA480,CF480)</f>
        <v>#N/A</v>
      </c>
      <c r="Z480" s="34" t="e">
        <f>INDEX(Curves!$A$12:$AZ$907,$CA480,CG480)</f>
        <v>#N/A</v>
      </c>
      <c r="AA480" s="34" t="e">
        <f>INDEX(Curves!$A$12:$AZ$907,$CA480,CH480)</f>
        <v>#N/A</v>
      </c>
      <c r="AB480" s="34"/>
      <c r="AC480" s="34" t="e">
        <f>INDEX(Curves!$A$12:$AZ$907,$CA480,CJ480)</f>
        <v>#N/A</v>
      </c>
      <c r="AD480" s="34" t="e">
        <f>INDEX(Curves!$A$12:$AZ$907,$CA480,CK480)</f>
        <v>#N/A</v>
      </c>
      <c r="AE480" s="34" t="e">
        <f>INDEX(Curves!$A$12:$AZ$907,$CA480,CL480)</f>
        <v>#N/A</v>
      </c>
      <c r="AF480" s="34"/>
      <c r="AG480" s="34" t="e">
        <f>INDEX(Curves!$A$12:$AZ$907,$CA480,CN480)</f>
        <v>#N/A</v>
      </c>
      <c r="AH480" s="34" t="e">
        <f>INDEX(Curves!$A$12:$AZ$907,$CA480,CO480)</f>
        <v>#N/A</v>
      </c>
      <c r="AI480" s="34" t="e">
        <f>INDEX(Curves!$A$12:$AZ$907,$CA480,CP480)</f>
        <v>#N/A</v>
      </c>
      <c r="AJ480" s="34"/>
      <c r="AK480" s="34" t="e">
        <f>INDEX(Curves!$A$12:$AZ$907,$CA480,CR480)</f>
        <v>#N/A</v>
      </c>
      <c r="AL480" s="34" t="e">
        <f>INDEX(Curves!$A$12:$AZ$907,$CA480,CS480)</f>
        <v>#N/A</v>
      </c>
      <c r="AM480" s="34" t="e">
        <f>INDEX(Curves!$A$12:$AZ$907,$CA480,CT480)</f>
        <v>#N/A</v>
      </c>
      <c r="AN480" s="34"/>
      <c r="AO480" s="34" t="e">
        <f>INDEX(Curves!$A$12:$AZ$907,$CA480,CV480)</f>
        <v>#N/A</v>
      </c>
      <c r="AP480" s="34" t="e">
        <f>INDEX(Curves!$A$12:$AZ$907,$CA480,CW480)</f>
        <v>#N/A</v>
      </c>
      <c r="AQ480" s="34" t="e">
        <f>INDEX(Curves!$A$12:$AZ$907,$CA480,CX480)</f>
        <v>#N/A</v>
      </c>
      <c r="AR480" s="34"/>
      <c r="AS480" s="34" t="e">
        <f>INDEX(Curves!$A$12:$AZ$907,$CA480,CZ480)</f>
        <v>#N/A</v>
      </c>
      <c r="AT480" s="34" t="e">
        <f>INDEX(Curves!$A$12:$AZ$907,$CA480,DA480)</f>
        <v>#N/A</v>
      </c>
      <c r="AU480" s="34" t="e">
        <f>INDEX(Curves!$A$12:$AZ$907,$CA480,DB480)</f>
        <v>#N/A</v>
      </c>
      <c r="AV480" s="34"/>
      <c r="AW480" s="34" t="e">
        <f>INDEX(Curves!$A$12:$AZ$907,$CA480,DD480)</f>
        <v>#N/A</v>
      </c>
      <c r="AX480" s="34" t="e">
        <f>INDEX(Curves!$A$12:$AZ$907,$CA480,DE480)</f>
        <v>#N/A</v>
      </c>
      <c r="AY480" s="34" t="e">
        <f>INDEX(Curves!$A$12:$AZ$907,$CA480,DF480)</f>
        <v>#N/A</v>
      </c>
      <c r="AZ480" s="34"/>
      <c r="BA480" s="34" t="e">
        <f>INDEX(Curves!$A$12:$AZ$907,$CA480,DH480)</f>
        <v>#N/A</v>
      </c>
      <c r="BB480" s="34" t="e">
        <f>INDEX(Curves!$A$12:$AZ$907,$CA480,DI480)</f>
        <v>#N/A</v>
      </c>
      <c r="BC480" s="34" t="e">
        <f>INDEX(Curves!$A$12:$AZ$907,$CA480,DJ480)</f>
        <v>#N/A</v>
      </c>
      <c r="BD480" s="34"/>
      <c r="BE480" s="34" t="e">
        <f>INDEX(Curves!$A$12:$AZ$907,$CA480,DL480)</f>
        <v>#N/A</v>
      </c>
      <c r="BF480" s="34" t="e">
        <f>INDEX(Curves!$A$12:$AZ$907,$CA480,DM480)</f>
        <v>#N/A</v>
      </c>
      <c r="BG480" s="34" t="e">
        <f>INDEX(Curves!$A$12:$AZ$907,$CA480,DN480)</f>
        <v>#N/A</v>
      </c>
      <c r="BH480" s="34"/>
      <c r="BI480" s="34" t="e">
        <f>INDEX(Curves!$A$12:$AZ$907,$CA480,DP480)</f>
        <v>#N/A</v>
      </c>
      <c r="BJ480" s="34" t="e">
        <f>INDEX(Curves!$A$12:$AZ$907,$CA480,DQ480)</f>
        <v>#N/A</v>
      </c>
      <c r="BK480" s="34" t="e">
        <f>INDEX(Curves!$A$12:$AZ$907,$CA480,DR480)</f>
        <v>#N/A</v>
      </c>
      <c r="BL480"/>
      <c r="BM480"/>
      <c r="BN480" s="17">
        <f t="shared" si="583"/>
        <v>36647</v>
      </c>
      <c r="BO480" s="17">
        <f t="shared" ref="BO480:BX480" si="611">EOMONTH(BN480,1)</f>
        <v>36707</v>
      </c>
      <c r="BP480" s="17">
        <f t="shared" si="611"/>
        <v>36738</v>
      </c>
      <c r="BQ480" s="17">
        <f t="shared" si="611"/>
        <v>36769</v>
      </c>
      <c r="BR480" s="17">
        <f t="shared" si="611"/>
        <v>36799</v>
      </c>
      <c r="BS480" s="17">
        <f t="shared" si="611"/>
        <v>36830</v>
      </c>
      <c r="BT480" s="17">
        <f t="shared" si="611"/>
        <v>36860</v>
      </c>
      <c r="BU480" s="17">
        <f t="shared" si="611"/>
        <v>36891</v>
      </c>
      <c r="BV480" s="17">
        <f t="shared" si="611"/>
        <v>36922</v>
      </c>
      <c r="BW480" s="17">
        <f t="shared" si="611"/>
        <v>36950</v>
      </c>
      <c r="BX480" s="17">
        <f t="shared" si="611"/>
        <v>36981</v>
      </c>
      <c r="BY480" s="9"/>
      <c r="CA480" s="12" t="e">
        <f>MATCH(C480,Curves!$C$12:$C$433,0)</f>
        <v>#N/A</v>
      </c>
      <c r="CB480" s="12">
        <f>MATCH(CONCATENATE("NG ",TEXT($BN480,"mmm-yyyy")),Curves!$11:$11,0)</f>
        <v>20</v>
      </c>
      <c r="CC480" s="12">
        <f>MATCH(CONCATENATE("B ",TEXT($BN480,"mmm-yyyy")),Curves!$11:$11,0)</f>
        <v>8</v>
      </c>
      <c r="CD480" s="12">
        <f>MATCH(CONCATENATE("DISC ",TEXT($BN480,"mmm-yyyy")),Curves!$11:$11,0)</f>
        <v>32</v>
      </c>
      <c r="CE480" s="12"/>
      <c r="CF480" s="12">
        <f>MATCH(CONCATENATE("NG ",TEXT($BO480,"mmm-yyyy")),Curves!$11:$11,0)</f>
        <v>21</v>
      </c>
      <c r="CG480" s="12">
        <f>MATCH(CONCATENATE("B ",TEXT($BO480,"mmm-yyyy")),Curves!$11:$11,0)</f>
        <v>9</v>
      </c>
      <c r="CH480" s="12">
        <f>MATCH(CONCATENATE("DISC ",TEXT($BO480,"mmm-yyyy")),Curves!$11:$11,0)</f>
        <v>33</v>
      </c>
      <c r="CI480" s="12"/>
      <c r="CJ480" s="12">
        <f>MATCH(CONCATENATE("NG ",TEXT($BP480,"mmm-yyyy")),Curves!$11:$11,0)</f>
        <v>22</v>
      </c>
      <c r="CK480" s="12">
        <f>MATCH(CONCATENATE("B ",TEXT($BP480,"mmm-yyyy")),Curves!$11:$11,0)</f>
        <v>10</v>
      </c>
      <c r="CL480" s="12">
        <f>MATCH(CONCATENATE("DISC ",TEXT($BP480,"mmm-yyyy")),Curves!$11:$11,0)</f>
        <v>34</v>
      </c>
      <c r="CM480" s="12"/>
      <c r="CN480" s="12">
        <f>MATCH(CONCATENATE("NG ",TEXT($BQ480,"mmm-yyyy")),Curves!$11:$11,0)</f>
        <v>23</v>
      </c>
      <c r="CO480" s="12">
        <f>MATCH(CONCATENATE("B ",TEXT($BQ480,"mmm-yyyy")),Curves!$11:$11,0)</f>
        <v>11</v>
      </c>
      <c r="CP480" s="12">
        <f>MATCH(CONCATENATE("DISC ",TEXT($BQ480,"mmm-yyyy")),Curves!$11:$11,0)</f>
        <v>35</v>
      </c>
      <c r="CQ480" s="12"/>
      <c r="CR480" s="12">
        <f>MATCH(CONCATENATE("NG ",TEXT($BR480,"mmm-yyyy")),Curves!$11:$11,0)</f>
        <v>24</v>
      </c>
      <c r="CS480" s="12">
        <f>MATCH(CONCATENATE("B ",TEXT($BR480,"mmm-yyyy")),Curves!$11:$11,0)</f>
        <v>12</v>
      </c>
      <c r="CT480" s="12">
        <f>MATCH(CONCATENATE("DISC ",TEXT($BR480,"mmm-yyyy")),Curves!$11:$11,0)</f>
        <v>36</v>
      </c>
      <c r="CU480" s="12"/>
      <c r="CV480" s="12">
        <f>MATCH(CONCATENATE("NG ",TEXT($BS480,"mmm-yyyy")),Curves!$11:$11,0)</f>
        <v>25</v>
      </c>
      <c r="CW480" s="12">
        <f>MATCH(CONCATENATE("B ",TEXT($BS480,"mmm-yyyy")),Curves!$11:$11,0)</f>
        <v>13</v>
      </c>
      <c r="CX480" s="12">
        <f>MATCH(CONCATENATE("DISC ",TEXT($BS480,"mmm-yyyy")),Curves!$11:$11,0)</f>
        <v>37</v>
      </c>
      <c r="CY480" s="12"/>
      <c r="CZ480" s="12">
        <f>MATCH(CONCATENATE("NG ",TEXT($BT480,"mmm-yyyy")),Curves!$11:$11,0)</f>
        <v>26</v>
      </c>
      <c r="DA480" s="12">
        <f>MATCH(CONCATENATE("B ",TEXT($BT480,"mmm-yyyy")),Curves!$11:$11,0)</f>
        <v>14</v>
      </c>
      <c r="DB480" s="12">
        <f>MATCH(CONCATENATE("DISC ",TEXT($BT480,"mmm-yyyy")),Curves!$11:$11,0)</f>
        <v>38</v>
      </c>
      <c r="DC480" s="12"/>
      <c r="DD480" s="12">
        <f>MATCH(CONCATENATE("NG ",TEXT($BU480,"mmm-yyyy")),Curves!$11:$11,0)</f>
        <v>27</v>
      </c>
      <c r="DE480" s="12">
        <f>MATCH(CONCATENATE("B ",TEXT($BU480,"mmm-yyyy")),Curves!$11:$11,0)</f>
        <v>15</v>
      </c>
      <c r="DF480" s="12">
        <f>MATCH(CONCATENATE("DISC ",TEXT($BU480,"mmm-yyyy")),Curves!$11:$11,0)</f>
        <v>39</v>
      </c>
      <c r="DG480" s="12"/>
      <c r="DH480" s="12">
        <f>MATCH(CONCATENATE("NG ",TEXT($BV480,"mmm-yyyy")),Curves!$11:$11,0)</f>
        <v>28</v>
      </c>
      <c r="DI480" s="12">
        <f>MATCH(CONCATENATE("B ",TEXT($BV480,"mmm-yyyy")),Curves!$11:$11,0)</f>
        <v>16</v>
      </c>
      <c r="DJ480" s="12">
        <f>MATCH(CONCATENATE("DISC ",TEXT($BV480,"mmm-yyyy")),Curves!$11:$11,0)</f>
        <v>40</v>
      </c>
      <c r="DL480" s="12">
        <f>MATCH(CONCATENATE("NG ",TEXT($BW480,"mmm-yyyy")),Curves!$11:$11,0)</f>
        <v>29</v>
      </c>
      <c r="DM480" s="12">
        <f>MATCH(CONCATENATE("B ",TEXT($BW480,"mmm-yyyy")),Curves!$11:$11,0)</f>
        <v>17</v>
      </c>
      <c r="DN480" s="12">
        <f>MATCH(CONCATENATE("DISC ",TEXT($BW480,"mmm-yyyy")),Curves!$11:$11,0)</f>
        <v>41</v>
      </c>
      <c r="DP480" s="12">
        <f>MATCH(CONCATENATE("NG ",TEXT($BX480,"mmm-yyyy")),Curves!$11:$11,0)</f>
        <v>30</v>
      </c>
      <c r="DQ480" s="12">
        <f>MATCH(CONCATENATE("B ",TEXT($BX480,"mmm-yyyy")),Curves!$11:$11,0)</f>
        <v>18</v>
      </c>
      <c r="DR480" s="12">
        <f>MATCH(CONCATENATE("DISC ",TEXT($BX480,"mmm-yyyy")),Curves!$11:$11,0)</f>
        <v>42</v>
      </c>
    </row>
    <row r="481" spans="2:122" x14ac:dyDescent="0.2">
      <c r="B481" s="6" t="str">
        <f t="shared" si="567"/>
        <v/>
      </c>
      <c r="C481" s="27" t="str">
        <f>IF(Curves!C490&lt;&gt;"",Curves!C490,"")</f>
        <v/>
      </c>
      <c r="D481" s="31"/>
      <c r="E481" s="20" t="e">
        <f t="shared" si="568"/>
        <v>#N/A</v>
      </c>
      <c r="F481" s="20" t="e">
        <f t="shared" si="570"/>
        <v>#N/A</v>
      </c>
      <c r="G481" s="20" t="e">
        <f t="shared" si="571"/>
        <v>#N/A</v>
      </c>
      <c r="H481" s="20" t="e">
        <f t="shared" si="572"/>
        <v>#N/A</v>
      </c>
      <c r="I481" s="20" t="e">
        <f t="shared" si="573"/>
        <v>#N/A</v>
      </c>
      <c r="J481" s="20" t="e">
        <f t="shared" si="574"/>
        <v>#N/A</v>
      </c>
      <c r="K481" s="20" t="e">
        <f t="shared" si="575"/>
        <v>#N/A</v>
      </c>
      <c r="L481" s="20" t="e">
        <f t="shared" si="576"/>
        <v>#N/A</v>
      </c>
      <c r="M481" s="20" t="e">
        <f t="shared" si="577"/>
        <v>#N/A</v>
      </c>
      <c r="N481" s="20" t="e">
        <f t="shared" si="578"/>
        <v>#N/A</v>
      </c>
      <c r="O481" s="21" t="e">
        <f t="shared" si="579"/>
        <v>#N/A</v>
      </c>
      <c r="P481" s="20"/>
      <c r="Q481" s="50" t="e">
        <f t="shared" si="580"/>
        <v>#N/A</v>
      </c>
      <c r="R481" s="50" t="e">
        <f t="shared" si="549"/>
        <v>#N/A</v>
      </c>
      <c r="S481" s="51" t="e">
        <f t="shared" si="581"/>
        <v>#N/A</v>
      </c>
      <c r="U481" s="34" t="e">
        <f>INDEX(Curves!$A$12:$AZ$907,$CA481,CB481)</f>
        <v>#N/A</v>
      </c>
      <c r="V481" s="34" t="e">
        <f>INDEX(Curves!$A$12:$AZ$907,$CA481,CC481)</f>
        <v>#N/A</v>
      </c>
      <c r="W481" s="34" t="e">
        <f>INDEX(Curves!$A$12:$AZ$907,$CA481,CD481)</f>
        <v>#N/A</v>
      </c>
      <c r="X481" s="34"/>
      <c r="Y481" s="34" t="e">
        <f>INDEX(Curves!$A$12:$AZ$907,$CA481,CF481)</f>
        <v>#N/A</v>
      </c>
      <c r="Z481" s="34" t="e">
        <f>INDEX(Curves!$A$12:$AZ$907,$CA481,CG481)</f>
        <v>#N/A</v>
      </c>
      <c r="AA481" s="34" t="e">
        <f>INDEX(Curves!$A$12:$AZ$907,$CA481,CH481)</f>
        <v>#N/A</v>
      </c>
      <c r="AB481" s="34"/>
      <c r="AC481" s="34" t="e">
        <f>INDEX(Curves!$A$12:$AZ$907,$CA481,CJ481)</f>
        <v>#N/A</v>
      </c>
      <c r="AD481" s="34" t="e">
        <f>INDEX(Curves!$A$12:$AZ$907,$CA481,CK481)</f>
        <v>#N/A</v>
      </c>
      <c r="AE481" s="34" t="e">
        <f>INDEX(Curves!$A$12:$AZ$907,$CA481,CL481)</f>
        <v>#N/A</v>
      </c>
      <c r="AF481" s="34"/>
      <c r="AG481" s="34" t="e">
        <f>INDEX(Curves!$A$12:$AZ$907,$CA481,CN481)</f>
        <v>#N/A</v>
      </c>
      <c r="AH481" s="34" t="e">
        <f>INDEX(Curves!$A$12:$AZ$907,$CA481,CO481)</f>
        <v>#N/A</v>
      </c>
      <c r="AI481" s="34" t="e">
        <f>INDEX(Curves!$A$12:$AZ$907,$CA481,CP481)</f>
        <v>#N/A</v>
      </c>
      <c r="AJ481" s="34"/>
      <c r="AK481" s="34" t="e">
        <f>INDEX(Curves!$A$12:$AZ$907,$CA481,CR481)</f>
        <v>#N/A</v>
      </c>
      <c r="AL481" s="34" t="e">
        <f>INDEX(Curves!$A$12:$AZ$907,$CA481,CS481)</f>
        <v>#N/A</v>
      </c>
      <c r="AM481" s="34" t="e">
        <f>INDEX(Curves!$A$12:$AZ$907,$CA481,CT481)</f>
        <v>#N/A</v>
      </c>
      <c r="AN481" s="34"/>
      <c r="AO481" s="34" t="e">
        <f>INDEX(Curves!$A$12:$AZ$907,$CA481,CV481)</f>
        <v>#N/A</v>
      </c>
      <c r="AP481" s="34" t="e">
        <f>INDEX(Curves!$A$12:$AZ$907,$CA481,CW481)</f>
        <v>#N/A</v>
      </c>
      <c r="AQ481" s="34" t="e">
        <f>INDEX(Curves!$A$12:$AZ$907,$CA481,CX481)</f>
        <v>#N/A</v>
      </c>
      <c r="AR481" s="34"/>
      <c r="AS481" s="34" t="e">
        <f>INDEX(Curves!$A$12:$AZ$907,$CA481,CZ481)</f>
        <v>#N/A</v>
      </c>
      <c r="AT481" s="34" t="e">
        <f>INDEX(Curves!$A$12:$AZ$907,$CA481,DA481)</f>
        <v>#N/A</v>
      </c>
      <c r="AU481" s="34" t="e">
        <f>INDEX(Curves!$A$12:$AZ$907,$CA481,DB481)</f>
        <v>#N/A</v>
      </c>
      <c r="AV481" s="34"/>
      <c r="AW481" s="34" t="e">
        <f>INDEX(Curves!$A$12:$AZ$907,$CA481,DD481)</f>
        <v>#N/A</v>
      </c>
      <c r="AX481" s="34" t="e">
        <f>INDEX(Curves!$A$12:$AZ$907,$CA481,DE481)</f>
        <v>#N/A</v>
      </c>
      <c r="AY481" s="34" t="e">
        <f>INDEX(Curves!$A$12:$AZ$907,$CA481,DF481)</f>
        <v>#N/A</v>
      </c>
      <c r="AZ481" s="34"/>
      <c r="BA481" s="34" t="e">
        <f>INDEX(Curves!$A$12:$AZ$907,$CA481,DH481)</f>
        <v>#N/A</v>
      </c>
      <c r="BB481" s="34" t="e">
        <f>INDEX(Curves!$A$12:$AZ$907,$CA481,DI481)</f>
        <v>#N/A</v>
      </c>
      <c r="BC481" s="34" t="e">
        <f>INDEX(Curves!$A$12:$AZ$907,$CA481,DJ481)</f>
        <v>#N/A</v>
      </c>
      <c r="BD481" s="34"/>
      <c r="BE481" s="34" t="e">
        <f>INDEX(Curves!$A$12:$AZ$907,$CA481,DL481)</f>
        <v>#N/A</v>
      </c>
      <c r="BF481" s="34" t="e">
        <f>INDEX(Curves!$A$12:$AZ$907,$CA481,DM481)</f>
        <v>#N/A</v>
      </c>
      <c r="BG481" s="34" t="e">
        <f>INDEX(Curves!$A$12:$AZ$907,$CA481,DN481)</f>
        <v>#N/A</v>
      </c>
      <c r="BH481" s="34"/>
      <c r="BI481" s="34" t="e">
        <f>INDEX(Curves!$A$12:$AZ$907,$CA481,DP481)</f>
        <v>#N/A</v>
      </c>
      <c r="BJ481" s="34" t="e">
        <f>INDEX(Curves!$A$12:$AZ$907,$CA481,DQ481)</f>
        <v>#N/A</v>
      </c>
      <c r="BK481" s="34" t="e">
        <f>INDEX(Curves!$A$12:$AZ$907,$CA481,DR481)</f>
        <v>#N/A</v>
      </c>
      <c r="BL481"/>
      <c r="BM481"/>
      <c r="BN481" s="17">
        <f t="shared" si="583"/>
        <v>36647</v>
      </c>
      <c r="BO481" s="17">
        <f t="shared" ref="BO481:BX481" si="612">EOMONTH(BN481,1)</f>
        <v>36707</v>
      </c>
      <c r="BP481" s="17">
        <f t="shared" si="612"/>
        <v>36738</v>
      </c>
      <c r="BQ481" s="17">
        <f t="shared" si="612"/>
        <v>36769</v>
      </c>
      <c r="BR481" s="17">
        <f t="shared" si="612"/>
        <v>36799</v>
      </c>
      <c r="BS481" s="17">
        <f t="shared" si="612"/>
        <v>36830</v>
      </c>
      <c r="BT481" s="17">
        <f t="shared" si="612"/>
        <v>36860</v>
      </c>
      <c r="BU481" s="17">
        <f t="shared" si="612"/>
        <v>36891</v>
      </c>
      <c r="BV481" s="17">
        <f t="shared" si="612"/>
        <v>36922</v>
      </c>
      <c r="BW481" s="17">
        <f t="shared" si="612"/>
        <v>36950</v>
      </c>
      <c r="BX481" s="17">
        <f t="shared" si="612"/>
        <v>36981</v>
      </c>
      <c r="BY481" s="9"/>
      <c r="CA481" s="12" t="e">
        <f>MATCH(C481,Curves!$C$12:$C$433,0)</f>
        <v>#N/A</v>
      </c>
      <c r="CB481" s="12">
        <f>MATCH(CONCATENATE("NG ",TEXT($BN481,"mmm-yyyy")),Curves!$11:$11,0)</f>
        <v>20</v>
      </c>
      <c r="CC481" s="12">
        <f>MATCH(CONCATENATE("B ",TEXT($BN481,"mmm-yyyy")),Curves!$11:$11,0)</f>
        <v>8</v>
      </c>
      <c r="CD481" s="12">
        <f>MATCH(CONCATENATE("DISC ",TEXT($BN481,"mmm-yyyy")),Curves!$11:$11,0)</f>
        <v>32</v>
      </c>
      <c r="CE481" s="12"/>
      <c r="CF481" s="12">
        <f>MATCH(CONCATENATE("NG ",TEXT($BO481,"mmm-yyyy")),Curves!$11:$11,0)</f>
        <v>21</v>
      </c>
      <c r="CG481" s="12">
        <f>MATCH(CONCATENATE("B ",TEXT($BO481,"mmm-yyyy")),Curves!$11:$11,0)</f>
        <v>9</v>
      </c>
      <c r="CH481" s="12">
        <f>MATCH(CONCATENATE("DISC ",TEXT($BO481,"mmm-yyyy")),Curves!$11:$11,0)</f>
        <v>33</v>
      </c>
      <c r="CI481" s="12"/>
      <c r="CJ481" s="12">
        <f>MATCH(CONCATENATE("NG ",TEXT($BP481,"mmm-yyyy")),Curves!$11:$11,0)</f>
        <v>22</v>
      </c>
      <c r="CK481" s="12">
        <f>MATCH(CONCATENATE("B ",TEXT($BP481,"mmm-yyyy")),Curves!$11:$11,0)</f>
        <v>10</v>
      </c>
      <c r="CL481" s="12">
        <f>MATCH(CONCATENATE("DISC ",TEXT($BP481,"mmm-yyyy")),Curves!$11:$11,0)</f>
        <v>34</v>
      </c>
      <c r="CM481" s="12"/>
      <c r="CN481" s="12">
        <f>MATCH(CONCATENATE("NG ",TEXT($BQ481,"mmm-yyyy")),Curves!$11:$11,0)</f>
        <v>23</v>
      </c>
      <c r="CO481" s="12">
        <f>MATCH(CONCATENATE("B ",TEXT($BQ481,"mmm-yyyy")),Curves!$11:$11,0)</f>
        <v>11</v>
      </c>
      <c r="CP481" s="12">
        <f>MATCH(CONCATENATE("DISC ",TEXT($BQ481,"mmm-yyyy")),Curves!$11:$11,0)</f>
        <v>35</v>
      </c>
      <c r="CQ481" s="12"/>
      <c r="CR481" s="12">
        <f>MATCH(CONCATENATE("NG ",TEXT($BR481,"mmm-yyyy")),Curves!$11:$11,0)</f>
        <v>24</v>
      </c>
      <c r="CS481" s="12">
        <f>MATCH(CONCATENATE("B ",TEXT($BR481,"mmm-yyyy")),Curves!$11:$11,0)</f>
        <v>12</v>
      </c>
      <c r="CT481" s="12">
        <f>MATCH(CONCATENATE("DISC ",TEXT($BR481,"mmm-yyyy")),Curves!$11:$11,0)</f>
        <v>36</v>
      </c>
      <c r="CU481" s="12"/>
      <c r="CV481" s="12">
        <f>MATCH(CONCATENATE("NG ",TEXT($BS481,"mmm-yyyy")),Curves!$11:$11,0)</f>
        <v>25</v>
      </c>
      <c r="CW481" s="12">
        <f>MATCH(CONCATENATE("B ",TEXT($BS481,"mmm-yyyy")),Curves!$11:$11,0)</f>
        <v>13</v>
      </c>
      <c r="CX481" s="12">
        <f>MATCH(CONCATENATE("DISC ",TEXT($BS481,"mmm-yyyy")),Curves!$11:$11,0)</f>
        <v>37</v>
      </c>
      <c r="CY481" s="12"/>
      <c r="CZ481" s="12">
        <f>MATCH(CONCATENATE("NG ",TEXT($BT481,"mmm-yyyy")),Curves!$11:$11,0)</f>
        <v>26</v>
      </c>
      <c r="DA481" s="12">
        <f>MATCH(CONCATENATE("B ",TEXT($BT481,"mmm-yyyy")),Curves!$11:$11,0)</f>
        <v>14</v>
      </c>
      <c r="DB481" s="12">
        <f>MATCH(CONCATENATE("DISC ",TEXT($BT481,"mmm-yyyy")),Curves!$11:$11,0)</f>
        <v>38</v>
      </c>
      <c r="DC481" s="12"/>
      <c r="DD481" s="12">
        <f>MATCH(CONCATENATE("NG ",TEXT($BU481,"mmm-yyyy")),Curves!$11:$11,0)</f>
        <v>27</v>
      </c>
      <c r="DE481" s="12">
        <f>MATCH(CONCATENATE("B ",TEXT($BU481,"mmm-yyyy")),Curves!$11:$11,0)</f>
        <v>15</v>
      </c>
      <c r="DF481" s="12">
        <f>MATCH(CONCATENATE("DISC ",TEXT($BU481,"mmm-yyyy")),Curves!$11:$11,0)</f>
        <v>39</v>
      </c>
      <c r="DG481" s="12"/>
      <c r="DH481" s="12">
        <f>MATCH(CONCATENATE("NG ",TEXT($BV481,"mmm-yyyy")),Curves!$11:$11,0)</f>
        <v>28</v>
      </c>
      <c r="DI481" s="12">
        <f>MATCH(CONCATENATE("B ",TEXT($BV481,"mmm-yyyy")),Curves!$11:$11,0)</f>
        <v>16</v>
      </c>
      <c r="DJ481" s="12">
        <f>MATCH(CONCATENATE("DISC ",TEXT($BV481,"mmm-yyyy")),Curves!$11:$11,0)</f>
        <v>40</v>
      </c>
      <c r="DL481" s="12">
        <f>MATCH(CONCATENATE("NG ",TEXT($BW481,"mmm-yyyy")),Curves!$11:$11,0)</f>
        <v>29</v>
      </c>
      <c r="DM481" s="12">
        <f>MATCH(CONCATENATE("B ",TEXT($BW481,"mmm-yyyy")),Curves!$11:$11,0)</f>
        <v>17</v>
      </c>
      <c r="DN481" s="12">
        <f>MATCH(CONCATENATE("DISC ",TEXT($BW481,"mmm-yyyy")),Curves!$11:$11,0)</f>
        <v>41</v>
      </c>
      <c r="DP481" s="12">
        <f>MATCH(CONCATENATE("NG ",TEXT($BX481,"mmm-yyyy")),Curves!$11:$11,0)</f>
        <v>30</v>
      </c>
      <c r="DQ481" s="12">
        <f>MATCH(CONCATENATE("B ",TEXT($BX481,"mmm-yyyy")),Curves!$11:$11,0)</f>
        <v>18</v>
      </c>
      <c r="DR481" s="12">
        <f>MATCH(CONCATENATE("DISC ",TEXT($BX481,"mmm-yyyy")),Curves!$11:$11,0)</f>
        <v>42</v>
      </c>
    </row>
    <row r="482" spans="2:122" x14ac:dyDescent="0.2">
      <c r="B482" s="6" t="str">
        <f t="shared" si="567"/>
        <v/>
      </c>
      <c r="C482" s="27" t="str">
        <f>IF(Curves!C491&lt;&gt;"",Curves!C491,"")</f>
        <v/>
      </c>
      <c r="D482" s="31"/>
      <c r="E482" s="20" t="e">
        <f t="shared" si="568"/>
        <v>#N/A</v>
      </c>
      <c r="F482" s="20" t="e">
        <f t="shared" si="570"/>
        <v>#N/A</v>
      </c>
      <c r="G482" s="20" t="e">
        <f t="shared" si="571"/>
        <v>#N/A</v>
      </c>
      <c r="H482" s="20" t="e">
        <f t="shared" si="572"/>
        <v>#N/A</v>
      </c>
      <c r="I482" s="20" t="e">
        <f t="shared" si="573"/>
        <v>#N/A</v>
      </c>
      <c r="J482" s="20" t="e">
        <f t="shared" si="574"/>
        <v>#N/A</v>
      </c>
      <c r="K482" s="20" t="e">
        <f t="shared" si="575"/>
        <v>#N/A</v>
      </c>
      <c r="L482" s="20" t="e">
        <f t="shared" si="576"/>
        <v>#N/A</v>
      </c>
      <c r="M482" s="20" t="e">
        <f t="shared" si="577"/>
        <v>#N/A</v>
      </c>
      <c r="N482" s="20" t="e">
        <f t="shared" si="578"/>
        <v>#N/A</v>
      </c>
      <c r="O482" s="21" t="e">
        <f t="shared" si="579"/>
        <v>#N/A</v>
      </c>
      <c r="P482" s="20"/>
      <c r="Q482" s="50" t="e">
        <f t="shared" si="580"/>
        <v>#N/A</v>
      </c>
      <c r="R482" s="50" t="e">
        <f t="shared" si="549"/>
        <v>#N/A</v>
      </c>
      <c r="S482" s="51" t="e">
        <f t="shared" si="581"/>
        <v>#N/A</v>
      </c>
      <c r="U482" s="34" t="e">
        <f>INDEX(Curves!$A$12:$AZ$907,$CA482,CB482)</f>
        <v>#N/A</v>
      </c>
      <c r="V482" s="34" t="e">
        <f>INDEX(Curves!$A$12:$AZ$907,$CA482,CC482)</f>
        <v>#N/A</v>
      </c>
      <c r="W482" s="34" t="e">
        <f>INDEX(Curves!$A$12:$AZ$907,$CA482,CD482)</f>
        <v>#N/A</v>
      </c>
      <c r="X482" s="34"/>
      <c r="Y482" s="34" t="e">
        <f>INDEX(Curves!$A$12:$AZ$907,$CA482,CF482)</f>
        <v>#N/A</v>
      </c>
      <c r="Z482" s="34" t="e">
        <f>INDEX(Curves!$A$12:$AZ$907,$CA482,CG482)</f>
        <v>#N/A</v>
      </c>
      <c r="AA482" s="34" t="e">
        <f>INDEX(Curves!$A$12:$AZ$907,$CA482,CH482)</f>
        <v>#N/A</v>
      </c>
      <c r="AB482" s="34"/>
      <c r="AC482" s="34" t="e">
        <f>INDEX(Curves!$A$12:$AZ$907,$CA482,CJ482)</f>
        <v>#N/A</v>
      </c>
      <c r="AD482" s="34" t="e">
        <f>INDEX(Curves!$A$12:$AZ$907,$CA482,CK482)</f>
        <v>#N/A</v>
      </c>
      <c r="AE482" s="34" t="e">
        <f>INDEX(Curves!$A$12:$AZ$907,$CA482,CL482)</f>
        <v>#N/A</v>
      </c>
      <c r="AF482" s="34"/>
      <c r="AG482" s="34" t="e">
        <f>INDEX(Curves!$A$12:$AZ$907,$CA482,CN482)</f>
        <v>#N/A</v>
      </c>
      <c r="AH482" s="34" t="e">
        <f>INDEX(Curves!$A$12:$AZ$907,$CA482,CO482)</f>
        <v>#N/A</v>
      </c>
      <c r="AI482" s="34" t="e">
        <f>INDEX(Curves!$A$12:$AZ$907,$CA482,CP482)</f>
        <v>#N/A</v>
      </c>
      <c r="AJ482" s="34"/>
      <c r="AK482" s="34" t="e">
        <f>INDEX(Curves!$A$12:$AZ$907,$CA482,CR482)</f>
        <v>#N/A</v>
      </c>
      <c r="AL482" s="34" t="e">
        <f>INDEX(Curves!$A$12:$AZ$907,$CA482,CS482)</f>
        <v>#N/A</v>
      </c>
      <c r="AM482" s="34" t="e">
        <f>INDEX(Curves!$A$12:$AZ$907,$CA482,CT482)</f>
        <v>#N/A</v>
      </c>
      <c r="AN482" s="34"/>
      <c r="AO482" s="34" t="e">
        <f>INDEX(Curves!$A$12:$AZ$907,$CA482,CV482)</f>
        <v>#N/A</v>
      </c>
      <c r="AP482" s="34" t="e">
        <f>INDEX(Curves!$A$12:$AZ$907,$CA482,CW482)</f>
        <v>#N/A</v>
      </c>
      <c r="AQ482" s="34" t="e">
        <f>INDEX(Curves!$A$12:$AZ$907,$CA482,CX482)</f>
        <v>#N/A</v>
      </c>
      <c r="AR482" s="34"/>
      <c r="AS482" s="34" t="e">
        <f>INDEX(Curves!$A$12:$AZ$907,$CA482,CZ482)</f>
        <v>#N/A</v>
      </c>
      <c r="AT482" s="34" t="e">
        <f>INDEX(Curves!$A$12:$AZ$907,$CA482,DA482)</f>
        <v>#N/A</v>
      </c>
      <c r="AU482" s="34" t="e">
        <f>INDEX(Curves!$A$12:$AZ$907,$CA482,DB482)</f>
        <v>#N/A</v>
      </c>
      <c r="AV482" s="34"/>
      <c r="AW482" s="34" t="e">
        <f>INDEX(Curves!$A$12:$AZ$907,$CA482,DD482)</f>
        <v>#N/A</v>
      </c>
      <c r="AX482" s="34" t="e">
        <f>INDEX(Curves!$A$12:$AZ$907,$CA482,DE482)</f>
        <v>#N/A</v>
      </c>
      <c r="AY482" s="34" t="e">
        <f>INDEX(Curves!$A$12:$AZ$907,$CA482,DF482)</f>
        <v>#N/A</v>
      </c>
      <c r="AZ482" s="34"/>
      <c r="BA482" s="34" t="e">
        <f>INDEX(Curves!$A$12:$AZ$907,$CA482,DH482)</f>
        <v>#N/A</v>
      </c>
      <c r="BB482" s="34" t="e">
        <f>INDEX(Curves!$A$12:$AZ$907,$CA482,DI482)</f>
        <v>#N/A</v>
      </c>
      <c r="BC482" s="34" t="e">
        <f>INDEX(Curves!$A$12:$AZ$907,$CA482,DJ482)</f>
        <v>#N/A</v>
      </c>
      <c r="BD482" s="34"/>
      <c r="BE482" s="34" t="e">
        <f>INDEX(Curves!$A$12:$AZ$907,$CA482,DL482)</f>
        <v>#N/A</v>
      </c>
      <c r="BF482" s="34" t="e">
        <f>INDEX(Curves!$A$12:$AZ$907,$CA482,DM482)</f>
        <v>#N/A</v>
      </c>
      <c r="BG482" s="34" t="e">
        <f>INDEX(Curves!$A$12:$AZ$907,$CA482,DN482)</f>
        <v>#N/A</v>
      </c>
      <c r="BH482" s="34"/>
      <c r="BI482" s="34" t="e">
        <f>INDEX(Curves!$A$12:$AZ$907,$CA482,DP482)</f>
        <v>#N/A</v>
      </c>
      <c r="BJ482" s="34" t="e">
        <f>INDEX(Curves!$A$12:$AZ$907,$CA482,DQ482)</f>
        <v>#N/A</v>
      </c>
      <c r="BK482" s="34" t="e">
        <f>INDEX(Curves!$A$12:$AZ$907,$CA482,DR482)</f>
        <v>#N/A</v>
      </c>
      <c r="BL482"/>
      <c r="BM482"/>
      <c r="BN482" s="17">
        <f t="shared" si="583"/>
        <v>36647</v>
      </c>
      <c r="BO482" s="17">
        <f t="shared" ref="BO482:BX482" si="613">EOMONTH(BN482,1)</f>
        <v>36707</v>
      </c>
      <c r="BP482" s="17">
        <f t="shared" si="613"/>
        <v>36738</v>
      </c>
      <c r="BQ482" s="17">
        <f t="shared" si="613"/>
        <v>36769</v>
      </c>
      <c r="BR482" s="17">
        <f t="shared" si="613"/>
        <v>36799</v>
      </c>
      <c r="BS482" s="17">
        <f t="shared" si="613"/>
        <v>36830</v>
      </c>
      <c r="BT482" s="17">
        <f t="shared" si="613"/>
        <v>36860</v>
      </c>
      <c r="BU482" s="17">
        <f t="shared" si="613"/>
        <v>36891</v>
      </c>
      <c r="BV482" s="17">
        <f t="shared" si="613"/>
        <v>36922</v>
      </c>
      <c r="BW482" s="17">
        <f t="shared" si="613"/>
        <v>36950</v>
      </c>
      <c r="BX482" s="17">
        <f t="shared" si="613"/>
        <v>36981</v>
      </c>
      <c r="BY482" s="9"/>
      <c r="CA482" s="12" t="e">
        <f>MATCH(C482,Curves!$C$12:$C$433,0)</f>
        <v>#N/A</v>
      </c>
      <c r="CB482" s="12">
        <f>MATCH(CONCATENATE("NG ",TEXT($BN482,"mmm-yyyy")),Curves!$11:$11,0)</f>
        <v>20</v>
      </c>
      <c r="CC482" s="12">
        <f>MATCH(CONCATENATE("B ",TEXT($BN482,"mmm-yyyy")),Curves!$11:$11,0)</f>
        <v>8</v>
      </c>
      <c r="CD482" s="12">
        <f>MATCH(CONCATENATE("DISC ",TEXT($BN482,"mmm-yyyy")),Curves!$11:$11,0)</f>
        <v>32</v>
      </c>
      <c r="CE482" s="12"/>
      <c r="CF482" s="12">
        <f>MATCH(CONCATENATE("NG ",TEXT($BO482,"mmm-yyyy")),Curves!$11:$11,0)</f>
        <v>21</v>
      </c>
      <c r="CG482" s="12">
        <f>MATCH(CONCATENATE("B ",TEXT($BO482,"mmm-yyyy")),Curves!$11:$11,0)</f>
        <v>9</v>
      </c>
      <c r="CH482" s="12">
        <f>MATCH(CONCATENATE("DISC ",TEXT($BO482,"mmm-yyyy")),Curves!$11:$11,0)</f>
        <v>33</v>
      </c>
      <c r="CI482" s="12"/>
      <c r="CJ482" s="12">
        <f>MATCH(CONCATENATE("NG ",TEXT($BP482,"mmm-yyyy")),Curves!$11:$11,0)</f>
        <v>22</v>
      </c>
      <c r="CK482" s="12">
        <f>MATCH(CONCATENATE("B ",TEXT($BP482,"mmm-yyyy")),Curves!$11:$11,0)</f>
        <v>10</v>
      </c>
      <c r="CL482" s="12">
        <f>MATCH(CONCATENATE("DISC ",TEXT($BP482,"mmm-yyyy")),Curves!$11:$11,0)</f>
        <v>34</v>
      </c>
      <c r="CM482" s="12"/>
      <c r="CN482" s="12">
        <f>MATCH(CONCATENATE("NG ",TEXT($BQ482,"mmm-yyyy")),Curves!$11:$11,0)</f>
        <v>23</v>
      </c>
      <c r="CO482" s="12">
        <f>MATCH(CONCATENATE("B ",TEXT($BQ482,"mmm-yyyy")),Curves!$11:$11,0)</f>
        <v>11</v>
      </c>
      <c r="CP482" s="12">
        <f>MATCH(CONCATENATE("DISC ",TEXT($BQ482,"mmm-yyyy")),Curves!$11:$11,0)</f>
        <v>35</v>
      </c>
      <c r="CQ482" s="12"/>
      <c r="CR482" s="12">
        <f>MATCH(CONCATENATE("NG ",TEXT($BR482,"mmm-yyyy")),Curves!$11:$11,0)</f>
        <v>24</v>
      </c>
      <c r="CS482" s="12">
        <f>MATCH(CONCATENATE("B ",TEXT($BR482,"mmm-yyyy")),Curves!$11:$11,0)</f>
        <v>12</v>
      </c>
      <c r="CT482" s="12">
        <f>MATCH(CONCATENATE("DISC ",TEXT($BR482,"mmm-yyyy")),Curves!$11:$11,0)</f>
        <v>36</v>
      </c>
      <c r="CU482" s="12"/>
      <c r="CV482" s="12">
        <f>MATCH(CONCATENATE("NG ",TEXT($BS482,"mmm-yyyy")),Curves!$11:$11,0)</f>
        <v>25</v>
      </c>
      <c r="CW482" s="12">
        <f>MATCH(CONCATENATE("B ",TEXT($BS482,"mmm-yyyy")),Curves!$11:$11,0)</f>
        <v>13</v>
      </c>
      <c r="CX482" s="12">
        <f>MATCH(CONCATENATE("DISC ",TEXT($BS482,"mmm-yyyy")),Curves!$11:$11,0)</f>
        <v>37</v>
      </c>
      <c r="CY482" s="12"/>
      <c r="CZ482" s="12">
        <f>MATCH(CONCATENATE("NG ",TEXT($BT482,"mmm-yyyy")),Curves!$11:$11,0)</f>
        <v>26</v>
      </c>
      <c r="DA482" s="12">
        <f>MATCH(CONCATENATE("B ",TEXT($BT482,"mmm-yyyy")),Curves!$11:$11,0)</f>
        <v>14</v>
      </c>
      <c r="DB482" s="12">
        <f>MATCH(CONCATENATE("DISC ",TEXT($BT482,"mmm-yyyy")),Curves!$11:$11,0)</f>
        <v>38</v>
      </c>
      <c r="DC482" s="12"/>
      <c r="DD482" s="12">
        <f>MATCH(CONCATENATE("NG ",TEXT($BU482,"mmm-yyyy")),Curves!$11:$11,0)</f>
        <v>27</v>
      </c>
      <c r="DE482" s="12">
        <f>MATCH(CONCATENATE("B ",TEXT($BU482,"mmm-yyyy")),Curves!$11:$11,0)</f>
        <v>15</v>
      </c>
      <c r="DF482" s="12">
        <f>MATCH(CONCATENATE("DISC ",TEXT($BU482,"mmm-yyyy")),Curves!$11:$11,0)</f>
        <v>39</v>
      </c>
      <c r="DG482" s="12"/>
      <c r="DH482" s="12">
        <f>MATCH(CONCATENATE("NG ",TEXT($BV482,"mmm-yyyy")),Curves!$11:$11,0)</f>
        <v>28</v>
      </c>
      <c r="DI482" s="12">
        <f>MATCH(CONCATENATE("B ",TEXT($BV482,"mmm-yyyy")),Curves!$11:$11,0)</f>
        <v>16</v>
      </c>
      <c r="DJ482" s="12">
        <f>MATCH(CONCATENATE("DISC ",TEXT($BV482,"mmm-yyyy")),Curves!$11:$11,0)</f>
        <v>40</v>
      </c>
      <c r="DL482" s="12">
        <f>MATCH(CONCATENATE("NG ",TEXT($BW482,"mmm-yyyy")),Curves!$11:$11,0)</f>
        <v>29</v>
      </c>
      <c r="DM482" s="12">
        <f>MATCH(CONCATENATE("B ",TEXT($BW482,"mmm-yyyy")),Curves!$11:$11,0)</f>
        <v>17</v>
      </c>
      <c r="DN482" s="12">
        <f>MATCH(CONCATENATE("DISC ",TEXT($BW482,"mmm-yyyy")),Curves!$11:$11,0)</f>
        <v>41</v>
      </c>
      <c r="DP482" s="12">
        <f>MATCH(CONCATENATE("NG ",TEXT($BX482,"mmm-yyyy")),Curves!$11:$11,0)</f>
        <v>30</v>
      </c>
      <c r="DQ482" s="12">
        <f>MATCH(CONCATENATE("B ",TEXT($BX482,"mmm-yyyy")),Curves!$11:$11,0)</f>
        <v>18</v>
      </c>
      <c r="DR482" s="12">
        <f>MATCH(CONCATENATE("DISC ",TEXT($BX482,"mmm-yyyy")),Curves!$11:$11,0)</f>
        <v>42</v>
      </c>
    </row>
    <row r="483" spans="2:122" x14ac:dyDescent="0.2">
      <c r="B483" s="6" t="str">
        <f t="shared" si="567"/>
        <v/>
      </c>
      <c r="C483" s="27" t="str">
        <f>IF(Curves!C492&lt;&gt;"",Curves!C492,"")</f>
        <v/>
      </c>
      <c r="D483" s="31"/>
      <c r="E483" s="20" t="e">
        <f t="shared" si="568"/>
        <v>#N/A</v>
      </c>
      <c r="F483" s="20" t="e">
        <f t="shared" si="570"/>
        <v>#N/A</v>
      </c>
      <c r="G483" s="20" t="e">
        <f t="shared" si="571"/>
        <v>#N/A</v>
      </c>
      <c r="H483" s="20" t="e">
        <f t="shared" si="572"/>
        <v>#N/A</v>
      </c>
      <c r="I483" s="20" t="e">
        <f t="shared" si="573"/>
        <v>#N/A</v>
      </c>
      <c r="J483" s="20" t="e">
        <f t="shared" si="574"/>
        <v>#N/A</v>
      </c>
      <c r="K483" s="20" t="e">
        <f t="shared" si="575"/>
        <v>#N/A</v>
      </c>
      <c r="L483" s="20" t="e">
        <f t="shared" si="576"/>
        <v>#N/A</v>
      </c>
      <c r="M483" s="20" t="e">
        <f t="shared" si="577"/>
        <v>#N/A</v>
      </c>
      <c r="N483" s="20" t="e">
        <f t="shared" si="578"/>
        <v>#N/A</v>
      </c>
      <c r="O483" s="21" t="e">
        <f t="shared" si="579"/>
        <v>#N/A</v>
      </c>
      <c r="P483" s="20"/>
      <c r="Q483" s="50" t="e">
        <f t="shared" si="580"/>
        <v>#N/A</v>
      </c>
      <c r="R483" s="50" t="e">
        <f t="shared" si="549"/>
        <v>#N/A</v>
      </c>
      <c r="S483" s="51" t="e">
        <f t="shared" si="581"/>
        <v>#N/A</v>
      </c>
      <c r="U483" s="34" t="e">
        <f>INDEX(Curves!$A$12:$AZ$907,$CA483,CB483)</f>
        <v>#N/A</v>
      </c>
      <c r="V483" s="34" t="e">
        <f>INDEX(Curves!$A$12:$AZ$907,$CA483,CC483)</f>
        <v>#N/A</v>
      </c>
      <c r="W483" s="34" t="e">
        <f>INDEX(Curves!$A$12:$AZ$907,$CA483,CD483)</f>
        <v>#N/A</v>
      </c>
      <c r="X483" s="34"/>
      <c r="Y483" s="34" t="e">
        <f>INDEX(Curves!$A$12:$AZ$907,$CA483,CF483)</f>
        <v>#N/A</v>
      </c>
      <c r="Z483" s="34" t="e">
        <f>INDEX(Curves!$A$12:$AZ$907,$CA483,CG483)</f>
        <v>#N/A</v>
      </c>
      <c r="AA483" s="34" t="e">
        <f>INDEX(Curves!$A$12:$AZ$907,$CA483,CH483)</f>
        <v>#N/A</v>
      </c>
      <c r="AB483" s="34"/>
      <c r="AC483" s="34" t="e">
        <f>INDEX(Curves!$A$12:$AZ$907,$CA483,CJ483)</f>
        <v>#N/A</v>
      </c>
      <c r="AD483" s="34" t="e">
        <f>INDEX(Curves!$A$12:$AZ$907,$CA483,CK483)</f>
        <v>#N/A</v>
      </c>
      <c r="AE483" s="34" t="e">
        <f>INDEX(Curves!$A$12:$AZ$907,$CA483,CL483)</f>
        <v>#N/A</v>
      </c>
      <c r="AF483" s="34"/>
      <c r="AG483" s="34" t="e">
        <f>INDEX(Curves!$A$12:$AZ$907,$CA483,CN483)</f>
        <v>#N/A</v>
      </c>
      <c r="AH483" s="34" t="e">
        <f>INDEX(Curves!$A$12:$AZ$907,$CA483,CO483)</f>
        <v>#N/A</v>
      </c>
      <c r="AI483" s="34" t="e">
        <f>INDEX(Curves!$A$12:$AZ$907,$CA483,CP483)</f>
        <v>#N/A</v>
      </c>
      <c r="AJ483" s="34"/>
      <c r="AK483" s="34" t="e">
        <f>INDEX(Curves!$A$12:$AZ$907,$CA483,CR483)</f>
        <v>#N/A</v>
      </c>
      <c r="AL483" s="34" t="e">
        <f>INDEX(Curves!$A$12:$AZ$907,$CA483,CS483)</f>
        <v>#N/A</v>
      </c>
      <c r="AM483" s="34" t="e">
        <f>INDEX(Curves!$A$12:$AZ$907,$CA483,CT483)</f>
        <v>#N/A</v>
      </c>
      <c r="AN483" s="34"/>
      <c r="AO483" s="34" t="e">
        <f>INDEX(Curves!$A$12:$AZ$907,$CA483,CV483)</f>
        <v>#N/A</v>
      </c>
      <c r="AP483" s="34" t="e">
        <f>INDEX(Curves!$A$12:$AZ$907,$CA483,CW483)</f>
        <v>#N/A</v>
      </c>
      <c r="AQ483" s="34" t="e">
        <f>INDEX(Curves!$A$12:$AZ$907,$CA483,CX483)</f>
        <v>#N/A</v>
      </c>
      <c r="AR483" s="34"/>
      <c r="AS483" s="34" t="e">
        <f>INDEX(Curves!$A$12:$AZ$907,$CA483,CZ483)</f>
        <v>#N/A</v>
      </c>
      <c r="AT483" s="34" t="e">
        <f>INDEX(Curves!$A$12:$AZ$907,$CA483,DA483)</f>
        <v>#N/A</v>
      </c>
      <c r="AU483" s="34" t="e">
        <f>INDEX(Curves!$A$12:$AZ$907,$CA483,DB483)</f>
        <v>#N/A</v>
      </c>
      <c r="AV483" s="34"/>
      <c r="AW483" s="34" t="e">
        <f>INDEX(Curves!$A$12:$AZ$907,$CA483,DD483)</f>
        <v>#N/A</v>
      </c>
      <c r="AX483" s="34" t="e">
        <f>INDEX(Curves!$A$12:$AZ$907,$CA483,DE483)</f>
        <v>#N/A</v>
      </c>
      <c r="AY483" s="34" t="e">
        <f>INDEX(Curves!$A$12:$AZ$907,$CA483,DF483)</f>
        <v>#N/A</v>
      </c>
      <c r="AZ483" s="34"/>
      <c r="BA483" s="34" t="e">
        <f>INDEX(Curves!$A$12:$AZ$907,$CA483,DH483)</f>
        <v>#N/A</v>
      </c>
      <c r="BB483" s="34" t="e">
        <f>INDEX(Curves!$A$12:$AZ$907,$CA483,DI483)</f>
        <v>#N/A</v>
      </c>
      <c r="BC483" s="34" t="e">
        <f>INDEX(Curves!$A$12:$AZ$907,$CA483,DJ483)</f>
        <v>#N/A</v>
      </c>
      <c r="BD483" s="34"/>
      <c r="BE483" s="34" t="e">
        <f>INDEX(Curves!$A$12:$AZ$907,$CA483,DL483)</f>
        <v>#N/A</v>
      </c>
      <c r="BF483" s="34" t="e">
        <f>INDEX(Curves!$A$12:$AZ$907,$CA483,DM483)</f>
        <v>#N/A</v>
      </c>
      <c r="BG483" s="34" t="e">
        <f>INDEX(Curves!$A$12:$AZ$907,$CA483,DN483)</f>
        <v>#N/A</v>
      </c>
      <c r="BH483" s="34"/>
      <c r="BI483" s="34" t="e">
        <f>INDEX(Curves!$A$12:$AZ$907,$CA483,DP483)</f>
        <v>#N/A</v>
      </c>
      <c r="BJ483" s="34" t="e">
        <f>INDEX(Curves!$A$12:$AZ$907,$CA483,DQ483)</f>
        <v>#N/A</v>
      </c>
      <c r="BK483" s="34" t="e">
        <f>INDEX(Curves!$A$12:$AZ$907,$CA483,DR483)</f>
        <v>#N/A</v>
      </c>
      <c r="BL483"/>
      <c r="BM483"/>
      <c r="BN483" s="17">
        <f t="shared" si="583"/>
        <v>36647</v>
      </c>
      <c r="BO483" s="17">
        <f t="shared" ref="BO483:BX483" si="614">EOMONTH(BN483,1)</f>
        <v>36707</v>
      </c>
      <c r="BP483" s="17">
        <f t="shared" si="614"/>
        <v>36738</v>
      </c>
      <c r="BQ483" s="17">
        <f t="shared" si="614"/>
        <v>36769</v>
      </c>
      <c r="BR483" s="17">
        <f t="shared" si="614"/>
        <v>36799</v>
      </c>
      <c r="BS483" s="17">
        <f t="shared" si="614"/>
        <v>36830</v>
      </c>
      <c r="BT483" s="17">
        <f t="shared" si="614"/>
        <v>36860</v>
      </c>
      <c r="BU483" s="17">
        <f t="shared" si="614"/>
        <v>36891</v>
      </c>
      <c r="BV483" s="17">
        <f t="shared" si="614"/>
        <v>36922</v>
      </c>
      <c r="BW483" s="17">
        <f t="shared" si="614"/>
        <v>36950</v>
      </c>
      <c r="BX483" s="17">
        <f t="shared" si="614"/>
        <v>36981</v>
      </c>
      <c r="BY483" s="9"/>
      <c r="CA483" s="12" t="e">
        <f>MATCH(C483,Curves!$C$12:$C$433,0)</f>
        <v>#N/A</v>
      </c>
      <c r="CB483" s="12">
        <f>MATCH(CONCATENATE("NG ",TEXT($BN483,"mmm-yyyy")),Curves!$11:$11,0)</f>
        <v>20</v>
      </c>
      <c r="CC483" s="12">
        <f>MATCH(CONCATENATE("B ",TEXT($BN483,"mmm-yyyy")),Curves!$11:$11,0)</f>
        <v>8</v>
      </c>
      <c r="CD483" s="12">
        <f>MATCH(CONCATENATE("DISC ",TEXT($BN483,"mmm-yyyy")),Curves!$11:$11,0)</f>
        <v>32</v>
      </c>
      <c r="CE483" s="12"/>
      <c r="CF483" s="12">
        <f>MATCH(CONCATENATE("NG ",TEXT($BO483,"mmm-yyyy")),Curves!$11:$11,0)</f>
        <v>21</v>
      </c>
      <c r="CG483" s="12">
        <f>MATCH(CONCATENATE("B ",TEXT($BO483,"mmm-yyyy")),Curves!$11:$11,0)</f>
        <v>9</v>
      </c>
      <c r="CH483" s="12">
        <f>MATCH(CONCATENATE("DISC ",TEXT($BO483,"mmm-yyyy")),Curves!$11:$11,0)</f>
        <v>33</v>
      </c>
      <c r="CI483" s="12"/>
      <c r="CJ483" s="12">
        <f>MATCH(CONCATENATE("NG ",TEXT($BP483,"mmm-yyyy")),Curves!$11:$11,0)</f>
        <v>22</v>
      </c>
      <c r="CK483" s="12">
        <f>MATCH(CONCATENATE("B ",TEXT($BP483,"mmm-yyyy")),Curves!$11:$11,0)</f>
        <v>10</v>
      </c>
      <c r="CL483" s="12">
        <f>MATCH(CONCATENATE("DISC ",TEXT($BP483,"mmm-yyyy")),Curves!$11:$11,0)</f>
        <v>34</v>
      </c>
      <c r="CM483" s="12"/>
      <c r="CN483" s="12">
        <f>MATCH(CONCATENATE("NG ",TEXT($BQ483,"mmm-yyyy")),Curves!$11:$11,0)</f>
        <v>23</v>
      </c>
      <c r="CO483" s="12">
        <f>MATCH(CONCATENATE("B ",TEXT($BQ483,"mmm-yyyy")),Curves!$11:$11,0)</f>
        <v>11</v>
      </c>
      <c r="CP483" s="12">
        <f>MATCH(CONCATENATE("DISC ",TEXT($BQ483,"mmm-yyyy")),Curves!$11:$11,0)</f>
        <v>35</v>
      </c>
      <c r="CQ483" s="12"/>
      <c r="CR483" s="12">
        <f>MATCH(CONCATENATE("NG ",TEXT($BR483,"mmm-yyyy")),Curves!$11:$11,0)</f>
        <v>24</v>
      </c>
      <c r="CS483" s="12">
        <f>MATCH(CONCATENATE("B ",TEXT($BR483,"mmm-yyyy")),Curves!$11:$11,0)</f>
        <v>12</v>
      </c>
      <c r="CT483" s="12">
        <f>MATCH(CONCATENATE("DISC ",TEXT($BR483,"mmm-yyyy")),Curves!$11:$11,0)</f>
        <v>36</v>
      </c>
      <c r="CU483" s="12"/>
      <c r="CV483" s="12">
        <f>MATCH(CONCATENATE("NG ",TEXT($BS483,"mmm-yyyy")),Curves!$11:$11,0)</f>
        <v>25</v>
      </c>
      <c r="CW483" s="12">
        <f>MATCH(CONCATENATE("B ",TEXT($BS483,"mmm-yyyy")),Curves!$11:$11,0)</f>
        <v>13</v>
      </c>
      <c r="CX483" s="12">
        <f>MATCH(CONCATENATE("DISC ",TEXT($BS483,"mmm-yyyy")),Curves!$11:$11,0)</f>
        <v>37</v>
      </c>
      <c r="CY483" s="12"/>
      <c r="CZ483" s="12">
        <f>MATCH(CONCATENATE("NG ",TEXT($BT483,"mmm-yyyy")),Curves!$11:$11,0)</f>
        <v>26</v>
      </c>
      <c r="DA483" s="12">
        <f>MATCH(CONCATENATE("B ",TEXT($BT483,"mmm-yyyy")),Curves!$11:$11,0)</f>
        <v>14</v>
      </c>
      <c r="DB483" s="12">
        <f>MATCH(CONCATENATE("DISC ",TEXT($BT483,"mmm-yyyy")),Curves!$11:$11,0)</f>
        <v>38</v>
      </c>
      <c r="DC483" s="12"/>
      <c r="DD483" s="12">
        <f>MATCH(CONCATENATE("NG ",TEXT($BU483,"mmm-yyyy")),Curves!$11:$11,0)</f>
        <v>27</v>
      </c>
      <c r="DE483" s="12">
        <f>MATCH(CONCATENATE("B ",TEXT($BU483,"mmm-yyyy")),Curves!$11:$11,0)</f>
        <v>15</v>
      </c>
      <c r="DF483" s="12">
        <f>MATCH(CONCATENATE("DISC ",TEXT($BU483,"mmm-yyyy")),Curves!$11:$11,0)</f>
        <v>39</v>
      </c>
      <c r="DG483" s="12"/>
      <c r="DH483" s="12">
        <f>MATCH(CONCATENATE("NG ",TEXT($BV483,"mmm-yyyy")),Curves!$11:$11,0)</f>
        <v>28</v>
      </c>
      <c r="DI483" s="12">
        <f>MATCH(CONCATENATE("B ",TEXT($BV483,"mmm-yyyy")),Curves!$11:$11,0)</f>
        <v>16</v>
      </c>
      <c r="DJ483" s="12">
        <f>MATCH(CONCATENATE("DISC ",TEXT($BV483,"mmm-yyyy")),Curves!$11:$11,0)</f>
        <v>40</v>
      </c>
      <c r="DL483" s="12">
        <f>MATCH(CONCATENATE("NG ",TEXT($BW483,"mmm-yyyy")),Curves!$11:$11,0)</f>
        <v>29</v>
      </c>
      <c r="DM483" s="12">
        <f>MATCH(CONCATENATE("B ",TEXT($BW483,"mmm-yyyy")),Curves!$11:$11,0)</f>
        <v>17</v>
      </c>
      <c r="DN483" s="12">
        <f>MATCH(CONCATENATE("DISC ",TEXT($BW483,"mmm-yyyy")),Curves!$11:$11,0)</f>
        <v>41</v>
      </c>
      <c r="DP483" s="12">
        <f>MATCH(CONCATENATE("NG ",TEXT($BX483,"mmm-yyyy")),Curves!$11:$11,0)</f>
        <v>30</v>
      </c>
      <c r="DQ483" s="12">
        <f>MATCH(CONCATENATE("B ",TEXT($BX483,"mmm-yyyy")),Curves!$11:$11,0)</f>
        <v>18</v>
      </c>
      <c r="DR483" s="12">
        <f>MATCH(CONCATENATE("DISC ",TEXT($BX483,"mmm-yyyy")),Curves!$11:$11,0)</f>
        <v>42</v>
      </c>
    </row>
    <row r="484" spans="2:122" x14ac:dyDescent="0.2">
      <c r="B484" s="6" t="str">
        <f t="shared" si="567"/>
        <v/>
      </c>
      <c r="C484" s="27" t="str">
        <f>IF(Curves!C493&lt;&gt;"",Curves!C493,"")</f>
        <v/>
      </c>
      <c r="D484" s="31"/>
      <c r="E484" s="20" t="e">
        <f t="shared" si="568"/>
        <v>#N/A</v>
      </c>
      <c r="F484" s="20" t="e">
        <f t="shared" si="570"/>
        <v>#N/A</v>
      </c>
      <c r="G484" s="20" t="e">
        <f t="shared" si="571"/>
        <v>#N/A</v>
      </c>
      <c r="H484" s="20" t="e">
        <f t="shared" si="572"/>
        <v>#N/A</v>
      </c>
      <c r="I484" s="20" t="e">
        <f t="shared" si="573"/>
        <v>#N/A</v>
      </c>
      <c r="J484" s="20" t="e">
        <f t="shared" si="574"/>
        <v>#N/A</v>
      </c>
      <c r="K484" s="20" t="e">
        <f t="shared" si="575"/>
        <v>#N/A</v>
      </c>
      <c r="L484" s="20" t="e">
        <f t="shared" si="576"/>
        <v>#N/A</v>
      </c>
      <c r="M484" s="20" t="e">
        <f t="shared" si="577"/>
        <v>#N/A</v>
      </c>
      <c r="N484" s="20" t="e">
        <f t="shared" si="578"/>
        <v>#N/A</v>
      </c>
      <c r="O484" s="21" t="e">
        <f t="shared" si="579"/>
        <v>#N/A</v>
      </c>
      <c r="P484" s="20"/>
      <c r="Q484" s="50" t="e">
        <f t="shared" si="580"/>
        <v>#N/A</v>
      </c>
      <c r="R484" s="50" t="e">
        <f t="shared" si="549"/>
        <v>#N/A</v>
      </c>
      <c r="S484" s="51" t="e">
        <f t="shared" si="581"/>
        <v>#N/A</v>
      </c>
      <c r="U484" s="34" t="e">
        <f>INDEX(Curves!$A$12:$AZ$907,$CA484,CB484)</f>
        <v>#N/A</v>
      </c>
      <c r="V484" s="34" t="e">
        <f>INDEX(Curves!$A$12:$AZ$907,$CA484,CC484)</f>
        <v>#N/A</v>
      </c>
      <c r="W484" s="34" t="e">
        <f>INDEX(Curves!$A$12:$AZ$907,$CA484,CD484)</f>
        <v>#N/A</v>
      </c>
      <c r="X484" s="34"/>
      <c r="Y484" s="34" t="e">
        <f>INDEX(Curves!$A$12:$AZ$907,$CA484,CF484)</f>
        <v>#N/A</v>
      </c>
      <c r="Z484" s="34" t="e">
        <f>INDEX(Curves!$A$12:$AZ$907,$CA484,CG484)</f>
        <v>#N/A</v>
      </c>
      <c r="AA484" s="34" t="e">
        <f>INDEX(Curves!$A$12:$AZ$907,$CA484,CH484)</f>
        <v>#N/A</v>
      </c>
      <c r="AB484" s="34"/>
      <c r="AC484" s="34" t="e">
        <f>INDEX(Curves!$A$12:$AZ$907,$CA484,CJ484)</f>
        <v>#N/A</v>
      </c>
      <c r="AD484" s="34" t="e">
        <f>INDEX(Curves!$A$12:$AZ$907,$CA484,CK484)</f>
        <v>#N/A</v>
      </c>
      <c r="AE484" s="34" t="e">
        <f>INDEX(Curves!$A$12:$AZ$907,$CA484,CL484)</f>
        <v>#N/A</v>
      </c>
      <c r="AF484" s="34"/>
      <c r="AG484" s="34" t="e">
        <f>INDEX(Curves!$A$12:$AZ$907,$CA484,CN484)</f>
        <v>#N/A</v>
      </c>
      <c r="AH484" s="34" t="e">
        <f>INDEX(Curves!$A$12:$AZ$907,$CA484,CO484)</f>
        <v>#N/A</v>
      </c>
      <c r="AI484" s="34" t="e">
        <f>INDEX(Curves!$A$12:$AZ$907,$CA484,CP484)</f>
        <v>#N/A</v>
      </c>
      <c r="AJ484" s="34"/>
      <c r="AK484" s="34" t="e">
        <f>INDEX(Curves!$A$12:$AZ$907,$CA484,CR484)</f>
        <v>#N/A</v>
      </c>
      <c r="AL484" s="34" t="e">
        <f>INDEX(Curves!$A$12:$AZ$907,$CA484,CS484)</f>
        <v>#N/A</v>
      </c>
      <c r="AM484" s="34" t="e">
        <f>INDEX(Curves!$A$12:$AZ$907,$CA484,CT484)</f>
        <v>#N/A</v>
      </c>
      <c r="AN484" s="34"/>
      <c r="AO484" s="34" t="e">
        <f>INDEX(Curves!$A$12:$AZ$907,$CA484,CV484)</f>
        <v>#N/A</v>
      </c>
      <c r="AP484" s="34" t="e">
        <f>INDEX(Curves!$A$12:$AZ$907,$CA484,CW484)</f>
        <v>#N/A</v>
      </c>
      <c r="AQ484" s="34" t="e">
        <f>INDEX(Curves!$A$12:$AZ$907,$CA484,CX484)</f>
        <v>#N/A</v>
      </c>
      <c r="AR484" s="34"/>
      <c r="AS484" s="34" t="e">
        <f>INDEX(Curves!$A$12:$AZ$907,$CA484,CZ484)</f>
        <v>#N/A</v>
      </c>
      <c r="AT484" s="34" t="e">
        <f>INDEX(Curves!$A$12:$AZ$907,$CA484,DA484)</f>
        <v>#N/A</v>
      </c>
      <c r="AU484" s="34" t="e">
        <f>INDEX(Curves!$A$12:$AZ$907,$CA484,DB484)</f>
        <v>#N/A</v>
      </c>
      <c r="AV484" s="34"/>
      <c r="AW484" s="34" t="e">
        <f>INDEX(Curves!$A$12:$AZ$907,$CA484,DD484)</f>
        <v>#N/A</v>
      </c>
      <c r="AX484" s="34" t="e">
        <f>INDEX(Curves!$A$12:$AZ$907,$CA484,DE484)</f>
        <v>#N/A</v>
      </c>
      <c r="AY484" s="34" t="e">
        <f>INDEX(Curves!$A$12:$AZ$907,$CA484,DF484)</f>
        <v>#N/A</v>
      </c>
      <c r="AZ484" s="34"/>
      <c r="BA484" s="34" t="e">
        <f>INDEX(Curves!$A$12:$AZ$907,$CA484,DH484)</f>
        <v>#N/A</v>
      </c>
      <c r="BB484" s="34" t="e">
        <f>INDEX(Curves!$A$12:$AZ$907,$CA484,DI484)</f>
        <v>#N/A</v>
      </c>
      <c r="BC484" s="34" t="e">
        <f>INDEX(Curves!$A$12:$AZ$907,$CA484,DJ484)</f>
        <v>#N/A</v>
      </c>
      <c r="BD484" s="34"/>
      <c r="BE484" s="34" t="e">
        <f>INDEX(Curves!$A$12:$AZ$907,$CA484,DL484)</f>
        <v>#N/A</v>
      </c>
      <c r="BF484" s="34" t="e">
        <f>INDEX(Curves!$A$12:$AZ$907,$CA484,DM484)</f>
        <v>#N/A</v>
      </c>
      <c r="BG484" s="34" t="e">
        <f>INDEX(Curves!$A$12:$AZ$907,$CA484,DN484)</f>
        <v>#N/A</v>
      </c>
      <c r="BH484" s="34"/>
      <c r="BI484" s="34" t="e">
        <f>INDEX(Curves!$A$12:$AZ$907,$CA484,DP484)</f>
        <v>#N/A</v>
      </c>
      <c r="BJ484" s="34" t="e">
        <f>INDEX(Curves!$A$12:$AZ$907,$CA484,DQ484)</f>
        <v>#N/A</v>
      </c>
      <c r="BK484" s="34" t="e">
        <f>INDEX(Curves!$A$12:$AZ$907,$CA484,DR484)</f>
        <v>#N/A</v>
      </c>
      <c r="BL484"/>
      <c r="BM484"/>
      <c r="BN484" s="17">
        <f t="shared" si="583"/>
        <v>36647</v>
      </c>
      <c r="BO484" s="17">
        <f t="shared" ref="BO484:BX484" si="615">EOMONTH(BN484,1)</f>
        <v>36707</v>
      </c>
      <c r="BP484" s="17">
        <f t="shared" si="615"/>
        <v>36738</v>
      </c>
      <c r="BQ484" s="17">
        <f t="shared" si="615"/>
        <v>36769</v>
      </c>
      <c r="BR484" s="17">
        <f t="shared" si="615"/>
        <v>36799</v>
      </c>
      <c r="BS484" s="17">
        <f t="shared" si="615"/>
        <v>36830</v>
      </c>
      <c r="BT484" s="17">
        <f t="shared" si="615"/>
        <v>36860</v>
      </c>
      <c r="BU484" s="17">
        <f t="shared" si="615"/>
        <v>36891</v>
      </c>
      <c r="BV484" s="17">
        <f t="shared" si="615"/>
        <v>36922</v>
      </c>
      <c r="BW484" s="17">
        <f t="shared" si="615"/>
        <v>36950</v>
      </c>
      <c r="BX484" s="17">
        <f t="shared" si="615"/>
        <v>36981</v>
      </c>
      <c r="BY484" s="9"/>
      <c r="CA484" s="12" t="e">
        <f>MATCH(C484,Curves!$C$12:$C$433,0)</f>
        <v>#N/A</v>
      </c>
      <c r="CB484" s="12">
        <f>MATCH(CONCATENATE("NG ",TEXT($BN484,"mmm-yyyy")),Curves!$11:$11,0)</f>
        <v>20</v>
      </c>
      <c r="CC484" s="12">
        <f>MATCH(CONCATENATE("B ",TEXT($BN484,"mmm-yyyy")),Curves!$11:$11,0)</f>
        <v>8</v>
      </c>
      <c r="CD484" s="12">
        <f>MATCH(CONCATENATE("DISC ",TEXT($BN484,"mmm-yyyy")),Curves!$11:$11,0)</f>
        <v>32</v>
      </c>
      <c r="CE484" s="12"/>
      <c r="CF484" s="12">
        <f>MATCH(CONCATENATE("NG ",TEXT($BO484,"mmm-yyyy")),Curves!$11:$11,0)</f>
        <v>21</v>
      </c>
      <c r="CG484" s="12">
        <f>MATCH(CONCATENATE("B ",TEXT($BO484,"mmm-yyyy")),Curves!$11:$11,0)</f>
        <v>9</v>
      </c>
      <c r="CH484" s="12">
        <f>MATCH(CONCATENATE("DISC ",TEXT($BO484,"mmm-yyyy")),Curves!$11:$11,0)</f>
        <v>33</v>
      </c>
      <c r="CI484" s="12"/>
      <c r="CJ484" s="12">
        <f>MATCH(CONCATENATE("NG ",TEXT($BP484,"mmm-yyyy")),Curves!$11:$11,0)</f>
        <v>22</v>
      </c>
      <c r="CK484" s="12">
        <f>MATCH(CONCATENATE("B ",TEXT($BP484,"mmm-yyyy")),Curves!$11:$11,0)</f>
        <v>10</v>
      </c>
      <c r="CL484" s="12">
        <f>MATCH(CONCATENATE("DISC ",TEXT($BP484,"mmm-yyyy")),Curves!$11:$11,0)</f>
        <v>34</v>
      </c>
      <c r="CM484" s="12"/>
      <c r="CN484" s="12">
        <f>MATCH(CONCATENATE("NG ",TEXT($BQ484,"mmm-yyyy")),Curves!$11:$11,0)</f>
        <v>23</v>
      </c>
      <c r="CO484" s="12">
        <f>MATCH(CONCATENATE("B ",TEXT($BQ484,"mmm-yyyy")),Curves!$11:$11,0)</f>
        <v>11</v>
      </c>
      <c r="CP484" s="12">
        <f>MATCH(CONCATENATE("DISC ",TEXT($BQ484,"mmm-yyyy")),Curves!$11:$11,0)</f>
        <v>35</v>
      </c>
      <c r="CQ484" s="12"/>
      <c r="CR484" s="12">
        <f>MATCH(CONCATENATE("NG ",TEXT($BR484,"mmm-yyyy")),Curves!$11:$11,0)</f>
        <v>24</v>
      </c>
      <c r="CS484" s="12">
        <f>MATCH(CONCATENATE("B ",TEXT($BR484,"mmm-yyyy")),Curves!$11:$11,0)</f>
        <v>12</v>
      </c>
      <c r="CT484" s="12">
        <f>MATCH(CONCATENATE("DISC ",TEXT($BR484,"mmm-yyyy")),Curves!$11:$11,0)</f>
        <v>36</v>
      </c>
      <c r="CU484" s="12"/>
      <c r="CV484" s="12">
        <f>MATCH(CONCATENATE("NG ",TEXT($BS484,"mmm-yyyy")),Curves!$11:$11,0)</f>
        <v>25</v>
      </c>
      <c r="CW484" s="12">
        <f>MATCH(CONCATENATE("B ",TEXT($BS484,"mmm-yyyy")),Curves!$11:$11,0)</f>
        <v>13</v>
      </c>
      <c r="CX484" s="12">
        <f>MATCH(CONCATENATE("DISC ",TEXT($BS484,"mmm-yyyy")),Curves!$11:$11,0)</f>
        <v>37</v>
      </c>
      <c r="CY484" s="12"/>
      <c r="CZ484" s="12">
        <f>MATCH(CONCATENATE("NG ",TEXT($BT484,"mmm-yyyy")),Curves!$11:$11,0)</f>
        <v>26</v>
      </c>
      <c r="DA484" s="12">
        <f>MATCH(CONCATENATE("B ",TEXT($BT484,"mmm-yyyy")),Curves!$11:$11,0)</f>
        <v>14</v>
      </c>
      <c r="DB484" s="12">
        <f>MATCH(CONCATENATE("DISC ",TEXT($BT484,"mmm-yyyy")),Curves!$11:$11,0)</f>
        <v>38</v>
      </c>
      <c r="DC484" s="12"/>
      <c r="DD484" s="12">
        <f>MATCH(CONCATENATE("NG ",TEXT($BU484,"mmm-yyyy")),Curves!$11:$11,0)</f>
        <v>27</v>
      </c>
      <c r="DE484" s="12">
        <f>MATCH(CONCATENATE("B ",TEXT($BU484,"mmm-yyyy")),Curves!$11:$11,0)</f>
        <v>15</v>
      </c>
      <c r="DF484" s="12">
        <f>MATCH(CONCATENATE("DISC ",TEXT($BU484,"mmm-yyyy")),Curves!$11:$11,0)</f>
        <v>39</v>
      </c>
      <c r="DG484" s="12"/>
      <c r="DH484" s="12">
        <f>MATCH(CONCATENATE("NG ",TEXT($BV484,"mmm-yyyy")),Curves!$11:$11,0)</f>
        <v>28</v>
      </c>
      <c r="DI484" s="12">
        <f>MATCH(CONCATENATE("B ",TEXT($BV484,"mmm-yyyy")),Curves!$11:$11,0)</f>
        <v>16</v>
      </c>
      <c r="DJ484" s="12">
        <f>MATCH(CONCATENATE("DISC ",TEXT($BV484,"mmm-yyyy")),Curves!$11:$11,0)</f>
        <v>40</v>
      </c>
      <c r="DL484" s="12">
        <f>MATCH(CONCATENATE("NG ",TEXT($BW484,"mmm-yyyy")),Curves!$11:$11,0)</f>
        <v>29</v>
      </c>
      <c r="DM484" s="12">
        <f>MATCH(CONCATENATE("B ",TEXT($BW484,"mmm-yyyy")),Curves!$11:$11,0)</f>
        <v>17</v>
      </c>
      <c r="DN484" s="12">
        <f>MATCH(CONCATENATE("DISC ",TEXT($BW484,"mmm-yyyy")),Curves!$11:$11,0)</f>
        <v>41</v>
      </c>
      <c r="DP484" s="12">
        <f>MATCH(CONCATENATE("NG ",TEXT($BX484,"mmm-yyyy")),Curves!$11:$11,0)</f>
        <v>30</v>
      </c>
      <c r="DQ484" s="12">
        <f>MATCH(CONCATENATE("B ",TEXT($BX484,"mmm-yyyy")),Curves!$11:$11,0)</f>
        <v>18</v>
      </c>
      <c r="DR484" s="12">
        <f>MATCH(CONCATENATE("DISC ",TEXT($BX484,"mmm-yyyy")),Curves!$11:$11,0)</f>
        <v>42</v>
      </c>
    </row>
    <row r="485" spans="2:122" x14ac:dyDescent="0.2">
      <c r="B485" s="6" t="str">
        <f t="shared" si="567"/>
        <v/>
      </c>
      <c r="C485" s="27" t="str">
        <f>IF(Curves!C494&lt;&gt;"",Curves!C494,"")</f>
        <v/>
      </c>
      <c r="D485" s="31"/>
      <c r="E485" s="20" t="e">
        <f t="shared" si="568"/>
        <v>#N/A</v>
      </c>
      <c r="F485" s="20" t="e">
        <f t="shared" si="570"/>
        <v>#N/A</v>
      </c>
      <c r="G485" s="20" t="e">
        <f t="shared" si="571"/>
        <v>#N/A</v>
      </c>
      <c r="H485" s="20" t="e">
        <f t="shared" si="572"/>
        <v>#N/A</v>
      </c>
      <c r="I485" s="20" t="e">
        <f t="shared" si="573"/>
        <v>#N/A</v>
      </c>
      <c r="J485" s="20" t="e">
        <f t="shared" si="574"/>
        <v>#N/A</v>
      </c>
      <c r="K485" s="20" t="e">
        <f t="shared" si="575"/>
        <v>#N/A</v>
      </c>
      <c r="L485" s="20" t="e">
        <f t="shared" si="576"/>
        <v>#N/A</v>
      </c>
      <c r="M485" s="20" t="e">
        <f t="shared" si="577"/>
        <v>#N/A</v>
      </c>
      <c r="N485" s="20" t="e">
        <f t="shared" si="578"/>
        <v>#N/A</v>
      </c>
      <c r="O485" s="21" t="e">
        <f t="shared" si="579"/>
        <v>#N/A</v>
      </c>
      <c r="P485" s="20"/>
      <c r="Q485" s="50" t="e">
        <f t="shared" si="580"/>
        <v>#N/A</v>
      </c>
      <c r="R485" s="50" t="e">
        <f t="shared" si="549"/>
        <v>#N/A</v>
      </c>
      <c r="S485" s="51" t="e">
        <f t="shared" si="581"/>
        <v>#N/A</v>
      </c>
      <c r="U485" s="34" t="e">
        <f>INDEX(Curves!$A$12:$AZ$907,$CA485,CB485)</f>
        <v>#N/A</v>
      </c>
      <c r="V485" s="34" t="e">
        <f>INDEX(Curves!$A$12:$AZ$907,$CA485,CC485)</f>
        <v>#N/A</v>
      </c>
      <c r="W485" s="34" t="e">
        <f>INDEX(Curves!$A$12:$AZ$907,$CA485,CD485)</f>
        <v>#N/A</v>
      </c>
      <c r="X485" s="34"/>
      <c r="Y485" s="34" t="e">
        <f>INDEX(Curves!$A$12:$AZ$907,$CA485,CF485)</f>
        <v>#N/A</v>
      </c>
      <c r="Z485" s="34" t="e">
        <f>INDEX(Curves!$A$12:$AZ$907,$CA485,CG485)</f>
        <v>#N/A</v>
      </c>
      <c r="AA485" s="34" t="e">
        <f>INDEX(Curves!$A$12:$AZ$907,$CA485,CH485)</f>
        <v>#N/A</v>
      </c>
      <c r="AB485" s="34"/>
      <c r="AC485" s="34" t="e">
        <f>INDEX(Curves!$A$12:$AZ$907,$CA485,CJ485)</f>
        <v>#N/A</v>
      </c>
      <c r="AD485" s="34" t="e">
        <f>INDEX(Curves!$A$12:$AZ$907,$CA485,CK485)</f>
        <v>#N/A</v>
      </c>
      <c r="AE485" s="34" t="e">
        <f>INDEX(Curves!$A$12:$AZ$907,$CA485,CL485)</f>
        <v>#N/A</v>
      </c>
      <c r="AF485" s="34"/>
      <c r="AG485" s="34" t="e">
        <f>INDEX(Curves!$A$12:$AZ$907,$CA485,CN485)</f>
        <v>#N/A</v>
      </c>
      <c r="AH485" s="34" t="e">
        <f>INDEX(Curves!$A$12:$AZ$907,$CA485,CO485)</f>
        <v>#N/A</v>
      </c>
      <c r="AI485" s="34" t="e">
        <f>INDEX(Curves!$A$12:$AZ$907,$CA485,CP485)</f>
        <v>#N/A</v>
      </c>
      <c r="AJ485" s="34"/>
      <c r="AK485" s="34" t="e">
        <f>INDEX(Curves!$A$12:$AZ$907,$CA485,CR485)</f>
        <v>#N/A</v>
      </c>
      <c r="AL485" s="34" t="e">
        <f>INDEX(Curves!$A$12:$AZ$907,$CA485,CS485)</f>
        <v>#N/A</v>
      </c>
      <c r="AM485" s="34" t="e">
        <f>INDEX(Curves!$A$12:$AZ$907,$CA485,CT485)</f>
        <v>#N/A</v>
      </c>
      <c r="AN485" s="34"/>
      <c r="AO485" s="34" t="e">
        <f>INDEX(Curves!$A$12:$AZ$907,$CA485,CV485)</f>
        <v>#N/A</v>
      </c>
      <c r="AP485" s="34" t="e">
        <f>INDEX(Curves!$A$12:$AZ$907,$CA485,CW485)</f>
        <v>#N/A</v>
      </c>
      <c r="AQ485" s="34" t="e">
        <f>INDEX(Curves!$A$12:$AZ$907,$CA485,CX485)</f>
        <v>#N/A</v>
      </c>
      <c r="AR485" s="34"/>
      <c r="AS485" s="34" t="e">
        <f>INDEX(Curves!$A$12:$AZ$907,$CA485,CZ485)</f>
        <v>#N/A</v>
      </c>
      <c r="AT485" s="34" t="e">
        <f>INDEX(Curves!$A$12:$AZ$907,$CA485,DA485)</f>
        <v>#N/A</v>
      </c>
      <c r="AU485" s="34" t="e">
        <f>INDEX(Curves!$A$12:$AZ$907,$CA485,DB485)</f>
        <v>#N/A</v>
      </c>
      <c r="AV485" s="34"/>
      <c r="AW485" s="34" t="e">
        <f>INDEX(Curves!$A$12:$AZ$907,$CA485,DD485)</f>
        <v>#N/A</v>
      </c>
      <c r="AX485" s="34" t="e">
        <f>INDEX(Curves!$A$12:$AZ$907,$CA485,DE485)</f>
        <v>#N/A</v>
      </c>
      <c r="AY485" s="34" t="e">
        <f>INDEX(Curves!$A$12:$AZ$907,$CA485,DF485)</f>
        <v>#N/A</v>
      </c>
      <c r="AZ485" s="34"/>
      <c r="BA485" s="34" t="e">
        <f>INDEX(Curves!$A$12:$AZ$907,$CA485,DH485)</f>
        <v>#N/A</v>
      </c>
      <c r="BB485" s="34" t="e">
        <f>INDEX(Curves!$A$12:$AZ$907,$CA485,DI485)</f>
        <v>#N/A</v>
      </c>
      <c r="BC485" s="34" t="e">
        <f>INDEX(Curves!$A$12:$AZ$907,$CA485,DJ485)</f>
        <v>#N/A</v>
      </c>
      <c r="BD485" s="34"/>
      <c r="BE485" s="34" t="e">
        <f>INDEX(Curves!$A$12:$AZ$907,$CA485,DL485)</f>
        <v>#N/A</v>
      </c>
      <c r="BF485" s="34" t="e">
        <f>INDEX(Curves!$A$12:$AZ$907,$CA485,DM485)</f>
        <v>#N/A</v>
      </c>
      <c r="BG485" s="34" t="e">
        <f>INDEX(Curves!$A$12:$AZ$907,$CA485,DN485)</f>
        <v>#N/A</v>
      </c>
      <c r="BH485" s="34"/>
      <c r="BI485" s="34" t="e">
        <f>INDEX(Curves!$A$12:$AZ$907,$CA485,DP485)</f>
        <v>#N/A</v>
      </c>
      <c r="BJ485" s="34" t="e">
        <f>INDEX(Curves!$A$12:$AZ$907,$CA485,DQ485)</f>
        <v>#N/A</v>
      </c>
      <c r="BK485" s="34" t="e">
        <f>INDEX(Curves!$A$12:$AZ$907,$CA485,DR485)</f>
        <v>#N/A</v>
      </c>
      <c r="BL485"/>
      <c r="BM485"/>
      <c r="BN485" s="17">
        <f t="shared" si="583"/>
        <v>36647</v>
      </c>
      <c r="BO485" s="17">
        <f t="shared" ref="BO485:BX485" si="616">EOMONTH(BN485,1)</f>
        <v>36707</v>
      </c>
      <c r="BP485" s="17">
        <f t="shared" si="616"/>
        <v>36738</v>
      </c>
      <c r="BQ485" s="17">
        <f t="shared" si="616"/>
        <v>36769</v>
      </c>
      <c r="BR485" s="17">
        <f t="shared" si="616"/>
        <v>36799</v>
      </c>
      <c r="BS485" s="17">
        <f t="shared" si="616"/>
        <v>36830</v>
      </c>
      <c r="BT485" s="17">
        <f t="shared" si="616"/>
        <v>36860</v>
      </c>
      <c r="BU485" s="17">
        <f t="shared" si="616"/>
        <v>36891</v>
      </c>
      <c r="BV485" s="17">
        <f t="shared" si="616"/>
        <v>36922</v>
      </c>
      <c r="BW485" s="17">
        <f t="shared" si="616"/>
        <v>36950</v>
      </c>
      <c r="BX485" s="17">
        <f t="shared" si="616"/>
        <v>36981</v>
      </c>
      <c r="BY485" s="9"/>
      <c r="CA485" s="12" t="e">
        <f>MATCH(C485,Curves!$C$12:$C$433,0)</f>
        <v>#N/A</v>
      </c>
      <c r="CB485" s="12">
        <f>MATCH(CONCATENATE("NG ",TEXT($BN485,"mmm-yyyy")),Curves!$11:$11,0)</f>
        <v>20</v>
      </c>
      <c r="CC485" s="12">
        <f>MATCH(CONCATENATE("B ",TEXT($BN485,"mmm-yyyy")),Curves!$11:$11,0)</f>
        <v>8</v>
      </c>
      <c r="CD485" s="12">
        <f>MATCH(CONCATENATE("DISC ",TEXT($BN485,"mmm-yyyy")),Curves!$11:$11,0)</f>
        <v>32</v>
      </c>
      <c r="CE485" s="12"/>
      <c r="CF485" s="12">
        <f>MATCH(CONCATENATE("NG ",TEXT($BO485,"mmm-yyyy")),Curves!$11:$11,0)</f>
        <v>21</v>
      </c>
      <c r="CG485" s="12">
        <f>MATCH(CONCATENATE("B ",TEXT($BO485,"mmm-yyyy")),Curves!$11:$11,0)</f>
        <v>9</v>
      </c>
      <c r="CH485" s="12">
        <f>MATCH(CONCATENATE("DISC ",TEXT($BO485,"mmm-yyyy")),Curves!$11:$11,0)</f>
        <v>33</v>
      </c>
      <c r="CI485" s="12"/>
      <c r="CJ485" s="12">
        <f>MATCH(CONCATENATE("NG ",TEXT($BP485,"mmm-yyyy")),Curves!$11:$11,0)</f>
        <v>22</v>
      </c>
      <c r="CK485" s="12">
        <f>MATCH(CONCATENATE("B ",TEXT($BP485,"mmm-yyyy")),Curves!$11:$11,0)</f>
        <v>10</v>
      </c>
      <c r="CL485" s="12">
        <f>MATCH(CONCATENATE("DISC ",TEXT($BP485,"mmm-yyyy")),Curves!$11:$11,0)</f>
        <v>34</v>
      </c>
      <c r="CM485" s="12"/>
      <c r="CN485" s="12">
        <f>MATCH(CONCATENATE("NG ",TEXT($BQ485,"mmm-yyyy")),Curves!$11:$11,0)</f>
        <v>23</v>
      </c>
      <c r="CO485" s="12">
        <f>MATCH(CONCATENATE("B ",TEXT($BQ485,"mmm-yyyy")),Curves!$11:$11,0)</f>
        <v>11</v>
      </c>
      <c r="CP485" s="12">
        <f>MATCH(CONCATENATE("DISC ",TEXT($BQ485,"mmm-yyyy")),Curves!$11:$11,0)</f>
        <v>35</v>
      </c>
      <c r="CQ485" s="12"/>
      <c r="CR485" s="12">
        <f>MATCH(CONCATENATE("NG ",TEXT($BR485,"mmm-yyyy")),Curves!$11:$11,0)</f>
        <v>24</v>
      </c>
      <c r="CS485" s="12">
        <f>MATCH(CONCATENATE("B ",TEXT($BR485,"mmm-yyyy")),Curves!$11:$11,0)</f>
        <v>12</v>
      </c>
      <c r="CT485" s="12">
        <f>MATCH(CONCATENATE("DISC ",TEXT($BR485,"mmm-yyyy")),Curves!$11:$11,0)</f>
        <v>36</v>
      </c>
      <c r="CU485" s="12"/>
      <c r="CV485" s="12">
        <f>MATCH(CONCATENATE("NG ",TEXT($BS485,"mmm-yyyy")),Curves!$11:$11,0)</f>
        <v>25</v>
      </c>
      <c r="CW485" s="12">
        <f>MATCH(CONCATENATE("B ",TEXT($BS485,"mmm-yyyy")),Curves!$11:$11,0)</f>
        <v>13</v>
      </c>
      <c r="CX485" s="12">
        <f>MATCH(CONCATENATE("DISC ",TEXT($BS485,"mmm-yyyy")),Curves!$11:$11,0)</f>
        <v>37</v>
      </c>
      <c r="CY485" s="12"/>
      <c r="CZ485" s="12">
        <f>MATCH(CONCATENATE("NG ",TEXT($BT485,"mmm-yyyy")),Curves!$11:$11,0)</f>
        <v>26</v>
      </c>
      <c r="DA485" s="12">
        <f>MATCH(CONCATENATE("B ",TEXT($BT485,"mmm-yyyy")),Curves!$11:$11,0)</f>
        <v>14</v>
      </c>
      <c r="DB485" s="12">
        <f>MATCH(CONCATENATE("DISC ",TEXT($BT485,"mmm-yyyy")),Curves!$11:$11,0)</f>
        <v>38</v>
      </c>
      <c r="DC485" s="12"/>
      <c r="DD485" s="12">
        <f>MATCH(CONCATENATE("NG ",TEXT($BU485,"mmm-yyyy")),Curves!$11:$11,0)</f>
        <v>27</v>
      </c>
      <c r="DE485" s="12">
        <f>MATCH(CONCATENATE("B ",TEXT($BU485,"mmm-yyyy")),Curves!$11:$11,0)</f>
        <v>15</v>
      </c>
      <c r="DF485" s="12">
        <f>MATCH(CONCATENATE("DISC ",TEXT($BU485,"mmm-yyyy")),Curves!$11:$11,0)</f>
        <v>39</v>
      </c>
      <c r="DG485" s="12"/>
      <c r="DH485" s="12">
        <f>MATCH(CONCATENATE("NG ",TEXT($BV485,"mmm-yyyy")),Curves!$11:$11,0)</f>
        <v>28</v>
      </c>
      <c r="DI485" s="12">
        <f>MATCH(CONCATENATE("B ",TEXT($BV485,"mmm-yyyy")),Curves!$11:$11,0)</f>
        <v>16</v>
      </c>
      <c r="DJ485" s="12">
        <f>MATCH(CONCATENATE("DISC ",TEXT($BV485,"mmm-yyyy")),Curves!$11:$11,0)</f>
        <v>40</v>
      </c>
      <c r="DL485" s="12">
        <f>MATCH(CONCATENATE("NG ",TEXT($BW485,"mmm-yyyy")),Curves!$11:$11,0)</f>
        <v>29</v>
      </c>
      <c r="DM485" s="12">
        <f>MATCH(CONCATENATE("B ",TEXT($BW485,"mmm-yyyy")),Curves!$11:$11,0)</f>
        <v>17</v>
      </c>
      <c r="DN485" s="12">
        <f>MATCH(CONCATENATE("DISC ",TEXT($BW485,"mmm-yyyy")),Curves!$11:$11,0)</f>
        <v>41</v>
      </c>
      <c r="DP485" s="12">
        <f>MATCH(CONCATENATE("NG ",TEXT($BX485,"mmm-yyyy")),Curves!$11:$11,0)</f>
        <v>30</v>
      </c>
      <c r="DQ485" s="12">
        <f>MATCH(CONCATENATE("B ",TEXT($BX485,"mmm-yyyy")),Curves!$11:$11,0)</f>
        <v>18</v>
      </c>
      <c r="DR485" s="12">
        <f>MATCH(CONCATENATE("DISC ",TEXT($BX485,"mmm-yyyy")),Curves!$11:$11,0)</f>
        <v>42</v>
      </c>
    </row>
    <row r="486" spans="2:122" x14ac:dyDescent="0.2">
      <c r="B486" s="6" t="str">
        <f t="shared" si="567"/>
        <v/>
      </c>
      <c r="C486" s="27" t="str">
        <f>IF(Curves!C495&lt;&gt;"",Curves!C495,"")</f>
        <v/>
      </c>
      <c r="D486" s="31"/>
      <c r="E486" s="20" t="e">
        <f t="shared" si="568"/>
        <v>#N/A</v>
      </c>
      <c r="F486" s="20" t="e">
        <f t="shared" si="570"/>
        <v>#N/A</v>
      </c>
      <c r="G486" s="20" t="e">
        <f t="shared" si="571"/>
        <v>#N/A</v>
      </c>
      <c r="H486" s="20" t="e">
        <f t="shared" si="572"/>
        <v>#N/A</v>
      </c>
      <c r="I486" s="20" t="e">
        <f t="shared" si="573"/>
        <v>#N/A</v>
      </c>
      <c r="J486" s="20" t="e">
        <f t="shared" si="574"/>
        <v>#N/A</v>
      </c>
      <c r="K486" s="20" t="e">
        <f t="shared" si="575"/>
        <v>#N/A</v>
      </c>
      <c r="L486" s="20" t="e">
        <f t="shared" si="576"/>
        <v>#N/A</v>
      </c>
      <c r="M486" s="20" t="e">
        <f t="shared" si="577"/>
        <v>#N/A</v>
      </c>
      <c r="N486" s="20" t="e">
        <f t="shared" si="578"/>
        <v>#N/A</v>
      </c>
      <c r="O486" s="21" t="e">
        <f t="shared" si="579"/>
        <v>#N/A</v>
      </c>
      <c r="P486" s="20"/>
      <c r="Q486" s="50" t="e">
        <f t="shared" si="580"/>
        <v>#N/A</v>
      </c>
      <c r="R486" s="50" t="e">
        <f t="shared" si="549"/>
        <v>#N/A</v>
      </c>
      <c r="S486" s="51" t="e">
        <f t="shared" si="581"/>
        <v>#N/A</v>
      </c>
      <c r="U486" s="34" t="e">
        <f>INDEX(Curves!$A$12:$AZ$907,$CA486,CB486)</f>
        <v>#N/A</v>
      </c>
      <c r="V486" s="34" t="e">
        <f>INDEX(Curves!$A$12:$AZ$907,$CA486,CC486)</f>
        <v>#N/A</v>
      </c>
      <c r="W486" s="34" t="e">
        <f>INDEX(Curves!$A$12:$AZ$907,$CA486,CD486)</f>
        <v>#N/A</v>
      </c>
      <c r="X486" s="34"/>
      <c r="Y486" s="34" t="e">
        <f>INDEX(Curves!$A$12:$AZ$907,$CA486,CF486)</f>
        <v>#N/A</v>
      </c>
      <c r="Z486" s="34" t="e">
        <f>INDEX(Curves!$A$12:$AZ$907,$CA486,CG486)</f>
        <v>#N/A</v>
      </c>
      <c r="AA486" s="34" t="e">
        <f>INDEX(Curves!$A$12:$AZ$907,$CA486,CH486)</f>
        <v>#N/A</v>
      </c>
      <c r="AB486" s="34"/>
      <c r="AC486" s="34" t="e">
        <f>INDEX(Curves!$A$12:$AZ$907,$CA486,CJ486)</f>
        <v>#N/A</v>
      </c>
      <c r="AD486" s="34" t="e">
        <f>INDEX(Curves!$A$12:$AZ$907,$CA486,CK486)</f>
        <v>#N/A</v>
      </c>
      <c r="AE486" s="34" t="e">
        <f>INDEX(Curves!$A$12:$AZ$907,$CA486,CL486)</f>
        <v>#N/A</v>
      </c>
      <c r="AF486" s="34"/>
      <c r="AG486" s="34" t="e">
        <f>INDEX(Curves!$A$12:$AZ$907,$CA486,CN486)</f>
        <v>#N/A</v>
      </c>
      <c r="AH486" s="34" t="e">
        <f>INDEX(Curves!$A$12:$AZ$907,$CA486,CO486)</f>
        <v>#N/A</v>
      </c>
      <c r="AI486" s="34" t="e">
        <f>INDEX(Curves!$A$12:$AZ$907,$CA486,CP486)</f>
        <v>#N/A</v>
      </c>
      <c r="AJ486" s="34"/>
      <c r="AK486" s="34" t="e">
        <f>INDEX(Curves!$A$12:$AZ$907,$CA486,CR486)</f>
        <v>#N/A</v>
      </c>
      <c r="AL486" s="34" t="e">
        <f>INDEX(Curves!$A$12:$AZ$907,$CA486,CS486)</f>
        <v>#N/A</v>
      </c>
      <c r="AM486" s="34" t="e">
        <f>INDEX(Curves!$A$12:$AZ$907,$CA486,CT486)</f>
        <v>#N/A</v>
      </c>
      <c r="AN486" s="34"/>
      <c r="AO486" s="34" t="e">
        <f>INDEX(Curves!$A$12:$AZ$907,$CA486,CV486)</f>
        <v>#N/A</v>
      </c>
      <c r="AP486" s="34" t="e">
        <f>INDEX(Curves!$A$12:$AZ$907,$CA486,CW486)</f>
        <v>#N/A</v>
      </c>
      <c r="AQ486" s="34" t="e">
        <f>INDEX(Curves!$A$12:$AZ$907,$CA486,CX486)</f>
        <v>#N/A</v>
      </c>
      <c r="AR486" s="34"/>
      <c r="AS486" s="34" t="e">
        <f>INDEX(Curves!$A$12:$AZ$907,$CA486,CZ486)</f>
        <v>#N/A</v>
      </c>
      <c r="AT486" s="34" t="e">
        <f>INDEX(Curves!$A$12:$AZ$907,$CA486,DA486)</f>
        <v>#N/A</v>
      </c>
      <c r="AU486" s="34" t="e">
        <f>INDEX(Curves!$A$12:$AZ$907,$CA486,DB486)</f>
        <v>#N/A</v>
      </c>
      <c r="AV486" s="34"/>
      <c r="AW486" s="34" t="e">
        <f>INDEX(Curves!$A$12:$AZ$907,$CA486,DD486)</f>
        <v>#N/A</v>
      </c>
      <c r="AX486" s="34" t="e">
        <f>INDEX(Curves!$A$12:$AZ$907,$CA486,DE486)</f>
        <v>#N/A</v>
      </c>
      <c r="AY486" s="34" t="e">
        <f>INDEX(Curves!$A$12:$AZ$907,$CA486,DF486)</f>
        <v>#N/A</v>
      </c>
      <c r="AZ486" s="34"/>
      <c r="BA486" s="34" t="e">
        <f>INDEX(Curves!$A$12:$AZ$907,$CA486,DH486)</f>
        <v>#N/A</v>
      </c>
      <c r="BB486" s="34" t="e">
        <f>INDEX(Curves!$A$12:$AZ$907,$CA486,DI486)</f>
        <v>#N/A</v>
      </c>
      <c r="BC486" s="34" t="e">
        <f>INDEX(Curves!$A$12:$AZ$907,$CA486,DJ486)</f>
        <v>#N/A</v>
      </c>
      <c r="BD486" s="34"/>
      <c r="BE486" s="34" t="e">
        <f>INDEX(Curves!$A$12:$AZ$907,$CA486,DL486)</f>
        <v>#N/A</v>
      </c>
      <c r="BF486" s="34" t="e">
        <f>INDEX(Curves!$A$12:$AZ$907,$CA486,DM486)</f>
        <v>#N/A</v>
      </c>
      <c r="BG486" s="34" t="e">
        <f>INDEX(Curves!$A$12:$AZ$907,$CA486,DN486)</f>
        <v>#N/A</v>
      </c>
      <c r="BH486" s="34"/>
      <c r="BI486" s="34" t="e">
        <f>INDEX(Curves!$A$12:$AZ$907,$CA486,DP486)</f>
        <v>#N/A</v>
      </c>
      <c r="BJ486" s="34" t="e">
        <f>INDEX(Curves!$A$12:$AZ$907,$CA486,DQ486)</f>
        <v>#N/A</v>
      </c>
      <c r="BK486" s="34" t="e">
        <f>INDEX(Curves!$A$12:$AZ$907,$CA486,DR486)</f>
        <v>#N/A</v>
      </c>
      <c r="BL486"/>
      <c r="BM486"/>
      <c r="BN486" s="17">
        <f t="shared" si="583"/>
        <v>36647</v>
      </c>
      <c r="BO486" s="17">
        <f t="shared" ref="BO486:BX486" si="617">EOMONTH(BN486,1)</f>
        <v>36707</v>
      </c>
      <c r="BP486" s="17">
        <f t="shared" si="617"/>
        <v>36738</v>
      </c>
      <c r="BQ486" s="17">
        <f t="shared" si="617"/>
        <v>36769</v>
      </c>
      <c r="BR486" s="17">
        <f t="shared" si="617"/>
        <v>36799</v>
      </c>
      <c r="BS486" s="17">
        <f t="shared" si="617"/>
        <v>36830</v>
      </c>
      <c r="BT486" s="17">
        <f t="shared" si="617"/>
        <v>36860</v>
      </c>
      <c r="BU486" s="17">
        <f t="shared" si="617"/>
        <v>36891</v>
      </c>
      <c r="BV486" s="17">
        <f t="shared" si="617"/>
        <v>36922</v>
      </c>
      <c r="BW486" s="17">
        <f t="shared" si="617"/>
        <v>36950</v>
      </c>
      <c r="BX486" s="17">
        <f t="shared" si="617"/>
        <v>36981</v>
      </c>
      <c r="BY486" s="9"/>
      <c r="CA486" s="12" t="e">
        <f>MATCH(C486,Curves!$C$12:$C$433,0)</f>
        <v>#N/A</v>
      </c>
      <c r="CB486" s="12">
        <f>MATCH(CONCATENATE("NG ",TEXT($BN486,"mmm-yyyy")),Curves!$11:$11,0)</f>
        <v>20</v>
      </c>
      <c r="CC486" s="12">
        <f>MATCH(CONCATENATE("B ",TEXT($BN486,"mmm-yyyy")),Curves!$11:$11,0)</f>
        <v>8</v>
      </c>
      <c r="CD486" s="12">
        <f>MATCH(CONCATENATE("DISC ",TEXT($BN486,"mmm-yyyy")),Curves!$11:$11,0)</f>
        <v>32</v>
      </c>
      <c r="CE486" s="12"/>
      <c r="CF486" s="12">
        <f>MATCH(CONCATENATE("NG ",TEXT($BO486,"mmm-yyyy")),Curves!$11:$11,0)</f>
        <v>21</v>
      </c>
      <c r="CG486" s="12">
        <f>MATCH(CONCATENATE("B ",TEXT($BO486,"mmm-yyyy")),Curves!$11:$11,0)</f>
        <v>9</v>
      </c>
      <c r="CH486" s="12">
        <f>MATCH(CONCATENATE("DISC ",TEXT($BO486,"mmm-yyyy")),Curves!$11:$11,0)</f>
        <v>33</v>
      </c>
      <c r="CI486" s="12"/>
      <c r="CJ486" s="12">
        <f>MATCH(CONCATENATE("NG ",TEXT($BP486,"mmm-yyyy")),Curves!$11:$11,0)</f>
        <v>22</v>
      </c>
      <c r="CK486" s="12">
        <f>MATCH(CONCATENATE("B ",TEXT($BP486,"mmm-yyyy")),Curves!$11:$11,0)</f>
        <v>10</v>
      </c>
      <c r="CL486" s="12">
        <f>MATCH(CONCATENATE("DISC ",TEXT($BP486,"mmm-yyyy")),Curves!$11:$11,0)</f>
        <v>34</v>
      </c>
      <c r="CM486" s="12"/>
      <c r="CN486" s="12">
        <f>MATCH(CONCATENATE("NG ",TEXT($BQ486,"mmm-yyyy")),Curves!$11:$11,0)</f>
        <v>23</v>
      </c>
      <c r="CO486" s="12">
        <f>MATCH(CONCATENATE("B ",TEXT($BQ486,"mmm-yyyy")),Curves!$11:$11,0)</f>
        <v>11</v>
      </c>
      <c r="CP486" s="12">
        <f>MATCH(CONCATENATE("DISC ",TEXT($BQ486,"mmm-yyyy")),Curves!$11:$11,0)</f>
        <v>35</v>
      </c>
      <c r="CQ486" s="12"/>
      <c r="CR486" s="12">
        <f>MATCH(CONCATENATE("NG ",TEXT($BR486,"mmm-yyyy")),Curves!$11:$11,0)</f>
        <v>24</v>
      </c>
      <c r="CS486" s="12">
        <f>MATCH(CONCATENATE("B ",TEXT($BR486,"mmm-yyyy")),Curves!$11:$11,0)</f>
        <v>12</v>
      </c>
      <c r="CT486" s="12">
        <f>MATCH(CONCATENATE("DISC ",TEXT($BR486,"mmm-yyyy")),Curves!$11:$11,0)</f>
        <v>36</v>
      </c>
      <c r="CU486" s="12"/>
      <c r="CV486" s="12">
        <f>MATCH(CONCATENATE("NG ",TEXT($BS486,"mmm-yyyy")),Curves!$11:$11,0)</f>
        <v>25</v>
      </c>
      <c r="CW486" s="12">
        <f>MATCH(CONCATENATE("B ",TEXT($BS486,"mmm-yyyy")),Curves!$11:$11,0)</f>
        <v>13</v>
      </c>
      <c r="CX486" s="12">
        <f>MATCH(CONCATENATE("DISC ",TEXT($BS486,"mmm-yyyy")),Curves!$11:$11,0)</f>
        <v>37</v>
      </c>
      <c r="CY486" s="12"/>
      <c r="CZ486" s="12">
        <f>MATCH(CONCATENATE("NG ",TEXT($BT486,"mmm-yyyy")),Curves!$11:$11,0)</f>
        <v>26</v>
      </c>
      <c r="DA486" s="12">
        <f>MATCH(CONCATENATE("B ",TEXT($BT486,"mmm-yyyy")),Curves!$11:$11,0)</f>
        <v>14</v>
      </c>
      <c r="DB486" s="12">
        <f>MATCH(CONCATENATE("DISC ",TEXT($BT486,"mmm-yyyy")),Curves!$11:$11,0)</f>
        <v>38</v>
      </c>
      <c r="DC486" s="12"/>
      <c r="DD486" s="12">
        <f>MATCH(CONCATENATE("NG ",TEXT($BU486,"mmm-yyyy")),Curves!$11:$11,0)</f>
        <v>27</v>
      </c>
      <c r="DE486" s="12">
        <f>MATCH(CONCATENATE("B ",TEXT($BU486,"mmm-yyyy")),Curves!$11:$11,0)</f>
        <v>15</v>
      </c>
      <c r="DF486" s="12">
        <f>MATCH(CONCATENATE("DISC ",TEXT($BU486,"mmm-yyyy")),Curves!$11:$11,0)</f>
        <v>39</v>
      </c>
      <c r="DG486" s="12"/>
      <c r="DH486" s="12">
        <f>MATCH(CONCATENATE("NG ",TEXT($BV486,"mmm-yyyy")),Curves!$11:$11,0)</f>
        <v>28</v>
      </c>
      <c r="DI486" s="12">
        <f>MATCH(CONCATENATE("B ",TEXT($BV486,"mmm-yyyy")),Curves!$11:$11,0)</f>
        <v>16</v>
      </c>
      <c r="DJ486" s="12">
        <f>MATCH(CONCATENATE("DISC ",TEXT($BV486,"mmm-yyyy")),Curves!$11:$11,0)</f>
        <v>40</v>
      </c>
      <c r="DL486" s="12">
        <f>MATCH(CONCATENATE("NG ",TEXT($BW486,"mmm-yyyy")),Curves!$11:$11,0)</f>
        <v>29</v>
      </c>
      <c r="DM486" s="12">
        <f>MATCH(CONCATENATE("B ",TEXT($BW486,"mmm-yyyy")),Curves!$11:$11,0)</f>
        <v>17</v>
      </c>
      <c r="DN486" s="12">
        <f>MATCH(CONCATENATE("DISC ",TEXT($BW486,"mmm-yyyy")),Curves!$11:$11,0)</f>
        <v>41</v>
      </c>
      <c r="DP486" s="12">
        <f>MATCH(CONCATENATE("NG ",TEXT($BX486,"mmm-yyyy")),Curves!$11:$11,0)</f>
        <v>30</v>
      </c>
      <c r="DQ486" s="12">
        <f>MATCH(CONCATENATE("B ",TEXT($BX486,"mmm-yyyy")),Curves!$11:$11,0)</f>
        <v>18</v>
      </c>
      <c r="DR486" s="12">
        <f>MATCH(CONCATENATE("DISC ",TEXT($BX486,"mmm-yyyy")),Curves!$11:$11,0)</f>
        <v>42</v>
      </c>
    </row>
    <row r="487" spans="2:122" x14ac:dyDescent="0.2">
      <c r="B487" s="6" t="str">
        <f t="shared" si="567"/>
        <v/>
      </c>
      <c r="C487" s="27" t="str">
        <f>IF(Curves!C496&lt;&gt;"",Curves!C496,"")</f>
        <v/>
      </c>
      <c r="D487" s="31"/>
      <c r="E487" s="20" t="e">
        <f t="shared" si="568"/>
        <v>#N/A</v>
      </c>
      <c r="F487" s="20" t="e">
        <f t="shared" si="570"/>
        <v>#N/A</v>
      </c>
      <c r="G487" s="20" t="e">
        <f t="shared" si="571"/>
        <v>#N/A</v>
      </c>
      <c r="H487" s="20" t="e">
        <f t="shared" si="572"/>
        <v>#N/A</v>
      </c>
      <c r="I487" s="20" t="e">
        <f t="shared" si="573"/>
        <v>#N/A</v>
      </c>
      <c r="J487" s="20" t="e">
        <f t="shared" si="574"/>
        <v>#N/A</v>
      </c>
      <c r="K487" s="20" t="e">
        <f t="shared" si="575"/>
        <v>#N/A</v>
      </c>
      <c r="L487" s="20" t="e">
        <f t="shared" si="576"/>
        <v>#N/A</v>
      </c>
      <c r="M487" s="20" t="e">
        <f t="shared" si="577"/>
        <v>#N/A</v>
      </c>
      <c r="N487" s="20" t="e">
        <f t="shared" si="578"/>
        <v>#N/A</v>
      </c>
      <c r="O487" s="21" t="e">
        <f t="shared" si="579"/>
        <v>#N/A</v>
      </c>
      <c r="P487" s="20"/>
      <c r="Q487" s="50" t="e">
        <f t="shared" si="580"/>
        <v>#N/A</v>
      </c>
      <c r="R487" s="50" t="e">
        <f t="shared" si="549"/>
        <v>#N/A</v>
      </c>
      <c r="S487" s="51" t="e">
        <f t="shared" si="581"/>
        <v>#N/A</v>
      </c>
      <c r="U487" s="34" t="e">
        <f>INDEX(Curves!$A$12:$AZ$907,$CA487,CB487)</f>
        <v>#N/A</v>
      </c>
      <c r="V487" s="34" t="e">
        <f>INDEX(Curves!$A$12:$AZ$907,$CA487,CC487)</f>
        <v>#N/A</v>
      </c>
      <c r="W487" s="34" t="e">
        <f>INDEX(Curves!$A$12:$AZ$907,$CA487,CD487)</f>
        <v>#N/A</v>
      </c>
      <c r="X487" s="34"/>
      <c r="Y487" s="34" t="e">
        <f>INDEX(Curves!$A$12:$AZ$907,$CA487,CF487)</f>
        <v>#N/A</v>
      </c>
      <c r="Z487" s="34" t="e">
        <f>INDEX(Curves!$A$12:$AZ$907,$CA487,CG487)</f>
        <v>#N/A</v>
      </c>
      <c r="AA487" s="34" t="e">
        <f>INDEX(Curves!$A$12:$AZ$907,$CA487,CH487)</f>
        <v>#N/A</v>
      </c>
      <c r="AB487" s="34"/>
      <c r="AC487" s="34" t="e">
        <f>INDEX(Curves!$A$12:$AZ$907,$CA487,CJ487)</f>
        <v>#N/A</v>
      </c>
      <c r="AD487" s="34" t="e">
        <f>INDEX(Curves!$A$12:$AZ$907,$CA487,CK487)</f>
        <v>#N/A</v>
      </c>
      <c r="AE487" s="34" t="e">
        <f>INDEX(Curves!$A$12:$AZ$907,$CA487,CL487)</f>
        <v>#N/A</v>
      </c>
      <c r="AF487" s="34"/>
      <c r="AG487" s="34" t="e">
        <f>INDEX(Curves!$A$12:$AZ$907,$CA487,CN487)</f>
        <v>#N/A</v>
      </c>
      <c r="AH487" s="34" t="e">
        <f>INDEX(Curves!$A$12:$AZ$907,$CA487,CO487)</f>
        <v>#N/A</v>
      </c>
      <c r="AI487" s="34" t="e">
        <f>INDEX(Curves!$A$12:$AZ$907,$CA487,CP487)</f>
        <v>#N/A</v>
      </c>
      <c r="AJ487" s="34"/>
      <c r="AK487" s="34" t="e">
        <f>INDEX(Curves!$A$12:$AZ$907,$CA487,CR487)</f>
        <v>#N/A</v>
      </c>
      <c r="AL487" s="34" t="e">
        <f>INDEX(Curves!$A$12:$AZ$907,$CA487,CS487)</f>
        <v>#N/A</v>
      </c>
      <c r="AM487" s="34" t="e">
        <f>INDEX(Curves!$A$12:$AZ$907,$CA487,CT487)</f>
        <v>#N/A</v>
      </c>
      <c r="AN487" s="34"/>
      <c r="AO487" s="34" t="e">
        <f>INDEX(Curves!$A$12:$AZ$907,$CA487,CV487)</f>
        <v>#N/A</v>
      </c>
      <c r="AP487" s="34" t="e">
        <f>INDEX(Curves!$A$12:$AZ$907,$CA487,CW487)</f>
        <v>#N/A</v>
      </c>
      <c r="AQ487" s="34" t="e">
        <f>INDEX(Curves!$A$12:$AZ$907,$CA487,CX487)</f>
        <v>#N/A</v>
      </c>
      <c r="AR487" s="34"/>
      <c r="AS487" s="34" t="e">
        <f>INDEX(Curves!$A$12:$AZ$907,$CA487,CZ487)</f>
        <v>#N/A</v>
      </c>
      <c r="AT487" s="34" t="e">
        <f>INDEX(Curves!$A$12:$AZ$907,$CA487,DA487)</f>
        <v>#N/A</v>
      </c>
      <c r="AU487" s="34" t="e">
        <f>INDEX(Curves!$A$12:$AZ$907,$CA487,DB487)</f>
        <v>#N/A</v>
      </c>
      <c r="AV487" s="34"/>
      <c r="AW487" s="34" t="e">
        <f>INDEX(Curves!$A$12:$AZ$907,$CA487,DD487)</f>
        <v>#N/A</v>
      </c>
      <c r="AX487" s="34" t="e">
        <f>INDEX(Curves!$A$12:$AZ$907,$CA487,DE487)</f>
        <v>#N/A</v>
      </c>
      <c r="AY487" s="34" t="e">
        <f>INDEX(Curves!$A$12:$AZ$907,$CA487,DF487)</f>
        <v>#N/A</v>
      </c>
      <c r="AZ487" s="34"/>
      <c r="BA487" s="34" t="e">
        <f>INDEX(Curves!$A$12:$AZ$907,$CA487,DH487)</f>
        <v>#N/A</v>
      </c>
      <c r="BB487" s="34" t="e">
        <f>INDEX(Curves!$A$12:$AZ$907,$CA487,DI487)</f>
        <v>#N/A</v>
      </c>
      <c r="BC487" s="34" t="e">
        <f>INDEX(Curves!$A$12:$AZ$907,$CA487,DJ487)</f>
        <v>#N/A</v>
      </c>
      <c r="BD487" s="34"/>
      <c r="BE487" s="34" t="e">
        <f>INDEX(Curves!$A$12:$AZ$907,$CA487,DL487)</f>
        <v>#N/A</v>
      </c>
      <c r="BF487" s="34" t="e">
        <f>INDEX(Curves!$A$12:$AZ$907,$CA487,DM487)</f>
        <v>#N/A</v>
      </c>
      <c r="BG487" s="34" t="e">
        <f>INDEX(Curves!$A$12:$AZ$907,$CA487,DN487)</f>
        <v>#N/A</v>
      </c>
      <c r="BH487" s="34"/>
      <c r="BI487" s="34" t="e">
        <f>INDEX(Curves!$A$12:$AZ$907,$CA487,DP487)</f>
        <v>#N/A</v>
      </c>
      <c r="BJ487" s="34" t="e">
        <f>INDEX(Curves!$A$12:$AZ$907,$CA487,DQ487)</f>
        <v>#N/A</v>
      </c>
      <c r="BK487" s="34" t="e">
        <f>INDEX(Curves!$A$12:$AZ$907,$CA487,DR487)</f>
        <v>#N/A</v>
      </c>
      <c r="BL487"/>
      <c r="BM487"/>
      <c r="BN487" s="17">
        <f t="shared" si="583"/>
        <v>36647</v>
      </c>
      <c r="BO487" s="17">
        <f t="shared" ref="BO487:BX487" si="618">EOMONTH(BN487,1)</f>
        <v>36707</v>
      </c>
      <c r="BP487" s="17">
        <f t="shared" si="618"/>
        <v>36738</v>
      </c>
      <c r="BQ487" s="17">
        <f t="shared" si="618"/>
        <v>36769</v>
      </c>
      <c r="BR487" s="17">
        <f t="shared" si="618"/>
        <v>36799</v>
      </c>
      <c r="BS487" s="17">
        <f t="shared" si="618"/>
        <v>36830</v>
      </c>
      <c r="BT487" s="17">
        <f t="shared" si="618"/>
        <v>36860</v>
      </c>
      <c r="BU487" s="17">
        <f t="shared" si="618"/>
        <v>36891</v>
      </c>
      <c r="BV487" s="17">
        <f t="shared" si="618"/>
        <v>36922</v>
      </c>
      <c r="BW487" s="17">
        <f t="shared" si="618"/>
        <v>36950</v>
      </c>
      <c r="BX487" s="17">
        <f t="shared" si="618"/>
        <v>36981</v>
      </c>
      <c r="BY487" s="9"/>
      <c r="CA487" s="12" t="e">
        <f>MATCH(C487,Curves!$C$12:$C$433,0)</f>
        <v>#N/A</v>
      </c>
      <c r="CB487" s="12">
        <f>MATCH(CONCATENATE("NG ",TEXT($BN487,"mmm-yyyy")),Curves!$11:$11,0)</f>
        <v>20</v>
      </c>
      <c r="CC487" s="12">
        <f>MATCH(CONCATENATE("B ",TEXT($BN487,"mmm-yyyy")),Curves!$11:$11,0)</f>
        <v>8</v>
      </c>
      <c r="CD487" s="12">
        <f>MATCH(CONCATENATE("DISC ",TEXT($BN487,"mmm-yyyy")),Curves!$11:$11,0)</f>
        <v>32</v>
      </c>
      <c r="CE487" s="12"/>
      <c r="CF487" s="12">
        <f>MATCH(CONCATENATE("NG ",TEXT($BO487,"mmm-yyyy")),Curves!$11:$11,0)</f>
        <v>21</v>
      </c>
      <c r="CG487" s="12">
        <f>MATCH(CONCATENATE("B ",TEXT($BO487,"mmm-yyyy")),Curves!$11:$11,0)</f>
        <v>9</v>
      </c>
      <c r="CH487" s="12">
        <f>MATCH(CONCATENATE("DISC ",TEXT($BO487,"mmm-yyyy")),Curves!$11:$11,0)</f>
        <v>33</v>
      </c>
      <c r="CI487" s="12"/>
      <c r="CJ487" s="12">
        <f>MATCH(CONCATENATE("NG ",TEXT($BP487,"mmm-yyyy")),Curves!$11:$11,0)</f>
        <v>22</v>
      </c>
      <c r="CK487" s="12">
        <f>MATCH(CONCATENATE("B ",TEXT($BP487,"mmm-yyyy")),Curves!$11:$11,0)</f>
        <v>10</v>
      </c>
      <c r="CL487" s="12">
        <f>MATCH(CONCATENATE("DISC ",TEXT($BP487,"mmm-yyyy")),Curves!$11:$11,0)</f>
        <v>34</v>
      </c>
      <c r="CM487" s="12"/>
      <c r="CN487" s="12">
        <f>MATCH(CONCATENATE("NG ",TEXT($BQ487,"mmm-yyyy")),Curves!$11:$11,0)</f>
        <v>23</v>
      </c>
      <c r="CO487" s="12">
        <f>MATCH(CONCATENATE("B ",TEXT($BQ487,"mmm-yyyy")),Curves!$11:$11,0)</f>
        <v>11</v>
      </c>
      <c r="CP487" s="12">
        <f>MATCH(CONCATENATE("DISC ",TEXT($BQ487,"mmm-yyyy")),Curves!$11:$11,0)</f>
        <v>35</v>
      </c>
      <c r="CQ487" s="12"/>
      <c r="CR487" s="12">
        <f>MATCH(CONCATENATE("NG ",TEXT($BR487,"mmm-yyyy")),Curves!$11:$11,0)</f>
        <v>24</v>
      </c>
      <c r="CS487" s="12">
        <f>MATCH(CONCATENATE("B ",TEXT($BR487,"mmm-yyyy")),Curves!$11:$11,0)</f>
        <v>12</v>
      </c>
      <c r="CT487" s="12">
        <f>MATCH(CONCATENATE("DISC ",TEXT($BR487,"mmm-yyyy")),Curves!$11:$11,0)</f>
        <v>36</v>
      </c>
      <c r="CU487" s="12"/>
      <c r="CV487" s="12">
        <f>MATCH(CONCATENATE("NG ",TEXT($BS487,"mmm-yyyy")),Curves!$11:$11,0)</f>
        <v>25</v>
      </c>
      <c r="CW487" s="12">
        <f>MATCH(CONCATENATE("B ",TEXT($BS487,"mmm-yyyy")),Curves!$11:$11,0)</f>
        <v>13</v>
      </c>
      <c r="CX487" s="12">
        <f>MATCH(CONCATENATE("DISC ",TEXT($BS487,"mmm-yyyy")),Curves!$11:$11,0)</f>
        <v>37</v>
      </c>
      <c r="CY487" s="12"/>
      <c r="CZ487" s="12">
        <f>MATCH(CONCATENATE("NG ",TEXT($BT487,"mmm-yyyy")),Curves!$11:$11,0)</f>
        <v>26</v>
      </c>
      <c r="DA487" s="12">
        <f>MATCH(CONCATENATE("B ",TEXT($BT487,"mmm-yyyy")),Curves!$11:$11,0)</f>
        <v>14</v>
      </c>
      <c r="DB487" s="12">
        <f>MATCH(CONCATENATE("DISC ",TEXT($BT487,"mmm-yyyy")),Curves!$11:$11,0)</f>
        <v>38</v>
      </c>
      <c r="DC487" s="12"/>
      <c r="DD487" s="12">
        <f>MATCH(CONCATENATE("NG ",TEXT($BU487,"mmm-yyyy")),Curves!$11:$11,0)</f>
        <v>27</v>
      </c>
      <c r="DE487" s="12">
        <f>MATCH(CONCATENATE("B ",TEXT($BU487,"mmm-yyyy")),Curves!$11:$11,0)</f>
        <v>15</v>
      </c>
      <c r="DF487" s="12">
        <f>MATCH(CONCATENATE("DISC ",TEXT($BU487,"mmm-yyyy")),Curves!$11:$11,0)</f>
        <v>39</v>
      </c>
      <c r="DG487" s="12"/>
      <c r="DH487" s="12">
        <f>MATCH(CONCATENATE("NG ",TEXT($BV487,"mmm-yyyy")),Curves!$11:$11,0)</f>
        <v>28</v>
      </c>
      <c r="DI487" s="12">
        <f>MATCH(CONCATENATE("B ",TEXT($BV487,"mmm-yyyy")),Curves!$11:$11,0)</f>
        <v>16</v>
      </c>
      <c r="DJ487" s="12">
        <f>MATCH(CONCATENATE("DISC ",TEXT($BV487,"mmm-yyyy")),Curves!$11:$11,0)</f>
        <v>40</v>
      </c>
      <c r="DL487" s="12">
        <f>MATCH(CONCATENATE("NG ",TEXT($BW487,"mmm-yyyy")),Curves!$11:$11,0)</f>
        <v>29</v>
      </c>
      <c r="DM487" s="12">
        <f>MATCH(CONCATENATE("B ",TEXT($BW487,"mmm-yyyy")),Curves!$11:$11,0)</f>
        <v>17</v>
      </c>
      <c r="DN487" s="12">
        <f>MATCH(CONCATENATE("DISC ",TEXT($BW487,"mmm-yyyy")),Curves!$11:$11,0)</f>
        <v>41</v>
      </c>
      <c r="DP487" s="12">
        <f>MATCH(CONCATENATE("NG ",TEXT($BX487,"mmm-yyyy")),Curves!$11:$11,0)</f>
        <v>30</v>
      </c>
      <c r="DQ487" s="12">
        <f>MATCH(CONCATENATE("B ",TEXT($BX487,"mmm-yyyy")),Curves!$11:$11,0)</f>
        <v>18</v>
      </c>
      <c r="DR487" s="12">
        <f>MATCH(CONCATENATE("DISC ",TEXT($BX487,"mmm-yyyy")),Curves!$11:$11,0)</f>
        <v>42</v>
      </c>
    </row>
    <row r="488" spans="2:122" x14ac:dyDescent="0.2">
      <c r="B488" s="6" t="str">
        <f t="shared" si="567"/>
        <v/>
      </c>
      <c r="C488" s="27" t="str">
        <f>IF(Curves!C497&lt;&gt;"",Curves!C497,"")</f>
        <v/>
      </c>
      <c r="D488" s="31"/>
      <c r="E488" s="20" t="e">
        <f t="shared" si="568"/>
        <v>#N/A</v>
      </c>
      <c r="F488" s="20" t="e">
        <f t="shared" si="570"/>
        <v>#N/A</v>
      </c>
      <c r="G488" s="20" t="e">
        <f t="shared" si="571"/>
        <v>#N/A</v>
      </c>
      <c r="H488" s="20" t="e">
        <f t="shared" si="572"/>
        <v>#N/A</v>
      </c>
      <c r="I488" s="20" t="e">
        <f t="shared" si="573"/>
        <v>#N/A</v>
      </c>
      <c r="J488" s="20" t="e">
        <f t="shared" si="574"/>
        <v>#N/A</v>
      </c>
      <c r="K488" s="20" t="e">
        <f t="shared" si="575"/>
        <v>#N/A</v>
      </c>
      <c r="L488" s="20" t="e">
        <f t="shared" si="576"/>
        <v>#N/A</v>
      </c>
      <c r="M488" s="20" t="e">
        <f t="shared" si="577"/>
        <v>#N/A</v>
      </c>
      <c r="N488" s="20" t="e">
        <f t="shared" si="578"/>
        <v>#N/A</v>
      </c>
      <c r="O488" s="21" t="e">
        <f t="shared" si="579"/>
        <v>#N/A</v>
      </c>
      <c r="P488" s="20"/>
      <c r="Q488" s="50" t="e">
        <f t="shared" si="580"/>
        <v>#N/A</v>
      </c>
      <c r="R488" s="50" t="e">
        <f t="shared" si="549"/>
        <v>#N/A</v>
      </c>
      <c r="S488" s="51" t="e">
        <f t="shared" si="581"/>
        <v>#N/A</v>
      </c>
      <c r="U488" s="34" t="e">
        <f>INDEX(Curves!$A$12:$AZ$907,$CA488,CB488)</f>
        <v>#N/A</v>
      </c>
      <c r="V488" s="34" t="e">
        <f>INDEX(Curves!$A$12:$AZ$907,$CA488,CC488)</f>
        <v>#N/A</v>
      </c>
      <c r="W488" s="34" t="e">
        <f>INDEX(Curves!$A$12:$AZ$907,$CA488,CD488)</f>
        <v>#N/A</v>
      </c>
      <c r="X488" s="34"/>
      <c r="Y488" s="34" t="e">
        <f>INDEX(Curves!$A$12:$AZ$907,$CA488,CF488)</f>
        <v>#N/A</v>
      </c>
      <c r="Z488" s="34" t="e">
        <f>INDEX(Curves!$A$12:$AZ$907,$CA488,CG488)</f>
        <v>#N/A</v>
      </c>
      <c r="AA488" s="34" t="e">
        <f>INDEX(Curves!$A$12:$AZ$907,$CA488,CH488)</f>
        <v>#N/A</v>
      </c>
      <c r="AB488" s="34"/>
      <c r="AC488" s="34" t="e">
        <f>INDEX(Curves!$A$12:$AZ$907,$CA488,CJ488)</f>
        <v>#N/A</v>
      </c>
      <c r="AD488" s="34" t="e">
        <f>INDEX(Curves!$A$12:$AZ$907,$CA488,CK488)</f>
        <v>#N/A</v>
      </c>
      <c r="AE488" s="34" t="e">
        <f>INDEX(Curves!$A$12:$AZ$907,$CA488,CL488)</f>
        <v>#N/A</v>
      </c>
      <c r="AF488" s="34"/>
      <c r="AG488" s="34" t="e">
        <f>INDEX(Curves!$A$12:$AZ$907,$CA488,CN488)</f>
        <v>#N/A</v>
      </c>
      <c r="AH488" s="34" t="e">
        <f>INDEX(Curves!$A$12:$AZ$907,$CA488,CO488)</f>
        <v>#N/A</v>
      </c>
      <c r="AI488" s="34" t="e">
        <f>INDEX(Curves!$A$12:$AZ$907,$CA488,CP488)</f>
        <v>#N/A</v>
      </c>
      <c r="AJ488" s="34"/>
      <c r="AK488" s="34" t="e">
        <f>INDEX(Curves!$A$12:$AZ$907,$CA488,CR488)</f>
        <v>#N/A</v>
      </c>
      <c r="AL488" s="34" t="e">
        <f>INDEX(Curves!$A$12:$AZ$907,$CA488,CS488)</f>
        <v>#N/A</v>
      </c>
      <c r="AM488" s="34" t="e">
        <f>INDEX(Curves!$A$12:$AZ$907,$CA488,CT488)</f>
        <v>#N/A</v>
      </c>
      <c r="AN488" s="34"/>
      <c r="AO488" s="34" t="e">
        <f>INDEX(Curves!$A$12:$AZ$907,$CA488,CV488)</f>
        <v>#N/A</v>
      </c>
      <c r="AP488" s="34" t="e">
        <f>INDEX(Curves!$A$12:$AZ$907,$CA488,CW488)</f>
        <v>#N/A</v>
      </c>
      <c r="AQ488" s="34" t="e">
        <f>INDEX(Curves!$A$12:$AZ$907,$CA488,CX488)</f>
        <v>#N/A</v>
      </c>
      <c r="AR488" s="34"/>
      <c r="AS488" s="34" t="e">
        <f>INDEX(Curves!$A$12:$AZ$907,$CA488,CZ488)</f>
        <v>#N/A</v>
      </c>
      <c r="AT488" s="34" t="e">
        <f>INDEX(Curves!$A$12:$AZ$907,$CA488,DA488)</f>
        <v>#N/A</v>
      </c>
      <c r="AU488" s="34" t="e">
        <f>INDEX(Curves!$A$12:$AZ$907,$CA488,DB488)</f>
        <v>#N/A</v>
      </c>
      <c r="AV488" s="34"/>
      <c r="AW488" s="34" t="e">
        <f>INDEX(Curves!$A$12:$AZ$907,$CA488,DD488)</f>
        <v>#N/A</v>
      </c>
      <c r="AX488" s="34" t="e">
        <f>INDEX(Curves!$A$12:$AZ$907,$CA488,DE488)</f>
        <v>#N/A</v>
      </c>
      <c r="AY488" s="34" t="e">
        <f>INDEX(Curves!$A$12:$AZ$907,$CA488,DF488)</f>
        <v>#N/A</v>
      </c>
      <c r="AZ488" s="34"/>
      <c r="BA488" s="34" t="e">
        <f>INDEX(Curves!$A$12:$AZ$907,$CA488,DH488)</f>
        <v>#N/A</v>
      </c>
      <c r="BB488" s="34" t="e">
        <f>INDEX(Curves!$A$12:$AZ$907,$CA488,DI488)</f>
        <v>#N/A</v>
      </c>
      <c r="BC488" s="34" t="e">
        <f>INDEX(Curves!$A$12:$AZ$907,$CA488,DJ488)</f>
        <v>#N/A</v>
      </c>
      <c r="BD488" s="34"/>
      <c r="BE488" s="34" t="e">
        <f>INDEX(Curves!$A$12:$AZ$907,$CA488,DL488)</f>
        <v>#N/A</v>
      </c>
      <c r="BF488" s="34" t="e">
        <f>INDEX(Curves!$A$12:$AZ$907,$CA488,DM488)</f>
        <v>#N/A</v>
      </c>
      <c r="BG488" s="34" t="e">
        <f>INDEX(Curves!$A$12:$AZ$907,$CA488,DN488)</f>
        <v>#N/A</v>
      </c>
      <c r="BH488" s="34"/>
      <c r="BI488" s="34" t="e">
        <f>INDEX(Curves!$A$12:$AZ$907,$CA488,DP488)</f>
        <v>#N/A</v>
      </c>
      <c r="BJ488" s="34" t="e">
        <f>INDEX(Curves!$A$12:$AZ$907,$CA488,DQ488)</f>
        <v>#N/A</v>
      </c>
      <c r="BK488" s="34" t="e">
        <f>INDEX(Curves!$A$12:$AZ$907,$CA488,DR488)</f>
        <v>#N/A</v>
      </c>
      <c r="BL488"/>
      <c r="BM488"/>
      <c r="BN488" s="17">
        <f t="shared" si="583"/>
        <v>36647</v>
      </c>
      <c r="BO488" s="17">
        <f t="shared" ref="BO488:BX488" si="619">EOMONTH(BN488,1)</f>
        <v>36707</v>
      </c>
      <c r="BP488" s="17">
        <f t="shared" si="619"/>
        <v>36738</v>
      </c>
      <c r="BQ488" s="17">
        <f t="shared" si="619"/>
        <v>36769</v>
      </c>
      <c r="BR488" s="17">
        <f t="shared" si="619"/>
        <v>36799</v>
      </c>
      <c r="BS488" s="17">
        <f t="shared" si="619"/>
        <v>36830</v>
      </c>
      <c r="BT488" s="17">
        <f t="shared" si="619"/>
        <v>36860</v>
      </c>
      <c r="BU488" s="17">
        <f t="shared" si="619"/>
        <v>36891</v>
      </c>
      <c r="BV488" s="17">
        <f t="shared" si="619"/>
        <v>36922</v>
      </c>
      <c r="BW488" s="17">
        <f t="shared" si="619"/>
        <v>36950</v>
      </c>
      <c r="BX488" s="17">
        <f t="shared" si="619"/>
        <v>36981</v>
      </c>
      <c r="BY488" s="9"/>
      <c r="CA488" s="12" t="e">
        <f>MATCH(C488,Curves!$C$12:$C$433,0)</f>
        <v>#N/A</v>
      </c>
      <c r="CB488" s="12">
        <f>MATCH(CONCATENATE("NG ",TEXT($BN488,"mmm-yyyy")),Curves!$11:$11,0)</f>
        <v>20</v>
      </c>
      <c r="CC488" s="12">
        <f>MATCH(CONCATENATE("B ",TEXT($BN488,"mmm-yyyy")),Curves!$11:$11,0)</f>
        <v>8</v>
      </c>
      <c r="CD488" s="12">
        <f>MATCH(CONCATENATE("DISC ",TEXT($BN488,"mmm-yyyy")),Curves!$11:$11,0)</f>
        <v>32</v>
      </c>
      <c r="CE488" s="12"/>
      <c r="CF488" s="12">
        <f>MATCH(CONCATENATE("NG ",TEXT($BO488,"mmm-yyyy")),Curves!$11:$11,0)</f>
        <v>21</v>
      </c>
      <c r="CG488" s="12">
        <f>MATCH(CONCATENATE("B ",TEXT($BO488,"mmm-yyyy")),Curves!$11:$11,0)</f>
        <v>9</v>
      </c>
      <c r="CH488" s="12">
        <f>MATCH(CONCATENATE("DISC ",TEXT($BO488,"mmm-yyyy")),Curves!$11:$11,0)</f>
        <v>33</v>
      </c>
      <c r="CI488" s="12"/>
      <c r="CJ488" s="12">
        <f>MATCH(CONCATENATE("NG ",TEXT($BP488,"mmm-yyyy")),Curves!$11:$11,0)</f>
        <v>22</v>
      </c>
      <c r="CK488" s="12">
        <f>MATCH(CONCATENATE("B ",TEXT($BP488,"mmm-yyyy")),Curves!$11:$11,0)</f>
        <v>10</v>
      </c>
      <c r="CL488" s="12">
        <f>MATCH(CONCATENATE("DISC ",TEXT($BP488,"mmm-yyyy")),Curves!$11:$11,0)</f>
        <v>34</v>
      </c>
      <c r="CM488" s="12"/>
      <c r="CN488" s="12">
        <f>MATCH(CONCATENATE("NG ",TEXT($BQ488,"mmm-yyyy")),Curves!$11:$11,0)</f>
        <v>23</v>
      </c>
      <c r="CO488" s="12">
        <f>MATCH(CONCATENATE("B ",TEXT($BQ488,"mmm-yyyy")),Curves!$11:$11,0)</f>
        <v>11</v>
      </c>
      <c r="CP488" s="12">
        <f>MATCH(CONCATENATE("DISC ",TEXT($BQ488,"mmm-yyyy")),Curves!$11:$11,0)</f>
        <v>35</v>
      </c>
      <c r="CQ488" s="12"/>
      <c r="CR488" s="12">
        <f>MATCH(CONCATENATE("NG ",TEXT($BR488,"mmm-yyyy")),Curves!$11:$11,0)</f>
        <v>24</v>
      </c>
      <c r="CS488" s="12">
        <f>MATCH(CONCATENATE("B ",TEXT($BR488,"mmm-yyyy")),Curves!$11:$11,0)</f>
        <v>12</v>
      </c>
      <c r="CT488" s="12">
        <f>MATCH(CONCATENATE("DISC ",TEXT($BR488,"mmm-yyyy")),Curves!$11:$11,0)</f>
        <v>36</v>
      </c>
      <c r="CU488" s="12"/>
      <c r="CV488" s="12">
        <f>MATCH(CONCATENATE("NG ",TEXT($BS488,"mmm-yyyy")),Curves!$11:$11,0)</f>
        <v>25</v>
      </c>
      <c r="CW488" s="12">
        <f>MATCH(CONCATENATE("B ",TEXT($BS488,"mmm-yyyy")),Curves!$11:$11,0)</f>
        <v>13</v>
      </c>
      <c r="CX488" s="12">
        <f>MATCH(CONCATENATE("DISC ",TEXT($BS488,"mmm-yyyy")),Curves!$11:$11,0)</f>
        <v>37</v>
      </c>
      <c r="CY488" s="12"/>
      <c r="CZ488" s="12">
        <f>MATCH(CONCATENATE("NG ",TEXT($BT488,"mmm-yyyy")),Curves!$11:$11,0)</f>
        <v>26</v>
      </c>
      <c r="DA488" s="12">
        <f>MATCH(CONCATENATE("B ",TEXT($BT488,"mmm-yyyy")),Curves!$11:$11,0)</f>
        <v>14</v>
      </c>
      <c r="DB488" s="12">
        <f>MATCH(CONCATENATE("DISC ",TEXT($BT488,"mmm-yyyy")),Curves!$11:$11,0)</f>
        <v>38</v>
      </c>
      <c r="DC488" s="12"/>
      <c r="DD488" s="12">
        <f>MATCH(CONCATENATE("NG ",TEXT($BU488,"mmm-yyyy")),Curves!$11:$11,0)</f>
        <v>27</v>
      </c>
      <c r="DE488" s="12">
        <f>MATCH(CONCATENATE("B ",TEXT($BU488,"mmm-yyyy")),Curves!$11:$11,0)</f>
        <v>15</v>
      </c>
      <c r="DF488" s="12">
        <f>MATCH(CONCATENATE("DISC ",TEXT($BU488,"mmm-yyyy")),Curves!$11:$11,0)</f>
        <v>39</v>
      </c>
      <c r="DG488" s="12"/>
      <c r="DH488" s="12">
        <f>MATCH(CONCATENATE("NG ",TEXT($BV488,"mmm-yyyy")),Curves!$11:$11,0)</f>
        <v>28</v>
      </c>
      <c r="DI488" s="12">
        <f>MATCH(CONCATENATE("B ",TEXT($BV488,"mmm-yyyy")),Curves!$11:$11,0)</f>
        <v>16</v>
      </c>
      <c r="DJ488" s="12">
        <f>MATCH(CONCATENATE("DISC ",TEXT($BV488,"mmm-yyyy")),Curves!$11:$11,0)</f>
        <v>40</v>
      </c>
      <c r="DL488" s="12">
        <f>MATCH(CONCATENATE("NG ",TEXT($BW488,"mmm-yyyy")),Curves!$11:$11,0)</f>
        <v>29</v>
      </c>
      <c r="DM488" s="12">
        <f>MATCH(CONCATENATE("B ",TEXT($BW488,"mmm-yyyy")),Curves!$11:$11,0)</f>
        <v>17</v>
      </c>
      <c r="DN488" s="12">
        <f>MATCH(CONCATENATE("DISC ",TEXT($BW488,"mmm-yyyy")),Curves!$11:$11,0)</f>
        <v>41</v>
      </c>
      <c r="DP488" s="12">
        <f>MATCH(CONCATENATE("NG ",TEXT($BX488,"mmm-yyyy")),Curves!$11:$11,0)</f>
        <v>30</v>
      </c>
      <c r="DQ488" s="12">
        <f>MATCH(CONCATENATE("B ",TEXT($BX488,"mmm-yyyy")),Curves!$11:$11,0)</f>
        <v>18</v>
      </c>
      <c r="DR488" s="12">
        <f>MATCH(CONCATENATE("DISC ",TEXT($BX488,"mmm-yyyy")),Curves!$11:$11,0)</f>
        <v>42</v>
      </c>
    </row>
    <row r="489" spans="2:122" x14ac:dyDescent="0.2">
      <c r="B489" s="6" t="str">
        <f t="shared" si="567"/>
        <v/>
      </c>
      <c r="C489" s="27" t="str">
        <f>IF(Curves!C498&lt;&gt;"",Curves!C498,"")</f>
        <v/>
      </c>
      <c r="D489" s="31"/>
      <c r="E489" s="20" t="e">
        <f t="shared" si="568"/>
        <v>#N/A</v>
      </c>
      <c r="F489" s="20" t="e">
        <f t="shared" si="570"/>
        <v>#N/A</v>
      </c>
      <c r="G489" s="20" t="e">
        <f t="shared" si="571"/>
        <v>#N/A</v>
      </c>
      <c r="H489" s="20" t="e">
        <f t="shared" si="572"/>
        <v>#N/A</v>
      </c>
      <c r="I489" s="20" t="e">
        <f t="shared" si="573"/>
        <v>#N/A</v>
      </c>
      <c r="J489" s="20" t="e">
        <f t="shared" si="574"/>
        <v>#N/A</v>
      </c>
      <c r="K489" s="20" t="e">
        <f t="shared" si="575"/>
        <v>#N/A</v>
      </c>
      <c r="L489" s="20" t="e">
        <f t="shared" si="576"/>
        <v>#N/A</v>
      </c>
      <c r="M489" s="20" t="e">
        <f t="shared" si="577"/>
        <v>#N/A</v>
      </c>
      <c r="N489" s="20" t="e">
        <f t="shared" si="578"/>
        <v>#N/A</v>
      </c>
      <c r="O489" s="21" t="e">
        <f t="shared" si="579"/>
        <v>#N/A</v>
      </c>
      <c r="P489" s="20"/>
      <c r="Q489" s="50" t="e">
        <f t="shared" si="580"/>
        <v>#N/A</v>
      </c>
      <c r="R489" s="50" t="e">
        <f t="shared" si="549"/>
        <v>#N/A</v>
      </c>
      <c r="S489" s="51" t="e">
        <f t="shared" si="581"/>
        <v>#N/A</v>
      </c>
      <c r="U489" s="34" t="e">
        <f>INDEX(Curves!$A$12:$AZ$907,$CA489,CB489)</f>
        <v>#N/A</v>
      </c>
      <c r="V489" s="34" t="e">
        <f>INDEX(Curves!$A$12:$AZ$907,$CA489,CC489)</f>
        <v>#N/A</v>
      </c>
      <c r="W489" s="34" t="e">
        <f>INDEX(Curves!$A$12:$AZ$907,$CA489,CD489)</f>
        <v>#N/A</v>
      </c>
      <c r="X489" s="34"/>
      <c r="Y489" s="34" t="e">
        <f>INDEX(Curves!$A$12:$AZ$907,$CA489,CF489)</f>
        <v>#N/A</v>
      </c>
      <c r="Z489" s="34" t="e">
        <f>INDEX(Curves!$A$12:$AZ$907,$CA489,CG489)</f>
        <v>#N/A</v>
      </c>
      <c r="AA489" s="34" t="e">
        <f>INDEX(Curves!$A$12:$AZ$907,$CA489,CH489)</f>
        <v>#N/A</v>
      </c>
      <c r="AB489" s="34"/>
      <c r="AC489" s="34" t="e">
        <f>INDEX(Curves!$A$12:$AZ$907,$CA489,CJ489)</f>
        <v>#N/A</v>
      </c>
      <c r="AD489" s="34" t="e">
        <f>INDEX(Curves!$A$12:$AZ$907,$CA489,CK489)</f>
        <v>#N/A</v>
      </c>
      <c r="AE489" s="34" t="e">
        <f>INDEX(Curves!$A$12:$AZ$907,$CA489,CL489)</f>
        <v>#N/A</v>
      </c>
      <c r="AF489" s="34"/>
      <c r="AG489" s="34" t="e">
        <f>INDEX(Curves!$A$12:$AZ$907,$CA489,CN489)</f>
        <v>#N/A</v>
      </c>
      <c r="AH489" s="34" t="e">
        <f>INDEX(Curves!$A$12:$AZ$907,$CA489,CO489)</f>
        <v>#N/A</v>
      </c>
      <c r="AI489" s="34" t="e">
        <f>INDEX(Curves!$A$12:$AZ$907,$CA489,CP489)</f>
        <v>#N/A</v>
      </c>
      <c r="AJ489" s="34"/>
      <c r="AK489" s="34" t="e">
        <f>INDEX(Curves!$A$12:$AZ$907,$CA489,CR489)</f>
        <v>#N/A</v>
      </c>
      <c r="AL489" s="34" t="e">
        <f>INDEX(Curves!$A$12:$AZ$907,$CA489,CS489)</f>
        <v>#N/A</v>
      </c>
      <c r="AM489" s="34" t="e">
        <f>INDEX(Curves!$A$12:$AZ$907,$CA489,CT489)</f>
        <v>#N/A</v>
      </c>
      <c r="AN489" s="34"/>
      <c r="AO489" s="34" t="e">
        <f>INDEX(Curves!$A$12:$AZ$907,$CA489,CV489)</f>
        <v>#N/A</v>
      </c>
      <c r="AP489" s="34" t="e">
        <f>INDEX(Curves!$A$12:$AZ$907,$CA489,CW489)</f>
        <v>#N/A</v>
      </c>
      <c r="AQ489" s="34" t="e">
        <f>INDEX(Curves!$A$12:$AZ$907,$CA489,CX489)</f>
        <v>#N/A</v>
      </c>
      <c r="AR489" s="34"/>
      <c r="AS489" s="34" t="e">
        <f>INDEX(Curves!$A$12:$AZ$907,$CA489,CZ489)</f>
        <v>#N/A</v>
      </c>
      <c r="AT489" s="34" t="e">
        <f>INDEX(Curves!$A$12:$AZ$907,$CA489,DA489)</f>
        <v>#N/A</v>
      </c>
      <c r="AU489" s="34" t="e">
        <f>INDEX(Curves!$A$12:$AZ$907,$CA489,DB489)</f>
        <v>#N/A</v>
      </c>
      <c r="AV489" s="34"/>
      <c r="AW489" s="34" t="e">
        <f>INDEX(Curves!$A$12:$AZ$907,$CA489,DD489)</f>
        <v>#N/A</v>
      </c>
      <c r="AX489" s="34" t="e">
        <f>INDEX(Curves!$A$12:$AZ$907,$CA489,DE489)</f>
        <v>#N/A</v>
      </c>
      <c r="AY489" s="34" t="e">
        <f>INDEX(Curves!$A$12:$AZ$907,$CA489,DF489)</f>
        <v>#N/A</v>
      </c>
      <c r="AZ489" s="34"/>
      <c r="BA489" s="34" t="e">
        <f>INDEX(Curves!$A$12:$AZ$907,$CA489,DH489)</f>
        <v>#N/A</v>
      </c>
      <c r="BB489" s="34" t="e">
        <f>INDEX(Curves!$A$12:$AZ$907,$CA489,DI489)</f>
        <v>#N/A</v>
      </c>
      <c r="BC489" s="34" t="e">
        <f>INDEX(Curves!$A$12:$AZ$907,$CA489,DJ489)</f>
        <v>#N/A</v>
      </c>
      <c r="BD489" s="34"/>
      <c r="BE489" s="34" t="e">
        <f>INDEX(Curves!$A$12:$AZ$907,$CA489,DL489)</f>
        <v>#N/A</v>
      </c>
      <c r="BF489" s="34" t="e">
        <f>INDEX(Curves!$A$12:$AZ$907,$CA489,DM489)</f>
        <v>#N/A</v>
      </c>
      <c r="BG489" s="34" t="e">
        <f>INDEX(Curves!$A$12:$AZ$907,$CA489,DN489)</f>
        <v>#N/A</v>
      </c>
      <c r="BH489" s="34"/>
      <c r="BI489" s="34" t="e">
        <f>INDEX(Curves!$A$12:$AZ$907,$CA489,DP489)</f>
        <v>#N/A</v>
      </c>
      <c r="BJ489" s="34" t="e">
        <f>INDEX(Curves!$A$12:$AZ$907,$CA489,DQ489)</f>
        <v>#N/A</v>
      </c>
      <c r="BK489" s="34" t="e">
        <f>INDEX(Curves!$A$12:$AZ$907,$CA489,DR489)</f>
        <v>#N/A</v>
      </c>
      <c r="BL489"/>
      <c r="BM489"/>
      <c r="BN489" s="17">
        <f t="shared" si="583"/>
        <v>36647</v>
      </c>
      <c r="BO489" s="17">
        <f t="shared" ref="BO489:BX489" si="620">EOMONTH(BN489,1)</f>
        <v>36707</v>
      </c>
      <c r="BP489" s="17">
        <f t="shared" si="620"/>
        <v>36738</v>
      </c>
      <c r="BQ489" s="17">
        <f t="shared" si="620"/>
        <v>36769</v>
      </c>
      <c r="BR489" s="17">
        <f t="shared" si="620"/>
        <v>36799</v>
      </c>
      <c r="BS489" s="17">
        <f t="shared" si="620"/>
        <v>36830</v>
      </c>
      <c r="BT489" s="17">
        <f t="shared" si="620"/>
        <v>36860</v>
      </c>
      <c r="BU489" s="17">
        <f t="shared" si="620"/>
        <v>36891</v>
      </c>
      <c r="BV489" s="17">
        <f t="shared" si="620"/>
        <v>36922</v>
      </c>
      <c r="BW489" s="17">
        <f t="shared" si="620"/>
        <v>36950</v>
      </c>
      <c r="BX489" s="17">
        <f t="shared" si="620"/>
        <v>36981</v>
      </c>
      <c r="BY489" s="9"/>
      <c r="CA489" s="12" t="e">
        <f>MATCH(C489,Curves!$C$12:$C$433,0)</f>
        <v>#N/A</v>
      </c>
      <c r="CB489" s="12">
        <f>MATCH(CONCATENATE("NG ",TEXT($BN489,"mmm-yyyy")),Curves!$11:$11,0)</f>
        <v>20</v>
      </c>
      <c r="CC489" s="12">
        <f>MATCH(CONCATENATE("B ",TEXT($BN489,"mmm-yyyy")),Curves!$11:$11,0)</f>
        <v>8</v>
      </c>
      <c r="CD489" s="12">
        <f>MATCH(CONCATENATE("DISC ",TEXT($BN489,"mmm-yyyy")),Curves!$11:$11,0)</f>
        <v>32</v>
      </c>
      <c r="CE489" s="12"/>
      <c r="CF489" s="12">
        <f>MATCH(CONCATENATE("NG ",TEXT($BO489,"mmm-yyyy")),Curves!$11:$11,0)</f>
        <v>21</v>
      </c>
      <c r="CG489" s="12">
        <f>MATCH(CONCATENATE("B ",TEXT($BO489,"mmm-yyyy")),Curves!$11:$11,0)</f>
        <v>9</v>
      </c>
      <c r="CH489" s="12">
        <f>MATCH(CONCATENATE("DISC ",TEXT($BO489,"mmm-yyyy")),Curves!$11:$11,0)</f>
        <v>33</v>
      </c>
      <c r="CI489" s="12"/>
      <c r="CJ489" s="12">
        <f>MATCH(CONCATENATE("NG ",TEXT($BP489,"mmm-yyyy")),Curves!$11:$11,0)</f>
        <v>22</v>
      </c>
      <c r="CK489" s="12">
        <f>MATCH(CONCATENATE("B ",TEXT($BP489,"mmm-yyyy")),Curves!$11:$11,0)</f>
        <v>10</v>
      </c>
      <c r="CL489" s="12">
        <f>MATCH(CONCATENATE("DISC ",TEXT($BP489,"mmm-yyyy")),Curves!$11:$11,0)</f>
        <v>34</v>
      </c>
      <c r="CM489" s="12"/>
      <c r="CN489" s="12">
        <f>MATCH(CONCATENATE("NG ",TEXT($BQ489,"mmm-yyyy")),Curves!$11:$11,0)</f>
        <v>23</v>
      </c>
      <c r="CO489" s="12">
        <f>MATCH(CONCATENATE("B ",TEXT($BQ489,"mmm-yyyy")),Curves!$11:$11,0)</f>
        <v>11</v>
      </c>
      <c r="CP489" s="12">
        <f>MATCH(CONCATENATE("DISC ",TEXT($BQ489,"mmm-yyyy")),Curves!$11:$11,0)</f>
        <v>35</v>
      </c>
      <c r="CQ489" s="12"/>
      <c r="CR489" s="12">
        <f>MATCH(CONCATENATE("NG ",TEXT($BR489,"mmm-yyyy")),Curves!$11:$11,0)</f>
        <v>24</v>
      </c>
      <c r="CS489" s="12">
        <f>MATCH(CONCATENATE("B ",TEXT($BR489,"mmm-yyyy")),Curves!$11:$11,0)</f>
        <v>12</v>
      </c>
      <c r="CT489" s="12">
        <f>MATCH(CONCATENATE("DISC ",TEXT($BR489,"mmm-yyyy")),Curves!$11:$11,0)</f>
        <v>36</v>
      </c>
      <c r="CU489" s="12"/>
      <c r="CV489" s="12">
        <f>MATCH(CONCATENATE("NG ",TEXT($BS489,"mmm-yyyy")),Curves!$11:$11,0)</f>
        <v>25</v>
      </c>
      <c r="CW489" s="12">
        <f>MATCH(CONCATENATE("B ",TEXT($BS489,"mmm-yyyy")),Curves!$11:$11,0)</f>
        <v>13</v>
      </c>
      <c r="CX489" s="12">
        <f>MATCH(CONCATENATE("DISC ",TEXT($BS489,"mmm-yyyy")),Curves!$11:$11,0)</f>
        <v>37</v>
      </c>
      <c r="CY489" s="12"/>
      <c r="CZ489" s="12">
        <f>MATCH(CONCATENATE("NG ",TEXT($BT489,"mmm-yyyy")),Curves!$11:$11,0)</f>
        <v>26</v>
      </c>
      <c r="DA489" s="12">
        <f>MATCH(CONCATENATE("B ",TEXT($BT489,"mmm-yyyy")),Curves!$11:$11,0)</f>
        <v>14</v>
      </c>
      <c r="DB489" s="12">
        <f>MATCH(CONCATENATE("DISC ",TEXT($BT489,"mmm-yyyy")),Curves!$11:$11,0)</f>
        <v>38</v>
      </c>
      <c r="DC489" s="12"/>
      <c r="DD489" s="12">
        <f>MATCH(CONCATENATE("NG ",TEXT($BU489,"mmm-yyyy")),Curves!$11:$11,0)</f>
        <v>27</v>
      </c>
      <c r="DE489" s="12">
        <f>MATCH(CONCATENATE("B ",TEXT($BU489,"mmm-yyyy")),Curves!$11:$11,0)</f>
        <v>15</v>
      </c>
      <c r="DF489" s="12">
        <f>MATCH(CONCATENATE("DISC ",TEXT($BU489,"mmm-yyyy")),Curves!$11:$11,0)</f>
        <v>39</v>
      </c>
      <c r="DG489" s="12"/>
      <c r="DH489" s="12">
        <f>MATCH(CONCATENATE("NG ",TEXT($BV489,"mmm-yyyy")),Curves!$11:$11,0)</f>
        <v>28</v>
      </c>
      <c r="DI489" s="12">
        <f>MATCH(CONCATENATE("B ",TEXT($BV489,"mmm-yyyy")),Curves!$11:$11,0)</f>
        <v>16</v>
      </c>
      <c r="DJ489" s="12">
        <f>MATCH(CONCATENATE("DISC ",TEXT($BV489,"mmm-yyyy")),Curves!$11:$11,0)</f>
        <v>40</v>
      </c>
      <c r="DL489" s="12">
        <f>MATCH(CONCATENATE("NG ",TEXT($BW489,"mmm-yyyy")),Curves!$11:$11,0)</f>
        <v>29</v>
      </c>
      <c r="DM489" s="12">
        <f>MATCH(CONCATENATE("B ",TEXT($BW489,"mmm-yyyy")),Curves!$11:$11,0)</f>
        <v>17</v>
      </c>
      <c r="DN489" s="12">
        <f>MATCH(CONCATENATE("DISC ",TEXT($BW489,"mmm-yyyy")),Curves!$11:$11,0)</f>
        <v>41</v>
      </c>
      <c r="DP489" s="12">
        <f>MATCH(CONCATENATE("NG ",TEXT($BX489,"mmm-yyyy")),Curves!$11:$11,0)</f>
        <v>30</v>
      </c>
      <c r="DQ489" s="12">
        <f>MATCH(CONCATENATE("B ",TEXT($BX489,"mmm-yyyy")),Curves!$11:$11,0)</f>
        <v>18</v>
      </c>
      <c r="DR489" s="12">
        <f>MATCH(CONCATENATE("DISC ",TEXT($BX489,"mmm-yyyy")),Curves!$11:$11,0)</f>
        <v>42</v>
      </c>
    </row>
    <row r="490" spans="2:122" x14ac:dyDescent="0.2">
      <c r="B490" s="6" t="str">
        <f t="shared" si="567"/>
        <v/>
      </c>
      <c r="C490" s="27" t="str">
        <f>IF(Curves!C499&lt;&gt;"",Curves!C499,"")</f>
        <v/>
      </c>
      <c r="D490" s="31"/>
      <c r="E490" s="20" t="e">
        <f t="shared" si="568"/>
        <v>#N/A</v>
      </c>
      <c r="F490" s="20" t="e">
        <f t="shared" si="570"/>
        <v>#N/A</v>
      </c>
      <c r="G490" s="20" t="e">
        <f t="shared" si="571"/>
        <v>#N/A</v>
      </c>
      <c r="H490" s="20" t="e">
        <f t="shared" si="572"/>
        <v>#N/A</v>
      </c>
      <c r="I490" s="20" t="e">
        <f t="shared" si="573"/>
        <v>#N/A</v>
      </c>
      <c r="J490" s="20" t="e">
        <f t="shared" si="574"/>
        <v>#N/A</v>
      </c>
      <c r="K490" s="20" t="e">
        <f t="shared" si="575"/>
        <v>#N/A</v>
      </c>
      <c r="L490" s="20" t="e">
        <f t="shared" si="576"/>
        <v>#N/A</v>
      </c>
      <c r="M490" s="20" t="e">
        <f t="shared" si="577"/>
        <v>#N/A</v>
      </c>
      <c r="N490" s="20" t="e">
        <f t="shared" si="578"/>
        <v>#N/A</v>
      </c>
      <c r="O490" s="21" t="e">
        <f t="shared" si="579"/>
        <v>#N/A</v>
      </c>
      <c r="P490" s="20"/>
      <c r="Q490" s="50" t="e">
        <f t="shared" si="580"/>
        <v>#N/A</v>
      </c>
      <c r="R490" s="50" t="e">
        <f t="shared" si="549"/>
        <v>#N/A</v>
      </c>
      <c r="S490" s="51" t="e">
        <f t="shared" si="581"/>
        <v>#N/A</v>
      </c>
      <c r="U490" s="34" t="e">
        <f>INDEX(Curves!$A$12:$AZ$907,$CA490,CB490)</f>
        <v>#N/A</v>
      </c>
      <c r="V490" s="34" t="e">
        <f>INDEX(Curves!$A$12:$AZ$907,$CA490,CC490)</f>
        <v>#N/A</v>
      </c>
      <c r="W490" s="34" t="e">
        <f>INDEX(Curves!$A$12:$AZ$907,$CA490,CD490)</f>
        <v>#N/A</v>
      </c>
      <c r="X490" s="34"/>
      <c r="Y490" s="34" t="e">
        <f>INDEX(Curves!$A$12:$AZ$907,$CA490,CF490)</f>
        <v>#N/A</v>
      </c>
      <c r="Z490" s="34" t="e">
        <f>INDEX(Curves!$A$12:$AZ$907,$CA490,CG490)</f>
        <v>#N/A</v>
      </c>
      <c r="AA490" s="34" t="e">
        <f>INDEX(Curves!$A$12:$AZ$907,$CA490,CH490)</f>
        <v>#N/A</v>
      </c>
      <c r="AB490" s="34"/>
      <c r="AC490" s="34" t="e">
        <f>INDEX(Curves!$A$12:$AZ$907,$CA490,CJ490)</f>
        <v>#N/A</v>
      </c>
      <c r="AD490" s="34" t="e">
        <f>INDEX(Curves!$A$12:$AZ$907,$CA490,CK490)</f>
        <v>#N/A</v>
      </c>
      <c r="AE490" s="34" t="e">
        <f>INDEX(Curves!$A$12:$AZ$907,$CA490,CL490)</f>
        <v>#N/A</v>
      </c>
      <c r="AF490" s="34"/>
      <c r="AG490" s="34" t="e">
        <f>INDEX(Curves!$A$12:$AZ$907,$CA490,CN490)</f>
        <v>#N/A</v>
      </c>
      <c r="AH490" s="34" t="e">
        <f>INDEX(Curves!$A$12:$AZ$907,$CA490,CO490)</f>
        <v>#N/A</v>
      </c>
      <c r="AI490" s="34" t="e">
        <f>INDEX(Curves!$A$12:$AZ$907,$CA490,CP490)</f>
        <v>#N/A</v>
      </c>
      <c r="AJ490" s="34"/>
      <c r="AK490" s="34" t="e">
        <f>INDEX(Curves!$A$12:$AZ$907,$CA490,CR490)</f>
        <v>#N/A</v>
      </c>
      <c r="AL490" s="34" t="e">
        <f>INDEX(Curves!$A$12:$AZ$907,$CA490,CS490)</f>
        <v>#N/A</v>
      </c>
      <c r="AM490" s="34" t="e">
        <f>INDEX(Curves!$A$12:$AZ$907,$CA490,CT490)</f>
        <v>#N/A</v>
      </c>
      <c r="AN490" s="34"/>
      <c r="AO490" s="34" t="e">
        <f>INDEX(Curves!$A$12:$AZ$907,$CA490,CV490)</f>
        <v>#N/A</v>
      </c>
      <c r="AP490" s="34" t="e">
        <f>INDEX(Curves!$A$12:$AZ$907,$CA490,CW490)</f>
        <v>#N/A</v>
      </c>
      <c r="AQ490" s="34" t="e">
        <f>INDEX(Curves!$A$12:$AZ$907,$CA490,CX490)</f>
        <v>#N/A</v>
      </c>
      <c r="AR490" s="34"/>
      <c r="AS490" s="34" t="e">
        <f>INDEX(Curves!$A$12:$AZ$907,$CA490,CZ490)</f>
        <v>#N/A</v>
      </c>
      <c r="AT490" s="34" t="e">
        <f>INDEX(Curves!$A$12:$AZ$907,$CA490,DA490)</f>
        <v>#N/A</v>
      </c>
      <c r="AU490" s="34" t="e">
        <f>INDEX(Curves!$A$12:$AZ$907,$CA490,DB490)</f>
        <v>#N/A</v>
      </c>
      <c r="AV490" s="34"/>
      <c r="AW490" s="34" t="e">
        <f>INDEX(Curves!$A$12:$AZ$907,$CA490,DD490)</f>
        <v>#N/A</v>
      </c>
      <c r="AX490" s="34" t="e">
        <f>INDEX(Curves!$A$12:$AZ$907,$CA490,DE490)</f>
        <v>#N/A</v>
      </c>
      <c r="AY490" s="34" t="e">
        <f>INDEX(Curves!$A$12:$AZ$907,$CA490,DF490)</f>
        <v>#N/A</v>
      </c>
      <c r="AZ490" s="34"/>
      <c r="BA490" s="34" t="e">
        <f>INDEX(Curves!$A$12:$AZ$907,$CA490,DH490)</f>
        <v>#N/A</v>
      </c>
      <c r="BB490" s="34" t="e">
        <f>INDEX(Curves!$A$12:$AZ$907,$CA490,DI490)</f>
        <v>#N/A</v>
      </c>
      <c r="BC490" s="34" t="e">
        <f>INDEX(Curves!$A$12:$AZ$907,$CA490,DJ490)</f>
        <v>#N/A</v>
      </c>
      <c r="BD490" s="34"/>
      <c r="BE490" s="34" t="e">
        <f>INDEX(Curves!$A$12:$AZ$907,$CA490,DL490)</f>
        <v>#N/A</v>
      </c>
      <c r="BF490" s="34" t="e">
        <f>INDEX(Curves!$A$12:$AZ$907,$CA490,DM490)</f>
        <v>#N/A</v>
      </c>
      <c r="BG490" s="34" t="e">
        <f>INDEX(Curves!$A$12:$AZ$907,$CA490,DN490)</f>
        <v>#N/A</v>
      </c>
      <c r="BH490" s="34"/>
      <c r="BI490" s="34" t="e">
        <f>INDEX(Curves!$A$12:$AZ$907,$CA490,DP490)</f>
        <v>#N/A</v>
      </c>
      <c r="BJ490" s="34" t="e">
        <f>INDEX(Curves!$A$12:$AZ$907,$CA490,DQ490)</f>
        <v>#N/A</v>
      </c>
      <c r="BK490" s="34" t="e">
        <f>INDEX(Curves!$A$12:$AZ$907,$CA490,DR490)</f>
        <v>#N/A</v>
      </c>
      <c r="BL490"/>
      <c r="BM490"/>
      <c r="BN490" s="17">
        <f t="shared" si="583"/>
        <v>36647</v>
      </c>
      <c r="BO490" s="17">
        <f t="shared" ref="BO490:BX490" si="621">EOMONTH(BN490,1)</f>
        <v>36707</v>
      </c>
      <c r="BP490" s="17">
        <f t="shared" si="621"/>
        <v>36738</v>
      </c>
      <c r="BQ490" s="17">
        <f t="shared" si="621"/>
        <v>36769</v>
      </c>
      <c r="BR490" s="17">
        <f t="shared" si="621"/>
        <v>36799</v>
      </c>
      <c r="BS490" s="17">
        <f t="shared" si="621"/>
        <v>36830</v>
      </c>
      <c r="BT490" s="17">
        <f t="shared" si="621"/>
        <v>36860</v>
      </c>
      <c r="BU490" s="17">
        <f t="shared" si="621"/>
        <v>36891</v>
      </c>
      <c r="BV490" s="17">
        <f t="shared" si="621"/>
        <v>36922</v>
      </c>
      <c r="BW490" s="17">
        <f t="shared" si="621"/>
        <v>36950</v>
      </c>
      <c r="BX490" s="17">
        <f t="shared" si="621"/>
        <v>36981</v>
      </c>
      <c r="BY490" s="9"/>
      <c r="CA490" s="12" t="e">
        <f>MATCH(C490,Curves!$C$12:$C$433,0)</f>
        <v>#N/A</v>
      </c>
      <c r="CB490" s="12">
        <f>MATCH(CONCATENATE("NG ",TEXT($BN490,"mmm-yyyy")),Curves!$11:$11,0)</f>
        <v>20</v>
      </c>
      <c r="CC490" s="12">
        <f>MATCH(CONCATENATE("B ",TEXT($BN490,"mmm-yyyy")),Curves!$11:$11,0)</f>
        <v>8</v>
      </c>
      <c r="CD490" s="12">
        <f>MATCH(CONCATENATE("DISC ",TEXT($BN490,"mmm-yyyy")),Curves!$11:$11,0)</f>
        <v>32</v>
      </c>
      <c r="CE490" s="12"/>
      <c r="CF490" s="12">
        <f>MATCH(CONCATENATE("NG ",TEXT($BO490,"mmm-yyyy")),Curves!$11:$11,0)</f>
        <v>21</v>
      </c>
      <c r="CG490" s="12">
        <f>MATCH(CONCATENATE("B ",TEXT($BO490,"mmm-yyyy")),Curves!$11:$11,0)</f>
        <v>9</v>
      </c>
      <c r="CH490" s="12">
        <f>MATCH(CONCATENATE("DISC ",TEXT($BO490,"mmm-yyyy")),Curves!$11:$11,0)</f>
        <v>33</v>
      </c>
      <c r="CI490" s="12"/>
      <c r="CJ490" s="12">
        <f>MATCH(CONCATENATE("NG ",TEXT($BP490,"mmm-yyyy")),Curves!$11:$11,0)</f>
        <v>22</v>
      </c>
      <c r="CK490" s="12">
        <f>MATCH(CONCATENATE("B ",TEXT($BP490,"mmm-yyyy")),Curves!$11:$11,0)</f>
        <v>10</v>
      </c>
      <c r="CL490" s="12">
        <f>MATCH(CONCATENATE("DISC ",TEXT($BP490,"mmm-yyyy")),Curves!$11:$11,0)</f>
        <v>34</v>
      </c>
      <c r="CM490" s="12"/>
      <c r="CN490" s="12">
        <f>MATCH(CONCATENATE("NG ",TEXT($BQ490,"mmm-yyyy")),Curves!$11:$11,0)</f>
        <v>23</v>
      </c>
      <c r="CO490" s="12">
        <f>MATCH(CONCATENATE("B ",TEXT($BQ490,"mmm-yyyy")),Curves!$11:$11,0)</f>
        <v>11</v>
      </c>
      <c r="CP490" s="12">
        <f>MATCH(CONCATENATE("DISC ",TEXT($BQ490,"mmm-yyyy")),Curves!$11:$11,0)</f>
        <v>35</v>
      </c>
      <c r="CQ490" s="12"/>
      <c r="CR490" s="12">
        <f>MATCH(CONCATENATE("NG ",TEXT($BR490,"mmm-yyyy")),Curves!$11:$11,0)</f>
        <v>24</v>
      </c>
      <c r="CS490" s="12">
        <f>MATCH(CONCATENATE("B ",TEXT($BR490,"mmm-yyyy")),Curves!$11:$11,0)</f>
        <v>12</v>
      </c>
      <c r="CT490" s="12">
        <f>MATCH(CONCATENATE("DISC ",TEXT($BR490,"mmm-yyyy")),Curves!$11:$11,0)</f>
        <v>36</v>
      </c>
      <c r="CU490" s="12"/>
      <c r="CV490" s="12">
        <f>MATCH(CONCATENATE("NG ",TEXT($BS490,"mmm-yyyy")),Curves!$11:$11,0)</f>
        <v>25</v>
      </c>
      <c r="CW490" s="12">
        <f>MATCH(CONCATENATE("B ",TEXT($BS490,"mmm-yyyy")),Curves!$11:$11,0)</f>
        <v>13</v>
      </c>
      <c r="CX490" s="12">
        <f>MATCH(CONCATENATE("DISC ",TEXT($BS490,"mmm-yyyy")),Curves!$11:$11,0)</f>
        <v>37</v>
      </c>
      <c r="CY490" s="12"/>
      <c r="CZ490" s="12">
        <f>MATCH(CONCATENATE("NG ",TEXT($BT490,"mmm-yyyy")),Curves!$11:$11,0)</f>
        <v>26</v>
      </c>
      <c r="DA490" s="12">
        <f>MATCH(CONCATENATE("B ",TEXT($BT490,"mmm-yyyy")),Curves!$11:$11,0)</f>
        <v>14</v>
      </c>
      <c r="DB490" s="12">
        <f>MATCH(CONCATENATE("DISC ",TEXT($BT490,"mmm-yyyy")),Curves!$11:$11,0)</f>
        <v>38</v>
      </c>
      <c r="DC490" s="12"/>
      <c r="DD490" s="12">
        <f>MATCH(CONCATENATE("NG ",TEXT($BU490,"mmm-yyyy")),Curves!$11:$11,0)</f>
        <v>27</v>
      </c>
      <c r="DE490" s="12">
        <f>MATCH(CONCATENATE("B ",TEXT($BU490,"mmm-yyyy")),Curves!$11:$11,0)</f>
        <v>15</v>
      </c>
      <c r="DF490" s="12">
        <f>MATCH(CONCATENATE("DISC ",TEXT($BU490,"mmm-yyyy")),Curves!$11:$11,0)</f>
        <v>39</v>
      </c>
      <c r="DG490" s="12"/>
      <c r="DH490" s="12">
        <f>MATCH(CONCATENATE("NG ",TEXT($BV490,"mmm-yyyy")),Curves!$11:$11,0)</f>
        <v>28</v>
      </c>
      <c r="DI490" s="12">
        <f>MATCH(CONCATENATE("B ",TEXT($BV490,"mmm-yyyy")),Curves!$11:$11,0)</f>
        <v>16</v>
      </c>
      <c r="DJ490" s="12">
        <f>MATCH(CONCATENATE("DISC ",TEXT($BV490,"mmm-yyyy")),Curves!$11:$11,0)</f>
        <v>40</v>
      </c>
      <c r="DL490" s="12">
        <f>MATCH(CONCATENATE("NG ",TEXT($BW490,"mmm-yyyy")),Curves!$11:$11,0)</f>
        <v>29</v>
      </c>
      <c r="DM490" s="12">
        <f>MATCH(CONCATENATE("B ",TEXT($BW490,"mmm-yyyy")),Curves!$11:$11,0)</f>
        <v>17</v>
      </c>
      <c r="DN490" s="12">
        <f>MATCH(CONCATENATE("DISC ",TEXT($BW490,"mmm-yyyy")),Curves!$11:$11,0)</f>
        <v>41</v>
      </c>
      <c r="DP490" s="12">
        <f>MATCH(CONCATENATE("NG ",TEXT($BX490,"mmm-yyyy")),Curves!$11:$11,0)</f>
        <v>30</v>
      </c>
      <c r="DQ490" s="12">
        <f>MATCH(CONCATENATE("B ",TEXT($BX490,"mmm-yyyy")),Curves!$11:$11,0)</f>
        <v>18</v>
      </c>
      <c r="DR490" s="12">
        <f>MATCH(CONCATENATE("DISC ",TEXT($BX490,"mmm-yyyy")),Curves!$11:$11,0)</f>
        <v>42</v>
      </c>
    </row>
    <row r="491" spans="2:122" x14ac:dyDescent="0.2">
      <c r="B491" s="6" t="str">
        <f t="shared" si="567"/>
        <v/>
      </c>
      <c r="C491" s="27" t="str">
        <f>IF(Curves!C500&lt;&gt;"",Curves!C500,"")</f>
        <v/>
      </c>
      <c r="D491" s="31"/>
      <c r="E491" s="20" t="e">
        <f t="shared" si="568"/>
        <v>#N/A</v>
      </c>
      <c r="F491" s="20" t="e">
        <f t="shared" si="570"/>
        <v>#N/A</v>
      </c>
      <c r="G491" s="20" t="e">
        <f t="shared" si="571"/>
        <v>#N/A</v>
      </c>
      <c r="H491" s="20" t="e">
        <f t="shared" si="572"/>
        <v>#N/A</v>
      </c>
      <c r="I491" s="20" t="e">
        <f t="shared" si="573"/>
        <v>#N/A</v>
      </c>
      <c r="J491" s="20" t="e">
        <f t="shared" si="574"/>
        <v>#N/A</v>
      </c>
      <c r="K491" s="20" t="e">
        <f t="shared" si="575"/>
        <v>#N/A</v>
      </c>
      <c r="L491" s="20" t="e">
        <f t="shared" si="576"/>
        <v>#N/A</v>
      </c>
      <c r="M491" s="20" t="e">
        <f t="shared" si="577"/>
        <v>#N/A</v>
      </c>
      <c r="N491" s="20" t="e">
        <f t="shared" si="578"/>
        <v>#N/A</v>
      </c>
      <c r="O491" s="21" t="e">
        <f t="shared" si="579"/>
        <v>#N/A</v>
      </c>
      <c r="P491" s="20"/>
      <c r="Q491" s="50" t="e">
        <f t="shared" si="580"/>
        <v>#N/A</v>
      </c>
      <c r="R491" s="50" t="e">
        <f t="shared" si="549"/>
        <v>#N/A</v>
      </c>
      <c r="S491" s="51" t="e">
        <f t="shared" si="581"/>
        <v>#N/A</v>
      </c>
      <c r="U491" s="34" t="e">
        <f>INDEX(Curves!$A$12:$AZ$907,$CA491,CB491)</f>
        <v>#N/A</v>
      </c>
      <c r="V491" s="34" t="e">
        <f>INDEX(Curves!$A$12:$AZ$907,$CA491,CC491)</f>
        <v>#N/A</v>
      </c>
      <c r="W491" s="34" t="e">
        <f>INDEX(Curves!$A$12:$AZ$907,$CA491,CD491)</f>
        <v>#N/A</v>
      </c>
      <c r="X491" s="34"/>
      <c r="Y491" s="34" t="e">
        <f>INDEX(Curves!$A$12:$AZ$907,$CA491,CF491)</f>
        <v>#N/A</v>
      </c>
      <c r="Z491" s="34" t="e">
        <f>INDEX(Curves!$A$12:$AZ$907,$CA491,CG491)</f>
        <v>#N/A</v>
      </c>
      <c r="AA491" s="34" t="e">
        <f>INDEX(Curves!$A$12:$AZ$907,$CA491,CH491)</f>
        <v>#N/A</v>
      </c>
      <c r="AB491" s="34"/>
      <c r="AC491" s="34" t="e">
        <f>INDEX(Curves!$A$12:$AZ$907,$CA491,CJ491)</f>
        <v>#N/A</v>
      </c>
      <c r="AD491" s="34" t="e">
        <f>INDEX(Curves!$A$12:$AZ$907,$CA491,CK491)</f>
        <v>#N/A</v>
      </c>
      <c r="AE491" s="34" t="e">
        <f>INDEX(Curves!$A$12:$AZ$907,$CA491,CL491)</f>
        <v>#N/A</v>
      </c>
      <c r="AF491" s="34"/>
      <c r="AG491" s="34" t="e">
        <f>INDEX(Curves!$A$12:$AZ$907,$CA491,CN491)</f>
        <v>#N/A</v>
      </c>
      <c r="AH491" s="34" t="e">
        <f>INDEX(Curves!$A$12:$AZ$907,$CA491,CO491)</f>
        <v>#N/A</v>
      </c>
      <c r="AI491" s="34" t="e">
        <f>INDEX(Curves!$A$12:$AZ$907,$CA491,CP491)</f>
        <v>#N/A</v>
      </c>
      <c r="AJ491" s="34"/>
      <c r="AK491" s="34" t="e">
        <f>INDEX(Curves!$A$12:$AZ$907,$CA491,CR491)</f>
        <v>#N/A</v>
      </c>
      <c r="AL491" s="34" t="e">
        <f>INDEX(Curves!$A$12:$AZ$907,$CA491,CS491)</f>
        <v>#N/A</v>
      </c>
      <c r="AM491" s="34" t="e">
        <f>INDEX(Curves!$A$12:$AZ$907,$CA491,CT491)</f>
        <v>#N/A</v>
      </c>
      <c r="AN491" s="34"/>
      <c r="AO491" s="34" t="e">
        <f>INDEX(Curves!$A$12:$AZ$907,$CA491,CV491)</f>
        <v>#N/A</v>
      </c>
      <c r="AP491" s="34" t="e">
        <f>INDEX(Curves!$A$12:$AZ$907,$CA491,CW491)</f>
        <v>#N/A</v>
      </c>
      <c r="AQ491" s="34" t="e">
        <f>INDEX(Curves!$A$12:$AZ$907,$CA491,CX491)</f>
        <v>#N/A</v>
      </c>
      <c r="AR491" s="34"/>
      <c r="AS491" s="34" t="e">
        <f>INDEX(Curves!$A$12:$AZ$907,$CA491,CZ491)</f>
        <v>#N/A</v>
      </c>
      <c r="AT491" s="34" t="e">
        <f>INDEX(Curves!$A$12:$AZ$907,$CA491,DA491)</f>
        <v>#N/A</v>
      </c>
      <c r="AU491" s="34" t="e">
        <f>INDEX(Curves!$A$12:$AZ$907,$CA491,DB491)</f>
        <v>#N/A</v>
      </c>
      <c r="AV491" s="34"/>
      <c r="AW491" s="34" t="e">
        <f>INDEX(Curves!$A$12:$AZ$907,$CA491,DD491)</f>
        <v>#N/A</v>
      </c>
      <c r="AX491" s="34" t="e">
        <f>INDEX(Curves!$A$12:$AZ$907,$CA491,DE491)</f>
        <v>#N/A</v>
      </c>
      <c r="AY491" s="34" t="e">
        <f>INDEX(Curves!$A$12:$AZ$907,$CA491,DF491)</f>
        <v>#N/A</v>
      </c>
      <c r="AZ491" s="34"/>
      <c r="BA491" s="34" t="e">
        <f>INDEX(Curves!$A$12:$AZ$907,$CA491,DH491)</f>
        <v>#N/A</v>
      </c>
      <c r="BB491" s="34" t="e">
        <f>INDEX(Curves!$A$12:$AZ$907,$CA491,DI491)</f>
        <v>#N/A</v>
      </c>
      <c r="BC491" s="34" t="e">
        <f>INDEX(Curves!$A$12:$AZ$907,$CA491,DJ491)</f>
        <v>#N/A</v>
      </c>
      <c r="BD491" s="34"/>
      <c r="BE491" s="34" t="e">
        <f>INDEX(Curves!$A$12:$AZ$907,$CA491,DL491)</f>
        <v>#N/A</v>
      </c>
      <c r="BF491" s="34" t="e">
        <f>INDEX(Curves!$A$12:$AZ$907,$CA491,DM491)</f>
        <v>#N/A</v>
      </c>
      <c r="BG491" s="34" t="e">
        <f>INDEX(Curves!$A$12:$AZ$907,$CA491,DN491)</f>
        <v>#N/A</v>
      </c>
      <c r="BH491" s="34"/>
      <c r="BI491" s="34" t="e">
        <f>INDEX(Curves!$A$12:$AZ$907,$CA491,DP491)</f>
        <v>#N/A</v>
      </c>
      <c r="BJ491" s="34" t="e">
        <f>INDEX(Curves!$A$12:$AZ$907,$CA491,DQ491)</f>
        <v>#N/A</v>
      </c>
      <c r="BK491" s="34" t="e">
        <f>INDEX(Curves!$A$12:$AZ$907,$CA491,DR491)</f>
        <v>#N/A</v>
      </c>
      <c r="BL491"/>
      <c r="BM491"/>
      <c r="BN491" s="17">
        <f t="shared" si="583"/>
        <v>36647</v>
      </c>
      <c r="BO491" s="17">
        <f t="shared" ref="BO491:BX491" si="622">EOMONTH(BN491,1)</f>
        <v>36707</v>
      </c>
      <c r="BP491" s="17">
        <f t="shared" si="622"/>
        <v>36738</v>
      </c>
      <c r="BQ491" s="17">
        <f t="shared" si="622"/>
        <v>36769</v>
      </c>
      <c r="BR491" s="17">
        <f t="shared" si="622"/>
        <v>36799</v>
      </c>
      <c r="BS491" s="17">
        <f t="shared" si="622"/>
        <v>36830</v>
      </c>
      <c r="BT491" s="17">
        <f t="shared" si="622"/>
        <v>36860</v>
      </c>
      <c r="BU491" s="17">
        <f t="shared" si="622"/>
        <v>36891</v>
      </c>
      <c r="BV491" s="17">
        <f t="shared" si="622"/>
        <v>36922</v>
      </c>
      <c r="BW491" s="17">
        <f t="shared" si="622"/>
        <v>36950</v>
      </c>
      <c r="BX491" s="17">
        <f t="shared" si="622"/>
        <v>36981</v>
      </c>
      <c r="BY491" s="9"/>
      <c r="CA491" s="12" t="e">
        <f>MATCH(C491,Curves!$C$12:$C$433,0)</f>
        <v>#N/A</v>
      </c>
      <c r="CB491" s="12">
        <f>MATCH(CONCATENATE("NG ",TEXT($BN491,"mmm-yyyy")),Curves!$11:$11,0)</f>
        <v>20</v>
      </c>
      <c r="CC491" s="12">
        <f>MATCH(CONCATENATE("B ",TEXT($BN491,"mmm-yyyy")),Curves!$11:$11,0)</f>
        <v>8</v>
      </c>
      <c r="CD491" s="12">
        <f>MATCH(CONCATENATE("DISC ",TEXT($BN491,"mmm-yyyy")),Curves!$11:$11,0)</f>
        <v>32</v>
      </c>
      <c r="CE491" s="12"/>
      <c r="CF491" s="12">
        <f>MATCH(CONCATENATE("NG ",TEXT($BO491,"mmm-yyyy")),Curves!$11:$11,0)</f>
        <v>21</v>
      </c>
      <c r="CG491" s="12">
        <f>MATCH(CONCATENATE("B ",TEXT($BO491,"mmm-yyyy")),Curves!$11:$11,0)</f>
        <v>9</v>
      </c>
      <c r="CH491" s="12">
        <f>MATCH(CONCATENATE("DISC ",TEXT($BO491,"mmm-yyyy")),Curves!$11:$11,0)</f>
        <v>33</v>
      </c>
      <c r="CI491" s="12"/>
      <c r="CJ491" s="12">
        <f>MATCH(CONCATENATE("NG ",TEXT($BP491,"mmm-yyyy")),Curves!$11:$11,0)</f>
        <v>22</v>
      </c>
      <c r="CK491" s="12">
        <f>MATCH(CONCATENATE("B ",TEXT($BP491,"mmm-yyyy")),Curves!$11:$11,0)</f>
        <v>10</v>
      </c>
      <c r="CL491" s="12">
        <f>MATCH(CONCATENATE("DISC ",TEXT($BP491,"mmm-yyyy")),Curves!$11:$11,0)</f>
        <v>34</v>
      </c>
      <c r="CM491" s="12"/>
      <c r="CN491" s="12">
        <f>MATCH(CONCATENATE("NG ",TEXT($BQ491,"mmm-yyyy")),Curves!$11:$11,0)</f>
        <v>23</v>
      </c>
      <c r="CO491" s="12">
        <f>MATCH(CONCATENATE("B ",TEXT($BQ491,"mmm-yyyy")),Curves!$11:$11,0)</f>
        <v>11</v>
      </c>
      <c r="CP491" s="12">
        <f>MATCH(CONCATENATE("DISC ",TEXT($BQ491,"mmm-yyyy")),Curves!$11:$11,0)</f>
        <v>35</v>
      </c>
      <c r="CQ491" s="12"/>
      <c r="CR491" s="12">
        <f>MATCH(CONCATENATE("NG ",TEXT($BR491,"mmm-yyyy")),Curves!$11:$11,0)</f>
        <v>24</v>
      </c>
      <c r="CS491" s="12">
        <f>MATCH(CONCATENATE("B ",TEXT($BR491,"mmm-yyyy")),Curves!$11:$11,0)</f>
        <v>12</v>
      </c>
      <c r="CT491" s="12">
        <f>MATCH(CONCATENATE("DISC ",TEXT($BR491,"mmm-yyyy")),Curves!$11:$11,0)</f>
        <v>36</v>
      </c>
      <c r="CU491" s="12"/>
      <c r="CV491" s="12">
        <f>MATCH(CONCATENATE("NG ",TEXT($BS491,"mmm-yyyy")),Curves!$11:$11,0)</f>
        <v>25</v>
      </c>
      <c r="CW491" s="12">
        <f>MATCH(CONCATENATE("B ",TEXT($BS491,"mmm-yyyy")),Curves!$11:$11,0)</f>
        <v>13</v>
      </c>
      <c r="CX491" s="12">
        <f>MATCH(CONCATENATE("DISC ",TEXT($BS491,"mmm-yyyy")),Curves!$11:$11,0)</f>
        <v>37</v>
      </c>
      <c r="CY491" s="12"/>
      <c r="CZ491" s="12">
        <f>MATCH(CONCATENATE("NG ",TEXT($BT491,"mmm-yyyy")),Curves!$11:$11,0)</f>
        <v>26</v>
      </c>
      <c r="DA491" s="12">
        <f>MATCH(CONCATENATE("B ",TEXT($BT491,"mmm-yyyy")),Curves!$11:$11,0)</f>
        <v>14</v>
      </c>
      <c r="DB491" s="12">
        <f>MATCH(CONCATENATE("DISC ",TEXT($BT491,"mmm-yyyy")),Curves!$11:$11,0)</f>
        <v>38</v>
      </c>
      <c r="DC491" s="12"/>
      <c r="DD491" s="12">
        <f>MATCH(CONCATENATE("NG ",TEXT($BU491,"mmm-yyyy")),Curves!$11:$11,0)</f>
        <v>27</v>
      </c>
      <c r="DE491" s="12">
        <f>MATCH(CONCATENATE("B ",TEXT($BU491,"mmm-yyyy")),Curves!$11:$11,0)</f>
        <v>15</v>
      </c>
      <c r="DF491" s="12">
        <f>MATCH(CONCATENATE("DISC ",TEXT($BU491,"mmm-yyyy")),Curves!$11:$11,0)</f>
        <v>39</v>
      </c>
      <c r="DG491" s="12"/>
      <c r="DH491" s="12">
        <f>MATCH(CONCATENATE("NG ",TEXT($BV491,"mmm-yyyy")),Curves!$11:$11,0)</f>
        <v>28</v>
      </c>
      <c r="DI491" s="12">
        <f>MATCH(CONCATENATE("B ",TEXT($BV491,"mmm-yyyy")),Curves!$11:$11,0)</f>
        <v>16</v>
      </c>
      <c r="DJ491" s="12">
        <f>MATCH(CONCATENATE("DISC ",TEXT($BV491,"mmm-yyyy")),Curves!$11:$11,0)</f>
        <v>40</v>
      </c>
      <c r="DL491" s="12">
        <f>MATCH(CONCATENATE("NG ",TEXT($BW491,"mmm-yyyy")),Curves!$11:$11,0)</f>
        <v>29</v>
      </c>
      <c r="DM491" s="12">
        <f>MATCH(CONCATENATE("B ",TEXT($BW491,"mmm-yyyy")),Curves!$11:$11,0)</f>
        <v>17</v>
      </c>
      <c r="DN491" s="12">
        <f>MATCH(CONCATENATE("DISC ",TEXT($BW491,"mmm-yyyy")),Curves!$11:$11,0)</f>
        <v>41</v>
      </c>
      <c r="DP491" s="12">
        <f>MATCH(CONCATENATE("NG ",TEXT($BX491,"mmm-yyyy")),Curves!$11:$11,0)</f>
        <v>30</v>
      </c>
      <c r="DQ491" s="12">
        <f>MATCH(CONCATENATE("B ",TEXT($BX491,"mmm-yyyy")),Curves!$11:$11,0)</f>
        <v>18</v>
      </c>
      <c r="DR491" s="12">
        <f>MATCH(CONCATENATE("DISC ",TEXT($BX491,"mmm-yyyy")),Curves!$11:$11,0)</f>
        <v>42</v>
      </c>
    </row>
    <row r="492" spans="2:122" x14ac:dyDescent="0.2">
      <c r="B492" s="6" t="str">
        <f t="shared" si="567"/>
        <v/>
      </c>
      <c r="C492" s="27" t="str">
        <f>IF(Curves!C501&lt;&gt;"",Curves!C501,"")</f>
        <v/>
      </c>
      <c r="D492" s="31"/>
      <c r="E492" s="20" t="e">
        <f t="shared" si="568"/>
        <v>#N/A</v>
      </c>
      <c r="F492" s="20" t="e">
        <f t="shared" si="570"/>
        <v>#N/A</v>
      </c>
      <c r="G492" s="20" t="e">
        <f t="shared" si="571"/>
        <v>#N/A</v>
      </c>
      <c r="H492" s="20" t="e">
        <f t="shared" si="572"/>
        <v>#N/A</v>
      </c>
      <c r="I492" s="20" t="e">
        <f t="shared" si="573"/>
        <v>#N/A</v>
      </c>
      <c r="J492" s="20" t="e">
        <f t="shared" si="574"/>
        <v>#N/A</v>
      </c>
      <c r="K492" s="20" t="e">
        <f t="shared" si="575"/>
        <v>#N/A</v>
      </c>
      <c r="L492" s="20" t="e">
        <f t="shared" si="576"/>
        <v>#N/A</v>
      </c>
      <c r="M492" s="20" t="e">
        <f t="shared" si="577"/>
        <v>#N/A</v>
      </c>
      <c r="N492" s="20" t="e">
        <f t="shared" si="578"/>
        <v>#N/A</v>
      </c>
      <c r="O492" s="21" t="e">
        <f t="shared" si="579"/>
        <v>#N/A</v>
      </c>
      <c r="P492" s="20"/>
      <c r="Q492" s="50" t="e">
        <f t="shared" si="580"/>
        <v>#N/A</v>
      </c>
      <c r="R492" s="50" t="e">
        <f t="shared" si="549"/>
        <v>#N/A</v>
      </c>
      <c r="S492" s="51" t="e">
        <f t="shared" si="581"/>
        <v>#N/A</v>
      </c>
      <c r="U492" s="34" t="e">
        <f>INDEX(Curves!$A$12:$AZ$907,$CA492,CB492)</f>
        <v>#N/A</v>
      </c>
      <c r="V492" s="34" t="e">
        <f>INDEX(Curves!$A$12:$AZ$907,$CA492,CC492)</f>
        <v>#N/A</v>
      </c>
      <c r="W492" s="34" t="e">
        <f>INDEX(Curves!$A$12:$AZ$907,$CA492,CD492)</f>
        <v>#N/A</v>
      </c>
      <c r="X492" s="34"/>
      <c r="Y492" s="34" t="e">
        <f>INDEX(Curves!$A$12:$AZ$907,$CA492,CF492)</f>
        <v>#N/A</v>
      </c>
      <c r="Z492" s="34" t="e">
        <f>INDEX(Curves!$A$12:$AZ$907,$CA492,CG492)</f>
        <v>#N/A</v>
      </c>
      <c r="AA492" s="34" t="e">
        <f>INDEX(Curves!$A$12:$AZ$907,$CA492,CH492)</f>
        <v>#N/A</v>
      </c>
      <c r="AB492" s="34"/>
      <c r="AC492" s="34" t="e">
        <f>INDEX(Curves!$A$12:$AZ$907,$CA492,CJ492)</f>
        <v>#N/A</v>
      </c>
      <c r="AD492" s="34" t="e">
        <f>INDEX(Curves!$A$12:$AZ$907,$CA492,CK492)</f>
        <v>#N/A</v>
      </c>
      <c r="AE492" s="34" t="e">
        <f>INDEX(Curves!$A$12:$AZ$907,$CA492,CL492)</f>
        <v>#N/A</v>
      </c>
      <c r="AF492" s="34"/>
      <c r="AG492" s="34" t="e">
        <f>INDEX(Curves!$A$12:$AZ$907,$CA492,CN492)</f>
        <v>#N/A</v>
      </c>
      <c r="AH492" s="34" t="e">
        <f>INDEX(Curves!$A$12:$AZ$907,$CA492,CO492)</f>
        <v>#N/A</v>
      </c>
      <c r="AI492" s="34" t="e">
        <f>INDEX(Curves!$A$12:$AZ$907,$CA492,CP492)</f>
        <v>#N/A</v>
      </c>
      <c r="AJ492" s="34"/>
      <c r="AK492" s="34" t="e">
        <f>INDEX(Curves!$A$12:$AZ$907,$CA492,CR492)</f>
        <v>#N/A</v>
      </c>
      <c r="AL492" s="34" t="e">
        <f>INDEX(Curves!$A$12:$AZ$907,$CA492,CS492)</f>
        <v>#N/A</v>
      </c>
      <c r="AM492" s="34" t="e">
        <f>INDEX(Curves!$A$12:$AZ$907,$CA492,CT492)</f>
        <v>#N/A</v>
      </c>
      <c r="AN492" s="34"/>
      <c r="AO492" s="34" t="e">
        <f>INDEX(Curves!$A$12:$AZ$907,$CA492,CV492)</f>
        <v>#N/A</v>
      </c>
      <c r="AP492" s="34" t="e">
        <f>INDEX(Curves!$A$12:$AZ$907,$CA492,CW492)</f>
        <v>#N/A</v>
      </c>
      <c r="AQ492" s="34" t="e">
        <f>INDEX(Curves!$A$12:$AZ$907,$CA492,CX492)</f>
        <v>#N/A</v>
      </c>
      <c r="AR492" s="34"/>
      <c r="AS492" s="34" t="e">
        <f>INDEX(Curves!$A$12:$AZ$907,$CA492,CZ492)</f>
        <v>#N/A</v>
      </c>
      <c r="AT492" s="34" t="e">
        <f>INDEX(Curves!$A$12:$AZ$907,$CA492,DA492)</f>
        <v>#N/A</v>
      </c>
      <c r="AU492" s="34" t="e">
        <f>INDEX(Curves!$A$12:$AZ$907,$CA492,DB492)</f>
        <v>#N/A</v>
      </c>
      <c r="AV492" s="34"/>
      <c r="AW492" s="34" t="e">
        <f>INDEX(Curves!$A$12:$AZ$907,$CA492,DD492)</f>
        <v>#N/A</v>
      </c>
      <c r="AX492" s="34" t="e">
        <f>INDEX(Curves!$A$12:$AZ$907,$CA492,DE492)</f>
        <v>#N/A</v>
      </c>
      <c r="AY492" s="34" t="e">
        <f>INDEX(Curves!$A$12:$AZ$907,$CA492,DF492)</f>
        <v>#N/A</v>
      </c>
      <c r="AZ492" s="34"/>
      <c r="BA492" s="34" t="e">
        <f>INDEX(Curves!$A$12:$AZ$907,$CA492,DH492)</f>
        <v>#N/A</v>
      </c>
      <c r="BB492" s="34" t="e">
        <f>INDEX(Curves!$A$12:$AZ$907,$CA492,DI492)</f>
        <v>#N/A</v>
      </c>
      <c r="BC492" s="34" t="e">
        <f>INDEX(Curves!$A$12:$AZ$907,$CA492,DJ492)</f>
        <v>#N/A</v>
      </c>
      <c r="BD492" s="34"/>
      <c r="BE492" s="34" t="e">
        <f>INDEX(Curves!$A$12:$AZ$907,$CA492,DL492)</f>
        <v>#N/A</v>
      </c>
      <c r="BF492" s="34" t="e">
        <f>INDEX(Curves!$A$12:$AZ$907,$CA492,DM492)</f>
        <v>#N/A</v>
      </c>
      <c r="BG492" s="34" t="e">
        <f>INDEX(Curves!$A$12:$AZ$907,$CA492,DN492)</f>
        <v>#N/A</v>
      </c>
      <c r="BH492" s="34"/>
      <c r="BI492" s="34" t="e">
        <f>INDEX(Curves!$A$12:$AZ$907,$CA492,DP492)</f>
        <v>#N/A</v>
      </c>
      <c r="BJ492" s="34" t="e">
        <f>INDEX(Curves!$A$12:$AZ$907,$CA492,DQ492)</f>
        <v>#N/A</v>
      </c>
      <c r="BK492" s="34" t="e">
        <f>INDEX(Curves!$A$12:$AZ$907,$CA492,DR492)</f>
        <v>#N/A</v>
      </c>
      <c r="BL492"/>
      <c r="BM492"/>
      <c r="BN492" s="17">
        <f t="shared" si="583"/>
        <v>36647</v>
      </c>
      <c r="BO492" s="17">
        <f t="shared" ref="BO492:BX492" si="623">EOMONTH(BN492,1)</f>
        <v>36707</v>
      </c>
      <c r="BP492" s="17">
        <f t="shared" si="623"/>
        <v>36738</v>
      </c>
      <c r="BQ492" s="17">
        <f t="shared" si="623"/>
        <v>36769</v>
      </c>
      <c r="BR492" s="17">
        <f t="shared" si="623"/>
        <v>36799</v>
      </c>
      <c r="BS492" s="17">
        <f t="shared" si="623"/>
        <v>36830</v>
      </c>
      <c r="BT492" s="17">
        <f t="shared" si="623"/>
        <v>36860</v>
      </c>
      <c r="BU492" s="17">
        <f t="shared" si="623"/>
        <v>36891</v>
      </c>
      <c r="BV492" s="17">
        <f t="shared" si="623"/>
        <v>36922</v>
      </c>
      <c r="BW492" s="17">
        <f t="shared" si="623"/>
        <v>36950</v>
      </c>
      <c r="BX492" s="17">
        <f t="shared" si="623"/>
        <v>36981</v>
      </c>
      <c r="BY492" s="9"/>
      <c r="CA492" s="12" t="e">
        <f>MATCH(C492,Curves!$C$12:$C$433,0)</f>
        <v>#N/A</v>
      </c>
      <c r="CB492" s="12">
        <f>MATCH(CONCATENATE("NG ",TEXT($BN492,"mmm-yyyy")),Curves!$11:$11,0)</f>
        <v>20</v>
      </c>
      <c r="CC492" s="12">
        <f>MATCH(CONCATENATE("B ",TEXT($BN492,"mmm-yyyy")),Curves!$11:$11,0)</f>
        <v>8</v>
      </c>
      <c r="CD492" s="12">
        <f>MATCH(CONCATENATE("DISC ",TEXT($BN492,"mmm-yyyy")),Curves!$11:$11,0)</f>
        <v>32</v>
      </c>
      <c r="CE492" s="12"/>
      <c r="CF492" s="12">
        <f>MATCH(CONCATENATE("NG ",TEXT($BO492,"mmm-yyyy")),Curves!$11:$11,0)</f>
        <v>21</v>
      </c>
      <c r="CG492" s="12">
        <f>MATCH(CONCATENATE("B ",TEXT($BO492,"mmm-yyyy")),Curves!$11:$11,0)</f>
        <v>9</v>
      </c>
      <c r="CH492" s="12">
        <f>MATCH(CONCATENATE("DISC ",TEXT($BO492,"mmm-yyyy")),Curves!$11:$11,0)</f>
        <v>33</v>
      </c>
      <c r="CI492" s="12"/>
      <c r="CJ492" s="12">
        <f>MATCH(CONCATENATE("NG ",TEXT($BP492,"mmm-yyyy")),Curves!$11:$11,0)</f>
        <v>22</v>
      </c>
      <c r="CK492" s="12">
        <f>MATCH(CONCATENATE("B ",TEXT($BP492,"mmm-yyyy")),Curves!$11:$11,0)</f>
        <v>10</v>
      </c>
      <c r="CL492" s="12">
        <f>MATCH(CONCATENATE("DISC ",TEXT($BP492,"mmm-yyyy")),Curves!$11:$11,0)</f>
        <v>34</v>
      </c>
      <c r="CM492" s="12"/>
      <c r="CN492" s="12">
        <f>MATCH(CONCATENATE("NG ",TEXT($BQ492,"mmm-yyyy")),Curves!$11:$11,0)</f>
        <v>23</v>
      </c>
      <c r="CO492" s="12">
        <f>MATCH(CONCATENATE("B ",TEXT($BQ492,"mmm-yyyy")),Curves!$11:$11,0)</f>
        <v>11</v>
      </c>
      <c r="CP492" s="12">
        <f>MATCH(CONCATENATE("DISC ",TEXT($BQ492,"mmm-yyyy")),Curves!$11:$11,0)</f>
        <v>35</v>
      </c>
      <c r="CQ492" s="12"/>
      <c r="CR492" s="12">
        <f>MATCH(CONCATENATE("NG ",TEXT($BR492,"mmm-yyyy")),Curves!$11:$11,0)</f>
        <v>24</v>
      </c>
      <c r="CS492" s="12">
        <f>MATCH(CONCATENATE("B ",TEXT($BR492,"mmm-yyyy")),Curves!$11:$11,0)</f>
        <v>12</v>
      </c>
      <c r="CT492" s="12">
        <f>MATCH(CONCATENATE("DISC ",TEXT($BR492,"mmm-yyyy")),Curves!$11:$11,0)</f>
        <v>36</v>
      </c>
      <c r="CU492" s="12"/>
      <c r="CV492" s="12">
        <f>MATCH(CONCATENATE("NG ",TEXT($BS492,"mmm-yyyy")),Curves!$11:$11,0)</f>
        <v>25</v>
      </c>
      <c r="CW492" s="12">
        <f>MATCH(CONCATENATE("B ",TEXT($BS492,"mmm-yyyy")),Curves!$11:$11,0)</f>
        <v>13</v>
      </c>
      <c r="CX492" s="12">
        <f>MATCH(CONCATENATE("DISC ",TEXT($BS492,"mmm-yyyy")),Curves!$11:$11,0)</f>
        <v>37</v>
      </c>
      <c r="CY492" s="12"/>
      <c r="CZ492" s="12">
        <f>MATCH(CONCATENATE("NG ",TEXT($BT492,"mmm-yyyy")),Curves!$11:$11,0)</f>
        <v>26</v>
      </c>
      <c r="DA492" s="12">
        <f>MATCH(CONCATENATE("B ",TEXT($BT492,"mmm-yyyy")),Curves!$11:$11,0)</f>
        <v>14</v>
      </c>
      <c r="DB492" s="12">
        <f>MATCH(CONCATENATE("DISC ",TEXT($BT492,"mmm-yyyy")),Curves!$11:$11,0)</f>
        <v>38</v>
      </c>
      <c r="DC492" s="12"/>
      <c r="DD492" s="12">
        <f>MATCH(CONCATENATE("NG ",TEXT($BU492,"mmm-yyyy")),Curves!$11:$11,0)</f>
        <v>27</v>
      </c>
      <c r="DE492" s="12">
        <f>MATCH(CONCATENATE("B ",TEXT($BU492,"mmm-yyyy")),Curves!$11:$11,0)</f>
        <v>15</v>
      </c>
      <c r="DF492" s="12">
        <f>MATCH(CONCATENATE("DISC ",TEXT($BU492,"mmm-yyyy")),Curves!$11:$11,0)</f>
        <v>39</v>
      </c>
      <c r="DG492" s="12"/>
      <c r="DH492" s="12">
        <f>MATCH(CONCATENATE("NG ",TEXT($BV492,"mmm-yyyy")),Curves!$11:$11,0)</f>
        <v>28</v>
      </c>
      <c r="DI492" s="12">
        <f>MATCH(CONCATENATE("B ",TEXT($BV492,"mmm-yyyy")),Curves!$11:$11,0)</f>
        <v>16</v>
      </c>
      <c r="DJ492" s="12">
        <f>MATCH(CONCATENATE("DISC ",TEXT($BV492,"mmm-yyyy")),Curves!$11:$11,0)</f>
        <v>40</v>
      </c>
      <c r="DL492" s="12">
        <f>MATCH(CONCATENATE("NG ",TEXT($BW492,"mmm-yyyy")),Curves!$11:$11,0)</f>
        <v>29</v>
      </c>
      <c r="DM492" s="12">
        <f>MATCH(CONCATENATE("B ",TEXT($BW492,"mmm-yyyy")),Curves!$11:$11,0)</f>
        <v>17</v>
      </c>
      <c r="DN492" s="12">
        <f>MATCH(CONCATENATE("DISC ",TEXT($BW492,"mmm-yyyy")),Curves!$11:$11,0)</f>
        <v>41</v>
      </c>
      <c r="DP492" s="12">
        <f>MATCH(CONCATENATE("NG ",TEXT($BX492,"mmm-yyyy")),Curves!$11:$11,0)</f>
        <v>30</v>
      </c>
      <c r="DQ492" s="12">
        <f>MATCH(CONCATENATE("B ",TEXT($BX492,"mmm-yyyy")),Curves!$11:$11,0)</f>
        <v>18</v>
      </c>
      <c r="DR492" s="12">
        <f>MATCH(CONCATENATE("DISC ",TEXT($BX492,"mmm-yyyy")),Curves!$11:$11,0)</f>
        <v>42</v>
      </c>
    </row>
    <row r="493" spans="2:122" x14ac:dyDescent="0.2">
      <c r="B493" s="6" t="str">
        <f t="shared" si="567"/>
        <v/>
      </c>
      <c r="C493" s="27" t="str">
        <f>IF(Curves!C502&lt;&gt;"",Curves!C502,"")</f>
        <v/>
      </c>
      <c r="D493" s="31"/>
      <c r="E493" s="20" t="e">
        <f t="shared" si="568"/>
        <v>#N/A</v>
      </c>
      <c r="F493" s="20" t="e">
        <f t="shared" si="570"/>
        <v>#N/A</v>
      </c>
      <c r="G493" s="20" t="e">
        <f t="shared" si="571"/>
        <v>#N/A</v>
      </c>
      <c r="H493" s="20" t="e">
        <f t="shared" si="572"/>
        <v>#N/A</v>
      </c>
      <c r="I493" s="20" t="e">
        <f t="shared" si="573"/>
        <v>#N/A</v>
      </c>
      <c r="J493" s="20" t="e">
        <f t="shared" si="574"/>
        <v>#N/A</v>
      </c>
      <c r="K493" s="20" t="e">
        <f t="shared" si="575"/>
        <v>#N/A</v>
      </c>
      <c r="L493" s="20" t="e">
        <f t="shared" si="576"/>
        <v>#N/A</v>
      </c>
      <c r="M493" s="20" t="e">
        <f t="shared" si="577"/>
        <v>#N/A</v>
      </c>
      <c r="N493" s="20" t="e">
        <f t="shared" si="578"/>
        <v>#N/A</v>
      </c>
      <c r="O493" s="21" t="e">
        <f t="shared" si="579"/>
        <v>#N/A</v>
      </c>
      <c r="P493" s="20"/>
      <c r="Q493" s="50" t="e">
        <f t="shared" si="580"/>
        <v>#N/A</v>
      </c>
      <c r="R493" s="50" t="e">
        <f t="shared" si="549"/>
        <v>#N/A</v>
      </c>
      <c r="S493" s="51" t="e">
        <f t="shared" si="581"/>
        <v>#N/A</v>
      </c>
      <c r="U493" s="34" t="e">
        <f>INDEX(Curves!$A$12:$AZ$907,$CA493,CB493)</f>
        <v>#N/A</v>
      </c>
      <c r="V493" s="34" t="e">
        <f>INDEX(Curves!$A$12:$AZ$907,$CA493,CC493)</f>
        <v>#N/A</v>
      </c>
      <c r="W493" s="34" t="e">
        <f>INDEX(Curves!$A$12:$AZ$907,$CA493,CD493)</f>
        <v>#N/A</v>
      </c>
      <c r="X493" s="34"/>
      <c r="Y493" s="34" t="e">
        <f>INDEX(Curves!$A$12:$AZ$907,$CA493,CF493)</f>
        <v>#N/A</v>
      </c>
      <c r="Z493" s="34" t="e">
        <f>INDEX(Curves!$A$12:$AZ$907,$CA493,CG493)</f>
        <v>#N/A</v>
      </c>
      <c r="AA493" s="34" t="e">
        <f>INDEX(Curves!$A$12:$AZ$907,$CA493,CH493)</f>
        <v>#N/A</v>
      </c>
      <c r="AB493" s="34"/>
      <c r="AC493" s="34" t="e">
        <f>INDEX(Curves!$A$12:$AZ$907,$CA493,CJ493)</f>
        <v>#N/A</v>
      </c>
      <c r="AD493" s="34" t="e">
        <f>INDEX(Curves!$A$12:$AZ$907,$CA493,CK493)</f>
        <v>#N/A</v>
      </c>
      <c r="AE493" s="34" t="e">
        <f>INDEX(Curves!$A$12:$AZ$907,$CA493,CL493)</f>
        <v>#N/A</v>
      </c>
      <c r="AF493" s="34"/>
      <c r="AG493" s="34" t="e">
        <f>INDEX(Curves!$A$12:$AZ$907,$CA493,CN493)</f>
        <v>#N/A</v>
      </c>
      <c r="AH493" s="34" t="e">
        <f>INDEX(Curves!$A$12:$AZ$907,$CA493,CO493)</f>
        <v>#N/A</v>
      </c>
      <c r="AI493" s="34" t="e">
        <f>INDEX(Curves!$A$12:$AZ$907,$CA493,CP493)</f>
        <v>#N/A</v>
      </c>
      <c r="AJ493" s="34"/>
      <c r="AK493" s="34" t="e">
        <f>INDEX(Curves!$A$12:$AZ$907,$CA493,CR493)</f>
        <v>#N/A</v>
      </c>
      <c r="AL493" s="34" t="e">
        <f>INDEX(Curves!$A$12:$AZ$907,$CA493,CS493)</f>
        <v>#N/A</v>
      </c>
      <c r="AM493" s="34" t="e">
        <f>INDEX(Curves!$A$12:$AZ$907,$CA493,CT493)</f>
        <v>#N/A</v>
      </c>
      <c r="AN493" s="34"/>
      <c r="AO493" s="34" t="e">
        <f>INDEX(Curves!$A$12:$AZ$907,$CA493,CV493)</f>
        <v>#N/A</v>
      </c>
      <c r="AP493" s="34" t="e">
        <f>INDEX(Curves!$A$12:$AZ$907,$CA493,CW493)</f>
        <v>#N/A</v>
      </c>
      <c r="AQ493" s="34" t="e">
        <f>INDEX(Curves!$A$12:$AZ$907,$CA493,CX493)</f>
        <v>#N/A</v>
      </c>
      <c r="AR493" s="34"/>
      <c r="AS493" s="34" t="e">
        <f>INDEX(Curves!$A$12:$AZ$907,$CA493,CZ493)</f>
        <v>#N/A</v>
      </c>
      <c r="AT493" s="34" t="e">
        <f>INDEX(Curves!$A$12:$AZ$907,$CA493,DA493)</f>
        <v>#N/A</v>
      </c>
      <c r="AU493" s="34" t="e">
        <f>INDEX(Curves!$A$12:$AZ$907,$CA493,DB493)</f>
        <v>#N/A</v>
      </c>
      <c r="AV493" s="34"/>
      <c r="AW493" s="34" t="e">
        <f>INDEX(Curves!$A$12:$AZ$907,$CA493,DD493)</f>
        <v>#N/A</v>
      </c>
      <c r="AX493" s="34" t="e">
        <f>INDEX(Curves!$A$12:$AZ$907,$CA493,DE493)</f>
        <v>#N/A</v>
      </c>
      <c r="AY493" s="34" t="e">
        <f>INDEX(Curves!$A$12:$AZ$907,$CA493,DF493)</f>
        <v>#N/A</v>
      </c>
      <c r="AZ493" s="34"/>
      <c r="BA493" s="34" t="e">
        <f>INDEX(Curves!$A$12:$AZ$907,$CA493,DH493)</f>
        <v>#N/A</v>
      </c>
      <c r="BB493" s="34" t="e">
        <f>INDEX(Curves!$A$12:$AZ$907,$CA493,DI493)</f>
        <v>#N/A</v>
      </c>
      <c r="BC493" s="34" t="e">
        <f>INDEX(Curves!$A$12:$AZ$907,$CA493,DJ493)</f>
        <v>#N/A</v>
      </c>
      <c r="BD493" s="34"/>
      <c r="BE493" s="34" t="e">
        <f>INDEX(Curves!$A$12:$AZ$907,$CA493,DL493)</f>
        <v>#N/A</v>
      </c>
      <c r="BF493" s="34" t="e">
        <f>INDEX(Curves!$A$12:$AZ$907,$CA493,DM493)</f>
        <v>#N/A</v>
      </c>
      <c r="BG493" s="34" t="e">
        <f>INDEX(Curves!$A$12:$AZ$907,$CA493,DN493)</f>
        <v>#N/A</v>
      </c>
      <c r="BH493" s="34"/>
      <c r="BI493" s="34" t="e">
        <f>INDEX(Curves!$A$12:$AZ$907,$CA493,DP493)</f>
        <v>#N/A</v>
      </c>
      <c r="BJ493" s="34" t="e">
        <f>INDEX(Curves!$A$12:$AZ$907,$CA493,DQ493)</f>
        <v>#N/A</v>
      </c>
      <c r="BK493" s="34" t="e">
        <f>INDEX(Curves!$A$12:$AZ$907,$CA493,DR493)</f>
        <v>#N/A</v>
      </c>
      <c r="BL493"/>
      <c r="BM493"/>
      <c r="BN493" s="17">
        <f t="shared" si="583"/>
        <v>36647</v>
      </c>
      <c r="BO493" s="17">
        <f t="shared" ref="BO493:BX493" si="624">EOMONTH(BN493,1)</f>
        <v>36707</v>
      </c>
      <c r="BP493" s="17">
        <f t="shared" si="624"/>
        <v>36738</v>
      </c>
      <c r="BQ493" s="17">
        <f t="shared" si="624"/>
        <v>36769</v>
      </c>
      <c r="BR493" s="17">
        <f t="shared" si="624"/>
        <v>36799</v>
      </c>
      <c r="BS493" s="17">
        <f t="shared" si="624"/>
        <v>36830</v>
      </c>
      <c r="BT493" s="17">
        <f t="shared" si="624"/>
        <v>36860</v>
      </c>
      <c r="BU493" s="17">
        <f t="shared" si="624"/>
        <v>36891</v>
      </c>
      <c r="BV493" s="17">
        <f t="shared" si="624"/>
        <v>36922</v>
      </c>
      <c r="BW493" s="17">
        <f t="shared" si="624"/>
        <v>36950</v>
      </c>
      <c r="BX493" s="17">
        <f t="shared" si="624"/>
        <v>36981</v>
      </c>
      <c r="BY493" s="9"/>
      <c r="CA493" s="12" t="e">
        <f>MATCH(C493,Curves!$C$12:$C$433,0)</f>
        <v>#N/A</v>
      </c>
      <c r="CB493" s="12">
        <f>MATCH(CONCATENATE("NG ",TEXT($BN493,"mmm-yyyy")),Curves!$11:$11,0)</f>
        <v>20</v>
      </c>
      <c r="CC493" s="12">
        <f>MATCH(CONCATENATE("B ",TEXT($BN493,"mmm-yyyy")),Curves!$11:$11,0)</f>
        <v>8</v>
      </c>
      <c r="CD493" s="12">
        <f>MATCH(CONCATENATE("DISC ",TEXT($BN493,"mmm-yyyy")),Curves!$11:$11,0)</f>
        <v>32</v>
      </c>
      <c r="CE493" s="12"/>
      <c r="CF493" s="12">
        <f>MATCH(CONCATENATE("NG ",TEXT($BO493,"mmm-yyyy")),Curves!$11:$11,0)</f>
        <v>21</v>
      </c>
      <c r="CG493" s="12">
        <f>MATCH(CONCATENATE("B ",TEXT($BO493,"mmm-yyyy")),Curves!$11:$11,0)</f>
        <v>9</v>
      </c>
      <c r="CH493" s="12">
        <f>MATCH(CONCATENATE("DISC ",TEXT($BO493,"mmm-yyyy")),Curves!$11:$11,0)</f>
        <v>33</v>
      </c>
      <c r="CI493" s="12"/>
      <c r="CJ493" s="12">
        <f>MATCH(CONCATENATE("NG ",TEXT($BP493,"mmm-yyyy")),Curves!$11:$11,0)</f>
        <v>22</v>
      </c>
      <c r="CK493" s="12">
        <f>MATCH(CONCATENATE("B ",TEXT($BP493,"mmm-yyyy")),Curves!$11:$11,0)</f>
        <v>10</v>
      </c>
      <c r="CL493" s="12">
        <f>MATCH(CONCATENATE("DISC ",TEXT($BP493,"mmm-yyyy")),Curves!$11:$11,0)</f>
        <v>34</v>
      </c>
      <c r="CM493" s="12"/>
      <c r="CN493" s="12">
        <f>MATCH(CONCATENATE("NG ",TEXT($BQ493,"mmm-yyyy")),Curves!$11:$11,0)</f>
        <v>23</v>
      </c>
      <c r="CO493" s="12">
        <f>MATCH(CONCATENATE("B ",TEXT($BQ493,"mmm-yyyy")),Curves!$11:$11,0)</f>
        <v>11</v>
      </c>
      <c r="CP493" s="12">
        <f>MATCH(CONCATENATE("DISC ",TEXT($BQ493,"mmm-yyyy")),Curves!$11:$11,0)</f>
        <v>35</v>
      </c>
      <c r="CQ493" s="12"/>
      <c r="CR493" s="12">
        <f>MATCH(CONCATENATE("NG ",TEXT($BR493,"mmm-yyyy")),Curves!$11:$11,0)</f>
        <v>24</v>
      </c>
      <c r="CS493" s="12">
        <f>MATCH(CONCATENATE("B ",TEXT($BR493,"mmm-yyyy")),Curves!$11:$11,0)</f>
        <v>12</v>
      </c>
      <c r="CT493" s="12">
        <f>MATCH(CONCATENATE("DISC ",TEXT($BR493,"mmm-yyyy")),Curves!$11:$11,0)</f>
        <v>36</v>
      </c>
      <c r="CU493" s="12"/>
      <c r="CV493" s="12">
        <f>MATCH(CONCATENATE("NG ",TEXT($BS493,"mmm-yyyy")),Curves!$11:$11,0)</f>
        <v>25</v>
      </c>
      <c r="CW493" s="12">
        <f>MATCH(CONCATENATE("B ",TEXT($BS493,"mmm-yyyy")),Curves!$11:$11,0)</f>
        <v>13</v>
      </c>
      <c r="CX493" s="12">
        <f>MATCH(CONCATENATE("DISC ",TEXT($BS493,"mmm-yyyy")),Curves!$11:$11,0)</f>
        <v>37</v>
      </c>
      <c r="CY493" s="12"/>
      <c r="CZ493" s="12">
        <f>MATCH(CONCATENATE("NG ",TEXT($BT493,"mmm-yyyy")),Curves!$11:$11,0)</f>
        <v>26</v>
      </c>
      <c r="DA493" s="12">
        <f>MATCH(CONCATENATE("B ",TEXT($BT493,"mmm-yyyy")),Curves!$11:$11,0)</f>
        <v>14</v>
      </c>
      <c r="DB493" s="12">
        <f>MATCH(CONCATENATE("DISC ",TEXT($BT493,"mmm-yyyy")),Curves!$11:$11,0)</f>
        <v>38</v>
      </c>
      <c r="DC493" s="12"/>
      <c r="DD493" s="12">
        <f>MATCH(CONCATENATE("NG ",TEXT($BU493,"mmm-yyyy")),Curves!$11:$11,0)</f>
        <v>27</v>
      </c>
      <c r="DE493" s="12">
        <f>MATCH(CONCATENATE("B ",TEXT($BU493,"mmm-yyyy")),Curves!$11:$11,0)</f>
        <v>15</v>
      </c>
      <c r="DF493" s="12">
        <f>MATCH(CONCATENATE("DISC ",TEXT($BU493,"mmm-yyyy")),Curves!$11:$11,0)</f>
        <v>39</v>
      </c>
      <c r="DG493" s="12"/>
      <c r="DH493" s="12">
        <f>MATCH(CONCATENATE("NG ",TEXT($BV493,"mmm-yyyy")),Curves!$11:$11,0)</f>
        <v>28</v>
      </c>
      <c r="DI493" s="12">
        <f>MATCH(CONCATENATE("B ",TEXT($BV493,"mmm-yyyy")),Curves!$11:$11,0)</f>
        <v>16</v>
      </c>
      <c r="DJ493" s="12">
        <f>MATCH(CONCATENATE("DISC ",TEXT($BV493,"mmm-yyyy")),Curves!$11:$11,0)</f>
        <v>40</v>
      </c>
      <c r="DL493" s="12">
        <f>MATCH(CONCATENATE("NG ",TEXT($BW493,"mmm-yyyy")),Curves!$11:$11,0)</f>
        <v>29</v>
      </c>
      <c r="DM493" s="12">
        <f>MATCH(CONCATENATE("B ",TEXT($BW493,"mmm-yyyy")),Curves!$11:$11,0)</f>
        <v>17</v>
      </c>
      <c r="DN493" s="12">
        <f>MATCH(CONCATENATE("DISC ",TEXT($BW493,"mmm-yyyy")),Curves!$11:$11,0)</f>
        <v>41</v>
      </c>
      <c r="DP493" s="12">
        <f>MATCH(CONCATENATE("NG ",TEXT($BX493,"mmm-yyyy")),Curves!$11:$11,0)</f>
        <v>30</v>
      </c>
      <c r="DQ493" s="12">
        <f>MATCH(CONCATENATE("B ",TEXT($BX493,"mmm-yyyy")),Curves!$11:$11,0)</f>
        <v>18</v>
      </c>
      <c r="DR493" s="12">
        <f>MATCH(CONCATENATE("DISC ",TEXT($BX493,"mmm-yyyy")),Curves!$11:$11,0)</f>
        <v>42</v>
      </c>
    </row>
    <row r="494" spans="2:122" x14ac:dyDescent="0.2">
      <c r="B494" s="6" t="str">
        <f t="shared" si="567"/>
        <v/>
      </c>
      <c r="C494" s="27" t="str">
        <f>IF(Curves!C503&lt;&gt;"",Curves!C503,"")</f>
        <v/>
      </c>
      <c r="D494" s="31"/>
      <c r="E494" s="20" t="e">
        <f t="shared" si="568"/>
        <v>#N/A</v>
      </c>
      <c r="F494" s="20" t="e">
        <f t="shared" si="570"/>
        <v>#N/A</v>
      </c>
      <c r="G494" s="20" t="e">
        <f t="shared" si="571"/>
        <v>#N/A</v>
      </c>
      <c r="H494" s="20" t="e">
        <f t="shared" si="572"/>
        <v>#N/A</v>
      </c>
      <c r="I494" s="20" t="e">
        <f t="shared" si="573"/>
        <v>#N/A</v>
      </c>
      <c r="J494" s="20" t="e">
        <f t="shared" si="574"/>
        <v>#N/A</v>
      </c>
      <c r="K494" s="20" t="e">
        <f t="shared" si="575"/>
        <v>#N/A</v>
      </c>
      <c r="L494" s="20" t="e">
        <f t="shared" si="576"/>
        <v>#N/A</v>
      </c>
      <c r="M494" s="20" t="e">
        <f t="shared" si="577"/>
        <v>#N/A</v>
      </c>
      <c r="N494" s="20" t="e">
        <f t="shared" si="578"/>
        <v>#N/A</v>
      </c>
      <c r="O494" s="21" t="e">
        <f t="shared" si="579"/>
        <v>#N/A</v>
      </c>
      <c r="P494" s="20"/>
      <c r="Q494" s="50" t="e">
        <f t="shared" si="580"/>
        <v>#N/A</v>
      </c>
      <c r="R494" s="50" t="e">
        <f t="shared" si="549"/>
        <v>#N/A</v>
      </c>
      <c r="S494" s="51" t="e">
        <f t="shared" si="581"/>
        <v>#N/A</v>
      </c>
      <c r="U494" s="34" t="e">
        <f>INDEX(Curves!$A$12:$AZ$907,$CA494,CB494)</f>
        <v>#N/A</v>
      </c>
      <c r="V494" s="34" t="e">
        <f>INDEX(Curves!$A$12:$AZ$907,$CA494,CC494)</f>
        <v>#N/A</v>
      </c>
      <c r="W494" s="34" t="e">
        <f>INDEX(Curves!$A$12:$AZ$907,$CA494,CD494)</f>
        <v>#N/A</v>
      </c>
      <c r="X494" s="34"/>
      <c r="Y494" s="34" t="e">
        <f>INDEX(Curves!$A$12:$AZ$907,$CA494,CF494)</f>
        <v>#N/A</v>
      </c>
      <c r="Z494" s="34" t="e">
        <f>INDEX(Curves!$A$12:$AZ$907,$CA494,CG494)</f>
        <v>#N/A</v>
      </c>
      <c r="AA494" s="34" t="e">
        <f>INDEX(Curves!$A$12:$AZ$907,$CA494,CH494)</f>
        <v>#N/A</v>
      </c>
      <c r="AB494" s="34"/>
      <c r="AC494" s="34" t="e">
        <f>INDEX(Curves!$A$12:$AZ$907,$CA494,CJ494)</f>
        <v>#N/A</v>
      </c>
      <c r="AD494" s="34" t="e">
        <f>INDEX(Curves!$A$12:$AZ$907,$CA494,CK494)</f>
        <v>#N/A</v>
      </c>
      <c r="AE494" s="34" t="e">
        <f>INDEX(Curves!$A$12:$AZ$907,$CA494,CL494)</f>
        <v>#N/A</v>
      </c>
      <c r="AF494" s="34"/>
      <c r="AG494" s="34" t="e">
        <f>INDEX(Curves!$A$12:$AZ$907,$CA494,CN494)</f>
        <v>#N/A</v>
      </c>
      <c r="AH494" s="34" t="e">
        <f>INDEX(Curves!$A$12:$AZ$907,$CA494,CO494)</f>
        <v>#N/A</v>
      </c>
      <c r="AI494" s="34" t="e">
        <f>INDEX(Curves!$A$12:$AZ$907,$CA494,CP494)</f>
        <v>#N/A</v>
      </c>
      <c r="AJ494" s="34"/>
      <c r="AK494" s="34" t="e">
        <f>INDEX(Curves!$A$12:$AZ$907,$CA494,CR494)</f>
        <v>#N/A</v>
      </c>
      <c r="AL494" s="34" t="e">
        <f>INDEX(Curves!$A$12:$AZ$907,$CA494,CS494)</f>
        <v>#N/A</v>
      </c>
      <c r="AM494" s="34" t="e">
        <f>INDEX(Curves!$A$12:$AZ$907,$CA494,CT494)</f>
        <v>#N/A</v>
      </c>
      <c r="AN494" s="34"/>
      <c r="AO494" s="34" t="e">
        <f>INDEX(Curves!$A$12:$AZ$907,$CA494,CV494)</f>
        <v>#N/A</v>
      </c>
      <c r="AP494" s="34" t="e">
        <f>INDEX(Curves!$A$12:$AZ$907,$CA494,CW494)</f>
        <v>#N/A</v>
      </c>
      <c r="AQ494" s="34" t="e">
        <f>INDEX(Curves!$A$12:$AZ$907,$CA494,CX494)</f>
        <v>#N/A</v>
      </c>
      <c r="AR494" s="34"/>
      <c r="AS494" s="34" t="e">
        <f>INDEX(Curves!$A$12:$AZ$907,$CA494,CZ494)</f>
        <v>#N/A</v>
      </c>
      <c r="AT494" s="34" t="e">
        <f>INDEX(Curves!$A$12:$AZ$907,$CA494,DA494)</f>
        <v>#N/A</v>
      </c>
      <c r="AU494" s="34" t="e">
        <f>INDEX(Curves!$A$12:$AZ$907,$CA494,DB494)</f>
        <v>#N/A</v>
      </c>
      <c r="AV494" s="34"/>
      <c r="AW494" s="34" t="e">
        <f>INDEX(Curves!$A$12:$AZ$907,$CA494,DD494)</f>
        <v>#N/A</v>
      </c>
      <c r="AX494" s="34" t="e">
        <f>INDEX(Curves!$A$12:$AZ$907,$CA494,DE494)</f>
        <v>#N/A</v>
      </c>
      <c r="AY494" s="34" t="e">
        <f>INDEX(Curves!$A$12:$AZ$907,$CA494,DF494)</f>
        <v>#N/A</v>
      </c>
      <c r="AZ494" s="34"/>
      <c r="BA494" s="34" t="e">
        <f>INDEX(Curves!$A$12:$AZ$907,$CA494,DH494)</f>
        <v>#N/A</v>
      </c>
      <c r="BB494" s="34" t="e">
        <f>INDEX(Curves!$A$12:$AZ$907,$CA494,DI494)</f>
        <v>#N/A</v>
      </c>
      <c r="BC494" s="34" t="e">
        <f>INDEX(Curves!$A$12:$AZ$907,$CA494,DJ494)</f>
        <v>#N/A</v>
      </c>
      <c r="BD494" s="34"/>
      <c r="BE494" s="34" t="e">
        <f>INDEX(Curves!$A$12:$AZ$907,$CA494,DL494)</f>
        <v>#N/A</v>
      </c>
      <c r="BF494" s="34" t="e">
        <f>INDEX(Curves!$A$12:$AZ$907,$CA494,DM494)</f>
        <v>#N/A</v>
      </c>
      <c r="BG494" s="34" t="e">
        <f>INDEX(Curves!$A$12:$AZ$907,$CA494,DN494)</f>
        <v>#N/A</v>
      </c>
      <c r="BH494" s="34"/>
      <c r="BI494" s="34" t="e">
        <f>INDEX(Curves!$A$12:$AZ$907,$CA494,DP494)</f>
        <v>#N/A</v>
      </c>
      <c r="BJ494" s="34" t="e">
        <f>INDEX(Curves!$A$12:$AZ$907,$CA494,DQ494)</f>
        <v>#N/A</v>
      </c>
      <c r="BK494" s="34" t="e">
        <f>INDEX(Curves!$A$12:$AZ$907,$CA494,DR494)</f>
        <v>#N/A</v>
      </c>
      <c r="BL494"/>
      <c r="BM494"/>
      <c r="BN494" s="17">
        <f t="shared" si="583"/>
        <v>36647</v>
      </c>
      <c r="BO494" s="17">
        <f t="shared" ref="BO494:BX494" si="625">EOMONTH(BN494,1)</f>
        <v>36707</v>
      </c>
      <c r="BP494" s="17">
        <f t="shared" si="625"/>
        <v>36738</v>
      </c>
      <c r="BQ494" s="17">
        <f t="shared" si="625"/>
        <v>36769</v>
      </c>
      <c r="BR494" s="17">
        <f t="shared" si="625"/>
        <v>36799</v>
      </c>
      <c r="BS494" s="17">
        <f t="shared" si="625"/>
        <v>36830</v>
      </c>
      <c r="BT494" s="17">
        <f t="shared" si="625"/>
        <v>36860</v>
      </c>
      <c r="BU494" s="17">
        <f t="shared" si="625"/>
        <v>36891</v>
      </c>
      <c r="BV494" s="17">
        <f t="shared" si="625"/>
        <v>36922</v>
      </c>
      <c r="BW494" s="17">
        <f t="shared" si="625"/>
        <v>36950</v>
      </c>
      <c r="BX494" s="17">
        <f t="shared" si="625"/>
        <v>36981</v>
      </c>
      <c r="BY494" s="9"/>
      <c r="CA494" s="12" t="e">
        <f>MATCH(C494,Curves!$C$12:$C$433,0)</f>
        <v>#N/A</v>
      </c>
      <c r="CB494" s="12">
        <f>MATCH(CONCATENATE("NG ",TEXT($BN494,"mmm-yyyy")),Curves!$11:$11,0)</f>
        <v>20</v>
      </c>
      <c r="CC494" s="12">
        <f>MATCH(CONCATENATE("B ",TEXT($BN494,"mmm-yyyy")),Curves!$11:$11,0)</f>
        <v>8</v>
      </c>
      <c r="CD494" s="12">
        <f>MATCH(CONCATENATE("DISC ",TEXT($BN494,"mmm-yyyy")),Curves!$11:$11,0)</f>
        <v>32</v>
      </c>
      <c r="CE494" s="12"/>
      <c r="CF494" s="12">
        <f>MATCH(CONCATENATE("NG ",TEXT($BO494,"mmm-yyyy")),Curves!$11:$11,0)</f>
        <v>21</v>
      </c>
      <c r="CG494" s="12">
        <f>MATCH(CONCATENATE("B ",TEXT($BO494,"mmm-yyyy")),Curves!$11:$11,0)</f>
        <v>9</v>
      </c>
      <c r="CH494" s="12">
        <f>MATCH(CONCATENATE("DISC ",TEXT($BO494,"mmm-yyyy")),Curves!$11:$11,0)</f>
        <v>33</v>
      </c>
      <c r="CI494" s="12"/>
      <c r="CJ494" s="12">
        <f>MATCH(CONCATENATE("NG ",TEXT($BP494,"mmm-yyyy")),Curves!$11:$11,0)</f>
        <v>22</v>
      </c>
      <c r="CK494" s="12">
        <f>MATCH(CONCATENATE("B ",TEXT($BP494,"mmm-yyyy")),Curves!$11:$11,0)</f>
        <v>10</v>
      </c>
      <c r="CL494" s="12">
        <f>MATCH(CONCATENATE("DISC ",TEXT($BP494,"mmm-yyyy")),Curves!$11:$11,0)</f>
        <v>34</v>
      </c>
      <c r="CM494" s="12"/>
      <c r="CN494" s="12">
        <f>MATCH(CONCATENATE("NG ",TEXT($BQ494,"mmm-yyyy")),Curves!$11:$11,0)</f>
        <v>23</v>
      </c>
      <c r="CO494" s="12">
        <f>MATCH(CONCATENATE("B ",TEXT($BQ494,"mmm-yyyy")),Curves!$11:$11,0)</f>
        <v>11</v>
      </c>
      <c r="CP494" s="12">
        <f>MATCH(CONCATENATE("DISC ",TEXT($BQ494,"mmm-yyyy")),Curves!$11:$11,0)</f>
        <v>35</v>
      </c>
      <c r="CQ494" s="12"/>
      <c r="CR494" s="12">
        <f>MATCH(CONCATENATE("NG ",TEXT($BR494,"mmm-yyyy")),Curves!$11:$11,0)</f>
        <v>24</v>
      </c>
      <c r="CS494" s="12">
        <f>MATCH(CONCATENATE("B ",TEXT($BR494,"mmm-yyyy")),Curves!$11:$11,0)</f>
        <v>12</v>
      </c>
      <c r="CT494" s="12">
        <f>MATCH(CONCATENATE("DISC ",TEXT($BR494,"mmm-yyyy")),Curves!$11:$11,0)</f>
        <v>36</v>
      </c>
      <c r="CU494" s="12"/>
      <c r="CV494" s="12">
        <f>MATCH(CONCATENATE("NG ",TEXT($BS494,"mmm-yyyy")),Curves!$11:$11,0)</f>
        <v>25</v>
      </c>
      <c r="CW494" s="12">
        <f>MATCH(CONCATENATE("B ",TEXT($BS494,"mmm-yyyy")),Curves!$11:$11,0)</f>
        <v>13</v>
      </c>
      <c r="CX494" s="12">
        <f>MATCH(CONCATENATE("DISC ",TEXT($BS494,"mmm-yyyy")),Curves!$11:$11,0)</f>
        <v>37</v>
      </c>
      <c r="CY494" s="12"/>
      <c r="CZ494" s="12">
        <f>MATCH(CONCATENATE("NG ",TEXT($BT494,"mmm-yyyy")),Curves!$11:$11,0)</f>
        <v>26</v>
      </c>
      <c r="DA494" s="12">
        <f>MATCH(CONCATENATE("B ",TEXT($BT494,"mmm-yyyy")),Curves!$11:$11,0)</f>
        <v>14</v>
      </c>
      <c r="DB494" s="12">
        <f>MATCH(CONCATENATE("DISC ",TEXT($BT494,"mmm-yyyy")),Curves!$11:$11,0)</f>
        <v>38</v>
      </c>
      <c r="DC494" s="12"/>
      <c r="DD494" s="12">
        <f>MATCH(CONCATENATE("NG ",TEXT($BU494,"mmm-yyyy")),Curves!$11:$11,0)</f>
        <v>27</v>
      </c>
      <c r="DE494" s="12">
        <f>MATCH(CONCATENATE("B ",TEXT($BU494,"mmm-yyyy")),Curves!$11:$11,0)</f>
        <v>15</v>
      </c>
      <c r="DF494" s="12">
        <f>MATCH(CONCATENATE("DISC ",TEXT($BU494,"mmm-yyyy")),Curves!$11:$11,0)</f>
        <v>39</v>
      </c>
      <c r="DG494" s="12"/>
      <c r="DH494" s="12">
        <f>MATCH(CONCATENATE("NG ",TEXT($BV494,"mmm-yyyy")),Curves!$11:$11,0)</f>
        <v>28</v>
      </c>
      <c r="DI494" s="12">
        <f>MATCH(CONCATENATE("B ",TEXT($BV494,"mmm-yyyy")),Curves!$11:$11,0)</f>
        <v>16</v>
      </c>
      <c r="DJ494" s="12">
        <f>MATCH(CONCATENATE("DISC ",TEXT($BV494,"mmm-yyyy")),Curves!$11:$11,0)</f>
        <v>40</v>
      </c>
      <c r="DL494" s="12">
        <f>MATCH(CONCATENATE("NG ",TEXT($BW494,"mmm-yyyy")),Curves!$11:$11,0)</f>
        <v>29</v>
      </c>
      <c r="DM494" s="12">
        <f>MATCH(CONCATENATE("B ",TEXT($BW494,"mmm-yyyy")),Curves!$11:$11,0)</f>
        <v>17</v>
      </c>
      <c r="DN494" s="12">
        <f>MATCH(CONCATENATE("DISC ",TEXT($BW494,"mmm-yyyy")),Curves!$11:$11,0)</f>
        <v>41</v>
      </c>
      <c r="DP494" s="12">
        <f>MATCH(CONCATENATE("NG ",TEXT($BX494,"mmm-yyyy")),Curves!$11:$11,0)</f>
        <v>30</v>
      </c>
      <c r="DQ494" s="12">
        <f>MATCH(CONCATENATE("B ",TEXT($BX494,"mmm-yyyy")),Curves!$11:$11,0)</f>
        <v>18</v>
      </c>
      <c r="DR494" s="12">
        <f>MATCH(CONCATENATE("DISC ",TEXT($BX494,"mmm-yyyy")),Curves!$11:$11,0)</f>
        <v>42</v>
      </c>
    </row>
    <row r="495" spans="2:122" x14ac:dyDescent="0.2">
      <c r="B495" s="6" t="str">
        <f t="shared" si="567"/>
        <v/>
      </c>
      <c r="C495" s="27" t="str">
        <f>IF(Curves!C504&lt;&gt;"",Curves!C504,"")</f>
        <v/>
      </c>
      <c r="D495" s="31"/>
      <c r="E495" s="20" t="e">
        <f t="shared" si="568"/>
        <v>#N/A</v>
      </c>
      <c r="F495" s="20" t="e">
        <f t="shared" si="570"/>
        <v>#N/A</v>
      </c>
      <c r="G495" s="20" t="e">
        <f t="shared" si="571"/>
        <v>#N/A</v>
      </c>
      <c r="H495" s="20" t="e">
        <f t="shared" si="572"/>
        <v>#N/A</v>
      </c>
      <c r="I495" s="20" t="e">
        <f t="shared" si="573"/>
        <v>#N/A</v>
      </c>
      <c r="J495" s="20" t="e">
        <f t="shared" si="574"/>
        <v>#N/A</v>
      </c>
      <c r="K495" s="20" t="e">
        <f t="shared" si="575"/>
        <v>#N/A</v>
      </c>
      <c r="L495" s="20" t="e">
        <f t="shared" si="576"/>
        <v>#N/A</v>
      </c>
      <c r="M495" s="20" t="e">
        <f t="shared" si="577"/>
        <v>#N/A</v>
      </c>
      <c r="N495" s="20" t="e">
        <f t="shared" si="578"/>
        <v>#N/A</v>
      </c>
      <c r="O495" s="21" t="e">
        <f t="shared" si="579"/>
        <v>#N/A</v>
      </c>
      <c r="P495" s="20"/>
      <c r="Q495" s="50" t="e">
        <f t="shared" si="580"/>
        <v>#N/A</v>
      </c>
      <c r="R495" s="50" t="e">
        <f t="shared" si="549"/>
        <v>#N/A</v>
      </c>
      <c r="S495" s="51" t="e">
        <f t="shared" si="581"/>
        <v>#N/A</v>
      </c>
      <c r="U495" s="34" t="e">
        <f>INDEX(Curves!$A$12:$AZ$907,$CA495,CB495)</f>
        <v>#N/A</v>
      </c>
      <c r="V495" s="34" t="e">
        <f>INDEX(Curves!$A$12:$AZ$907,$CA495,CC495)</f>
        <v>#N/A</v>
      </c>
      <c r="W495" s="34" t="e">
        <f>INDEX(Curves!$A$12:$AZ$907,$CA495,CD495)</f>
        <v>#N/A</v>
      </c>
      <c r="X495" s="34"/>
      <c r="Y495" s="34" t="e">
        <f>INDEX(Curves!$A$12:$AZ$907,$CA495,CF495)</f>
        <v>#N/A</v>
      </c>
      <c r="Z495" s="34" t="e">
        <f>INDEX(Curves!$A$12:$AZ$907,$CA495,CG495)</f>
        <v>#N/A</v>
      </c>
      <c r="AA495" s="34" t="e">
        <f>INDEX(Curves!$A$12:$AZ$907,$CA495,CH495)</f>
        <v>#N/A</v>
      </c>
      <c r="AB495" s="34"/>
      <c r="AC495" s="34" t="e">
        <f>INDEX(Curves!$A$12:$AZ$907,$CA495,CJ495)</f>
        <v>#N/A</v>
      </c>
      <c r="AD495" s="34" t="e">
        <f>INDEX(Curves!$A$12:$AZ$907,$CA495,CK495)</f>
        <v>#N/A</v>
      </c>
      <c r="AE495" s="34" t="e">
        <f>INDEX(Curves!$A$12:$AZ$907,$CA495,CL495)</f>
        <v>#N/A</v>
      </c>
      <c r="AF495" s="34"/>
      <c r="AG495" s="34" t="e">
        <f>INDEX(Curves!$A$12:$AZ$907,$CA495,CN495)</f>
        <v>#N/A</v>
      </c>
      <c r="AH495" s="34" t="e">
        <f>INDEX(Curves!$A$12:$AZ$907,$CA495,CO495)</f>
        <v>#N/A</v>
      </c>
      <c r="AI495" s="34" t="e">
        <f>INDEX(Curves!$A$12:$AZ$907,$CA495,CP495)</f>
        <v>#N/A</v>
      </c>
      <c r="AJ495" s="34"/>
      <c r="AK495" s="34" t="e">
        <f>INDEX(Curves!$A$12:$AZ$907,$CA495,CR495)</f>
        <v>#N/A</v>
      </c>
      <c r="AL495" s="34" t="e">
        <f>INDEX(Curves!$A$12:$AZ$907,$CA495,CS495)</f>
        <v>#N/A</v>
      </c>
      <c r="AM495" s="34" t="e">
        <f>INDEX(Curves!$A$12:$AZ$907,$CA495,CT495)</f>
        <v>#N/A</v>
      </c>
      <c r="AN495" s="34"/>
      <c r="AO495" s="34" t="e">
        <f>INDEX(Curves!$A$12:$AZ$907,$CA495,CV495)</f>
        <v>#N/A</v>
      </c>
      <c r="AP495" s="34" t="e">
        <f>INDEX(Curves!$A$12:$AZ$907,$CA495,CW495)</f>
        <v>#N/A</v>
      </c>
      <c r="AQ495" s="34" t="e">
        <f>INDEX(Curves!$A$12:$AZ$907,$CA495,CX495)</f>
        <v>#N/A</v>
      </c>
      <c r="AR495" s="34"/>
      <c r="AS495" s="34" t="e">
        <f>INDEX(Curves!$A$12:$AZ$907,$CA495,CZ495)</f>
        <v>#N/A</v>
      </c>
      <c r="AT495" s="34" t="e">
        <f>INDEX(Curves!$A$12:$AZ$907,$CA495,DA495)</f>
        <v>#N/A</v>
      </c>
      <c r="AU495" s="34" t="e">
        <f>INDEX(Curves!$A$12:$AZ$907,$CA495,DB495)</f>
        <v>#N/A</v>
      </c>
      <c r="AV495" s="34"/>
      <c r="AW495" s="34" t="e">
        <f>INDEX(Curves!$A$12:$AZ$907,$CA495,DD495)</f>
        <v>#N/A</v>
      </c>
      <c r="AX495" s="34" t="e">
        <f>INDEX(Curves!$A$12:$AZ$907,$CA495,DE495)</f>
        <v>#N/A</v>
      </c>
      <c r="AY495" s="34" t="e">
        <f>INDEX(Curves!$A$12:$AZ$907,$CA495,DF495)</f>
        <v>#N/A</v>
      </c>
      <c r="AZ495" s="34"/>
      <c r="BA495" s="34" t="e">
        <f>INDEX(Curves!$A$12:$AZ$907,$CA495,DH495)</f>
        <v>#N/A</v>
      </c>
      <c r="BB495" s="34" t="e">
        <f>INDEX(Curves!$A$12:$AZ$907,$CA495,DI495)</f>
        <v>#N/A</v>
      </c>
      <c r="BC495" s="34" t="e">
        <f>INDEX(Curves!$A$12:$AZ$907,$CA495,DJ495)</f>
        <v>#N/A</v>
      </c>
      <c r="BD495" s="34"/>
      <c r="BE495" s="34" t="e">
        <f>INDEX(Curves!$A$12:$AZ$907,$CA495,DL495)</f>
        <v>#N/A</v>
      </c>
      <c r="BF495" s="34" t="e">
        <f>INDEX(Curves!$A$12:$AZ$907,$CA495,DM495)</f>
        <v>#N/A</v>
      </c>
      <c r="BG495" s="34" t="e">
        <f>INDEX(Curves!$A$12:$AZ$907,$CA495,DN495)</f>
        <v>#N/A</v>
      </c>
      <c r="BH495" s="34"/>
      <c r="BI495" s="34" t="e">
        <f>INDEX(Curves!$A$12:$AZ$907,$CA495,DP495)</f>
        <v>#N/A</v>
      </c>
      <c r="BJ495" s="34" t="e">
        <f>INDEX(Curves!$A$12:$AZ$907,$CA495,DQ495)</f>
        <v>#N/A</v>
      </c>
      <c r="BK495" s="34" t="e">
        <f>INDEX(Curves!$A$12:$AZ$907,$CA495,DR495)</f>
        <v>#N/A</v>
      </c>
      <c r="BL495"/>
      <c r="BM495"/>
      <c r="BN495" s="17">
        <f t="shared" si="583"/>
        <v>36647</v>
      </c>
      <c r="BO495" s="17">
        <f t="shared" ref="BO495:BX495" si="626">EOMONTH(BN495,1)</f>
        <v>36707</v>
      </c>
      <c r="BP495" s="17">
        <f t="shared" si="626"/>
        <v>36738</v>
      </c>
      <c r="BQ495" s="17">
        <f t="shared" si="626"/>
        <v>36769</v>
      </c>
      <c r="BR495" s="17">
        <f t="shared" si="626"/>
        <v>36799</v>
      </c>
      <c r="BS495" s="17">
        <f t="shared" si="626"/>
        <v>36830</v>
      </c>
      <c r="BT495" s="17">
        <f t="shared" si="626"/>
        <v>36860</v>
      </c>
      <c r="BU495" s="17">
        <f t="shared" si="626"/>
        <v>36891</v>
      </c>
      <c r="BV495" s="17">
        <f t="shared" si="626"/>
        <v>36922</v>
      </c>
      <c r="BW495" s="17">
        <f t="shared" si="626"/>
        <v>36950</v>
      </c>
      <c r="BX495" s="17">
        <f t="shared" si="626"/>
        <v>36981</v>
      </c>
      <c r="BY495" s="9"/>
      <c r="CA495" s="12" t="e">
        <f>MATCH(C495,Curves!$C$12:$C$433,0)</f>
        <v>#N/A</v>
      </c>
      <c r="CB495" s="12">
        <f>MATCH(CONCATENATE("NG ",TEXT($BN495,"mmm-yyyy")),Curves!$11:$11,0)</f>
        <v>20</v>
      </c>
      <c r="CC495" s="12">
        <f>MATCH(CONCATENATE("B ",TEXT($BN495,"mmm-yyyy")),Curves!$11:$11,0)</f>
        <v>8</v>
      </c>
      <c r="CD495" s="12">
        <f>MATCH(CONCATENATE("DISC ",TEXT($BN495,"mmm-yyyy")),Curves!$11:$11,0)</f>
        <v>32</v>
      </c>
      <c r="CE495" s="12"/>
      <c r="CF495" s="12">
        <f>MATCH(CONCATENATE("NG ",TEXT($BO495,"mmm-yyyy")),Curves!$11:$11,0)</f>
        <v>21</v>
      </c>
      <c r="CG495" s="12">
        <f>MATCH(CONCATENATE("B ",TEXT($BO495,"mmm-yyyy")),Curves!$11:$11,0)</f>
        <v>9</v>
      </c>
      <c r="CH495" s="12">
        <f>MATCH(CONCATENATE("DISC ",TEXT($BO495,"mmm-yyyy")),Curves!$11:$11,0)</f>
        <v>33</v>
      </c>
      <c r="CI495" s="12"/>
      <c r="CJ495" s="12">
        <f>MATCH(CONCATENATE("NG ",TEXT($BP495,"mmm-yyyy")),Curves!$11:$11,0)</f>
        <v>22</v>
      </c>
      <c r="CK495" s="12">
        <f>MATCH(CONCATENATE("B ",TEXT($BP495,"mmm-yyyy")),Curves!$11:$11,0)</f>
        <v>10</v>
      </c>
      <c r="CL495" s="12">
        <f>MATCH(CONCATENATE("DISC ",TEXT($BP495,"mmm-yyyy")),Curves!$11:$11,0)</f>
        <v>34</v>
      </c>
      <c r="CM495" s="12"/>
      <c r="CN495" s="12">
        <f>MATCH(CONCATENATE("NG ",TEXT($BQ495,"mmm-yyyy")),Curves!$11:$11,0)</f>
        <v>23</v>
      </c>
      <c r="CO495" s="12">
        <f>MATCH(CONCATENATE("B ",TEXT($BQ495,"mmm-yyyy")),Curves!$11:$11,0)</f>
        <v>11</v>
      </c>
      <c r="CP495" s="12">
        <f>MATCH(CONCATENATE("DISC ",TEXT($BQ495,"mmm-yyyy")),Curves!$11:$11,0)</f>
        <v>35</v>
      </c>
      <c r="CQ495" s="12"/>
      <c r="CR495" s="12">
        <f>MATCH(CONCATENATE("NG ",TEXT($BR495,"mmm-yyyy")),Curves!$11:$11,0)</f>
        <v>24</v>
      </c>
      <c r="CS495" s="12">
        <f>MATCH(CONCATENATE("B ",TEXT($BR495,"mmm-yyyy")),Curves!$11:$11,0)</f>
        <v>12</v>
      </c>
      <c r="CT495" s="12">
        <f>MATCH(CONCATENATE("DISC ",TEXT($BR495,"mmm-yyyy")),Curves!$11:$11,0)</f>
        <v>36</v>
      </c>
      <c r="CU495" s="12"/>
      <c r="CV495" s="12">
        <f>MATCH(CONCATENATE("NG ",TEXT($BS495,"mmm-yyyy")),Curves!$11:$11,0)</f>
        <v>25</v>
      </c>
      <c r="CW495" s="12">
        <f>MATCH(CONCATENATE("B ",TEXT($BS495,"mmm-yyyy")),Curves!$11:$11,0)</f>
        <v>13</v>
      </c>
      <c r="CX495" s="12">
        <f>MATCH(CONCATENATE("DISC ",TEXT($BS495,"mmm-yyyy")),Curves!$11:$11,0)</f>
        <v>37</v>
      </c>
      <c r="CY495" s="12"/>
      <c r="CZ495" s="12">
        <f>MATCH(CONCATENATE("NG ",TEXT($BT495,"mmm-yyyy")),Curves!$11:$11,0)</f>
        <v>26</v>
      </c>
      <c r="DA495" s="12">
        <f>MATCH(CONCATENATE("B ",TEXT($BT495,"mmm-yyyy")),Curves!$11:$11,0)</f>
        <v>14</v>
      </c>
      <c r="DB495" s="12">
        <f>MATCH(CONCATENATE("DISC ",TEXT($BT495,"mmm-yyyy")),Curves!$11:$11,0)</f>
        <v>38</v>
      </c>
      <c r="DC495" s="12"/>
      <c r="DD495" s="12">
        <f>MATCH(CONCATENATE("NG ",TEXT($BU495,"mmm-yyyy")),Curves!$11:$11,0)</f>
        <v>27</v>
      </c>
      <c r="DE495" s="12">
        <f>MATCH(CONCATENATE("B ",TEXT($BU495,"mmm-yyyy")),Curves!$11:$11,0)</f>
        <v>15</v>
      </c>
      <c r="DF495" s="12">
        <f>MATCH(CONCATENATE("DISC ",TEXT($BU495,"mmm-yyyy")),Curves!$11:$11,0)</f>
        <v>39</v>
      </c>
      <c r="DG495" s="12"/>
      <c r="DH495" s="12">
        <f>MATCH(CONCATENATE("NG ",TEXT($BV495,"mmm-yyyy")),Curves!$11:$11,0)</f>
        <v>28</v>
      </c>
      <c r="DI495" s="12">
        <f>MATCH(CONCATENATE("B ",TEXT($BV495,"mmm-yyyy")),Curves!$11:$11,0)</f>
        <v>16</v>
      </c>
      <c r="DJ495" s="12">
        <f>MATCH(CONCATENATE("DISC ",TEXT($BV495,"mmm-yyyy")),Curves!$11:$11,0)</f>
        <v>40</v>
      </c>
      <c r="DL495" s="12">
        <f>MATCH(CONCATENATE("NG ",TEXT($BW495,"mmm-yyyy")),Curves!$11:$11,0)</f>
        <v>29</v>
      </c>
      <c r="DM495" s="12">
        <f>MATCH(CONCATENATE("B ",TEXT($BW495,"mmm-yyyy")),Curves!$11:$11,0)</f>
        <v>17</v>
      </c>
      <c r="DN495" s="12">
        <f>MATCH(CONCATENATE("DISC ",TEXT($BW495,"mmm-yyyy")),Curves!$11:$11,0)</f>
        <v>41</v>
      </c>
      <c r="DP495" s="12">
        <f>MATCH(CONCATENATE("NG ",TEXT($BX495,"mmm-yyyy")),Curves!$11:$11,0)</f>
        <v>30</v>
      </c>
      <c r="DQ495" s="12">
        <f>MATCH(CONCATENATE("B ",TEXT($BX495,"mmm-yyyy")),Curves!$11:$11,0)</f>
        <v>18</v>
      </c>
      <c r="DR495" s="12">
        <f>MATCH(CONCATENATE("DISC ",TEXT($BX495,"mmm-yyyy")),Curves!$11:$11,0)</f>
        <v>42</v>
      </c>
    </row>
    <row r="496" spans="2:122" x14ac:dyDescent="0.2">
      <c r="B496" s="6" t="str">
        <f t="shared" si="567"/>
        <v/>
      </c>
      <c r="C496" s="27" t="str">
        <f>IF(Curves!C505&lt;&gt;"",Curves!C505,"")</f>
        <v/>
      </c>
      <c r="D496" s="31"/>
      <c r="E496" s="20" t="e">
        <f t="shared" si="568"/>
        <v>#N/A</v>
      </c>
      <c r="F496" s="20" t="e">
        <f t="shared" si="570"/>
        <v>#N/A</v>
      </c>
      <c r="G496" s="20" t="e">
        <f t="shared" si="571"/>
        <v>#N/A</v>
      </c>
      <c r="H496" s="20" t="e">
        <f t="shared" si="572"/>
        <v>#N/A</v>
      </c>
      <c r="I496" s="20" t="e">
        <f t="shared" si="573"/>
        <v>#N/A</v>
      </c>
      <c r="J496" s="20" t="e">
        <f t="shared" si="574"/>
        <v>#N/A</v>
      </c>
      <c r="K496" s="20" t="e">
        <f t="shared" si="575"/>
        <v>#N/A</v>
      </c>
      <c r="L496" s="20" t="e">
        <f t="shared" si="576"/>
        <v>#N/A</v>
      </c>
      <c r="M496" s="20" t="e">
        <f t="shared" si="577"/>
        <v>#N/A</v>
      </c>
      <c r="N496" s="20" t="e">
        <f t="shared" si="578"/>
        <v>#N/A</v>
      </c>
      <c r="O496" s="21" t="e">
        <f t="shared" si="579"/>
        <v>#N/A</v>
      </c>
      <c r="P496" s="20"/>
      <c r="Q496" s="50" t="e">
        <f t="shared" si="580"/>
        <v>#N/A</v>
      </c>
      <c r="R496" s="50" t="e">
        <f t="shared" si="549"/>
        <v>#N/A</v>
      </c>
      <c r="S496" s="51" t="e">
        <f t="shared" si="581"/>
        <v>#N/A</v>
      </c>
      <c r="U496" s="34" t="e">
        <f>INDEX(Curves!$A$12:$AZ$907,$CA496,CB496)</f>
        <v>#N/A</v>
      </c>
      <c r="V496" s="34" t="e">
        <f>INDEX(Curves!$A$12:$AZ$907,$CA496,CC496)</f>
        <v>#N/A</v>
      </c>
      <c r="W496" s="34" t="e">
        <f>INDEX(Curves!$A$12:$AZ$907,$CA496,CD496)</f>
        <v>#N/A</v>
      </c>
      <c r="X496" s="34"/>
      <c r="Y496" s="34" t="e">
        <f>INDEX(Curves!$A$12:$AZ$907,$CA496,CF496)</f>
        <v>#N/A</v>
      </c>
      <c r="Z496" s="34" t="e">
        <f>INDEX(Curves!$A$12:$AZ$907,$CA496,CG496)</f>
        <v>#N/A</v>
      </c>
      <c r="AA496" s="34" t="e">
        <f>INDEX(Curves!$A$12:$AZ$907,$CA496,CH496)</f>
        <v>#N/A</v>
      </c>
      <c r="AB496" s="34"/>
      <c r="AC496" s="34" t="e">
        <f>INDEX(Curves!$A$12:$AZ$907,$CA496,CJ496)</f>
        <v>#N/A</v>
      </c>
      <c r="AD496" s="34" t="e">
        <f>INDEX(Curves!$A$12:$AZ$907,$CA496,CK496)</f>
        <v>#N/A</v>
      </c>
      <c r="AE496" s="34" t="e">
        <f>INDEX(Curves!$A$12:$AZ$907,$CA496,CL496)</f>
        <v>#N/A</v>
      </c>
      <c r="AF496" s="34"/>
      <c r="AG496" s="34" t="e">
        <f>INDEX(Curves!$A$12:$AZ$907,$CA496,CN496)</f>
        <v>#N/A</v>
      </c>
      <c r="AH496" s="34" t="e">
        <f>INDEX(Curves!$A$12:$AZ$907,$CA496,CO496)</f>
        <v>#N/A</v>
      </c>
      <c r="AI496" s="34" t="e">
        <f>INDEX(Curves!$A$12:$AZ$907,$CA496,CP496)</f>
        <v>#N/A</v>
      </c>
      <c r="AJ496" s="34"/>
      <c r="AK496" s="34" t="e">
        <f>INDEX(Curves!$A$12:$AZ$907,$CA496,CR496)</f>
        <v>#N/A</v>
      </c>
      <c r="AL496" s="34" t="e">
        <f>INDEX(Curves!$A$12:$AZ$907,$CA496,CS496)</f>
        <v>#N/A</v>
      </c>
      <c r="AM496" s="34" t="e">
        <f>INDEX(Curves!$A$12:$AZ$907,$CA496,CT496)</f>
        <v>#N/A</v>
      </c>
      <c r="AN496" s="34"/>
      <c r="AO496" s="34" t="e">
        <f>INDEX(Curves!$A$12:$AZ$907,$CA496,CV496)</f>
        <v>#N/A</v>
      </c>
      <c r="AP496" s="34" t="e">
        <f>INDEX(Curves!$A$12:$AZ$907,$CA496,CW496)</f>
        <v>#N/A</v>
      </c>
      <c r="AQ496" s="34" t="e">
        <f>INDEX(Curves!$A$12:$AZ$907,$CA496,CX496)</f>
        <v>#N/A</v>
      </c>
      <c r="AR496" s="34"/>
      <c r="AS496" s="34" t="e">
        <f>INDEX(Curves!$A$12:$AZ$907,$CA496,CZ496)</f>
        <v>#N/A</v>
      </c>
      <c r="AT496" s="34" t="e">
        <f>INDEX(Curves!$A$12:$AZ$907,$CA496,DA496)</f>
        <v>#N/A</v>
      </c>
      <c r="AU496" s="34" t="e">
        <f>INDEX(Curves!$A$12:$AZ$907,$CA496,DB496)</f>
        <v>#N/A</v>
      </c>
      <c r="AV496" s="34"/>
      <c r="AW496" s="34" t="e">
        <f>INDEX(Curves!$A$12:$AZ$907,$CA496,DD496)</f>
        <v>#N/A</v>
      </c>
      <c r="AX496" s="34" t="e">
        <f>INDEX(Curves!$A$12:$AZ$907,$CA496,DE496)</f>
        <v>#N/A</v>
      </c>
      <c r="AY496" s="34" t="e">
        <f>INDEX(Curves!$A$12:$AZ$907,$CA496,DF496)</f>
        <v>#N/A</v>
      </c>
      <c r="AZ496" s="34"/>
      <c r="BA496" s="34" t="e">
        <f>INDEX(Curves!$A$12:$AZ$907,$CA496,DH496)</f>
        <v>#N/A</v>
      </c>
      <c r="BB496" s="34" t="e">
        <f>INDEX(Curves!$A$12:$AZ$907,$CA496,DI496)</f>
        <v>#N/A</v>
      </c>
      <c r="BC496" s="34" t="e">
        <f>INDEX(Curves!$A$12:$AZ$907,$CA496,DJ496)</f>
        <v>#N/A</v>
      </c>
      <c r="BD496" s="34"/>
      <c r="BE496" s="34" t="e">
        <f>INDEX(Curves!$A$12:$AZ$907,$CA496,DL496)</f>
        <v>#N/A</v>
      </c>
      <c r="BF496" s="34" t="e">
        <f>INDEX(Curves!$A$12:$AZ$907,$CA496,DM496)</f>
        <v>#N/A</v>
      </c>
      <c r="BG496" s="34" t="e">
        <f>INDEX(Curves!$A$12:$AZ$907,$CA496,DN496)</f>
        <v>#N/A</v>
      </c>
      <c r="BH496" s="34"/>
      <c r="BI496" s="34" t="e">
        <f>INDEX(Curves!$A$12:$AZ$907,$CA496,DP496)</f>
        <v>#N/A</v>
      </c>
      <c r="BJ496" s="34" t="e">
        <f>INDEX(Curves!$A$12:$AZ$907,$CA496,DQ496)</f>
        <v>#N/A</v>
      </c>
      <c r="BK496" s="34" t="e">
        <f>INDEX(Curves!$A$12:$AZ$907,$CA496,DR496)</f>
        <v>#N/A</v>
      </c>
      <c r="BL496"/>
      <c r="BM496"/>
      <c r="BN496" s="17">
        <f t="shared" si="583"/>
        <v>36647</v>
      </c>
      <c r="BO496" s="17">
        <f t="shared" ref="BO496:BX496" si="627">EOMONTH(BN496,1)</f>
        <v>36707</v>
      </c>
      <c r="BP496" s="17">
        <f t="shared" si="627"/>
        <v>36738</v>
      </c>
      <c r="BQ496" s="17">
        <f t="shared" si="627"/>
        <v>36769</v>
      </c>
      <c r="BR496" s="17">
        <f t="shared" si="627"/>
        <v>36799</v>
      </c>
      <c r="BS496" s="17">
        <f t="shared" si="627"/>
        <v>36830</v>
      </c>
      <c r="BT496" s="17">
        <f t="shared" si="627"/>
        <v>36860</v>
      </c>
      <c r="BU496" s="17">
        <f t="shared" si="627"/>
        <v>36891</v>
      </c>
      <c r="BV496" s="17">
        <f t="shared" si="627"/>
        <v>36922</v>
      </c>
      <c r="BW496" s="17">
        <f t="shared" si="627"/>
        <v>36950</v>
      </c>
      <c r="BX496" s="17">
        <f t="shared" si="627"/>
        <v>36981</v>
      </c>
      <c r="BY496" s="9"/>
      <c r="CA496" s="12" t="e">
        <f>MATCH(C496,Curves!$C$12:$C$433,0)</f>
        <v>#N/A</v>
      </c>
      <c r="CB496" s="12">
        <f>MATCH(CONCATENATE("NG ",TEXT($BN496,"mmm-yyyy")),Curves!$11:$11,0)</f>
        <v>20</v>
      </c>
      <c r="CC496" s="12">
        <f>MATCH(CONCATENATE("B ",TEXT($BN496,"mmm-yyyy")),Curves!$11:$11,0)</f>
        <v>8</v>
      </c>
      <c r="CD496" s="12">
        <f>MATCH(CONCATENATE("DISC ",TEXT($BN496,"mmm-yyyy")),Curves!$11:$11,0)</f>
        <v>32</v>
      </c>
      <c r="CE496" s="12"/>
      <c r="CF496" s="12">
        <f>MATCH(CONCATENATE("NG ",TEXT($BO496,"mmm-yyyy")),Curves!$11:$11,0)</f>
        <v>21</v>
      </c>
      <c r="CG496" s="12">
        <f>MATCH(CONCATENATE("B ",TEXT($BO496,"mmm-yyyy")),Curves!$11:$11,0)</f>
        <v>9</v>
      </c>
      <c r="CH496" s="12">
        <f>MATCH(CONCATENATE("DISC ",TEXT($BO496,"mmm-yyyy")),Curves!$11:$11,0)</f>
        <v>33</v>
      </c>
      <c r="CI496" s="12"/>
      <c r="CJ496" s="12">
        <f>MATCH(CONCATENATE("NG ",TEXT($BP496,"mmm-yyyy")),Curves!$11:$11,0)</f>
        <v>22</v>
      </c>
      <c r="CK496" s="12">
        <f>MATCH(CONCATENATE("B ",TEXT($BP496,"mmm-yyyy")),Curves!$11:$11,0)</f>
        <v>10</v>
      </c>
      <c r="CL496" s="12">
        <f>MATCH(CONCATENATE("DISC ",TEXT($BP496,"mmm-yyyy")),Curves!$11:$11,0)</f>
        <v>34</v>
      </c>
      <c r="CM496" s="12"/>
      <c r="CN496" s="12">
        <f>MATCH(CONCATENATE("NG ",TEXT($BQ496,"mmm-yyyy")),Curves!$11:$11,0)</f>
        <v>23</v>
      </c>
      <c r="CO496" s="12">
        <f>MATCH(CONCATENATE("B ",TEXT($BQ496,"mmm-yyyy")),Curves!$11:$11,0)</f>
        <v>11</v>
      </c>
      <c r="CP496" s="12">
        <f>MATCH(CONCATENATE("DISC ",TEXT($BQ496,"mmm-yyyy")),Curves!$11:$11,0)</f>
        <v>35</v>
      </c>
      <c r="CQ496" s="12"/>
      <c r="CR496" s="12">
        <f>MATCH(CONCATENATE("NG ",TEXT($BR496,"mmm-yyyy")),Curves!$11:$11,0)</f>
        <v>24</v>
      </c>
      <c r="CS496" s="12">
        <f>MATCH(CONCATENATE("B ",TEXT($BR496,"mmm-yyyy")),Curves!$11:$11,0)</f>
        <v>12</v>
      </c>
      <c r="CT496" s="12">
        <f>MATCH(CONCATENATE("DISC ",TEXT($BR496,"mmm-yyyy")),Curves!$11:$11,0)</f>
        <v>36</v>
      </c>
      <c r="CU496" s="12"/>
      <c r="CV496" s="12">
        <f>MATCH(CONCATENATE("NG ",TEXT($BS496,"mmm-yyyy")),Curves!$11:$11,0)</f>
        <v>25</v>
      </c>
      <c r="CW496" s="12">
        <f>MATCH(CONCATENATE("B ",TEXT($BS496,"mmm-yyyy")),Curves!$11:$11,0)</f>
        <v>13</v>
      </c>
      <c r="CX496" s="12">
        <f>MATCH(CONCATENATE("DISC ",TEXT($BS496,"mmm-yyyy")),Curves!$11:$11,0)</f>
        <v>37</v>
      </c>
      <c r="CY496" s="12"/>
      <c r="CZ496" s="12">
        <f>MATCH(CONCATENATE("NG ",TEXT($BT496,"mmm-yyyy")),Curves!$11:$11,0)</f>
        <v>26</v>
      </c>
      <c r="DA496" s="12">
        <f>MATCH(CONCATENATE("B ",TEXT($BT496,"mmm-yyyy")),Curves!$11:$11,0)</f>
        <v>14</v>
      </c>
      <c r="DB496" s="12">
        <f>MATCH(CONCATENATE("DISC ",TEXT($BT496,"mmm-yyyy")),Curves!$11:$11,0)</f>
        <v>38</v>
      </c>
      <c r="DC496" s="12"/>
      <c r="DD496" s="12">
        <f>MATCH(CONCATENATE("NG ",TEXT($BU496,"mmm-yyyy")),Curves!$11:$11,0)</f>
        <v>27</v>
      </c>
      <c r="DE496" s="12">
        <f>MATCH(CONCATENATE("B ",TEXT($BU496,"mmm-yyyy")),Curves!$11:$11,0)</f>
        <v>15</v>
      </c>
      <c r="DF496" s="12">
        <f>MATCH(CONCATENATE("DISC ",TEXT($BU496,"mmm-yyyy")),Curves!$11:$11,0)</f>
        <v>39</v>
      </c>
      <c r="DG496" s="12"/>
      <c r="DH496" s="12">
        <f>MATCH(CONCATENATE("NG ",TEXT($BV496,"mmm-yyyy")),Curves!$11:$11,0)</f>
        <v>28</v>
      </c>
      <c r="DI496" s="12">
        <f>MATCH(CONCATENATE("B ",TEXT($BV496,"mmm-yyyy")),Curves!$11:$11,0)</f>
        <v>16</v>
      </c>
      <c r="DJ496" s="12">
        <f>MATCH(CONCATENATE("DISC ",TEXT($BV496,"mmm-yyyy")),Curves!$11:$11,0)</f>
        <v>40</v>
      </c>
      <c r="DL496" s="12">
        <f>MATCH(CONCATENATE("NG ",TEXT($BW496,"mmm-yyyy")),Curves!$11:$11,0)</f>
        <v>29</v>
      </c>
      <c r="DM496" s="12">
        <f>MATCH(CONCATENATE("B ",TEXT($BW496,"mmm-yyyy")),Curves!$11:$11,0)</f>
        <v>17</v>
      </c>
      <c r="DN496" s="12">
        <f>MATCH(CONCATENATE("DISC ",TEXT($BW496,"mmm-yyyy")),Curves!$11:$11,0)</f>
        <v>41</v>
      </c>
      <c r="DP496" s="12">
        <f>MATCH(CONCATENATE("NG ",TEXT($BX496,"mmm-yyyy")),Curves!$11:$11,0)</f>
        <v>30</v>
      </c>
      <c r="DQ496" s="12">
        <f>MATCH(CONCATENATE("B ",TEXT($BX496,"mmm-yyyy")),Curves!$11:$11,0)</f>
        <v>18</v>
      </c>
      <c r="DR496" s="12">
        <f>MATCH(CONCATENATE("DISC ",TEXT($BX496,"mmm-yyyy")),Curves!$11:$11,0)</f>
        <v>42</v>
      </c>
    </row>
    <row r="497" spans="2:122" x14ac:dyDescent="0.2">
      <c r="B497" s="6" t="str">
        <f t="shared" si="567"/>
        <v/>
      </c>
      <c r="C497" s="27" t="str">
        <f>IF(Curves!C506&lt;&gt;"",Curves!C506,"")</f>
        <v/>
      </c>
      <c r="D497" s="31"/>
      <c r="E497" s="20" t="e">
        <f t="shared" si="568"/>
        <v>#N/A</v>
      </c>
      <c r="F497" s="20" t="e">
        <f t="shared" si="570"/>
        <v>#N/A</v>
      </c>
      <c r="G497" s="20" t="e">
        <f t="shared" si="571"/>
        <v>#N/A</v>
      </c>
      <c r="H497" s="20" t="e">
        <f t="shared" si="572"/>
        <v>#N/A</v>
      </c>
      <c r="I497" s="20" t="e">
        <f t="shared" si="573"/>
        <v>#N/A</v>
      </c>
      <c r="J497" s="20" t="e">
        <f t="shared" si="574"/>
        <v>#N/A</v>
      </c>
      <c r="K497" s="20" t="e">
        <f t="shared" si="575"/>
        <v>#N/A</v>
      </c>
      <c r="L497" s="20" t="e">
        <f t="shared" si="576"/>
        <v>#N/A</v>
      </c>
      <c r="M497" s="20" t="e">
        <f t="shared" si="577"/>
        <v>#N/A</v>
      </c>
      <c r="N497" s="20" t="e">
        <f t="shared" si="578"/>
        <v>#N/A</v>
      </c>
      <c r="O497" s="21" t="e">
        <f t="shared" si="579"/>
        <v>#N/A</v>
      </c>
      <c r="P497" s="20"/>
      <c r="Q497" s="50" t="e">
        <f t="shared" si="580"/>
        <v>#N/A</v>
      </c>
      <c r="R497" s="50" t="e">
        <f t="shared" si="549"/>
        <v>#N/A</v>
      </c>
      <c r="S497" s="51" t="e">
        <f t="shared" si="581"/>
        <v>#N/A</v>
      </c>
      <c r="U497" s="34" t="e">
        <f>INDEX(Curves!$A$12:$AZ$907,$CA497,CB497)</f>
        <v>#N/A</v>
      </c>
      <c r="V497" s="34" t="e">
        <f>INDEX(Curves!$A$12:$AZ$907,$CA497,CC497)</f>
        <v>#N/A</v>
      </c>
      <c r="W497" s="34" t="e">
        <f>INDEX(Curves!$A$12:$AZ$907,$CA497,CD497)</f>
        <v>#N/A</v>
      </c>
      <c r="X497" s="34"/>
      <c r="Y497" s="34" t="e">
        <f>INDEX(Curves!$A$12:$AZ$907,$CA497,CF497)</f>
        <v>#N/A</v>
      </c>
      <c r="Z497" s="34" t="e">
        <f>INDEX(Curves!$A$12:$AZ$907,$CA497,CG497)</f>
        <v>#N/A</v>
      </c>
      <c r="AA497" s="34" t="e">
        <f>INDEX(Curves!$A$12:$AZ$907,$CA497,CH497)</f>
        <v>#N/A</v>
      </c>
      <c r="AB497" s="34"/>
      <c r="AC497" s="34" t="e">
        <f>INDEX(Curves!$A$12:$AZ$907,$CA497,CJ497)</f>
        <v>#N/A</v>
      </c>
      <c r="AD497" s="34" t="e">
        <f>INDEX(Curves!$A$12:$AZ$907,$CA497,CK497)</f>
        <v>#N/A</v>
      </c>
      <c r="AE497" s="34" t="e">
        <f>INDEX(Curves!$A$12:$AZ$907,$CA497,CL497)</f>
        <v>#N/A</v>
      </c>
      <c r="AF497" s="34"/>
      <c r="AG497" s="34" t="e">
        <f>INDEX(Curves!$A$12:$AZ$907,$CA497,CN497)</f>
        <v>#N/A</v>
      </c>
      <c r="AH497" s="34" t="e">
        <f>INDEX(Curves!$A$12:$AZ$907,$CA497,CO497)</f>
        <v>#N/A</v>
      </c>
      <c r="AI497" s="34" t="e">
        <f>INDEX(Curves!$A$12:$AZ$907,$CA497,CP497)</f>
        <v>#N/A</v>
      </c>
      <c r="AJ497" s="34"/>
      <c r="AK497" s="34" t="e">
        <f>INDEX(Curves!$A$12:$AZ$907,$CA497,CR497)</f>
        <v>#N/A</v>
      </c>
      <c r="AL497" s="34" t="e">
        <f>INDEX(Curves!$A$12:$AZ$907,$CA497,CS497)</f>
        <v>#N/A</v>
      </c>
      <c r="AM497" s="34" t="e">
        <f>INDEX(Curves!$A$12:$AZ$907,$CA497,CT497)</f>
        <v>#N/A</v>
      </c>
      <c r="AN497" s="34"/>
      <c r="AO497" s="34" t="e">
        <f>INDEX(Curves!$A$12:$AZ$907,$CA497,CV497)</f>
        <v>#N/A</v>
      </c>
      <c r="AP497" s="34" t="e">
        <f>INDEX(Curves!$A$12:$AZ$907,$CA497,CW497)</f>
        <v>#N/A</v>
      </c>
      <c r="AQ497" s="34" t="e">
        <f>INDEX(Curves!$A$12:$AZ$907,$CA497,CX497)</f>
        <v>#N/A</v>
      </c>
      <c r="AR497" s="34"/>
      <c r="AS497" s="34" t="e">
        <f>INDEX(Curves!$A$12:$AZ$907,$CA497,CZ497)</f>
        <v>#N/A</v>
      </c>
      <c r="AT497" s="34" t="e">
        <f>INDEX(Curves!$A$12:$AZ$907,$CA497,DA497)</f>
        <v>#N/A</v>
      </c>
      <c r="AU497" s="34" t="e">
        <f>INDEX(Curves!$A$12:$AZ$907,$CA497,DB497)</f>
        <v>#N/A</v>
      </c>
      <c r="AV497" s="34"/>
      <c r="AW497" s="34" t="e">
        <f>INDEX(Curves!$A$12:$AZ$907,$CA497,DD497)</f>
        <v>#N/A</v>
      </c>
      <c r="AX497" s="34" t="e">
        <f>INDEX(Curves!$A$12:$AZ$907,$CA497,DE497)</f>
        <v>#N/A</v>
      </c>
      <c r="AY497" s="34" t="e">
        <f>INDEX(Curves!$A$12:$AZ$907,$CA497,DF497)</f>
        <v>#N/A</v>
      </c>
      <c r="AZ497" s="34"/>
      <c r="BA497" s="34" t="e">
        <f>INDEX(Curves!$A$12:$AZ$907,$CA497,DH497)</f>
        <v>#N/A</v>
      </c>
      <c r="BB497" s="34" t="e">
        <f>INDEX(Curves!$A$12:$AZ$907,$CA497,DI497)</f>
        <v>#N/A</v>
      </c>
      <c r="BC497" s="34" t="e">
        <f>INDEX(Curves!$A$12:$AZ$907,$CA497,DJ497)</f>
        <v>#N/A</v>
      </c>
      <c r="BD497" s="34"/>
      <c r="BE497" s="34" t="e">
        <f>INDEX(Curves!$A$12:$AZ$907,$CA497,DL497)</f>
        <v>#N/A</v>
      </c>
      <c r="BF497" s="34" t="e">
        <f>INDEX(Curves!$A$12:$AZ$907,$CA497,DM497)</f>
        <v>#N/A</v>
      </c>
      <c r="BG497" s="34" t="e">
        <f>INDEX(Curves!$A$12:$AZ$907,$CA497,DN497)</f>
        <v>#N/A</v>
      </c>
      <c r="BH497" s="34"/>
      <c r="BI497" s="34" t="e">
        <f>INDEX(Curves!$A$12:$AZ$907,$CA497,DP497)</f>
        <v>#N/A</v>
      </c>
      <c r="BJ497" s="34" t="e">
        <f>INDEX(Curves!$A$12:$AZ$907,$CA497,DQ497)</f>
        <v>#N/A</v>
      </c>
      <c r="BK497" s="34" t="e">
        <f>INDEX(Curves!$A$12:$AZ$907,$CA497,DR497)</f>
        <v>#N/A</v>
      </c>
      <c r="BL497"/>
      <c r="BM497"/>
      <c r="BN497" s="17">
        <f t="shared" si="583"/>
        <v>36647</v>
      </c>
      <c r="BO497" s="17">
        <f t="shared" ref="BO497:BX497" si="628">EOMONTH(BN497,1)</f>
        <v>36707</v>
      </c>
      <c r="BP497" s="17">
        <f t="shared" si="628"/>
        <v>36738</v>
      </c>
      <c r="BQ497" s="17">
        <f t="shared" si="628"/>
        <v>36769</v>
      </c>
      <c r="BR497" s="17">
        <f t="shared" si="628"/>
        <v>36799</v>
      </c>
      <c r="BS497" s="17">
        <f t="shared" si="628"/>
        <v>36830</v>
      </c>
      <c r="BT497" s="17">
        <f t="shared" si="628"/>
        <v>36860</v>
      </c>
      <c r="BU497" s="17">
        <f t="shared" si="628"/>
        <v>36891</v>
      </c>
      <c r="BV497" s="17">
        <f t="shared" si="628"/>
        <v>36922</v>
      </c>
      <c r="BW497" s="17">
        <f t="shared" si="628"/>
        <v>36950</v>
      </c>
      <c r="BX497" s="17">
        <f t="shared" si="628"/>
        <v>36981</v>
      </c>
      <c r="BY497" s="9"/>
      <c r="CA497" s="12" t="e">
        <f>MATCH(C497,Curves!$C$12:$C$433,0)</f>
        <v>#N/A</v>
      </c>
      <c r="CB497" s="12">
        <f>MATCH(CONCATENATE("NG ",TEXT($BN497,"mmm-yyyy")),Curves!$11:$11,0)</f>
        <v>20</v>
      </c>
      <c r="CC497" s="12">
        <f>MATCH(CONCATENATE("B ",TEXT($BN497,"mmm-yyyy")),Curves!$11:$11,0)</f>
        <v>8</v>
      </c>
      <c r="CD497" s="12">
        <f>MATCH(CONCATENATE("DISC ",TEXT($BN497,"mmm-yyyy")),Curves!$11:$11,0)</f>
        <v>32</v>
      </c>
      <c r="CE497" s="12"/>
      <c r="CF497" s="12">
        <f>MATCH(CONCATENATE("NG ",TEXT($BO497,"mmm-yyyy")),Curves!$11:$11,0)</f>
        <v>21</v>
      </c>
      <c r="CG497" s="12">
        <f>MATCH(CONCATENATE("B ",TEXT($BO497,"mmm-yyyy")),Curves!$11:$11,0)</f>
        <v>9</v>
      </c>
      <c r="CH497" s="12">
        <f>MATCH(CONCATENATE("DISC ",TEXT($BO497,"mmm-yyyy")),Curves!$11:$11,0)</f>
        <v>33</v>
      </c>
      <c r="CI497" s="12"/>
      <c r="CJ497" s="12">
        <f>MATCH(CONCATENATE("NG ",TEXT($BP497,"mmm-yyyy")),Curves!$11:$11,0)</f>
        <v>22</v>
      </c>
      <c r="CK497" s="12">
        <f>MATCH(CONCATENATE("B ",TEXT($BP497,"mmm-yyyy")),Curves!$11:$11,0)</f>
        <v>10</v>
      </c>
      <c r="CL497" s="12">
        <f>MATCH(CONCATENATE("DISC ",TEXT($BP497,"mmm-yyyy")),Curves!$11:$11,0)</f>
        <v>34</v>
      </c>
      <c r="CM497" s="12"/>
      <c r="CN497" s="12">
        <f>MATCH(CONCATENATE("NG ",TEXT($BQ497,"mmm-yyyy")),Curves!$11:$11,0)</f>
        <v>23</v>
      </c>
      <c r="CO497" s="12">
        <f>MATCH(CONCATENATE("B ",TEXT($BQ497,"mmm-yyyy")),Curves!$11:$11,0)</f>
        <v>11</v>
      </c>
      <c r="CP497" s="12">
        <f>MATCH(CONCATENATE("DISC ",TEXT($BQ497,"mmm-yyyy")),Curves!$11:$11,0)</f>
        <v>35</v>
      </c>
      <c r="CQ497" s="12"/>
      <c r="CR497" s="12">
        <f>MATCH(CONCATENATE("NG ",TEXT($BR497,"mmm-yyyy")),Curves!$11:$11,0)</f>
        <v>24</v>
      </c>
      <c r="CS497" s="12">
        <f>MATCH(CONCATENATE("B ",TEXT($BR497,"mmm-yyyy")),Curves!$11:$11,0)</f>
        <v>12</v>
      </c>
      <c r="CT497" s="12">
        <f>MATCH(CONCATENATE("DISC ",TEXT($BR497,"mmm-yyyy")),Curves!$11:$11,0)</f>
        <v>36</v>
      </c>
      <c r="CU497" s="12"/>
      <c r="CV497" s="12">
        <f>MATCH(CONCATENATE("NG ",TEXT($BS497,"mmm-yyyy")),Curves!$11:$11,0)</f>
        <v>25</v>
      </c>
      <c r="CW497" s="12">
        <f>MATCH(CONCATENATE("B ",TEXT($BS497,"mmm-yyyy")),Curves!$11:$11,0)</f>
        <v>13</v>
      </c>
      <c r="CX497" s="12">
        <f>MATCH(CONCATENATE("DISC ",TEXT($BS497,"mmm-yyyy")),Curves!$11:$11,0)</f>
        <v>37</v>
      </c>
      <c r="CY497" s="12"/>
      <c r="CZ497" s="12">
        <f>MATCH(CONCATENATE("NG ",TEXT($BT497,"mmm-yyyy")),Curves!$11:$11,0)</f>
        <v>26</v>
      </c>
      <c r="DA497" s="12">
        <f>MATCH(CONCATENATE("B ",TEXT($BT497,"mmm-yyyy")),Curves!$11:$11,0)</f>
        <v>14</v>
      </c>
      <c r="DB497" s="12">
        <f>MATCH(CONCATENATE("DISC ",TEXT($BT497,"mmm-yyyy")),Curves!$11:$11,0)</f>
        <v>38</v>
      </c>
      <c r="DC497" s="12"/>
      <c r="DD497" s="12">
        <f>MATCH(CONCATENATE("NG ",TEXT($BU497,"mmm-yyyy")),Curves!$11:$11,0)</f>
        <v>27</v>
      </c>
      <c r="DE497" s="12">
        <f>MATCH(CONCATENATE("B ",TEXT($BU497,"mmm-yyyy")),Curves!$11:$11,0)</f>
        <v>15</v>
      </c>
      <c r="DF497" s="12">
        <f>MATCH(CONCATENATE("DISC ",TEXT($BU497,"mmm-yyyy")),Curves!$11:$11,0)</f>
        <v>39</v>
      </c>
      <c r="DG497" s="12"/>
      <c r="DH497" s="12">
        <f>MATCH(CONCATENATE("NG ",TEXT($BV497,"mmm-yyyy")),Curves!$11:$11,0)</f>
        <v>28</v>
      </c>
      <c r="DI497" s="12">
        <f>MATCH(CONCATENATE("B ",TEXT($BV497,"mmm-yyyy")),Curves!$11:$11,0)</f>
        <v>16</v>
      </c>
      <c r="DJ497" s="12">
        <f>MATCH(CONCATENATE("DISC ",TEXT($BV497,"mmm-yyyy")),Curves!$11:$11,0)</f>
        <v>40</v>
      </c>
      <c r="DL497" s="12">
        <f>MATCH(CONCATENATE("NG ",TEXT($BW497,"mmm-yyyy")),Curves!$11:$11,0)</f>
        <v>29</v>
      </c>
      <c r="DM497" s="12">
        <f>MATCH(CONCATENATE("B ",TEXT($BW497,"mmm-yyyy")),Curves!$11:$11,0)</f>
        <v>17</v>
      </c>
      <c r="DN497" s="12">
        <f>MATCH(CONCATENATE("DISC ",TEXT($BW497,"mmm-yyyy")),Curves!$11:$11,0)</f>
        <v>41</v>
      </c>
      <c r="DP497" s="12">
        <f>MATCH(CONCATENATE("NG ",TEXT($BX497,"mmm-yyyy")),Curves!$11:$11,0)</f>
        <v>30</v>
      </c>
      <c r="DQ497" s="12">
        <f>MATCH(CONCATENATE("B ",TEXT($BX497,"mmm-yyyy")),Curves!$11:$11,0)</f>
        <v>18</v>
      </c>
      <c r="DR497" s="12">
        <f>MATCH(CONCATENATE("DISC ",TEXT($BX497,"mmm-yyyy")),Curves!$11:$11,0)</f>
        <v>42</v>
      </c>
    </row>
    <row r="498" spans="2:122" x14ac:dyDescent="0.2">
      <c r="B498" s="6" t="str">
        <f t="shared" si="567"/>
        <v/>
      </c>
      <c r="C498" s="27" t="str">
        <f>IF(Curves!C507&lt;&gt;"",Curves!C507,"")</f>
        <v/>
      </c>
      <c r="D498" s="31"/>
      <c r="E498" s="20" t="e">
        <f t="shared" si="568"/>
        <v>#N/A</v>
      </c>
      <c r="F498" s="20" t="e">
        <f t="shared" si="570"/>
        <v>#N/A</v>
      </c>
      <c r="G498" s="20" t="e">
        <f t="shared" si="571"/>
        <v>#N/A</v>
      </c>
      <c r="H498" s="20" t="e">
        <f t="shared" si="572"/>
        <v>#N/A</v>
      </c>
      <c r="I498" s="20" t="e">
        <f t="shared" si="573"/>
        <v>#N/A</v>
      </c>
      <c r="J498" s="20" t="e">
        <f t="shared" si="574"/>
        <v>#N/A</v>
      </c>
      <c r="K498" s="20" t="e">
        <f t="shared" si="575"/>
        <v>#N/A</v>
      </c>
      <c r="L498" s="20" t="e">
        <f t="shared" si="576"/>
        <v>#N/A</v>
      </c>
      <c r="M498" s="20" t="e">
        <f t="shared" si="577"/>
        <v>#N/A</v>
      </c>
      <c r="N498" s="20" t="e">
        <f t="shared" si="578"/>
        <v>#N/A</v>
      </c>
      <c r="O498" s="21" t="e">
        <f t="shared" si="579"/>
        <v>#N/A</v>
      </c>
      <c r="P498" s="20"/>
      <c r="Q498" s="50" t="e">
        <f t="shared" si="580"/>
        <v>#N/A</v>
      </c>
      <c r="R498" s="50" t="e">
        <f t="shared" ref="R498:R561" si="629">MIN(O498:O498)</f>
        <v>#N/A</v>
      </c>
      <c r="S498" s="51" t="e">
        <f t="shared" si="581"/>
        <v>#N/A</v>
      </c>
      <c r="U498" s="34" t="e">
        <f>INDEX(Curves!$A$12:$AZ$907,$CA498,CB498)</f>
        <v>#N/A</v>
      </c>
      <c r="V498" s="34" t="e">
        <f>INDEX(Curves!$A$12:$AZ$907,$CA498,CC498)</f>
        <v>#N/A</v>
      </c>
      <c r="W498" s="34" t="e">
        <f>INDEX(Curves!$A$12:$AZ$907,$CA498,CD498)</f>
        <v>#N/A</v>
      </c>
      <c r="X498" s="34"/>
      <c r="Y498" s="34" t="e">
        <f>INDEX(Curves!$A$12:$AZ$907,$CA498,CF498)</f>
        <v>#N/A</v>
      </c>
      <c r="Z498" s="34" t="e">
        <f>INDEX(Curves!$A$12:$AZ$907,$CA498,CG498)</f>
        <v>#N/A</v>
      </c>
      <c r="AA498" s="34" t="e">
        <f>INDEX(Curves!$A$12:$AZ$907,$CA498,CH498)</f>
        <v>#N/A</v>
      </c>
      <c r="AB498" s="34"/>
      <c r="AC498" s="34" t="e">
        <f>INDEX(Curves!$A$12:$AZ$907,$CA498,CJ498)</f>
        <v>#N/A</v>
      </c>
      <c r="AD498" s="34" t="e">
        <f>INDEX(Curves!$A$12:$AZ$907,$CA498,CK498)</f>
        <v>#N/A</v>
      </c>
      <c r="AE498" s="34" t="e">
        <f>INDEX(Curves!$A$12:$AZ$907,$CA498,CL498)</f>
        <v>#N/A</v>
      </c>
      <c r="AF498" s="34"/>
      <c r="AG498" s="34" t="e">
        <f>INDEX(Curves!$A$12:$AZ$907,$CA498,CN498)</f>
        <v>#N/A</v>
      </c>
      <c r="AH498" s="34" t="e">
        <f>INDEX(Curves!$A$12:$AZ$907,$CA498,CO498)</f>
        <v>#N/A</v>
      </c>
      <c r="AI498" s="34" t="e">
        <f>INDEX(Curves!$A$12:$AZ$907,$CA498,CP498)</f>
        <v>#N/A</v>
      </c>
      <c r="AJ498" s="34"/>
      <c r="AK498" s="34" t="e">
        <f>INDEX(Curves!$A$12:$AZ$907,$CA498,CR498)</f>
        <v>#N/A</v>
      </c>
      <c r="AL498" s="34" t="e">
        <f>INDEX(Curves!$A$12:$AZ$907,$CA498,CS498)</f>
        <v>#N/A</v>
      </c>
      <c r="AM498" s="34" t="e">
        <f>INDEX(Curves!$A$12:$AZ$907,$CA498,CT498)</f>
        <v>#N/A</v>
      </c>
      <c r="AN498" s="34"/>
      <c r="AO498" s="34" t="e">
        <f>INDEX(Curves!$A$12:$AZ$907,$CA498,CV498)</f>
        <v>#N/A</v>
      </c>
      <c r="AP498" s="34" t="e">
        <f>INDEX(Curves!$A$12:$AZ$907,$CA498,CW498)</f>
        <v>#N/A</v>
      </c>
      <c r="AQ498" s="34" t="e">
        <f>INDEX(Curves!$A$12:$AZ$907,$CA498,CX498)</f>
        <v>#N/A</v>
      </c>
      <c r="AR498" s="34"/>
      <c r="AS498" s="34" t="e">
        <f>INDEX(Curves!$A$12:$AZ$907,$CA498,CZ498)</f>
        <v>#N/A</v>
      </c>
      <c r="AT498" s="34" t="e">
        <f>INDEX(Curves!$A$12:$AZ$907,$CA498,DA498)</f>
        <v>#N/A</v>
      </c>
      <c r="AU498" s="34" t="e">
        <f>INDEX(Curves!$A$12:$AZ$907,$CA498,DB498)</f>
        <v>#N/A</v>
      </c>
      <c r="AV498" s="34"/>
      <c r="AW498" s="34" t="e">
        <f>INDEX(Curves!$A$12:$AZ$907,$CA498,DD498)</f>
        <v>#N/A</v>
      </c>
      <c r="AX498" s="34" t="e">
        <f>INDEX(Curves!$A$12:$AZ$907,$CA498,DE498)</f>
        <v>#N/A</v>
      </c>
      <c r="AY498" s="34" t="e">
        <f>INDEX(Curves!$A$12:$AZ$907,$CA498,DF498)</f>
        <v>#N/A</v>
      </c>
      <c r="AZ498" s="34"/>
      <c r="BA498" s="34" t="e">
        <f>INDEX(Curves!$A$12:$AZ$907,$CA498,DH498)</f>
        <v>#N/A</v>
      </c>
      <c r="BB498" s="34" t="e">
        <f>INDEX(Curves!$A$12:$AZ$907,$CA498,DI498)</f>
        <v>#N/A</v>
      </c>
      <c r="BC498" s="34" t="e">
        <f>INDEX(Curves!$A$12:$AZ$907,$CA498,DJ498)</f>
        <v>#N/A</v>
      </c>
      <c r="BD498" s="34"/>
      <c r="BE498" s="34" t="e">
        <f>INDEX(Curves!$A$12:$AZ$907,$CA498,DL498)</f>
        <v>#N/A</v>
      </c>
      <c r="BF498" s="34" t="e">
        <f>INDEX(Curves!$A$12:$AZ$907,$CA498,DM498)</f>
        <v>#N/A</v>
      </c>
      <c r="BG498" s="34" t="e">
        <f>INDEX(Curves!$A$12:$AZ$907,$CA498,DN498)</f>
        <v>#N/A</v>
      </c>
      <c r="BH498" s="34"/>
      <c r="BI498" s="34" t="e">
        <f>INDEX(Curves!$A$12:$AZ$907,$CA498,DP498)</f>
        <v>#N/A</v>
      </c>
      <c r="BJ498" s="34" t="e">
        <f>INDEX(Curves!$A$12:$AZ$907,$CA498,DQ498)</f>
        <v>#N/A</v>
      </c>
      <c r="BK498" s="34" t="e">
        <f>INDEX(Curves!$A$12:$AZ$907,$CA498,DR498)</f>
        <v>#N/A</v>
      </c>
      <c r="BL498"/>
      <c r="BM498"/>
      <c r="BN498" s="17">
        <f t="shared" si="583"/>
        <v>36647</v>
      </c>
      <c r="BO498" s="17">
        <f t="shared" ref="BO498:BX498" si="630">EOMONTH(BN498,1)</f>
        <v>36707</v>
      </c>
      <c r="BP498" s="17">
        <f t="shared" si="630"/>
        <v>36738</v>
      </c>
      <c r="BQ498" s="17">
        <f t="shared" si="630"/>
        <v>36769</v>
      </c>
      <c r="BR498" s="17">
        <f t="shared" si="630"/>
        <v>36799</v>
      </c>
      <c r="BS498" s="17">
        <f t="shared" si="630"/>
        <v>36830</v>
      </c>
      <c r="BT498" s="17">
        <f t="shared" si="630"/>
        <v>36860</v>
      </c>
      <c r="BU498" s="17">
        <f t="shared" si="630"/>
        <v>36891</v>
      </c>
      <c r="BV498" s="17">
        <f t="shared" si="630"/>
        <v>36922</v>
      </c>
      <c r="BW498" s="17">
        <f t="shared" si="630"/>
        <v>36950</v>
      </c>
      <c r="BX498" s="17">
        <f t="shared" si="630"/>
        <v>36981</v>
      </c>
      <c r="BY498" s="9"/>
      <c r="CA498" s="12" t="e">
        <f>MATCH(C498,Curves!$C$12:$C$433,0)</f>
        <v>#N/A</v>
      </c>
      <c r="CB498" s="12">
        <f>MATCH(CONCATENATE("NG ",TEXT($BN498,"mmm-yyyy")),Curves!$11:$11,0)</f>
        <v>20</v>
      </c>
      <c r="CC498" s="12">
        <f>MATCH(CONCATENATE("B ",TEXT($BN498,"mmm-yyyy")),Curves!$11:$11,0)</f>
        <v>8</v>
      </c>
      <c r="CD498" s="12">
        <f>MATCH(CONCATENATE("DISC ",TEXT($BN498,"mmm-yyyy")),Curves!$11:$11,0)</f>
        <v>32</v>
      </c>
      <c r="CE498" s="12"/>
      <c r="CF498" s="12">
        <f>MATCH(CONCATENATE("NG ",TEXT($BO498,"mmm-yyyy")),Curves!$11:$11,0)</f>
        <v>21</v>
      </c>
      <c r="CG498" s="12">
        <f>MATCH(CONCATENATE("B ",TEXT($BO498,"mmm-yyyy")),Curves!$11:$11,0)</f>
        <v>9</v>
      </c>
      <c r="CH498" s="12">
        <f>MATCH(CONCATENATE("DISC ",TEXT($BO498,"mmm-yyyy")),Curves!$11:$11,0)</f>
        <v>33</v>
      </c>
      <c r="CI498" s="12"/>
      <c r="CJ498" s="12">
        <f>MATCH(CONCATENATE("NG ",TEXT($BP498,"mmm-yyyy")),Curves!$11:$11,0)</f>
        <v>22</v>
      </c>
      <c r="CK498" s="12">
        <f>MATCH(CONCATENATE("B ",TEXT($BP498,"mmm-yyyy")),Curves!$11:$11,0)</f>
        <v>10</v>
      </c>
      <c r="CL498" s="12">
        <f>MATCH(CONCATENATE("DISC ",TEXT($BP498,"mmm-yyyy")),Curves!$11:$11,0)</f>
        <v>34</v>
      </c>
      <c r="CM498" s="12"/>
      <c r="CN498" s="12">
        <f>MATCH(CONCATENATE("NG ",TEXT($BQ498,"mmm-yyyy")),Curves!$11:$11,0)</f>
        <v>23</v>
      </c>
      <c r="CO498" s="12">
        <f>MATCH(CONCATENATE("B ",TEXT($BQ498,"mmm-yyyy")),Curves!$11:$11,0)</f>
        <v>11</v>
      </c>
      <c r="CP498" s="12">
        <f>MATCH(CONCATENATE("DISC ",TEXT($BQ498,"mmm-yyyy")),Curves!$11:$11,0)</f>
        <v>35</v>
      </c>
      <c r="CQ498" s="12"/>
      <c r="CR498" s="12">
        <f>MATCH(CONCATENATE("NG ",TEXT($BR498,"mmm-yyyy")),Curves!$11:$11,0)</f>
        <v>24</v>
      </c>
      <c r="CS498" s="12">
        <f>MATCH(CONCATENATE("B ",TEXT($BR498,"mmm-yyyy")),Curves!$11:$11,0)</f>
        <v>12</v>
      </c>
      <c r="CT498" s="12">
        <f>MATCH(CONCATENATE("DISC ",TEXT($BR498,"mmm-yyyy")),Curves!$11:$11,0)</f>
        <v>36</v>
      </c>
      <c r="CU498" s="12"/>
      <c r="CV498" s="12">
        <f>MATCH(CONCATENATE("NG ",TEXT($BS498,"mmm-yyyy")),Curves!$11:$11,0)</f>
        <v>25</v>
      </c>
      <c r="CW498" s="12">
        <f>MATCH(CONCATENATE("B ",TEXT($BS498,"mmm-yyyy")),Curves!$11:$11,0)</f>
        <v>13</v>
      </c>
      <c r="CX498" s="12">
        <f>MATCH(CONCATENATE("DISC ",TEXT($BS498,"mmm-yyyy")),Curves!$11:$11,0)</f>
        <v>37</v>
      </c>
      <c r="CY498" s="12"/>
      <c r="CZ498" s="12">
        <f>MATCH(CONCATENATE("NG ",TEXT($BT498,"mmm-yyyy")),Curves!$11:$11,0)</f>
        <v>26</v>
      </c>
      <c r="DA498" s="12">
        <f>MATCH(CONCATENATE("B ",TEXT($BT498,"mmm-yyyy")),Curves!$11:$11,0)</f>
        <v>14</v>
      </c>
      <c r="DB498" s="12">
        <f>MATCH(CONCATENATE("DISC ",TEXT($BT498,"mmm-yyyy")),Curves!$11:$11,0)</f>
        <v>38</v>
      </c>
      <c r="DC498" s="12"/>
      <c r="DD498" s="12">
        <f>MATCH(CONCATENATE("NG ",TEXT($BU498,"mmm-yyyy")),Curves!$11:$11,0)</f>
        <v>27</v>
      </c>
      <c r="DE498" s="12">
        <f>MATCH(CONCATENATE("B ",TEXT($BU498,"mmm-yyyy")),Curves!$11:$11,0)</f>
        <v>15</v>
      </c>
      <c r="DF498" s="12">
        <f>MATCH(CONCATENATE("DISC ",TEXT($BU498,"mmm-yyyy")),Curves!$11:$11,0)</f>
        <v>39</v>
      </c>
      <c r="DG498" s="12"/>
      <c r="DH498" s="12">
        <f>MATCH(CONCATENATE("NG ",TEXT($BV498,"mmm-yyyy")),Curves!$11:$11,0)</f>
        <v>28</v>
      </c>
      <c r="DI498" s="12">
        <f>MATCH(CONCATENATE("B ",TEXT($BV498,"mmm-yyyy")),Curves!$11:$11,0)</f>
        <v>16</v>
      </c>
      <c r="DJ498" s="12">
        <f>MATCH(CONCATENATE("DISC ",TEXT($BV498,"mmm-yyyy")),Curves!$11:$11,0)</f>
        <v>40</v>
      </c>
      <c r="DL498" s="12">
        <f>MATCH(CONCATENATE("NG ",TEXT($BW498,"mmm-yyyy")),Curves!$11:$11,0)</f>
        <v>29</v>
      </c>
      <c r="DM498" s="12">
        <f>MATCH(CONCATENATE("B ",TEXT($BW498,"mmm-yyyy")),Curves!$11:$11,0)</f>
        <v>17</v>
      </c>
      <c r="DN498" s="12">
        <f>MATCH(CONCATENATE("DISC ",TEXT($BW498,"mmm-yyyy")),Curves!$11:$11,0)</f>
        <v>41</v>
      </c>
      <c r="DP498" s="12">
        <f>MATCH(CONCATENATE("NG ",TEXT($BX498,"mmm-yyyy")),Curves!$11:$11,0)</f>
        <v>30</v>
      </c>
      <c r="DQ498" s="12">
        <f>MATCH(CONCATENATE("B ",TEXT($BX498,"mmm-yyyy")),Curves!$11:$11,0)</f>
        <v>18</v>
      </c>
      <c r="DR498" s="12">
        <f>MATCH(CONCATENATE("DISC ",TEXT($BX498,"mmm-yyyy")),Curves!$11:$11,0)</f>
        <v>42</v>
      </c>
    </row>
    <row r="499" spans="2:122" x14ac:dyDescent="0.2">
      <c r="B499" s="6" t="str">
        <f t="shared" si="567"/>
        <v/>
      </c>
      <c r="C499" s="27" t="str">
        <f>IF(Curves!C508&lt;&gt;"",Curves!C508,"")</f>
        <v/>
      </c>
      <c r="D499" s="31"/>
      <c r="E499" s="20" t="e">
        <f t="shared" si="568"/>
        <v>#N/A</v>
      </c>
      <c r="F499" s="20" t="e">
        <f t="shared" si="570"/>
        <v>#N/A</v>
      </c>
      <c r="G499" s="20" t="e">
        <f t="shared" si="571"/>
        <v>#N/A</v>
      </c>
      <c r="H499" s="20" t="e">
        <f t="shared" si="572"/>
        <v>#N/A</v>
      </c>
      <c r="I499" s="20" t="e">
        <f t="shared" si="573"/>
        <v>#N/A</v>
      </c>
      <c r="J499" s="20" t="e">
        <f t="shared" si="574"/>
        <v>#N/A</v>
      </c>
      <c r="K499" s="20" t="e">
        <f t="shared" si="575"/>
        <v>#N/A</v>
      </c>
      <c r="L499" s="20" t="e">
        <f t="shared" si="576"/>
        <v>#N/A</v>
      </c>
      <c r="M499" s="20" t="e">
        <f t="shared" si="577"/>
        <v>#N/A</v>
      </c>
      <c r="N499" s="20" t="e">
        <f t="shared" si="578"/>
        <v>#N/A</v>
      </c>
      <c r="O499" s="21" t="e">
        <f t="shared" si="579"/>
        <v>#N/A</v>
      </c>
      <c r="P499" s="20"/>
      <c r="Q499" s="50" t="e">
        <f t="shared" si="580"/>
        <v>#N/A</v>
      </c>
      <c r="R499" s="50" t="e">
        <f t="shared" si="629"/>
        <v>#N/A</v>
      </c>
      <c r="S499" s="51" t="e">
        <f t="shared" si="581"/>
        <v>#N/A</v>
      </c>
      <c r="U499" s="34" t="e">
        <f>INDEX(Curves!$A$12:$AZ$907,$CA499,CB499)</f>
        <v>#N/A</v>
      </c>
      <c r="V499" s="34" t="e">
        <f>INDEX(Curves!$A$12:$AZ$907,$CA499,CC499)</f>
        <v>#N/A</v>
      </c>
      <c r="W499" s="34" t="e">
        <f>INDEX(Curves!$A$12:$AZ$907,$CA499,CD499)</f>
        <v>#N/A</v>
      </c>
      <c r="X499" s="34"/>
      <c r="Y499" s="34" t="e">
        <f>INDEX(Curves!$A$12:$AZ$907,$CA499,CF499)</f>
        <v>#N/A</v>
      </c>
      <c r="Z499" s="34" t="e">
        <f>INDEX(Curves!$A$12:$AZ$907,$CA499,CG499)</f>
        <v>#N/A</v>
      </c>
      <c r="AA499" s="34" t="e">
        <f>INDEX(Curves!$A$12:$AZ$907,$CA499,CH499)</f>
        <v>#N/A</v>
      </c>
      <c r="AB499" s="34"/>
      <c r="AC499" s="34" t="e">
        <f>INDEX(Curves!$A$12:$AZ$907,$CA499,CJ499)</f>
        <v>#N/A</v>
      </c>
      <c r="AD499" s="34" t="e">
        <f>INDEX(Curves!$A$12:$AZ$907,$CA499,CK499)</f>
        <v>#N/A</v>
      </c>
      <c r="AE499" s="34" t="e">
        <f>INDEX(Curves!$A$12:$AZ$907,$CA499,CL499)</f>
        <v>#N/A</v>
      </c>
      <c r="AF499" s="34"/>
      <c r="AG499" s="34" t="e">
        <f>INDEX(Curves!$A$12:$AZ$907,$CA499,CN499)</f>
        <v>#N/A</v>
      </c>
      <c r="AH499" s="34" t="e">
        <f>INDEX(Curves!$A$12:$AZ$907,$CA499,CO499)</f>
        <v>#N/A</v>
      </c>
      <c r="AI499" s="34" t="e">
        <f>INDEX(Curves!$A$12:$AZ$907,$CA499,CP499)</f>
        <v>#N/A</v>
      </c>
      <c r="AJ499" s="34"/>
      <c r="AK499" s="34" t="e">
        <f>INDEX(Curves!$A$12:$AZ$907,$CA499,CR499)</f>
        <v>#N/A</v>
      </c>
      <c r="AL499" s="34" t="e">
        <f>INDEX(Curves!$A$12:$AZ$907,$CA499,CS499)</f>
        <v>#N/A</v>
      </c>
      <c r="AM499" s="34" t="e">
        <f>INDEX(Curves!$A$12:$AZ$907,$CA499,CT499)</f>
        <v>#N/A</v>
      </c>
      <c r="AN499" s="34"/>
      <c r="AO499" s="34" t="e">
        <f>INDEX(Curves!$A$12:$AZ$907,$CA499,CV499)</f>
        <v>#N/A</v>
      </c>
      <c r="AP499" s="34" t="e">
        <f>INDEX(Curves!$A$12:$AZ$907,$CA499,CW499)</f>
        <v>#N/A</v>
      </c>
      <c r="AQ499" s="34" t="e">
        <f>INDEX(Curves!$A$12:$AZ$907,$CA499,CX499)</f>
        <v>#N/A</v>
      </c>
      <c r="AR499" s="34"/>
      <c r="AS499" s="34" t="e">
        <f>INDEX(Curves!$A$12:$AZ$907,$CA499,CZ499)</f>
        <v>#N/A</v>
      </c>
      <c r="AT499" s="34" t="e">
        <f>INDEX(Curves!$A$12:$AZ$907,$CA499,DA499)</f>
        <v>#N/A</v>
      </c>
      <c r="AU499" s="34" t="e">
        <f>INDEX(Curves!$A$12:$AZ$907,$CA499,DB499)</f>
        <v>#N/A</v>
      </c>
      <c r="AV499" s="34"/>
      <c r="AW499" s="34" t="e">
        <f>INDEX(Curves!$A$12:$AZ$907,$CA499,DD499)</f>
        <v>#N/A</v>
      </c>
      <c r="AX499" s="34" t="e">
        <f>INDEX(Curves!$A$12:$AZ$907,$CA499,DE499)</f>
        <v>#N/A</v>
      </c>
      <c r="AY499" s="34" t="e">
        <f>INDEX(Curves!$A$12:$AZ$907,$CA499,DF499)</f>
        <v>#N/A</v>
      </c>
      <c r="AZ499" s="34"/>
      <c r="BA499" s="34" t="e">
        <f>INDEX(Curves!$A$12:$AZ$907,$CA499,DH499)</f>
        <v>#N/A</v>
      </c>
      <c r="BB499" s="34" t="e">
        <f>INDEX(Curves!$A$12:$AZ$907,$CA499,DI499)</f>
        <v>#N/A</v>
      </c>
      <c r="BC499" s="34" t="e">
        <f>INDEX(Curves!$A$12:$AZ$907,$CA499,DJ499)</f>
        <v>#N/A</v>
      </c>
      <c r="BD499" s="34"/>
      <c r="BE499" s="34" t="e">
        <f>INDEX(Curves!$A$12:$AZ$907,$CA499,DL499)</f>
        <v>#N/A</v>
      </c>
      <c r="BF499" s="34" t="e">
        <f>INDEX(Curves!$A$12:$AZ$907,$CA499,DM499)</f>
        <v>#N/A</v>
      </c>
      <c r="BG499" s="34" t="e">
        <f>INDEX(Curves!$A$12:$AZ$907,$CA499,DN499)</f>
        <v>#N/A</v>
      </c>
      <c r="BH499" s="34"/>
      <c r="BI499" s="34" t="e">
        <f>INDEX(Curves!$A$12:$AZ$907,$CA499,DP499)</f>
        <v>#N/A</v>
      </c>
      <c r="BJ499" s="34" t="e">
        <f>INDEX(Curves!$A$12:$AZ$907,$CA499,DQ499)</f>
        <v>#N/A</v>
      </c>
      <c r="BK499" s="34" t="e">
        <f>INDEX(Curves!$A$12:$AZ$907,$CA499,DR499)</f>
        <v>#N/A</v>
      </c>
      <c r="BL499"/>
      <c r="BM499"/>
      <c r="BN499" s="17">
        <f t="shared" si="583"/>
        <v>36647</v>
      </c>
      <c r="BO499" s="17">
        <f t="shared" ref="BO499:BX499" si="631">EOMONTH(BN499,1)</f>
        <v>36707</v>
      </c>
      <c r="BP499" s="17">
        <f t="shared" si="631"/>
        <v>36738</v>
      </c>
      <c r="BQ499" s="17">
        <f t="shared" si="631"/>
        <v>36769</v>
      </c>
      <c r="BR499" s="17">
        <f t="shared" si="631"/>
        <v>36799</v>
      </c>
      <c r="BS499" s="17">
        <f t="shared" si="631"/>
        <v>36830</v>
      </c>
      <c r="BT499" s="17">
        <f t="shared" si="631"/>
        <v>36860</v>
      </c>
      <c r="BU499" s="17">
        <f t="shared" si="631"/>
        <v>36891</v>
      </c>
      <c r="BV499" s="17">
        <f t="shared" si="631"/>
        <v>36922</v>
      </c>
      <c r="BW499" s="17">
        <f t="shared" si="631"/>
        <v>36950</v>
      </c>
      <c r="BX499" s="17">
        <f t="shared" si="631"/>
        <v>36981</v>
      </c>
      <c r="BY499" s="9"/>
      <c r="CA499" s="12" t="e">
        <f>MATCH(C499,Curves!$C$12:$C$433,0)</f>
        <v>#N/A</v>
      </c>
      <c r="CB499" s="12">
        <f>MATCH(CONCATENATE("NG ",TEXT($BN499,"mmm-yyyy")),Curves!$11:$11,0)</f>
        <v>20</v>
      </c>
      <c r="CC499" s="12">
        <f>MATCH(CONCATENATE("B ",TEXT($BN499,"mmm-yyyy")),Curves!$11:$11,0)</f>
        <v>8</v>
      </c>
      <c r="CD499" s="12">
        <f>MATCH(CONCATENATE("DISC ",TEXT($BN499,"mmm-yyyy")),Curves!$11:$11,0)</f>
        <v>32</v>
      </c>
      <c r="CE499" s="12"/>
      <c r="CF499" s="12">
        <f>MATCH(CONCATENATE("NG ",TEXT($BO499,"mmm-yyyy")),Curves!$11:$11,0)</f>
        <v>21</v>
      </c>
      <c r="CG499" s="12">
        <f>MATCH(CONCATENATE("B ",TEXT($BO499,"mmm-yyyy")),Curves!$11:$11,0)</f>
        <v>9</v>
      </c>
      <c r="CH499" s="12">
        <f>MATCH(CONCATENATE("DISC ",TEXT($BO499,"mmm-yyyy")),Curves!$11:$11,0)</f>
        <v>33</v>
      </c>
      <c r="CI499" s="12"/>
      <c r="CJ499" s="12">
        <f>MATCH(CONCATENATE("NG ",TEXT($BP499,"mmm-yyyy")),Curves!$11:$11,0)</f>
        <v>22</v>
      </c>
      <c r="CK499" s="12">
        <f>MATCH(CONCATENATE("B ",TEXT($BP499,"mmm-yyyy")),Curves!$11:$11,0)</f>
        <v>10</v>
      </c>
      <c r="CL499" s="12">
        <f>MATCH(CONCATENATE("DISC ",TEXT($BP499,"mmm-yyyy")),Curves!$11:$11,0)</f>
        <v>34</v>
      </c>
      <c r="CM499" s="12"/>
      <c r="CN499" s="12">
        <f>MATCH(CONCATENATE("NG ",TEXT($BQ499,"mmm-yyyy")),Curves!$11:$11,0)</f>
        <v>23</v>
      </c>
      <c r="CO499" s="12">
        <f>MATCH(CONCATENATE("B ",TEXT($BQ499,"mmm-yyyy")),Curves!$11:$11,0)</f>
        <v>11</v>
      </c>
      <c r="CP499" s="12">
        <f>MATCH(CONCATENATE("DISC ",TEXT($BQ499,"mmm-yyyy")),Curves!$11:$11,0)</f>
        <v>35</v>
      </c>
      <c r="CQ499" s="12"/>
      <c r="CR499" s="12">
        <f>MATCH(CONCATENATE("NG ",TEXT($BR499,"mmm-yyyy")),Curves!$11:$11,0)</f>
        <v>24</v>
      </c>
      <c r="CS499" s="12">
        <f>MATCH(CONCATENATE("B ",TEXT($BR499,"mmm-yyyy")),Curves!$11:$11,0)</f>
        <v>12</v>
      </c>
      <c r="CT499" s="12">
        <f>MATCH(CONCATENATE("DISC ",TEXT($BR499,"mmm-yyyy")),Curves!$11:$11,0)</f>
        <v>36</v>
      </c>
      <c r="CU499" s="12"/>
      <c r="CV499" s="12">
        <f>MATCH(CONCATENATE("NG ",TEXT($BS499,"mmm-yyyy")),Curves!$11:$11,0)</f>
        <v>25</v>
      </c>
      <c r="CW499" s="12">
        <f>MATCH(CONCATENATE("B ",TEXT($BS499,"mmm-yyyy")),Curves!$11:$11,0)</f>
        <v>13</v>
      </c>
      <c r="CX499" s="12">
        <f>MATCH(CONCATENATE("DISC ",TEXT($BS499,"mmm-yyyy")),Curves!$11:$11,0)</f>
        <v>37</v>
      </c>
      <c r="CY499" s="12"/>
      <c r="CZ499" s="12">
        <f>MATCH(CONCATENATE("NG ",TEXT($BT499,"mmm-yyyy")),Curves!$11:$11,0)</f>
        <v>26</v>
      </c>
      <c r="DA499" s="12">
        <f>MATCH(CONCATENATE("B ",TEXT($BT499,"mmm-yyyy")),Curves!$11:$11,0)</f>
        <v>14</v>
      </c>
      <c r="DB499" s="12">
        <f>MATCH(CONCATENATE("DISC ",TEXT($BT499,"mmm-yyyy")),Curves!$11:$11,0)</f>
        <v>38</v>
      </c>
      <c r="DC499" s="12"/>
      <c r="DD499" s="12">
        <f>MATCH(CONCATENATE("NG ",TEXT($BU499,"mmm-yyyy")),Curves!$11:$11,0)</f>
        <v>27</v>
      </c>
      <c r="DE499" s="12">
        <f>MATCH(CONCATENATE("B ",TEXT($BU499,"mmm-yyyy")),Curves!$11:$11,0)</f>
        <v>15</v>
      </c>
      <c r="DF499" s="12">
        <f>MATCH(CONCATENATE("DISC ",TEXT($BU499,"mmm-yyyy")),Curves!$11:$11,0)</f>
        <v>39</v>
      </c>
      <c r="DG499" s="12"/>
      <c r="DH499" s="12">
        <f>MATCH(CONCATENATE("NG ",TEXT($BV499,"mmm-yyyy")),Curves!$11:$11,0)</f>
        <v>28</v>
      </c>
      <c r="DI499" s="12">
        <f>MATCH(CONCATENATE("B ",TEXT($BV499,"mmm-yyyy")),Curves!$11:$11,0)</f>
        <v>16</v>
      </c>
      <c r="DJ499" s="12">
        <f>MATCH(CONCATENATE("DISC ",TEXT($BV499,"mmm-yyyy")),Curves!$11:$11,0)</f>
        <v>40</v>
      </c>
      <c r="DL499" s="12">
        <f>MATCH(CONCATENATE("NG ",TEXT($BW499,"mmm-yyyy")),Curves!$11:$11,0)</f>
        <v>29</v>
      </c>
      <c r="DM499" s="12">
        <f>MATCH(CONCATENATE("B ",TEXT($BW499,"mmm-yyyy")),Curves!$11:$11,0)</f>
        <v>17</v>
      </c>
      <c r="DN499" s="12">
        <f>MATCH(CONCATENATE("DISC ",TEXT($BW499,"mmm-yyyy")),Curves!$11:$11,0)</f>
        <v>41</v>
      </c>
      <c r="DP499" s="12">
        <f>MATCH(CONCATENATE("NG ",TEXT($BX499,"mmm-yyyy")),Curves!$11:$11,0)</f>
        <v>30</v>
      </c>
      <c r="DQ499" s="12">
        <f>MATCH(CONCATENATE("B ",TEXT($BX499,"mmm-yyyy")),Curves!$11:$11,0)</f>
        <v>18</v>
      </c>
      <c r="DR499" s="12">
        <f>MATCH(CONCATENATE("DISC ",TEXT($BX499,"mmm-yyyy")),Curves!$11:$11,0)</f>
        <v>42</v>
      </c>
    </row>
    <row r="500" spans="2:122" x14ac:dyDescent="0.2">
      <c r="B500" s="6" t="str">
        <f t="shared" si="567"/>
        <v/>
      </c>
      <c r="C500" s="27" t="str">
        <f>IF(Curves!C509&lt;&gt;"",Curves!C509,"")</f>
        <v/>
      </c>
      <c r="D500" s="31"/>
      <c r="E500" s="20" t="e">
        <f t="shared" si="568"/>
        <v>#N/A</v>
      </c>
      <c r="F500" s="20" t="e">
        <f t="shared" si="570"/>
        <v>#N/A</v>
      </c>
      <c r="G500" s="20" t="e">
        <f t="shared" si="571"/>
        <v>#N/A</v>
      </c>
      <c r="H500" s="20" t="e">
        <f t="shared" si="572"/>
        <v>#N/A</v>
      </c>
      <c r="I500" s="20" t="e">
        <f t="shared" si="573"/>
        <v>#N/A</v>
      </c>
      <c r="J500" s="20" t="e">
        <f t="shared" si="574"/>
        <v>#N/A</v>
      </c>
      <c r="K500" s="20" t="e">
        <f t="shared" si="575"/>
        <v>#N/A</v>
      </c>
      <c r="L500" s="20" t="e">
        <f t="shared" si="576"/>
        <v>#N/A</v>
      </c>
      <c r="M500" s="20" t="e">
        <f t="shared" si="577"/>
        <v>#N/A</v>
      </c>
      <c r="N500" s="20" t="e">
        <f t="shared" si="578"/>
        <v>#N/A</v>
      </c>
      <c r="O500" s="21" t="e">
        <f t="shared" si="579"/>
        <v>#N/A</v>
      </c>
      <c r="P500" s="20"/>
      <c r="Q500" s="50" t="e">
        <f t="shared" si="580"/>
        <v>#N/A</v>
      </c>
      <c r="R500" s="50" t="e">
        <f t="shared" si="629"/>
        <v>#N/A</v>
      </c>
      <c r="S500" s="51" t="e">
        <f t="shared" si="581"/>
        <v>#N/A</v>
      </c>
      <c r="U500" s="34" t="e">
        <f>INDEX(Curves!$A$12:$AZ$907,$CA500,CB500)</f>
        <v>#N/A</v>
      </c>
      <c r="V500" s="34" t="e">
        <f>INDEX(Curves!$A$12:$AZ$907,$CA500,CC500)</f>
        <v>#N/A</v>
      </c>
      <c r="W500" s="34" t="e">
        <f>INDEX(Curves!$A$12:$AZ$907,$CA500,CD500)</f>
        <v>#N/A</v>
      </c>
      <c r="X500" s="34"/>
      <c r="Y500" s="34" t="e">
        <f>INDEX(Curves!$A$12:$AZ$907,$CA500,CF500)</f>
        <v>#N/A</v>
      </c>
      <c r="Z500" s="34" t="e">
        <f>INDEX(Curves!$A$12:$AZ$907,$CA500,CG500)</f>
        <v>#N/A</v>
      </c>
      <c r="AA500" s="34" t="e">
        <f>INDEX(Curves!$A$12:$AZ$907,$CA500,CH500)</f>
        <v>#N/A</v>
      </c>
      <c r="AB500" s="34"/>
      <c r="AC500" s="34" t="e">
        <f>INDEX(Curves!$A$12:$AZ$907,$CA500,CJ500)</f>
        <v>#N/A</v>
      </c>
      <c r="AD500" s="34" t="e">
        <f>INDEX(Curves!$A$12:$AZ$907,$CA500,CK500)</f>
        <v>#N/A</v>
      </c>
      <c r="AE500" s="34" t="e">
        <f>INDEX(Curves!$A$12:$AZ$907,$CA500,CL500)</f>
        <v>#N/A</v>
      </c>
      <c r="AF500" s="34"/>
      <c r="AG500" s="34" t="e">
        <f>INDEX(Curves!$A$12:$AZ$907,$CA500,CN500)</f>
        <v>#N/A</v>
      </c>
      <c r="AH500" s="34" t="e">
        <f>INDEX(Curves!$A$12:$AZ$907,$CA500,CO500)</f>
        <v>#N/A</v>
      </c>
      <c r="AI500" s="34" t="e">
        <f>INDEX(Curves!$A$12:$AZ$907,$CA500,CP500)</f>
        <v>#N/A</v>
      </c>
      <c r="AJ500" s="34"/>
      <c r="AK500" s="34" t="e">
        <f>INDEX(Curves!$A$12:$AZ$907,$CA500,CR500)</f>
        <v>#N/A</v>
      </c>
      <c r="AL500" s="34" t="e">
        <f>INDEX(Curves!$A$12:$AZ$907,$CA500,CS500)</f>
        <v>#N/A</v>
      </c>
      <c r="AM500" s="34" t="e">
        <f>INDEX(Curves!$A$12:$AZ$907,$CA500,CT500)</f>
        <v>#N/A</v>
      </c>
      <c r="AN500" s="34"/>
      <c r="AO500" s="34" t="e">
        <f>INDEX(Curves!$A$12:$AZ$907,$CA500,CV500)</f>
        <v>#N/A</v>
      </c>
      <c r="AP500" s="34" t="e">
        <f>INDEX(Curves!$A$12:$AZ$907,$CA500,CW500)</f>
        <v>#N/A</v>
      </c>
      <c r="AQ500" s="34" t="e">
        <f>INDEX(Curves!$A$12:$AZ$907,$CA500,CX500)</f>
        <v>#N/A</v>
      </c>
      <c r="AR500" s="34"/>
      <c r="AS500" s="34" t="e">
        <f>INDEX(Curves!$A$12:$AZ$907,$CA500,CZ500)</f>
        <v>#N/A</v>
      </c>
      <c r="AT500" s="34" t="e">
        <f>INDEX(Curves!$A$12:$AZ$907,$CA500,DA500)</f>
        <v>#N/A</v>
      </c>
      <c r="AU500" s="34" t="e">
        <f>INDEX(Curves!$A$12:$AZ$907,$CA500,DB500)</f>
        <v>#N/A</v>
      </c>
      <c r="AV500" s="34"/>
      <c r="AW500" s="34" t="e">
        <f>INDEX(Curves!$A$12:$AZ$907,$CA500,DD500)</f>
        <v>#N/A</v>
      </c>
      <c r="AX500" s="34" t="e">
        <f>INDEX(Curves!$A$12:$AZ$907,$CA500,DE500)</f>
        <v>#N/A</v>
      </c>
      <c r="AY500" s="34" t="e">
        <f>INDEX(Curves!$A$12:$AZ$907,$CA500,DF500)</f>
        <v>#N/A</v>
      </c>
      <c r="AZ500" s="34"/>
      <c r="BA500" s="34" t="e">
        <f>INDEX(Curves!$A$12:$AZ$907,$CA500,DH500)</f>
        <v>#N/A</v>
      </c>
      <c r="BB500" s="34" t="e">
        <f>INDEX(Curves!$A$12:$AZ$907,$CA500,DI500)</f>
        <v>#N/A</v>
      </c>
      <c r="BC500" s="34" t="e">
        <f>INDEX(Curves!$A$12:$AZ$907,$CA500,DJ500)</f>
        <v>#N/A</v>
      </c>
      <c r="BD500" s="34"/>
      <c r="BE500" s="34" t="e">
        <f>INDEX(Curves!$A$12:$AZ$907,$CA500,DL500)</f>
        <v>#N/A</v>
      </c>
      <c r="BF500" s="34" t="e">
        <f>INDEX(Curves!$A$12:$AZ$907,$CA500,DM500)</f>
        <v>#N/A</v>
      </c>
      <c r="BG500" s="34" t="e">
        <f>INDEX(Curves!$A$12:$AZ$907,$CA500,DN500)</f>
        <v>#N/A</v>
      </c>
      <c r="BH500" s="34"/>
      <c r="BI500" s="34" t="e">
        <f>INDEX(Curves!$A$12:$AZ$907,$CA500,DP500)</f>
        <v>#N/A</v>
      </c>
      <c r="BJ500" s="34" t="e">
        <f>INDEX(Curves!$A$12:$AZ$907,$CA500,DQ500)</f>
        <v>#N/A</v>
      </c>
      <c r="BK500" s="34" t="e">
        <f>INDEX(Curves!$A$12:$AZ$907,$CA500,DR500)</f>
        <v>#N/A</v>
      </c>
      <c r="BL500"/>
      <c r="BM500"/>
      <c r="BN500" s="17">
        <f t="shared" si="583"/>
        <v>36647</v>
      </c>
      <c r="BO500" s="17">
        <f t="shared" ref="BO500:BX500" si="632">EOMONTH(BN500,1)</f>
        <v>36707</v>
      </c>
      <c r="BP500" s="17">
        <f t="shared" si="632"/>
        <v>36738</v>
      </c>
      <c r="BQ500" s="17">
        <f t="shared" si="632"/>
        <v>36769</v>
      </c>
      <c r="BR500" s="17">
        <f t="shared" si="632"/>
        <v>36799</v>
      </c>
      <c r="BS500" s="17">
        <f t="shared" si="632"/>
        <v>36830</v>
      </c>
      <c r="BT500" s="17">
        <f t="shared" si="632"/>
        <v>36860</v>
      </c>
      <c r="BU500" s="17">
        <f t="shared" si="632"/>
        <v>36891</v>
      </c>
      <c r="BV500" s="17">
        <f t="shared" si="632"/>
        <v>36922</v>
      </c>
      <c r="BW500" s="17">
        <f t="shared" si="632"/>
        <v>36950</v>
      </c>
      <c r="BX500" s="17">
        <f t="shared" si="632"/>
        <v>36981</v>
      </c>
      <c r="BY500" s="9"/>
      <c r="CA500" s="12" t="e">
        <f>MATCH(C500,Curves!$C$12:$C$433,0)</f>
        <v>#N/A</v>
      </c>
      <c r="CB500" s="12">
        <f>MATCH(CONCATENATE("NG ",TEXT($BN500,"mmm-yyyy")),Curves!$11:$11,0)</f>
        <v>20</v>
      </c>
      <c r="CC500" s="12">
        <f>MATCH(CONCATENATE("B ",TEXT($BN500,"mmm-yyyy")),Curves!$11:$11,0)</f>
        <v>8</v>
      </c>
      <c r="CD500" s="12">
        <f>MATCH(CONCATENATE("DISC ",TEXT($BN500,"mmm-yyyy")),Curves!$11:$11,0)</f>
        <v>32</v>
      </c>
      <c r="CE500" s="12"/>
      <c r="CF500" s="12">
        <f>MATCH(CONCATENATE("NG ",TEXT($BO500,"mmm-yyyy")),Curves!$11:$11,0)</f>
        <v>21</v>
      </c>
      <c r="CG500" s="12">
        <f>MATCH(CONCATENATE("B ",TEXT($BO500,"mmm-yyyy")),Curves!$11:$11,0)</f>
        <v>9</v>
      </c>
      <c r="CH500" s="12">
        <f>MATCH(CONCATENATE("DISC ",TEXT($BO500,"mmm-yyyy")),Curves!$11:$11,0)</f>
        <v>33</v>
      </c>
      <c r="CI500" s="12"/>
      <c r="CJ500" s="12">
        <f>MATCH(CONCATENATE("NG ",TEXT($BP500,"mmm-yyyy")),Curves!$11:$11,0)</f>
        <v>22</v>
      </c>
      <c r="CK500" s="12">
        <f>MATCH(CONCATENATE("B ",TEXT($BP500,"mmm-yyyy")),Curves!$11:$11,0)</f>
        <v>10</v>
      </c>
      <c r="CL500" s="12">
        <f>MATCH(CONCATENATE("DISC ",TEXT($BP500,"mmm-yyyy")),Curves!$11:$11,0)</f>
        <v>34</v>
      </c>
      <c r="CM500" s="12"/>
      <c r="CN500" s="12">
        <f>MATCH(CONCATENATE("NG ",TEXT($BQ500,"mmm-yyyy")),Curves!$11:$11,0)</f>
        <v>23</v>
      </c>
      <c r="CO500" s="12">
        <f>MATCH(CONCATENATE("B ",TEXT($BQ500,"mmm-yyyy")),Curves!$11:$11,0)</f>
        <v>11</v>
      </c>
      <c r="CP500" s="12">
        <f>MATCH(CONCATENATE("DISC ",TEXT($BQ500,"mmm-yyyy")),Curves!$11:$11,0)</f>
        <v>35</v>
      </c>
      <c r="CQ500" s="12"/>
      <c r="CR500" s="12">
        <f>MATCH(CONCATENATE("NG ",TEXT($BR500,"mmm-yyyy")),Curves!$11:$11,0)</f>
        <v>24</v>
      </c>
      <c r="CS500" s="12">
        <f>MATCH(CONCATENATE("B ",TEXT($BR500,"mmm-yyyy")),Curves!$11:$11,0)</f>
        <v>12</v>
      </c>
      <c r="CT500" s="12">
        <f>MATCH(CONCATENATE("DISC ",TEXT($BR500,"mmm-yyyy")),Curves!$11:$11,0)</f>
        <v>36</v>
      </c>
      <c r="CU500" s="12"/>
      <c r="CV500" s="12">
        <f>MATCH(CONCATENATE("NG ",TEXT($BS500,"mmm-yyyy")),Curves!$11:$11,0)</f>
        <v>25</v>
      </c>
      <c r="CW500" s="12">
        <f>MATCH(CONCATENATE("B ",TEXT($BS500,"mmm-yyyy")),Curves!$11:$11,0)</f>
        <v>13</v>
      </c>
      <c r="CX500" s="12">
        <f>MATCH(CONCATENATE("DISC ",TEXT($BS500,"mmm-yyyy")),Curves!$11:$11,0)</f>
        <v>37</v>
      </c>
      <c r="CY500" s="12"/>
      <c r="CZ500" s="12">
        <f>MATCH(CONCATENATE("NG ",TEXT($BT500,"mmm-yyyy")),Curves!$11:$11,0)</f>
        <v>26</v>
      </c>
      <c r="DA500" s="12">
        <f>MATCH(CONCATENATE("B ",TEXT($BT500,"mmm-yyyy")),Curves!$11:$11,0)</f>
        <v>14</v>
      </c>
      <c r="DB500" s="12">
        <f>MATCH(CONCATENATE("DISC ",TEXT($BT500,"mmm-yyyy")),Curves!$11:$11,0)</f>
        <v>38</v>
      </c>
      <c r="DC500" s="12"/>
      <c r="DD500" s="12">
        <f>MATCH(CONCATENATE("NG ",TEXT($BU500,"mmm-yyyy")),Curves!$11:$11,0)</f>
        <v>27</v>
      </c>
      <c r="DE500" s="12">
        <f>MATCH(CONCATENATE("B ",TEXT($BU500,"mmm-yyyy")),Curves!$11:$11,0)</f>
        <v>15</v>
      </c>
      <c r="DF500" s="12">
        <f>MATCH(CONCATENATE("DISC ",TEXT($BU500,"mmm-yyyy")),Curves!$11:$11,0)</f>
        <v>39</v>
      </c>
      <c r="DG500" s="12"/>
      <c r="DH500" s="12">
        <f>MATCH(CONCATENATE("NG ",TEXT($BV500,"mmm-yyyy")),Curves!$11:$11,0)</f>
        <v>28</v>
      </c>
      <c r="DI500" s="12">
        <f>MATCH(CONCATENATE("B ",TEXT($BV500,"mmm-yyyy")),Curves!$11:$11,0)</f>
        <v>16</v>
      </c>
      <c r="DJ500" s="12">
        <f>MATCH(CONCATENATE("DISC ",TEXT($BV500,"mmm-yyyy")),Curves!$11:$11,0)</f>
        <v>40</v>
      </c>
      <c r="DL500" s="12">
        <f>MATCH(CONCATENATE("NG ",TEXT($BW500,"mmm-yyyy")),Curves!$11:$11,0)</f>
        <v>29</v>
      </c>
      <c r="DM500" s="12">
        <f>MATCH(CONCATENATE("B ",TEXT($BW500,"mmm-yyyy")),Curves!$11:$11,0)</f>
        <v>17</v>
      </c>
      <c r="DN500" s="12">
        <f>MATCH(CONCATENATE("DISC ",TEXT($BW500,"mmm-yyyy")),Curves!$11:$11,0)</f>
        <v>41</v>
      </c>
      <c r="DP500" s="12">
        <f>MATCH(CONCATENATE("NG ",TEXT($BX500,"mmm-yyyy")),Curves!$11:$11,0)</f>
        <v>30</v>
      </c>
      <c r="DQ500" s="12">
        <f>MATCH(CONCATENATE("B ",TEXT($BX500,"mmm-yyyy")),Curves!$11:$11,0)</f>
        <v>18</v>
      </c>
      <c r="DR500" s="12">
        <f>MATCH(CONCATENATE("DISC ",TEXT($BX500,"mmm-yyyy")),Curves!$11:$11,0)</f>
        <v>42</v>
      </c>
    </row>
    <row r="501" spans="2:122" x14ac:dyDescent="0.2">
      <c r="B501" s="6" t="str">
        <f t="shared" si="567"/>
        <v/>
      </c>
      <c r="C501" s="27" t="str">
        <f>IF(Curves!C510&lt;&gt;"",Curves!C510,"")</f>
        <v/>
      </c>
      <c r="D501" s="31"/>
      <c r="E501" s="20" t="e">
        <f t="shared" si="568"/>
        <v>#N/A</v>
      </c>
      <c r="F501" s="20" t="e">
        <f t="shared" si="570"/>
        <v>#N/A</v>
      </c>
      <c r="G501" s="20" t="e">
        <f t="shared" si="571"/>
        <v>#N/A</v>
      </c>
      <c r="H501" s="20" t="e">
        <f t="shared" si="572"/>
        <v>#N/A</v>
      </c>
      <c r="I501" s="20" t="e">
        <f t="shared" si="573"/>
        <v>#N/A</v>
      </c>
      <c r="J501" s="20" t="e">
        <f t="shared" si="574"/>
        <v>#N/A</v>
      </c>
      <c r="K501" s="20" t="e">
        <f t="shared" si="575"/>
        <v>#N/A</v>
      </c>
      <c r="L501" s="20" t="e">
        <f t="shared" si="576"/>
        <v>#N/A</v>
      </c>
      <c r="M501" s="20" t="e">
        <f t="shared" si="577"/>
        <v>#N/A</v>
      </c>
      <c r="N501" s="20" t="e">
        <f t="shared" si="578"/>
        <v>#N/A</v>
      </c>
      <c r="O501" s="21" t="e">
        <f t="shared" si="579"/>
        <v>#N/A</v>
      </c>
      <c r="P501" s="20"/>
      <c r="Q501" s="50" t="e">
        <f t="shared" si="580"/>
        <v>#N/A</v>
      </c>
      <c r="R501" s="50" t="e">
        <f t="shared" si="629"/>
        <v>#N/A</v>
      </c>
      <c r="S501" s="51" t="e">
        <f t="shared" si="581"/>
        <v>#N/A</v>
      </c>
      <c r="U501" s="34" t="e">
        <f>INDEX(Curves!$A$12:$AZ$907,$CA501,CB501)</f>
        <v>#N/A</v>
      </c>
      <c r="V501" s="34" t="e">
        <f>INDEX(Curves!$A$12:$AZ$907,$CA501,CC501)</f>
        <v>#N/A</v>
      </c>
      <c r="W501" s="34" t="e">
        <f>INDEX(Curves!$A$12:$AZ$907,$CA501,CD501)</f>
        <v>#N/A</v>
      </c>
      <c r="X501" s="34"/>
      <c r="Y501" s="34" t="e">
        <f>INDEX(Curves!$A$12:$AZ$907,$CA501,CF501)</f>
        <v>#N/A</v>
      </c>
      <c r="Z501" s="34" t="e">
        <f>INDEX(Curves!$A$12:$AZ$907,$CA501,CG501)</f>
        <v>#N/A</v>
      </c>
      <c r="AA501" s="34" t="e">
        <f>INDEX(Curves!$A$12:$AZ$907,$CA501,CH501)</f>
        <v>#N/A</v>
      </c>
      <c r="AB501" s="34"/>
      <c r="AC501" s="34" t="e">
        <f>INDEX(Curves!$A$12:$AZ$907,$CA501,CJ501)</f>
        <v>#N/A</v>
      </c>
      <c r="AD501" s="34" t="e">
        <f>INDEX(Curves!$A$12:$AZ$907,$CA501,CK501)</f>
        <v>#N/A</v>
      </c>
      <c r="AE501" s="34" t="e">
        <f>INDEX(Curves!$A$12:$AZ$907,$CA501,CL501)</f>
        <v>#N/A</v>
      </c>
      <c r="AF501" s="34"/>
      <c r="AG501" s="34" t="e">
        <f>INDEX(Curves!$A$12:$AZ$907,$CA501,CN501)</f>
        <v>#N/A</v>
      </c>
      <c r="AH501" s="34" t="e">
        <f>INDEX(Curves!$A$12:$AZ$907,$CA501,CO501)</f>
        <v>#N/A</v>
      </c>
      <c r="AI501" s="34" t="e">
        <f>INDEX(Curves!$A$12:$AZ$907,$CA501,CP501)</f>
        <v>#N/A</v>
      </c>
      <c r="AJ501" s="34"/>
      <c r="AK501" s="34" t="e">
        <f>INDEX(Curves!$A$12:$AZ$907,$CA501,CR501)</f>
        <v>#N/A</v>
      </c>
      <c r="AL501" s="34" t="e">
        <f>INDEX(Curves!$A$12:$AZ$907,$CA501,CS501)</f>
        <v>#N/A</v>
      </c>
      <c r="AM501" s="34" t="e">
        <f>INDEX(Curves!$A$12:$AZ$907,$CA501,CT501)</f>
        <v>#N/A</v>
      </c>
      <c r="AN501" s="34"/>
      <c r="AO501" s="34" t="e">
        <f>INDEX(Curves!$A$12:$AZ$907,$CA501,CV501)</f>
        <v>#N/A</v>
      </c>
      <c r="AP501" s="34" t="e">
        <f>INDEX(Curves!$A$12:$AZ$907,$CA501,CW501)</f>
        <v>#N/A</v>
      </c>
      <c r="AQ501" s="34" t="e">
        <f>INDEX(Curves!$A$12:$AZ$907,$CA501,CX501)</f>
        <v>#N/A</v>
      </c>
      <c r="AR501" s="34"/>
      <c r="AS501" s="34" t="e">
        <f>INDEX(Curves!$A$12:$AZ$907,$CA501,CZ501)</f>
        <v>#N/A</v>
      </c>
      <c r="AT501" s="34" t="e">
        <f>INDEX(Curves!$A$12:$AZ$907,$CA501,DA501)</f>
        <v>#N/A</v>
      </c>
      <c r="AU501" s="34" t="e">
        <f>INDEX(Curves!$A$12:$AZ$907,$CA501,DB501)</f>
        <v>#N/A</v>
      </c>
      <c r="AV501" s="34"/>
      <c r="AW501" s="34" t="e">
        <f>INDEX(Curves!$A$12:$AZ$907,$CA501,DD501)</f>
        <v>#N/A</v>
      </c>
      <c r="AX501" s="34" t="e">
        <f>INDEX(Curves!$A$12:$AZ$907,$CA501,DE501)</f>
        <v>#N/A</v>
      </c>
      <c r="AY501" s="34" t="e">
        <f>INDEX(Curves!$A$12:$AZ$907,$CA501,DF501)</f>
        <v>#N/A</v>
      </c>
      <c r="AZ501" s="34"/>
      <c r="BA501" s="34" t="e">
        <f>INDEX(Curves!$A$12:$AZ$907,$CA501,DH501)</f>
        <v>#N/A</v>
      </c>
      <c r="BB501" s="34" t="e">
        <f>INDEX(Curves!$A$12:$AZ$907,$CA501,DI501)</f>
        <v>#N/A</v>
      </c>
      <c r="BC501" s="34" t="e">
        <f>INDEX(Curves!$A$12:$AZ$907,$CA501,DJ501)</f>
        <v>#N/A</v>
      </c>
      <c r="BD501" s="34"/>
      <c r="BE501" s="34" t="e">
        <f>INDEX(Curves!$A$12:$AZ$907,$CA501,DL501)</f>
        <v>#N/A</v>
      </c>
      <c r="BF501" s="34" t="e">
        <f>INDEX(Curves!$A$12:$AZ$907,$CA501,DM501)</f>
        <v>#N/A</v>
      </c>
      <c r="BG501" s="34" t="e">
        <f>INDEX(Curves!$A$12:$AZ$907,$CA501,DN501)</f>
        <v>#N/A</v>
      </c>
      <c r="BH501" s="34"/>
      <c r="BI501" s="34" t="e">
        <f>INDEX(Curves!$A$12:$AZ$907,$CA501,DP501)</f>
        <v>#N/A</v>
      </c>
      <c r="BJ501" s="34" t="e">
        <f>INDEX(Curves!$A$12:$AZ$907,$CA501,DQ501)</f>
        <v>#N/A</v>
      </c>
      <c r="BK501" s="34" t="e">
        <f>INDEX(Curves!$A$12:$AZ$907,$CA501,DR501)</f>
        <v>#N/A</v>
      </c>
      <c r="BL501"/>
      <c r="BM501"/>
      <c r="BN501" s="17">
        <f t="shared" si="583"/>
        <v>36647</v>
      </c>
      <c r="BO501" s="17">
        <f t="shared" ref="BO501:BX501" si="633">EOMONTH(BN501,1)</f>
        <v>36707</v>
      </c>
      <c r="BP501" s="17">
        <f t="shared" si="633"/>
        <v>36738</v>
      </c>
      <c r="BQ501" s="17">
        <f t="shared" si="633"/>
        <v>36769</v>
      </c>
      <c r="BR501" s="17">
        <f t="shared" si="633"/>
        <v>36799</v>
      </c>
      <c r="BS501" s="17">
        <f t="shared" si="633"/>
        <v>36830</v>
      </c>
      <c r="BT501" s="17">
        <f t="shared" si="633"/>
        <v>36860</v>
      </c>
      <c r="BU501" s="17">
        <f t="shared" si="633"/>
        <v>36891</v>
      </c>
      <c r="BV501" s="17">
        <f t="shared" si="633"/>
        <v>36922</v>
      </c>
      <c r="BW501" s="17">
        <f t="shared" si="633"/>
        <v>36950</v>
      </c>
      <c r="BX501" s="17">
        <f t="shared" si="633"/>
        <v>36981</v>
      </c>
      <c r="BY501" s="9"/>
      <c r="CA501" s="12" t="e">
        <f>MATCH(C501,Curves!$C$12:$C$433,0)</f>
        <v>#N/A</v>
      </c>
      <c r="CB501" s="12">
        <f>MATCH(CONCATENATE("NG ",TEXT($BN501,"mmm-yyyy")),Curves!$11:$11,0)</f>
        <v>20</v>
      </c>
      <c r="CC501" s="12">
        <f>MATCH(CONCATENATE("B ",TEXT($BN501,"mmm-yyyy")),Curves!$11:$11,0)</f>
        <v>8</v>
      </c>
      <c r="CD501" s="12">
        <f>MATCH(CONCATENATE("DISC ",TEXT($BN501,"mmm-yyyy")),Curves!$11:$11,0)</f>
        <v>32</v>
      </c>
      <c r="CE501" s="12"/>
      <c r="CF501" s="12">
        <f>MATCH(CONCATENATE("NG ",TEXT($BO501,"mmm-yyyy")),Curves!$11:$11,0)</f>
        <v>21</v>
      </c>
      <c r="CG501" s="12">
        <f>MATCH(CONCATENATE("B ",TEXT($BO501,"mmm-yyyy")),Curves!$11:$11,0)</f>
        <v>9</v>
      </c>
      <c r="CH501" s="12">
        <f>MATCH(CONCATENATE("DISC ",TEXT($BO501,"mmm-yyyy")),Curves!$11:$11,0)</f>
        <v>33</v>
      </c>
      <c r="CI501" s="12"/>
      <c r="CJ501" s="12">
        <f>MATCH(CONCATENATE("NG ",TEXT($BP501,"mmm-yyyy")),Curves!$11:$11,0)</f>
        <v>22</v>
      </c>
      <c r="CK501" s="12">
        <f>MATCH(CONCATENATE("B ",TEXT($BP501,"mmm-yyyy")),Curves!$11:$11,0)</f>
        <v>10</v>
      </c>
      <c r="CL501" s="12">
        <f>MATCH(CONCATENATE("DISC ",TEXT($BP501,"mmm-yyyy")),Curves!$11:$11,0)</f>
        <v>34</v>
      </c>
      <c r="CM501" s="12"/>
      <c r="CN501" s="12">
        <f>MATCH(CONCATENATE("NG ",TEXT($BQ501,"mmm-yyyy")),Curves!$11:$11,0)</f>
        <v>23</v>
      </c>
      <c r="CO501" s="12">
        <f>MATCH(CONCATENATE("B ",TEXT($BQ501,"mmm-yyyy")),Curves!$11:$11,0)</f>
        <v>11</v>
      </c>
      <c r="CP501" s="12">
        <f>MATCH(CONCATENATE("DISC ",TEXT($BQ501,"mmm-yyyy")),Curves!$11:$11,0)</f>
        <v>35</v>
      </c>
      <c r="CQ501" s="12"/>
      <c r="CR501" s="12">
        <f>MATCH(CONCATENATE("NG ",TEXT($BR501,"mmm-yyyy")),Curves!$11:$11,0)</f>
        <v>24</v>
      </c>
      <c r="CS501" s="12">
        <f>MATCH(CONCATENATE("B ",TEXT($BR501,"mmm-yyyy")),Curves!$11:$11,0)</f>
        <v>12</v>
      </c>
      <c r="CT501" s="12">
        <f>MATCH(CONCATENATE("DISC ",TEXT($BR501,"mmm-yyyy")),Curves!$11:$11,0)</f>
        <v>36</v>
      </c>
      <c r="CU501" s="12"/>
      <c r="CV501" s="12">
        <f>MATCH(CONCATENATE("NG ",TEXT($BS501,"mmm-yyyy")),Curves!$11:$11,0)</f>
        <v>25</v>
      </c>
      <c r="CW501" s="12">
        <f>MATCH(CONCATENATE("B ",TEXT($BS501,"mmm-yyyy")),Curves!$11:$11,0)</f>
        <v>13</v>
      </c>
      <c r="CX501" s="12">
        <f>MATCH(CONCATENATE("DISC ",TEXT($BS501,"mmm-yyyy")),Curves!$11:$11,0)</f>
        <v>37</v>
      </c>
      <c r="CY501" s="12"/>
      <c r="CZ501" s="12">
        <f>MATCH(CONCATENATE("NG ",TEXT($BT501,"mmm-yyyy")),Curves!$11:$11,0)</f>
        <v>26</v>
      </c>
      <c r="DA501" s="12">
        <f>MATCH(CONCATENATE("B ",TEXT($BT501,"mmm-yyyy")),Curves!$11:$11,0)</f>
        <v>14</v>
      </c>
      <c r="DB501" s="12">
        <f>MATCH(CONCATENATE("DISC ",TEXT($BT501,"mmm-yyyy")),Curves!$11:$11,0)</f>
        <v>38</v>
      </c>
      <c r="DC501" s="12"/>
      <c r="DD501" s="12">
        <f>MATCH(CONCATENATE("NG ",TEXT($BU501,"mmm-yyyy")),Curves!$11:$11,0)</f>
        <v>27</v>
      </c>
      <c r="DE501" s="12">
        <f>MATCH(CONCATENATE("B ",TEXT($BU501,"mmm-yyyy")),Curves!$11:$11,0)</f>
        <v>15</v>
      </c>
      <c r="DF501" s="12">
        <f>MATCH(CONCATENATE("DISC ",TEXT($BU501,"mmm-yyyy")),Curves!$11:$11,0)</f>
        <v>39</v>
      </c>
      <c r="DG501" s="12"/>
      <c r="DH501" s="12">
        <f>MATCH(CONCATENATE("NG ",TEXT($BV501,"mmm-yyyy")),Curves!$11:$11,0)</f>
        <v>28</v>
      </c>
      <c r="DI501" s="12">
        <f>MATCH(CONCATENATE("B ",TEXT($BV501,"mmm-yyyy")),Curves!$11:$11,0)</f>
        <v>16</v>
      </c>
      <c r="DJ501" s="12">
        <f>MATCH(CONCATENATE("DISC ",TEXT($BV501,"mmm-yyyy")),Curves!$11:$11,0)</f>
        <v>40</v>
      </c>
      <c r="DL501" s="12">
        <f>MATCH(CONCATENATE("NG ",TEXT($BW501,"mmm-yyyy")),Curves!$11:$11,0)</f>
        <v>29</v>
      </c>
      <c r="DM501" s="12">
        <f>MATCH(CONCATENATE("B ",TEXT($BW501,"mmm-yyyy")),Curves!$11:$11,0)</f>
        <v>17</v>
      </c>
      <c r="DN501" s="12">
        <f>MATCH(CONCATENATE("DISC ",TEXT($BW501,"mmm-yyyy")),Curves!$11:$11,0)</f>
        <v>41</v>
      </c>
      <c r="DP501" s="12">
        <f>MATCH(CONCATENATE("NG ",TEXT($BX501,"mmm-yyyy")),Curves!$11:$11,0)</f>
        <v>30</v>
      </c>
      <c r="DQ501" s="12">
        <f>MATCH(CONCATENATE("B ",TEXT($BX501,"mmm-yyyy")),Curves!$11:$11,0)</f>
        <v>18</v>
      </c>
      <c r="DR501" s="12">
        <f>MATCH(CONCATENATE("DISC ",TEXT($BX501,"mmm-yyyy")),Curves!$11:$11,0)</f>
        <v>42</v>
      </c>
    </row>
    <row r="502" spans="2:122" x14ac:dyDescent="0.2">
      <c r="B502" s="6" t="str">
        <f t="shared" si="567"/>
        <v/>
      </c>
      <c r="C502" s="27" t="str">
        <f>IF(Curves!C511&lt;&gt;"",Curves!C511,"")</f>
        <v/>
      </c>
      <c r="D502" s="31"/>
      <c r="E502" s="20" t="e">
        <f t="shared" si="568"/>
        <v>#N/A</v>
      </c>
      <c r="F502" s="20" t="e">
        <f t="shared" si="570"/>
        <v>#N/A</v>
      </c>
      <c r="G502" s="20" t="e">
        <f t="shared" si="571"/>
        <v>#N/A</v>
      </c>
      <c r="H502" s="20" t="e">
        <f t="shared" si="572"/>
        <v>#N/A</v>
      </c>
      <c r="I502" s="20" t="e">
        <f t="shared" si="573"/>
        <v>#N/A</v>
      </c>
      <c r="J502" s="20" t="e">
        <f t="shared" si="574"/>
        <v>#N/A</v>
      </c>
      <c r="K502" s="20" t="e">
        <f t="shared" si="575"/>
        <v>#N/A</v>
      </c>
      <c r="L502" s="20" t="e">
        <f t="shared" si="576"/>
        <v>#N/A</v>
      </c>
      <c r="M502" s="20" t="e">
        <f t="shared" si="577"/>
        <v>#N/A</v>
      </c>
      <c r="N502" s="20" t="e">
        <f t="shared" si="578"/>
        <v>#N/A</v>
      </c>
      <c r="O502" s="21" t="e">
        <f t="shared" si="579"/>
        <v>#N/A</v>
      </c>
      <c r="P502" s="20"/>
      <c r="Q502" s="50" t="e">
        <f t="shared" si="580"/>
        <v>#N/A</v>
      </c>
      <c r="R502" s="50" t="e">
        <f t="shared" si="629"/>
        <v>#N/A</v>
      </c>
      <c r="S502" s="51" t="e">
        <f t="shared" si="581"/>
        <v>#N/A</v>
      </c>
      <c r="U502" s="34" t="e">
        <f>INDEX(Curves!$A$12:$AZ$907,$CA502,CB502)</f>
        <v>#N/A</v>
      </c>
      <c r="V502" s="34" t="e">
        <f>INDEX(Curves!$A$12:$AZ$907,$CA502,CC502)</f>
        <v>#N/A</v>
      </c>
      <c r="W502" s="34" t="e">
        <f>INDEX(Curves!$A$12:$AZ$907,$CA502,CD502)</f>
        <v>#N/A</v>
      </c>
      <c r="X502" s="34"/>
      <c r="Y502" s="34" t="e">
        <f>INDEX(Curves!$A$12:$AZ$907,$CA502,CF502)</f>
        <v>#N/A</v>
      </c>
      <c r="Z502" s="34" t="e">
        <f>INDEX(Curves!$A$12:$AZ$907,$CA502,CG502)</f>
        <v>#N/A</v>
      </c>
      <c r="AA502" s="34" t="e">
        <f>INDEX(Curves!$A$12:$AZ$907,$CA502,CH502)</f>
        <v>#N/A</v>
      </c>
      <c r="AB502" s="34"/>
      <c r="AC502" s="34" t="e">
        <f>INDEX(Curves!$A$12:$AZ$907,$CA502,CJ502)</f>
        <v>#N/A</v>
      </c>
      <c r="AD502" s="34" t="e">
        <f>INDEX(Curves!$A$12:$AZ$907,$CA502,CK502)</f>
        <v>#N/A</v>
      </c>
      <c r="AE502" s="34" t="e">
        <f>INDEX(Curves!$A$12:$AZ$907,$CA502,CL502)</f>
        <v>#N/A</v>
      </c>
      <c r="AF502" s="34"/>
      <c r="AG502" s="34" t="e">
        <f>INDEX(Curves!$A$12:$AZ$907,$CA502,CN502)</f>
        <v>#N/A</v>
      </c>
      <c r="AH502" s="34" t="e">
        <f>INDEX(Curves!$A$12:$AZ$907,$CA502,CO502)</f>
        <v>#N/A</v>
      </c>
      <c r="AI502" s="34" t="e">
        <f>INDEX(Curves!$A$12:$AZ$907,$CA502,CP502)</f>
        <v>#N/A</v>
      </c>
      <c r="AJ502" s="34"/>
      <c r="AK502" s="34" t="e">
        <f>INDEX(Curves!$A$12:$AZ$907,$CA502,CR502)</f>
        <v>#N/A</v>
      </c>
      <c r="AL502" s="34" t="e">
        <f>INDEX(Curves!$A$12:$AZ$907,$CA502,CS502)</f>
        <v>#N/A</v>
      </c>
      <c r="AM502" s="34" t="e">
        <f>INDEX(Curves!$A$12:$AZ$907,$CA502,CT502)</f>
        <v>#N/A</v>
      </c>
      <c r="AN502" s="34"/>
      <c r="AO502" s="34" t="e">
        <f>INDEX(Curves!$A$12:$AZ$907,$CA502,CV502)</f>
        <v>#N/A</v>
      </c>
      <c r="AP502" s="34" t="e">
        <f>INDEX(Curves!$A$12:$AZ$907,$CA502,CW502)</f>
        <v>#N/A</v>
      </c>
      <c r="AQ502" s="34" t="e">
        <f>INDEX(Curves!$A$12:$AZ$907,$CA502,CX502)</f>
        <v>#N/A</v>
      </c>
      <c r="AR502" s="34"/>
      <c r="AS502" s="34" t="e">
        <f>INDEX(Curves!$A$12:$AZ$907,$CA502,CZ502)</f>
        <v>#N/A</v>
      </c>
      <c r="AT502" s="34" t="e">
        <f>INDEX(Curves!$A$12:$AZ$907,$CA502,DA502)</f>
        <v>#N/A</v>
      </c>
      <c r="AU502" s="34" t="e">
        <f>INDEX(Curves!$A$12:$AZ$907,$CA502,DB502)</f>
        <v>#N/A</v>
      </c>
      <c r="AV502" s="34"/>
      <c r="AW502" s="34" t="e">
        <f>INDEX(Curves!$A$12:$AZ$907,$CA502,DD502)</f>
        <v>#N/A</v>
      </c>
      <c r="AX502" s="34" t="e">
        <f>INDEX(Curves!$A$12:$AZ$907,$CA502,DE502)</f>
        <v>#N/A</v>
      </c>
      <c r="AY502" s="34" t="e">
        <f>INDEX(Curves!$A$12:$AZ$907,$CA502,DF502)</f>
        <v>#N/A</v>
      </c>
      <c r="AZ502" s="34"/>
      <c r="BA502" s="34" t="e">
        <f>INDEX(Curves!$A$12:$AZ$907,$CA502,DH502)</f>
        <v>#N/A</v>
      </c>
      <c r="BB502" s="34" t="e">
        <f>INDEX(Curves!$A$12:$AZ$907,$CA502,DI502)</f>
        <v>#N/A</v>
      </c>
      <c r="BC502" s="34" t="e">
        <f>INDEX(Curves!$A$12:$AZ$907,$CA502,DJ502)</f>
        <v>#N/A</v>
      </c>
      <c r="BD502" s="34"/>
      <c r="BE502" s="34" t="e">
        <f>INDEX(Curves!$A$12:$AZ$907,$CA502,DL502)</f>
        <v>#N/A</v>
      </c>
      <c r="BF502" s="34" t="e">
        <f>INDEX(Curves!$A$12:$AZ$907,$CA502,DM502)</f>
        <v>#N/A</v>
      </c>
      <c r="BG502" s="34" t="e">
        <f>INDEX(Curves!$A$12:$AZ$907,$CA502,DN502)</f>
        <v>#N/A</v>
      </c>
      <c r="BH502" s="34"/>
      <c r="BI502" s="34" t="e">
        <f>INDEX(Curves!$A$12:$AZ$907,$CA502,DP502)</f>
        <v>#N/A</v>
      </c>
      <c r="BJ502" s="34" t="e">
        <f>INDEX(Curves!$A$12:$AZ$907,$CA502,DQ502)</f>
        <v>#N/A</v>
      </c>
      <c r="BK502" s="34" t="e">
        <f>INDEX(Curves!$A$12:$AZ$907,$CA502,DR502)</f>
        <v>#N/A</v>
      </c>
      <c r="BL502"/>
      <c r="BM502"/>
      <c r="BN502" s="17">
        <f t="shared" si="583"/>
        <v>36647</v>
      </c>
      <c r="BO502" s="17">
        <f t="shared" ref="BO502:BX502" si="634">EOMONTH(BN502,1)</f>
        <v>36707</v>
      </c>
      <c r="BP502" s="17">
        <f t="shared" si="634"/>
        <v>36738</v>
      </c>
      <c r="BQ502" s="17">
        <f t="shared" si="634"/>
        <v>36769</v>
      </c>
      <c r="BR502" s="17">
        <f t="shared" si="634"/>
        <v>36799</v>
      </c>
      <c r="BS502" s="17">
        <f t="shared" si="634"/>
        <v>36830</v>
      </c>
      <c r="BT502" s="17">
        <f t="shared" si="634"/>
        <v>36860</v>
      </c>
      <c r="BU502" s="17">
        <f t="shared" si="634"/>
        <v>36891</v>
      </c>
      <c r="BV502" s="17">
        <f t="shared" si="634"/>
        <v>36922</v>
      </c>
      <c r="BW502" s="17">
        <f t="shared" si="634"/>
        <v>36950</v>
      </c>
      <c r="BX502" s="17">
        <f t="shared" si="634"/>
        <v>36981</v>
      </c>
      <c r="BY502" s="9"/>
      <c r="CA502" s="12" t="e">
        <f>MATCH(C502,Curves!$C$12:$C$433,0)</f>
        <v>#N/A</v>
      </c>
      <c r="CB502" s="12">
        <f>MATCH(CONCATENATE("NG ",TEXT($BN502,"mmm-yyyy")),Curves!$11:$11,0)</f>
        <v>20</v>
      </c>
      <c r="CC502" s="12">
        <f>MATCH(CONCATENATE("B ",TEXT($BN502,"mmm-yyyy")),Curves!$11:$11,0)</f>
        <v>8</v>
      </c>
      <c r="CD502" s="12">
        <f>MATCH(CONCATENATE("DISC ",TEXT($BN502,"mmm-yyyy")),Curves!$11:$11,0)</f>
        <v>32</v>
      </c>
      <c r="CE502" s="12"/>
      <c r="CF502" s="12">
        <f>MATCH(CONCATENATE("NG ",TEXT($BO502,"mmm-yyyy")),Curves!$11:$11,0)</f>
        <v>21</v>
      </c>
      <c r="CG502" s="12">
        <f>MATCH(CONCATENATE("B ",TEXT($BO502,"mmm-yyyy")),Curves!$11:$11,0)</f>
        <v>9</v>
      </c>
      <c r="CH502" s="12">
        <f>MATCH(CONCATENATE("DISC ",TEXT($BO502,"mmm-yyyy")),Curves!$11:$11,0)</f>
        <v>33</v>
      </c>
      <c r="CI502" s="12"/>
      <c r="CJ502" s="12">
        <f>MATCH(CONCATENATE("NG ",TEXT($BP502,"mmm-yyyy")),Curves!$11:$11,0)</f>
        <v>22</v>
      </c>
      <c r="CK502" s="12">
        <f>MATCH(CONCATENATE("B ",TEXT($BP502,"mmm-yyyy")),Curves!$11:$11,0)</f>
        <v>10</v>
      </c>
      <c r="CL502" s="12">
        <f>MATCH(CONCATENATE("DISC ",TEXT($BP502,"mmm-yyyy")),Curves!$11:$11,0)</f>
        <v>34</v>
      </c>
      <c r="CM502" s="12"/>
      <c r="CN502" s="12">
        <f>MATCH(CONCATENATE("NG ",TEXT($BQ502,"mmm-yyyy")),Curves!$11:$11,0)</f>
        <v>23</v>
      </c>
      <c r="CO502" s="12">
        <f>MATCH(CONCATENATE("B ",TEXT($BQ502,"mmm-yyyy")),Curves!$11:$11,0)</f>
        <v>11</v>
      </c>
      <c r="CP502" s="12">
        <f>MATCH(CONCATENATE("DISC ",TEXT($BQ502,"mmm-yyyy")),Curves!$11:$11,0)</f>
        <v>35</v>
      </c>
      <c r="CQ502" s="12"/>
      <c r="CR502" s="12">
        <f>MATCH(CONCATENATE("NG ",TEXT($BR502,"mmm-yyyy")),Curves!$11:$11,0)</f>
        <v>24</v>
      </c>
      <c r="CS502" s="12">
        <f>MATCH(CONCATENATE("B ",TEXT($BR502,"mmm-yyyy")),Curves!$11:$11,0)</f>
        <v>12</v>
      </c>
      <c r="CT502" s="12">
        <f>MATCH(CONCATENATE("DISC ",TEXT($BR502,"mmm-yyyy")),Curves!$11:$11,0)</f>
        <v>36</v>
      </c>
      <c r="CU502" s="12"/>
      <c r="CV502" s="12">
        <f>MATCH(CONCATENATE("NG ",TEXT($BS502,"mmm-yyyy")),Curves!$11:$11,0)</f>
        <v>25</v>
      </c>
      <c r="CW502" s="12">
        <f>MATCH(CONCATENATE("B ",TEXT($BS502,"mmm-yyyy")),Curves!$11:$11,0)</f>
        <v>13</v>
      </c>
      <c r="CX502" s="12">
        <f>MATCH(CONCATENATE("DISC ",TEXT($BS502,"mmm-yyyy")),Curves!$11:$11,0)</f>
        <v>37</v>
      </c>
      <c r="CY502" s="12"/>
      <c r="CZ502" s="12">
        <f>MATCH(CONCATENATE("NG ",TEXT($BT502,"mmm-yyyy")),Curves!$11:$11,0)</f>
        <v>26</v>
      </c>
      <c r="DA502" s="12">
        <f>MATCH(CONCATENATE("B ",TEXT($BT502,"mmm-yyyy")),Curves!$11:$11,0)</f>
        <v>14</v>
      </c>
      <c r="DB502" s="12">
        <f>MATCH(CONCATENATE("DISC ",TEXT($BT502,"mmm-yyyy")),Curves!$11:$11,0)</f>
        <v>38</v>
      </c>
      <c r="DC502" s="12"/>
      <c r="DD502" s="12">
        <f>MATCH(CONCATENATE("NG ",TEXT($BU502,"mmm-yyyy")),Curves!$11:$11,0)</f>
        <v>27</v>
      </c>
      <c r="DE502" s="12">
        <f>MATCH(CONCATENATE("B ",TEXT($BU502,"mmm-yyyy")),Curves!$11:$11,0)</f>
        <v>15</v>
      </c>
      <c r="DF502" s="12">
        <f>MATCH(CONCATENATE("DISC ",TEXT($BU502,"mmm-yyyy")),Curves!$11:$11,0)</f>
        <v>39</v>
      </c>
      <c r="DG502" s="12"/>
      <c r="DH502" s="12">
        <f>MATCH(CONCATENATE("NG ",TEXT($BV502,"mmm-yyyy")),Curves!$11:$11,0)</f>
        <v>28</v>
      </c>
      <c r="DI502" s="12">
        <f>MATCH(CONCATENATE("B ",TEXT($BV502,"mmm-yyyy")),Curves!$11:$11,0)</f>
        <v>16</v>
      </c>
      <c r="DJ502" s="12">
        <f>MATCH(CONCATENATE("DISC ",TEXT($BV502,"mmm-yyyy")),Curves!$11:$11,0)</f>
        <v>40</v>
      </c>
      <c r="DL502" s="12">
        <f>MATCH(CONCATENATE("NG ",TEXT($BW502,"mmm-yyyy")),Curves!$11:$11,0)</f>
        <v>29</v>
      </c>
      <c r="DM502" s="12">
        <f>MATCH(CONCATENATE("B ",TEXT($BW502,"mmm-yyyy")),Curves!$11:$11,0)</f>
        <v>17</v>
      </c>
      <c r="DN502" s="12">
        <f>MATCH(CONCATENATE("DISC ",TEXT($BW502,"mmm-yyyy")),Curves!$11:$11,0)</f>
        <v>41</v>
      </c>
      <c r="DP502" s="12">
        <f>MATCH(CONCATENATE("NG ",TEXT($BX502,"mmm-yyyy")),Curves!$11:$11,0)</f>
        <v>30</v>
      </c>
      <c r="DQ502" s="12">
        <f>MATCH(CONCATENATE("B ",TEXT($BX502,"mmm-yyyy")),Curves!$11:$11,0)</f>
        <v>18</v>
      </c>
      <c r="DR502" s="12">
        <f>MATCH(CONCATENATE("DISC ",TEXT($BX502,"mmm-yyyy")),Curves!$11:$11,0)</f>
        <v>42</v>
      </c>
    </row>
    <row r="503" spans="2:122" x14ac:dyDescent="0.2">
      <c r="B503" s="6" t="str">
        <f t="shared" si="567"/>
        <v/>
      </c>
      <c r="C503" s="27" t="str">
        <f>IF(Curves!C512&lt;&gt;"",Curves!C512,"")</f>
        <v/>
      </c>
      <c r="D503" s="31"/>
      <c r="E503" s="20" t="e">
        <f t="shared" si="568"/>
        <v>#N/A</v>
      </c>
      <c r="F503" s="20" t="e">
        <f t="shared" si="570"/>
        <v>#N/A</v>
      </c>
      <c r="G503" s="20" t="e">
        <f t="shared" si="571"/>
        <v>#N/A</v>
      </c>
      <c r="H503" s="20" t="e">
        <f t="shared" si="572"/>
        <v>#N/A</v>
      </c>
      <c r="I503" s="20" t="e">
        <f t="shared" si="573"/>
        <v>#N/A</v>
      </c>
      <c r="J503" s="20" t="e">
        <f t="shared" si="574"/>
        <v>#N/A</v>
      </c>
      <c r="K503" s="20" t="e">
        <f t="shared" si="575"/>
        <v>#N/A</v>
      </c>
      <c r="L503" s="20" t="e">
        <f t="shared" si="576"/>
        <v>#N/A</v>
      </c>
      <c r="M503" s="20" t="e">
        <f t="shared" si="577"/>
        <v>#N/A</v>
      </c>
      <c r="N503" s="20" t="e">
        <f t="shared" si="578"/>
        <v>#N/A</v>
      </c>
      <c r="O503" s="21" t="e">
        <f t="shared" si="579"/>
        <v>#N/A</v>
      </c>
      <c r="P503" s="20"/>
      <c r="Q503" s="50" t="e">
        <f t="shared" si="580"/>
        <v>#N/A</v>
      </c>
      <c r="R503" s="50" t="e">
        <f t="shared" si="629"/>
        <v>#N/A</v>
      </c>
      <c r="S503" s="51" t="e">
        <f t="shared" si="581"/>
        <v>#N/A</v>
      </c>
      <c r="U503" s="34" t="e">
        <f>INDEX(Curves!$A$12:$AZ$907,$CA503,CB503)</f>
        <v>#N/A</v>
      </c>
      <c r="V503" s="34" t="e">
        <f>INDEX(Curves!$A$12:$AZ$907,$CA503,CC503)</f>
        <v>#N/A</v>
      </c>
      <c r="W503" s="34" t="e">
        <f>INDEX(Curves!$A$12:$AZ$907,$CA503,CD503)</f>
        <v>#N/A</v>
      </c>
      <c r="X503" s="34"/>
      <c r="Y503" s="34" t="e">
        <f>INDEX(Curves!$A$12:$AZ$907,$CA503,CF503)</f>
        <v>#N/A</v>
      </c>
      <c r="Z503" s="34" t="e">
        <f>INDEX(Curves!$A$12:$AZ$907,$CA503,CG503)</f>
        <v>#N/A</v>
      </c>
      <c r="AA503" s="34" t="e">
        <f>INDEX(Curves!$A$12:$AZ$907,$CA503,CH503)</f>
        <v>#N/A</v>
      </c>
      <c r="AB503" s="34"/>
      <c r="AC503" s="34" t="e">
        <f>INDEX(Curves!$A$12:$AZ$907,$CA503,CJ503)</f>
        <v>#N/A</v>
      </c>
      <c r="AD503" s="34" t="e">
        <f>INDEX(Curves!$A$12:$AZ$907,$CA503,CK503)</f>
        <v>#N/A</v>
      </c>
      <c r="AE503" s="34" t="e">
        <f>INDEX(Curves!$A$12:$AZ$907,$CA503,CL503)</f>
        <v>#N/A</v>
      </c>
      <c r="AF503" s="34"/>
      <c r="AG503" s="34" t="e">
        <f>INDEX(Curves!$A$12:$AZ$907,$CA503,CN503)</f>
        <v>#N/A</v>
      </c>
      <c r="AH503" s="34" t="e">
        <f>INDEX(Curves!$A$12:$AZ$907,$CA503,CO503)</f>
        <v>#N/A</v>
      </c>
      <c r="AI503" s="34" t="e">
        <f>INDEX(Curves!$A$12:$AZ$907,$CA503,CP503)</f>
        <v>#N/A</v>
      </c>
      <c r="AJ503" s="34"/>
      <c r="AK503" s="34" t="e">
        <f>INDEX(Curves!$A$12:$AZ$907,$CA503,CR503)</f>
        <v>#N/A</v>
      </c>
      <c r="AL503" s="34" t="e">
        <f>INDEX(Curves!$A$12:$AZ$907,$CA503,CS503)</f>
        <v>#N/A</v>
      </c>
      <c r="AM503" s="34" t="e">
        <f>INDEX(Curves!$A$12:$AZ$907,$CA503,CT503)</f>
        <v>#N/A</v>
      </c>
      <c r="AN503" s="34"/>
      <c r="AO503" s="34" t="e">
        <f>INDEX(Curves!$A$12:$AZ$907,$CA503,CV503)</f>
        <v>#N/A</v>
      </c>
      <c r="AP503" s="34" t="e">
        <f>INDEX(Curves!$A$12:$AZ$907,$CA503,CW503)</f>
        <v>#N/A</v>
      </c>
      <c r="AQ503" s="34" t="e">
        <f>INDEX(Curves!$A$12:$AZ$907,$CA503,CX503)</f>
        <v>#N/A</v>
      </c>
      <c r="AR503" s="34"/>
      <c r="AS503" s="34" t="e">
        <f>INDEX(Curves!$A$12:$AZ$907,$CA503,CZ503)</f>
        <v>#N/A</v>
      </c>
      <c r="AT503" s="34" t="e">
        <f>INDEX(Curves!$A$12:$AZ$907,$CA503,DA503)</f>
        <v>#N/A</v>
      </c>
      <c r="AU503" s="34" t="e">
        <f>INDEX(Curves!$A$12:$AZ$907,$CA503,DB503)</f>
        <v>#N/A</v>
      </c>
      <c r="AV503" s="34"/>
      <c r="AW503" s="34" t="e">
        <f>INDEX(Curves!$A$12:$AZ$907,$CA503,DD503)</f>
        <v>#N/A</v>
      </c>
      <c r="AX503" s="34" t="e">
        <f>INDEX(Curves!$A$12:$AZ$907,$CA503,DE503)</f>
        <v>#N/A</v>
      </c>
      <c r="AY503" s="34" t="e">
        <f>INDEX(Curves!$A$12:$AZ$907,$CA503,DF503)</f>
        <v>#N/A</v>
      </c>
      <c r="AZ503" s="34"/>
      <c r="BA503" s="34" t="e">
        <f>INDEX(Curves!$A$12:$AZ$907,$CA503,DH503)</f>
        <v>#N/A</v>
      </c>
      <c r="BB503" s="34" t="e">
        <f>INDEX(Curves!$A$12:$AZ$907,$CA503,DI503)</f>
        <v>#N/A</v>
      </c>
      <c r="BC503" s="34" t="e">
        <f>INDEX(Curves!$A$12:$AZ$907,$CA503,DJ503)</f>
        <v>#N/A</v>
      </c>
      <c r="BD503" s="34"/>
      <c r="BE503" s="34" t="e">
        <f>INDEX(Curves!$A$12:$AZ$907,$CA503,DL503)</f>
        <v>#N/A</v>
      </c>
      <c r="BF503" s="34" t="e">
        <f>INDEX(Curves!$A$12:$AZ$907,$CA503,DM503)</f>
        <v>#N/A</v>
      </c>
      <c r="BG503" s="34" t="e">
        <f>INDEX(Curves!$A$12:$AZ$907,$CA503,DN503)</f>
        <v>#N/A</v>
      </c>
      <c r="BH503" s="34"/>
      <c r="BI503" s="34" t="e">
        <f>INDEX(Curves!$A$12:$AZ$907,$CA503,DP503)</f>
        <v>#N/A</v>
      </c>
      <c r="BJ503" s="34" t="e">
        <f>INDEX(Curves!$A$12:$AZ$907,$CA503,DQ503)</f>
        <v>#N/A</v>
      </c>
      <c r="BK503" s="34" t="e">
        <f>INDEX(Curves!$A$12:$AZ$907,$CA503,DR503)</f>
        <v>#N/A</v>
      </c>
      <c r="BL503"/>
      <c r="BM503"/>
      <c r="BN503" s="17">
        <f t="shared" si="583"/>
        <v>36647</v>
      </c>
      <c r="BO503" s="17">
        <f t="shared" ref="BO503:BX503" si="635">EOMONTH(BN503,1)</f>
        <v>36707</v>
      </c>
      <c r="BP503" s="17">
        <f t="shared" si="635"/>
        <v>36738</v>
      </c>
      <c r="BQ503" s="17">
        <f t="shared" si="635"/>
        <v>36769</v>
      </c>
      <c r="BR503" s="17">
        <f t="shared" si="635"/>
        <v>36799</v>
      </c>
      <c r="BS503" s="17">
        <f t="shared" si="635"/>
        <v>36830</v>
      </c>
      <c r="BT503" s="17">
        <f t="shared" si="635"/>
        <v>36860</v>
      </c>
      <c r="BU503" s="17">
        <f t="shared" si="635"/>
        <v>36891</v>
      </c>
      <c r="BV503" s="17">
        <f t="shared" si="635"/>
        <v>36922</v>
      </c>
      <c r="BW503" s="17">
        <f t="shared" si="635"/>
        <v>36950</v>
      </c>
      <c r="BX503" s="17">
        <f t="shared" si="635"/>
        <v>36981</v>
      </c>
      <c r="BY503" s="9"/>
      <c r="CA503" s="12" t="e">
        <f>MATCH(C503,Curves!$C$12:$C$433,0)</f>
        <v>#N/A</v>
      </c>
      <c r="CB503" s="12">
        <f>MATCH(CONCATENATE("NG ",TEXT($BN503,"mmm-yyyy")),Curves!$11:$11,0)</f>
        <v>20</v>
      </c>
      <c r="CC503" s="12">
        <f>MATCH(CONCATENATE("B ",TEXT($BN503,"mmm-yyyy")),Curves!$11:$11,0)</f>
        <v>8</v>
      </c>
      <c r="CD503" s="12">
        <f>MATCH(CONCATENATE("DISC ",TEXT($BN503,"mmm-yyyy")),Curves!$11:$11,0)</f>
        <v>32</v>
      </c>
      <c r="CE503" s="12"/>
      <c r="CF503" s="12">
        <f>MATCH(CONCATENATE("NG ",TEXT($BO503,"mmm-yyyy")),Curves!$11:$11,0)</f>
        <v>21</v>
      </c>
      <c r="CG503" s="12">
        <f>MATCH(CONCATENATE("B ",TEXT($BO503,"mmm-yyyy")),Curves!$11:$11,0)</f>
        <v>9</v>
      </c>
      <c r="CH503" s="12">
        <f>MATCH(CONCATENATE("DISC ",TEXT($BO503,"mmm-yyyy")),Curves!$11:$11,0)</f>
        <v>33</v>
      </c>
      <c r="CI503" s="12"/>
      <c r="CJ503" s="12">
        <f>MATCH(CONCATENATE("NG ",TEXT($BP503,"mmm-yyyy")),Curves!$11:$11,0)</f>
        <v>22</v>
      </c>
      <c r="CK503" s="12">
        <f>MATCH(CONCATENATE("B ",TEXT($BP503,"mmm-yyyy")),Curves!$11:$11,0)</f>
        <v>10</v>
      </c>
      <c r="CL503" s="12">
        <f>MATCH(CONCATENATE("DISC ",TEXT($BP503,"mmm-yyyy")),Curves!$11:$11,0)</f>
        <v>34</v>
      </c>
      <c r="CM503" s="12"/>
      <c r="CN503" s="12">
        <f>MATCH(CONCATENATE("NG ",TEXT($BQ503,"mmm-yyyy")),Curves!$11:$11,0)</f>
        <v>23</v>
      </c>
      <c r="CO503" s="12">
        <f>MATCH(CONCATENATE("B ",TEXT($BQ503,"mmm-yyyy")),Curves!$11:$11,0)</f>
        <v>11</v>
      </c>
      <c r="CP503" s="12">
        <f>MATCH(CONCATENATE("DISC ",TEXT($BQ503,"mmm-yyyy")),Curves!$11:$11,0)</f>
        <v>35</v>
      </c>
      <c r="CQ503" s="12"/>
      <c r="CR503" s="12">
        <f>MATCH(CONCATENATE("NG ",TEXT($BR503,"mmm-yyyy")),Curves!$11:$11,0)</f>
        <v>24</v>
      </c>
      <c r="CS503" s="12">
        <f>MATCH(CONCATENATE("B ",TEXT($BR503,"mmm-yyyy")),Curves!$11:$11,0)</f>
        <v>12</v>
      </c>
      <c r="CT503" s="12">
        <f>MATCH(CONCATENATE("DISC ",TEXT($BR503,"mmm-yyyy")),Curves!$11:$11,0)</f>
        <v>36</v>
      </c>
      <c r="CU503" s="12"/>
      <c r="CV503" s="12">
        <f>MATCH(CONCATENATE("NG ",TEXT($BS503,"mmm-yyyy")),Curves!$11:$11,0)</f>
        <v>25</v>
      </c>
      <c r="CW503" s="12">
        <f>MATCH(CONCATENATE("B ",TEXT($BS503,"mmm-yyyy")),Curves!$11:$11,0)</f>
        <v>13</v>
      </c>
      <c r="CX503" s="12">
        <f>MATCH(CONCATENATE("DISC ",TEXT($BS503,"mmm-yyyy")),Curves!$11:$11,0)</f>
        <v>37</v>
      </c>
      <c r="CY503" s="12"/>
      <c r="CZ503" s="12">
        <f>MATCH(CONCATENATE("NG ",TEXT($BT503,"mmm-yyyy")),Curves!$11:$11,0)</f>
        <v>26</v>
      </c>
      <c r="DA503" s="12">
        <f>MATCH(CONCATENATE("B ",TEXT($BT503,"mmm-yyyy")),Curves!$11:$11,0)</f>
        <v>14</v>
      </c>
      <c r="DB503" s="12">
        <f>MATCH(CONCATENATE("DISC ",TEXT($BT503,"mmm-yyyy")),Curves!$11:$11,0)</f>
        <v>38</v>
      </c>
      <c r="DC503" s="12"/>
      <c r="DD503" s="12">
        <f>MATCH(CONCATENATE("NG ",TEXT($BU503,"mmm-yyyy")),Curves!$11:$11,0)</f>
        <v>27</v>
      </c>
      <c r="DE503" s="12">
        <f>MATCH(CONCATENATE("B ",TEXT($BU503,"mmm-yyyy")),Curves!$11:$11,0)</f>
        <v>15</v>
      </c>
      <c r="DF503" s="12">
        <f>MATCH(CONCATENATE("DISC ",TEXT($BU503,"mmm-yyyy")),Curves!$11:$11,0)</f>
        <v>39</v>
      </c>
      <c r="DG503" s="12"/>
      <c r="DH503" s="12">
        <f>MATCH(CONCATENATE("NG ",TEXT($BV503,"mmm-yyyy")),Curves!$11:$11,0)</f>
        <v>28</v>
      </c>
      <c r="DI503" s="12">
        <f>MATCH(CONCATENATE("B ",TEXT($BV503,"mmm-yyyy")),Curves!$11:$11,0)</f>
        <v>16</v>
      </c>
      <c r="DJ503" s="12">
        <f>MATCH(CONCATENATE("DISC ",TEXT($BV503,"mmm-yyyy")),Curves!$11:$11,0)</f>
        <v>40</v>
      </c>
      <c r="DL503" s="12">
        <f>MATCH(CONCATENATE("NG ",TEXT($BW503,"mmm-yyyy")),Curves!$11:$11,0)</f>
        <v>29</v>
      </c>
      <c r="DM503" s="12">
        <f>MATCH(CONCATENATE("B ",TEXT($BW503,"mmm-yyyy")),Curves!$11:$11,0)</f>
        <v>17</v>
      </c>
      <c r="DN503" s="12">
        <f>MATCH(CONCATENATE("DISC ",TEXT($BW503,"mmm-yyyy")),Curves!$11:$11,0)</f>
        <v>41</v>
      </c>
      <c r="DP503" s="12">
        <f>MATCH(CONCATENATE("NG ",TEXT($BX503,"mmm-yyyy")),Curves!$11:$11,0)</f>
        <v>30</v>
      </c>
      <c r="DQ503" s="12">
        <f>MATCH(CONCATENATE("B ",TEXT($BX503,"mmm-yyyy")),Curves!$11:$11,0)</f>
        <v>18</v>
      </c>
      <c r="DR503" s="12">
        <f>MATCH(CONCATENATE("DISC ",TEXT($BX503,"mmm-yyyy")),Curves!$11:$11,0)</f>
        <v>42</v>
      </c>
    </row>
    <row r="504" spans="2:122" x14ac:dyDescent="0.2">
      <c r="B504" s="6" t="str">
        <f t="shared" si="567"/>
        <v/>
      </c>
      <c r="C504" s="27" t="str">
        <f>IF(Curves!C513&lt;&gt;"",Curves!C513,"")</f>
        <v/>
      </c>
      <c r="D504" s="31"/>
      <c r="E504" s="20" t="e">
        <f t="shared" si="568"/>
        <v>#N/A</v>
      </c>
      <c r="F504" s="20" t="e">
        <f t="shared" si="570"/>
        <v>#N/A</v>
      </c>
      <c r="G504" s="20" t="e">
        <f t="shared" si="571"/>
        <v>#N/A</v>
      </c>
      <c r="H504" s="20" t="e">
        <f t="shared" si="572"/>
        <v>#N/A</v>
      </c>
      <c r="I504" s="20" t="e">
        <f t="shared" si="573"/>
        <v>#N/A</v>
      </c>
      <c r="J504" s="20" t="e">
        <f t="shared" si="574"/>
        <v>#N/A</v>
      </c>
      <c r="K504" s="20" t="e">
        <f t="shared" si="575"/>
        <v>#N/A</v>
      </c>
      <c r="L504" s="20" t="e">
        <f t="shared" si="576"/>
        <v>#N/A</v>
      </c>
      <c r="M504" s="20" t="e">
        <f t="shared" si="577"/>
        <v>#N/A</v>
      </c>
      <c r="N504" s="20" t="e">
        <f t="shared" si="578"/>
        <v>#N/A</v>
      </c>
      <c r="O504" s="21" t="e">
        <f t="shared" si="579"/>
        <v>#N/A</v>
      </c>
      <c r="P504" s="20"/>
      <c r="Q504" s="50" t="e">
        <f t="shared" si="580"/>
        <v>#N/A</v>
      </c>
      <c r="R504" s="50" t="e">
        <f t="shared" si="629"/>
        <v>#N/A</v>
      </c>
      <c r="S504" s="51" t="e">
        <f t="shared" si="581"/>
        <v>#N/A</v>
      </c>
      <c r="U504" s="34" t="e">
        <f>INDEX(Curves!$A$12:$AZ$907,$CA504,CB504)</f>
        <v>#N/A</v>
      </c>
      <c r="V504" s="34" t="e">
        <f>INDEX(Curves!$A$12:$AZ$907,$CA504,CC504)</f>
        <v>#N/A</v>
      </c>
      <c r="W504" s="34" t="e">
        <f>INDEX(Curves!$A$12:$AZ$907,$CA504,CD504)</f>
        <v>#N/A</v>
      </c>
      <c r="X504" s="34"/>
      <c r="Y504" s="34" t="e">
        <f>INDEX(Curves!$A$12:$AZ$907,$CA504,CF504)</f>
        <v>#N/A</v>
      </c>
      <c r="Z504" s="34" t="e">
        <f>INDEX(Curves!$A$12:$AZ$907,$CA504,CG504)</f>
        <v>#N/A</v>
      </c>
      <c r="AA504" s="34" t="e">
        <f>INDEX(Curves!$A$12:$AZ$907,$CA504,CH504)</f>
        <v>#N/A</v>
      </c>
      <c r="AB504" s="34"/>
      <c r="AC504" s="34" t="e">
        <f>INDEX(Curves!$A$12:$AZ$907,$CA504,CJ504)</f>
        <v>#N/A</v>
      </c>
      <c r="AD504" s="34" t="e">
        <f>INDEX(Curves!$A$12:$AZ$907,$CA504,CK504)</f>
        <v>#N/A</v>
      </c>
      <c r="AE504" s="34" t="e">
        <f>INDEX(Curves!$A$12:$AZ$907,$CA504,CL504)</f>
        <v>#N/A</v>
      </c>
      <c r="AF504" s="34"/>
      <c r="AG504" s="34" t="e">
        <f>INDEX(Curves!$A$12:$AZ$907,$CA504,CN504)</f>
        <v>#N/A</v>
      </c>
      <c r="AH504" s="34" t="e">
        <f>INDEX(Curves!$A$12:$AZ$907,$CA504,CO504)</f>
        <v>#N/A</v>
      </c>
      <c r="AI504" s="34" t="e">
        <f>INDEX(Curves!$A$12:$AZ$907,$CA504,CP504)</f>
        <v>#N/A</v>
      </c>
      <c r="AJ504" s="34"/>
      <c r="AK504" s="34" t="e">
        <f>INDEX(Curves!$A$12:$AZ$907,$CA504,CR504)</f>
        <v>#N/A</v>
      </c>
      <c r="AL504" s="34" t="e">
        <f>INDEX(Curves!$A$12:$AZ$907,$CA504,CS504)</f>
        <v>#N/A</v>
      </c>
      <c r="AM504" s="34" t="e">
        <f>INDEX(Curves!$A$12:$AZ$907,$CA504,CT504)</f>
        <v>#N/A</v>
      </c>
      <c r="AN504" s="34"/>
      <c r="AO504" s="34" t="e">
        <f>INDEX(Curves!$A$12:$AZ$907,$CA504,CV504)</f>
        <v>#N/A</v>
      </c>
      <c r="AP504" s="34" t="e">
        <f>INDEX(Curves!$A$12:$AZ$907,$CA504,CW504)</f>
        <v>#N/A</v>
      </c>
      <c r="AQ504" s="34" t="e">
        <f>INDEX(Curves!$A$12:$AZ$907,$CA504,CX504)</f>
        <v>#N/A</v>
      </c>
      <c r="AR504" s="34"/>
      <c r="AS504" s="34" t="e">
        <f>INDEX(Curves!$A$12:$AZ$907,$CA504,CZ504)</f>
        <v>#N/A</v>
      </c>
      <c r="AT504" s="34" t="e">
        <f>INDEX(Curves!$A$12:$AZ$907,$CA504,DA504)</f>
        <v>#N/A</v>
      </c>
      <c r="AU504" s="34" t="e">
        <f>INDEX(Curves!$A$12:$AZ$907,$CA504,DB504)</f>
        <v>#N/A</v>
      </c>
      <c r="AV504" s="34"/>
      <c r="AW504" s="34" t="e">
        <f>INDEX(Curves!$A$12:$AZ$907,$CA504,DD504)</f>
        <v>#N/A</v>
      </c>
      <c r="AX504" s="34" t="e">
        <f>INDEX(Curves!$A$12:$AZ$907,$CA504,DE504)</f>
        <v>#N/A</v>
      </c>
      <c r="AY504" s="34" t="e">
        <f>INDEX(Curves!$A$12:$AZ$907,$CA504,DF504)</f>
        <v>#N/A</v>
      </c>
      <c r="AZ504" s="34"/>
      <c r="BA504" s="34" t="e">
        <f>INDEX(Curves!$A$12:$AZ$907,$CA504,DH504)</f>
        <v>#N/A</v>
      </c>
      <c r="BB504" s="34" t="e">
        <f>INDEX(Curves!$A$12:$AZ$907,$CA504,DI504)</f>
        <v>#N/A</v>
      </c>
      <c r="BC504" s="34" t="e">
        <f>INDEX(Curves!$A$12:$AZ$907,$CA504,DJ504)</f>
        <v>#N/A</v>
      </c>
      <c r="BD504" s="34"/>
      <c r="BE504" s="34" t="e">
        <f>INDEX(Curves!$A$12:$AZ$907,$CA504,DL504)</f>
        <v>#N/A</v>
      </c>
      <c r="BF504" s="34" t="e">
        <f>INDEX(Curves!$A$12:$AZ$907,$CA504,DM504)</f>
        <v>#N/A</v>
      </c>
      <c r="BG504" s="34" t="e">
        <f>INDEX(Curves!$A$12:$AZ$907,$CA504,DN504)</f>
        <v>#N/A</v>
      </c>
      <c r="BH504" s="34"/>
      <c r="BI504" s="34" t="e">
        <f>INDEX(Curves!$A$12:$AZ$907,$CA504,DP504)</f>
        <v>#N/A</v>
      </c>
      <c r="BJ504" s="34" t="e">
        <f>INDEX(Curves!$A$12:$AZ$907,$CA504,DQ504)</f>
        <v>#N/A</v>
      </c>
      <c r="BK504" s="34" t="e">
        <f>INDEX(Curves!$A$12:$AZ$907,$CA504,DR504)</f>
        <v>#N/A</v>
      </c>
      <c r="BL504"/>
      <c r="BM504"/>
      <c r="BN504" s="17">
        <f t="shared" si="583"/>
        <v>36647</v>
      </c>
      <c r="BO504" s="17">
        <f t="shared" ref="BO504:BX504" si="636">EOMONTH(BN504,1)</f>
        <v>36707</v>
      </c>
      <c r="BP504" s="17">
        <f t="shared" si="636"/>
        <v>36738</v>
      </c>
      <c r="BQ504" s="17">
        <f t="shared" si="636"/>
        <v>36769</v>
      </c>
      <c r="BR504" s="17">
        <f t="shared" si="636"/>
        <v>36799</v>
      </c>
      <c r="BS504" s="17">
        <f t="shared" si="636"/>
        <v>36830</v>
      </c>
      <c r="BT504" s="17">
        <f t="shared" si="636"/>
        <v>36860</v>
      </c>
      <c r="BU504" s="17">
        <f t="shared" si="636"/>
        <v>36891</v>
      </c>
      <c r="BV504" s="17">
        <f t="shared" si="636"/>
        <v>36922</v>
      </c>
      <c r="BW504" s="17">
        <f t="shared" si="636"/>
        <v>36950</v>
      </c>
      <c r="BX504" s="17">
        <f t="shared" si="636"/>
        <v>36981</v>
      </c>
      <c r="BY504" s="9"/>
      <c r="CA504" s="12" t="e">
        <f>MATCH(C504,Curves!$C$12:$C$433,0)</f>
        <v>#N/A</v>
      </c>
      <c r="CB504" s="12">
        <f>MATCH(CONCATENATE("NG ",TEXT($BN504,"mmm-yyyy")),Curves!$11:$11,0)</f>
        <v>20</v>
      </c>
      <c r="CC504" s="12">
        <f>MATCH(CONCATENATE("B ",TEXT($BN504,"mmm-yyyy")),Curves!$11:$11,0)</f>
        <v>8</v>
      </c>
      <c r="CD504" s="12">
        <f>MATCH(CONCATENATE("DISC ",TEXT($BN504,"mmm-yyyy")),Curves!$11:$11,0)</f>
        <v>32</v>
      </c>
      <c r="CE504" s="12"/>
      <c r="CF504" s="12">
        <f>MATCH(CONCATENATE("NG ",TEXT($BO504,"mmm-yyyy")),Curves!$11:$11,0)</f>
        <v>21</v>
      </c>
      <c r="CG504" s="12">
        <f>MATCH(CONCATENATE("B ",TEXT($BO504,"mmm-yyyy")),Curves!$11:$11,0)</f>
        <v>9</v>
      </c>
      <c r="CH504" s="12">
        <f>MATCH(CONCATENATE("DISC ",TEXT($BO504,"mmm-yyyy")),Curves!$11:$11,0)</f>
        <v>33</v>
      </c>
      <c r="CI504" s="12"/>
      <c r="CJ504" s="12">
        <f>MATCH(CONCATENATE("NG ",TEXT($BP504,"mmm-yyyy")),Curves!$11:$11,0)</f>
        <v>22</v>
      </c>
      <c r="CK504" s="12">
        <f>MATCH(CONCATENATE("B ",TEXT($BP504,"mmm-yyyy")),Curves!$11:$11,0)</f>
        <v>10</v>
      </c>
      <c r="CL504" s="12">
        <f>MATCH(CONCATENATE("DISC ",TEXT($BP504,"mmm-yyyy")),Curves!$11:$11,0)</f>
        <v>34</v>
      </c>
      <c r="CM504" s="12"/>
      <c r="CN504" s="12">
        <f>MATCH(CONCATENATE("NG ",TEXT($BQ504,"mmm-yyyy")),Curves!$11:$11,0)</f>
        <v>23</v>
      </c>
      <c r="CO504" s="12">
        <f>MATCH(CONCATENATE("B ",TEXT($BQ504,"mmm-yyyy")),Curves!$11:$11,0)</f>
        <v>11</v>
      </c>
      <c r="CP504" s="12">
        <f>MATCH(CONCATENATE("DISC ",TEXT($BQ504,"mmm-yyyy")),Curves!$11:$11,0)</f>
        <v>35</v>
      </c>
      <c r="CQ504" s="12"/>
      <c r="CR504" s="12">
        <f>MATCH(CONCATENATE("NG ",TEXT($BR504,"mmm-yyyy")),Curves!$11:$11,0)</f>
        <v>24</v>
      </c>
      <c r="CS504" s="12">
        <f>MATCH(CONCATENATE("B ",TEXT($BR504,"mmm-yyyy")),Curves!$11:$11,0)</f>
        <v>12</v>
      </c>
      <c r="CT504" s="12">
        <f>MATCH(CONCATENATE("DISC ",TEXT($BR504,"mmm-yyyy")),Curves!$11:$11,0)</f>
        <v>36</v>
      </c>
      <c r="CU504" s="12"/>
      <c r="CV504" s="12">
        <f>MATCH(CONCATENATE("NG ",TEXT($BS504,"mmm-yyyy")),Curves!$11:$11,0)</f>
        <v>25</v>
      </c>
      <c r="CW504" s="12">
        <f>MATCH(CONCATENATE("B ",TEXT($BS504,"mmm-yyyy")),Curves!$11:$11,0)</f>
        <v>13</v>
      </c>
      <c r="CX504" s="12">
        <f>MATCH(CONCATENATE("DISC ",TEXT($BS504,"mmm-yyyy")),Curves!$11:$11,0)</f>
        <v>37</v>
      </c>
      <c r="CY504" s="12"/>
      <c r="CZ504" s="12">
        <f>MATCH(CONCATENATE("NG ",TEXT($BT504,"mmm-yyyy")),Curves!$11:$11,0)</f>
        <v>26</v>
      </c>
      <c r="DA504" s="12">
        <f>MATCH(CONCATENATE("B ",TEXT($BT504,"mmm-yyyy")),Curves!$11:$11,0)</f>
        <v>14</v>
      </c>
      <c r="DB504" s="12">
        <f>MATCH(CONCATENATE("DISC ",TEXT($BT504,"mmm-yyyy")),Curves!$11:$11,0)</f>
        <v>38</v>
      </c>
      <c r="DC504" s="12"/>
      <c r="DD504" s="12">
        <f>MATCH(CONCATENATE("NG ",TEXT($BU504,"mmm-yyyy")),Curves!$11:$11,0)</f>
        <v>27</v>
      </c>
      <c r="DE504" s="12">
        <f>MATCH(CONCATENATE("B ",TEXT($BU504,"mmm-yyyy")),Curves!$11:$11,0)</f>
        <v>15</v>
      </c>
      <c r="DF504" s="12">
        <f>MATCH(CONCATENATE("DISC ",TEXT($BU504,"mmm-yyyy")),Curves!$11:$11,0)</f>
        <v>39</v>
      </c>
      <c r="DG504" s="12"/>
      <c r="DH504" s="12">
        <f>MATCH(CONCATENATE("NG ",TEXT($BV504,"mmm-yyyy")),Curves!$11:$11,0)</f>
        <v>28</v>
      </c>
      <c r="DI504" s="12">
        <f>MATCH(CONCATENATE("B ",TEXT($BV504,"mmm-yyyy")),Curves!$11:$11,0)</f>
        <v>16</v>
      </c>
      <c r="DJ504" s="12">
        <f>MATCH(CONCATENATE("DISC ",TEXT($BV504,"mmm-yyyy")),Curves!$11:$11,0)</f>
        <v>40</v>
      </c>
      <c r="DL504" s="12">
        <f>MATCH(CONCATENATE("NG ",TEXT($BW504,"mmm-yyyy")),Curves!$11:$11,0)</f>
        <v>29</v>
      </c>
      <c r="DM504" s="12">
        <f>MATCH(CONCATENATE("B ",TEXT($BW504,"mmm-yyyy")),Curves!$11:$11,0)</f>
        <v>17</v>
      </c>
      <c r="DN504" s="12">
        <f>MATCH(CONCATENATE("DISC ",TEXT($BW504,"mmm-yyyy")),Curves!$11:$11,0)</f>
        <v>41</v>
      </c>
      <c r="DP504" s="12">
        <f>MATCH(CONCATENATE("NG ",TEXT($BX504,"mmm-yyyy")),Curves!$11:$11,0)</f>
        <v>30</v>
      </c>
      <c r="DQ504" s="12">
        <f>MATCH(CONCATENATE("B ",TEXT($BX504,"mmm-yyyy")),Curves!$11:$11,0)</f>
        <v>18</v>
      </c>
      <c r="DR504" s="12">
        <f>MATCH(CONCATENATE("DISC ",TEXT($BX504,"mmm-yyyy")),Curves!$11:$11,0)</f>
        <v>42</v>
      </c>
    </row>
    <row r="505" spans="2:122" x14ac:dyDescent="0.2">
      <c r="B505" s="6" t="str">
        <f t="shared" si="567"/>
        <v/>
      </c>
      <c r="C505" s="27" t="str">
        <f>IF(Curves!C514&lt;&gt;"",Curves!C514,"")</f>
        <v/>
      </c>
      <c r="D505" s="31"/>
      <c r="E505" s="20" t="e">
        <f t="shared" si="568"/>
        <v>#N/A</v>
      </c>
      <c r="F505" s="20" t="e">
        <f t="shared" si="570"/>
        <v>#N/A</v>
      </c>
      <c r="G505" s="20" t="e">
        <f t="shared" si="571"/>
        <v>#N/A</v>
      </c>
      <c r="H505" s="20" t="e">
        <f t="shared" si="572"/>
        <v>#N/A</v>
      </c>
      <c r="I505" s="20" t="e">
        <f t="shared" si="573"/>
        <v>#N/A</v>
      </c>
      <c r="J505" s="20" t="e">
        <f t="shared" si="574"/>
        <v>#N/A</v>
      </c>
      <c r="K505" s="20" t="e">
        <f t="shared" si="575"/>
        <v>#N/A</v>
      </c>
      <c r="L505" s="20" t="e">
        <f t="shared" si="576"/>
        <v>#N/A</v>
      </c>
      <c r="M505" s="20" t="e">
        <f t="shared" si="577"/>
        <v>#N/A</v>
      </c>
      <c r="N505" s="20" t="e">
        <f t="shared" si="578"/>
        <v>#N/A</v>
      </c>
      <c r="O505" s="21" t="e">
        <f t="shared" si="579"/>
        <v>#N/A</v>
      </c>
      <c r="P505" s="20"/>
      <c r="Q505" s="50" t="e">
        <f t="shared" si="580"/>
        <v>#N/A</v>
      </c>
      <c r="R505" s="50" t="e">
        <f t="shared" si="629"/>
        <v>#N/A</v>
      </c>
      <c r="S505" s="51" t="e">
        <f t="shared" si="581"/>
        <v>#N/A</v>
      </c>
      <c r="U505" s="34" t="e">
        <f>INDEX(Curves!$A$12:$AZ$907,$CA505,CB505)</f>
        <v>#N/A</v>
      </c>
      <c r="V505" s="34" t="e">
        <f>INDEX(Curves!$A$12:$AZ$907,$CA505,CC505)</f>
        <v>#N/A</v>
      </c>
      <c r="W505" s="34" t="e">
        <f>INDEX(Curves!$A$12:$AZ$907,$CA505,CD505)</f>
        <v>#N/A</v>
      </c>
      <c r="X505" s="34"/>
      <c r="Y505" s="34" t="e">
        <f>INDEX(Curves!$A$12:$AZ$907,$CA505,CF505)</f>
        <v>#N/A</v>
      </c>
      <c r="Z505" s="34" t="e">
        <f>INDEX(Curves!$A$12:$AZ$907,$CA505,CG505)</f>
        <v>#N/A</v>
      </c>
      <c r="AA505" s="34" t="e">
        <f>INDEX(Curves!$A$12:$AZ$907,$CA505,CH505)</f>
        <v>#N/A</v>
      </c>
      <c r="AB505" s="34"/>
      <c r="AC505" s="34" t="e">
        <f>INDEX(Curves!$A$12:$AZ$907,$CA505,CJ505)</f>
        <v>#N/A</v>
      </c>
      <c r="AD505" s="34" t="e">
        <f>INDEX(Curves!$A$12:$AZ$907,$CA505,CK505)</f>
        <v>#N/A</v>
      </c>
      <c r="AE505" s="34" t="e">
        <f>INDEX(Curves!$A$12:$AZ$907,$CA505,CL505)</f>
        <v>#N/A</v>
      </c>
      <c r="AF505" s="34"/>
      <c r="AG505" s="34" t="e">
        <f>INDEX(Curves!$A$12:$AZ$907,$CA505,CN505)</f>
        <v>#N/A</v>
      </c>
      <c r="AH505" s="34" t="e">
        <f>INDEX(Curves!$A$12:$AZ$907,$CA505,CO505)</f>
        <v>#N/A</v>
      </c>
      <c r="AI505" s="34" t="e">
        <f>INDEX(Curves!$A$12:$AZ$907,$CA505,CP505)</f>
        <v>#N/A</v>
      </c>
      <c r="AJ505" s="34"/>
      <c r="AK505" s="34" t="e">
        <f>INDEX(Curves!$A$12:$AZ$907,$CA505,CR505)</f>
        <v>#N/A</v>
      </c>
      <c r="AL505" s="34" t="e">
        <f>INDEX(Curves!$A$12:$AZ$907,$CA505,CS505)</f>
        <v>#N/A</v>
      </c>
      <c r="AM505" s="34" t="e">
        <f>INDEX(Curves!$A$12:$AZ$907,$CA505,CT505)</f>
        <v>#N/A</v>
      </c>
      <c r="AN505" s="34"/>
      <c r="AO505" s="34" t="e">
        <f>INDEX(Curves!$A$12:$AZ$907,$CA505,CV505)</f>
        <v>#N/A</v>
      </c>
      <c r="AP505" s="34" t="e">
        <f>INDEX(Curves!$A$12:$AZ$907,$CA505,CW505)</f>
        <v>#N/A</v>
      </c>
      <c r="AQ505" s="34" t="e">
        <f>INDEX(Curves!$A$12:$AZ$907,$CA505,CX505)</f>
        <v>#N/A</v>
      </c>
      <c r="AR505" s="34"/>
      <c r="AS505" s="34" t="e">
        <f>INDEX(Curves!$A$12:$AZ$907,$CA505,CZ505)</f>
        <v>#N/A</v>
      </c>
      <c r="AT505" s="34" t="e">
        <f>INDEX(Curves!$A$12:$AZ$907,$CA505,DA505)</f>
        <v>#N/A</v>
      </c>
      <c r="AU505" s="34" t="e">
        <f>INDEX(Curves!$A$12:$AZ$907,$CA505,DB505)</f>
        <v>#N/A</v>
      </c>
      <c r="AV505" s="34"/>
      <c r="AW505" s="34" t="e">
        <f>INDEX(Curves!$A$12:$AZ$907,$CA505,DD505)</f>
        <v>#N/A</v>
      </c>
      <c r="AX505" s="34" t="e">
        <f>INDEX(Curves!$A$12:$AZ$907,$CA505,DE505)</f>
        <v>#N/A</v>
      </c>
      <c r="AY505" s="34" t="e">
        <f>INDEX(Curves!$A$12:$AZ$907,$CA505,DF505)</f>
        <v>#N/A</v>
      </c>
      <c r="AZ505" s="34"/>
      <c r="BA505" s="34" t="e">
        <f>INDEX(Curves!$A$12:$AZ$907,$CA505,DH505)</f>
        <v>#N/A</v>
      </c>
      <c r="BB505" s="34" t="e">
        <f>INDEX(Curves!$A$12:$AZ$907,$CA505,DI505)</f>
        <v>#N/A</v>
      </c>
      <c r="BC505" s="34" t="e">
        <f>INDEX(Curves!$A$12:$AZ$907,$CA505,DJ505)</f>
        <v>#N/A</v>
      </c>
      <c r="BD505" s="34"/>
      <c r="BE505" s="34" t="e">
        <f>INDEX(Curves!$A$12:$AZ$907,$CA505,DL505)</f>
        <v>#N/A</v>
      </c>
      <c r="BF505" s="34" t="e">
        <f>INDEX(Curves!$A$12:$AZ$907,$CA505,DM505)</f>
        <v>#N/A</v>
      </c>
      <c r="BG505" s="34" t="e">
        <f>INDEX(Curves!$A$12:$AZ$907,$CA505,DN505)</f>
        <v>#N/A</v>
      </c>
      <c r="BH505" s="34"/>
      <c r="BI505" s="34" t="e">
        <f>INDEX(Curves!$A$12:$AZ$907,$CA505,DP505)</f>
        <v>#N/A</v>
      </c>
      <c r="BJ505" s="34" t="e">
        <f>INDEX(Curves!$A$12:$AZ$907,$CA505,DQ505)</f>
        <v>#N/A</v>
      </c>
      <c r="BK505" s="34" t="e">
        <f>INDEX(Curves!$A$12:$AZ$907,$CA505,DR505)</f>
        <v>#N/A</v>
      </c>
      <c r="BL505"/>
      <c r="BM505"/>
      <c r="BN505" s="17">
        <f t="shared" si="583"/>
        <v>36647</v>
      </c>
      <c r="BO505" s="17">
        <f t="shared" ref="BO505:BX505" si="637">EOMONTH(BN505,1)</f>
        <v>36707</v>
      </c>
      <c r="BP505" s="17">
        <f t="shared" si="637"/>
        <v>36738</v>
      </c>
      <c r="BQ505" s="17">
        <f t="shared" si="637"/>
        <v>36769</v>
      </c>
      <c r="BR505" s="17">
        <f t="shared" si="637"/>
        <v>36799</v>
      </c>
      <c r="BS505" s="17">
        <f t="shared" si="637"/>
        <v>36830</v>
      </c>
      <c r="BT505" s="17">
        <f t="shared" si="637"/>
        <v>36860</v>
      </c>
      <c r="BU505" s="17">
        <f t="shared" si="637"/>
        <v>36891</v>
      </c>
      <c r="BV505" s="17">
        <f t="shared" si="637"/>
        <v>36922</v>
      </c>
      <c r="BW505" s="17">
        <f t="shared" si="637"/>
        <v>36950</v>
      </c>
      <c r="BX505" s="17">
        <f t="shared" si="637"/>
        <v>36981</v>
      </c>
      <c r="BY505" s="9"/>
      <c r="CA505" s="12" t="e">
        <f>MATCH(C505,Curves!$C$12:$C$433,0)</f>
        <v>#N/A</v>
      </c>
      <c r="CB505" s="12">
        <f>MATCH(CONCATENATE("NG ",TEXT($BN505,"mmm-yyyy")),Curves!$11:$11,0)</f>
        <v>20</v>
      </c>
      <c r="CC505" s="12">
        <f>MATCH(CONCATENATE("B ",TEXT($BN505,"mmm-yyyy")),Curves!$11:$11,0)</f>
        <v>8</v>
      </c>
      <c r="CD505" s="12">
        <f>MATCH(CONCATENATE("DISC ",TEXT($BN505,"mmm-yyyy")),Curves!$11:$11,0)</f>
        <v>32</v>
      </c>
      <c r="CE505" s="12"/>
      <c r="CF505" s="12">
        <f>MATCH(CONCATENATE("NG ",TEXT($BO505,"mmm-yyyy")),Curves!$11:$11,0)</f>
        <v>21</v>
      </c>
      <c r="CG505" s="12">
        <f>MATCH(CONCATENATE("B ",TEXT($BO505,"mmm-yyyy")),Curves!$11:$11,0)</f>
        <v>9</v>
      </c>
      <c r="CH505" s="12">
        <f>MATCH(CONCATENATE("DISC ",TEXT($BO505,"mmm-yyyy")),Curves!$11:$11,0)</f>
        <v>33</v>
      </c>
      <c r="CI505" s="12"/>
      <c r="CJ505" s="12">
        <f>MATCH(CONCATENATE("NG ",TEXT($BP505,"mmm-yyyy")),Curves!$11:$11,0)</f>
        <v>22</v>
      </c>
      <c r="CK505" s="12">
        <f>MATCH(CONCATENATE("B ",TEXT($BP505,"mmm-yyyy")),Curves!$11:$11,0)</f>
        <v>10</v>
      </c>
      <c r="CL505" s="12">
        <f>MATCH(CONCATENATE("DISC ",TEXT($BP505,"mmm-yyyy")),Curves!$11:$11,0)</f>
        <v>34</v>
      </c>
      <c r="CM505" s="12"/>
      <c r="CN505" s="12">
        <f>MATCH(CONCATENATE("NG ",TEXT($BQ505,"mmm-yyyy")),Curves!$11:$11,0)</f>
        <v>23</v>
      </c>
      <c r="CO505" s="12">
        <f>MATCH(CONCATENATE("B ",TEXT($BQ505,"mmm-yyyy")),Curves!$11:$11,0)</f>
        <v>11</v>
      </c>
      <c r="CP505" s="12">
        <f>MATCH(CONCATENATE("DISC ",TEXT($BQ505,"mmm-yyyy")),Curves!$11:$11,0)</f>
        <v>35</v>
      </c>
      <c r="CQ505" s="12"/>
      <c r="CR505" s="12">
        <f>MATCH(CONCATENATE("NG ",TEXT($BR505,"mmm-yyyy")),Curves!$11:$11,0)</f>
        <v>24</v>
      </c>
      <c r="CS505" s="12">
        <f>MATCH(CONCATENATE("B ",TEXT($BR505,"mmm-yyyy")),Curves!$11:$11,0)</f>
        <v>12</v>
      </c>
      <c r="CT505" s="12">
        <f>MATCH(CONCATENATE("DISC ",TEXT($BR505,"mmm-yyyy")),Curves!$11:$11,0)</f>
        <v>36</v>
      </c>
      <c r="CU505" s="12"/>
      <c r="CV505" s="12">
        <f>MATCH(CONCATENATE("NG ",TEXT($BS505,"mmm-yyyy")),Curves!$11:$11,0)</f>
        <v>25</v>
      </c>
      <c r="CW505" s="12">
        <f>MATCH(CONCATENATE("B ",TEXT($BS505,"mmm-yyyy")),Curves!$11:$11,0)</f>
        <v>13</v>
      </c>
      <c r="CX505" s="12">
        <f>MATCH(CONCATENATE("DISC ",TEXT($BS505,"mmm-yyyy")),Curves!$11:$11,0)</f>
        <v>37</v>
      </c>
      <c r="CY505" s="12"/>
      <c r="CZ505" s="12">
        <f>MATCH(CONCATENATE("NG ",TEXT($BT505,"mmm-yyyy")),Curves!$11:$11,0)</f>
        <v>26</v>
      </c>
      <c r="DA505" s="12">
        <f>MATCH(CONCATENATE("B ",TEXT($BT505,"mmm-yyyy")),Curves!$11:$11,0)</f>
        <v>14</v>
      </c>
      <c r="DB505" s="12">
        <f>MATCH(CONCATENATE("DISC ",TEXT($BT505,"mmm-yyyy")),Curves!$11:$11,0)</f>
        <v>38</v>
      </c>
      <c r="DC505" s="12"/>
      <c r="DD505" s="12">
        <f>MATCH(CONCATENATE("NG ",TEXT($BU505,"mmm-yyyy")),Curves!$11:$11,0)</f>
        <v>27</v>
      </c>
      <c r="DE505" s="12">
        <f>MATCH(CONCATENATE("B ",TEXT($BU505,"mmm-yyyy")),Curves!$11:$11,0)</f>
        <v>15</v>
      </c>
      <c r="DF505" s="12">
        <f>MATCH(CONCATENATE("DISC ",TEXT($BU505,"mmm-yyyy")),Curves!$11:$11,0)</f>
        <v>39</v>
      </c>
      <c r="DG505" s="12"/>
      <c r="DH505" s="12">
        <f>MATCH(CONCATENATE("NG ",TEXT($BV505,"mmm-yyyy")),Curves!$11:$11,0)</f>
        <v>28</v>
      </c>
      <c r="DI505" s="12">
        <f>MATCH(CONCATENATE("B ",TEXT($BV505,"mmm-yyyy")),Curves!$11:$11,0)</f>
        <v>16</v>
      </c>
      <c r="DJ505" s="12">
        <f>MATCH(CONCATENATE("DISC ",TEXT($BV505,"mmm-yyyy")),Curves!$11:$11,0)</f>
        <v>40</v>
      </c>
      <c r="DL505" s="12">
        <f>MATCH(CONCATENATE("NG ",TEXT($BW505,"mmm-yyyy")),Curves!$11:$11,0)</f>
        <v>29</v>
      </c>
      <c r="DM505" s="12">
        <f>MATCH(CONCATENATE("B ",TEXT($BW505,"mmm-yyyy")),Curves!$11:$11,0)</f>
        <v>17</v>
      </c>
      <c r="DN505" s="12">
        <f>MATCH(CONCATENATE("DISC ",TEXT($BW505,"mmm-yyyy")),Curves!$11:$11,0)</f>
        <v>41</v>
      </c>
      <c r="DP505" s="12">
        <f>MATCH(CONCATENATE("NG ",TEXT($BX505,"mmm-yyyy")),Curves!$11:$11,0)</f>
        <v>30</v>
      </c>
      <c r="DQ505" s="12">
        <f>MATCH(CONCATENATE("B ",TEXT($BX505,"mmm-yyyy")),Curves!$11:$11,0)</f>
        <v>18</v>
      </c>
      <c r="DR505" s="12">
        <f>MATCH(CONCATENATE("DISC ",TEXT($BX505,"mmm-yyyy")),Curves!$11:$11,0)</f>
        <v>42</v>
      </c>
    </row>
    <row r="506" spans="2:122" x14ac:dyDescent="0.2">
      <c r="B506" s="6" t="str">
        <f t="shared" si="567"/>
        <v/>
      </c>
      <c r="C506" s="27" t="str">
        <f>IF(Curves!C515&lt;&gt;"",Curves!C515,"")</f>
        <v/>
      </c>
      <c r="D506" s="31"/>
      <c r="E506" s="20" t="e">
        <f t="shared" si="568"/>
        <v>#N/A</v>
      </c>
      <c r="F506" s="20" t="e">
        <f t="shared" si="570"/>
        <v>#N/A</v>
      </c>
      <c r="G506" s="20" t="e">
        <f t="shared" si="571"/>
        <v>#N/A</v>
      </c>
      <c r="H506" s="20" t="e">
        <f t="shared" si="572"/>
        <v>#N/A</v>
      </c>
      <c r="I506" s="20" t="e">
        <f t="shared" si="573"/>
        <v>#N/A</v>
      </c>
      <c r="J506" s="20" t="e">
        <f t="shared" si="574"/>
        <v>#N/A</v>
      </c>
      <c r="K506" s="20" t="e">
        <f t="shared" si="575"/>
        <v>#N/A</v>
      </c>
      <c r="L506" s="20" t="e">
        <f t="shared" si="576"/>
        <v>#N/A</v>
      </c>
      <c r="M506" s="20" t="e">
        <f t="shared" si="577"/>
        <v>#N/A</v>
      </c>
      <c r="N506" s="20" t="e">
        <f t="shared" si="578"/>
        <v>#N/A</v>
      </c>
      <c r="O506" s="21" t="e">
        <f t="shared" si="579"/>
        <v>#N/A</v>
      </c>
      <c r="P506" s="20"/>
      <c r="Q506" s="50" t="e">
        <f t="shared" si="580"/>
        <v>#N/A</v>
      </c>
      <c r="R506" s="50" t="e">
        <f t="shared" si="629"/>
        <v>#N/A</v>
      </c>
      <c r="S506" s="51" t="e">
        <f t="shared" si="581"/>
        <v>#N/A</v>
      </c>
      <c r="U506" s="34" t="e">
        <f>INDEX(Curves!$A$12:$AZ$907,$CA506,CB506)</f>
        <v>#N/A</v>
      </c>
      <c r="V506" s="34" t="e">
        <f>INDEX(Curves!$A$12:$AZ$907,$CA506,CC506)</f>
        <v>#N/A</v>
      </c>
      <c r="W506" s="34" t="e">
        <f>INDEX(Curves!$A$12:$AZ$907,$CA506,CD506)</f>
        <v>#N/A</v>
      </c>
      <c r="X506" s="34"/>
      <c r="Y506" s="34" t="e">
        <f>INDEX(Curves!$A$12:$AZ$907,$CA506,CF506)</f>
        <v>#N/A</v>
      </c>
      <c r="Z506" s="34" t="e">
        <f>INDEX(Curves!$A$12:$AZ$907,$CA506,CG506)</f>
        <v>#N/A</v>
      </c>
      <c r="AA506" s="34" t="e">
        <f>INDEX(Curves!$A$12:$AZ$907,$CA506,CH506)</f>
        <v>#N/A</v>
      </c>
      <c r="AB506" s="34"/>
      <c r="AC506" s="34" t="e">
        <f>INDEX(Curves!$A$12:$AZ$907,$CA506,CJ506)</f>
        <v>#N/A</v>
      </c>
      <c r="AD506" s="34" t="e">
        <f>INDEX(Curves!$A$12:$AZ$907,$CA506,CK506)</f>
        <v>#N/A</v>
      </c>
      <c r="AE506" s="34" t="e">
        <f>INDEX(Curves!$A$12:$AZ$907,$CA506,CL506)</f>
        <v>#N/A</v>
      </c>
      <c r="AF506" s="34"/>
      <c r="AG506" s="34" t="e">
        <f>INDEX(Curves!$A$12:$AZ$907,$CA506,CN506)</f>
        <v>#N/A</v>
      </c>
      <c r="AH506" s="34" t="e">
        <f>INDEX(Curves!$A$12:$AZ$907,$CA506,CO506)</f>
        <v>#N/A</v>
      </c>
      <c r="AI506" s="34" t="e">
        <f>INDEX(Curves!$A$12:$AZ$907,$CA506,CP506)</f>
        <v>#N/A</v>
      </c>
      <c r="AJ506" s="34"/>
      <c r="AK506" s="34" t="e">
        <f>INDEX(Curves!$A$12:$AZ$907,$CA506,CR506)</f>
        <v>#N/A</v>
      </c>
      <c r="AL506" s="34" t="e">
        <f>INDEX(Curves!$A$12:$AZ$907,$CA506,CS506)</f>
        <v>#N/A</v>
      </c>
      <c r="AM506" s="34" t="e">
        <f>INDEX(Curves!$A$12:$AZ$907,$CA506,CT506)</f>
        <v>#N/A</v>
      </c>
      <c r="AN506" s="34"/>
      <c r="AO506" s="34" t="e">
        <f>INDEX(Curves!$A$12:$AZ$907,$CA506,CV506)</f>
        <v>#N/A</v>
      </c>
      <c r="AP506" s="34" t="e">
        <f>INDEX(Curves!$A$12:$AZ$907,$CA506,CW506)</f>
        <v>#N/A</v>
      </c>
      <c r="AQ506" s="34" t="e">
        <f>INDEX(Curves!$A$12:$AZ$907,$CA506,CX506)</f>
        <v>#N/A</v>
      </c>
      <c r="AR506" s="34"/>
      <c r="AS506" s="34" t="e">
        <f>INDEX(Curves!$A$12:$AZ$907,$CA506,CZ506)</f>
        <v>#N/A</v>
      </c>
      <c r="AT506" s="34" t="e">
        <f>INDEX(Curves!$A$12:$AZ$907,$CA506,DA506)</f>
        <v>#N/A</v>
      </c>
      <c r="AU506" s="34" t="e">
        <f>INDEX(Curves!$A$12:$AZ$907,$CA506,DB506)</f>
        <v>#N/A</v>
      </c>
      <c r="AV506" s="34"/>
      <c r="AW506" s="34" t="e">
        <f>INDEX(Curves!$A$12:$AZ$907,$CA506,DD506)</f>
        <v>#N/A</v>
      </c>
      <c r="AX506" s="34" t="e">
        <f>INDEX(Curves!$A$12:$AZ$907,$CA506,DE506)</f>
        <v>#N/A</v>
      </c>
      <c r="AY506" s="34" t="e">
        <f>INDEX(Curves!$A$12:$AZ$907,$CA506,DF506)</f>
        <v>#N/A</v>
      </c>
      <c r="AZ506" s="34"/>
      <c r="BA506" s="34" t="e">
        <f>INDEX(Curves!$A$12:$AZ$907,$CA506,DH506)</f>
        <v>#N/A</v>
      </c>
      <c r="BB506" s="34" t="e">
        <f>INDEX(Curves!$A$12:$AZ$907,$CA506,DI506)</f>
        <v>#N/A</v>
      </c>
      <c r="BC506" s="34" t="e">
        <f>INDEX(Curves!$A$12:$AZ$907,$CA506,DJ506)</f>
        <v>#N/A</v>
      </c>
      <c r="BD506" s="34"/>
      <c r="BE506" s="34" t="e">
        <f>INDEX(Curves!$A$12:$AZ$907,$CA506,DL506)</f>
        <v>#N/A</v>
      </c>
      <c r="BF506" s="34" t="e">
        <f>INDEX(Curves!$A$12:$AZ$907,$CA506,DM506)</f>
        <v>#N/A</v>
      </c>
      <c r="BG506" s="34" t="e">
        <f>INDEX(Curves!$A$12:$AZ$907,$CA506,DN506)</f>
        <v>#N/A</v>
      </c>
      <c r="BH506" s="34"/>
      <c r="BI506" s="34" t="e">
        <f>INDEX(Curves!$A$12:$AZ$907,$CA506,DP506)</f>
        <v>#N/A</v>
      </c>
      <c r="BJ506" s="34" t="e">
        <f>INDEX(Curves!$A$12:$AZ$907,$CA506,DQ506)</f>
        <v>#N/A</v>
      </c>
      <c r="BK506" s="34" t="e">
        <f>INDEX(Curves!$A$12:$AZ$907,$CA506,DR506)</f>
        <v>#N/A</v>
      </c>
      <c r="BL506"/>
      <c r="BM506"/>
      <c r="BU506" s="10"/>
      <c r="BV506" s="10"/>
      <c r="BW506" s="10"/>
      <c r="CA506" s="12" t="e">
        <f>MATCH(C506,Curves!$C$12:$C$433,0)</f>
        <v>#N/A</v>
      </c>
      <c r="CB506" s="12" t="e">
        <f>MATCH(CONCATENATE("NG ",TEXT($BN506,"mmm-yyyy")),Curves!$11:$11,0)</f>
        <v>#N/A</v>
      </c>
      <c r="CC506" s="12" t="e">
        <f>MATCH(CONCATENATE("B ",TEXT($BN506,"mmm-yyyy")),Curves!$11:$11,0)</f>
        <v>#N/A</v>
      </c>
      <c r="CD506" s="12" t="e">
        <f>MATCH(CONCATENATE("DISC ",TEXT($BN506,"mmm-yyyy")),Curves!$11:$11,0)</f>
        <v>#N/A</v>
      </c>
      <c r="CE506" s="12"/>
      <c r="CF506" s="12" t="e">
        <f>MATCH(CONCATENATE("NG ",TEXT($BO506,"mmm-yyyy")),Curves!$11:$11,0)</f>
        <v>#N/A</v>
      </c>
      <c r="CG506" s="12" t="e">
        <f>MATCH(CONCATENATE("B ",TEXT($BO506,"mmm-yyyy")),Curves!$11:$11,0)</f>
        <v>#N/A</v>
      </c>
      <c r="CH506" s="12" t="e">
        <f>MATCH(CONCATENATE("DISC ",TEXT($BO506,"mmm-yyyy")),Curves!$11:$11,0)</f>
        <v>#N/A</v>
      </c>
      <c r="CI506" s="12"/>
      <c r="CJ506" s="12" t="e">
        <f>MATCH(CONCATENATE("NG ",TEXT($BP506,"mmm-yyyy")),Curves!$11:$11,0)</f>
        <v>#N/A</v>
      </c>
      <c r="CK506" s="12" t="e">
        <f>MATCH(CONCATENATE("B ",TEXT($BP506,"mmm-yyyy")),Curves!$11:$11,0)</f>
        <v>#N/A</v>
      </c>
      <c r="CL506" s="12" t="e">
        <f>MATCH(CONCATENATE("DISC ",TEXT($BP506,"mmm-yyyy")),Curves!$11:$11,0)</f>
        <v>#N/A</v>
      </c>
      <c r="CM506" s="12"/>
      <c r="CN506" s="12" t="e">
        <f>MATCH(CONCATENATE("NG ",TEXT($BQ506,"mmm-yyyy")),Curves!$11:$11,0)</f>
        <v>#N/A</v>
      </c>
      <c r="CO506" s="12" t="e">
        <f>MATCH(CONCATENATE("B ",TEXT($BQ506,"mmm-yyyy")),Curves!$11:$11,0)</f>
        <v>#N/A</v>
      </c>
      <c r="CP506" s="12" t="e">
        <f>MATCH(CONCATENATE("DISC ",TEXT($BQ506,"mmm-yyyy")),Curves!$11:$11,0)</f>
        <v>#N/A</v>
      </c>
      <c r="CQ506" s="12"/>
      <c r="CR506" s="12" t="e">
        <f>MATCH(CONCATENATE("NG ",TEXT($BR506,"mmm-yyyy")),Curves!$11:$11,0)</f>
        <v>#N/A</v>
      </c>
      <c r="CS506" s="12" t="e">
        <f>MATCH(CONCATENATE("B ",TEXT($BR506,"mmm-yyyy")),Curves!$11:$11,0)</f>
        <v>#N/A</v>
      </c>
      <c r="CT506" s="12" t="e">
        <f>MATCH(CONCATENATE("DISC ",TEXT($BR506,"mmm-yyyy")),Curves!$11:$11,0)</f>
        <v>#N/A</v>
      </c>
      <c r="CU506" s="12"/>
      <c r="CV506" s="12" t="e">
        <f>MATCH(CONCATENATE("NG ",TEXT($BS506,"mmm-yyyy")),Curves!$11:$11,0)</f>
        <v>#N/A</v>
      </c>
      <c r="CW506" s="12" t="e">
        <f>MATCH(CONCATENATE("B ",TEXT($BS506,"mmm-yyyy")),Curves!$11:$11,0)</f>
        <v>#N/A</v>
      </c>
      <c r="CX506" s="12" t="e">
        <f>MATCH(CONCATENATE("DISC ",TEXT($BS506,"mmm-yyyy")),Curves!$11:$11,0)</f>
        <v>#N/A</v>
      </c>
      <c r="CY506" s="12"/>
      <c r="CZ506" s="12" t="e">
        <f>MATCH(CONCATENATE("NG ",TEXT($BT506,"mmm-yyyy")),Curves!$11:$11,0)</f>
        <v>#N/A</v>
      </c>
      <c r="DA506" s="12" t="e">
        <f>MATCH(CONCATENATE("B ",TEXT($BT506,"mmm-yyyy")),Curves!$11:$11,0)</f>
        <v>#N/A</v>
      </c>
      <c r="DB506" s="12" t="e">
        <f>MATCH(CONCATENATE("DISC ",TEXT($BT506,"mmm-yyyy")),Curves!$11:$11,0)</f>
        <v>#N/A</v>
      </c>
      <c r="DC506" s="12"/>
      <c r="DD506" s="12" t="e">
        <f>MATCH(CONCATENATE("NG ",TEXT($BU506,"mmm-yyyy")),Curves!$11:$11,0)</f>
        <v>#N/A</v>
      </c>
      <c r="DE506" s="12" t="e">
        <f>MATCH(CONCATENATE("B ",TEXT($BU506,"mmm-yyyy")),Curves!$11:$11,0)</f>
        <v>#N/A</v>
      </c>
      <c r="DF506" s="12" t="e">
        <f>MATCH(CONCATENATE("DISC ",TEXT($BU506,"mmm-yyyy")),Curves!$11:$11,0)</f>
        <v>#N/A</v>
      </c>
      <c r="DG506" s="12"/>
      <c r="DH506" s="12" t="e">
        <f>MATCH(CONCATENATE("NG ",TEXT($BV506,"mmm-yyyy")),Curves!$11:$11,0)</f>
        <v>#N/A</v>
      </c>
      <c r="DI506" s="12" t="e">
        <f>MATCH(CONCATENATE("B ",TEXT($BV506,"mmm-yyyy")),Curves!$11:$11,0)</f>
        <v>#N/A</v>
      </c>
      <c r="DJ506" s="12" t="e">
        <f>MATCH(CONCATENATE("DISC ",TEXT($BV506,"mmm-yyyy")),Curves!$11:$11,0)</f>
        <v>#N/A</v>
      </c>
      <c r="DL506" s="12" t="e">
        <f>MATCH(CONCATENATE("NG ",TEXT($BW506,"mmm-yyyy")),Curves!$11:$11,0)</f>
        <v>#N/A</v>
      </c>
      <c r="DM506" s="12" t="e">
        <f>MATCH(CONCATENATE("B ",TEXT($BW506,"mmm-yyyy")),Curves!$11:$11,0)</f>
        <v>#N/A</v>
      </c>
      <c r="DN506" s="12" t="e">
        <f>MATCH(CONCATENATE("DISC ",TEXT($BW506,"mmm-yyyy")),Curves!$11:$11,0)</f>
        <v>#N/A</v>
      </c>
      <c r="DP506" s="12" t="e">
        <f>MATCH(CONCATENATE("NG ",TEXT($BX506,"mmm-yyyy")),Curves!$11:$11,0)</f>
        <v>#N/A</v>
      </c>
      <c r="DQ506" s="12" t="e">
        <f>MATCH(CONCATENATE("B ",TEXT($BX506,"mmm-yyyy")),Curves!$11:$11,0)</f>
        <v>#N/A</v>
      </c>
      <c r="DR506" s="12" t="e">
        <f>MATCH(CONCATENATE("DISC ",TEXT($BX506,"mmm-yyyy")),Curves!$11:$11,0)</f>
        <v>#N/A</v>
      </c>
    </row>
    <row r="507" spans="2:122" x14ac:dyDescent="0.2">
      <c r="B507" s="6" t="str">
        <f t="shared" si="567"/>
        <v/>
      </c>
      <c r="C507" s="27" t="str">
        <f>IF(Curves!C516&lt;&gt;"",Curves!C516,"")</f>
        <v/>
      </c>
      <c r="D507" s="31"/>
      <c r="E507" s="20" t="e">
        <f t="shared" si="568"/>
        <v>#N/A</v>
      </c>
      <c r="F507" s="20" t="e">
        <f t="shared" si="570"/>
        <v>#N/A</v>
      </c>
      <c r="G507" s="20" t="e">
        <f t="shared" si="571"/>
        <v>#N/A</v>
      </c>
      <c r="H507" s="20" t="e">
        <f t="shared" si="572"/>
        <v>#N/A</v>
      </c>
      <c r="I507" s="20" t="e">
        <f t="shared" si="573"/>
        <v>#N/A</v>
      </c>
      <c r="J507" s="20" t="e">
        <f t="shared" si="574"/>
        <v>#N/A</v>
      </c>
      <c r="K507" s="20" t="e">
        <f t="shared" si="575"/>
        <v>#N/A</v>
      </c>
      <c r="L507" s="20" t="e">
        <f t="shared" si="576"/>
        <v>#N/A</v>
      </c>
      <c r="M507" s="20" t="e">
        <f t="shared" si="577"/>
        <v>#N/A</v>
      </c>
      <c r="N507" s="20" t="e">
        <f t="shared" si="578"/>
        <v>#N/A</v>
      </c>
      <c r="O507" s="21" t="e">
        <f t="shared" si="579"/>
        <v>#N/A</v>
      </c>
      <c r="P507" s="20"/>
      <c r="Q507" s="50" t="e">
        <f t="shared" si="580"/>
        <v>#N/A</v>
      </c>
      <c r="R507" s="50" t="e">
        <f t="shared" si="629"/>
        <v>#N/A</v>
      </c>
      <c r="S507" s="51" t="e">
        <f t="shared" si="581"/>
        <v>#N/A</v>
      </c>
      <c r="U507" s="34" t="e">
        <f>INDEX(Curves!$A$12:$AZ$907,$CA507,CB507)</f>
        <v>#N/A</v>
      </c>
      <c r="V507" s="34" t="e">
        <f>INDEX(Curves!$A$12:$AZ$907,$CA507,CC507)</f>
        <v>#N/A</v>
      </c>
      <c r="W507" s="34" t="e">
        <f>INDEX(Curves!$A$12:$AZ$907,$CA507,CD507)</f>
        <v>#N/A</v>
      </c>
      <c r="X507" s="34"/>
      <c r="Y507" s="34" t="e">
        <f>INDEX(Curves!$A$12:$AZ$907,$CA507,CF507)</f>
        <v>#N/A</v>
      </c>
      <c r="Z507" s="34" t="e">
        <f>INDEX(Curves!$A$12:$AZ$907,$CA507,CG507)</f>
        <v>#N/A</v>
      </c>
      <c r="AA507" s="34" t="e">
        <f>INDEX(Curves!$A$12:$AZ$907,$CA507,CH507)</f>
        <v>#N/A</v>
      </c>
      <c r="AB507" s="34"/>
      <c r="AC507" s="34" t="e">
        <f>INDEX(Curves!$A$12:$AZ$907,$CA507,CJ507)</f>
        <v>#N/A</v>
      </c>
      <c r="AD507" s="34" t="e">
        <f>INDEX(Curves!$A$12:$AZ$907,$CA507,CK507)</f>
        <v>#N/A</v>
      </c>
      <c r="AE507" s="34" t="e">
        <f>INDEX(Curves!$A$12:$AZ$907,$CA507,CL507)</f>
        <v>#N/A</v>
      </c>
      <c r="AF507" s="34"/>
      <c r="AG507" s="34" t="e">
        <f>INDEX(Curves!$A$12:$AZ$907,$CA507,CN507)</f>
        <v>#N/A</v>
      </c>
      <c r="AH507" s="34" t="e">
        <f>INDEX(Curves!$A$12:$AZ$907,$CA507,CO507)</f>
        <v>#N/A</v>
      </c>
      <c r="AI507" s="34" t="e">
        <f>INDEX(Curves!$A$12:$AZ$907,$CA507,CP507)</f>
        <v>#N/A</v>
      </c>
      <c r="AJ507" s="34"/>
      <c r="AK507" s="34" t="e">
        <f>INDEX(Curves!$A$12:$AZ$907,$CA507,CR507)</f>
        <v>#N/A</v>
      </c>
      <c r="AL507" s="34" t="e">
        <f>INDEX(Curves!$A$12:$AZ$907,$CA507,CS507)</f>
        <v>#N/A</v>
      </c>
      <c r="AM507" s="34" t="e">
        <f>INDEX(Curves!$A$12:$AZ$907,$CA507,CT507)</f>
        <v>#N/A</v>
      </c>
      <c r="AN507" s="34"/>
      <c r="AO507" s="34" t="e">
        <f>INDEX(Curves!$A$12:$AZ$907,$CA507,CV507)</f>
        <v>#N/A</v>
      </c>
      <c r="AP507" s="34" t="e">
        <f>INDEX(Curves!$A$12:$AZ$907,$CA507,CW507)</f>
        <v>#N/A</v>
      </c>
      <c r="AQ507" s="34" t="e">
        <f>INDEX(Curves!$A$12:$AZ$907,$CA507,CX507)</f>
        <v>#N/A</v>
      </c>
      <c r="AR507" s="34"/>
      <c r="AS507" s="34" t="e">
        <f>INDEX(Curves!$A$12:$AZ$907,$CA507,CZ507)</f>
        <v>#N/A</v>
      </c>
      <c r="AT507" s="34" t="e">
        <f>INDEX(Curves!$A$12:$AZ$907,$CA507,DA507)</f>
        <v>#N/A</v>
      </c>
      <c r="AU507" s="34" t="e">
        <f>INDEX(Curves!$A$12:$AZ$907,$CA507,DB507)</f>
        <v>#N/A</v>
      </c>
      <c r="AV507" s="34"/>
      <c r="AW507" s="34" t="e">
        <f>INDEX(Curves!$A$12:$AZ$907,$CA507,DD507)</f>
        <v>#N/A</v>
      </c>
      <c r="AX507" s="34" t="e">
        <f>INDEX(Curves!$A$12:$AZ$907,$CA507,DE507)</f>
        <v>#N/A</v>
      </c>
      <c r="AY507" s="34" t="e">
        <f>INDEX(Curves!$A$12:$AZ$907,$CA507,DF507)</f>
        <v>#N/A</v>
      </c>
      <c r="AZ507" s="34"/>
      <c r="BA507" s="34" t="e">
        <f>INDEX(Curves!$A$12:$AZ$907,$CA507,DH507)</f>
        <v>#N/A</v>
      </c>
      <c r="BB507" s="34" t="e">
        <f>INDEX(Curves!$A$12:$AZ$907,$CA507,DI507)</f>
        <v>#N/A</v>
      </c>
      <c r="BC507" s="34" t="e">
        <f>INDEX(Curves!$A$12:$AZ$907,$CA507,DJ507)</f>
        <v>#N/A</v>
      </c>
      <c r="BD507" s="34"/>
      <c r="BE507" s="34" t="e">
        <f>INDEX(Curves!$A$12:$AZ$907,$CA507,DL507)</f>
        <v>#N/A</v>
      </c>
      <c r="BF507" s="34" t="e">
        <f>INDEX(Curves!$A$12:$AZ$907,$CA507,DM507)</f>
        <v>#N/A</v>
      </c>
      <c r="BG507" s="34" t="e">
        <f>INDEX(Curves!$A$12:$AZ$907,$CA507,DN507)</f>
        <v>#N/A</v>
      </c>
      <c r="BH507" s="34"/>
      <c r="BI507" s="34" t="e">
        <f>INDEX(Curves!$A$12:$AZ$907,$CA507,DP507)</f>
        <v>#N/A</v>
      </c>
      <c r="BJ507" s="34" t="e">
        <f>INDEX(Curves!$A$12:$AZ$907,$CA507,DQ507)</f>
        <v>#N/A</v>
      </c>
      <c r="BK507" s="34" t="e">
        <f>INDEX(Curves!$A$12:$AZ$907,$CA507,DR507)</f>
        <v>#N/A</v>
      </c>
      <c r="BL507"/>
      <c r="BM507"/>
      <c r="BU507" s="10"/>
      <c r="BV507" s="10"/>
      <c r="BW507" s="10"/>
      <c r="CA507" s="12" t="e">
        <f>MATCH(C507,Curves!$C$12:$C$433,0)</f>
        <v>#N/A</v>
      </c>
      <c r="CB507" s="12" t="e">
        <f>MATCH(CONCATENATE("NG ",TEXT($BN507,"mmm-yyyy")),Curves!$11:$11,0)</f>
        <v>#N/A</v>
      </c>
      <c r="CC507" s="12" t="e">
        <f>MATCH(CONCATENATE("B ",TEXT($BN507,"mmm-yyyy")),Curves!$11:$11,0)</f>
        <v>#N/A</v>
      </c>
      <c r="CD507" s="12" t="e">
        <f>MATCH(CONCATENATE("DISC ",TEXT($BN507,"mmm-yyyy")),Curves!$11:$11,0)</f>
        <v>#N/A</v>
      </c>
      <c r="CE507" s="12"/>
      <c r="CF507" s="12" t="e">
        <f>MATCH(CONCATENATE("NG ",TEXT($BO507,"mmm-yyyy")),Curves!$11:$11,0)</f>
        <v>#N/A</v>
      </c>
      <c r="CG507" s="12" t="e">
        <f>MATCH(CONCATENATE("B ",TEXT($BO507,"mmm-yyyy")),Curves!$11:$11,0)</f>
        <v>#N/A</v>
      </c>
      <c r="CH507" s="12" t="e">
        <f>MATCH(CONCATENATE("DISC ",TEXT($BO507,"mmm-yyyy")),Curves!$11:$11,0)</f>
        <v>#N/A</v>
      </c>
      <c r="CI507" s="12"/>
      <c r="CJ507" s="12" t="e">
        <f>MATCH(CONCATENATE("NG ",TEXT($BP507,"mmm-yyyy")),Curves!$11:$11,0)</f>
        <v>#N/A</v>
      </c>
      <c r="CK507" s="12" t="e">
        <f>MATCH(CONCATENATE("B ",TEXT($BP507,"mmm-yyyy")),Curves!$11:$11,0)</f>
        <v>#N/A</v>
      </c>
      <c r="CL507" s="12" t="e">
        <f>MATCH(CONCATENATE("DISC ",TEXT($BP507,"mmm-yyyy")),Curves!$11:$11,0)</f>
        <v>#N/A</v>
      </c>
      <c r="CM507" s="12"/>
      <c r="CN507" s="12" t="e">
        <f>MATCH(CONCATENATE("NG ",TEXT($BQ507,"mmm-yyyy")),Curves!$11:$11,0)</f>
        <v>#N/A</v>
      </c>
      <c r="CO507" s="12" t="e">
        <f>MATCH(CONCATENATE("B ",TEXT($BQ507,"mmm-yyyy")),Curves!$11:$11,0)</f>
        <v>#N/A</v>
      </c>
      <c r="CP507" s="12" t="e">
        <f>MATCH(CONCATENATE("DISC ",TEXT($BQ507,"mmm-yyyy")),Curves!$11:$11,0)</f>
        <v>#N/A</v>
      </c>
      <c r="CQ507" s="12"/>
      <c r="CR507" s="12" t="e">
        <f>MATCH(CONCATENATE("NG ",TEXT($BR507,"mmm-yyyy")),Curves!$11:$11,0)</f>
        <v>#N/A</v>
      </c>
      <c r="CS507" s="12" t="e">
        <f>MATCH(CONCATENATE("B ",TEXT($BR507,"mmm-yyyy")),Curves!$11:$11,0)</f>
        <v>#N/A</v>
      </c>
      <c r="CT507" s="12" t="e">
        <f>MATCH(CONCATENATE("DISC ",TEXT($BR507,"mmm-yyyy")),Curves!$11:$11,0)</f>
        <v>#N/A</v>
      </c>
      <c r="CU507" s="12"/>
      <c r="CV507" s="12" t="e">
        <f>MATCH(CONCATENATE("NG ",TEXT($BS507,"mmm-yyyy")),Curves!$11:$11,0)</f>
        <v>#N/A</v>
      </c>
      <c r="CW507" s="12" t="e">
        <f>MATCH(CONCATENATE("B ",TEXT($BS507,"mmm-yyyy")),Curves!$11:$11,0)</f>
        <v>#N/A</v>
      </c>
      <c r="CX507" s="12" t="e">
        <f>MATCH(CONCATENATE("DISC ",TEXT($BS507,"mmm-yyyy")),Curves!$11:$11,0)</f>
        <v>#N/A</v>
      </c>
      <c r="CY507" s="12"/>
      <c r="CZ507" s="12" t="e">
        <f>MATCH(CONCATENATE("NG ",TEXT($BT507,"mmm-yyyy")),Curves!$11:$11,0)</f>
        <v>#N/A</v>
      </c>
      <c r="DA507" s="12" t="e">
        <f>MATCH(CONCATENATE("B ",TEXT($BT507,"mmm-yyyy")),Curves!$11:$11,0)</f>
        <v>#N/A</v>
      </c>
      <c r="DB507" s="12" t="e">
        <f>MATCH(CONCATENATE("DISC ",TEXT($BT507,"mmm-yyyy")),Curves!$11:$11,0)</f>
        <v>#N/A</v>
      </c>
      <c r="DC507" s="12"/>
      <c r="DD507" s="12" t="e">
        <f>MATCH(CONCATENATE("NG ",TEXT($BU507,"mmm-yyyy")),Curves!$11:$11,0)</f>
        <v>#N/A</v>
      </c>
      <c r="DE507" s="12" t="e">
        <f>MATCH(CONCATENATE("B ",TEXT($BU507,"mmm-yyyy")),Curves!$11:$11,0)</f>
        <v>#N/A</v>
      </c>
      <c r="DF507" s="12" t="e">
        <f>MATCH(CONCATENATE("DISC ",TEXT($BU507,"mmm-yyyy")),Curves!$11:$11,0)</f>
        <v>#N/A</v>
      </c>
      <c r="DG507" s="12"/>
      <c r="DH507" s="12" t="e">
        <f>MATCH(CONCATENATE("NG ",TEXT($BV507,"mmm-yyyy")),Curves!$11:$11,0)</f>
        <v>#N/A</v>
      </c>
      <c r="DI507" s="12" t="e">
        <f>MATCH(CONCATENATE("B ",TEXT($BV507,"mmm-yyyy")),Curves!$11:$11,0)</f>
        <v>#N/A</v>
      </c>
      <c r="DJ507" s="12" t="e">
        <f>MATCH(CONCATENATE("DISC ",TEXT($BV507,"mmm-yyyy")),Curves!$11:$11,0)</f>
        <v>#N/A</v>
      </c>
      <c r="DL507" s="12" t="e">
        <f>MATCH(CONCATENATE("NG ",TEXT($BW507,"mmm-yyyy")),Curves!$11:$11,0)</f>
        <v>#N/A</v>
      </c>
      <c r="DM507" s="12" t="e">
        <f>MATCH(CONCATENATE("B ",TEXT($BW507,"mmm-yyyy")),Curves!$11:$11,0)</f>
        <v>#N/A</v>
      </c>
      <c r="DN507" s="12" t="e">
        <f>MATCH(CONCATENATE("DISC ",TEXT($BW507,"mmm-yyyy")),Curves!$11:$11,0)</f>
        <v>#N/A</v>
      </c>
      <c r="DP507" s="12" t="e">
        <f>MATCH(CONCATENATE("NG ",TEXT($BX507,"mmm-yyyy")),Curves!$11:$11,0)</f>
        <v>#N/A</v>
      </c>
      <c r="DQ507" s="12" t="e">
        <f>MATCH(CONCATENATE("B ",TEXT($BX507,"mmm-yyyy")),Curves!$11:$11,0)</f>
        <v>#N/A</v>
      </c>
      <c r="DR507" s="12" t="e">
        <f>MATCH(CONCATENATE("DISC ",TEXT($BX507,"mmm-yyyy")),Curves!$11:$11,0)</f>
        <v>#N/A</v>
      </c>
    </row>
    <row r="508" spans="2:122" x14ac:dyDescent="0.2">
      <c r="B508" s="6" t="str">
        <f t="shared" si="567"/>
        <v/>
      </c>
      <c r="C508" s="27" t="str">
        <f>IF(Curves!C517&lt;&gt;"",Curves!C517,"")</f>
        <v/>
      </c>
      <c r="D508" s="31"/>
      <c r="E508" s="20" t="e">
        <f t="shared" si="568"/>
        <v>#N/A</v>
      </c>
      <c r="F508" s="20" t="e">
        <f t="shared" si="570"/>
        <v>#N/A</v>
      </c>
      <c r="G508" s="20" t="e">
        <f t="shared" si="571"/>
        <v>#N/A</v>
      </c>
      <c r="H508" s="20" t="e">
        <f t="shared" si="572"/>
        <v>#N/A</v>
      </c>
      <c r="I508" s="20" t="e">
        <f t="shared" si="573"/>
        <v>#N/A</v>
      </c>
      <c r="J508" s="20" t="e">
        <f t="shared" si="574"/>
        <v>#N/A</v>
      </c>
      <c r="K508" s="20" t="e">
        <f t="shared" si="575"/>
        <v>#N/A</v>
      </c>
      <c r="L508" s="20" t="e">
        <f t="shared" si="576"/>
        <v>#N/A</v>
      </c>
      <c r="M508" s="20" t="e">
        <f t="shared" si="577"/>
        <v>#N/A</v>
      </c>
      <c r="N508" s="20" t="e">
        <f t="shared" si="578"/>
        <v>#N/A</v>
      </c>
      <c r="O508" s="21" t="e">
        <f t="shared" si="579"/>
        <v>#N/A</v>
      </c>
      <c r="P508" s="20"/>
      <c r="Q508" s="50" t="e">
        <f t="shared" si="580"/>
        <v>#N/A</v>
      </c>
      <c r="R508" s="50" t="e">
        <f t="shared" si="629"/>
        <v>#N/A</v>
      </c>
      <c r="S508" s="51" t="e">
        <f t="shared" si="581"/>
        <v>#N/A</v>
      </c>
      <c r="U508" s="34" t="e">
        <f>INDEX(Curves!$A$12:$AZ$907,$CA508,CB508)</f>
        <v>#N/A</v>
      </c>
      <c r="V508" s="34" t="e">
        <f>INDEX(Curves!$A$12:$AZ$907,$CA508,CC508)</f>
        <v>#N/A</v>
      </c>
      <c r="W508" s="34" t="e">
        <f>INDEX(Curves!$A$12:$AZ$907,$CA508,CD508)</f>
        <v>#N/A</v>
      </c>
      <c r="X508" s="34"/>
      <c r="Y508" s="34" t="e">
        <f>INDEX(Curves!$A$12:$AZ$907,$CA508,CF508)</f>
        <v>#N/A</v>
      </c>
      <c r="Z508" s="34" t="e">
        <f>INDEX(Curves!$A$12:$AZ$907,$CA508,CG508)</f>
        <v>#N/A</v>
      </c>
      <c r="AA508" s="34" t="e">
        <f>INDEX(Curves!$A$12:$AZ$907,$CA508,CH508)</f>
        <v>#N/A</v>
      </c>
      <c r="AB508" s="34"/>
      <c r="AC508" s="34" t="e">
        <f>INDEX(Curves!$A$12:$AZ$907,$CA508,CJ508)</f>
        <v>#N/A</v>
      </c>
      <c r="AD508" s="34" t="e">
        <f>INDEX(Curves!$A$12:$AZ$907,$CA508,CK508)</f>
        <v>#N/A</v>
      </c>
      <c r="AE508" s="34" t="e">
        <f>INDEX(Curves!$A$12:$AZ$907,$CA508,CL508)</f>
        <v>#N/A</v>
      </c>
      <c r="AF508" s="34"/>
      <c r="AG508" s="34" t="e">
        <f>INDEX(Curves!$A$12:$AZ$907,$CA508,CN508)</f>
        <v>#N/A</v>
      </c>
      <c r="AH508" s="34" t="e">
        <f>INDEX(Curves!$A$12:$AZ$907,$CA508,CO508)</f>
        <v>#N/A</v>
      </c>
      <c r="AI508" s="34" t="e">
        <f>INDEX(Curves!$A$12:$AZ$907,$CA508,CP508)</f>
        <v>#N/A</v>
      </c>
      <c r="AJ508" s="34"/>
      <c r="AK508" s="34" t="e">
        <f>INDEX(Curves!$A$12:$AZ$907,$CA508,CR508)</f>
        <v>#N/A</v>
      </c>
      <c r="AL508" s="34" t="e">
        <f>INDEX(Curves!$A$12:$AZ$907,$CA508,CS508)</f>
        <v>#N/A</v>
      </c>
      <c r="AM508" s="34" t="e">
        <f>INDEX(Curves!$A$12:$AZ$907,$CA508,CT508)</f>
        <v>#N/A</v>
      </c>
      <c r="AN508" s="34"/>
      <c r="AO508" s="34" t="e">
        <f>INDEX(Curves!$A$12:$AZ$907,$CA508,CV508)</f>
        <v>#N/A</v>
      </c>
      <c r="AP508" s="34" t="e">
        <f>INDEX(Curves!$A$12:$AZ$907,$CA508,CW508)</f>
        <v>#N/A</v>
      </c>
      <c r="AQ508" s="34" t="e">
        <f>INDEX(Curves!$A$12:$AZ$907,$CA508,CX508)</f>
        <v>#N/A</v>
      </c>
      <c r="AR508" s="34"/>
      <c r="AS508" s="34" t="e">
        <f>INDEX(Curves!$A$12:$AZ$907,$CA508,CZ508)</f>
        <v>#N/A</v>
      </c>
      <c r="AT508" s="34" t="e">
        <f>INDEX(Curves!$A$12:$AZ$907,$CA508,DA508)</f>
        <v>#N/A</v>
      </c>
      <c r="AU508" s="34" t="e">
        <f>INDEX(Curves!$A$12:$AZ$907,$CA508,DB508)</f>
        <v>#N/A</v>
      </c>
      <c r="AV508" s="34"/>
      <c r="AW508" s="34" t="e">
        <f>INDEX(Curves!$A$12:$AZ$907,$CA508,DD508)</f>
        <v>#N/A</v>
      </c>
      <c r="AX508" s="34" t="e">
        <f>INDEX(Curves!$A$12:$AZ$907,$CA508,DE508)</f>
        <v>#N/A</v>
      </c>
      <c r="AY508" s="34" t="e">
        <f>INDEX(Curves!$A$12:$AZ$907,$CA508,DF508)</f>
        <v>#N/A</v>
      </c>
      <c r="AZ508" s="34"/>
      <c r="BA508" s="34" t="e">
        <f>INDEX(Curves!$A$12:$AZ$907,$CA508,DH508)</f>
        <v>#N/A</v>
      </c>
      <c r="BB508" s="34" t="e">
        <f>INDEX(Curves!$A$12:$AZ$907,$CA508,DI508)</f>
        <v>#N/A</v>
      </c>
      <c r="BC508" s="34" t="e">
        <f>INDEX(Curves!$A$12:$AZ$907,$CA508,DJ508)</f>
        <v>#N/A</v>
      </c>
      <c r="BD508" s="34"/>
      <c r="BE508" s="34" t="e">
        <f>INDEX(Curves!$A$12:$AZ$907,$CA508,DL508)</f>
        <v>#N/A</v>
      </c>
      <c r="BF508" s="34" t="e">
        <f>INDEX(Curves!$A$12:$AZ$907,$CA508,DM508)</f>
        <v>#N/A</v>
      </c>
      <c r="BG508" s="34" t="e">
        <f>INDEX(Curves!$A$12:$AZ$907,$CA508,DN508)</f>
        <v>#N/A</v>
      </c>
      <c r="BH508" s="34"/>
      <c r="BI508" s="34" t="e">
        <f>INDEX(Curves!$A$12:$AZ$907,$CA508,DP508)</f>
        <v>#N/A</v>
      </c>
      <c r="BJ508" s="34" t="e">
        <f>INDEX(Curves!$A$12:$AZ$907,$CA508,DQ508)</f>
        <v>#N/A</v>
      </c>
      <c r="BK508" s="34" t="e">
        <f>INDEX(Curves!$A$12:$AZ$907,$CA508,DR508)</f>
        <v>#N/A</v>
      </c>
      <c r="BL508"/>
      <c r="BM508"/>
      <c r="BU508" s="10"/>
      <c r="BV508" s="10"/>
      <c r="BW508" s="10"/>
      <c r="CA508" s="12" t="e">
        <f>MATCH(C508,Curves!$C$12:$C$433,0)</f>
        <v>#N/A</v>
      </c>
      <c r="CB508" s="12" t="e">
        <f>MATCH(CONCATENATE("NG ",TEXT($BN508,"mmm-yyyy")),Curves!$11:$11,0)</f>
        <v>#N/A</v>
      </c>
      <c r="CC508" s="12" t="e">
        <f>MATCH(CONCATENATE("B ",TEXT($BN508,"mmm-yyyy")),Curves!$11:$11,0)</f>
        <v>#N/A</v>
      </c>
      <c r="CD508" s="12" t="e">
        <f>MATCH(CONCATENATE("DISC ",TEXT($BN508,"mmm-yyyy")),Curves!$11:$11,0)</f>
        <v>#N/A</v>
      </c>
      <c r="CE508" s="12"/>
      <c r="CF508" s="12" t="e">
        <f>MATCH(CONCATENATE("NG ",TEXT($BO508,"mmm-yyyy")),Curves!$11:$11,0)</f>
        <v>#N/A</v>
      </c>
      <c r="CG508" s="12" t="e">
        <f>MATCH(CONCATENATE("B ",TEXT($BO508,"mmm-yyyy")),Curves!$11:$11,0)</f>
        <v>#N/A</v>
      </c>
      <c r="CH508" s="12" t="e">
        <f>MATCH(CONCATENATE("DISC ",TEXT($BO508,"mmm-yyyy")),Curves!$11:$11,0)</f>
        <v>#N/A</v>
      </c>
      <c r="CI508" s="12"/>
      <c r="CJ508" s="12" t="e">
        <f>MATCH(CONCATENATE("NG ",TEXT($BP508,"mmm-yyyy")),Curves!$11:$11,0)</f>
        <v>#N/A</v>
      </c>
      <c r="CK508" s="12" t="e">
        <f>MATCH(CONCATENATE("B ",TEXT($BP508,"mmm-yyyy")),Curves!$11:$11,0)</f>
        <v>#N/A</v>
      </c>
      <c r="CL508" s="12" t="e">
        <f>MATCH(CONCATENATE("DISC ",TEXT($BP508,"mmm-yyyy")),Curves!$11:$11,0)</f>
        <v>#N/A</v>
      </c>
      <c r="CM508" s="12"/>
      <c r="CN508" s="12" t="e">
        <f>MATCH(CONCATENATE("NG ",TEXT($BQ508,"mmm-yyyy")),Curves!$11:$11,0)</f>
        <v>#N/A</v>
      </c>
      <c r="CO508" s="12" t="e">
        <f>MATCH(CONCATENATE("B ",TEXT($BQ508,"mmm-yyyy")),Curves!$11:$11,0)</f>
        <v>#N/A</v>
      </c>
      <c r="CP508" s="12" t="e">
        <f>MATCH(CONCATENATE("DISC ",TEXT($BQ508,"mmm-yyyy")),Curves!$11:$11,0)</f>
        <v>#N/A</v>
      </c>
      <c r="CQ508" s="12"/>
      <c r="CR508" s="12" t="e">
        <f>MATCH(CONCATENATE("NG ",TEXT($BR508,"mmm-yyyy")),Curves!$11:$11,0)</f>
        <v>#N/A</v>
      </c>
      <c r="CS508" s="12" t="e">
        <f>MATCH(CONCATENATE("B ",TEXT($BR508,"mmm-yyyy")),Curves!$11:$11,0)</f>
        <v>#N/A</v>
      </c>
      <c r="CT508" s="12" t="e">
        <f>MATCH(CONCATENATE("DISC ",TEXT($BR508,"mmm-yyyy")),Curves!$11:$11,0)</f>
        <v>#N/A</v>
      </c>
      <c r="CU508" s="12"/>
      <c r="CV508" s="12" t="e">
        <f>MATCH(CONCATENATE("NG ",TEXT($BS508,"mmm-yyyy")),Curves!$11:$11,0)</f>
        <v>#N/A</v>
      </c>
      <c r="CW508" s="12" t="e">
        <f>MATCH(CONCATENATE("B ",TEXT($BS508,"mmm-yyyy")),Curves!$11:$11,0)</f>
        <v>#N/A</v>
      </c>
      <c r="CX508" s="12" t="e">
        <f>MATCH(CONCATENATE("DISC ",TEXT($BS508,"mmm-yyyy")),Curves!$11:$11,0)</f>
        <v>#N/A</v>
      </c>
      <c r="CY508" s="12"/>
      <c r="CZ508" s="12" t="e">
        <f>MATCH(CONCATENATE("NG ",TEXT($BT508,"mmm-yyyy")),Curves!$11:$11,0)</f>
        <v>#N/A</v>
      </c>
      <c r="DA508" s="12" t="e">
        <f>MATCH(CONCATENATE("B ",TEXT($BT508,"mmm-yyyy")),Curves!$11:$11,0)</f>
        <v>#N/A</v>
      </c>
      <c r="DB508" s="12" t="e">
        <f>MATCH(CONCATENATE("DISC ",TEXT($BT508,"mmm-yyyy")),Curves!$11:$11,0)</f>
        <v>#N/A</v>
      </c>
      <c r="DC508" s="12"/>
      <c r="DD508" s="12" t="e">
        <f>MATCH(CONCATENATE("NG ",TEXT($BU508,"mmm-yyyy")),Curves!$11:$11,0)</f>
        <v>#N/A</v>
      </c>
      <c r="DE508" s="12" t="e">
        <f>MATCH(CONCATENATE("B ",TEXT($BU508,"mmm-yyyy")),Curves!$11:$11,0)</f>
        <v>#N/A</v>
      </c>
      <c r="DF508" s="12" t="e">
        <f>MATCH(CONCATENATE("DISC ",TEXT($BU508,"mmm-yyyy")),Curves!$11:$11,0)</f>
        <v>#N/A</v>
      </c>
      <c r="DG508" s="12"/>
      <c r="DH508" s="12" t="e">
        <f>MATCH(CONCATENATE("NG ",TEXT($BV508,"mmm-yyyy")),Curves!$11:$11,0)</f>
        <v>#N/A</v>
      </c>
      <c r="DI508" s="12" t="e">
        <f>MATCH(CONCATENATE("B ",TEXT($BV508,"mmm-yyyy")),Curves!$11:$11,0)</f>
        <v>#N/A</v>
      </c>
      <c r="DJ508" s="12" t="e">
        <f>MATCH(CONCATENATE("DISC ",TEXT($BV508,"mmm-yyyy")),Curves!$11:$11,0)</f>
        <v>#N/A</v>
      </c>
      <c r="DL508" s="12" t="e">
        <f>MATCH(CONCATENATE("NG ",TEXT($BW508,"mmm-yyyy")),Curves!$11:$11,0)</f>
        <v>#N/A</v>
      </c>
      <c r="DM508" s="12" t="e">
        <f>MATCH(CONCATENATE("B ",TEXT($BW508,"mmm-yyyy")),Curves!$11:$11,0)</f>
        <v>#N/A</v>
      </c>
      <c r="DN508" s="12" t="e">
        <f>MATCH(CONCATENATE("DISC ",TEXT($BW508,"mmm-yyyy")),Curves!$11:$11,0)</f>
        <v>#N/A</v>
      </c>
      <c r="DP508" s="12" t="e">
        <f>MATCH(CONCATENATE("NG ",TEXT($BX508,"mmm-yyyy")),Curves!$11:$11,0)</f>
        <v>#N/A</v>
      </c>
      <c r="DQ508" s="12" t="e">
        <f>MATCH(CONCATENATE("B ",TEXT($BX508,"mmm-yyyy")),Curves!$11:$11,0)</f>
        <v>#N/A</v>
      </c>
      <c r="DR508" s="12" t="e">
        <f>MATCH(CONCATENATE("DISC ",TEXT($BX508,"mmm-yyyy")),Curves!$11:$11,0)</f>
        <v>#N/A</v>
      </c>
    </row>
    <row r="509" spans="2:122" x14ac:dyDescent="0.2">
      <c r="B509" s="6" t="str">
        <f t="shared" si="567"/>
        <v/>
      </c>
      <c r="C509" s="27" t="str">
        <f>IF(Curves!C518&lt;&gt;"",Curves!C518,"")</f>
        <v/>
      </c>
      <c r="D509" s="31"/>
      <c r="E509" s="20" t="e">
        <f t="shared" si="568"/>
        <v>#N/A</v>
      </c>
      <c r="F509" s="20" t="e">
        <f t="shared" si="570"/>
        <v>#N/A</v>
      </c>
      <c r="G509" s="20" t="e">
        <f t="shared" si="571"/>
        <v>#N/A</v>
      </c>
      <c r="H509" s="20" t="e">
        <f t="shared" si="572"/>
        <v>#N/A</v>
      </c>
      <c r="I509" s="20" t="e">
        <f t="shared" si="573"/>
        <v>#N/A</v>
      </c>
      <c r="J509" s="20" t="e">
        <f t="shared" si="574"/>
        <v>#N/A</v>
      </c>
      <c r="K509" s="20" t="e">
        <f t="shared" si="575"/>
        <v>#N/A</v>
      </c>
      <c r="L509" s="20" t="e">
        <f t="shared" si="576"/>
        <v>#N/A</v>
      </c>
      <c r="M509" s="20" t="e">
        <f t="shared" si="577"/>
        <v>#N/A</v>
      </c>
      <c r="N509" s="20" t="e">
        <f t="shared" si="578"/>
        <v>#N/A</v>
      </c>
      <c r="O509" s="21" t="e">
        <f t="shared" si="579"/>
        <v>#N/A</v>
      </c>
      <c r="P509" s="20"/>
      <c r="Q509" s="50" t="e">
        <f t="shared" si="580"/>
        <v>#N/A</v>
      </c>
      <c r="R509" s="50" t="e">
        <f t="shared" si="629"/>
        <v>#N/A</v>
      </c>
      <c r="S509" s="51" t="e">
        <f t="shared" si="581"/>
        <v>#N/A</v>
      </c>
      <c r="U509" s="34" t="e">
        <f>INDEX(Curves!$A$12:$AZ$907,$CA509,CB509)</f>
        <v>#N/A</v>
      </c>
      <c r="V509" s="34" t="e">
        <f>INDEX(Curves!$A$12:$AZ$907,$CA509,CC509)</f>
        <v>#N/A</v>
      </c>
      <c r="W509" s="34" t="e">
        <f>INDEX(Curves!$A$12:$AZ$907,$CA509,CD509)</f>
        <v>#N/A</v>
      </c>
      <c r="X509" s="34"/>
      <c r="Y509" s="34" t="e">
        <f>INDEX(Curves!$A$12:$AZ$907,$CA509,CF509)</f>
        <v>#N/A</v>
      </c>
      <c r="Z509" s="34" t="e">
        <f>INDEX(Curves!$A$12:$AZ$907,$CA509,CG509)</f>
        <v>#N/A</v>
      </c>
      <c r="AA509" s="34" t="e">
        <f>INDEX(Curves!$A$12:$AZ$907,$CA509,CH509)</f>
        <v>#N/A</v>
      </c>
      <c r="AB509" s="34"/>
      <c r="AC509" s="34" t="e">
        <f>INDEX(Curves!$A$12:$AZ$907,$CA509,CJ509)</f>
        <v>#N/A</v>
      </c>
      <c r="AD509" s="34" t="e">
        <f>INDEX(Curves!$A$12:$AZ$907,$CA509,CK509)</f>
        <v>#N/A</v>
      </c>
      <c r="AE509" s="34" t="e">
        <f>INDEX(Curves!$A$12:$AZ$907,$CA509,CL509)</f>
        <v>#N/A</v>
      </c>
      <c r="AF509" s="34"/>
      <c r="AG509" s="34" t="e">
        <f>INDEX(Curves!$A$12:$AZ$907,$CA509,CN509)</f>
        <v>#N/A</v>
      </c>
      <c r="AH509" s="34" t="e">
        <f>INDEX(Curves!$A$12:$AZ$907,$CA509,CO509)</f>
        <v>#N/A</v>
      </c>
      <c r="AI509" s="34" t="e">
        <f>INDEX(Curves!$A$12:$AZ$907,$CA509,CP509)</f>
        <v>#N/A</v>
      </c>
      <c r="AJ509" s="34"/>
      <c r="AK509" s="34" t="e">
        <f>INDEX(Curves!$A$12:$AZ$907,$CA509,CR509)</f>
        <v>#N/A</v>
      </c>
      <c r="AL509" s="34" t="e">
        <f>INDEX(Curves!$A$12:$AZ$907,$CA509,CS509)</f>
        <v>#N/A</v>
      </c>
      <c r="AM509" s="34" t="e">
        <f>INDEX(Curves!$A$12:$AZ$907,$CA509,CT509)</f>
        <v>#N/A</v>
      </c>
      <c r="AN509" s="34"/>
      <c r="AO509" s="34" t="e">
        <f>INDEX(Curves!$A$12:$AZ$907,$CA509,CV509)</f>
        <v>#N/A</v>
      </c>
      <c r="AP509" s="34" t="e">
        <f>INDEX(Curves!$A$12:$AZ$907,$CA509,CW509)</f>
        <v>#N/A</v>
      </c>
      <c r="AQ509" s="34" t="e">
        <f>INDEX(Curves!$A$12:$AZ$907,$CA509,CX509)</f>
        <v>#N/A</v>
      </c>
      <c r="AR509" s="34"/>
      <c r="AS509" s="34" t="e">
        <f>INDEX(Curves!$A$12:$AZ$907,$CA509,CZ509)</f>
        <v>#N/A</v>
      </c>
      <c r="AT509" s="34" t="e">
        <f>INDEX(Curves!$A$12:$AZ$907,$CA509,DA509)</f>
        <v>#N/A</v>
      </c>
      <c r="AU509" s="34" t="e">
        <f>INDEX(Curves!$A$12:$AZ$907,$CA509,DB509)</f>
        <v>#N/A</v>
      </c>
      <c r="AV509" s="34"/>
      <c r="AW509" s="34" t="e">
        <f>INDEX(Curves!$A$12:$AZ$907,$CA509,DD509)</f>
        <v>#N/A</v>
      </c>
      <c r="AX509" s="34" t="e">
        <f>INDEX(Curves!$A$12:$AZ$907,$CA509,DE509)</f>
        <v>#N/A</v>
      </c>
      <c r="AY509" s="34" t="e">
        <f>INDEX(Curves!$A$12:$AZ$907,$CA509,DF509)</f>
        <v>#N/A</v>
      </c>
      <c r="AZ509" s="34"/>
      <c r="BA509" s="34" t="e">
        <f>INDEX(Curves!$A$12:$AZ$907,$CA509,DH509)</f>
        <v>#N/A</v>
      </c>
      <c r="BB509" s="34" t="e">
        <f>INDEX(Curves!$A$12:$AZ$907,$CA509,DI509)</f>
        <v>#N/A</v>
      </c>
      <c r="BC509" s="34" t="e">
        <f>INDEX(Curves!$A$12:$AZ$907,$CA509,DJ509)</f>
        <v>#N/A</v>
      </c>
      <c r="BD509" s="34"/>
      <c r="BE509" s="34" t="e">
        <f>INDEX(Curves!$A$12:$AZ$907,$CA509,DL509)</f>
        <v>#N/A</v>
      </c>
      <c r="BF509" s="34" t="e">
        <f>INDEX(Curves!$A$12:$AZ$907,$CA509,DM509)</f>
        <v>#N/A</v>
      </c>
      <c r="BG509" s="34" t="e">
        <f>INDEX(Curves!$A$12:$AZ$907,$CA509,DN509)</f>
        <v>#N/A</v>
      </c>
      <c r="BH509" s="34"/>
      <c r="BI509" s="34" t="e">
        <f>INDEX(Curves!$A$12:$AZ$907,$CA509,DP509)</f>
        <v>#N/A</v>
      </c>
      <c r="BJ509" s="34" t="e">
        <f>INDEX(Curves!$A$12:$AZ$907,$CA509,DQ509)</f>
        <v>#N/A</v>
      </c>
      <c r="BK509" s="34" t="e">
        <f>INDEX(Curves!$A$12:$AZ$907,$CA509,DR509)</f>
        <v>#N/A</v>
      </c>
      <c r="BL509"/>
      <c r="BM509"/>
      <c r="BU509" s="10"/>
      <c r="BV509" s="10"/>
      <c r="BW509" s="10"/>
      <c r="CA509" s="12" t="e">
        <f>MATCH(C509,Curves!$C$12:$C$433,0)</f>
        <v>#N/A</v>
      </c>
      <c r="CB509" s="12" t="e">
        <f>MATCH(CONCATENATE("NG ",TEXT($BN509,"mmm-yyyy")),Curves!$11:$11,0)</f>
        <v>#N/A</v>
      </c>
      <c r="CC509" s="12" t="e">
        <f>MATCH(CONCATENATE("B ",TEXT($BN509,"mmm-yyyy")),Curves!$11:$11,0)</f>
        <v>#N/A</v>
      </c>
      <c r="CD509" s="12" t="e">
        <f>MATCH(CONCATENATE("DISC ",TEXT($BN509,"mmm-yyyy")),Curves!$11:$11,0)</f>
        <v>#N/A</v>
      </c>
      <c r="CE509" s="12"/>
      <c r="CF509" s="12" t="e">
        <f>MATCH(CONCATENATE("NG ",TEXT($BO509,"mmm-yyyy")),Curves!$11:$11,0)</f>
        <v>#N/A</v>
      </c>
      <c r="CG509" s="12" t="e">
        <f>MATCH(CONCATENATE("B ",TEXT($BO509,"mmm-yyyy")),Curves!$11:$11,0)</f>
        <v>#N/A</v>
      </c>
      <c r="CH509" s="12" t="e">
        <f>MATCH(CONCATENATE("DISC ",TEXT($BO509,"mmm-yyyy")),Curves!$11:$11,0)</f>
        <v>#N/A</v>
      </c>
      <c r="CI509" s="12"/>
      <c r="CJ509" s="12" t="e">
        <f>MATCH(CONCATENATE("NG ",TEXT($BP509,"mmm-yyyy")),Curves!$11:$11,0)</f>
        <v>#N/A</v>
      </c>
      <c r="CK509" s="12" t="e">
        <f>MATCH(CONCATENATE("B ",TEXT($BP509,"mmm-yyyy")),Curves!$11:$11,0)</f>
        <v>#N/A</v>
      </c>
      <c r="CL509" s="12" t="e">
        <f>MATCH(CONCATENATE("DISC ",TEXT($BP509,"mmm-yyyy")),Curves!$11:$11,0)</f>
        <v>#N/A</v>
      </c>
      <c r="CM509" s="12"/>
      <c r="CN509" s="12" t="e">
        <f>MATCH(CONCATENATE("NG ",TEXT($BQ509,"mmm-yyyy")),Curves!$11:$11,0)</f>
        <v>#N/A</v>
      </c>
      <c r="CO509" s="12" t="e">
        <f>MATCH(CONCATENATE("B ",TEXT($BQ509,"mmm-yyyy")),Curves!$11:$11,0)</f>
        <v>#N/A</v>
      </c>
      <c r="CP509" s="12" t="e">
        <f>MATCH(CONCATENATE("DISC ",TEXT($BQ509,"mmm-yyyy")),Curves!$11:$11,0)</f>
        <v>#N/A</v>
      </c>
      <c r="CQ509" s="12"/>
      <c r="CR509" s="12" t="e">
        <f>MATCH(CONCATENATE("NG ",TEXT($BR509,"mmm-yyyy")),Curves!$11:$11,0)</f>
        <v>#N/A</v>
      </c>
      <c r="CS509" s="12" t="e">
        <f>MATCH(CONCATENATE("B ",TEXT($BR509,"mmm-yyyy")),Curves!$11:$11,0)</f>
        <v>#N/A</v>
      </c>
      <c r="CT509" s="12" t="e">
        <f>MATCH(CONCATENATE("DISC ",TEXT($BR509,"mmm-yyyy")),Curves!$11:$11,0)</f>
        <v>#N/A</v>
      </c>
      <c r="CU509" s="12"/>
      <c r="CV509" s="12" t="e">
        <f>MATCH(CONCATENATE("NG ",TEXT($BS509,"mmm-yyyy")),Curves!$11:$11,0)</f>
        <v>#N/A</v>
      </c>
      <c r="CW509" s="12" t="e">
        <f>MATCH(CONCATENATE("B ",TEXT($BS509,"mmm-yyyy")),Curves!$11:$11,0)</f>
        <v>#N/A</v>
      </c>
      <c r="CX509" s="12" t="e">
        <f>MATCH(CONCATENATE("DISC ",TEXT($BS509,"mmm-yyyy")),Curves!$11:$11,0)</f>
        <v>#N/A</v>
      </c>
      <c r="CY509" s="12"/>
      <c r="CZ509" s="12" t="e">
        <f>MATCH(CONCATENATE("NG ",TEXT($BT509,"mmm-yyyy")),Curves!$11:$11,0)</f>
        <v>#N/A</v>
      </c>
      <c r="DA509" s="12" t="e">
        <f>MATCH(CONCATENATE("B ",TEXT($BT509,"mmm-yyyy")),Curves!$11:$11,0)</f>
        <v>#N/A</v>
      </c>
      <c r="DB509" s="12" t="e">
        <f>MATCH(CONCATENATE("DISC ",TEXT($BT509,"mmm-yyyy")),Curves!$11:$11,0)</f>
        <v>#N/A</v>
      </c>
      <c r="DC509" s="12"/>
      <c r="DD509" s="12" t="e">
        <f>MATCH(CONCATENATE("NG ",TEXT($BU509,"mmm-yyyy")),Curves!$11:$11,0)</f>
        <v>#N/A</v>
      </c>
      <c r="DE509" s="12" t="e">
        <f>MATCH(CONCATENATE("B ",TEXT($BU509,"mmm-yyyy")),Curves!$11:$11,0)</f>
        <v>#N/A</v>
      </c>
      <c r="DF509" s="12" t="e">
        <f>MATCH(CONCATENATE("DISC ",TEXT($BU509,"mmm-yyyy")),Curves!$11:$11,0)</f>
        <v>#N/A</v>
      </c>
      <c r="DG509" s="12"/>
      <c r="DH509" s="12" t="e">
        <f>MATCH(CONCATENATE("NG ",TEXT($BV509,"mmm-yyyy")),Curves!$11:$11,0)</f>
        <v>#N/A</v>
      </c>
      <c r="DI509" s="12" t="e">
        <f>MATCH(CONCATENATE("B ",TEXT($BV509,"mmm-yyyy")),Curves!$11:$11,0)</f>
        <v>#N/A</v>
      </c>
      <c r="DJ509" s="12" t="e">
        <f>MATCH(CONCATENATE("DISC ",TEXT($BV509,"mmm-yyyy")),Curves!$11:$11,0)</f>
        <v>#N/A</v>
      </c>
      <c r="DL509" s="12" t="e">
        <f>MATCH(CONCATENATE("NG ",TEXT($BW509,"mmm-yyyy")),Curves!$11:$11,0)</f>
        <v>#N/A</v>
      </c>
      <c r="DM509" s="12" t="e">
        <f>MATCH(CONCATENATE("B ",TEXT($BW509,"mmm-yyyy")),Curves!$11:$11,0)</f>
        <v>#N/A</v>
      </c>
      <c r="DN509" s="12" t="e">
        <f>MATCH(CONCATENATE("DISC ",TEXT($BW509,"mmm-yyyy")),Curves!$11:$11,0)</f>
        <v>#N/A</v>
      </c>
      <c r="DP509" s="12" t="e">
        <f>MATCH(CONCATENATE("NG ",TEXT($BX509,"mmm-yyyy")),Curves!$11:$11,0)</f>
        <v>#N/A</v>
      </c>
      <c r="DQ509" s="12" t="e">
        <f>MATCH(CONCATENATE("B ",TEXT($BX509,"mmm-yyyy")),Curves!$11:$11,0)</f>
        <v>#N/A</v>
      </c>
      <c r="DR509" s="12" t="e">
        <f>MATCH(CONCATENATE("DISC ",TEXT($BX509,"mmm-yyyy")),Curves!$11:$11,0)</f>
        <v>#N/A</v>
      </c>
    </row>
    <row r="510" spans="2:122" x14ac:dyDescent="0.2">
      <c r="B510" s="6" t="str">
        <f t="shared" si="567"/>
        <v/>
      </c>
      <c r="C510" s="27" t="str">
        <f>IF(Curves!C519&lt;&gt;"",Curves!C519,"")</f>
        <v/>
      </c>
      <c r="D510" s="31"/>
      <c r="E510" s="20" t="e">
        <f t="shared" si="568"/>
        <v>#N/A</v>
      </c>
      <c r="F510" s="20" t="e">
        <f t="shared" si="570"/>
        <v>#N/A</v>
      </c>
      <c r="G510" s="20" t="e">
        <f t="shared" si="571"/>
        <v>#N/A</v>
      </c>
      <c r="H510" s="20" t="e">
        <f t="shared" si="572"/>
        <v>#N/A</v>
      </c>
      <c r="I510" s="20" t="e">
        <f t="shared" si="573"/>
        <v>#N/A</v>
      </c>
      <c r="J510" s="20" t="e">
        <f t="shared" si="574"/>
        <v>#N/A</v>
      </c>
      <c r="K510" s="20" t="e">
        <f t="shared" si="575"/>
        <v>#N/A</v>
      </c>
      <c r="L510" s="20" t="e">
        <f t="shared" si="576"/>
        <v>#N/A</v>
      </c>
      <c r="M510" s="20" t="e">
        <f t="shared" si="577"/>
        <v>#N/A</v>
      </c>
      <c r="N510" s="20" t="e">
        <f t="shared" si="578"/>
        <v>#N/A</v>
      </c>
      <c r="O510" s="21" t="e">
        <f t="shared" si="579"/>
        <v>#N/A</v>
      </c>
      <c r="P510" s="20"/>
      <c r="Q510" s="50" t="e">
        <f t="shared" si="580"/>
        <v>#N/A</v>
      </c>
      <c r="R510" s="50" t="e">
        <f t="shared" si="629"/>
        <v>#N/A</v>
      </c>
      <c r="S510" s="51" t="e">
        <f t="shared" si="581"/>
        <v>#N/A</v>
      </c>
      <c r="U510" s="34" t="e">
        <f>INDEX(Curves!$A$12:$AZ$907,$CA510,CB510)</f>
        <v>#N/A</v>
      </c>
      <c r="V510" s="34" t="e">
        <f>INDEX(Curves!$A$12:$AZ$907,$CA510,CC510)</f>
        <v>#N/A</v>
      </c>
      <c r="W510" s="34" t="e">
        <f>INDEX(Curves!$A$12:$AZ$907,$CA510,CD510)</f>
        <v>#N/A</v>
      </c>
      <c r="X510" s="34"/>
      <c r="Y510" s="34" t="e">
        <f>INDEX(Curves!$A$12:$AZ$907,$CA510,CF510)</f>
        <v>#N/A</v>
      </c>
      <c r="Z510" s="34" t="e">
        <f>INDEX(Curves!$A$12:$AZ$907,$CA510,CG510)</f>
        <v>#N/A</v>
      </c>
      <c r="AA510" s="34" t="e">
        <f>INDEX(Curves!$A$12:$AZ$907,$CA510,CH510)</f>
        <v>#N/A</v>
      </c>
      <c r="AB510" s="34"/>
      <c r="AC510" s="34" t="e">
        <f>INDEX(Curves!$A$12:$AZ$907,$CA510,CJ510)</f>
        <v>#N/A</v>
      </c>
      <c r="AD510" s="34" t="e">
        <f>INDEX(Curves!$A$12:$AZ$907,$CA510,CK510)</f>
        <v>#N/A</v>
      </c>
      <c r="AE510" s="34" t="e">
        <f>INDEX(Curves!$A$12:$AZ$907,$CA510,CL510)</f>
        <v>#N/A</v>
      </c>
      <c r="AF510" s="34"/>
      <c r="AG510" s="34" t="e">
        <f>INDEX(Curves!$A$12:$AZ$907,$CA510,CN510)</f>
        <v>#N/A</v>
      </c>
      <c r="AH510" s="34" t="e">
        <f>INDEX(Curves!$A$12:$AZ$907,$CA510,CO510)</f>
        <v>#N/A</v>
      </c>
      <c r="AI510" s="34" t="e">
        <f>INDEX(Curves!$A$12:$AZ$907,$CA510,CP510)</f>
        <v>#N/A</v>
      </c>
      <c r="AJ510" s="34"/>
      <c r="AK510" s="34" t="e">
        <f>INDEX(Curves!$A$12:$AZ$907,$CA510,CR510)</f>
        <v>#N/A</v>
      </c>
      <c r="AL510" s="34" t="e">
        <f>INDEX(Curves!$A$12:$AZ$907,$CA510,CS510)</f>
        <v>#N/A</v>
      </c>
      <c r="AM510" s="34" t="e">
        <f>INDEX(Curves!$A$12:$AZ$907,$CA510,CT510)</f>
        <v>#N/A</v>
      </c>
      <c r="AN510" s="34"/>
      <c r="AO510" s="34" t="e">
        <f>INDEX(Curves!$A$12:$AZ$907,$CA510,CV510)</f>
        <v>#N/A</v>
      </c>
      <c r="AP510" s="34" t="e">
        <f>INDEX(Curves!$A$12:$AZ$907,$CA510,CW510)</f>
        <v>#N/A</v>
      </c>
      <c r="AQ510" s="34" t="e">
        <f>INDEX(Curves!$A$12:$AZ$907,$CA510,CX510)</f>
        <v>#N/A</v>
      </c>
      <c r="AR510" s="34"/>
      <c r="AS510" s="34" t="e">
        <f>INDEX(Curves!$A$12:$AZ$907,$CA510,CZ510)</f>
        <v>#N/A</v>
      </c>
      <c r="AT510" s="34" t="e">
        <f>INDEX(Curves!$A$12:$AZ$907,$CA510,DA510)</f>
        <v>#N/A</v>
      </c>
      <c r="AU510" s="34" t="e">
        <f>INDEX(Curves!$A$12:$AZ$907,$CA510,DB510)</f>
        <v>#N/A</v>
      </c>
      <c r="AV510" s="34"/>
      <c r="AW510" s="34" t="e">
        <f>INDEX(Curves!$A$12:$AZ$907,$CA510,DD510)</f>
        <v>#N/A</v>
      </c>
      <c r="AX510" s="34" t="e">
        <f>INDEX(Curves!$A$12:$AZ$907,$CA510,DE510)</f>
        <v>#N/A</v>
      </c>
      <c r="AY510" s="34" t="e">
        <f>INDEX(Curves!$A$12:$AZ$907,$CA510,DF510)</f>
        <v>#N/A</v>
      </c>
      <c r="AZ510" s="34"/>
      <c r="BA510" s="34" t="e">
        <f>INDEX(Curves!$A$12:$AZ$907,$CA510,DH510)</f>
        <v>#N/A</v>
      </c>
      <c r="BB510" s="34" t="e">
        <f>INDEX(Curves!$A$12:$AZ$907,$CA510,DI510)</f>
        <v>#N/A</v>
      </c>
      <c r="BC510" s="34" t="e">
        <f>INDEX(Curves!$A$12:$AZ$907,$CA510,DJ510)</f>
        <v>#N/A</v>
      </c>
      <c r="BD510" s="34"/>
      <c r="BE510" s="34" t="e">
        <f>INDEX(Curves!$A$12:$AZ$907,$CA510,DL510)</f>
        <v>#N/A</v>
      </c>
      <c r="BF510" s="34" t="e">
        <f>INDEX(Curves!$A$12:$AZ$907,$CA510,DM510)</f>
        <v>#N/A</v>
      </c>
      <c r="BG510" s="34" t="e">
        <f>INDEX(Curves!$A$12:$AZ$907,$CA510,DN510)</f>
        <v>#N/A</v>
      </c>
      <c r="BH510" s="34"/>
      <c r="BI510" s="34" t="e">
        <f>INDEX(Curves!$A$12:$AZ$907,$CA510,DP510)</f>
        <v>#N/A</v>
      </c>
      <c r="BJ510" s="34" t="e">
        <f>INDEX(Curves!$A$12:$AZ$907,$CA510,DQ510)</f>
        <v>#N/A</v>
      </c>
      <c r="BK510" s="34" t="e">
        <f>INDEX(Curves!$A$12:$AZ$907,$CA510,DR510)</f>
        <v>#N/A</v>
      </c>
      <c r="BL510"/>
      <c r="BM510"/>
      <c r="BU510" s="10"/>
      <c r="BV510" s="10"/>
      <c r="BW510" s="10"/>
      <c r="CA510" s="12" t="e">
        <f>MATCH(C510,Curves!$C$12:$C$433,0)</f>
        <v>#N/A</v>
      </c>
      <c r="CB510" s="12" t="e">
        <f>MATCH(CONCATENATE("NG ",TEXT($BN510,"mmm-yyyy")),Curves!$11:$11,0)</f>
        <v>#N/A</v>
      </c>
      <c r="CC510" s="12" t="e">
        <f>MATCH(CONCATENATE("B ",TEXT($BN510,"mmm-yyyy")),Curves!$11:$11,0)</f>
        <v>#N/A</v>
      </c>
      <c r="CD510" s="12" t="e">
        <f>MATCH(CONCATENATE("DISC ",TEXT($BN510,"mmm-yyyy")),Curves!$11:$11,0)</f>
        <v>#N/A</v>
      </c>
      <c r="CE510" s="12"/>
      <c r="CF510" s="12" t="e">
        <f>MATCH(CONCATENATE("NG ",TEXT($BO510,"mmm-yyyy")),Curves!$11:$11,0)</f>
        <v>#N/A</v>
      </c>
      <c r="CG510" s="12" t="e">
        <f>MATCH(CONCATENATE("B ",TEXT($BO510,"mmm-yyyy")),Curves!$11:$11,0)</f>
        <v>#N/A</v>
      </c>
      <c r="CH510" s="12" t="e">
        <f>MATCH(CONCATENATE("DISC ",TEXT($BO510,"mmm-yyyy")),Curves!$11:$11,0)</f>
        <v>#N/A</v>
      </c>
      <c r="CI510" s="12"/>
      <c r="CJ510" s="12" t="e">
        <f>MATCH(CONCATENATE("NG ",TEXT($BP510,"mmm-yyyy")),Curves!$11:$11,0)</f>
        <v>#N/A</v>
      </c>
      <c r="CK510" s="12" t="e">
        <f>MATCH(CONCATENATE("B ",TEXT($BP510,"mmm-yyyy")),Curves!$11:$11,0)</f>
        <v>#N/A</v>
      </c>
      <c r="CL510" s="12" t="e">
        <f>MATCH(CONCATENATE("DISC ",TEXT($BP510,"mmm-yyyy")),Curves!$11:$11,0)</f>
        <v>#N/A</v>
      </c>
      <c r="CM510" s="12"/>
      <c r="CN510" s="12" t="e">
        <f>MATCH(CONCATENATE("NG ",TEXT($BQ510,"mmm-yyyy")),Curves!$11:$11,0)</f>
        <v>#N/A</v>
      </c>
      <c r="CO510" s="12" t="e">
        <f>MATCH(CONCATENATE("B ",TEXT($BQ510,"mmm-yyyy")),Curves!$11:$11,0)</f>
        <v>#N/A</v>
      </c>
      <c r="CP510" s="12" t="e">
        <f>MATCH(CONCATENATE("DISC ",TEXT($BQ510,"mmm-yyyy")),Curves!$11:$11,0)</f>
        <v>#N/A</v>
      </c>
      <c r="CQ510" s="12"/>
      <c r="CR510" s="12" t="e">
        <f>MATCH(CONCATENATE("NG ",TEXT($BR510,"mmm-yyyy")),Curves!$11:$11,0)</f>
        <v>#N/A</v>
      </c>
      <c r="CS510" s="12" t="e">
        <f>MATCH(CONCATENATE("B ",TEXT($BR510,"mmm-yyyy")),Curves!$11:$11,0)</f>
        <v>#N/A</v>
      </c>
      <c r="CT510" s="12" t="e">
        <f>MATCH(CONCATENATE("DISC ",TEXT($BR510,"mmm-yyyy")),Curves!$11:$11,0)</f>
        <v>#N/A</v>
      </c>
      <c r="CU510" s="12"/>
      <c r="CV510" s="12" t="e">
        <f>MATCH(CONCATENATE("NG ",TEXT($BS510,"mmm-yyyy")),Curves!$11:$11,0)</f>
        <v>#N/A</v>
      </c>
      <c r="CW510" s="12" t="e">
        <f>MATCH(CONCATENATE("B ",TEXT($BS510,"mmm-yyyy")),Curves!$11:$11,0)</f>
        <v>#N/A</v>
      </c>
      <c r="CX510" s="12" t="e">
        <f>MATCH(CONCATENATE("DISC ",TEXT($BS510,"mmm-yyyy")),Curves!$11:$11,0)</f>
        <v>#N/A</v>
      </c>
      <c r="CY510" s="12"/>
      <c r="CZ510" s="12" t="e">
        <f>MATCH(CONCATENATE("NG ",TEXT($BT510,"mmm-yyyy")),Curves!$11:$11,0)</f>
        <v>#N/A</v>
      </c>
      <c r="DA510" s="12" t="e">
        <f>MATCH(CONCATENATE("B ",TEXT($BT510,"mmm-yyyy")),Curves!$11:$11,0)</f>
        <v>#N/A</v>
      </c>
      <c r="DB510" s="12" t="e">
        <f>MATCH(CONCATENATE("DISC ",TEXT($BT510,"mmm-yyyy")),Curves!$11:$11,0)</f>
        <v>#N/A</v>
      </c>
      <c r="DC510" s="12"/>
      <c r="DD510" s="12" t="e">
        <f>MATCH(CONCATENATE("NG ",TEXT($BU510,"mmm-yyyy")),Curves!$11:$11,0)</f>
        <v>#N/A</v>
      </c>
      <c r="DE510" s="12" t="e">
        <f>MATCH(CONCATENATE("B ",TEXT($BU510,"mmm-yyyy")),Curves!$11:$11,0)</f>
        <v>#N/A</v>
      </c>
      <c r="DF510" s="12" t="e">
        <f>MATCH(CONCATENATE("DISC ",TEXT($BU510,"mmm-yyyy")),Curves!$11:$11,0)</f>
        <v>#N/A</v>
      </c>
      <c r="DG510" s="12"/>
      <c r="DH510" s="12" t="e">
        <f>MATCH(CONCATENATE("NG ",TEXT($BV510,"mmm-yyyy")),Curves!$11:$11,0)</f>
        <v>#N/A</v>
      </c>
      <c r="DI510" s="12" t="e">
        <f>MATCH(CONCATENATE("B ",TEXT($BV510,"mmm-yyyy")),Curves!$11:$11,0)</f>
        <v>#N/A</v>
      </c>
      <c r="DJ510" s="12" t="e">
        <f>MATCH(CONCATENATE("DISC ",TEXT($BV510,"mmm-yyyy")),Curves!$11:$11,0)</f>
        <v>#N/A</v>
      </c>
      <c r="DL510" s="12" t="e">
        <f>MATCH(CONCATENATE("NG ",TEXT($BW510,"mmm-yyyy")),Curves!$11:$11,0)</f>
        <v>#N/A</v>
      </c>
      <c r="DM510" s="12" t="e">
        <f>MATCH(CONCATENATE("B ",TEXT($BW510,"mmm-yyyy")),Curves!$11:$11,0)</f>
        <v>#N/A</v>
      </c>
      <c r="DN510" s="12" t="e">
        <f>MATCH(CONCATENATE("DISC ",TEXT($BW510,"mmm-yyyy")),Curves!$11:$11,0)</f>
        <v>#N/A</v>
      </c>
      <c r="DP510" s="12" t="e">
        <f>MATCH(CONCATENATE("NG ",TEXT($BX510,"mmm-yyyy")),Curves!$11:$11,0)</f>
        <v>#N/A</v>
      </c>
      <c r="DQ510" s="12" t="e">
        <f>MATCH(CONCATENATE("B ",TEXT($BX510,"mmm-yyyy")),Curves!$11:$11,0)</f>
        <v>#N/A</v>
      </c>
      <c r="DR510" s="12" t="e">
        <f>MATCH(CONCATENATE("DISC ",TEXT($BX510,"mmm-yyyy")),Curves!$11:$11,0)</f>
        <v>#N/A</v>
      </c>
    </row>
    <row r="511" spans="2:122" x14ac:dyDescent="0.2">
      <c r="B511" s="6" t="str">
        <f t="shared" si="567"/>
        <v/>
      </c>
      <c r="C511" s="27" t="str">
        <f>IF(Curves!C520&lt;&gt;"",Curves!C520,"")</f>
        <v/>
      </c>
      <c r="D511" s="31"/>
      <c r="E511" s="20" t="e">
        <f t="shared" si="568"/>
        <v>#N/A</v>
      </c>
      <c r="F511" s="20" t="e">
        <f t="shared" si="570"/>
        <v>#N/A</v>
      </c>
      <c r="G511" s="20" t="e">
        <f t="shared" si="571"/>
        <v>#N/A</v>
      </c>
      <c r="H511" s="20" t="e">
        <f t="shared" si="572"/>
        <v>#N/A</v>
      </c>
      <c r="I511" s="20" t="e">
        <f t="shared" si="573"/>
        <v>#N/A</v>
      </c>
      <c r="J511" s="20" t="e">
        <f t="shared" si="574"/>
        <v>#N/A</v>
      </c>
      <c r="K511" s="20" t="e">
        <f t="shared" si="575"/>
        <v>#N/A</v>
      </c>
      <c r="L511" s="20" t="e">
        <f t="shared" si="576"/>
        <v>#N/A</v>
      </c>
      <c r="M511" s="20" t="e">
        <f t="shared" si="577"/>
        <v>#N/A</v>
      </c>
      <c r="N511" s="20" t="e">
        <f t="shared" si="578"/>
        <v>#N/A</v>
      </c>
      <c r="O511" s="21" t="e">
        <f t="shared" si="579"/>
        <v>#N/A</v>
      </c>
      <c r="P511" s="20"/>
      <c r="Q511" s="50" t="e">
        <f t="shared" si="580"/>
        <v>#N/A</v>
      </c>
      <c r="R511" s="50" t="e">
        <f t="shared" si="629"/>
        <v>#N/A</v>
      </c>
      <c r="S511" s="51" t="e">
        <f t="shared" si="581"/>
        <v>#N/A</v>
      </c>
      <c r="U511" s="34" t="e">
        <f>INDEX(Curves!$A$12:$AZ$907,$CA511,CB511)</f>
        <v>#N/A</v>
      </c>
      <c r="V511" s="34" t="e">
        <f>INDEX(Curves!$A$12:$AZ$907,$CA511,CC511)</f>
        <v>#N/A</v>
      </c>
      <c r="W511" s="34" t="e">
        <f>INDEX(Curves!$A$12:$AZ$907,$CA511,CD511)</f>
        <v>#N/A</v>
      </c>
      <c r="X511" s="34"/>
      <c r="Y511" s="34" t="e">
        <f>INDEX(Curves!$A$12:$AZ$907,$CA511,CF511)</f>
        <v>#N/A</v>
      </c>
      <c r="Z511" s="34" t="e">
        <f>INDEX(Curves!$A$12:$AZ$907,$CA511,CG511)</f>
        <v>#N/A</v>
      </c>
      <c r="AA511" s="34" t="e">
        <f>INDEX(Curves!$A$12:$AZ$907,$CA511,CH511)</f>
        <v>#N/A</v>
      </c>
      <c r="AB511" s="34"/>
      <c r="AC511" s="34" t="e">
        <f>INDEX(Curves!$A$12:$AZ$907,$CA511,CJ511)</f>
        <v>#N/A</v>
      </c>
      <c r="AD511" s="34" t="e">
        <f>INDEX(Curves!$A$12:$AZ$907,$CA511,CK511)</f>
        <v>#N/A</v>
      </c>
      <c r="AE511" s="34" t="e">
        <f>INDEX(Curves!$A$12:$AZ$907,$CA511,CL511)</f>
        <v>#N/A</v>
      </c>
      <c r="AF511" s="34"/>
      <c r="AG511" s="34" t="e">
        <f>INDEX(Curves!$A$12:$AZ$907,$CA511,CN511)</f>
        <v>#N/A</v>
      </c>
      <c r="AH511" s="34" t="e">
        <f>INDEX(Curves!$A$12:$AZ$907,$CA511,CO511)</f>
        <v>#N/A</v>
      </c>
      <c r="AI511" s="34" t="e">
        <f>INDEX(Curves!$A$12:$AZ$907,$CA511,CP511)</f>
        <v>#N/A</v>
      </c>
      <c r="AJ511" s="34"/>
      <c r="AK511" s="34" t="e">
        <f>INDEX(Curves!$A$12:$AZ$907,$CA511,CR511)</f>
        <v>#N/A</v>
      </c>
      <c r="AL511" s="34" t="e">
        <f>INDEX(Curves!$A$12:$AZ$907,$CA511,CS511)</f>
        <v>#N/A</v>
      </c>
      <c r="AM511" s="34" t="e">
        <f>INDEX(Curves!$A$12:$AZ$907,$CA511,CT511)</f>
        <v>#N/A</v>
      </c>
      <c r="AN511" s="34"/>
      <c r="AO511" s="34" t="e">
        <f>INDEX(Curves!$A$12:$AZ$907,$CA511,CV511)</f>
        <v>#N/A</v>
      </c>
      <c r="AP511" s="34" t="e">
        <f>INDEX(Curves!$A$12:$AZ$907,$CA511,CW511)</f>
        <v>#N/A</v>
      </c>
      <c r="AQ511" s="34" t="e">
        <f>INDEX(Curves!$A$12:$AZ$907,$CA511,CX511)</f>
        <v>#N/A</v>
      </c>
      <c r="AR511" s="34"/>
      <c r="AS511" s="34" t="e">
        <f>INDEX(Curves!$A$12:$AZ$907,$CA511,CZ511)</f>
        <v>#N/A</v>
      </c>
      <c r="AT511" s="34" t="e">
        <f>INDEX(Curves!$A$12:$AZ$907,$CA511,DA511)</f>
        <v>#N/A</v>
      </c>
      <c r="AU511" s="34" t="e">
        <f>INDEX(Curves!$A$12:$AZ$907,$CA511,DB511)</f>
        <v>#N/A</v>
      </c>
      <c r="AV511" s="34"/>
      <c r="AW511" s="34" t="e">
        <f>INDEX(Curves!$A$12:$AZ$907,$CA511,DD511)</f>
        <v>#N/A</v>
      </c>
      <c r="AX511" s="34" t="e">
        <f>INDEX(Curves!$A$12:$AZ$907,$CA511,DE511)</f>
        <v>#N/A</v>
      </c>
      <c r="AY511" s="34" t="e">
        <f>INDEX(Curves!$A$12:$AZ$907,$CA511,DF511)</f>
        <v>#N/A</v>
      </c>
      <c r="AZ511" s="34"/>
      <c r="BA511" s="34" t="e">
        <f>INDEX(Curves!$A$12:$AZ$907,$CA511,DH511)</f>
        <v>#N/A</v>
      </c>
      <c r="BB511" s="34" t="e">
        <f>INDEX(Curves!$A$12:$AZ$907,$CA511,DI511)</f>
        <v>#N/A</v>
      </c>
      <c r="BC511" s="34" t="e">
        <f>INDEX(Curves!$A$12:$AZ$907,$CA511,DJ511)</f>
        <v>#N/A</v>
      </c>
      <c r="BD511" s="34"/>
      <c r="BE511" s="34" t="e">
        <f>INDEX(Curves!$A$12:$AZ$907,$CA511,DL511)</f>
        <v>#N/A</v>
      </c>
      <c r="BF511" s="34" t="e">
        <f>INDEX(Curves!$A$12:$AZ$907,$CA511,DM511)</f>
        <v>#N/A</v>
      </c>
      <c r="BG511" s="34" t="e">
        <f>INDEX(Curves!$A$12:$AZ$907,$CA511,DN511)</f>
        <v>#N/A</v>
      </c>
      <c r="BH511" s="34"/>
      <c r="BI511" s="34" t="e">
        <f>INDEX(Curves!$A$12:$AZ$907,$CA511,DP511)</f>
        <v>#N/A</v>
      </c>
      <c r="BJ511" s="34" t="e">
        <f>INDEX(Curves!$A$12:$AZ$907,$CA511,DQ511)</f>
        <v>#N/A</v>
      </c>
      <c r="BK511" s="34" t="e">
        <f>INDEX(Curves!$A$12:$AZ$907,$CA511,DR511)</f>
        <v>#N/A</v>
      </c>
      <c r="BL511"/>
      <c r="BM511"/>
      <c r="BU511" s="10"/>
      <c r="BV511" s="10"/>
      <c r="BW511" s="10"/>
      <c r="CA511" s="12" t="e">
        <f>MATCH(C511,Curves!$C$12:$C$433,0)</f>
        <v>#N/A</v>
      </c>
      <c r="CB511" s="12" t="e">
        <f>MATCH(CONCATENATE("NG ",TEXT($BN511,"mmm-yyyy")),Curves!$11:$11,0)</f>
        <v>#N/A</v>
      </c>
      <c r="CC511" s="12" t="e">
        <f>MATCH(CONCATENATE("B ",TEXT($BN511,"mmm-yyyy")),Curves!$11:$11,0)</f>
        <v>#N/A</v>
      </c>
      <c r="CD511" s="12" t="e">
        <f>MATCH(CONCATENATE("DISC ",TEXT($BN511,"mmm-yyyy")),Curves!$11:$11,0)</f>
        <v>#N/A</v>
      </c>
      <c r="CE511" s="12"/>
      <c r="CF511" s="12" t="e">
        <f>MATCH(CONCATENATE("NG ",TEXT($BO511,"mmm-yyyy")),Curves!$11:$11,0)</f>
        <v>#N/A</v>
      </c>
      <c r="CG511" s="12" t="e">
        <f>MATCH(CONCATENATE("B ",TEXT($BO511,"mmm-yyyy")),Curves!$11:$11,0)</f>
        <v>#N/A</v>
      </c>
      <c r="CH511" s="12" t="e">
        <f>MATCH(CONCATENATE("DISC ",TEXT($BO511,"mmm-yyyy")),Curves!$11:$11,0)</f>
        <v>#N/A</v>
      </c>
      <c r="CI511" s="12"/>
      <c r="CJ511" s="12" t="e">
        <f>MATCH(CONCATENATE("NG ",TEXT($BP511,"mmm-yyyy")),Curves!$11:$11,0)</f>
        <v>#N/A</v>
      </c>
      <c r="CK511" s="12" t="e">
        <f>MATCH(CONCATENATE("B ",TEXT($BP511,"mmm-yyyy")),Curves!$11:$11,0)</f>
        <v>#N/A</v>
      </c>
      <c r="CL511" s="12" t="e">
        <f>MATCH(CONCATENATE("DISC ",TEXT($BP511,"mmm-yyyy")),Curves!$11:$11,0)</f>
        <v>#N/A</v>
      </c>
      <c r="CM511" s="12"/>
      <c r="CN511" s="12" t="e">
        <f>MATCH(CONCATENATE("NG ",TEXT($BQ511,"mmm-yyyy")),Curves!$11:$11,0)</f>
        <v>#N/A</v>
      </c>
      <c r="CO511" s="12" t="e">
        <f>MATCH(CONCATENATE("B ",TEXT($BQ511,"mmm-yyyy")),Curves!$11:$11,0)</f>
        <v>#N/A</v>
      </c>
      <c r="CP511" s="12" t="e">
        <f>MATCH(CONCATENATE("DISC ",TEXT($BQ511,"mmm-yyyy")),Curves!$11:$11,0)</f>
        <v>#N/A</v>
      </c>
      <c r="CQ511" s="12"/>
      <c r="CR511" s="12" t="e">
        <f>MATCH(CONCATENATE("NG ",TEXT($BR511,"mmm-yyyy")),Curves!$11:$11,0)</f>
        <v>#N/A</v>
      </c>
      <c r="CS511" s="12" t="e">
        <f>MATCH(CONCATENATE("B ",TEXT($BR511,"mmm-yyyy")),Curves!$11:$11,0)</f>
        <v>#N/A</v>
      </c>
      <c r="CT511" s="12" t="e">
        <f>MATCH(CONCATENATE("DISC ",TEXT($BR511,"mmm-yyyy")),Curves!$11:$11,0)</f>
        <v>#N/A</v>
      </c>
      <c r="CU511" s="12"/>
      <c r="CV511" s="12" t="e">
        <f>MATCH(CONCATENATE("NG ",TEXT($BS511,"mmm-yyyy")),Curves!$11:$11,0)</f>
        <v>#N/A</v>
      </c>
      <c r="CW511" s="12" t="e">
        <f>MATCH(CONCATENATE("B ",TEXT($BS511,"mmm-yyyy")),Curves!$11:$11,0)</f>
        <v>#N/A</v>
      </c>
      <c r="CX511" s="12" t="e">
        <f>MATCH(CONCATENATE("DISC ",TEXT($BS511,"mmm-yyyy")),Curves!$11:$11,0)</f>
        <v>#N/A</v>
      </c>
      <c r="CY511" s="12"/>
      <c r="CZ511" s="12" t="e">
        <f>MATCH(CONCATENATE("NG ",TEXT($BT511,"mmm-yyyy")),Curves!$11:$11,0)</f>
        <v>#N/A</v>
      </c>
      <c r="DA511" s="12" t="e">
        <f>MATCH(CONCATENATE("B ",TEXT($BT511,"mmm-yyyy")),Curves!$11:$11,0)</f>
        <v>#N/A</v>
      </c>
      <c r="DB511" s="12" t="e">
        <f>MATCH(CONCATENATE("DISC ",TEXT($BT511,"mmm-yyyy")),Curves!$11:$11,0)</f>
        <v>#N/A</v>
      </c>
      <c r="DC511" s="12"/>
      <c r="DD511" s="12" t="e">
        <f>MATCH(CONCATENATE("NG ",TEXT($BU511,"mmm-yyyy")),Curves!$11:$11,0)</f>
        <v>#N/A</v>
      </c>
      <c r="DE511" s="12" t="e">
        <f>MATCH(CONCATENATE("B ",TEXT($BU511,"mmm-yyyy")),Curves!$11:$11,0)</f>
        <v>#N/A</v>
      </c>
      <c r="DF511" s="12" t="e">
        <f>MATCH(CONCATENATE("DISC ",TEXT($BU511,"mmm-yyyy")),Curves!$11:$11,0)</f>
        <v>#N/A</v>
      </c>
      <c r="DG511" s="12"/>
      <c r="DH511" s="12" t="e">
        <f>MATCH(CONCATENATE("NG ",TEXT($BV511,"mmm-yyyy")),Curves!$11:$11,0)</f>
        <v>#N/A</v>
      </c>
      <c r="DI511" s="12" t="e">
        <f>MATCH(CONCATENATE("B ",TEXT($BV511,"mmm-yyyy")),Curves!$11:$11,0)</f>
        <v>#N/A</v>
      </c>
      <c r="DJ511" s="12" t="e">
        <f>MATCH(CONCATENATE("DISC ",TEXT($BV511,"mmm-yyyy")),Curves!$11:$11,0)</f>
        <v>#N/A</v>
      </c>
      <c r="DL511" s="12" t="e">
        <f>MATCH(CONCATENATE("NG ",TEXT($BW511,"mmm-yyyy")),Curves!$11:$11,0)</f>
        <v>#N/A</v>
      </c>
      <c r="DM511" s="12" t="e">
        <f>MATCH(CONCATENATE("B ",TEXT($BW511,"mmm-yyyy")),Curves!$11:$11,0)</f>
        <v>#N/A</v>
      </c>
      <c r="DN511" s="12" t="e">
        <f>MATCH(CONCATENATE("DISC ",TEXT($BW511,"mmm-yyyy")),Curves!$11:$11,0)</f>
        <v>#N/A</v>
      </c>
      <c r="DP511" s="12" t="e">
        <f>MATCH(CONCATENATE("NG ",TEXT($BX511,"mmm-yyyy")),Curves!$11:$11,0)</f>
        <v>#N/A</v>
      </c>
      <c r="DQ511" s="12" t="e">
        <f>MATCH(CONCATENATE("B ",TEXT($BX511,"mmm-yyyy")),Curves!$11:$11,0)</f>
        <v>#N/A</v>
      </c>
      <c r="DR511" s="12" t="e">
        <f>MATCH(CONCATENATE("DISC ",TEXT($BX511,"mmm-yyyy")),Curves!$11:$11,0)</f>
        <v>#N/A</v>
      </c>
    </row>
    <row r="512" spans="2:122" x14ac:dyDescent="0.2">
      <c r="B512" s="6" t="str">
        <f t="shared" si="567"/>
        <v/>
      </c>
      <c r="C512" s="27" t="str">
        <f>IF(Curves!C521&lt;&gt;"",Curves!C521,"")</f>
        <v/>
      </c>
      <c r="D512" s="31"/>
      <c r="E512" s="20" t="e">
        <f t="shared" si="568"/>
        <v>#N/A</v>
      </c>
      <c r="F512" s="20" t="e">
        <f t="shared" si="570"/>
        <v>#N/A</v>
      </c>
      <c r="G512" s="20" t="e">
        <f t="shared" si="571"/>
        <v>#N/A</v>
      </c>
      <c r="H512" s="20" t="e">
        <f t="shared" si="572"/>
        <v>#N/A</v>
      </c>
      <c r="I512" s="20" t="e">
        <f t="shared" si="573"/>
        <v>#N/A</v>
      </c>
      <c r="J512" s="20" t="e">
        <f t="shared" si="574"/>
        <v>#N/A</v>
      </c>
      <c r="K512" s="20" t="e">
        <f t="shared" si="575"/>
        <v>#N/A</v>
      </c>
      <c r="L512" s="20" t="e">
        <f t="shared" si="576"/>
        <v>#N/A</v>
      </c>
      <c r="M512" s="20" t="e">
        <f t="shared" si="577"/>
        <v>#N/A</v>
      </c>
      <c r="N512" s="20" t="e">
        <f t="shared" si="578"/>
        <v>#N/A</v>
      </c>
      <c r="O512" s="21" t="e">
        <f t="shared" si="579"/>
        <v>#N/A</v>
      </c>
      <c r="P512" s="20"/>
      <c r="Q512" s="50" t="e">
        <f t="shared" si="580"/>
        <v>#N/A</v>
      </c>
      <c r="R512" s="50" t="e">
        <f t="shared" si="629"/>
        <v>#N/A</v>
      </c>
      <c r="S512" s="51" t="e">
        <f t="shared" si="581"/>
        <v>#N/A</v>
      </c>
      <c r="U512" s="34" t="e">
        <f>INDEX(Curves!$A$12:$AZ$907,$CA512,CB512)</f>
        <v>#N/A</v>
      </c>
      <c r="V512" s="34" t="e">
        <f>INDEX(Curves!$A$12:$AZ$907,$CA512,CC512)</f>
        <v>#N/A</v>
      </c>
      <c r="W512" s="34" t="e">
        <f>INDEX(Curves!$A$12:$AZ$907,$CA512,CD512)</f>
        <v>#N/A</v>
      </c>
      <c r="X512" s="34"/>
      <c r="Y512" s="34" t="e">
        <f>INDEX(Curves!$A$12:$AZ$907,$CA512,CF512)</f>
        <v>#N/A</v>
      </c>
      <c r="Z512" s="34" t="e">
        <f>INDEX(Curves!$A$12:$AZ$907,$CA512,CG512)</f>
        <v>#N/A</v>
      </c>
      <c r="AA512" s="34" t="e">
        <f>INDEX(Curves!$A$12:$AZ$907,$CA512,CH512)</f>
        <v>#N/A</v>
      </c>
      <c r="AB512" s="34"/>
      <c r="AC512" s="34" t="e">
        <f>INDEX(Curves!$A$12:$AZ$907,$CA512,CJ512)</f>
        <v>#N/A</v>
      </c>
      <c r="AD512" s="34" t="e">
        <f>INDEX(Curves!$A$12:$AZ$907,$CA512,CK512)</f>
        <v>#N/A</v>
      </c>
      <c r="AE512" s="34" t="e">
        <f>INDEX(Curves!$A$12:$AZ$907,$CA512,CL512)</f>
        <v>#N/A</v>
      </c>
      <c r="AF512" s="34"/>
      <c r="AG512" s="34" t="e">
        <f>INDEX(Curves!$A$12:$AZ$907,$CA512,CN512)</f>
        <v>#N/A</v>
      </c>
      <c r="AH512" s="34" t="e">
        <f>INDEX(Curves!$A$12:$AZ$907,$CA512,CO512)</f>
        <v>#N/A</v>
      </c>
      <c r="AI512" s="34" t="e">
        <f>INDEX(Curves!$A$12:$AZ$907,$CA512,CP512)</f>
        <v>#N/A</v>
      </c>
      <c r="AJ512" s="34"/>
      <c r="AK512" s="34" t="e">
        <f>INDEX(Curves!$A$12:$AZ$907,$CA512,CR512)</f>
        <v>#N/A</v>
      </c>
      <c r="AL512" s="34" t="e">
        <f>INDEX(Curves!$A$12:$AZ$907,$CA512,CS512)</f>
        <v>#N/A</v>
      </c>
      <c r="AM512" s="34" t="e">
        <f>INDEX(Curves!$A$12:$AZ$907,$CA512,CT512)</f>
        <v>#N/A</v>
      </c>
      <c r="AN512" s="34"/>
      <c r="AO512" s="34" t="e">
        <f>INDEX(Curves!$A$12:$AZ$907,$CA512,CV512)</f>
        <v>#N/A</v>
      </c>
      <c r="AP512" s="34" t="e">
        <f>INDEX(Curves!$A$12:$AZ$907,$CA512,CW512)</f>
        <v>#N/A</v>
      </c>
      <c r="AQ512" s="34" t="e">
        <f>INDEX(Curves!$A$12:$AZ$907,$CA512,CX512)</f>
        <v>#N/A</v>
      </c>
      <c r="AR512" s="34"/>
      <c r="AS512" s="34" t="e">
        <f>INDEX(Curves!$A$12:$AZ$907,$CA512,CZ512)</f>
        <v>#N/A</v>
      </c>
      <c r="AT512" s="34" t="e">
        <f>INDEX(Curves!$A$12:$AZ$907,$CA512,DA512)</f>
        <v>#N/A</v>
      </c>
      <c r="AU512" s="34" t="e">
        <f>INDEX(Curves!$A$12:$AZ$907,$CA512,DB512)</f>
        <v>#N/A</v>
      </c>
      <c r="AV512" s="34"/>
      <c r="AW512" s="34" t="e">
        <f>INDEX(Curves!$A$12:$AZ$907,$CA512,DD512)</f>
        <v>#N/A</v>
      </c>
      <c r="AX512" s="34" t="e">
        <f>INDEX(Curves!$A$12:$AZ$907,$CA512,DE512)</f>
        <v>#N/A</v>
      </c>
      <c r="AY512" s="34" t="e">
        <f>INDEX(Curves!$A$12:$AZ$907,$CA512,DF512)</f>
        <v>#N/A</v>
      </c>
      <c r="AZ512" s="34"/>
      <c r="BA512" s="34" t="e">
        <f>INDEX(Curves!$A$12:$AZ$907,$CA512,DH512)</f>
        <v>#N/A</v>
      </c>
      <c r="BB512" s="34" t="e">
        <f>INDEX(Curves!$A$12:$AZ$907,$CA512,DI512)</f>
        <v>#N/A</v>
      </c>
      <c r="BC512" s="34" t="e">
        <f>INDEX(Curves!$A$12:$AZ$907,$CA512,DJ512)</f>
        <v>#N/A</v>
      </c>
      <c r="BD512" s="34"/>
      <c r="BE512" s="34" t="e">
        <f>INDEX(Curves!$A$12:$AZ$907,$CA512,DL512)</f>
        <v>#N/A</v>
      </c>
      <c r="BF512" s="34" t="e">
        <f>INDEX(Curves!$A$12:$AZ$907,$CA512,DM512)</f>
        <v>#N/A</v>
      </c>
      <c r="BG512" s="34" t="e">
        <f>INDEX(Curves!$A$12:$AZ$907,$CA512,DN512)</f>
        <v>#N/A</v>
      </c>
      <c r="BH512" s="34"/>
      <c r="BI512" s="34" t="e">
        <f>INDEX(Curves!$A$12:$AZ$907,$CA512,DP512)</f>
        <v>#N/A</v>
      </c>
      <c r="BJ512" s="34" t="e">
        <f>INDEX(Curves!$A$12:$AZ$907,$CA512,DQ512)</f>
        <v>#N/A</v>
      </c>
      <c r="BK512" s="34" t="e">
        <f>INDEX(Curves!$A$12:$AZ$907,$CA512,DR512)</f>
        <v>#N/A</v>
      </c>
      <c r="BL512"/>
      <c r="BM512"/>
      <c r="BU512" s="10"/>
      <c r="BV512" s="10"/>
      <c r="BW512" s="10"/>
      <c r="CA512" s="12" t="e">
        <f>MATCH(C512,Curves!$C$12:$C$433,0)</f>
        <v>#N/A</v>
      </c>
      <c r="CB512" s="12" t="e">
        <f>MATCH(CONCATENATE("NG ",TEXT($BN512,"mmm-yyyy")),Curves!$11:$11,0)</f>
        <v>#N/A</v>
      </c>
      <c r="CC512" s="12" t="e">
        <f>MATCH(CONCATENATE("B ",TEXT($BN512,"mmm-yyyy")),Curves!$11:$11,0)</f>
        <v>#N/A</v>
      </c>
      <c r="CD512" s="12" t="e">
        <f>MATCH(CONCATENATE("DISC ",TEXT($BN512,"mmm-yyyy")),Curves!$11:$11,0)</f>
        <v>#N/A</v>
      </c>
      <c r="CE512" s="12"/>
      <c r="CF512" s="12" t="e">
        <f>MATCH(CONCATENATE("NG ",TEXT($BO512,"mmm-yyyy")),Curves!$11:$11,0)</f>
        <v>#N/A</v>
      </c>
      <c r="CG512" s="12" t="e">
        <f>MATCH(CONCATENATE("B ",TEXT($BO512,"mmm-yyyy")),Curves!$11:$11,0)</f>
        <v>#N/A</v>
      </c>
      <c r="CH512" s="12" t="e">
        <f>MATCH(CONCATENATE("DISC ",TEXT($BO512,"mmm-yyyy")),Curves!$11:$11,0)</f>
        <v>#N/A</v>
      </c>
      <c r="CI512" s="12"/>
      <c r="CJ512" s="12" t="e">
        <f>MATCH(CONCATENATE("NG ",TEXT($BP512,"mmm-yyyy")),Curves!$11:$11,0)</f>
        <v>#N/A</v>
      </c>
      <c r="CK512" s="12" t="e">
        <f>MATCH(CONCATENATE("B ",TEXT($BP512,"mmm-yyyy")),Curves!$11:$11,0)</f>
        <v>#N/A</v>
      </c>
      <c r="CL512" s="12" t="e">
        <f>MATCH(CONCATENATE("DISC ",TEXT($BP512,"mmm-yyyy")),Curves!$11:$11,0)</f>
        <v>#N/A</v>
      </c>
      <c r="CM512" s="12"/>
      <c r="CN512" s="12" t="e">
        <f>MATCH(CONCATENATE("NG ",TEXT($BQ512,"mmm-yyyy")),Curves!$11:$11,0)</f>
        <v>#N/A</v>
      </c>
      <c r="CO512" s="12" t="e">
        <f>MATCH(CONCATENATE("B ",TEXT($BQ512,"mmm-yyyy")),Curves!$11:$11,0)</f>
        <v>#N/A</v>
      </c>
      <c r="CP512" s="12" t="e">
        <f>MATCH(CONCATENATE("DISC ",TEXT($BQ512,"mmm-yyyy")),Curves!$11:$11,0)</f>
        <v>#N/A</v>
      </c>
      <c r="CQ512" s="12"/>
      <c r="CR512" s="12" t="e">
        <f>MATCH(CONCATENATE("NG ",TEXT($BR512,"mmm-yyyy")),Curves!$11:$11,0)</f>
        <v>#N/A</v>
      </c>
      <c r="CS512" s="12" t="e">
        <f>MATCH(CONCATENATE("B ",TEXT($BR512,"mmm-yyyy")),Curves!$11:$11,0)</f>
        <v>#N/A</v>
      </c>
      <c r="CT512" s="12" t="e">
        <f>MATCH(CONCATENATE("DISC ",TEXT($BR512,"mmm-yyyy")),Curves!$11:$11,0)</f>
        <v>#N/A</v>
      </c>
      <c r="CU512" s="12"/>
      <c r="CV512" s="12" t="e">
        <f>MATCH(CONCATENATE("NG ",TEXT($BS512,"mmm-yyyy")),Curves!$11:$11,0)</f>
        <v>#N/A</v>
      </c>
      <c r="CW512" s="12" t="e">
        <f>MATCH(CONCATENATE("B ",TEXT($BS512,"mmm-yyyy")),Curves!$11:$11,0)</f>
        <v>#N/A</v>
      </c>
      <c r="CX512" s="12" t="e">
        <f>MATCH(CONCATENATE("DISC ",TEXT($BS512,"mmm-yyyy")),Curves!$11:$11,0)</f>
        <v>#N/A</v>
      </c>
      <c r="CY512" s="12"/>
      <c r="CZ512" s="12" t="e">
        <f>MATCH(CONCATENATE("NG ",TEXT($BT512,"mmm-yyyy")),Curves!$11:$11,0)</f>
        <v>#N/A</v>
      </c>
      <c r="DA512" s="12" t="e">
        <f>MATCH(CONCATENATE("B ",TEXT($BT512,"mmm-yyyy")),Curves!$11:$11,0)</f>
        <v>#N/A</v>
      </c>
      <c r="DB512" s="12" t="e">
        <f>MATCH(CONCATENATE("DISC ",TEXT($BT512,"mmm-yyyy")),Curves!$11:$11,0)</f>
        <v>#N/A</v>
      </c>
      <c r="DC512" s="12"/>
      <c r="DD512" s="12" t="e">
        <f>MATCH(CONCATENATE("NG ",TEXT($BU512,"mmm-yyyy")),Curves!$11:$11,0)</f>
        <v>#N/A</v>
      </c>
      <c r="DE512" s="12" t="e">
        <f>MATCH(CONCATENATE("B ",TEXT($BU512,"mmm-yyyy")),Curves!$11:$11,0)</f>
        <v>#N/A</v>
      </c>
      <c r="DF512" s="12" t="e">
        <f>MATCH(CONCATENATE("DISC ",TEXT($BU512,"mmm-yyyy")),Curves!$11:$11,0)</f>
        <v>#N/A</v>
      </c>
      <c r="DG512" s="12"/>
      <c r="DH512" s="12" t="e">
        <f>MATCH(CONCATENATE("NG ",TEXT($BV512,"mmm-yyyy")),Curves!$11:$11,0)</f>
        <v>#N/A</v>
      </c>
      <c r="DI512" s="12" t="e">
        <f>MATCH(CONCATENATE("B ",TEXT($BV512,"mmm-yyyy")),Curves!$11:$11,0)</f>
        <v>#N/A</v>
      </c>
      <c r="DJ512" s="12" t="e">
        <f>MATCH(CONCATENATE("DISC ",TEXT($BV512,"mmm-yyyy")),Curves!$11:$11,0)</f>
        <v>#N/A</v>
      </c>
      <c r="DL512" s="12" t="e">
        <f>MATCH(CONCATENATE("NG ",TEXT($BW512,"mmm-yyyy")),Curves!$11:$11,0)</f>
        <v>#N/A</v>
      </c>
      <c r="DM512" s="12" t="e">
        <f>MATCH(CONCATENATE("B ",TEXT($BW512,"mmm-yyyy")),Curves!$11:$11,0)</f>
        <v>#N/A</v>
      </c>
      <c r="DN512" s="12" t="e">
        <f>MATCH(CONCATENATE("DISC ",TEXT($BW512,"mmm-yyyy")),Curves!$11:$11,0)</f>
        <v>#N/A</v>
      </c>
      <c r="DP512" s="12" t="e">
        <f>MATCH(CONCATENATE("NG ",TEXT($BX512,"mmm-yyyy")),Curves!$11:$11,0)</f>
        <v>#N/A</v>
      </c>
      <c r="DQ512" s="12" t="e">
        <f>MATCH(CONCATENATE("B ",TEXT($BX512,"mmm-yyyy")),Curves!$11:$11,0)</f>
        <v>#N/A</v>
      </c>
      <c r="DR512" s="12" t="e">
        <f>MATCH(CONCATENATE("DISC ",TEXT($BX512,"mmm-yyyy")),Curves!$11:$11,0)</f>
        <v>#N/A</v>
      </c>
    </row>
    <row r="513" spans="2:122" x14ac:dyDescent="0.2">
      <c r="B513" s="6" t="str">
        <f t="shared" si="567"/>
        <v/>
      </c>
      <c r="C513" s="27" t="str">
        <f>IF(Curves!C522&lt;&gt;"",Curves!C522,"")</f>
        <v/>
      </c>
      <c r="D513" s="31"/>
      <c r="E513" s="20" t="e">
        <f t="shared" si="568"/>
        <v>#N/A</v>
      </c>
      <c r="F513" s="20" t="e">
        <f t="shared" si="570"/>
        <v>#N/A</v>
      </c>
      <c r="G513" s="20" t="e">
        <f t="shared" si="571"/>
        <v>#N/A</v>
      </c>
      <c r="H513" s="20" t="e">
        <f t="shared" si="572"/>
        <v>#N/A</v>
      </c>
      <c r="I513" s="20" t="e">
        <f t="shared" si="573"/>
        <v>#N/A</v>
      </c>
      <c r="J513" s="20" t="e">
        <f t="shared" si="574"/>
        <v>#N/A</v>
      </c>
      <c r="K513" s="20" t="e">
        <f t="shared" si="575"/>
        <v>#N/A</v>
      </c>
      <c r="L513" s="20" t="e">
        <f t="shared" si="576"/>
        <v>#N/A</v>
      </c>
      <c r="M513" s="20" t="e">
        <f t="shared" si="577"/>
        <v>#N/A</v>
      </c>
      <c r="N513" s="20" t="e">
        <f t="shared" si="578"/>
        <v>#N/A</v>
      </c>
      <c r="O513" s="21" t="e">
        <f t="shared" si="579"/>
        <v>#N/A</v>
      </c>
      <c r="P513" s="20"/>
      <c r="Q513" s="50" t="e">
        <f t="shared" si="580"/>
        <v>#N/A</v>
      </c>
      <c r="R513" s="50" t="e">
        <f t="shared" si="629"/>
        <v>#N/A</v>
      </c>
      <c r="S513" s="51" t="e">
        <f t="shared" si="581"/>
        <v>#N/A</v>
      </c>
      <c r="U513" s="34" t="e">
        <f>INDEX(Curves!$A$12:$AZ$907,$CA513,CB513)</f>
        <v>#N/A</v>
      </c>
      <c r="V513" s="34" t="e">
        <f>INDEX(Curves!$A$12:$AZ$907,$CA513,CC513)</f>
        <v>#N/A</v>
      </c>
      <c r="W513" s="34" t="e">
        <f>INDEX(Curves!$A$12:$AZ$907,$CA513,CD513)</f>
        <v>#N/A</v>
      </c>
      <c r="X513" s="34"/>
      <c r="Y513" s="34" t="e">
        <f>INDEX(Curves!$A$12:$AZ$907,$CA513,CF513)</f>
        <v>#N/A</v>
      </c>
      <c r="Z513" s="34" t="e">
        <f>INDEX(Curves!$A$12:$AZ$907,$CA513,CG513)</f>
        <v>#N/A</v>
      </c>
      <c r="AA513" s="34" t="e">
        <f>INDEX(Curves!$A$12:$AZ$907,$CA513,CH513)</f>
        <v>#N/A</v>
      </c>
      <c r="AB513" s="34"/>
      <c r="AC513" s="34" t="e">
        <f>INDEX(Curves!$A$12:$AZ$907,$CA513,CJ513)</f>
        <v>#N/A</v>
      </c>
      <c r="AD513" s="34" t="e">
        <f>INDEX(Curves!$A$12:$AZ$907,$CA513,CK513)</f>
        <v>#N/A</v>
      </c>
      <c r="AE513" s="34" t="e">
        <f>INDEX(Curves!$A$12:$AZ$907,$CA513,CL513)</f>
        <v>#N/A</v>
      </c>
      <c r="AF513" s="34"/>
      <c r="AG513" s="34" t="e">
        <f>INDEX(Curves!$A$12:$AZ$907,$CA513,CN513)</f>
        <v>#N/A</v>
      </c>
      <c r="AH513" s="34" t="e">
        <f>INDEX(Curves!$A$12:$AZ$907,$CA513,CO513)</f>
        <v>#N/A</v>
      </c>
      <c r="AI513" s="34" t="e">
        <f>INDEX(Curves!$A$12:$AZ$907,$CA513,CP513)</f>
        <v>#N/A</v>
      </c>
      <c r="AJ513" s="34"/>
      <c r="AK513" s="34" t="e">
        <f>INDEX(Curves!$A$12:$AZ$907,$CA513,CR513)</f>
        <v>#N/A</v>
      </c>
      <c r="AL513" s="34" t="e">
        <f>INDEX(Curves!$A$12:$AZ$907,$CA513,CS513)</f>
        <v>#N/A</v>
      </c>
      <c r="AM513" s="34" t="e">
        <f>INDEX(Curves!$A$12:$AZ$907,$CA513,CT513)</f>
        <v>#N/A</v>
      </c>
      <c r="AN513" s="34"/>
      <c r="AO513" s="34" t="e">
        <f>INDEX(Curves!$A$12:$AZ$907,$CA513,CV513)</f>
        <v>#N/A</v>
      </c>
      <c r="AP513" s="34" t="e">
        <f>INDEX(Curves!$A$12:$AZ$907,$CA513,CW513)</f>
        <v>#N/A</v>
      </c>
      <c r="AQ513" s="34" t="e">
        <f>INDEX(Curves!$A$12:$AZ$907,$CA513,CX513)</f>
        <v>#N/A</v>
      </c>
      <c r="AR513" s="34"/>
      <c r="AS513" s="34" t="e">
        <f>INDEX(Curves!$A$12:$AZ$907,$CA513,CZ513)</f>
        <v>#N/A</v>
      </c>
      <c r="AT513" s="34" t="e">
        <f>INDEX(Curves!$A$12:$AZ$907,$CA513,DA513)</f>
        <v>#N/A</v>
      </c>
      <c r="AU513" s="34" t="e">
        <f>INDEX(Curves!$A$12:$AZ$907,$CA513,DB513)</f>
        <v>#N/A</v>
      </c>
      <c r="AV513" s="34"/>
      <c r="AW513" s="34" t="e">
        <f>INDEX(Curves!$A$12:$AZ$907,$CA513,DD513)</f>
        <v>#N/A</v>
      </c>
      <c r="AX513" s="34" t="e">
        <f>INDEX(Curves!$A$12:$AZ$907,$CA513,DE513)</f>
        <v>#N/A</v>
      </c>
      <c r="AY513" s="34" t="e">
        <f>INDEX(Curves!$A$12:$AZ$907,$CA513,DF513)</f>
        <v>#N/A</v>
      </c>
      <c r="AZ513" s="34"/>
      <c r="BA513" s="34" t="e">
        <f>INDEX(Curves!$A$12:$AZ$907,$CA513,DH513)</f>
        <v>#N/A</v>
      </c>
      <c r="BB513" s="34" t="e">
        <f>INDEX(Curves!$A$12:$AZ$907,$CA513,DI513)</f>
        <v>#N/A</v>
      </c>
      <c r="BC513" s="34" t="e">
        <f>INDEX(Curves!$A$12:$AZ$907,$CA513,DJ513)</f>
        <v>#N/A</v>
      </c>
      <c r="BD513" s="34"/>
      <c r="BE513" s="34" t="e">
        <f>INDEX(Curves!$A$12:$AZ$907,$CA513,DL513)</f>
        <v>#N/A</v>
      </c>
      <c r="BF513" s="34" t="e">
        <f>INDEX(Curves!$A$12:$AZ$907,$CA513,DM513)</f>
        <v>#N/A</v>
      </c>
      <c r="BG513" s="34" t="e">
        <f>INDEX(Curves!$A$12:$AZ$907,$CA513,DN513)</f>
        <v>#N/A</v>
      </c>
      <c r="BH513" s="34"/>
      <c r="BI513" s="34" t="e">
        <f>INDEX(Curves!$A$12:$AZ$907,$CA513,DP513)</f>
        <v>#N/A</v>
      </c>
      <c r="BJ513" s="34" t="e">
        <f>INDEX(Curves!$A$12:$AZ$907,$CA513,DQ513)</f>
        <v>#N/A</v>
      </c>
      <c r="BK513" s="34" t="e">
        <f>INDEX(Curves!$A$12:$AZ$907,$CA513,DR513)</f>
        <v>#N/A</v>
      </c>
      <c r="BL513"/>
      <c r="BM513"/>
      <c r="BU513" s="10"/>
      <c r="BV513" s="10"/>
      <c r="BW513" s="10"/>
      <c r="CA513" s="12" t="e">
        <f>MATCH(C513,Curves!$C$12:$C$433,0)</f>
        <v>#N/A</v>
      </c>
      <c r="CB513" s="12" t="e">
        <f>MATCH(CONCATENATE("NG ",TEXT($BN513,"mmm-yyyy")),Curves!$11:$11,0)</f>
        <v>#N/A</v>
      </c>
      <c r="CC513" s="12" t="e">
        <f>MATCH(CONCATENATE("B ",TEXT($BN513,"mmm-yyyy")),Curves!$11:$11,0)</f>
        <v>#N/A</v>
      </c>
      <c r="CD513" s="12" t="e">
        <f>MATCH(CONCATENATE("DISC ",TEXT($BN513,"mmm-yyyy")),Curves!$11:$11,0)</f>
        <v>#N/A</v>
      </c>
      <c r="CE513" s="12"/>
      <c r="CF513" s="12" t="e">
        <f>MATCH(CONCATENATE("NG ",TEXT($BO513,"mmm-yyyy")),Curves!$11:$11,0)</f>
        <v>#N/A</v>
      </c>
      <c r="CG513" s="12" t="e">
        <f>MATCH(CONCATENATE("B ",TEXT($BO513,"mmm-yyyy")),Curves!$11:$11,0)</f>
        <v>#N/A</v>
      </c>
      <c r="CH513" s="12" t="e">
        <f>MATCH(CONCATENATE("DISC ",TEXT($BO513,"mmm-yyyy")),Curves!$11:$11,0)</f>
        <v>#N/A</v>
      </c>
      <c r="CI513" s="12"/>
      <c r="CJ513" s="12" t="e">
        <f>MATCH(CONCATENATE("NG ",TEXT($BP513,"mmm-yyyy")),Curves!$11:$11,0)</f>
        <v>#N/A</v>
      </c>
      <c r="CK513" s="12" t="e">
        <f>MATCH(CONCATENATE("B ",TEXT($BP513,"mmm-yyyy")),Curves!$11:$11,0)</f>
        <v>#N/A</v>
      </c>
      <c r="CL513" s="12" t="e">
        <f>MATCH(CONCATENATE("DISC ",TEXT($BP513,"mmm-yyyy")),Curves!$11:$11,0)</f>
        <v>#N/A</v>
      </c>
      <c r="CM513" s="12"/>
      <c r="CN513" s="12" t="e">
        <f>MATCH(CONCATENATE("NG ",TEXT($BQ513,"mmm-yyyy")),Curves!$11:$11,0)</f>
        <v>#N/A</v>
      </c>
      <c r="CO513" s="12" t="e">
        <f>MATCH(CONCATENATE("B ",TEXT($BQ513,"mmm-yyyy")),Curves!$11:$11,0)</f>
        <v>#N/A</v>
      </c>
      <c r="CP513" s="12" t="e">
        <f>MATCH(CONCATENATE("DISC ",TEXT($BQ513,"mmm-yyyy")),Curves!$11:$11,0)</f>
        <v>#N/A</v>
      </c>
      <c r="CQ513" s="12"/>
      <c r="CR513" s="12" t="e">
        <f>MATCH(CONCATENATE("NG ",TEXT($BR513,"mmm-yyyy")),Curves!$11:$11,0)</f>
        <v>#N/A</v>
      </c>
      <c r="CS513" s="12" t="e">
        <f>MATCH(CONCATENATE("B ",TEXT($BR513,"mmm-yyyy")),Curves!$11:$11,0)</f>
        <v>#N/A</v>
      </c>
      <c r="CT513" s="12" t="e">
        <f>MATCH(CONCATENATE("DISC ",TEXT($BR513,"mmm-yyyy")),Curves!$11:$11,0)</f>
        <v>#N/A</v>
      </c>
      <c r="CU513" s="12"/>
      <c r="CV513" s="12" t="e">
        <f>MATCH(CONCATENATE("NG ",TEXT($BS513,"mmm-yyyy")),Curves!$11:$11,0)</f>
        <v>#N/A</v>
      </c>
      <c r="CW513" s="12" t="e">
        <f>MATCH(CONCATENATE("B ",TEXT($BS513,"mmm-yyyy")),Curves!$11:$11,0)</f>
        <v>#N/A</v>
      </c>
      <c r="CX513" s="12" t="e">
        <f>MATCH(CONCATENATE("DISC ",TEXT($BS513,"mmm-yyyy")),Curves!$11:$11,0)</f>
        <v>#N/A</v>
      </c>
      <c r="CY513" s="12"/>
      <c r="CZ513" s="12" t="e">
        <f>MATCH(CONCATENATE("NG ",TEXT($BT513,"mmm-yyyy")),Curves!$11:$11,0)</f>
        <v>#N/A</v>
      </c>
      <c r="DA513" s="12" t="e">
        <f>MATCH(CONCATENATE("B ",TEXT($BT513,"mmm-yyyy")),Curves!$11:$11,0)</f>
        <v>#N/A</v>
      </c>
      <c r="DB513" s="12" t="e">
        <f>MATCH(CONCATENATE("DISC ",TEXT($BT513,"mmm-yyyy")),Curves!$11:$11,0)</f>
        <v>#N/A</v>
      </c>
      <c r="DC513" s="12"/>
      <c r="DD513" s="12" t="e">
        <f>MATCH(CONCATENATE("NG ",TEXT($BU513,"mmm-yyyy")),Curves!$11:$11,0)</f>
        <v>#N/A</v>
      </c>
      <c r="DE513" s="12" t="e">
        <f>MATCH(CONCATENATE("B ",TEXT($BU513,"mmm-yyyy")),Curves!$11:$11,0)</f>
        <v>#N/A</v>
      </c>
      <c r="DF513" s="12" t="e">
        <f>MATCH(CONCATENATE("DISC ",TEXT($BU513,"mmm-yyyy")),Curves!$11:$11,0)</f>
        <v>#N/A</v>
      </c>
      <c r="DG513" s="12"/>
      <c r="DH513" s="12" t="e">
        <f>MATCH(CONCATENATE("NG ",TEXT($BV513,"mmm-yyyy")),Curves!$11:$11,0)</f>
        <v>#N/A</v>
      </c>
      <c r="DI513" s="12" t="e">
        <f>MATCH(CONCATENATE("B ",TEXT($BV513,"mmm-yyyy")),Curves!$11:$11,0)</f>
        <v>#N/A</v>
      </c>
      <c r="DJ513" s="12" t="e">
        <f>MATCH(CONCATENATE("DISC ",TEXT($BV513,"mmm-yyyy")),Curves!$11:$11,0)</f>
        <v>#N/A</v>
      </c>
      <c r="DL513" s="12" t="e">
        <f>MATCH(CONCATENATE("NG ",TEXT($BW513,"mmm-yyyy")),Curves!$11:$11,0)</f>
        <v>#N/A</v>
      </c>
      <c r="DM513" s="12" t="e">
        <f>MATCH(CONCATENATE("B ",TEXT($BW513,"mmm-yyyy")),Curves!$11:$11,0)</f>
        <v>#N/A</v>
      </c>
      <c r="DN513" s="12" t="e">
        <f>MATCH(CONCATENATE("DISC ",TEXT($BW513,"mmm-yyyy")),Curves!$11:$11,0)</f>
        <v>#N/A</v>
      </c>
      <c r="DP513" s="12" t="e">
        <f>MATCH(CONCATENATE("NG ",TEXT($BX513,"mmm-yyyy")),Curves!$11:$11,0)</f>
        <v>#N/A</v>
      </c>
      <c r="DQ513" s="12" t="e">
        <f>MATCH(CONCATENATE("B ",TEXT($BX513,"mmm-yyyy")),Curves!$11:$11,0)</f>
        <v>#N/A</v>
      </c>
      <c r="DR513" s="12" t="e">
        <f>MATCH(CONCATENATE("DISC ",TEXT($BX513,"mmm-yyyy")),Curves!$11:$11,0)</f>
        <v>#N/A</v>
      </c>
    </row>
    <row r="514" spans="2:122" x14ac:dyDescent="0.2">
      <c r="B514" s="6" t="str">
        <f t="shared" si="567"/>
        <v/>
      </c>
      <c r="C514" s="27" t="str">
        <f>IF(Curves!C523&lt;&gt;"",Curves!C523,"")</f>
        <v/>
      </c>
      <c r="D514" s="31"/>
      <c r="E514" s="20" t="e">
        <f t="shared" si="568"/>
        <v>#N/A</v>
      </c>
      <c r="F514" s="20" t="e">
        <f t="shared" si="570"/>
        <v>#N/A</v>
      </c>
      <c r="G514" s="20" t="e">
        <f t="shared" si="571"/>
        <v>#N/A</v>
      </c>
      <c r="H514" s="20" t="e">
        <f t="shared" si="572"/>
        <v>#N/A</v>
      </c>
      <c r="I514" s="20" t="e">
        <f t="shared" si="573"/>
        <v>#N/A</v>
      </c>
      <c r="J514" s="20" t="e">
        <f t="shared" si="574"/>
        <v>#N/A</v>
      </c>
      <c r="K514" s="20" t="e">
        <f t="shared" si="575"/>
        <v>#N/A</v>
      </c>
      <c r="L514" s="20" t="e">
        <f t="shared" si="576"/>
        <v>#N/A</v>
      </c>
      <c r="M514" s="20" t="e">
        <f t="shared" si="577"/>
        <v>#N/A</v>
      </c>
      <c r="N514" s="20" t="e">
        <f t="shared" si="578"/>
        <v>#N/A</v>
      </c>
      <c r="O514" s="21" t="e">
        <f t="shared" si="579"/>
        <v>#N/A</v>
      </c>
      <c r="P514" s="20"/>
      <c r="Q514" s="50" t="e">
        <f t="shared" si="580"/>
        <v>#N/A</v>
      </c>
      <c r="R514" s="50" t="e">
        <f t="shared" si="629"/>
        <v>#N/A</v>
      </c>
      <c r="S514" s="51" t="e">
        <f t="shared" si="581"/>
        <v>#N/A</v>
      </c>
      <c r="U514" s="34" t="e">
        <f>INDEX(Curves!$A$12:$AZ$907,$CA514,CB514)</f>
        <v>#N/A</v>
      </c>
      <c r="V514" s="34" t="e">
        <f>INDEX(Curves!$A$12:$AZ$907,$CA514,CC514)</f>
        <v>#N/A</v>
      </c>
      <c r="W514" s="34" t="e">
        <f>INDEX(Curves!$A$12:$AZ$907,$CA514,CD514)</f>
        <v>#N/A</v>
      </c>
      <c r="X514" s="34"/>
      <c r="Y514" s="34" t="e">
        <f>INDEX(Curves!$A$12:$AZ$907,$CA514,CF514)</f>
        <v>#N/A</v>
      </c>
      <c r="Z514" s="34" t="e">
        <f>INDEX(Curves!$A$12:$AZ$907,$CA514,CG514)</f>
        <v>#N/A</v>
      </c>
      <c r="AA514" s="34" t="e">
        <f>INDEX(Curves!$A$12:$AZ$907,$CA514,CH514)</f>
        <v>#N/A</v>
      </c>
      <c r="AB514" s="34"/>
      <c r="AC514" s="34" t="e">
        <f>INDEX(Curves!$A$12:$AZ$907,$CA514,CJ514)</f>
        <v>#N/A</v>
      </c>
      <c r="AD514" s="34" t="e">
        <f>INDEX(Curves!$A$12:$AZ$907,$CA514,CK514)</f>
        <v>#N/A</v>
      </c>
      <c r="AE514" s="34" t="e">
        <f>INDEX(Curves!$A$12:$AZ$907,$CA514,CL514)</f>
        <v>#N/A</v>
      </c>
      <c r="AF514" s="34"/>
      <c r="AG514" s="34" t="e">
        <f>INDEX(Curves!$A$12:$AZ$907,$CA514,CN514)</f>
        <v>#N/A</v>
      </c>
      <c r="AH514" s="34" t="e">
        <f>INDEX(Curves!$A$12:$AZ$907,$CA514,CO514)</f>
        <v>#N/A</v>
      </c>
      <c r="AI514" s="34" t="e">
        <f>INDEX(Curves!$A$12:$AZ$907,$CA514,CP514)</f>
        <v>#N/A</v>
      </c>
      <c r="AJ514" s="34"/>
      <c r="AK514" s="34" t="e">
        <f>INDEX(Curves!$A$12:$AZ$907,$CA514,CR514)</f>
        <v>#N/A</v>
      </c>
      <c r="AL514" s="34" t="e">
        <f>INDEX(Curves!$A$12:$AZ$907,$CA514,CS514)</f>
        <v>#N/A</v>
      </c>
      <c r="AM514" s="34" t="e">
        <f>INDEX(Curves!$A$12:$AZ$907,$CA514,CT514)</f>
        <v>#N/A</v>
      </c>
      <c r="AN514" s="34"/>
      <c r="AO514" s="34" t="e">
        <f>INDEX(Curves!$A$12:$AZ$907,$CA514,CV514)</f>
        <v>#N/A</v>
      </c>
      <c r="AP514" s="34" t="e">
        <f>INDEX(Curves!$A$12:$AZ$907,$CA514,CW514)</f>
        <v>#N/A</v>
      </c>
      <c r="AQ514" s="34" t="e">
        <f>INDEX(Curves!$A$12:$AZ$907,$CA514,CX514)</f>
        <v>#N/A</v>
      </c>
      <c r="AR514" s="34"/>
      <c r="AS514" s="34" t="e">
        <f>INDEX(Curves!$A$12:$AZ$907,$CA514,CZ514)</f>
        <v>#N/A</v>
      </c>
      <c r="AT514" s="34" t="e">
        <f>INDEX(Curves!$A$12:$AZ$907,$CA514,DA514)</f>
        <v>#N/A</v>
      </c>
      <c r="AU514" s="34" t="e">
        <f>INDEX(Curves!$A$12:$AZ$907,$CA514,DB514)</f>
        <v>#N/A</v>
      </c>
      <c r="AV514" s="34"/>
      <c r="AW514" s="34" t="e">
        <f>INDEX(Curves!$A$12:$AZ$907,$CA514,DD514)</f>
        <v>#N/A</v>
      </c>
      <c r="AX514" s="34" t="e">
        <f>INDEX(Curves!$A$12:$AZ$907,$CA514,DE514)</f>
        <v>#N/A</v>
      </c>
      <c r="AY514" s="34" t="e">
        <f>INDEX(Curves!$A$12:$AZ$907,$CA514,DF514)</f>
        <v>#N/A</v>
      </c>
      <c r="AZ514" s="34"/>
      <c r="BA514" s="34" t="e">
        <f>INDEX(Curves!$A$12:$AZ$907,$CA514,DH514)</f>
        <v>#N/A</v>
      </c>
      <c r="BB514" s="34" t="e">
        <f>INDEX(Curves!$A$12:$AZ$907,$CA514,DI514)</f>
        <v>#N/A</v>
      </c>
      <c r="BC514" s="34" t="e">
        <f>INDEX(Curves!$A$12:$AZ$907,$CA514,DJ514)</f>
        <v>#N/A</v>
      </c>
      <c r="BD514" s="34"/>
      <c r="BE514" s="34" t="e">
        <f>INDEX(Curves!$A$12:$AZ$907,$CA514,DL514)</f>
        <v>#N/A</v>
      </c>
      <c r="BF514" s="34" t="e">
        <f>INDEX(Curves!$A$12:$AZ$907,$CA514,DM514)</f>
        <v>#N/A</v>
      </c>
      <c r="BG514" s="34" t="e">
        <f>INDEX(Curves!$A$12:$AZ$907,$CA514,DN514)</f>
        <v>#N/A</v>
      </c>
      <c r="BH514" s="34"/>
      <c r="BI514" s="34" t="e">
        <f>INDEX(Curves!$A$12:$AZ$907,$CA514,DP514)</f>
        <v>#N/A</v>
      </c>
      <c r="BJ514" s="34" t="e">
        <f>INDEX(Curves!$A$12:$AZ$907,$CA514,DQ514)</f>
        <v>#N/A</v>
      </c>
      <c r="BK514" s="34" t="e">
        <f>INDEX(Curves!$A$12:$AZ$907,$CA514,DR514)</f>
        <v>#N/A</v>
      </c>
      <c r="BL514"/>
      <c r="BM514"/>
      <c r="BU514" s="10"/>
      <c r="BV514" s="10"/>
      <c r="BW514" s="10"/>
      <c r="CA514" s="12" t="e">
        <f>MATCH(C514,Curves!$C$12:$C$433,0)</f>
        <v>#N/A</v>
      </c>
      <c r="CB514" s="12" t="e">
        <f>MATCH(CONCATENATE("NG ",TEXT($BN514,"mmm-yyyy")),Curves!$11:$11,0)</f>
        <v>#N/A</v>
      </c>
      <c r="CC514" s="12" t="e">
        <f>MATCH(CONCATENATE("B ",TEXT($BN514,"mmm-yyyy")),Curves!$11:$11,0)</f>
        <v>#N/A</v>
      </c>
      <c r="CD514" s="12" t="e">
        <f>MATCH(CONCATENATE("DISC ",TEXT($BN514,"mmm-yyyy")),Curves!$11:$11,0)</f>
        <v>#N/A</v>
      </c>
      <c r="CE514" s="12"/>
      <c r="CF514" s="12" t="e">
        <f>MATCH(CONCATENATE("NG ",TEXT($BO514,"mmm-yyyy")),Curves!$11:$11,0)</f>
        <v>#N/A</v>
      </c>
      <c r="CG514" s="12" t="e">
        <f>MATCH(CONCATENATE("B ",TEXT($BO514,"mmm-yyyy")),Curves!$11:$11,0)</f>
        <v>#N/A</v>
      </c>
      <c r="CH514" s="12" t="e">
        <f>MATCH(CONCATENATE("DISC ",TEXT($BO514,"mmm-yyyy")),Curves!$11:$11,0)</f>
        <v>#N/A</v>
      </c>
      <c r="CI514" s="12"/>
      <c r="CJ514" s="12" t="e">
        <f>MATCH(CONCATENATE("NG ",TEXT($BP514,"mmm-yyyy")),Curves!$11:$11,0)</f>
        <v>#N/A</v>
      </c>
      <c r="CK514" s="12" t="e">
        <f>MATCH(CONCATENATE("B ",TEXT($BP514,"mmm-yyyy")),Curves!$11:$11,0)</f>
        <v>#N/A</v>
      </c>
      <c r="CL514" s="12" t="e">
        <f>MATCH(CONCATENATE("DISC ",TEXT($BP514,"mmm-yyyy")),Curves!$11:$11,0)</f>
        <v>#N/A</v>
      </c>
      <c r="CM514" s="12"/>
      <c r="CN514" s="12" t="e">
        <f>MATCH(CONCATENATE("NG ",TEXT($BQ514,"mmm-yyyy")),Curves!$11:$11,0)</f>
        <v>#N/A</v>
      </c>
      <c r="CO514" s="12" t="e">
        <f>MATCH(CONCATENATE("B ",TEXT($BQ514,"mmm-yyyy")),Curves!$11:$11,0)</f>
        <v>#N/A</v>
      </c>
      <c r="CP514" s="12" t="e">
        <f>MATCH(CONCATENATE("DISC ",TEXT($BQ514,"mmm-yyyy")),Curves!$11:$11,0)</f>
        <v>#N/A</v>
      </c>
      <c r="CQ514" s="12"/>
      <c r="CR514" s="12" t="e">
        <f>MATCH(CONCATENATE("NG ",TEXT($BR514,"mmm-yyyy")),Curves!$11:$11,0)</f>
        <v>#N/A</v>
      </c>
      <c r="CS514" s="12" t="e">
        <f>MATCH(CONCATENATE("B ",TEXT($BR514,"mmm-yyyy")),Curves!$11:$11,0)</f>
        <v>#N/A</v>
      </c>
      <c r="CT514" s="12" t="e">
        <f>MATCH(CONCATENATE("DISC ",TEXT($BR514,"mmm-yyyy")),Curves!$11:$11,0)</f>
        <v>#N/A</v>
      </c>
      <c r="CU514" s="12"/>
      <c r="CV514" s="12" t="e">
        <f>MATCH(CONCATENATE("NG ",TEXT($BS514,"mmm-yyyy")),Curves!$11:$11,0)</f>
        <v>#N/A</v>
      </c>
      <c r="CW514" s="12" t="e">
        <f>MATCH(CONCATENATE("B ",TEXT($BS514,"mmm-yyyy")),Curves!$11:$11,0)</f>
        <v>#N/A</v>
      </c>
      <c r="CX514" s="12" t="e">
        <f>MATCH(CONCATENATE("DISC ",TEXT($BS514,"mmm-yyyy")),Curves!$11:$11,0)</f>
        <v>#N/A</v>
      </c>
      <c r="CY514" s="12"/>
      <c r="CZ514" s="12" t="e">
        <f>MATCH(CONCATENATE("NG ",TEXT($BT514,"mmm-yyyy")),Curves!$11:$11,0)</f>
        <v>#N/A</v>
      </c>
      <c r="DA514" s="12" t="e">
        <f>MATCH(CONCATENATE("B ",TEXT($BT514,"mmm-yyyy")),Curves!$11:$11,0)</f>
        <v>#N/A</v>
      </c>
      <c r="DB514" s="12" t="e">
        <f>MATCH(CONCATENATE("DISC ",TEXT($BT514,"mmm-yyyy")),Curves!$11:$11,0)</f>
        <v>#N/A</v>
      </c>
      <c r="DC514" s="12"/>
      <c r="DD514" s="12" t="e">
        <f>MATCH(CONCATENATE("NG ",TEXT($BU514,"mmm-yyyy")),Curves!$11:$11,0)</f>
        <v>#N/A</v>
      </c>
      <c r="DE514" s="12" t="e">
        <f>MATCH(CONCATENATE("B ",TEXT($BU514,"mmm-yyyy")),Curves!$11:$11,0)</f>
        <v>#N/A</v>
      </c>
      <c r="DF514" s="12" t="e">
        <f>MATCH(CONCATENATE("DISC ",TEXT($BU514,"mmm-yyyy")),Curves!$11:$11,0)</f>
        <v>#N/A</v>
      </c>
      <c r="DG514" s="12"/>
      <c r="DH514" s="12" t="e">
        <f>MATCH(CONCATENATE("NG ",TEXT($BV514,"mmm-yyyy")),Curves!$11:$11,0)</f>
        <v>#N/A</v>
      </c>
      <c r="DI514" s="12" t="e">
        <f>MATCH(CONCATENATE("B ",TEXT($BV514,"mmm-yyyy")),Curves!$11:$11,0)</f>
        <v>#N/A</v>
      </c>
      <c r="DJ514" s="12" t="e">
        <f>MATCH(CONCATENATE("DISC ",TEXT($BV514,"mmm-yyyy")),Curves!$11:$11,0)</f>
        <v>#N/A</v>
      </c>
      <c r="DL514" s="12" t="e">
        <f>MATCH(CONCATENATE("NG ",TEXT($BW514,"mmm-yyyy")),Curves!$11:$11,0)</f>
        <v>#N/A</v>
      </c>
      <c r="DM514" s="12" t="e">
        <f>MATCH(CONCATENATE("B ",TEXT($BW514,"mmm-yyyy")),Curves!$11:$11,0)</f>
        <v>#N/A</v>
      </c>
      <c r="DN514" s="12" t="e">
        <f>MATCH(CONCATENATE("DISC ",TEXT($BW514,"mmm-yyyy")),Curves!$11:$11,0)</f>
        <v>#N/A</v>
      </c>
      <c r="DP514" s="12" t="e">
        <f>MATCH(CONCATENATE("NG ",TEXT($BX514,"mmm-yyyy")),Curves!$11:$11,0)</f>
        <v>#N/A</v>
      </c>
      <c r="DQ514" s="12" t="e">
        <f>MATCH(CONCATENATE("B ",TEXT($BX514,"mmm-yyyy")),Curves!$11:$11,0)</f>
        <v>#N/A</v>
      </c>
      <c r="DR514" s="12" t="e">
        <f>MATCH(CONCATENATE("DISC ",TEXT($BX514,"mmm-yyyy")),Curves!$11:$11,0)</f>
        <v>#N/A</v>
      </c>
    </row>
    <row r="515" spans="2:122" x14ac:dyDescent="0.2">
      <c r="B515" s="6" t="str">
        <f t="shared" ref="B515:B578" si="638">IF(C515&lt;&gt;"",IF(C515&gt;=(WORKDAY(EOMONTH(C515,0)+1,-2)),EOMONTH(EOMONTH(C515,0)+1,0)+1,EOMONTH(C515,0)+1),"")</f>
        <v/>
      </c>
      <c r="C515" s="27" t="str">
        <f>IF(Curves!C524&lt;&gt;"",Curves!C524,"")</f>
        <v/>
      </c>
      <c r="D515" s="31"/>
      <c r="E515" s="20" t="e">
        <f t="shared" ref="E515:E573" si="639">(U515+V515)*W515</f>
        <v>#N/A</v>
      </c>
      <c r="F515" s="20" t="e">
        <f t="shared" si="570"/>
        <v>#N/A</v>
      </c>
      <c r="G515" s="20" t="e">
        <f t="shared" si="571"/>
        <v>#N/A</v>
      </c>
      <c r="H515" s="20" t="e">
        <f t="shared" si="572"/>
        <v>#N/A</v>
      </c>
      <c r="I515" s="20" t="e">
        <f t="shared" si="573"/>
        <v>#N/A</v>
      </c>
      <c r="J515" s="20" t="e">
        <f t="shared" si="574"/>
        <v>#N/A</v>
      </c>
      <c r="K515" s="20" t="e">
        <f t="shared" si="575"/>
        <v>#N/A</v>
      </c>
      <c r="L515" s="20" t="e">
        <f t="shared" si="576"/>
        <v>#N/A</v>
      </c>
      <c r="M515" s="20" t="e">
        <f t="shared" si="577"/>
        <v>#N/A</v>
      </c>
      <c r="N515" s="20" t="e">
        <f t="shared" si="578"/>
        <v>#N/A</v>
      </c>
      <c r="O515" s="21" t="e">
        <f t="shared" si="579"/>
        <v>#N/A</v>
      </c>
      <c r="P515" s="20"/>
      <c r="Q515" s="50" t="e">
        <f t="shared" si="580"/>
        <v>#N/A</v>
      </c>
      <c r="R515" s="50" t="e">
        <f t="shared" si="629"/>
        <v>#N/A</v>
      </c>
      <c r="S515" s="51" t="e">
        <f t="shared" si="581"/>
        <v>#N/A</v>
      </c>
      <c r="U515" s="34" t="e">
        <f>INDEX(Curves!$A$12:$AZ$907,$CA515,CB515)</f>
        <v>#N/A</v>
      </c>
      <c r="V515" s="34" t="e">
        <f>INDEX(Curves!$A$12:$AZ$907,$CA515,CC515)</f>
        <v>#N/A</v>
      </c>
      <c r="W515" s="34" t="e">
        <f>INDEX(Curves!$A$12:$AZ$907,$CA515,CD515)</f>
        <v>#N/A</v>
      </c>
      <c r="X515" s="34"/>
      <c r="Y515" s="34" t="e">
        <f>INDEX(Curves!$A$12:$AZ$907,$CA515,CF515)</f>
        <v>#N/A</v>
      </c>
      <c r="Z515" s="34" t="e">
        <f>INDEX(Curves!$A$12:$AZ$907,$CA515,CG515)</f>
        <v>#N/A</v>
      </c>
      <c r="AA515" s="34" t="e">
        <f>INDEX(Curves!$A$12:$AZ$907,$CA515,CH515)</f>
        <v>#N/A</v>
      </c>
      <c r="AB515" s="34"/>
      <c r="AC515" s="34" t="e">
        <f>INDEX(Curves!$A$12:$AZ$907,$CA515,CJ515)</f>
        <v>#N/A</v>
      </c>
      <c r="AD515" s="34" t="e">
        <f>INDEX(Curves!$A$12:$AZ$907,$CA515,CK515)</f>
        <v>#N/A</v>
      </c>
      <c r="AE515" s="34" t="e">
        <f>INDEX(Curves!$A$12:$AZ$907,$CA515,CL515)</f>
        <v>#N/A</v>
      </c>
      <c r="AF515" s="34"/>
      <c r="AG515" s="34" t="e">
        <f>INDEX(Curves!$A$12:$AZ$907,$CA515,CN515)</f>
        <v>#N/A</v>
      </c>
      <c r="AH515" s="34" t="e">
        <f>INDEX(Curves!$A$12:$AZ$907,$CA515,CO515)</f>
        <v>#N/A</v>
      </c>
      <c r="AI515" s="34" t="e">
        <f>INDEX(Curves!$A$12:$AZ$907,$CA515,CP515)</f>
        <v>#N/A</v>
      </c>
      <c r="AJ515" s="34"/>
      <c r="AK515" s="34" t="e">
        <f>INDEX(Curves!$A$12:$AZ$907,$CA515,CR515)</f>
        <v>#N/A</v>
      </c>
      <c r="AL515" s="34" t="e">
        <f>INDEX(Curves!$A$12:$AZ$907,$CA515,CS515)</f>
        <v>#N/A</v>
      </c>
      <c r="AM515" s="34" t="e">
        <f>INDEX(Curves!$A$12:$AZ$907,$CA515,CT515)</f>
        <v>#N/A</v>
      </c>
      <c r="AN515" s="34"/>
      <c r="AO515" s="34" t="e">
        <f>INDEX(Curves!$A$12:$AZ$907,$CA515,CV515)</f>
        <v>#N/A</v>
      </c>
      <c r="AP515" s="34" t="e">
        <f>INDEX(Curves!$A$12:$AZ$907,$CA515,CW515)</f>
        <v>#N/A</v>
      </c>
      <c r="AQ515" s="34" t="e">
        <f>INDEX(Curves!$A$12:$AZ$907,$CA515,CX515)</f>
        <v>#N/A</v>
      </c>
      <c r="AR515" s="34"/>
      <c r="AS515" s="34" t="e">
        <f>INDEX(Curves!$A$12:$AZ$907,$CA515,CZ515)</f>
        <v>#N/A</v>
      </c>
      <c r="AT515" s="34" t="e">
        <f>INDEX(Curves!$A$12:$AZ$907,$CA515,DA515)</f>
        <v>#N/A</v>
      </c>
      <c r="AU515" s="34" t="e">
        <f>INDEX(Curves!$A$12:$AZ$907,$CA515,DB515)</f>
        <v>#N/A</v>
      </c>
      <c r="AV515" s="34"/>
      <c r="AW515" s="34" t="e">
        <f>INDEX(Curves!$A$12:$AZ$907,$CA515,DD515)</f>
        <v>#N/A</v>
      </c>
      <c r="AX515" s="34" t="e">
        <f>INDEX(Curves!$A$12:$AZ$907,$CA515,DE515)</f>
        <v>#N/A</v>
      </c>
      <c r="AY515" s="34" t="e">
        <f>INDEX(Curves!$A$12:$AZ$907,$CA515,DF515)</f>
        <v>#N/A</v>
      </c>
      <c r="AZ515" s="34"/>
      <c r="BA515" s="34" t="e">
        <f>INDEX(Curves!$A$12:$AZ$907,$CA515,DH515)</f>
        <v>#N/A</v>
      </c>
      <c r="BB515" s="34" t="e">
        <f>INDEX(Curves!$A$12:$AZ$907,$CA515,DI515)</f>
        <v>#N/A</v>
      </c>
      <c r="BC515" s="34" t="e">
        <f>INDEX(Curves!$A$12:$AZ$907,$CA515,DJ515)</f>
        <v>#N/A</v>
      </c>
      <c r="BD515" s="34"/>
      <c r="BE515" s="34" t="e">
        <f>INDEX(Curves!$A$12:$AZ$907,$CA515,DL515)</f>
        <v>#N/A</v>
      </c>
      <c r="BF515" s="34" t="e">
        <f>INDEX(Curves!$A$12:$AZ$907,$CA515,DM515)</f>
        <v>#N/A</v>
      </c>
      <c r="BG515" s="34" t="e">
        <f>INDEX(Curves!$A$12:$AZ$907,$CA515,DN515)</f>
        <v>#N/A</v>
      </c>
      <c r="BH515" s="34"/>
      <c r="BI515" s="34" t="e">
        <f>INDEX(Curves!$A$12:$AZ$907,$CA515,DP515)</f>
        <v>#N/A</v>
      </c>
      <c r="BJ515" s="34" t="e">
        <f>INDEX(Curves!$A$12:$AZ$907,$CA515,DQ515)</f>
        <v>#N/A</v>
      </c>
      <c r="BK515" s="34" t="e">
        <f>INDEX(Curves!$A$12:$AZ$907,$CA515,DR515)</f>
        <v>#N/A</v>
      </c>
      <c r="BL515"/>
      <c r="BM515"/>
      <c r="BU515" s="10"/>
      <c r="BV515" s="10"/>
      <c r="BW515" s="10"/>
      <c r="CA515" s="12" t="e">
        <f>MATCH(C515,Curves!$C$12:$C$433,0)</f>
        <v>#N/A</v>
      </c>
      <c r="CB515" s="12" t="e">
        <f>MATCH(CONCATENATE("NG ",TEXT($BN515,"mmm-yyyy")),Curves!$11:$11,0)</f>
        <v>#N/A</v>
      </c>
      <c r="CC515" s="12" t="e">
        <f>MATCH(CONCATENATE("B ",TEXT($BN515,"mmm-yyyy")),Curves!$11:$11,0)</f>
        <v>#N/A</v>
      </c>
      <c r="CD515" s="12" t="e">
        <f>MATCH(CONCATENATE("DISC ",TEXT($BN515,"mmm-yyyy")),Curves!$11:$11,0)</f>
        <v>#N/A</v>
      </c>
      <c r="CE515" s="12"/>
      <c r="CF515" s="12" t="e">
        <f>MATCH(CONCATENATE("NG ",TEXT($BO515,"mmm-yyyy")),Curves!$11:$11,0)</f>
        <v>#N/A</v>
      </c>
      <c r="CG515" s="12" t="e">
        <f>MATCH(CONCATENATE("B ",TEXT($BO515,"mmm-yyyy")),Curves!$11:$11,0)</f>
        <v>#N/A</v>
      </c>
      <c r="CH515" s="12" t="e">
        <f>MATCH(CONCATENATE("DISC ",TEXT($BO515,"mmm-yyyy")),Curves!$11:$11,0)</f>
        <v>#N/A</v>
      </c>
      <c r="CI515" s="12"/>
      <c r="CJ515" s="12" t="e">
        <f>MATCH(CONCATENATE("NG ",TEXT($BP515,"mmm-yyyy")),Curves!$11:$11,0)</f>
        <v>#N/A</v>
      </c>
      <c r="CK515" s="12" t="e">
        <f>MATCH(CONCATENATE("B ",TEXT($BP515,"mmm-yyyy")),Curves!$11:$11,0)</f>
        <v>#N/A</v>
      </c>
      <c r="CL515" s="12" t="e">
        <f>MATCH(CONCATENATE("DISC ",TEXT($BP515,"mmm-yyyy")),Curves!$11:$11,0)</f>
        <v>#N/A</v>
      </c>
      <c r="CM515" s="12"/>
      <c r="CN515" s="12" t="e">
        <f>MATCH(CONCATENATE("NG ",TEXT($BQ515,"mmm-yyyy")),Curves!$11:$11,0)</f>
        <v>#N/A</v>
      </c>
      <c r="CO515" s="12" t="e">
        <f>MATCH(CONCATENATE("B ",TEXT($BQ515,"mmm-yyyy")),Curves!$11:$11,0)</f>
        <v>#N/A</v>
      </c>
      <c r="CP515" s="12" t="e">
        <f>MATCH(CONCATENATE("DISC ",TEXT($BQ515,"mmm-yyyy")),Curves!$11:$11,0)</f>
        <v>#N/A</v>
      </c>
      <c r="CQ515" s="12"/>
      <c r="CR515" s="12" t="e">
        <f>MATCH(CONCATENATE("NG ",TEXT($BR515,"mmm-yyyy")),Curves!$11:$11,0)</f>
        <v>#N/A</v>
      </c>
      <c r="CS515" s="12" t="e">
        <f>MATCH(CONCATENATE("B ",TEXT($BR515,"mmm-yyyy")),Curves!$11:$11,0)</f>
        <v>#N/A</v>
      </c>
      <c r="CT515" s="12" t="e">
        <f>MATCH(CONCATENATE("DISC ",TEXT($BR515,"mmm-yyyy")),Curves!$11:$11,0)</f>
        <v>#N/A</v>
      </c>
      <c r="CU515" s="12"/>
      <c r="CV515" s="12" t="e">
        <f>MATCH(CONCATENATE("NG ",TEXT($BS515,"mmm-yyyy")),Curves!$11:$11,0)</f>
        <v>#N/A</v>
      </c>
      <c r="CW515" s="12" t="e">
        <f>MATCH(CONCATENATE("B ",TEXT($BS515,"mmm-yyyy")),Curves!$11:$11,0)</f>
        <v>#N/A</v>
      </c>
      <c r="CX515" s="12" t="e">
        <f>MATCH(CONCATENATE("DISC ",TEXT($BS515,"mmm-yyyy")),Curves!$11:$11,0)</f>
        <v>#N/A</v>
      </c>
      <c r="CY515" s="12"/>
      <c r="CZ515" s="12" t="e">
        <f>MATCH(CONCATENATE("NG ",TEXT($BT515,"mmm-yyyy")),Curves!$11:$11,0)</f>
        <v>#N/A</v>
      </c>
      <c r="DA515" s="12" t="e">
        <f>MATCH(CONCATENATE("B ",TEXT($BT515,"mmm-yyyy")),Curves!$11:$11,0)</f>
        <v>#N/A</v>
      </c>
      <c r="DB515" s="12" t="e">
        <f>MATCH(CONCATENATE("DISC ",TEXT($BT515,"mmm-yyyy")),Curves!$11:$11,0)</f>
        <v>#N/A</v>
      </c>
      <c r="DC515" s="12"/>
      <c r="DD515" s="12" t="e">
        <f>MATCH(CONCATENATE("NG ",TEXT($BU515,"mmm-yyyy")),Curves!$11:$11,0)</f>
        <v>#N/A</v>
      </c>
      <c r="DE515" s="12" t="e">
        <f>MATCH(CONCATENATE("B ",TEXT($BU515,"mmm-yyyy")),Curves!$11:$11,0)</f>
        <v>#N/A</v>
      </c>
      <c r="DF515" s="12" t="e">
        <f>MATCH(CONCATENATE("DISC ",TEXT($BU515,"mmm-yyyy")),Curves!$11:$11,0)</f>
        <v>#N/A</v>
      </c>
      <c r="DG515" s="12"/>
      <c r="DH515" s="12" t="e">
        <f>MATCH(CONCATENATE("NG ",TEXT($BV515,"mmm-yyyy")),Curves!$11:$11,0)</f>
        <v>#N/A</v>
      </c>
      <c r="DI515" s="12" t="e">
        <f>MATCH(CONCATENATE("B ",TEXT($BV515,"mmm-yyyy")),Curves!$11:$11,0)</f>
        <v>#N/A</v>
      </c>
      <c r="DJ515" s="12" t="e">
        <f>MATCH(CONCATENATE("DISC ",TEXT($BV515,"mmm-yyyy")),Curves!$11:$11,0)</f>
        <v>#N/A</v>
      </c>
      <c r="DL515" s="12" t="e">
        <f>MATCH(CONCATENATE("NG ",TEXT($BW515,"mmm-yyyy")),Curves!$11:$11,0)</f>
        <v>#N/A</v>
      </c>
      <c r="DM515" s="12" t="e">
        <f>MATCH(CONCATENATE("B ",TEXT($BW515,"mmm-yyyy")),Curves!$11:$11,0)</f>
        <v>#N/A</v>
      </c>
      <c r="DN515" s="12" t="e">
        <f>MATCH(CONCATENATE("DISC ",TEXT($BW515,"mmm-yyyy")),Curves!$11:$11,0)</f>
        <v>#N/A</v>
      </c>
      <c r="DP515" s="12" t="e">
        <f>MATCH(CONCATENATE("NG ",TEXT($BX515,"mmm-yyyy")),Curves!$11:$11,0)</f>
        <v>#N/A</v>
      </c>
      <c r="DQ515" s="12" t="e">
        <f>MATCH(CONCATENATE("B ",TEXT($BX515,"mmm-yyyy")),Curves!$11:$11,0)</f>
        <v>#N/A</v>
      </c>
      <c r="DR515" s="12" t="e">
        <f>MATCH(CONCATENATE("DISC ",TEXT($BX515,"mmm-yyyy")),Curves!$11:$11,0)</f>
        <v>#N/A</v>
      </c>
    </row>
    <row r="516" spans="2:122" x14ac:dyDescent="0.2">
      <c r="B516" s="6" t="str">
        <f t="shared" si="638"/>
        <v/>
      </c>
      <c r="C516" s="27" t="str">
        <f>IF(Curves!C525&lt;&gt;"",Curves!C525,"")</f>
        <v/>
      </c>
      <c r="D516" s="31"/>
      <c r="E516" s="20" t="e">
        <f t="shared" si="639"/>
        <v>#N/A</v>
      </c>
      <c r="F516" s="20" t="e">
        <f t="shared" ref="F516:F573" si="640">(Y516+Z516)*AA516</f>
        <v>#N/A</v>
      </c>
      <c r="G516" s="20" t="e">
        <f t="shared" ref="G516:G573" si="641">(AC516+AD516)*AE516</f>
        <v>#N/A</v>
      </c>
      <c r="H516" s="20" t="e">
        <f t="shared" ref="H516:H573" si="642">(AG516+AH516)*AI516</f>
        <v>#N/A</v>
      </c>
      <c r="I516" s="20" t="e">
        <f t="shared" ref="I516:I573" si="643">(AK516+AL516)*AM516</f>
        <v>#N/A</v>
      </c>
      <c r="J516" s="20" t="e">
        <f t="shared" ref="J516:J573" si="644">(AO516+AP516)*AQ516</f>
        <v>#N/A</v>
      </c>
      <c r="K516" s="20" t="e">
        <f t="shared" ref="K516:K573" si="645">(AS516+AT516)*AU516</f>
        <v>#N/A</v>
      </c>
      <c r="L516" s="20" t="e">
        <f t="shared" ref="L516:L573" si="646">(AW516+AX516)*AY516</f>
        <v>#N/A</v>
      </c>
      <c r="M516" s="20" t="e">
        <f t="shared" ref="M516:M573" si="647">(BA516+BB516)*BC516</f>
        <v>#N/A</v>
      </c>
      <c r="N516" s="20" t="e">
        <f t="shared" ref="N516:N573" si="648">(BE516+BF516)*BG516</f>
        <v>#N/A</v>
      </c>
      <c r="O516" s="21" t="e">
        <f t="shared" ref="O516:O573" si="649">(BI516+BJ516)*BK516</f>
        <v>#N/A</v>
      </c>
      <c r="P516" s="20"/>
      <c r="Q516" s="50" t="e">
        <f t="shared" ref="Q516:Q573" si="650">MAX(E516:O516)</f>
        <v>#N/A</v>
      </c>
      <c r="R516" s="50" t="e">
        <f t="shared" si="629"/>
        <v>#N/A</v>
      </c>
      <c r="S516" s="51" t="e">
        <f t="shared" ref="S516:S573" si="651">IF(Q516-R516&lt;&gt;0,Q516-R516,S515)</f>
        <v>#N/A</v>
      </c>
      <c r="U516" s="34" t="e">
        <f>INDEX(Curves!$A$12:$AZ$907,$CA516,CB516)</f>
        <v>#N/A</v>
      </c>
      <c r="V516" s="34" t="e">
        <f>INDEX(Curves!$A$12:$AZ$907,$CA516,CC516)</f>
        <v>#N/A</v>
      </c>
      <c r="W516" s="34" t="e">
        <f>INDEX(Curves!$A$12:$AZ$907,$CA516,CD516)</f>
        <v>#N/A</v>
      </c>
      <c r="X516" s="34"/>
      <c r="Y516" s="34" t="e">
        <f>INDEX(Curves!$A$12:$AZ$907,$CA516,CF516)</f>
        <v>#N/A</v>
      </c>
      <c r="Z516" s="34" t="e">
        <f>INDEX(Curves!$A$12:$AZ$907,$CA516,CG516)</f>
        <v>#N/A</v>
      </c>
      <c r="AA516" s="34" t="e">
        <f>INDEX(Curves!$A$12:$AZ$907,$CA516,CH516)</f>
        <v>#N/A</v>
      </c>
      <c r="AB516" s="34"/>
      <c r="AC516" s="34" t="e">
        <f>INDEX(Curves!$A$12:$AZ$907,$CA516,CJ516)</f>
        <v>#N/A</v>
      </c>
      <c r="AD516" s="34" t="e">
        <f>INDEX(Curves!$A$12:$AZ$907,$CA516,CK516)</f>
        <v>#N/A</v>
      </c>
      <c r="AE516" s="34" t="e">
        <f>INDEX(Curves!$A$12:$AZ$907,$CA516,CL516)</f>
        <v>#N/A</v>
      </c>
      <c r="AF516" s="34"/>
      <c r="AG516" s="34" t="e">
        <f>INDEX(Curves!$A$12:$AZ$907,$CA516,CN516)</f>
        <v>#N/A</v>
      </c>
      <c r="AH516" s="34" t="e">
        <f>INDEX(Curves!$A$12:$AZ$907,$CA516,CO516)</f>
        <v>#N/A</v>
      </c>
      <c r="AI516" s="34" t="e">
        <f>INDEX(Curves!$A$12:$AZ$907,$CA516,CP516)</f>
        <v>#N/A</v>
      </c>
      <c r="AJ516" s="34"/>
      <c r="AK516" s="34" t="e">
        <f>INDEX(Curves!$A$12:$AZ$907,$CA516,CR516)</f>
        <v>#N/A</v>
      </c>
      <c r="AL516" s="34" t="e">
        <f>INDEX(Curves!$A$12:$AZ$907,$CA516,CS516)</f>
        <v>#N/A</v>
      </c>
      <c r="AM516" s="34" t="e">
        <f>INDEX(Curves!$A$12:$AZ$907,$CA516,CT516)</f>
        <v>#N/A</v>
      </c>
      <c r="AN516" s="34"/>
      <c r="AO516" s="34" t="e">
        <f>INDEX(Curves!$A$12:$AZ$907,$CA516,CV516)</f>
        <v>#N/A</v>
      </c>
      <c r="AP516" s="34" t="e">
        <f>INDEX(Curves!$A$12:$AZ$907,$CA516,CW516)</f>
        <v>#N/A</v>
      </c>
      <c r="AQ516" s="34" t="e">
        <f>INDEX(Curves!$A$12:$AZ$907,$CA516,CX516)</f>
        <v>#N/A</v>
      </c>
      <c r="AR516" s="34"/>
      <c r="AS516" s="34" t="e">
        <f>INDEX(Curves!$A$12:$AZ$907,$CA516,CZ516)</f>
        <v>#N/A</v>
      </c>
      <c r="AT516" s="34" t="e">
        <f>INDEX(Curves!$A$12:$AZ$907,$CA516,DA516)</f>
        <v>#N/A</v>
      </c>
      <c r="AU516" s="34" t="e">
        <f>INDEX(Curves!$A$12:$AZ$907,$CA516,DB516)</f>
        <v>#N/A</v>
      </c>
      <c r="AV516" s="34"/>
      <c r="AW516" s="34" t="e">
        <f>INDEX(Curves!$A$12:$AZ$907,$CA516,DD516)</f>
        <v>#N/A</v>
      </c>
      <c r="AX516" s="34" t="e">
        <f>INDEX(Curves!$A$12:$AZ$907,$CA516,DE516)</f>
        <v>#N/A</v>
      </c>
      <c r="AY516" s="34" t="e">
        <f>INDEX(Curves!$A$12:$AZ$907,$CA516,DF516)</f>
        <v>#N/A</v>
      </c>
      <c r="AZ516" s="34"/>
      <c r="BA516" s="34" t="e">
        <f>INDEX(Curves!$A$12:$AZ$907,$CA516,DH516)</f>
        <v>#N/A</v>
      </c>
      <c r="BB516" s="34" t="e">
        <f>INDEX(Curves!$A$12:$AZ$907,$CA516,DI516)</f>
        <v>#N/A</v>
      </c>
      <c r="BC516" s="34" t="e">
        <f>INDEX(Curves!$A$12:$AZ$907,$CA516,DJ516)</f>
        <v>#N/A</v>
      </c>
      <c r="BD516" s="34"/>
      <c r="BE516" s="34" t="e">
        <f>INDEX(Curves!$A$12:$AZ$907,$CA516,DL516)</f>
        <v>#N/A</v>
      </c>
      <c r="BF516" s="34" t="e">
        <f>INDEX(Curves!$A$12:$AZ$907,$CA516,DM516)</f>
        <v>#N/A</v>
      </c>
      <c r="BG516" s="34" t="e">
        <f>INDEX(Curves!$A$12:$AZ$907,$CA516,DN516)</f>
        <v>#N/A</v>
      </c>
      <c r="BH516" s="34"/>
      <c r="BI516" s="34" t="e">
        <f>INDEX(Curves!$A$12:$AZ$907,$CA516,DP516)</f>
        <v>#N/A</v>
      </c>
      <c r="BJ516" s="34" t="e">
        <f>INDEX(Curves!$A$12:$AZ$907,$CA516,DQ516)</f>
        <v>#N/A</v>
      </c>
      <c r="BK516" s="34" t="e">
        <f>INDEX(Curves!$A$12:$AZ$907,$CA516,DR516)</f>
        <v>#N/A</v>
      </c>
      <c r="BL516"/>
      <c r="BM516"/>
      <c r="BU516" s="10"/>
      <c r="BV516" s="10"/>
      <c r="BW516" s="10"/>
      <c r="CA516" s="12" t="e">
        <f>MATCH(C516,Curves!$C$12:$C$433,0)</f>
        <v>#N/A</v>
      </c>
      <c r="CB516" s="12" t="e">
        <f>MATCH(CONCATENATE("NG ",TEXT($BN516,"mmm-yyyy")),Curves!$11:$11,0)</f>
        <v>#N/A</v>
      </c>
      <c r="CC516" s="12" t="e">
        <f>MATCH(CONCATENATE("B ",TEXT($BN516,"mmm-yyyy")),Curves!$11:$11,0)</f>
        <v>#N/A</v>
      </c>
      <c r="CD516" s="12" t="e">
        <f>MATCH(CONCATENATE("DISC ",TEXT($BN516,"mmm-yyyy")),Curves!$11:$11,0)</f>
        <v>#N/A</v>
      </c>
      <c r="CE516" s="12"/>
      <c r="CF516" s="12" t="e">
        <f>MATCH(CONCATENATE("NG ",TEXT($BO516,"mmm-yyyy")),Curves!$11:$11,0)</f>
        <v>#N/A</v>
      </c>
      <c r="CG516" s="12" t="e">
        <f>MATCH(CONCATENATE("B ",TEXT($BO516,"mmm-yyyy")),Curves!$11:$11,0)</f>
        <v>#N/A</v>
      </c>
      <c r="CH516" s="12" t="e">
        <f>MATCH(CONCATENATE("DISC ",TEXT($BO516,"mmm-yyyy")),Curves!$11:$11,0)</f>
        <v>#N/A</v>
      </c>
      <c r="CI516" s="12"/>
      <c r="CJ516" s="12" t="e">
        <f>MATCH(CONCATENATE("NG ",TEXT($BP516,"mmm-yyyy")),Curves!$11:$11,0)</f>
        <v>#N/A</v>
      </c>
      <c r="CK516" s="12" t="e">
        <f>MATCH(CONCATENATE("B ",TEXT($BP516,"mmm-yyyy")),Curves!$11:$11,0)</f>
        <v>#N/A</v>
      </c>
      <c r="CL516" s="12" t="e">
        <f>MATCH(CONCATENATE("DISC ",TEXT($BP516,"mmm-yyyy")),Curves!$11:$11,0)</f>
        <v>#N/A</v>
      </c>
      <c r="CM516" s="12"/>
      <c r="CN516" s="12" t="e">
        <f>MATCH(CONCATENATE("NG ",TEXT($BQ516,"mmm-yyyy")),Curves!$11:$11,0)</f>
        <v>#N/A</v>
      </c>
      <c r="CO516" s="12" t="e">
        <f>MATCH(CONCATENATE("B ",TEXT($BQ516,"mmm-yyyy")),Curves!$11:$11,0)</f>
        <v>#N/A</v>
      </c>
      <c r="CP516" s="12" t="e">
        <f>MATCH(CONCATENATE("DISC ",TEXT($BQ516,"mmm-yyyy")),Curves!$11:$11,0)</f>
        <v>#N/A</v>
      </c>
      <c r="CQ516" s="12"/>
      <c r="CR516" s="12" t="e">
        <f>MATCH(CONCATENATE("NG ",TEXT($BR516,"mmm-yyyy")),Curves!$11:$11,0)</f>
        <v>#N/A</v>
      </c>
      <c r="CS516" s="12" t="e">
        <f>MATCH(CONCATENATE("B ",TEXT($BR516,"mmm-yyyy")),Curves!$11:$11,0)</f>
        <v>#N/A</v>
      </c>
      <c r="CT516" s="12" t="e">
        <f>MATCH(CONCATENATE("DISC ",TEXT($BR516,"mmm-yyyy")),Curves!$11:$11,0)</f>
        <v>#N/A</v>
      </c>
      <c r="CU516" s="12"/>
      <c r="CV516" s="12" t="e">
        <f>MATCH(CONCATENATE("NG ",TEXT($BS516,"mmm-yyyy")),Curves!$11:$11,0)</f>
        <v>#N/A</v>
      </c>
      <c r="CW516" s="12" t="e">
        <f>MATCH(CONCATENATE("B ",TEXT($BS516,"mmm-yyyy")),Curves!$11:$11,0)</f>
        <v>#N/A</v>
      </c>
      <c r="CX516" s="12" t="e">
        <f>MATCH(CONCATENATE("DISC ",TEXT($BS516,"mmm-yyyy")),Curves!$11:$11,0)</f>
        <v>#N/A</v>
      </c>
      <c r="CY516" s="12"/>
      <c r="CZ516" s="12" t="e">
        <f>MATCH(CONCATENATE("NG ",TEXT($BT516,"mmm-yyyy")),Curves!$11:$11,0)</f>
        <v>#N/A</v>
      </c>
      <c r="DA516" s="12" t="e">
        <f>MATCH(CONCATENATE("B ",TEXT($BT516,"mmm-yyyy")),Curves!$11:$11,0)</f>
        <v>#N/A</v>
      </c>
      <c r="DB516" s="12" t="e">
        <f>MATCH(CONCATENATE("DISC ",TEXT($BT516,"mmm-yyyy")),Curves!$11:$11,0)</f>
        <v>#N/A</v>
      </c>
      <c r="DC516" s="12"/>
      <c r="DD516" s="12" t="e">
        <f>MATCH(CONCATENATE("NG ",TEXT($BU516,"mmm-yyyy")),Curves!$11:$11,0)</f>
        <v>#N/A</v>
      </c>
      <c r="DE516" s="12" t="e">
        <f>MATCH(CONCATENATE("B ",TEXT($BU516,"mmm-yyyy")),Curves!$11:$11,0)</f>
        <v>#N/A</v>
      </c>
      <c r="DF516" s="12" t="e">
        <f>MATCH(CONCATENATE("DISC ",TEXT($BU516,"mmm-yyyy")),Curves!$11:$11,0)</f>
        <v>#N/A</v>
      </c>
      <c r="DG516" s="12"/>
      <c r="DH516" s="12" t="e">
        <f>MATCH(CONCATENATE("NG ",TEXT($BV516,"mmm-yyyy")),Curves!$11:$11,0)</f>
        <v>#N/A</v>
      </c>
      <c r="DI516" s="12" t="e">
        <f>MATCH(CONCATENATE("B ",TEXT($BV516,"mmm-yyyy")),Curves!$11:$11,0)</f>
        <v>#N/A</v>
      </c>
      <c r="DJ516" s="12" t="e">
        <f>MATCH(CONCATENATE("DISC ",TEXT($BV516,"mmm-yyyy")),Curves!$11:$11,0)</f>
        <v>#N/A</v>
      </c>
      <c r="DL516" s="12" t="e">
        <f>MATCH(CONCATENATE("NG ",TEXT($BW516,"mmm-yyyy")),Curves!$11:$11,0)</f>
        <v>#N/A</v>
      </c>
      <c r="DM516" s="12" t="e">
        <f>MATCH(CONCATENATE("B ",TEXT($BW516,"mmm-yyyy")),Curves!$11:$11,0)</f>
        <v>#N/A</v>
      </c>
      <c r="DN516" s="12" t="e">
        <f>MATCH(CONCATENATE("DISC ",TEXT($BW516,"mmm-yyyy")),Curves!$11:$11,0)</f>
        <v>#N/A</v>
      </c>
      <c r="DP516" s="12" t="e">
        <f>MATCH(CONCATENATE("NG ",TEXT($BX516,"mmm-yyyy")),Curves!$11:$11,0)</f>
        <v>#N/A</v>
      </c>
      <c r="DQ516" s="12" t="e">
        <f>MATCH(CONCATENATE("B ",TEXT($BX516,"mmm-yyyy")),Curves!$11:$11,0)</f>
        <v>#N/A</v>
      </c>
      <c r="DR516" s="12" t="e">
        <f>MATCH(CONCATENATE("DISC ",TEXT($BX516,"mmm-yyyy")),Curves!$11:$11,0)</f>
        <v>#N/A</v>
      </c>
    </row>
    <row r="517" spans="2:122" x14ac:dyDescent="0.2">
      <c r="B517" s="6" t="str">
        <f t="shared" si="638"/>
        <v/>
      </c>
      <c r="C517" s="27" t="str">
        <f>IF(Curves!C526&lt;&gt;"",Curves!C526,"")</f>
        <v/>
      </c>
      <c r="D517" s="31"/>
      <c r="E517" s="20" t="e">
        <f t="shared" si="639"/>
        <v>#N/A</v>
      </c>
      <c r="F517" s="20" t="e">
        <f t="shared" si="640"/>
        <v>#N/A</v>
      </c>
      <c r="G517" s="20" t="e">
        <f t="shared" si="641"/>
        <v>#N/A</v>
      </c>
      <c r="H517" s="20" t="e">
        <f t="shared" si="642"/>
        <v>#N/A</v>
      </c>
      <c r="I517" s="20" t="e">
        <f t="shared" si="643"/>
        <v>#N/A</v>
      </c>
      <c r="J517" s="20" t="e">
        <f t="shared" si="644"/>
        <v>#N/A</v>
      </c>
      <c r="K517" s="20" t="e">
        <f t="shared" si="645"/>
        <v>#N/A</v>
      </c>
      <c r="L517" s="20" t="e">
        <f t="shared" si="646"/>
        <v>#N/A</v>
      </c>
      <c r="M517" s="20" t="e">
        <f t="shared" si="647"/>
        <v>#N/A</v>
      </c>
      <c r="N517" s="20" t="e">
        <f t="shared" si="648"/>
        <v>#N/A</v>
      </c>
      <c r="O517" s="21" t="e">
        <f t="shared" si="649"/>
        <v>#N/A</v>
      </c>
      <c r="P517" s="20"/>
      <c r="Q517" s="50" t="e">
        <f t="shared" si="650"/>
        <v>#N/A</v>
      </c>
      <c r="R517" s="50" t="e">
        <f t="shared" si="629"/>
        <v>#N/A</v>
      </c>
      <c r="S517" s="51" t="e">
        <f t="shared" si="651"/>
        <v>#N/A</v>
      </c>
      <c r="U517" s="34" t="e">
        <f>INDEX(Curves!$A$12:$AZ$907,$CA517,CB517)</f>
        <v>#N/A</v>
      </c>
      <c r="V517" s="34" t="e">
        <f>INDEX(Curves!$A$12:$AZ$907,$CA517,CC517)</f>
        <v>#N/A</v>
      </c>
      <c r="W517" s="34" t="e">
        <f>INDEX(Curves!$A$12:$AZ$907,$CA517,CD517)</f>
        <v>#N/A</v>
      </c>
      <c r="X517" s="34"/>
      <c r="Y517" s="34" t="e">
        <f>INDEX(Curves!$A$12:$AZ$907,$CA517,CF517)</f>
        <v>#N/A</v>
      </c>
      <c r="Z517" s="34" t="e">
        <f>INDEX(Curves!$A$12:$AZ$907,$CA517,CG517)</f>
        <v>#N/A</v>
      </c>
      <c r="AA517" s="34" t="e">
        <f>INDEX(Curves!$A$12:$AZ$907,$CA517,CH517)</f>
        <v>#N/A</v>
      </c>
      <c r="AB517" s="34"/>
      <c r="AC517" s="34" t="e">
        <f>INDEX(Curves!$A$12:$AZ$907,$CA517,CJ517)</f>
        <v>#N/A</v>
      </c>
      <c r="AD517" s="34" t="e">
        <f>INDEX(Curves!$A$12:$AZ$907,$CA517,CK517)</f>
        <v>#N/A</v>
      </c>
      <c r="AE517" s="34" t="e">
        <f>INDEX(Curves!$A$12:$AZ$907,$CA517,CL517)</f>
        <v>#N/A</v>
      </c>
      <c r="AF517" s="34"/>
      <c r="AG517" s="34" t="e">
        <f>INDEX(Curves!$A$12:$AZ$907,$CA517,CN517)</f>
        <v>#N/A</v>
      </c>
      <c r="AH517" s="34" t="e">
        <f>INDEX(Curves!$A$12:$AZ$907,$CA517,CO517)</f>
        <v>#N/A</v>
      </c>
      <c r="AI517" s="34" t="e">
        <f>INDEX(Curves!$A$12:$AZ$907,$CA517,CP517)</f>
        <v>#N/A</v>
      </c>
      <c r="AJ517" s="34"/>
      <c r="AK517" s="34" t="e">
        <f>INDEX(Curves!$A$12:$AZ$907,$CA517,CR517)</f>
        <v>#N/A</v>
      </c>
      <c r="AL517" s="34" t="e">
        <f>INDEX(Curves!$A$12:$AZ$907,$CA517,CS517)</f>
        <v>#N/A</v>
      </c>
      <c r="AM517" s="34" t="e">
        <f>INDEX(Curves!$A$12:$AZ$907,$CA517,CT517)</f>
        <v>#N/A</v>
      </c>
      <c r="AN517" s="34"/>
      <c r="AO517" s="34" t="e">
        <f>INDEX(Curves!$A$12:$AZ$907,$CA517,CV517)</f>
        <v>#N/A</v>
      </c>
      <c r="AP517" s="34" t="e">
        <f>INDEX(Curves!$A$12:$AZ$907,$CA517,CW517)</f>
        <v>#N/A</v>
      </c>
      <c r="AQ517" s="34" t="e">
        <f>INDEX(Curves!$A$12:$AZ$907,$CA517,CX517)</f>
        <v>#N/A</v>
      </c>
      <c r="AR517" s="34"/>
      <c r="AS517" s="34" t="e">
        <f>INDEX(Curves!$A$12:$AZ$907,$CA517,CZ517)</f>
        <v>#N/A</v>
      </c>
      <c r="AT517" s="34" t="e">
        <f>INDEX(Curves!$A$12:$AZ$907,$CA517,DA517)</f>
        <v>#N/A</v>
      </c>
      <c r="AU517" s="34" t="e">
        <f>INDEX(Curves!$A$12:$AZ$907,$CA517,DB517)</f>
        <v>#N/A</v>
      </c>
      <c r="AV517" s="34"/>
      <c r="AW517" s="34" t="e">
        <f>INDEX(Curves!$A$12:$AZ$907,$CA517,DD517)</f>
        <v>#N/A</v>
      </c>
      <c r="AX517" s="34" t="e">
        <f>INDEX(Curves!$A$12:$AZ$907,$CA517,DE517)</f>
        <v>#N/A</v>
      </c>
      <c r="AY517" s="34" t="e">
        <f>INDEX(Curves!$A$12:$AZ$907,$CA517,DF517)</f>
        <v>#N/A</v>
      </c>
      <c r="AZ517" s="34"/>
      <c r="BA517" s="34" t="e">
        <f>INDEX(Curves!$A$12:$AZ$907,$CA517,DH517)</f>
        <v>#N/A</v>
      </c>
      <c r="BB517" s="34" t="e">
        <f>INDEX(Curves!$A$12:$AZ$907,$CA517,DI517)</f>
        <v>#N/A</v>
      </c>
      <c r="BC517" s="34" t="e">
        <f>INDEX(Curves!$A$12:$AZ$907,$CA517,DJ517)</f>
        <v>#N/A</v>
      </c>
      <c r="BD517" s="34"/>
      <c r="BE517" s="34" t="e">
        <f>INDEX(Curves!$A$12:$AZ$907,$CA517,DL517)</f>
        <v>#N/A</v>
      </c>
      <c r="BF517" s="34" t="e">
        <f>INDEX(Curves!$A$12:$AZ$907,$CA517,DM517)</f>
        <v>#N/A</v>
      </c>
      <c r="BG517" s="34" t="e">
        <f>INDEX(Curves!$A$12:$AZ$907,$CA517,DN517)</f>
        <v>#N/A</v>
      </c>
      <c r="BH517" s="34"/>
      <c r="BI517" s="34" t="e">
        <f>INDEX(Curves!$A$12:$AZ$907,$CA517,DP517)</f>
        <v>#N/A</v>
      </c>
      <c r="BJ517" s="34" t="e">
        <f>INDEX(Curves!$A$12:$AZ$907,$CA517,DQ517)</f>
        <v>#N/A</v>
      </c>
      <c r="BK517" s="34" t="e">
        <f>INDEX(Curves!$A$12:$AZ$907,$CA517,DR517)</f>
        <v>#N/A</v>
      </c>
      <c r="BL517"/>
      <c r="BM517"/>
      <c r="BU517" s="10"/>
      <c r="BV517" s="10"/>
      <c r="BW517" s="10"/>
      <c r="CA517" s="12" t="e">
        <f>MATCH(C517,Curves!$C$12:$C$433,0)</f>
        <v>#N/A</v>
      </c>
      <c r="CB517" s="12" t="e">
        <f>MATCH(CONCATENATE("NG ",TEXT($BN517,"mmm-yyyy")),Curves!$11:$11,0)</f>
        <v>#N/A</v>
      </c>
      <c r="CC517" s="12" t="e">
        <f>MATCH(CONCATENATE("B ",TEXT($BN517,"mmm-yyyy")),Curves!$11:$11,0)</f>
        <v>#N/A</v>
      </c>
      <c r="CD517" s="12" t="e">
        <f>MATCH(CONCATENATE("DISC ",TEXT($BN517,"mmm-yyyy")),Curves!$11:$11,0)</f>
        <v>#N/A</v>
      </c>
      <c r="CE517" s="12"/>
      <c r="CF517" s="12" t="e">
        <f>MATCH(CONCATENATE("NG ",TEXT($BO517,"mmm-yyyy")),Curves!$11:$11,0)</f>
        <v>#N/A</v>
      </c>
      <c r="CG517" s="12" t="e">
        <f>MATCH(CONCATENATE("B ",TEXT($BO517,"mmm-yyyy")),Curves!$11:$11,0)</f>
        <v>#N/A</v>
      </c>
      <c r="CH517" s="12" t="e">
        <f>MATCH(CONCATENATE("DISC ",TEXT($BO517,"mmm-yyyy")),Curves!$11:$11,0)</f>
        <v>#N/A</v>
      </c>
      <c r="CI517" s="12"/>
      <c r="CJ517" s="12" t="e">
        <f>MATCH(CONCATENATE("NG ",TEXT($BP517,"mmm-yyyy")),Curves!$11:$11,0)</f>
        <v>#N/A</v>
      </c>
      <c r="CK517" s="12" t="e">
        <f>MATCH(CONCATENATE("B ",TEXT($BP517,"mmm-yyyy")),Curves!$11:$11,0)</f>
        <v>#N/A</v>
      </c>
      <c r="CL517" s="12" t="e">
        <f>MATCH(CONCATENATE("DISC ",TEXT($BP517,"mmm-yyyy")),Curves!$11:$11,0)</f>
        <v>#N/A</v>
      </c>
      <c r="CM517" s="12"/>
      <c r="CN517" s="12" t="e">
        <f>MATCH(CONCATENATE("NG ",TEXT($BQ517,"mmm-yyyy")),Curves!$11:$11,0)</f>
        <v>#N/A</v>
      </c>
      <c r="CO517" s="12" t="e">
        <f>MATCH(CONCATENATE("B ",TEXT($BQ517,"mmm-yyyy")),Curves!$11:$11,0)</f>
        <v>#N/A</v>
      </c>
      <c r="CP517" s="12" t="e">
        <f>MATCH(CONCATENATE("DISC ",TEXT($BQ517,"mmm-yyyy")),Curves!$11:$11,0)</f>
        <v>#N/A</v>
      </c>
      <c r="CQ517" s="12"/>
      <c r="CR517" s="12" t="e">
        <f>MATCH(CONCATENATE("NG ",TEXT($BR517,"mmm-yyyy")),Curves!$11:$11,0)</f>
        <v>#N/A</v>
      </c>
      <c r="CS517" s="12" t="e">
        <f>MATCH(CONCATENATE("B ",TEXT($BR517,"mmm-yyyy")),Curves!$11:$11,0)</f>
        <v>#N/A</v>
      </c>
      <c r="CT517" s="12" t="e">
        <f>MATCH(CONCATENATE("DISC ",TEXT($BR517,"mmm-yyyy")),Curves!$11:$11,0)</f>
        <v>#N/A</v>
      </c>
      <c r="CU517" s="12"/>
      <c r="CV517" s="12" t="e">
        <f>MATCH(CONCATENATE("NG ",TEXT($BS517,"mmm-yyyy")),Curves!$11:$11,0)</f>
        <v>#N/A</v>
      </c>
      <c r="CW517" s="12" t="e">
        <f>MATCH(CONCATENATE("B ",TEXT($BS517,"mmm-yyyy")),Curves!$11:$11,0)</f>
        <v>#N/A</v>
      </c>
      <c r="CX517" s="12" t="e">
        <f>MATCH(CONCATENATE("DISC ",TEXT($BS517,"mmm-yyyy")),Curves!$11:$11,0)</f>
        <v>#N/A</v>
      </c>
      <c r="CY517" s="12"/>
      <c r="CZ517" s="12" t="e">
        <f>MATCH(CONCATENATE("NG ",TEXT($BT517,"mmm-yyyy")),Curves!$11:$11,0)</f>
        <v>#N/A</v>
      </c>
      <c r="DA517" s="12" t="e">
        <f>MATCH(CONCATENATE("B ",TEXT($BT517,"mmm-yyyy")),Curves!$11:$11,0)</f>
        <v>#N/A</v>
      </c>
      <c r="DB517" s="12" t="e">
        <f>MATCH(CONCATENATE("DISC ",TEXT($BT517,"mmm-yyyy")),Curves!$11:$11,0)</f>
        <v>#N/A</v>
      </c>
      <c r="DC517" s="12"/>
      <c r="DD517" s="12" t="e">
        <f>MATCH(CONCATENATE("NG ",TEXT($BU517,"mmm-yyyy")),Curves!$11:$11,0)</f>
        <v>#N/A</v>
      </c>
      <c r="DE517" s="12" t="e">
        <f>MATCH(CONCATENATE("B ",TEXT($BU517,"mmm-yyyy")),Curves!$11:$11,0)</f>
        <v>#N/A</v>
      </c>
      <c r="DF517" s="12" t="e">
        <f>MATCH(CONCATENATE("DISC ",TEXT($BU517,"mmm-yyyy")),Curves!$11:$11,0)</f>
        <v>#N/A</v>
      </c>
      <c r="DG517" s="12"/>
      <c r="DH517" s="12" t="e">
        <f>MATCH(CONCATENATE("NG ",TEXT($BV517,"mmm-yyyy")),Curves!$11:$11,0)</f>
        <v>#N/A</v>
      </c>
      <c r="DI517" s="12" t="e">
        <f>MATCH(CONCATENATE("B ",TEXT($BV517,"mmm-yyyy")),Curves!$11:$11,0)</f>
        <v>#N/A</v>
      </c>
      <c r="DJ517" s="12" t="e">
        <f>MATCH(CONCATENATE("DISC ",TEXT($BV517,"mmm-yyyy")),Curves!$11:$11,0)</f>
        <v>#N/A</v>
      </c>
      <c r="DL517" s="12" t="e">
        <f>MATCH(CONCATENATE("NG ",TEXT($BW517,"mmm-yyyy")),Curves!$11:$11,0)</f>
        <v>#N/A</v>
      </c>
      <c r="DM517" s="12" t="e">
        <f>MATCH(CONCATENATE("B ",TEXT($BW517,"mmm-yyyy")),Curves!$11:$11,0)</f>
        <v>#N/A</v>
      </c>
      <c r="DN517" s="12" t="e">
        <f>MATCH(CONCATENATE("DISC ",TEXT($BW517,"mmm-yyyy")),Curves!$11:$11,0)</f>
        <v>#N/A</v>
      </c>
      <c r="DP517" s="12" t="e">
        <f>MATCH(CONCATENATE("NG ",TEXT($BX517,"mmm-yyyy")),Curves!$11:$11,0)</f>
        <v>#N/A</v>
      </c>
      <c r="DQ517" s="12" t="e">
        <f>MATCH(CONCATENATE("B ",TEXT($BX517,"mmm-yyyy")),Curves!$11:$11,0)</f>
        <v>#N/A</v>
      </c>
      <c r="DR517" s="12" t="e">
        <f>MATCH(CONCATENATE("DISC ",TEXT($BX517,"mmm-yyyy")),Curves!$11:$11,0)</f>
        <v>#N/A</v>
      </c>
    </row>
    <row r="518" spans="2:122" x14ac:dyDescent="0.2">
      <c r="B518" s="6" t="str">
        <f t="shared" si="638"/>
        <v/>
      </c>
      <c r="C518" s="27" t="str">
        <f>IF(Curves!C527&lt;&gt;"",Curves!C527,"")</f>
        <v/>
      </c>
      <c r="D518" s="31"/>
      <c r="E518" s="20" t="e">
        <f t="shared" si="639"/>
        <v>#N/A</v>
      </c>
      <c r="F518" s="20" t="e">
        <f t="shared" si="640"/>
        <v>#N/A</v>
      </c>
      <c r="G518" s="20" t="e">
        <f t="shared" si="641"/>
        <v>#N/A</v>
      </c>
      <c r="H518" s="20" t="e">
        <f t="shared" si="642"/>
        <v>#N/A</v>
      </c>
      <c r="I518" s="20" t="e">
        <f t="shared" si="643"/>
        <v>#N/A</v>
      </c>
      <c r="J518" s="20" t="e">
        <f t="shared" si="644"/>
        <v>#N/A</v>
      </c>
      <c r="K518" s="20" t="e">
        <f t="shared" si="645"/>
        <v>#N/A</v>
      </c>
      <c r="L518" s="20" t="e">
        <f t="shared" si="646"/>
        <v>#N/A</v>
      </c>
      <c r="M518" s="20" t="e">
        <f t="shared" si="647"/>
        <v>#N/A</v>
      </c>
      <c r="N518" s="20" t="e">
        <f t="shared" si="648"/>
        <v>#N/A</v>
      </c>
      <c r="O518" s="21" t="e">
        <f t="shared" si="649"/>
        <v>#N/A</v>
      </c>
      <c r="P518" s="20"/>
      <c r="Q518" s="50" t="e">
        <f t="shared" si="650"/>
        <v>#N/A</v>
      </c>
      <c r="R518" s="50" t="e">
        <f t="shared" si="629"/>
        <v>#N/A</v>
      </c>
      <c r="S518" s="51" t="e">
        <f t="shared" si="651"/>
        <v>#N/A</v>
      </c>
      <c r="U518" s="34" t="e">
        <f>INDEX(Curves!$A$12:$AZ$907,$CA518,CB518)</f>
        <v>#N/A</v>
      </c>
      <c r="V518" s="34" t="e">
        <f>INDEX(Curves!$A$12:$AZ$907,$CA518,CC518)</f>
        <v>#N/A</v>
      </c>
      <c r="W518" s="34" t="e">
        <f>INDEX(Curves!$A$12:$AZ$907,$CA518,CD518)</f>
        <v>#N/A</v>
      </c>
      <c r="X518" s="34"/>
      <c r="Y518" s="34" t="e">
        <f>INDEX(Curves!$A$12:$AZ$907,$CA518,CF518)</f>
        <v>#N/A</v>
      </c>
      <c r="Z518" s="34" t="e">
        <f>INDEX(Curves!$A$12:$AZ$907,$CA518,CG518)</f>
        <v>#N/A</v>
      </c>
      <c r="AA518" s="34" t="e">
        <f>INDEX(Curves!$A$12:$AZ$907,$CA518,CH518)</f>
        <v>#N/A</v>
      </c>
      <c r="AB518" s="34"/>
      <c r="AC518" s="34" t="e">
        <f>INDEX(Curves!$A$12:$AZ$907,$CA518,CJ518)</f>
        <v>#N/A</v>
      </c>
      <c r="AD518" s="34" t="e">
        <f>INDEX(Curves!$A$12:$AZ$907,$CA518,CK518)</f>
        <v>#N/A</v>
      </c>
      <c r="AE518" s="34" t="e">
        <f>INDEX(Curves!$A$12:$AZ$907,$CA518,CL518)</f>
        <v>#N/A</v>
      </c>
      <c r="AF518" s="34"/>
      <c r="AG518" s="34" t="e">
        <f>INDEX(Curves!$A$12:$AZ$907,$CA518,CN518)</f>
        <v>#N/A</v>
      </c>
      <c r="AH518" s="34" t="e">
        <f>INDEX(Curves!$A$12:$AZ$907,$CA518,CO518)</f>
        <v>#N/A</v>
      </c>
      <c r="AI518" s="34" t="e">
        <f>INDEX(Curves!$A$12:$AZ$907,$CA518,CP518)</f>
        <v>#N/A</v>
      </c>
      <c r="AJ518" s="34"/>
      <c r="AK518" s="34" t="e">
        <f>INDEX(Curves!$A$12:$AZ$907,$CA518,CR518)</f>
        <v>#N/A</v>
      </c>
      <c r="AL518" s="34" t="e">
        <f>INDEX(Curves!$A$12:$AZ$907,$CA518,CS518)</f>
        <v>#N/A</v>
      </c>
      <c r="AM518" s="34" t="e">
        <f>INDEX(Curves!$A$12:$AZ$907,$CA518,CT518)</f>
        <v>#N/A</v>
      </c>
      <c r="AN518" s="34"/>
      <c r="AO518" s="34" t="e">
        <f>INDEX(Curves!$A$12:$AZ$907,$CA518,CV518)</f>
        <v>#N/A</v>
      </c>
      <c r="AP518" s="34" t="e">
        <f>INDEX(Curves!$A$12:$AZ$907,$CA518,CW518)</f>
        <v>#N/A</v>
      </c>
      <c r="AQ518" s="34" t="e">
        <f>INDEX(Curves!$A$12:$AZ$907,$CA518,CX518)</f>
        <v>#N/A</v>
      </c>
      <c r="AR518" s="34"/>
      <c r="AS518" s="34" t="e">
        <f>INDEX(Curves!$A$12:$AZ$907,$CA518,CZ518)</f>
        <v>#N/A</v>
      </c>
      <c r="AT518" s="34" t="e">
        <f>INDEX(Curves!$A$12:$AZ$907,$CA518,DA518)</f>
        <v>#N/A</v>
      </c>
      <c r="AU518" s="34" t="e">
        <f>INDEX(Curves!$A$12:$AZ$907,$CA518,DB518)</f>
        <v>#N/A</v>
      </c>
      <c r="AV518" s="34"/>
      <c r="AW518" s="34" t="e">
        <f>INDEX(Curves!$A$12:$AZ$907,$CA518,DD518)</f>
        <v>#N/A</v>
      </c>
      <c r="AX518" s="34" t="e">
        <f>INDEX(Curves!$A$12:$AZ$907,$CA518,DE518)</f>
        <v>#N/A</v>
      </c>
      <c r="AY518" s="34" t="e">
        <f>INDEX(Curves!$A$12:$AZ$907,$CA518,DF518)</f>
        <v>#N/A</v>
      </c>
      <c r="AZ518" s="34"/>
      <c r="BA518" s="34" t="e">
        <f>INDEX(Curves!$A$12:$AZ$907,$CA518,DH518)</f>
        <v>#N/A</v>
      </c>
      <c r="BB518" s="34" t="e">
        <f>INDEX(Curves!$A$12:$AZ$907,$CA518,DI518)</f>
        <v>#N/A</v>
      </c>
      <c r="BC518" s="34" t="e">
        <f>INDEX(Curves!$A$12:$AZ$907,$CA518,DJ518)</f>
        <v>#N/A</v>
      </c>
      <c r="BD518" s="34"/>
      <c r="BE518" s="34" t="e">
        <f>INDEX(Curves!$A$12:$AZ$907,$CA518,DL518)</f>
        <v>#N/A</v>
      </c>
      <c r="BF518" s="34" t="e">
        <f>INDEX(Curves!$A$12:$AZ$907,$CA518,DM518)</f>
        <v>#N/A</v>
      </c>
      <c r="BG518" s="34" t="e">
        <f>INDEX(Curves!$A$12:$AZ$907,$CA518,DN518)</f>
        <v>#N/A</v>
      </c>
      <c r="BH518" s="34"/>
      <c r="BI518" s="34" t="e">
        <f>INDEX(Curves!$A$12:$AZ$907,$CA518,DP518)</f>
        <v>#N/A</v>
      </c>
      <c r="BJ518" s="34" t="e">
        <f>INDEX(Curves!$A$12:$AZ$907,$CA518,DQ518)</f>
        <v>#N/A</v>
      </c>
      <c r="BK518" s="34" t="e">
        <f>INDEX(Curves!$A$12:$AZ$907,$CA518,DR518)</f>
        <v>#N/A</v>
      </c>
      <c r="BL518"/>
      <c r="BM518"/>
      <c r="BU518" s="10"/>
      <c r="BV518" s="10"/>
      <c r="BW518" s="10"/>
      <c r="CA518" s="12" t="e">
        <f>MATCH(C518,Curves!$C$12:$C$433,0)</f>
        <v>#N/A</v>
      </c>
      <c r="CB518" s="12" t="e">
        <f>MATCH(CONCATENATE("NG ",TEXT($BN518,"mmm-yyyy")),Curves!$11:$11,0)</f>
        <v>#N/A</v>
      </c>
      <c r="CC518" s="12" t="e">
        <f>MATCH(CONCATENATE("B ",TEXT($BN518,"mmm-yyyy")),Curves!$11:$11,0)</f>
        <v>#N/A</v>
      </c>
      <c r="CD518" s="12" t="e">
        <f>MATCH(CONCATENATE("DISC ",TEXT($BN518,"mmm-yyyy")),Curves!$11:$11,0)</f>
        <v>#N/A</v>
      </c>
      <c r="CE518" s="12"/>
      <c r="CF518" s="12" t="e">
        <f>MATCH(CONCATENATE("NG ",TEXT($BO518,"mmm-yyyy")),Curves!$11:$11,0)</f>
        <v>#N/A</v>
      </c>
      <c r="CG518" s="12" t="e">
        <f>MATCH(CONCATENATE("B ",TEXT($BO518,"mmm-yyyy")),Curves!$11:$11,0)</f>
        <v>#N/A</v>
      </c>
      <c r="CH518" s="12" t="e">
        <f>MATCH(CONCATENATE("DISC ",TEXT($BO518,"mmm-yyyy")),Curves!$11:$11,0)</f>
        <v>#N/A</v>
      </c>
      <c r="CI518" s="12"/>
      <c r="CJ518" s="12" t="e">
        <f>MATCH(CONCATENATE("NG ",TEXT($BP518,"mmm-yyyy")),Curves!$11:$11,0)</f>
        <v>#N/A</v>
      </c>
      <c r="CK518" s="12" t="e">
        <f>MATCH(CONCATENATE("B ",TEXT($BP518,"mmm-yyyy")),Curves!$11:$11,0)</f>
        <v>#N/A</v>
      </c>
      <c r="CL518" s="12" t="e">
        <f>MATCH(CONCATENATE("DISC ",TEXT($BP518,"mmm-yyyy")),Curves!$11:$11,0)</f>
        <v>#N/A</v>
      </c>
      <c r="CM518" s="12"/>
      <c r="CN518" s="12" t="e">
        <f>MATCH(CONCATENATE("NG ",TEXT($BQ518,"mmm-yyyy")),Curves!$11:$11,0)</f>
        <v>#N/A</v>
      </c>
      <c r="CO518" s="12" t="e">
        <f>MATCH(CONCATENATE("B ",TEXT($BQ518,"mmm-yyyy")),Curves!$11:$11,0)</f>
        <v>#N/A</v>
      </c>
      <c r="CP518" s="12" t="e">
        <f>MATCH(CONCATENATE("DISC ",TEXT($BQ518,"mmm-yyyy")),Curves!$11:$11,0)</f>
        <v>#N/A</v>
      </c>
      <c r="CQ518" s="12"/>
      <c r="CR518" s="12" t="e">
        <f>MATCH(CONCATENATE("NG ",TEXT($BR518,"mmm-yyyy")),Curves!$11:$11,0)</f>
        <v>#N/A</v>
      </c>
      <c r="CS518" s="12" t="e">
        <f>MATCH(CONCATENATE("B ",TEXT($BR518,"mmm-yyyy")),Curves!$11:$11,0)</f>
        <v>#N/A</v>
      </c>
      <c r="CT518" s="12" t="e">
        <f>MATCH(CONCATENATE("DISC ",TEXT($BR518,"mmm-yyyy")),Curves!$11:$11,0)</f>
        <v>#N/A</v>
      </c>
      <c r="CU518" s="12"/>
      <c r="CV518" s="12" t="e">
        <f>MATCH(CONCATENATE("NG ",TEXT($BS518,"mmm-yyyy")),Curves!$11:$11,0)</f>
        <v>#N/A</v>
      </c>
      <c r="CW518" s="12" t="e">
        <f>MATCH(CONCATENATE("B ",TEXT($BS518,"mmm-yyyy")),Curves!$11:$11,0)</f>
        <v>#N/A</v>
      </c>
      <c r="CX518" s="12" t="e">
        <f>MATCH(CONCATENATE("DISC ",TEXT($BS518,"mmm-yyyy")),Curves!$11:$11,0)</f>
        <v>#N/A</v>
      </c>
      <c r="CY518" s="12"/>
      <c r="CZ518" s="12" t="e">
        <f>MATCH(CONCATENATE("NG ",TEXT($BT518,"mmm-yyyy")),Curves!$11:$11,0)</f>
        <v>#N/A</v>
      </c>
      <c r="DA518" s="12" t="e">
        <f>MATCH(CONCATENATE("B ",TEXT($BT518,"mmm-yyyy")),Curves!$11:$11,0)</f>
        <v>#N/A</v>
      </c>
      <c r="DB518" s="12" t="e">
        <f>MATCH(CONCATENATE("DISC ",TEXT($BT518,"mmm-yyyy")),Curves!$11:$11,0)</f>
        <v>#N/A</v>
      </c>
      <c r="DC518" s="12"/>
      <c r="DD518" s="12" t="e">
        <f>MATCH(CONCATENATE("NG ",TEXT($BU518,"mmm-yyyy")),Curves!$11:$11,0)</f>
        <v>#N/A</v>
      </c>
      <c r="DE518" s="12" t="e">
        <f>MATCH(CONCATENATE("B ",TEXT($BU518,"mmm-yyyy")),Curves!$11:$11,0)</f>
        <v>#N/A</v>
      </c>
      <c r="DF518" s="12" t="e">
        <f>MATCH(CONCATENATE("DISC ",TEXT($BU518,"mmm-yyyy")),Curves!$11:$11,0)</f>
        <v>#N/A</v>
      </c>
      <c r="DG518" s="12"/>
      <c r="DH518" s="12" t="e">
        <f>MATCH(CONCATENATE("NG ",TEXT($BV518,"mmm-yyyy")),Curves!$11:$11,0)</f>
        <v>#N/A</v>
      </c>
      <c r="DI518" s="12" t="e">
        <f>MATCH(CONCATENATE("B ",TEXT($BV518,"mmm-yyyy")),Curves!$11:$11,0)</f>
        <v>#N/A</v>
      </c>
      <c r="DJ518" s="12" t="e">
        <f>MATCH(CONCATENATE("DISC ",TEXT($BV518,"mmm-yyyy")),Curves!$11:$11,0)</f>
        <v>#N/A</v>
      </c>
      <c r="DL518" s="12" t="e">
        <f>MATCH(CONCATENATE("NG ",TEXT($BW518,"mmm-yyyy")),Curves!$11:$11,0)</f>
        <v>#N/A</v>
      </c>
      <c r="DM518" s="12" t="e">
        <f>MATCH(CONCATENATE("B ",TEXT($BW518,"mmm-yyyy")),Curves!$11:$11,0)</f>
        <v>#N/A</v>
      </c>
      <c r="DN518" s="12" t="e">
        <f>MATCH(CONCATENATE("DISC ",TEXT($BW518,"mmm-yyyy")),Curves!$11:$11,0)</f>
        <v>#N/A</v>
      </c>
      <c r="DP518" s="12" t="e">
        <f>MATCH(CONCATENATE("NG ",TEXT($BX518,"mmm-yyyy")),Curves!$11:$11,0)</f>
        <v>#N/A</v>
      </c>
      <c r="DQ518" s="12" t="e">
        <f>MATCH(CONCATENATE("B ",TEXT($BX518,"mmm-yyyy")),Curves!$11:$11,0)</f>
        <v>#N/A</v>
      </c>
      <c r="DR518" s="12" t="e">
        <f>MATCH(CONCATENATE("DISC ",TEXT($BX518,"mmm-yyyy")),Curves!$11:$11,0)</f>
        <v>#N/A</v>
      </c>
    </row>
    <row r="519" spans="2:122" x14ac:dyDescent="0.2">
      <c r="B519" s="6" t="str">
        <f t="shared" si="638"/>
        <v/>
      </c>
      <c r="C519" s="27" t="str">
        <f>IF(Curves!C528&lt;&gt;"",Curves!C528,"")</f>
        <v/>
      </c>
      <c r="D519" s="31"/>
      <c r="E519" s="20" t="e">
        <f t="shared" si="639"/>
        <v>#N/A</v>
      </c>
      <c r="F519" s="20" t="e">
        <f t="shared" si="640"/>
        <v>#N/A</v>
      </c>
      <c r="G519" s="20" t="e">
        <f t="shared" si="641"/>
        <v>#N/A</v>
      </c>
      <c r="H519" s="20" t="e">
        <f t="shared" si="642"/>
        <v>#N/A</v>
      </c>
      <c r="I519" s="20" t="e">
        <f t="shared" si="643"/>
        <v>#N/A</v>
      </c>
      <c r="J519" s="20" t="e">
        <f t="shared" si="644"/>
        <v>#N/A</v>
      </c>
      <c r="K519" s="20" t="e">
        <f t="shared" si="645"/>
        <v>#N/A</v>
      </c>
      <c r="L519" s="20" t="e">
        <f t="shared" si="646"/>
        <v>#N/A</v>
      </c>
      <c r="M519" s="20" t="e">
        <f t="shared" si="647"/>
        <v>#N/A</v>
      </c>
      <c r="N519" s="20" t="e">
        <f t="shared" si="648"/>
        <v>#N/A</v>
      </c>
      <c r="O519" s="21" t="e">
        <f t="shared" si="649"/>
        <v>#N/A</v>
      </c>
      <c r="P519" s="20"/>
      <c r="Q519" s="50" t="e">
        <f t="shared" si="650"/>
        <v>#N/A</v>
      </c>
      <c r="R519" s="50" t="e">
        <f t="shared" si="629"/>
        <v>#N/A</v>
      </c>
      <c r="S519" s="51" t="e">
        <f t="shared" si="651"/>
        <v>#N/A</v>
      </c>
      <c r="U519" s="34" t="e">
        <f>INDEX(Curves!$A$12:$AZ$907,$CA519,CB519)</f>
        <v>#N/A</v>
      </c>
      <c r="V519" s="34" t="e">
        <f>INDEX(Curves!$A$12:$AZ$907,$CA519,CC519)</f>
        <v>#N/A</v>
      </c>
      <c r="W519" s="34" t="e">
        <f>INDEX(Curves!$A$12:$AZ$907,$CA519,CD519)</f>
        <v>#N/A</v>
      </c>
      <c r="X519" s="34"/>
      <c r="Y519" s="34" t="e">
        <f>INDEX(Curves!$A$12:$AZ$907,$CA519,CF519)</f>
        <v>#N/A</v>
      </c>
      <c r="Z519" s="34" t="e">
        <f>INDEX(Curves!$A$12:$AZ$907,$CA519,CG519)</f>
        <v>#N/A</v>
      </c>
      <c r="AA519" s="34" t="e">
        <f>INDEX(Curves!$A$12:$AZ$907,$CA519,CH519)</f>
        <v>#N/A</v>
      </c>
      <c r="AB519" s="34"/>
      <c r="AC519" s="34" t="e">
        <f>INDEX(Curves!$A$12:$AZ$907,$CA519,CJ519)</f>
        <v>#N/A</v>
      </c>
      <c r="AD519" s="34" t="e">
        <f>INDEX(Curves!$A$12:$AZ$907,$CA519,CK519)</f>
        <v>#N/A</v>
      </c>
      <c r="AE519" s="34" t="e">
        <f>INDEX(Curves!$A$12:$AZ$907,$CA519,CL519)</f>
        <v>#N/A</v>
      </c>
      <c r="AF519" s="34"/>
      <c r="AG519" s="34" t="e">
        <f>INDEX(Curves!$A$12:$AZ$907,$CA519,CN519)</f>
        <v>#N/A</v>
      </c>
      <c r="AH519" s="34" t="e">
        <f>INDEX(Curves!$A$12:$AZ$907,$CA519,CO519)</f>
        <v>#N/A</v>
      </c>
      <c r="AI519" s="34" t="e">
        <f>INDEX(Curves!$A$12:$AZ$907,$CA519,CP519)</f>
        <v>#N/A</v>
      </c>
      <c r="AJ519" s="34"/>
      <c r="AK519" s="34" t="e">
        <f>INDEX(Curves!$A$12:$AZ$907,$CA519,CR519)</f>
        <v>#N/A</v>
      </c>
      <c r="AL519" s="34" t="e">
        <f>INDEX(Curves!$A$12:$AZ$907,$CA519,CS519)</f>
        <v>#N/A</v>
      </c>
      <c r="AM519" s="34" t="e">
        <f>INDEX(Curves!$A$12:$AZ$907,$CA519,CT519)</f>
        <v>#N/A</v>
      </c>
      <c r="AN519" s="34"/>
      <c r="AO519" s="34" t="e">
        <f>INDEX(Curves!$A$12:$AZ$907,$CA519,CV519)</f>
        <v>#N/A</v>
      </c>
      <c r="AP519" s="34" t="e">
        <f>INDEX(Curves!$A$12:$AZ$907,$CA519,CW519)</f>
        <v>#N/A</v>
      </c>
      <c r="AQ519" s="34" t="e">
        <f>INDEX(Curves!$A$12:$AZ$907,$CA519,CX519)</f>
        <v>#N/A</v>
      </c>
      <c r="AR519" s="34"/>
      <c r="AS519" s="34" t="e">
        <f>INDEX(Curves!$A$12:$AZ$907,$CA519,CZ519)</f>
        <v>#N/A</v>
      </c>
      <c r="AT519" s="34" t="e">
        <f>INDEX(Curves!$A$12:$AZ$907,$CA519,DA519)</f>
        <v>#N/A</v>
      </c>
      <c r="AU519" s="34" t="e">
        <f>INDEX(Curves!$A$12:$AZ$907,$CA519,DB519)</f>
        <v>#N/A</v>
      </c>
      <c r="AV519" s="34"/>
      <c r="AW519" s="34" t="e">
        <f>INDEX(Curves!$A$12:$AZ$907,$CA519,DD519)</f>
        <v>#N/A</v>
      </c>
      <c r="AX519" s="34" t="e">
        <f>INDEX(Curves!$A$12:$AZ$907,$CA519,DE519)</f>
        <v>#N/A</v>
      </c>
      <c r="AY519" s="34" t="e">
        <f>INDEX(Curves!$A$12:$AZ$907,$CA519,DF519)</f>
        <v>#N/A</v>
      </c>
      <c r="AZ519" s="34"/>
      <c r="BA519" s="34" t="e">
        <f>INDEX(Curves!$A$12:$AZ$907,$CA519,DH519)</f>
        <v>#N/A</v>
      </c>
      <c r="BB519" s="34" t="e">
        <f>INDEX(Curves!$A$12:$AZ$907,$CA519,DI519)</f>
        <v>#N/A</v>
      </c>
      <c r="BC519" s="34" t="e">
        <f>INDEX(Curves!$A$12:$AZ$907,$CA519,DJ519)</f>
        <v>#N/A</v>
      </c>
      <c r="BD519" s="34"/>
      <c r="BE519" s="34" t="e">
        <f>INDEX(Curves!$A$12:$AZ$907,$CA519,DL519)</f>
        <v>#N/A</v>
      </c>
      <c r="BF519" s="34" t="e">
        <f>INDEX(Curves!$A$12:$AZ$907,$CA519,DM519)</f>
        <v>#N/A</v>
      </c>
      <c r="BG519" s="34" t="e">
        <f>INDEX(Curves!$A$12:$AZ$907,$CA519,DN519)</f>
        <v>#N/A</v>
      </c>
      <c r="BH519" s="34"/>
      <c r="BI519" s="34" t="e">
        <f>INDEX(Curves!$A$12:$AZ$907,$CA519,DP519)</f>
        <v>#N/A</v>
      </c>
      <c r="BJ519" s="34" t="e">
        <f>INDEX(Curves!$A$12:$AZ$907,$CA519,DQ519)</f>
        <v>#N/A</v>
      </c>
      <c r="BK519" s="34" t="e">
        <f>INDEX(Curves!$A$12:$AZ$907,$CA519,DR519)</f>
        <v>#N/A</v>
      </c>
      <c r="BL519"/>
      <c r="BM519"/>
      <c r="BU519" s="10"/>
      <c r="BV519" s="10"/>
      <c r="BW519" s="10"/>
      <c r="CA519" s="12" t="e">
        <f>MATCH(C519,Curves!$C$12:$C$433,0)</f>
        <v>#N/A</v>
      </c>
      <c r="CB519" s="12" t="e">
        <f>MATCH(CONCATENATE("NG ",TEXT($BN519,"mmm-yyyy")),Curves!$11:$11,0)</f>
        <v>#N/A</v>
      </c>
      <c r="CC519" s="12" t="e">
        <f>MATCH(CONCATENATE("B ",TEXT($BN519,"mmm-yyyy")),Curves!$11:$11,0)</f>
        <v>#N/A</v>
      </c>
      <c r="CD519" s="12" t="e">
        <f>MATCH(CONCATENATE("DISC ",TEXT($BN519,"mmm-yyyy")),Curves!$11:$11,0)</f>
        <v>#N/A</v>
      </c>
      <c r="CE519" s="12"/>
      <c r="CF519" s="12" t="e">
        <f>MATCH(CONCATENATE("NG ",TEXT($BO519,"mmm-yyyy")),Curves!$11:$11,0)</f>
        <v>#N/A</v>
      </c>
      <c r="CG519" s="12" t="e">
        <f>MATCH(CONCATENATE("B ",TEXT($BO519,"mmm-yyyy")),Curves!$11:$11,0)</f>
        <v>#N/A</v>
      </c>
      <c r="CH519" s="12" t="e">
        <f>MATCH(CONCATENATE("DISC ",TEXT($BO519,"mmm-yyyy")),Curves!$11:$11,0)</f>
        <v>#N/A</v>
      </c>
      <c r="CI519" s="12"/>
      <c r="CJ519" s="12" t="e">
        <f>MATCH(CONCATENATE("NG ",TEXT($BP519,"mmm-yyyy")),Curves!$11:$11,0)</f>
        <v>#N/A</v>
      </c>
      <c r="CK519" s="12" t="e">
        <f>MATCH(CONCATENATE("B ",TEXT($BP519,"mmm-yyyy")),Curves!$11:$11,0)</f>
        <v>#N/A</v>
      </c>
      <c r="CL519" s="12" t="e">
        <f>MATCH(CONCATENATE("DISC ",TEXT($BP519,"mmm-yyyy")),Curves!$11:$11,0)</f>
        <v>#N/A</v>
      </c>
      <c r="CM519" s="12"/>
      <c r="CN519" s="12" t="e">
        <f>MATCH(CONCATENATE("NG ",TEXT($BQ519,"mmm-yyyy")),Curves!$11:$11,0)</f>
        <v>#N/A</v>
      </c>
      <c r="CO519" s="12" t="e">
        <f>MATCH(CONCATENATE("B ",TEXT($BQ519,"mmm-yyyy")),Curves!$11:$11,0)</f>
        <v>#N/A</v>
      </c>
      <c r="CP519" s="12" t="e">
        <f>MATCH(CONCATENATE("DISC ",TEXT($BQ519,"mmm-yyyy")),Curves!$11:$11,0)</f>
        <v>#N/A</v>
      </c>
      <c r="CQ519" s="12"/>
      <c r="CR519" s="12" t="e">
        <f>MATCH(CONCATENATE("NG ",TEXT($BR519,"mmm-yyyy")),Curves!$11:$11,0)</f>
        <v>#N/A</v>
      </c>
      <c r="CS519" s="12" t="e">
        <f>MATCH(CONCATENATE("B ",TEXT($BR519,"mmm-yyyy")),Curves!$11:$11,0)</f>
        <v>#N/A</v>
      </c>
      <c r="CT519" s="12" t="e">
        <f>MATCH(CONCATENATE("DISC ",TEXT($BR519,"mmm-yyyy")),Curves!$11:$11,0)</f>
        <v>#N/A</v>
      </c>
      <c r="CU519" s="12"/>
      <c r="CV519" s="12" t="e">
        <f>MATCH(CONCATENATE("NG ",TEXT($BS519,"mmm-yyyy")),Curves!$11:$11,0)</f>
        <v>#N/A</v>
      </c>
      <c r="CW519" s="12" t="e">
        <f>MATCH(CONCATENATE("B ",TEXT($BS519,"mmm-yyyy")),Curves!$11:$11,0)</f>
        <v>#N/A</v>
      </c>
      <c r="CX519" s="12" t="e">
        <f>MATCH(CONCATENATE("DISC ",TEXT($BS519,"mmm-yyyy")),Curves!$11:$11,0)</f>
        <v>#N/A</v>
      </c>
      <c r="CY519" s="12"/>
      <c r="CZ519" s="12" t="e">
        <f>MATCH(CONCATENATE("NG ",TEXT($BT519,"mmm-yyyy")),Curves!$11:$11,0)</f>
        <v>#N/A</v>
      </c>
      <c r="DA519" s="12" t="e">
        <f>MATCH(CONCATENATE("B ",TEXT($BT519,"mmm-yyyy")),Curves!$11:$11,0)</f>
        <v>#N/A</v>
      </c>
      <c r="DB519" s="12" t="e">
        <f>MATCH(CONCATENATE("DISC ",TEXT($BT519,"mmm-yyyy")),Curves!$11:$11,0)</f>
        <v>#N/A</v>
      </c>
      <c r="DC519" s="12"/>
      <c r="DD519" s="12" t="e">
        <f>MATCH(CONCATENATE("NG ",TEXT($BU519,"mmm-yyyy")),Curves!$11:$11,0)</f>
        <v>#N/A</v>
      </c>
      <c r="DE519" s="12" t="e">
        <f>MATCH(CONCATENATE("B ",TEXT($BU519,"mmm-yyyy")),Curves!$11:$11,0)</f>
        <v>#N/A</v>
      </c>
      <c r="DF519" s="12" t="e">
        <f>MATCH(CONCATENATE("DISC ",TEXT($BU519,"mmm-yyyy")),Curves!$11:$11,0)</f>
        <v>#N/A</v>
      </c>
      <c r="DG519" s="12"/>
      <c r="DH519" s="12" t="e">
        <f>MATCH(CONCATENATE("NG ",TEXT($BV519,"mmm-yyyy")),Curves!$11:$11,0)</f>
        <v>#N/A</v>
      </c>
      <c r="DI519" s="12" t="e">
        <f>MATCH(CONCATENATE("B ",TEXT($BV519,"mmm-yyyy")),Curves!$11:$11,0)</f>
        <v>#N/A</v>
      </c>
      <c r="DJ519" s="12" t="e">
        <f>MATCH(CONCATENATE("DISC ",TEXT($BV519,"mmm-yyyy")),Curves!$11:$11,0)</f>
        <v>#N/A</v>
      </c>
      <c r="DL519" s="12" t="e">
        <f>MATCH(CONCATENATE("NG ",TEXT($BW519,"mmm-yyyy")),Curves!$11:$11,0)</f>
        <v>#N/A</v>
      </c>
      <c r="DM519" s="12" t="e">
        <f>MATCH(CONCATENATE("B ",TEXT($BW519,"mmm-yyyy")),Curves!$11:$11,0)</f>
        <v>#N/A</v>
      </c>
      <c r="DN519" s="12" t="e">
        <f>MATCH(CONCATENATE("DISC ",TEXT($BW519,"mmm-yyyy")),Curves!$11:$11,0)</f>
        <v>#N/A</v>
      </c>
      <c r="DP519" s="12" t="e">
        <f>MATCH(CONCATENATE("NG ",TEXT($BX519,"mmm-yyyy")),Curves!$11:$11,0)</f>
        <v>#N/A</v>
      </c>
      <c r="DQ519" s="12" t="e">
        <f>MATCH(CONCATENATE("B ",TEXT($BX519,"mmm-yyyy")),Curves!$11:$11,0)</f>
        <v>#N/A</v>
      </c>
      <c r="DR519" s="12" t="e">
        <f>MATCH(CONCATENATE("DISC ",TEXT($BX519,"mmm-yyyy")),Curves!$11:$11,0)</f>
        <v>#N/A</v>
      </c>
    </row>
    <row r="520" spans="2:122" x14ac:dyDescent="0.2">
      <c r="B520" s="6" t="str">
        <f t="shared" si="638"/>
        <v/>
      </c>
      <c r="C520" s="27" t="str">
        <f>IF(Curves!C529&lt;&gt;"",Curves!C529,"")</f>
        <v/>
      </c>
      <c r="D520" s="31"/>
      <c r="E520" s="20" t="e">
        <f t="shared" si="639"/>
        <v>#N/A</v>
      </c>
      <c r="F520" s="20" t="e">
        <f t="shared" si="640"/>
        <v>#N/A</v>
      </c>
      <c r="G520" s="20" t="e">
        <f t="shared" si="641"/>
        <v>#N/A</v>
      </c>
      <c r="H520" s="20" t="e">
        <f t="shared" si="642"/>
        <v>#N/A</v>
      </c>
      <c r="I520" s="20" t="e">
        <f t="shared" si="643"/>
        <v>#N/A</v>
      </c>
      <c r="J520" s="20" t="e">
        <f t="shared" si="644"/>
        <v>#N/A</v>
      </c>
      <c r="K520" s="20" t="e">
        <f t="shared" si="645"/>
        <v>#N/A</v>
      </c>
      <c r="L520" s="20" t="e">
        <f t="shared" si="646"/>
        <v>#N/A</v>
      </c>
      <c r="M520" s="20" t="e">
        <f t="shared" si="647"/>
        <v>#N/A</v>
      </c>
      <c r="N520" s="20" t="e">
        <f t="shared" si="648"/>
        <v>#N/A</v>
      </c>
      <c r="O520" s="21" t="e">
        <f t="shared" si="649"/>
        <v>#N/A</v>
      </c>
      <c r="P520" s="20"/>
      <c r="Q520" s="50" t="e">
        <f t="shared" si="650"/>
        <v>#N/A</v>
      </c>
      <c r="R520" s="50" t="e">
        <f t="shared" si="629"/>
        <v>#N/A</v>
      </c>
      <c r="S520" s="51" t="e">
        <f t="shared" si="651"/>
        <v>#N/A</v>
      </c>
      <c r="U520" s="34" t="e">
        <f>INDEX(Curves!$A$12:$AZ$907,$CA520,CB520)</f>
        <v>#N/A</v>
      </c>
      <c r="V520" s="34" t="e">
        <f>INDEX(Curves!$A$12:$AZ$907,$CA520,CC520)</f>
        <v>#N/A</v>
      </c>
      <c r="W520" s="34" t="e">
        <f>INDEX(Curves!$A$12:$AZ$907,$CA520,CD520)</f>
        <v>#N/A</v>
      </c>
      <c r="X520" s="34"/>
      <c r="Y520" s="34" t="e">
        <f>INDEX(Curves!$A$12:$AZ$907,$CA520,CF520)</f>
        <v>#N/A</v>
      </c>
      <c r="Z520" s="34" t="e">
        <f>INDEX(Curves!$A$12:$AZ$907,$CA520,CG520)</f>
        <v>#N/A</v>
      </c>
      <c r="AA520" s="34" t="e">
        <f>INDEX(Curves!$A$12:$AZ$907,$CA520,CH520)</f>
        <v>#N/A</v>
      </c>
      <c r="AB520" s="34"/>
      <c r="AC520" s="34" t="e">
        <f>INDEX(Curves!$A$12:$AZ$907,$CA520,CJ520)</f>
        <v>#N/A</v>
      </c>
      <c r="AD520" s="34" t="e">
        <f>INDEX(Curves!$A$12:$AZ$907,$CA520,CK520)</f>
        <v>#N/A</v>
      </c>
      <c r="AE520" s="34" t="e">
        <f>INDEX(Curves!$A$12:$AZ$907,$CA520,CL520)</f>
        <v>#N/A</v>
      </c>
      <c r="AF520" s="34"/>
      <c r="AG520" s="34" t="e">
        <f>INDEX(Curves!$A$12:$AZ$907,$CA520,CN520)</f>
        <v>#N/A</v>
      </c>
      <c r="AH520" s="34" t="e">
        <f>INDEX(Curves!$A$12:$AZ$907,$CA520,CO520)</f>
        <v>#N/A</v>
      </c>
      <c r="AI520" s="34" t="e">
        <f>INDEX(Curves!$A$12:$AZ$907,$CA520,CP520)</f>
        <v>#N/A</v>
      </c>
      <c r="AJ520" s="34"/>
      <c r="AK520" s="34" t="e">
        <f>INDEX(Curves!$A$12:$AZ$907,$CA520,CR520)</f>
        <v>#N/A</v>
      </c>
      <c r="AL520" s="34" t="e">
        <f>INDEX(Curves!$A$12:$AZ$907,$CA520,CS520)</f>
        <v>#N/A</v>
      </c>
      <c r="AM520" s="34" t="e">
        <f>INDEX(Curves!$A$12:$AZ$907,$CA520,CT520)</f>
        <v>#N/A</v>
      </c>
      <c r="AN520" s="34"/>
      <c r="AO520" s="34" t="e">
        <f>INDEX(Curves!$A$12:$AZ$907,$CA520,CV520)</f>
        <v>#N/A</v>
      </c>
      <c r="AP520" s="34" t="e">
        <f>INDEX(Curves!$A$12:$AZ$907,$CA520,CW520)</f>
        <v>#N/A</v>
      </c>
      <c r="AQ520" s="34" t="e">
        <f>INDEX(Curves!$A$12:$AZ$907,$CA520,CX520)</f>
        <v>#N/A</v>
      </c>
      <c r="AR520" s="34"/>
      <c r="AS520" s="34" t="e">
        <f>INDEX(Curves!$A$12:$AZ$907,$CA520,CZ520)</f>
        <v>#N/A</v>
      </c>
      <c r="AT520" s="34" t="e">
        <f>INDEX(Curves!$A$12:$AZ$907,$CA520,DA520)</f>
        <v>#N/A</v>
      </c>
      <c r="AU520" s="34" t="e">
        <f>INDEX(Curves!$A$12:$AZ$907,$CA520,DB520)</f>
        <v>#N/A</v>
      </c>
      <c r="AV520" s="34"/>
      <c r="AW520" s="34" t="e">
        <f>INDEX(Curves!$A$12:$AZ$907,$CA520,DD520)</f>
        <v>#N/A</v>
      </c>
      <c r="AX520" s="34" t="e">
        <f>INDEX(Curves!$A$12:$AZ$907,$CA520,DE520)</f>
        <v>#N/A</v>
      </c>
      <c r="AY520" s="34" t="e">
        <f>INDEX(Curves!$A$12:$AZ$907,$CA520,DF520)</f>
        <v>#N/A</v>
      </c>
      <c r="AZ520" s="34"/>
      <c r="BA520" s="34" t="e">
        <f>INDEX(Curves!$A$12:$AZ$907,$CA520,DH520)</f>
        <v>#N/A</v>
      </c>
      <c r="BB520" s="34" t="e">
        <f>INDEX(Curves!$A$12:$AZ$907,$CA520,DI520)</f>
        <v>#N/A</v>
      </c>
      <c r="BC520" s="34" t="e">
        <f>INDEX(Curves!$A$12:$AZ$907,$CA520,DJ520)</f>
        <v>#N/A</v>
      </c>
      <c r="BD520" s="34"/>
      <c r="BE520" s="34" t="e">
        <f>INDEX(Curves!$A$12:$AZ$907,$CA520,DL520)</f>
        <v>#N/A</v>
      </c>
      <c r="BF520" s="34" t="e">
        <f>INDEX(Curves!$A$12:$AZ$907,$CA520,DM520)</f>
        <v>#N/A</v>
      </c>
      <c r="BG520" s="34" t="e">
        <f>INDEX(Curves!$A$12:$AZ$907,$CA520,DN520)</f>
        <v>#N/A</v>
      </c>
      <c r="BH520" s="34"/>
      <c r="BI520" s="34" t="e">
        <f>INDEX(Curves!$A$12:$AZ$907,$CA520,DP520)</f>
        <v>#N/A</v>
      </c>
      <c r="BJ520" s="34" t="e">
        <f>INDEX(Curves!$A$12:$AZ$907,$CA520,DQ520)</f>
        <v>#N/A</v>
      </c>
      <c r="BK520" s="34" t="e">
        <f>INDEX(Curves!$A$12:$AZ$907,$CA520,DR520)</f>
        <v>#N/A</v>
      </c>
      <c r="BL520"/>
      <c r="BM520"/>
      <c r="BU520" s="10"/>
      <c r="BV520" s="10"/>
      <c r="BW520" s="10"/>
      <c r="CA520" s="12" t="e">
        <f>MATCH(C520,Curves!$C$12:$C$433,0)</f>
        <v>#N/A</v>
      </c>
      <c r="CB520" s="12" t="e">
        <f>MATCH(CONCATENATE("NG ",TEXT($BN520,"mmm-yyyy")),Curves!$11:$11,0)</f>
        <v>#N/A</v>
      </c>
      <c r="CC520" s="12" t="e">
        <f>MATCH(CONCATENATE("B ",TEXT($BN520,"mmm-yyyy")),Curves!$11:$11,0)</f>
        <v>#N/A</v>
      </c>
      <c r="CD520" s="12" t="e">
        <f>MATCH(CONCATENATE("DISC ",TEXT($BN520,"mmm-yyyy")),Curves!$11:$11,0)</f>
        <v>#N/A</v>
      </c>
      <c r="CE520" s="12"/>
      <c r="CF520" s="12" t="e">
        <f>MATCH(CONCATENATE("NG ",TEXT($BO520,"mmm-yyyy")),Curves!$11:$11,0)</f>
        <v>#N/A</v>
      </c>
      <c r="CG520" s="12" t="e">
        <f>MATCH(CONCATENATE("B ",TEXT($BO520,"mmm-yyyy")),Curves!$11:$11,0)</f>
        <v>#N/A</v>
      </c>
      <c r="CH520" s="12" t="e">
        <f>MATCH(CONCATENATE("DISC ",TEXT($BO520,"mmm-yyyy")),Curves!$11:$11,0)</f>
        <v>#N/A</v>
      </c>
      <c r="CI520" s="12"/>
      <c r="CJ520" s="12" t="e">
        <f>MATCH(CONCATENATE("NG ",TEXT($BP520,"mmm-yyyy")),Curves!$11:$11,0)</f>
        <v>#N/A</v>
      </c>
      <c r="CK520" s="12" t="e">
        <f>MATCH(CONCATENATE("B ",TEXT($BP520,"mmm-yyyy")),Curves!$11:$11,0)</f>
        <v>#N/A</v>
      </c>
      <c r="CL520" s="12" t="e">
        <f>MATCH(CONCATENATE("DISC ",TEXT($BP520,"mmm-yyyy")),Curves!$11:$11,0)</f>
        <v>#N/A</v>
      </c>
      <c r="CM520" s="12"/>
      <c r="CN520" s="12" t="e">
        <f>MATCH(CONCATENATE("NG ",TEXT($BQ520,"mmm-yyyy")),Curves!$11:$11,0)</f>
        <v>#N/A</v>
      </c>
      <c r="CO520" s="12" t="e">
        <f>MATCH(CONCATENATE("B ",TEXT($BQ520,"mmm-yyyy")),Curves!$11:$11,0)</f>
        <v>#N/A</v>
      </c>
      <c r="CP520" s="12" t="e">
        <f>MATCH(CONCATENATE("DISC ",TEXT($BQ520,"mmm-yyyy")),Curves!$11:$11,0)</f>
        <v>#N/A</v>
      </c>
      <c r="CQ520" s="12"/>
      <c r="CR520" s="12" t="e">
        <f>MATCH(CONCATENATE("NG ",TEXT($BR520,"mmm-yyyy")),Curves!$11:$11,0)</f>
        <v>#N/A</v>
      </c>
      <c r="CS520" s="12" t="e">
        <f>MATCH(CONCATENATE("B ",TEXT($BR520,"mmm-yyyy")),Curves!$11:$11,0)</f>
        <v>#N/A</v>
      </c>
      <c r="CT520" s="12" t="e">
        <f>MATCH(CONCATENATE("DISC ",TEXT($BR520,"mmm-yyyy")),Curves!$11:$11,0)</f>
        <v>#N/A</v>
      </c>
      <c r="CU520" s="12"/>
      <c r="CV520" s="12" t="e">
        <f>MATCH(CONCATENATE("NG ",TEXT($BS520,"mmm-yyyy")),Curves!$11:$11,0)</f>
        <v>#N/A</v>
      </c>
      <c r="CW520" s="12" t="e">
        <f>MATCH(CONCATENATE("B ",TEXT($BS520,"mmm-yyyy")),Curves!$11:$11,0)</f>
        <v>#N/A</v>
      </c>
      <c r="CX520" s="12" t="e">
        <f>MATCH(CONCATENATE("DISC ",TEXT($BS520,"mmm-yyyy")),Curves!$11:$11,0)</f>
        <v>#N/A</v>
      </c>
      <c r="CY520" s="12"/>
      <c r="CZ520" s="12" t="e">
        <f>MATCH(CONCATENATE("NG ",TEXT($BT520,"mmm-yyyy")),Curves!$11:$11,0)</f>
        <v>#N/A</v>
      </c>
      <c r="DA520" s="12" t="e">
        <f>MATCH(CONCATENATE("B ",TEXT($BT520,"mmm-yyyy")),Curves!$11:$11,0)</f>
        <v>#N/A</v>
      </c>
      <c r="DB520" s="12" t="e">
        <f>MATCH(CONCATENATE("DISC ",TEXT($BT520,"mmm-yyyy")),Curves!$11:$11,0)</f>
        <v>#N/A</v>
      </c>
      <c r="DC520" s="12"/>
      <c r="DD520" s="12" t="e">
        <f>MATCH(CONCATENATE("NG ",TEXT($BU520,"mmm-yyyy")),Curves!$11:$11,0)</f>
        <v>#N/A</v>
      </c>
      <c r="DE520" s="12" t="e">
        <f>MATCH(CONCATENATE("B ",TEXT($BU520,"mmm-yyyy")),Curves!$11:$11,0)</f>
        <v>#N/A</v>
      </c>
      <c r="DF520" s="12" t="e">
        <f>MATCH(CONCATENATE("DISC ",TEXT($BU520,"mmm-yyyy")),Curves!$11:$11,0)</f>
        <v>#N/A</v>
      </c>
      <c r="DG520" s="12"/>
      <c r="DH520" s="12" t="e">
        <f>MATCH(CONCATENATE("NG ",TEXT($BV520,"mmm-yyyy")),Curves!$11:$11,0)</f>
        <v>#N/A</v>
      </c>
      <c r="DI520" s="12" t="e">
        <f>MATCH(CONCATENATE("B ",TEXT($BV520,"mmm-yyyy")),Curves!$11:$11,0)</f>
        <v>#N/A</v>
      </c>
      <c r="DJ520" s="12" t="e">
        <f>MATCH(CONCATENATE("DISC ",TEXT($BV520,"mmm-yyyy")),Curves!$11:$11,0)</f>
        <v>#N/A</v>
      </c>
      <c r="DL520" s="12" t="e">
        <f>MATCH(CONCATENATE("NG ",TEXT($BW520,"mmm-yyyy")),Curves!$11:$11,0)</f>
        <v>#N/A</v>
      </c>
      <c r="DM520" s="12" t="e">
        <f>MATCH(CONCATENATE("B ",TEXT($BW520,"mmm-yyyy")),Curves!$11:$11,0)</f>
        <v>#N/A</v>
      </c>
      <c r="DN520" s="12" t="e">
        <f>MATCH(CONCATENATE("DISC ",TEXT($BW520,"mmm-yyyy")),Curves!$11:$11,0)</f>
        <v>#N/A</v>
      </c>
      <c r="DP520" s="12" t="e">
        <f>MATCH(CONCATENATE("NG ",TEXT($BX520,"mmm-yyyy")),Curves!$11:$11,0)</f>
        <v>#N/A</v>
      </c>
      <c r="DQ520" s="12" t="e">
        <f>MATCH(CONCATENATE("B ",TEXT($BX520,"mmm-yyyy")),Curves!$11:$11,0)</f>
        <v>#N/A</v>
      </c>
      <c r="DR520" s="12" t="e">
        <f>MATCH(CONCATENATE("DISC ",TEXT($BX520,"mmm-yyyy")),Curves!$11:$11,0)</f>
        <v>#N/A</v>
      </c>
    </row>
    <row r="521" spans="2:122" x14ac:dyDescent="0.2">
      <c r="B521" s="6" t="str">
        <f t="shared" si="638"/>
        <v/>
      </c>
      <c r="C521" s="27" t="str">
        <f>IF(Curves!C530&lt;&gt;"",Curves!C530,"")</f>
        <v/>
      </c>
      <c r="D521" s="31"/>
      <c r="E521" s="20" t="e">
        <f t="shared" si="639"/>
        <v>#N/A</v>
      </c>
      <c r="F521" s="20" t="e">
        <f t="shared" si="640"/>
        <v>#N/A</v>
      </c>
      <c r="G521" s="20" t="e">
        <f t="shared" si="641"/>
        <v>#N/A</v>
      </c>
      <c r="H521" s="20" t="e">
        <f t="shared" si="642"/>
        <v>#N/A</v>
      </c>
      <c r="I521" s="20" t="e">
        <f t="shared" si="643"/>
        <v>#N/A</v>
      </c>
      <c r="J521" s="20" t="e">
        <f t="shared" si="644"/>
        <v>#N/A</v>
      </c>
      <c r="K521" s="20" t="e">
        <f t="shared" si="645"/>
        <v>#N/A</v>
      </c>
      <c r="L521" s="20" t="e">
        <f t="shared" si="646"/>
        <v>#N/A</v>
      </c>
      <c r="M521" s="20" t="e">
        <f t="shared" si="647"/>
        <v>#N/A</v>
      </c>
      <c r="N521" s="20" t="e">
        <f t="shared" si="648"/>
        <v>#N/A</v>
      </c>
      <c r="O521" s="21" t="e">
        <f t="shared" si="649"/>
        <v>#N/A</v>
      </c>
      <c r="P521" s="20"/>
      <c r="Q521" s="50" t="e">
        <f t="shared" si="650"/>
        <v>#N/A</v>
      </c>
      <c r="R521" s="50" t="e">
        <f t="shared" si="629"/>
        <v>#N/A</v>
      </c>
      <c r="S521" s="51" t="e">
        <f t="shared" si="651"/>
        <v>#N/A</v>
      </c>
      <c r="U521" s="34" t="e">
        <f>INDEX(Curves!$A$12:$AZ$907,$CA521,CB521)</f>
        <v>#N/A</v>
      </c>
      <c r="V521" s="34" t="e">
        <f>INDEX(Curves!$A$12:$AZ$907,$CA521,CC521)</f>
        <v>#N/A</v>
      </c>
      <c r="W521" s="34" t="e">
        <f>INDEX(Curves!$A$12:$AZ$907,$CA521,CD521)</f>
        <v>#N/A</v>
      </c>
      <c r="X521" s="34"/>
      <c r="Y521" s="34" t="e">
        <f>INDEX(Curves!$A$12:$AZ$907,$CA521,CF521)</f>
        <v>#N/A</v>
      </c>
      <c r="Z521" s="34" t="e">
        <f>INDEX(Curves!$A$12:$AZ$907,$CA521,CG521)</f>
        <v>#N/A</v>
      </c>
      <c r="AA521" s="34" t="e">
        <f>INDEX(Curves!$A$12:$AZ$907,$CA521,CH521)</f>
        <v>#N/A</v>
      </c>
      <c r="AB521" s="34"/>
      <c r="AC521" s="34" t="e">
        <f>INDEX(Curves!$A$12:$AZ$907,$CA521,CJ521)</f>
        <v>#N/A</v>
      </c>
      <c r="AD521" s="34" t="e">
        <f>INDEX(Curves!$A$12:$AZ$907,$CA521,CK521)</f>
        <v>#N/A</v>
      </c>
      <c r="AE521" s="34" t="e">
        <f>INDEX(Curves!$A$12:$AZ$907,$CA521,CL521)</f>
        <v>#N/A</v>
      </c>
      <c r="AF521" s="34"/>
      <c r="AG521" s="34" t="e">
        <f>INDEX(Curves!$A$12:$AZ$907,$CA521,CN521)</f>
        <v>#N/A</v>
      </c>
      <c r="AH521" s="34" t="e">
        <f>INDEX(Curves!$A$12:$AZ$907,$CA521,CO521)</f>
        <v>#N/A</v>
      </c>
      <c r="AI521" s="34" t="e">
        <f>INDEX(Curves!$A$12:$AZ$907,$CA521,CP521)</f>
        <v>#N/A</v>
      </c>
      <c r="AJ521" s="34"/>
      <c r="AK521" s="34" t="e">
        <f>INDEX(Curves!$A$12:$AZ$907,$CA521,CR521)</f>
        <v>#N/A</v>
      </c>
      <c r="AL521" s="34" t="e">
        <f>INDEX(Curves!$A$12:$AZ$907,$CA521,CS521)</f>
        <v>#N/A</v>
      </c>
      <c r="AM521" s="34" t="e">
        <f>INDEX(Curves!$A$12:$AZ$907,$CA521,CT521)</f>
        <v>#N/A</v>
      </c>
      <c r="AN521" s="34"/>
      <c r="AO521" s="34" t="e">
        <f>INDEX(Curves!$A$12:$AZ$907,$CA521,CV521)</f>
        <v>#N/A</v>
      </c>
      <c r="AP521" s="34" t="e">
        <f>INDEX(Curves!$A$12:$AZ$907,$CA521,CW521)</f>
        <v>#N/A</v>
      </c>
      <c r="AQ521" s="34" t="e">
        <f>INDEX(Curves!$A$12:$AZ$907,$CA521,CX521)</f>
        <v>#N/A</v>
      </c>
      <c r="AR521" s="34"/>
      <c r="AS521" s="34" t="e">
        <f>INDEX(Curves!$A$12:$AZ$907,$CA521,CZ521)</f>
        <v>#N/A</v>
      </c>
      <c r="AT521" s="34" t="e">
        <f>INDEX(Curves!$A$12:$AZ$907,$CA521,DA521)</f>
        <v>#N/A</v>
      </c>
      <c r="AU521" s="34" t="e">
        <f>INDEX(Curves!$A$12:$AZ$907,$CA521,DB521)</f>
        <v>#N/A</v>
      </c>
      <c r="AV521" s="34"/>
      <c r="AW521" s="34" t="e">
        <f>INDEX(Curves!$A$12:$AZ$907,$CA521,DD521)</f>
        <v>#N/A</v>
      </c>
      <c r="AX521" s="34" t="e">
        <f>INDEX(Curves!$A$12:$AZ$907,$CA521,DE521)</f>
        <v>#N/A</v>
      </c>
      <c r="AY521" s="34" t="e">
        <f>INDEX(Curves!$A$12:$AZ$907,$CA521,DF521)</f>
        <v>#N/A</v>
      </c>
      <c r="AZ521" s="34"/>
      <c r="BA521" s="34" t="e">
        <f>INDEX(Curves!$A$12:$AZ$907,$CA521,DH521)</f>
        <v>#N/A</v>
      </c>
      <c r="BB521" s="34" t="e">
        <f>INDEX(Curves!$A$12:$AZ$907,$CA521,DI521)</f>
        <v>#N/A</v>
      </c>
      <c r="BC521" s="34" t="e">
        <f>INDEX(Curves!$A$12:$AZ$907,$CA521,DJ521)</f>
        <v>#N/A</v>
      </c>
      <c r="BD521" s="34"/>
      <c r="BE521" s="34" t="e">
        <f>INDEX(Curves!$A$12:$AZ$907,$CA521,DL521)</f>
        <v>#N/A</v>
      </c>
      <c r="BF521" s="34" t="e">
        <f>INDEX(Curves!$A$12:$AZ$907,$CA521,DM521)</f>
        <v>#N/A</v>
      </c>
      <c r="BG521" s="34" t="e">
        <f>INDEX(Curves!$A$12:$AZ$907,$CA521,DN521)</f>
        <v>#N/A</v>
      </c>
      <c r="BH521" s="34"/>
      <c r="BI521" s="34" t="e">
        <f>INDEX(Curves!$A$12:$AZ$907,$CA521,DP521)</f>
        <v>#N/A</v>
      </c>
      <c r="BJ521" s="34" t="e">
        <f>INDEX(Curves!$A$12:$AZ$907,$CA521,DQ521)</f>
        <v>#N/A</v>
      </c>
      <c r="BK521" s="34" t="e">
        <f>INDEX(Curves!$A$12:$AZ$907,$CA521,DR521)</f>
        <v>#N/A</v>
      </c>
      <c r="BL521"/>
      <c r="BM521"/>
      <c r="BU521" s="10"/>
      <c r="BV521" s="10"/>
      <c r="BW521" s="10"/>
      <c r="CA521" s="12" t="e">
        <f>MATCH(C521,Curves!$C$12:$C$433,0)</f>
        <v>#N/A</v>
      </c>
      <c r="CB521" s="12" t="e">
        <f>MATCH(CONCATENATE("NG ",TEXT($BN521,"mmm-yyyy")),Curves!$11:$11,0)</f>
        <v>#N/A</v>
      </c>
      <c r="CC521" s="12" t="e">
        <f>MATCH(CONCATENATE("B ",TEXT($BN521,"mmm-yyyy")),Curves!$11:$11,0)</f>
        <v>#N/A</v>
      </c>
      <c r="CD521" s="12" t="e">
        <f>MATCH(CONCATENATE("DISC ",TEXT($BN521,"mmm-yyyy")),Curves!$11:$11,0)</f>
        <v>#N/A</v>
      </c>
      <c r="CE521" s="12"/>
      <c r="CF521" s="12" t="e">
        <f>MATCH(CONCATENATE("NG ",TEXT($BO521,"mmm-yyyy")),Curves!$11:$11,0)</f>
        <v>#N/A</v>
      </c>
      <c r="CG521" s="12" t="e">
        <f>MATCH(CONCATENATE("B ",TEXT($BO521,"mmm-yyyy")),Curves!$11:$11,0)</f>
        <v>#N/A</v>
      </c>
      <c r="CH521" s="12" t="e">
        <f>MATCH(CONCATENATE("DISC ",TEXT($BO521,"mmm-yyyy")),Curves!$11:$11,0)</f>
        <v>#N/A</v>
      </c>
      <c r="CI521" s="12"/>
      <c r="CJ521" s="12" t="e">
        <f>MATCH(CONCATENATE("NG ",TEXT($BP521,"mmm-yyyy")),Curves!$11:$11,0)</f>
        <v>#N/A</v>
      </c>
      <c r="CK521" s="12" t="e">
        <f>MATCH(CONCATENATE("B ",TEXT($BP521,"mmm-yyyy")),Curves!$11:$11,0)</f>
        <v>#N/A</v>
      </c>
      <c r="CL521" s="12" t="e">
        <f>MATCH(CONCATENATE("DISC ",TEXT($BP521,"mmm-yyyy")),Curves!$11:$11,0)</f>
        <v>#N/A</v>
      </c>
      <c r="CM521" s="12"/>
      <c r="CN521" s="12" t="e">
        <f>MATCH(CONCATENATE("NG ",TEXT($BQ521,"mmm-yyyy")),Curves!$11:$11,0)</f>
        <v>#N/A</v>
      </c>
      <c r="CO521" s="12" t="e">
        <f>MATCH(CONCATENATE("B ",TEXT($BQ521,"mmm-yyyy")),Curves!$11:$11,0)</f>
        <v>#N/A</v>
      </c>
      <c r="CP521" s="12" t="e">
        <f>MATCH(CONCATENATE("DISC ",TEXT($BQ521,"mmm-yyyy")),Curves!$11:$11,0)</f>
        <v>#N/A</v>
      </c>
      <c r="CQ521" s="12"/>
      <c r="CR521" s="12" t="e">
        <f>MATCH(CONCATENATE("NG ",TEXT($BR521,"mmm-yyyy")),Curves!$11:$11,0)</f>
        <v>#N/A</v>
      </c>
      <c r="CS521" s="12" t="e">
        <f>MATCH(CONCATENATE("B ",TEXT($BR521,"mmm-yyyy")),Curves!$11:$11,0)</f>
        <v>#N/A</v>
      </c>
      <c r="CT521" s="12" t="e">
        <f>MATCH(CONCATENATE("DISC ",TEXT($BR521,"mmm-yyyy")),Curves!$11:$11,0)</f>
        <v>#N/A</v>
      </c>
      <c r="CU521" s="12"/>
      <c r="CV521" s="12" t="e">
        <f>MATCH(CONCATENATE("NG ",TEXT($BS521,"mmm-yyyy")),Curves!$11:$11,0)</f>
        <v>#N/A</v>
      </c>
      <c r="CW521" s="12" t="e">
        <f>MATCH(CONCATENATE("B ",TEXT($BS521,"mmm-yyyy")),Curves!$11:$11,0)</f>
        <v>#N/A</v>
      </c>
      <c r="CX521" s="12" t="e">
        <f>MATCH(CONCATENATE("DISC ",TEXT($BS521,"mmm-yyyy")),Curves!$11:$11,0)</f>
        <v>#N/A</v>
      </c>
      <c r="CY521" s="12"/>
      <c r="CZ521" s="12" t="e">
        <f>MATCH(CONCATENATE("NG ",TEXT($BT521,"mmm-yyyy")),Curves!$11:$11,0)</f>
        <v>#N/A</v>
      </c>
      <c r="DA521" s="12" t="e">
        <f>MATCH(CONCATENATE("B ",TEXT($BT521,"mmm-yyyy")),Curves!$11:$11,0)</f>
        <v>#N/A</v>
      </c>
      <c r="DB521" s="12" t="e">
        <f>MATCH(CONCATENATE("DISC ",TEXT($BT521,"mmm-yyyy")),Curves!$11:$11,0)</f>
        <v>#N/A</v>
      </c>
      <c r="DC521" s="12"/>
      <c r="DD521" s="12" t="e">
        <f>MATCH(CONCATENATE("NG ",TEXT($BU521,"mmm-yyyy")),Curves!$11:$11,0)</f>
        <v>#N/A</v>
      </c>
      <c r="DE521" s="12" t="e">
        <f>MATCH(CONCATENATE("B ",TEXT($BU521,"mmm-yyyy")),Curves!$11:$11,0)</f>
        <v>#N/A</v>
      </c>
      <c r="DF521" s="12" t="e">
        <f>MATCH(CONCATENATE("DISC ",TEXT($BU521,"mmm-yyyy")),Curves!$11:$11,0)</f>
        <v>#N/A</v>
      </c>
      <c r="DG521" s="12"/>
      <c r="DH521" s="12" t="e">
        <f>MATCH(CONCATENATE("NG ",TEXT($BV521,"mmm-yyyy")),Curves!$11:$11,0)</f>
        <v>#N/A</v>
      </c>
      <c r="DI521" s="12" t="e">
        <f>MATCH(CONCATENATE("B ",TEXT($BV521,"mmm-yyyy")),Curves!$11:$11,0)</f>
        <v>#N/A</v>
      </c>
      <c r="DJ521" s="12" t="e">
        <f>MATCH(CONCATENATE("DISC ",TEXT($BV521,"mmm-yyyy")),Curves!$11:$11,0)</f>
        <v>#N/A</v>
      </c>
      <c r="DL521" s="12" t="e">
        <f>MATCH(CONCATENATE("NG ",TEXT($BW521,"mmm-yyyy")),Curves!$11:$11,0)</f>
        <v>#N/A</v>
      </c>
      <c r="DM521" s="12" t="e">
        <f>MATCH(CONCATENATE("B ",TEXT($BW521,"mmm-yyyy")),Curves!$11:$11,0)</f>
        <v>#N/A</v>
      </c>
      <c r="DN521" s="12" t="e">
        <f>MATCH(CONCATENATE("DISC ",TEXT($BW521,"mmm-yyyy")),Curves!$11:$11,0)</f>
        <v>#N/A</v>
      </c>
      <c r="DP521" s="12" t="e">
        <f>MATCH(CONCATENATE("NG ",TEXT($BX521,"mmm-yyyy")),Curves!$11:$11,0)</f>
        <v>#N/A</v>
      </c>
      <c r="DQ521" s="12" t="e">
        <f>MATCH(CONCATENATE("B ",TEXT($BX521,"mmm-yyyy")),Curves!$11:$11,0)</f>
        <v>#N/A</v>
      </c>
      <c r="DR521" s="12" t="e">
        <f>MATCH(CONCATENATE("DISC ",TEXT($BX521,"mmm-yyyy")),Curves!$11:$11,0)</f>
        <v>#N/A</v>
      </c>
    </row>
    <row r="522" spans="2:122" x14ac:dyDescent="0.2">
      <c r="B522" s="6" t="str">
        <f t="shared" si="638"/>
        <v/>
      </c>
      <c r="C522" s="27" t="str">
        <f>IF(Curves!C531&lt;&gt;"",Curves!C531,"")</f>
        <v/>
      </c>
      <c r="D522" s="31"/>
      <c r="E522" s="20" t="e">
        <f t="shared" si="639"/>
        <v>#N/A</v>
      </c>
      <c r="F522" s="20" t="e">
        <f t="shared" si="640"/>
        <v>#N/A</v>
      </c>
      <c r="G522" s="20" t="e">
        <f t="shared" si="641"/>
        <v>#N/A</v>
      </c>
      <c r="H522" s="20" t="e">
        <f t="shared" si="642"/>
        <v>#N/A</v>
      </c>
      <c r="I522" s="20" t="e">
        <f t="shared" si="643"/>
        <v>#N/A</v>
      </c>
      <c r="J522" s="20" t="e">
        <f t="shared" si="644"/>
        <v>#N/A</v>
      </c>
      <c r="K522" s="20" t="e">
        <f t="shared" si="645"/>
        <v>#N/A</v>
      </c>
      <c r="L522" s="20" t="e">
        <f t="shared" si="646"/>
        <v>#N/A</v>
      </c>
      <c r="M522" s="20" t="e">
        <f t="shared" si="647"/>
        <v>#N/A</v>
      </c>
      <c r="N522" s="20" t="e">
        <f t="shared" si="648"/>
        <v>#N/A</v>
      </c>
      <c r="O522" s="21" t="e">
        <f t="shared" si="649"/>
        <v>#N/A</v>
      </c>
      <c r="P522" s="20"/>
      <c r="Q522" s="50" t="e">
        <f t="shared" si="650"/>
        <v>#N/A</v>
      </c>
      <c r="R522" s="50" t="e">
        <f t="shared" si="629"/>
        <v>#N/A</v>
      </c>
      <c r="S522" s="51" t="e">
        <f t="shared" si="651"/>
        <v>#N/A</v>
      </c>
      <c r="U522" s="34" t="e">
        <f>INDEX(Curves!$A$12:$AZ$907,$CA522,CB522)</f>
        <v>#N/A</v>
      </c>
      <c r="V522" s="34" t="e">
        <f>INDEX(Curves!$A$12:$AZ$907,$CA522,CC522)</f>
        <v>#N/A</v>
      </c>
      <c r="W522" s="34" t="e">
        <f>INDEX(Curves!$A$12:$AZ$907,$CA522,CD522)</f>
        <v>#N/A</v>
      </c>
      <c r="X522" s="34"/>
      <c r="Y522" s="34" t="e">
        <f>INDEX(Curves!$A$12:$AZ$907,$CA522,CF522)</f>
        <v>#N/A</v>
      </c>
      <c r="Z522" s="34" t="e">
        <f>INDEX(Curves!$A$12:$AZ$907,$CA522,CG522)</f>
        <v>#N/A</v>
      </c>
      <c r="AA522" s="34" t="e">
        <f>INDEX(Curves!$A$12:$AZ$907,$CA522,CH522)</f>
        <v>#N/A</v>
      </c>
      <c r="AB522" s="34"/>
      <c r="AC522" s="34" t="e">
        <f>INDEX(Curves!$A$12:$AZ$907,$CA522,CJ522)</f>
        <v>#N/A</v>
      </c>
      <c r="AD522" s="34" t="e">
        <f>INDEX(Curves!$A$12:$AZ$907,$CA522,CK522)</f>
        <v>#N/A</v>
      </c>
      <c r="AE522" s="34" t="e">
        <f>INDEX(Curves!$A$12:$AZ$907,$CA522,CL522)</f>
        <v>#N/A</v>
      </c>
      <c r="AF522" s="34"/>
      <c r="AG522" s="34" t="e">
        <f>INDEX(Curves!$A$12:$AZ$907,$CA522,CN522)</f>
        <v>#N/A</v>
      </c>
      <c r="AH522" s="34" t="e">
        <f>INDEX(Curves!$A$12:$AZ$907,$CA522,CO522)</f>
        <v>#N/A</v>
      </c>
      <c r="AI522" s="34" t="e">
        <f>INDEX(Curves!$A$12:$AZ$907,$CA522,CP522)</f>
        <v>#N/A</v>
      </c>
      <c r="AJ522" s="34"/>
      <c r="AK522" s="34" t="e">
        <f>INDEX(Curves!$A$12:$AZ$907,$CA522,CR522)</f>
        <v>#N/A</v>
      </c>
      <c r="AL522" s="34" t="e">
        <f>INDEX(Curves!$A$12:$AZ$907,$CA522,CS522)</f>
        <v>#N/A</v>
      </c>
      <c r="AM522" s="34" t="e">
        <f>INDEX(Curves!$A$12:$AZ$907,$CA522,CT522)</f>
        <v>#N/A</v>
      </c>
      <c r="AN522" s="34"/>
      <c r="AO522" s="34" t="e">
        <f>INDEX(Curves!$A$12:$AZ$907,$CA522,CV522)</f>
        <v>#N/A</v>
      </c>
      <c r="AP522" s="34" t="e">
        <f>INDEX(Curves!$A$12:$AZ$907,$CA522,CW522)</f>
        <v>#N/A</v>
      </c>
      <c r="AQ522" s="34" t="e">
        <f>INDEX(Curves!$A$12:$AZ$907,$CA522,CX522)</f>
        <v>#N/A</v>
      </c>
      <c r="AR522" s="34"/>
      <c r="AS522" s="34" t="e">
        <f>INDEX(Curves!$A$12:$AZ$907,$CA522,CZ522)</f>
        <v>#N/A</v>
      </c>
      <c r="AT522" s="34" t="e">
        <f>INDEX(Curves!$A$12:$AZ$907,$CA522,DA522)</f>
        <v>#N/A</v>
      </c>
      <c r="AU522" s="34" t="e">
        <f>INDEX(Curves!$A$12:$AZ$907,$CA522,DB522)</f>
        <v>#N/A</v>
      </c>
      <c r="AV522" s="34"/>
      <c r="AW522" s="34" t="e">
        <f>INDEX(Curves!$A$12:$AZ$907,$CA522,DD522)</f>
        <v>#N/A</v>
      </c>
      <c r="AX522" s="34" t="e">
        <f>INDEX(Curves!$A$12:$AZ$907,$CA522,DE522)</f>
        <v>#N/A</v>
      </c>
      <c r="AY522" s="34" t="e">
        <f>INDEX(Curves!$A$12:$AZ$907,$CA522,DF522)</f>
        <v>#N/A</v>
      </c>
      <c r="AZ522" s="34"/>
      <c r="BA522" s="34" t="e">
        <f>INDEX(Curves!$A$12:$AZ$907,$CA522,DH522)</f>
        <v>#N/A</v>
      </c>
      <c r="BB522" s="34" t="e">
        <f>INDEX(Curves!$A$12:$AZ$907,$CA522,DI522)</f>
        <v>#N/A</v>
      </c>
      <c r="BC522" s="34" t="e">
        <f>INDEX(Curves!$A$12:$AZ$907,$CA522,DJ522)</f>
        <v>#N/A</v>
      </c>
      <c r="BD522" s="34"/>
      <c r="BE522" s="34" t="e">
        <f>INDEX(Curves!$A$12:$AZ$907,$CA522,DL522)</f>
        <v>#N/A</v>
      </c>
      <c r="BF522" s="34" t="e">
        <f>INDEX(Curves!$A$12:$AZ$907,$CA522,DM522)</f>
        <v>#N/A</v>
      </c>
      <c r="BG522" s="34" t="e">
        <f>INDEX(Curves!$A$12:$AZ$907,$CA522,DN522)</f>
        <v>#N/A</v>
      </c>
      <c r="BH522" s="34"/>
      <c r="BI522" s="34" t="e">
        <f>INDEX(Curves!$A$12:$AZ$907,$CA522,DP522)</f>
        <v>#N/A</v>
      </c>
      <c r="BJ522" s="34" t="e">
        <f>INDEX(Curves!$A$12:$AZ$907,$CA522,DQ522)</f>
        <v>#N/A</v>
      </c>
      <c r="BK522" s="34" t="e">
        <f>INDEX(Curves!$A$12:$AZ$907,$CA522,DR522)</f>
        <v>#N/A</v>
      </c>
      <c r="BL522"/>
      <c r="BM522"/>
      <c r="BU522" s="10"/>
      <c r="BV522" s="10"/>
      <c r="BW522" s="10"/>
      <c r="CA522" s="12" t="e">
        <f>MATCH(C522,Curves!$C$12:$C$433,0)</f>
        <v>#N/A</v>
      </c>
      <c r="CB522" s="12" t="e">
        <f>MATCH(CONCATENATE("NG ",TEXT($BN522,"mmm-yyyy")),Curves!$11:$11,0)</f>
        <v>#N/A</v>
      </c>
      <c r="CC522" s="12" t="e">
        <f>MATCH(CONCATENATE("B ",TEXT($BN522,"mmm-yyyy")),Curves!$11:$11,0)</f>
        <v>#N/A</v>
      </c>
      <c r="CD522" s="12" t="e">
        <f>MATCH(CONCATENATE("DISC ",TEXT($BN522,"mmm-yyyy")),Curves!$11:$11,0)</f>
        <v>#N/A</v>
      </c>
      <c r="CE522" s="12"/>
      <c r="CF522" s="12" t="e">
        <f>MATCH(CONCATENATE("NG ",TEXT($BO522,"mmm-yyyy")),Curves!$11:$11,0)</f>
        <v>#N/A</v>
      </c>
      <c r="CG522" s="12" t="e">
        <f>MATCH(CONCATENATE("B ",TEXT($BO522,"mmm-yyyy")),Curves!$11:$11,0)</f>
        <v>#N/A</v>
      </c>
      <c r="CH522" s="12" t="e">
        <f>MATCH(CONCATENATE("DISC ",TEXT($BO522,"mmm-yyyy")),Curves!$11:$11,0)</f>
        <v>#N/A</v>
      </c>
      <c r="CI522" s="12"/>
      <c r="CJ522" s="12" t="e">
        <f>MATCH(CONCATENATE("NG ",TEXT($BP522,"mmm-yyyy")),Curves!$11:$11,0)</f>
        <v>#N/A</v>
      </c>
      <c r="CK522" s="12" t="e">
        <f>MATCH(CONCATENATE("B ",TEXT($BP522,"mmm-yyyy")),Curves!$11:$11,0)</f>
        <v>#N/A</v>
      </c>
      <c r="CL522" s="12" t="e">
        <f>MATCH(CONCATENATE("DISC ",TEXT($BP522,"mmm-yyyy")),Curves!$11:$11,0)</f>
        <v>#N/A</v>
      </c>
      <c r="CM522" s="12"/>
      <c r="CN522" s="12" t="e">
        <f>MATCH(CONCATENATE("NG ",TEXT($BQ522,"mmm-yyyy")),Curves!$11:$11,0)</f>
        <v>#N/A</v>
      </c>
      <c r="CO522" s="12" t="e">
        <f>MATCH(CONCATENATE("B ",TEXT($BQ522,"mmm-yyyy")),Curves!$11:$11,0)</f>
        <v>#N/A</v>
      </c>
      <c r="CP522" s="12" t="e">
        <f>MATCH(CONCATENATE("DISC ",TEXT($BQ522,"mmm-yyyy")),Curves!$11:$11,0)</f>
        <v>#N/A</v>
      </c>
      <c r="CQ522" s="12"/>
      <c r="CR522" s="12" t="e">
        <f>MATCH(CONCATENATE("NG ",TEXT($BR522,"mmm-yyyy")),Curves!$11:$11,0)</f>
        <v>#N/A</v>
      </c>
      <c r="CS522" s="12" t="e">
        <f>MATCH(CONCATENATE("B ",TEXT($BR522,"mmm-yyyy")),Curves!$11:$11,0)</f>
        <v>#N/A</v>
      </c>
      <c r="CT522" s="12" t="e">
        <f>MATCH(CONCATENATE("DISC ",TEXT($BR522,"mmm-yyyy")),Curves!$11:$11,0)</f>
        <v>#N/A</v>
      </c>
      <c r="CU522" s="12"/>
      <c r="CV522" s="12" t="e">
        <f>MATCH(CONCATENATE("NG ",TEXT($BS522,"mmm-yyyy")),Curves!$11:$11,0)</f>
        <v>#N/A</v>
      </c>
      <c r="CW522" s="12" t="e">
        <f>MATCH(CONCATENATE("B ",TEXT($BS522,"mmm-yyyy")),Curves!$11:$11,0)</f>
        <v>#N/A</v>
      </c>
      <c r="CX522" s="12" t="e">
        <f>MATCH(CONCATENATE("DISC ",TEXT($BS522,"mmm-yyyy")),Curves!$11:$11,0)</f>
        <v>#N/A</v>
      </c>
      <c r="CY522" s="12"/>
      <c r="CZ522" s="12" t="e">
        <f>MATCH(CONCATENATE("NG ",TEXT($BT522,"mmm-yyyy")),Curves!$11:$11,0)</f>
        <v>#N/A</v>
      </c>
      <c r="DA522" s="12" t="e">
        <f>MATCH(CONCATENATE("B ",TEXT($BT522,"mmm-yyyy")),Curves!$11:$11,0)</f>
        <v>#N/A</v>
      </c>
      <c r="DB522" s="12" t="e">
        <f>MATCH(CONCATENATE("DISC ",TEXT($BT522,"mmm-yyyy")),Curves!$11:$11,0)</f>
        <v>#N/A</v>
      </c>
      <c r="DC522" s="12"/>
      <c r="DD522" s="12" t="e">
        <f>MATCH(CONCATENATE("NG ",TEXT($BU522,"mmm-yyyy")),Curves!$11:$11,0)</f>
        <v>#N/A</v>
      </c>
      <c r="DE522" s="12" t="e">
        <f>MATCH(CONCATENATE("B ",TEXT($BU522,"mmm-yyyy")),Curves!$11:$11,0)</f>
        <v>#N/A</v>
      </c>
      <c r="DF522" s="12" t="e">
        <f>MATCH(CONCATENATE("DISC ",TEXT($BU522,"mmm-yyyy")),Curves!$11:$11,0)</f>
        <v>#N/A</v>
      </c>
      <c r="DG522" s="12"/>
      <c r="DH522" s="12" t="e">
        <f>MATCH(CONCATENATE("NG ",TEXT($BV522,"mmm-yyyy")),Curves!$11:$11,0)</f>
        <v>#N/A</v>
      </c>
      <c r="DI522" s="12" t="e">
        <f>MATCH(CONCATENATE("B ",TEXT($BV522,"mmm-yyyy")),Curves!$11:$11,0)</f>
        <v>#N/A</v>
      </c>
      <c r="DJ522" s="12" t="e">
        <f>MATCH(CONCATENATE("DISC ",TEXT($BV522,"mmm-yyyy")),Curves!$11:$11,0)</f>
        <v>#N/A</v>
      </c>
      <c r="DL522" s="12" t="e">
        <f>MATCH(CONCATENATE("NG ",TEXT($BW522,"mmm-yyyy")),Curves!$11:$11,0)</f>
        <v>#N/A</v>
      </c>
      <c r="DM522" s="12" t="e">
        <f>MATCH(CONCATENATE("B ",TEXT($BW522,"mmm-yyyy")),Curves!$11:$11,0)</f>
        <v>#N/A</v>
      </c>
      <c r="DN522" s="12" t="e">
        <f>MATCH(CONCATENATE("DISC ",TEXT($BW522,"mmm-yyyy")),Curves!$11:$11,0)</f>
        <v>#N/A</v>
      </c>
      <c r="DP522" s="12" t="e">
        <f>MATCH(CONCATENATE("NG ",TEXT($BX522,"mmm-yyyy")),Curves!$11:$11,0)</f>
        <v>#N/A</v>
      </c>
      <c r="DQ522" s="12" t="e">
        <f>MATCH(CONCATENATE("B ",TEXT($BX522,"mmm-yyyy")),Curves!$11:$11,0)</f>
        <v>#N/A</v>
      </c>
      <c r="DR522" s="12" t="e">
        <f>MATCH(CONCATENATE("DISC ",TEXT($BX522,"mmm-yyyy")),Curves!$11:$11,0)</f>
        <v>#N/A</v>
      </c>
    </row>
    <row r="523" spans="2:122" x14ac:dyDescent="0.2">
      <c r="B523" s="6" t="str">
        <f t="shared" si="638"/>
        <v/>
      </c>
      <c r="C523" s="27" t="str">
        <f>IF(Curves!C532&lt;&gt;"",Curves!C532,"")</f>
        <v/>
      </c>
      <c r="D523" s="31"/>
      <c r="E523" s="20" t="e">
        <f t="shared" si="639"/>
        <v>#N/A</v>
      </c>
      <c r="F523" s="20" t="e">
        <f t="shared" si="640"/>
        <v>#N/A</v>
      </c>
      <c r="G523" s="20" t="e">
        <f t="shared" si="641"/>
        <v>#N/A</v>
      </c>
      <c r="H523" s="20" t="e">
        <f t="shared" si="642"/>
        <v>#N/A</v>
      </c>
      <c r="I523" s="20" t="e">
        <f t="shared" si="643"/>
        <v>#N/A</v>
      </c>
      <c r="J523" s="20" t="e">
        <f t="shared" si="644"/>
        <v>#N/A</v>
      </c>
      <c r="K523" s="20" t="e">
        <f t="shared" si="645"/>
        <v>#N/A</v>
      </c>
      <c r="L523" s="20" t="e">
        <f t="shared" si="646"/>
        <v>#N/A</v>
      </c>
      <c r="M523" s="20" t="e">
        <f t="shared" si="647"/>
        <v>#N/A</v>
      </c>
      <c r="N523" s="20" t="e">
        <f t="shared" si="648"/>
        <v>#N/A</v>
      </c>
      <c r="O523" s="21" t="e">
        <f t="shared" si="649"/>
        <v>#N/A</v>
      </c>
      <c r="P523" s="20"/>
      <c r="Q523" s="50" t="e">
        <f t="shared" si="650"/>
        <v>#N/A</v>
      </c>
      <c r="R523" s="50" t="e">
        <f t="shared" si="629"/>
        <v>#N/A</v>
      </c>
      <c r="S523" s="51" t="e">
        <f t="shared" si="651"/>
        <v>#N/A</v>
      </c>
      <c r="U523" s="34" t="e">
        <f>INDEX(Curves!$A$12:$AZ$907,$CA523,CB523)</f>
        <v>#N/A</v>
      </c>
      <c r="V523" s="34" t="e">
        <f>INDEX(Curves!$A$12:$AZ$907,$CA523,CC523)</f>
        <v>#N/A</v>
      </c>
      <c r="W523" s="34" t="e">
        <f>INDEX(Curves!$A$12:$AZ$907,$CA523,CD523)</f>
        <v>#N/A</v>
      </c>
      <c r="X523" s="34"/>
      <c r="Y523" s="34" t="e">
        <f>INDEX(Curves!$A$12:$AZ$907,$CA523,CF523)</f>
        <v>#N/A</v>
      </c>
      <c r="Z523" s="34" t="e">
        <f>INDEX(Curves!$A$12:$AZ$907,$CA523,CG523)</f>
        <v>#N/A</v>
      </c>
      <c r="AA523" s="34" t="e">
        <f>INDEX(Curves!$A$12:$AZ$907,$CA523,CH523)</f>
        <v>#N/A</v>
      </c>
      <c r="AB523" s="34"/>
      <c r="AC523" s="34" t="e">
        <f>INDEX(Curves!$A$12:$AZ$907,$CA523,CJ523)</f>
        <v>#N/A</v>
      </c>
      <c r="AD523" s="34" t="e">
        <f>INDEX(Curves!$A$12:$AZ$907,$CA523,CK523)</f>
        <v>#N/A</v>
      </c>
      <c r="AE523" s="34" t="e">
        <f>INDEX(Curves!$A$12:$AZ$907,$CA523,CL523)</f>
        <v>#N/A</v>
      </c>
      <c r="AF523" s="34"/>
      <c r="AG523" s="34" t="e">
        <f>INDEX(Curves!$A$12:$AZ$907,$CA523,CN523)</f>
        <v>#N/A</v>
      </c>
      <c r="AH523" s="34" t="e">
        <f>INDEX(Curves!$A$12:$AZ$907,$CA523,CO523)</f>
        <v>#N/A</v>
      </c>
      <c r="AI523" s="34" t="e">
        <f>INDEX(Curves!$A$12:$AZ$907,$CA523,CP523)</f>
        <v>#N/A</v>
      </c>
      <c r="AJ523" s="34"/>
      <c r="AK523" s="34" t="e">
        <f>INDEX(Curves!$A$12:$AZ$907,$CA523,CR523)</f>
        <v>#N/A</v>
      </c>
      <c r="AL523" s="34" t="e">
        <f>INDEX(Curves!$A$12:$AZ$907,$CA523,CS523)</f>
        <v>#N/A</v>
      </c>
      <c r="AM523" s="34" t="e">
        <f>INDEX(Curves!$A$12:$AZ$907,$CA523,CT523)</f>
        <v>#N/A</v>
      </c>
      <c r="AN523" s="34"/>
      <c r="AO523" s="34" t="e">
        <f>INDEX(Curves!$A$12:$AZ$907,$CA523,CV523)</f>
        <v>#N/A</v>
      </c>
      <c r="AP523" s="34" t="e">
        <f>INDEX(Curves!$A$12:$AZ$907,$CA523,CW523)</f>
        <v>#N/A</v>
      </c>
      <c r="AQ523" s="34" t="e">
        <f>INDEX(Curves!$A$12:$AZ$907,$CA523,CX523)</f>
        <v>#N/A</v>
      </c>
      <c r="AR523" s="34"/>
      <c r="AS523" s="34" t="e">
        <f>INDEX(Curves!$A$12:$AZ$907,$CA523,CZ523)</f>
        <v>#N/A</v>
      </c>
      <c r="AT523" s="34" t="e">
        <f>INDEX(Curves!$A$12:$AZ$907,$CA523,DA523)</f>
        <v>#N/A</v>
      </c>
      <c r="AU523" s="34" t="e">
        <f>INDEX(Curves!$A$12:$AZ$907,$CA523,DB523)</f>
        <v>#N/A</v>
      </c>
      <c r="AV523" s="34"/>
      <c r="AW523" s="34" t="e">
        <f>INDEX(Curves!$A$12:$AZ$907,$CA523,DD523)</f>
        <v>#N/A</v>
      </c>
      <c r="AX523" s="34" t="e">
        <f>INDEX(Curves!$A$12:$AZ$907,$CA523,DE523)</f>
        <v>#N/A</v>
      </c>
      <c r="AY523" s="34" t="e">
        <f>INDEX(Curves!$A$12:$AZ$907,$CA523,DF523)</f>
        <v>#N/A</v>
      </c>
      <c r="AZ523" s="34"/>
      <c r="BA523" s="34" t="e">
        <f>INDEX(Curves!$A$12:$AZ$907,$CA523,DH523)</f>
        <v>#N/A</v>
      </c>
      <c r="BB523" s="34" t="e">
        <f>INDEX(Curves!$A$12:$AZ$907,$CA523,DI523)</f>
        <v>#N/A</v>
      </c>
      <c r="BC523" s="34" t="e">
        <f>INDEX(Curves!$A$12:$AZ$907,$CA523,DJ523)</f>
        <v>#N/A</v>
      </c>
      <c r="BD523" s="34"/>
      <c r="BE523" s="34" t="e">
        <f>INDEX(Curves!$A$12:$AZ$907,$CA523,DL523)</f>
        <v>#N/A</v>
      </c>
      <c r="BF523" s="34" t="e">
        <f>INDEX(Curves!$A$12:$AZ$907,$CA523,DM523)</f>
        <v>#N/A</v>
      </c>
      <c r="BG523" s="34" t="e">
        <f>INDEX(Curves!$A$12:$AZ$907,$CA523,DN523)</f>
        <v>#N/A</v>
      </c>
      <c r="BH523" s="34"/>
      <c r="BI523" s="34" t="e">
        <f>INDEX(Curves!$A$12:$AZ$907,$CA523,DP523)</f>
        <v>#N/A</v>
      </c>
      <c r="BJ523" s="34" t="e">
        <f>INDEX(Curves!$A$12:$AZ$907,$CA523,DQ523)</f>
        <v>#N/A</v>
      </c>
      <c r="BK523" s="34" t="e">
        <f>INDEX(Curves!$A$12:$AZ$907,$CA523,DR523)</f>
        <v>#N/A</v>
      </c>
      <c r="BL523"/>
      <c r="BM523"/>
      <c r="BU523" s="10"/>
      <c r="BV523" s="10"/>
      <c r="BW523" s="10"/>
      <c r="CA523" s="12" t="e">
        <f>MATCH(C523,Curves!$C$12:$C$433,0)</f>
        <v>#N/A</v>
      </c>
      <c r="CB523" s="12" t="e">
        <f>MATCH(CONCATENATE("NG ",TEXT($BN523,"mmm-yyyy")),Curves!$11:$11,0)</f>
        <v>#N/A</v>
      </c>
      <c r="CC523" s="12" t="e">
        <f>MATCH(CONCATENATE("B ",TEXT($BN523,"mmm-yyyy")),Curves!$11:$11,0)</f>
        <v>#N/A</v>
      </c>
      <c r="CD523" s="12" t="e">
        <f>MATCH(CONCATENATE("DISC ",TEXT($BN523,"mmm-yyyy")),Curves!$11:$11,0)</f>
        <v>#N/A</v>
      </c>
      <c r="CE523" s="12"/>
      <c r="CF523" s="12" t="e">
        <f>MATCH(CONCATENATE("NG ",TEXT($BO523,"mmm-yyyy")),Curves!$11:$11,0)</f>
        <v>#N/A</v>
      </c>
      <c r="CG523" s="12" t="e">
        <f>MATCH(CONCATENATE("B ",TEXT($BO523,"mmm-yyyy")),Curves!$11:$11,0)</f>
        <v>#N/A</v>
      </c>
      <c r="CH523" s="12" t="e">
        <f>MATCH(CONCATENATE("DISC ",TEXT($BO523,"mmm-yyyy")),Curves!$11:$11,0)</f>
        <v>#N/A</v>
      </c>
      <c r="CI523" s="12"/>
      <c r="CJ523" s="12" t="e">
        <f>MATCH(CONCATENATE("NG ",TEXT($BP523,"mmm-yyyy")),Curves!$11:$11,0)</f>
        <v>#N/A</v>
      </c>
      <c r="CK523" s="12" t="e">
        <f>MATCH(CONCATENATE("B ",TEXT($BP523,"mmm-yyyy")),Curves!$11:$11,0)</f>
        <v>#N/A</v>
      </c>
      <c r="CL523" s="12" t="e">
        <f>MATCH(CONCATENATE("DISC ",TEXT($BP523,"mmm-yyyy")),Curves!$11:$11,0)</f>
        <v>#N/A</v>
      </c>
      <c r="CM523" s="12"/>
      <c r="CN523" s="12" t="e">
        <f>MATCH(CONCATENATE("NG ",TEXT($BQ523,"mmm-yyyy")),Curves!$11:$11,0)</f>
        <v>#N/A</v>
      </c>
      <c r="CO523" s="12" t="e">
        <f>MATCH(CONCATENATE("B ",TEXT($BQ523,"mmm-yyyy")),Curves!$11:$11,0)</f>
        <v>#N/A</v>
      </c>
      <c r="CP523" s="12" t="e">
        <f>MATCH(CONCATENATE("DISC ",TEXT($BQ523,"mmm-yyyy")),Curves!$11:$11,0)</f>
        <v>#N/A</v>
      </c>
      <c r="CQ523" s="12"/>
      <c r="CR523" s="12" t="e">
        <f>MATCH(CONCATENATE("NG ",TEXT($BR523,"mmm-yyyy")),Curves!$11:$11,0)</f>
        <v>#N/A</v>
      </c>
      <c r="CS523" s="12" t="e">
        <f>MATCH(CONCATENATE("B ",TEXT($BR523,"mmm-yyyy")),Curves!$11:$11,0)</f>
        <v>#N/A</v>
      </c>
      <c r="CT523" s="12" t="e">
        <f>MATCH(CONCATENATE("DISC ",TEXT($BR523,"mmm-yyyy")),Curves!$11:$11,0)</f>
        <v>#N/A</v>
      </c>
      <c r="CU523" s="12"/>
      <c r="CV523" s="12" t="e">
        <f>MATCH(CONCATENATE("NG ",TEXT($BS523,"mmm-yyyy")),Curves!$11:$11,0)</f>
        <v>#N/A</v>
      </c>
      <c r="CW523" s="12" t="e">
        <f>MATCH(CONCATENATE("B ",TEXT($BS523,"mmm-yyyy")),Curves!$11:$11,0)</f>
        <v>#N/A</v>
      </c>
      <c r="CX523" s="12" t="e">
        <f>MATCH(CONCATENATE("DISC ",TEXT($BS523,"mmm-yyyy")),Curves!$11:$11,0)</f>
        <v>#N/A</v>
      </c>
      <c r="CY523" s="12"/>
      <c r="CZ523" s="12" t="e">
        <f>MATCH(CONCATENATE("NG ",TEXT($BT523,"mmm-yyyy")),Curves!$11:$11,0)</f>
        <v>#N/A</v>
      </c>
      <c r="DA523" s="12" t="e">
        <f>MATCH(CONCATENATE("B ",TEXT($BT523,"mmm-yyyy")),Curves!$11:$11,0)</f>
        <v>#N/A</v>
      </c>
      <c r="DB523" s="12" t="e">
        <f>MATCH(CONCATENATE("DISC ",TEXT($BT523,"mmm-yyyy")),Curves!$11:$11,0)</f>
        <v>#N/A</v>
      </c>
      <c r="DC523" s="12"/>
      <c r="DD523" s="12" t="e">
        <f>MATCH(CONCATENATE("NG ",TEXT($BU523,"mmm-yyyy")),Curves!$11:$11,0)</f>
        <v>#N/A</v>
      </c>
      <c r="DE523" s="12" t="e">
        <f>MATCH(CONCATENATE("B ",TEXT($BU523,"mmm-yyyy")),Curves!$11:$11,0)</f>
        <v>#N/A</v>
      </c>
      <c r="DF523" s="12" t="e">
        <f>MATCH(CONCATENATE("DISC ",TEXT($BU523,"mmm-yyyy")),Curves!$11:$11,0)</f>
        <v>#N/A</v>
      </c>
      <c r="DG523" s="12"/>
      <c r="DH523" s="12" t="e">
        <f>MATCH(CONCATENATE("NG ",TEXT($BV523,"mmm-yyyy")),Curves!$11:$11,0)</f>
        <v>#N/A</v>
      </c>
      <c r="DI523" s="12" t="e">
        <f>MATCH(CONCATENATE("B ",TEXT($BV523,"mmm-yyyy")),Curves!$11:$11,0)</f>
        <v>#N/A</v>
      </c>
      <c r="DJ523" s="12" t="e">
        <f>MATCH(CONCATENATE("DISC ",TEXT($BV523,"mmm-yyyy")),Curves!$11:$11,0)</f>
        <v>#N/A</v>
      </c>
      <c r="DL523" s="12" t="e">
        <f>MATCH(CONCATENATE("NG ",TEXT($BW523,"mmm-yyyy")),Curves!$11:$11,0)</f>
        <v>#N/A</v>
      </c>
      <c r="DM523" s="12" t="e">
        <f>MATCH(CONCATENATE("B ",TEXT($BW523,"mmm-yyyy")),Curves!$11:$11,0)</f>
        <v>#N/A</v>
      </c>
      <c r="DN523" s="12" t="e">
        <f>MATCH(CONCATENATE("DISC ",TEXT($BW523,"mmm-yyyy")),Curves!$11:$11,0)</f>
        <v>#N/A</v>
      </c>
      <c r="DP523" s="12" t="e">
        <f>MATCH(CONCATENATE("NG ",TEXT($BX523,"mmm-yyyy")),Curves!$11:$11,0)</f>
        <v>#N/A</v>
      </c>
      <c r="DQ523" s="12" t="e">
        <f>MATCH(CONCATENATE("B ",TEXT($BX523,"mmm-yyyy")),Curves!$11:$11,0)</f>
        <v>#N/A</v>
      </c>
      <c r="DR523" s="12" t="e">
        <f>MATCH(CONCATENATE("DISC ",TEXT($BX523,"mmm-yyyy")),Curves!$11:$11,0)</f>
        <v>#N/A</v>
      </c>
    </row>
    <row r="524" spans="2:122" x14ac:dyDescent="0.2">
      <c r="B524" s="6" t="str">
        <f t="shared" si="638"/>
        <v/>
      </c>
      <c r="C524" s="27" t="str">
        <f>IF(Curves!C533&lt;&gt;"",Curves!C533,"")</f>
        <v/>
      </c>
      <c r="D524" s="31"/>
      <c r="E524" s="20" t="e">
        <f t="shared" si="639"/>
        <v>#N/A</v>
      </c>
      <c r="F524" s="20" t="e">
        <f t="shared" si="640"/>
        <v>#N/A</v>
      </c>
      <c r="G524" s="20" t="e">
        <f t="shared" si="641"/>
        <v>#N/A</v>
      </c>
      <c r="H524" s="20" t="e">
        <f t="shared" si="642"/>
        <v>#N/A</v>
      </c>
      <c r="I524" s="20" t="e">
        <f t="shared" si="643"/>
        <v>#N/A</v>
      </c>
      <c r="J524" s="20" t="e">
        <f t="shared" si="644"/>
        <v>#N/A</v>
      </c>
      <c r="K524" s="20" t="e">
        <f t="shared" si="645"/>
        <v>#N/A</v>
      </c>
      <c r="L524" s="20" t="e">
        <f t="shared" si="646"/>
        <v>#N/A</v>
      </c>
      <c r="M524" s="20" t="e">
        <f t="shared" si="647"/>
        <v>#N/A</v>
      </c>
      <c r="N524" s="20" t="e">
        <f t="shared" si="648"/>
        <v>#N/A</v>
      </c>
      <c r="O524" s="21" t="e">
        <f t="shared" si="649"/>
        <v>#N/A</v>
      </c>
      <c r="P524" s="20"/>
      <c r="Q524" s="50" t="e">
        <f t="shared" si="650"/>
        <v>#N/A</v>
      </c>
      <c r="R524" s="50" t="e">
        <f t="shared" si="629"/>
        <v>#N/A</v>
      </c>
      <c r="S524" s="51" t="e">
        <f t="shared" si="651"/>
        <v>#N/A</v>
      </c>
      <c r="U524" s="34" t="e">
        <f>INDEX(Curves!$A$12:$AZ$907,$CA524,CB524)</f>
        <v>#N/A</v>
      </c>
      <c r="V524" s="34" t="e">
        <f>INDEX(Curves!$A$12:$AZ$907,$CA524,CC524)</f>
        <v>#N/A</v>
      </c>
      <c r="W524" s="34" t="e">
        <f>INDEX(Curves!$A$12:$AZ$907,$CA524,CD524)</f>
        <v>#N/A</v>
      </c>
      <c r="X524" s="34"/>
      <c r="Y524" s="34" t="e">
        <f>INDEX(Curves!$A$12:$AZ$907,$CA524,CF524)</f>
        <v>#N/A</v>
      </c>
      <c r="Z524" s="34" t="e">
        <f>INDEX(Curves!$A$12:$AZ$907,$CA524,CG524)</f>
        <v>#N/A</v>
      </c>
      <c r="AA524" s="34" t="e">
        <f>INDEX(Curves!$A$12:$AZ$907,$CA524,CH524)</f>
        <v>#N/A</v>
      </c>
      <c r="AB524" s="34"/>
      <c r="AC524" s="34" t="e">
        <f>INDEX(Curves!$A$12:$AZ$907,$CA524,CJ524)</f>
        <v>#N/A</v>
      </c>
      <c r="AD524" s="34" t="e">
        <f>INDEX(Curves!$A$12:$AZ$907,$CA524,CK524)</f>
        <v>#N/A</v>
      </c>
      <c r="AE524" s="34" t="e">
        <f>INDEX(Curves!$A$12:$AZ$907,$CA524,CL524)</f>
        <v>#N/A</v>
      </c>
      <c r="AF524" s="34"/>
      <c r="AG524" s="34" t="e">
        <f>INDEX(Curves!$A$12:$AZ$907,$CA524,CN524)</f>
        <v>#N/A</v>
      </c>
      <c r="AH524" s="34" t="e">
        <f>INDEX(Curves!$A$12:$AZ$907,$CA524,CO524)</f>
        <v>#N/A</v>
      </c>
      <c r="AI524" s="34" t="e">
        <f>INDEX(Curves!$A$12:$AZ$907,$CA524,CP524)</f>
        <v>#N/A</v>
      </c>
      <c r="AJ524" s="34"/>
      <c r="AK524" s="34" t="e">
        <f>INDEX(Curves!$A$12:$AZ$907,$CA524,CR524)</f>
        <v>#N/A</v>
      </c>
      <c r="AL524" s="34" t="e">
        <f>INDEX(Curves!$A$12:$AZ$907,$CA524,CS524)</f>
        <v>#N/A</v>
      </c>
      <c r="AM524" s="34" t="e">
        <f>INDEX(Curves!$A$12:$AZ$907,$CA524,CT524)</f>
        <v>#N/A</v>
      </c>
      <c r="AN524" s="34"/>
      <c r="AO524" s="34" t="e">
        <f>INDEX(Curves!$A$12:$AZ$907,$CA524,CV524)</f>
        <v>#N/A</v>
      </c>
      <c r="AP524" s="34" t="e">
        <f>INDEX(Curves!$A$12:$AZ$907,$CA524,CW524)</f>
        <v>#N/A</v>
      </c>
      <c r="AQ524" s="34" t="e">
        <f>INDEX(Curves!$A$12:$AZ$907,$CA524,CX524)</f>
        <v>#N/A</v>
      </c>
      <c r="AR524" s="34"/>
      <c r="AS524" s="34" t="e">
        <f>INDEX(Curves!$A$12:$AZ$907,$CA524,CZ524)</f>
        <v>#N/A</v>
      </c>
      <c r="AT524" s="34" t="e">
        <f>INDEX(Curves!$A$12:$AZ$907,$CA524,DA524)</f>
        <v>#N/A</v>
      </c>
      <c r="AU524" s="34" t="e">
        <f>INDEX(Curves!$A$12:$AZ$907,$CA524,DB524)</f>
        <v>#N/A</v>
      </c>
      <c r="AV524" s="34"/>
      <c r="AW524" s="34" t="e">
        <f>INDEX(Curves!$A$12:$AZ$907,$CA524,DD524)</f>
        <v>#N/A</v>
      </c>
      <c r="AX524" s="34" t="e">
        <f>INDEX(Curves!$A$12:$AZ$907,$CA524,DE524)</f>
        <v>#N/A</v>
      </c>
      <c r="AY524" s="34" t="e">
        <f>INDEX(Curves!$A$12:$AZ$907,$CA524,DF524)</f>
        <v>#N/A</v>
      </c>
      <c r="AZ524" s="34"/>
      <c r="BA524" s="34" t="e">
        <f>INDEX(Curves!$A$12:$AZ$907,$CA524,DH524)</f>
        <v>#N/A</v>
      </c>
      <c r="BB524" s="34" t="e">
        <f>INDEX(Curves!$A$12:$AZ$907,$CA524,DI524)</f>
        <v>#N/A</v>
      </c>
      <c r="BC524" s="34" t="e">
        <f>INDEX(Curves!$A$12:$AZ$907,$CA524,DJ524)</f>
        <v>#N/A</v>
      </c>
      <c r="BD524" s="34"/>
      <c r="BE524" s="34" t="e">
        <f>INDEX(Curves!$A$12:$AZ$907,$CA524,DL524)</f>
        <v>#N/A</v>
      </c>
      <c r="BF524" s="34" t="e">
        <f>INDEX(Curves!$A$12:$AZ$907,$CA524,DM524)</f>
        <v>#N/A</v>
      </c>
      <c r="BG524" s="34" t="e">
        <f>INDEX(Curves!$A$12:$AZ$907,$CA524,DN524)</f>
        <v>#N/A</v>
      </c>
      <c r="BH524" s="34"/>
      <c r="BI524" s="34" t="e">
        <f>INDEX(Curves!$A$12:$AZ$907,$CA524,DP524)</f>
        <v>#N/A</v>
      </c>
      <c r="BJ524" s="34" t="e">
        <f>INDEX(Curves!$A$12:$AZ$907,$CA524,DQ524)</f>
        <v>#N/A</v>
      </c>
      <c r="BK524" s="34" t="e">
        <f>INDEX(Curves!$A$12:$AZ$907,$CA524,DR524)</f>
        <v>#N/A</v>
      </c>
      <c r="BL524"/>
      <c r="BM524"/>
      <c r="BU524" s="10"/>
      <c r="BV524" s="10"/>
      <c r="BW524" s="10"/>
      <c r="CA524" s="12" t="e">
        <f>MATCH(C524,Curves!$C$12:$C$433,0)</f>
        <v>#N/A</v>
      </c>
      <c r="CB524" s="12" t="e">
        <f>MATCH(CONCATENATE("NG ",TEXT($BN524,"mmm-yyyy")),Curves!$11:$11,0)</f>
        <v>#N/A</v>
      </c>
      <c r="CC524" s="12" t="e">
        <f>MATCH(CONCATENATE("B ",TEXT($BN524,"mmm-yyyy")),Curves!$11:$11,0)</f>
        <v>#N/A</v>
      </c>
      <c r="CD524" s="12" t="e">
        <f>MATCH(CONCATENATE("DISC ",TEXT($BN524,"mmm-yyyy")),Curves!$11:$11,0)</f>
        <v>#N/A</v>
      </c>
      <c r="CE524" s="12"/>
      <c r="CF524" s="12" t="e">
        <f>MATCH(CONCATENATE("NG ",TEXT($BO524,"mmm-yyyy")),Curves!$11:$11,0)</f>
        <v>#N/A</v>
      </c>
      <c r="CG524" s="12" t="e">
        <f>MATCH(CONCATENATE("B ",TEXT($BO524,"mmm-yyyy")),Curves!$11:$11,0)</f>
        <v>#N/A</v>
      </c>
      <c r="CH524" s="12" t="e">
        <f>MATCH(CONCATENATE("DISC ",TEXT($BO524,"mmm-yyyy")),Curves!$11:$11,0)</f>
        <v>#N/A</v>
      </c>
      <c r="CI524" s="12"/>
      <c r="CJ524" s="12" t="e">
        <f>MATCH(CONCATENATE("NG ",TEXT($BP524,"mmm-yyyy")),Curves!$11:$11,0)</f>
        <v>#N/A</v>
      </c>
      <c r="CK524" s="12" t="e">
        <f>MATCH(CONCATENATE("B ",TEXT($BP524,"mmm-yyyy")),Curves!$11:$11,0)</f>
        <v>#N/A</v>
      </c>
      <c r="CL524" s="12" t="e">
        <f>MATCH(CONCATENATE("DISC ",TEXT($BP524,"mmm-yyyy")),Curves!$11:$11,0)</f>
        <v>#N/A</v>
      </c>
      <c r="CM524" s="12"/>
      <c r="CN524" s="12" t="e">
        <f>MATCH(CONCATENATE("NG ",TEXT($BQ524,"mmm-yyyy")),Curves!$11:$11,0)</f>
        <v>#N/A</v>
      </c>
      <c r="CO524" s="12" t="e">
        <f>MATCH(CONCATENATE("B ",TEXT($BQ524,"mmm-yyyy")),Curves!$11:$11,0)</f>
        <v>#N/A</v>
      </c>
      <c r="CP524" s="12" t="e">
        <f>MATCH(CONCATENATE("DISC ",TEXT($BQ524,"mmm-yyyy")),Curves!$11:$11,0)</f>
        <v>#N/A</v>
      </c>
      <c r="CQ524" s="12"/>
      <c r="CR524" s="12" t="e">
        <f>MATCH(CONCATENATE("NG ",TEXT($BR524,"mmm-yyyy")),Curves!$11:$11,0)</f>
        <v>#N/A</v>
      </c>
      <c r="CS524" s="12" t="e">
        <f>MATCH(CONCATENATE("B ",TEXT($BR524,"mmm-yyyy")),Curves!$11:$11,0)</f>
        <v>#N/A</v>
      </c>
      <c r="CT524" s="12" t="e">
        <f>MATCH(CONCATENATE("DISC ",TEXT($BR524,"mmm-yyyy")),Curves!$11:$11,0)</f>
        <v>#N/A</v>
      </c>
      <c r="CU524" s="12"/>
      <c r="CV524" s="12" t="e">
        <f>MATCH(CONCATENATE("NG ",TEXT($BS524,"mmm-yyyy")),Curves!$11:$11,0)</f>
        <v>#N/A</v>
      </c>
      <c r="CW524" s="12" t="e">
        <f>MATCH(CONCATENATE("B ",TEXT($BS524,"mmm-yyyy")),Curves!$11:$11,0)</f>
        <v>#N/A</v>
      </c>
      <c r="CX524" s="12" t="e">
        <f>MATCH(CONCATENATE("DISC ",TEXT($BS524,"mmm-yyyy")),Curves!$11:$11,0)</f>
        <v>#N/A</v>
      </c>
      <c r="CY524" s="12"/>
      <c r="CZ524" s="12" t="e">
        <f>MATCH(CONCATENATE("NG ",TEXT($BT524,"mmm-yyyy")),Curves!$11:$11,0)</f>
        <v>#N/A</v>
      </c>
      <c r="DA524" s="12" t="e">
        <f>MATCH(CONCATENATE("B ",TEXT($BT524,"mmm-yyyy")),Curves!$11:$11,0)</f>
        <v>#N/A</v>
      </c>
      <c r="DB524" s="12" t="e">
        <f>MATCH(CONCATENATE("DISC ",TEXT($BT524,"mmm-yyyy")),Curves!$11:$11,0)</f>
        <v>#N/A</v>
      </c>
      <c r="DC524" s="12"/>
      <c r="DD524" s="12" t="e">
        <f>MATCH(CONCATENATE("NG ",TEXT($BU524,"mmm-yyyy")),Curves!$11:$11,0)</f>
        <v>#N/A</v>
      </c>
      <c r="DE524" s="12" t="e">
        <f>MATCH(CONCATENATE("B ",TEXT($BU524,"mmm-yyyy")),Curves!$11:$11,0)</f>
        <v>#N/A</v>
      </c>
      <c r="DF524" s="12" t="e">
        <f>MATCH(CONCATENATE("DISC ",TEXT($BU524,"mmm-yyyy")),Curves!$11:$11,0)</f>
        <v>#N/A</v>
      </c>
      <c r="DG524" s="12"/>
      <c r="DH524" s="12" t="e">
        <f>MATCH(CONCATENATE("NG ",TEXT($BV524,"mmm-yyyy")),Curves!$11:$11,0)</f>
        <v>#N/A</v>
      </c>
      <c r="DI524" s="12" t="e">
        <f>MATCH(CONCATENATE("B ",TEXT($BV524,"mmm-yyyy")),Curves!$11:$11,0)</f>
        <v>#N/A</v>
      </c>
      <c r="DJ524" s="12" t="e">
        <f>MATCH(CONCATENATE("DISC ",TEXT($BV524,"mmm-yyyy")),Curves!$11:$11,0)</f>
        <v>#N/A</v>
      </c>
      <c r="DL524" s="12" t="e">
        <f>MATCH(CONCATENATE("NG ",TEXT($BW524,"mmm-yyyy")),Curves!$11:$11,0)</f>
        <v>#N/A</v>
      </c>
      <c r="DM524" s="12" t="e">
        <f>MATCH(CONCATENATE("B ",TEXT($BW524,"mmm-yyyy")),Curves!$11:$11,0)</f>
        <v>#N/A</v>
      </c>
      <c r="DN524" s="12" t="e">
        <f>MATCH(CONCATENATE("DISC ",TEXT($BW524,"mmm-yyyy")),Curves!$11:$11,0)</f>
        <v>#N/A</v>
      </c>
      <c r="DP524" s="12" t="e">
        <f>MATCH(CONCATENATE("NG ",TEXT($BX524,"mmm-yyyy")),Curves!$11:$11,0)</f>
        <v>#N/A</v>
      </c>
      <c r="DQ524" s="12" t="e">
        <f>MATCH(CONCATENATE("B ",TEXT($BX524,"mmm-yyyy")),Curves!$11:$11,0)</f>
        <v>#N/A</v>
      </c>
      <c r="DR524" s="12" t="e">
        <f>MATCH(CONCATENATE("DISC ",TEXT($BX524,"mmm-yyyy")),Curves!$11:$11,0)</f>
        <v>#N/A</v>
      </c>
    </row>
    <row r="525" spans="2:122" x14ac:dyDescent="0.2">
      <c r="B525" s="6" t="str">
        <f t="shared" si="638"/>
        <v/>
      </c>
      <c r="C525" s="27" t="str">
        <f>IF(Curves!C534&lt;&gt;"",Curves!C534,"")</f>
        <v/>
      </c>
      <c r="D525" s="31"/>
      <c r="E525" s="20" t="e">
        <f t="shared" si="639"/>
        <v>#N/A</v>
      </c>
      <c r="F525" s="20" t="e">
        <f t="shared" si="640"/>
        <v>#N/A</v>
      </c>
      <c r="G525" s="20" t="e">
        <f t="shared" si="641"/>
        <v>#N/A</v>
      </c>
      <c r="H525" s="20" t="e">
        <f t="shared" si="642"/>
        <v>#N/A</v>
      </c>
      <c r="I525" s="20" t="e">
        <f t="shared" si="643"/>
        <v>#N/A</v>
      </c>
      <c r="J525" s="20" t="e">
        <f t="shared" si="644"/>
        <v>#N/A</v>
      </c>
      <c r="K525" s="20" t="e">
        <f t="shared" si="645"/>
        <v>#N/A</v>
      </c>
      <c r="L525" s="20" t="e">
        <f t="shared" si="646"/>
        <v>#N/A</v>
      </c>
      <c r="M525" s="20" t="e">
        <f t="shared" si="647"/>
        <v>#N/A</v>
      </c>
      <c r="N525" s="20" t="e">
        <f t="shared" si="648"/>
        <v>#N/A</v>
      </c>
      <c r="O525" s="21" t="e">
        <f t="shared" si="649"/>
        <v>#N/A</v>
      </c>
      <c r="P525" s="20"/>
      <c r="Q525" s="50" t="e">
        <f t="shared" si="650"/>
        <v>#N/A</v>
      </c>
      <c r="R525" s="50" t="e">
        <f t="shared" si="629"/>
        <v>#N/A</v>
      </c>
      <c r="S525" s="51" t="e">
        <f t="shared" si="651"/>
        <v>#N/A</v>
      </c>
      <c r="U525" s="34" t="e">
        <f>INDEX(Curves!$A$12:$AZ$907,$CA525,CB525)</f>
        <v>#N/A</v>
      </c>
      <c r="V525" s="34" t="e">
        <f>INDEX(Curves!$A$12:$AZ$907,$CA525,CC525)</f>
        <v>#N/A</v>
      </c>
      <c r="W525" s="34" t="e">
        <f>INDEX(Curves!$A$12:$AZ$907,$CA525,CD525)</f>
        <v>#N/A</v>
      </c>
      <c r="X525" s="34"/>
      <c r="Y525" s="34" t="e">
        <f>INDEX(Curves!$A$12:$AZ$907,$CA525,CF525)</f>
        <v>#N/A</v>
      </c>
      <c r="Z525" s="34" t="e">
        <f>INDEX(Curves!$A$12:$AZ$907,$CA525,CG525)</f>
        <v>#N/A</v>
      </c>
      <c r="AA525" s="34" t="e">
        <f>INDEX(Curves!$A$12:$AZ$907,$CA525,CH525)</f>
        <v>#N/A</v>
      </c>
      <c r="AB525" s="34"/>
      <c r="AC525" s="34" t="e">
        <f>INDEX(Curves!$A$12:$AZ$907,$CA525,CJ525)</f>
        <v>#N/A</v>
      </c>
      <c r="AD525" s="34" t="e">
        <f>INDEX(Curves!$A$12:$AZ$907,$CA525,CK525)</f>
        <v>#N/A</v>
      </c>
      <c r="AE525" s="34" t="e">
        <f>INDEX(Curves!$A$12:$AZ$907,$CA525,CL525)</f>
        <v>#N/A</v>
      </c>
      <c r="AF525" s="34"/>
      <c r="AG525" s="34" t="e">
        <f>INDEX(Curves!$A$12:$AZ$907,$CA525,CN525)</f>
        <v>#N/A</v>
      </c>
      <c r="AH525" s="34" t="e">
        <f>INDEX(Curves!$A$12:$AZ$907,$CA525,CO525)</f>
        <v>#N/A</v>
      </c>
      <c r="AI525" s="34" t="e">
        <f>INDEX(Curves!$A$12:$AZ$907,$CA525,CP525)</f>
        <v>#N/A</v>
      </c>
      <c r="AJ525" s="34"/>
      <c r="AK525" s="34" t="e">
        <f>INDEX(Curves!$A$12:$AZ$907,$CA525,CR525)</f>
        <v>#N/A</v>
      </c>
      <c r="AL525" s="34" t="e">
        <f>INDEX(Curves!$A$12:$AZ$907,$CA525,CS525)</f>
        <v>#N/A</v>
      </c>
      <c r="AM525" s="34" t="e">
        <f>INDEX(Curves!$A$12:$AZ$907,$CA525,CT525)</f>
        <v>#N/A</v>
      </c>
      <c r="AN525" s="34"/>
      <c r="AO525" s="34" t="e">
        <f>INDEX(Curves!$A$12:$AZ$907,$CA525,CV525)</f>
        <v>#N/A</v>
      </c>
      <c r="AP525" s="34" t="e">
        <f>INDEX(Curves!$A$12:$AZ$907,$CA525,CW525)</f>
        <v>#N/A</v>
      </c>
      <c r="AQ525" s="34" t="e">
        <f>INDEX(Curves!$A$12:$AZ$907,$CA525,CX525)</f>
        <v>#N/A</v>
      </c>
      <c r="AR525" s="34"/>
      <c r="AS525" s="34" t="e">
        <f>INDEX(Curves!$A$12:$AZ$907,$CA525,CZ525)</f>
        <v>#N/A</v>
      </c>
      <c r="AT525" s="34" t="e">
        <f>INDEX(Curves!$A$12:$AZ$907,$CA525,DA525)</f>
        <v>#N/A</v>
      </c>
      <c r="AU525" s="34" t="e">
        <f>INDEX(Curves!$A$12:$AZ$907,$CA525,DB525)</f>
        <v>#N/A</v>
      </c>
      <c r="AV525" s="34"/>
      <c r="AW525" s="34" t="e">
        <f>INDEX(Curves!$A$12:$AZ$907,$CA525,DD525)</f>
        <v>#N/A</v>
      </c>
      <c r="AX525" s="34" t="e">
        <f>INDEX(Curves!$A$12:$AZ$907,$CA525,DE525)</f>
        <v>#N/A</v>
      </c>
      <c r="AY525" s="34" t="e">
        <f>INDEX(Curves!$A$12:$AZ$907,$CA525,DF525)</f>
        <v>#N/A</v>
      </c>
      <c r="AZ525" s="34"/>
      <c r="BA525" s="34" t="e">
        <f>INDEX(Curves!$A$12:$AZ$907,$CA525,DH525)</f>
        <v>#N/A</v>
      </c>
      <c r="BB525" s="34" t="e">
        <f>INDEX(Curves!$A$12:$AZ$907,$CA525,DI525)</f>
        <v>#N/A</v>
      </c>
      <c r="BC525" s="34" t="e">
        <f>INDEX(Curves!$A$12:$AZ$907,$CA525,DJ525)</f>
        <v>#N/A</v>
      </c>
      <c r="BD525" s="34"/>
      <c r="BE525" s="34" t="e">
        <f>INDEX(Curves!$A$12:$AZ$907,$CA525,DL525)</f>
        <v>#N/A</v>
      </c>
      <c r="BF525" s="34" t="e">
        <f>INDEX(Curves!$A$12:$AZ$907,$CA525,DM525)</f>
        <v>#N/A</v>
      </c>
      <c r="BG525" s="34" t="e">
        <f>INDEX(Curves!$A$12:$AZ$907,$CA525,DN525)</f>
        <v>#N/A</v>
      </c>
      <c r="BH525" s="34"/>
      <c r="BI525" s="34" t="e">
        <f>INDEX(Curves!$A$12:$AZ$907,$CA525,DP525)</f>
        <v>#N/A</v>
      </c>
      <c r="BJ525" s="34" t="e">
        <f>INDEX(Curves!$A$12:$AZ$907,$CA525,DQ525)</f>
        <v>#N/A</v>
      </c>
      <c r="BK525" s="34" t="e">
        <f>INDEX(Curves!$A$12:$AZ$907,$CA525,DR525)</f>
        <v>#N/A</v>
      </c>
      <c r="BL525"/>
      <c r="BM525"/>
      <c r="BU525" s="10"/>
      <c r="BV525" s="10"/>
      <c r="BW525" s="10"/>
      <c r="CA525" s="12" t="e">
        <f>MATCH(C525,Curves!$C$12:$C$433,0)</f>
        <v>#N/A</v>
      </c>
      <c r="CB525" s="12" t="e">
        <f>MATCH(CONCATENATE("NG ",TEXT($BN525,"mmm-yyyy")),Curves!$11:$11,0)</f>
        <v>#N/A</v>
      </c>
      <c r="CC525" s="12" t="e">
        <f>MATCH(CONCATENATE("B ",TEXT($BN525,"mmm-yyyy")),Curves!$11:$11,0)</f>
        <v>#N/A</v>
      </c>
      <c r="CD525" s="12" t="e">
        <f>MATCH(CONCATENATE("DISC ",TEXT($BN525,"mmm-yyyy")),Curves!$11:$11,0)</f>
        <v>#N/A</v>
      </c>
      <c r="CE525" s="12"/>
      <c r="CF525" s="12" t="e">
        <f>MATCH(CONCATENATE("NG ",TEXT($BO525,"mmm-yyyy")),Curves!$11:$11,0)</f>
        <v>#N/A</v>
      </c>
      <c r="CG525" s="12" t="e">
        <f>MATCH(CONCATENATE("B ",TEXT($BO525,"mmm-yyyy")),Curves!$11:$11,0)</f>
        <v>#N/A</v>
      </c>
      <c r="CH525" s="12" t="e">
        <f>MATCH(CONCATENATE("DISC ",TEXT($BO525,"mmm-yyyy")),Curves!$11:$11,0)</f>
        <v>#N/A</v>
      </c>
      <c r="CI525" s="12"/>
      <c r="CJ525" s="12" t="e">
        <f>MATCH(CONCATENATE("NG ",TEXT($BP525,"mmm-yyyy")),Curves!$11:$11,0)</f>
        <v>#N/A</v>
      </c>
      <c r="CK525" s="12" t="e">
        <f>MATCH(CONCATENATE("B ",TEXT($BP525,"mmm-yyyy")),Curves!$11:$11,0)</f>
        <v>#N/A</v>
      </c>
      <c r="CL525" s="12" t="e">
        <f>MATCH(CONCATENATE("DISC ",TEXT($BP525,"mmm-yyyy")),Curves!$11:$11,0)</f>
        <v>#N/A</v>
      </c>
      <c r="CM525" s="12"/>
      <c r="CN525" s="12" t="e">
        <f>MATCH(CONCATENATE("NG ",TEXT($BQ525,"mmm-yyyy")),Curves!$11:$11,0)</f>
        <v>#N/A</v>
      </c>
      <c r="CO525" s="12" t="e">
        <f>MATCH(CONCATENATE("B ",TEXT($BQ525,"mmm-yyyy")),Curves!$11:$11,0)</f>
        <v>#N/A</v>
      </c>
      <c r="CP525" s="12" t="e">
        <f>MATCH(CONCATENATE("DISC ",TEXT($BQ525,"mmm-yyyy")),Curves!$11:$11,0)</f>
        <v>#N/A</v>
      </c>
      <c r="CQ525" s="12"/>
      <c r="CR525" s="12" t="e">
        <f>MATCH(CONCATENATE("NG ",TEXT($BR525,"mmm-yyyy")),Curves!$11:$11,0)</f>
        <v>#N/A</v>
      </c>
      <c r="CS525" s="12" t="e">
        <f>MATCH(CONCATENATE("B ",TEXT($BR525,"mmm-yyyy")),Curves!$11:$11,0)</f>
        <v>#N/A</v>
      </c>
      <c r="CT525" s="12" t="e">
        <f>MATCH(CONCATENATE("DISC ",TEXT($BR525,"mmm-yyyy")),Curves!$11:$11,0)</f>
        <v>#N/A</v>
      </c>
      <c r="CU525" s="12"/>
      <c r="CV525" s="12" t="e">
        <f>MATCH(CONCATENATE("NG ",TEXT($BS525,"mmm-yyyy")),Curves!$11:$11,0)</f>
        <v>#N/A</v>
      </c>
      <c r="CW525" s="12" t="e">
        <f>MATCH(CONCATENATE("B ",TEXT($BS525,"mmm-yyyy")),Curves!$11:$11,0)</f>
        <v>#N/A</v>
      </c>
      <c r="CX525" s="12" t="e">
        <f>MATCH(CONCATENATE("DISC ",TEXT($BS525,"mmm-yyyy")),Curves!$11:$11,0)</f>
        <v>#N/A</v>
      </c>
      <c r="CY525" s="12"/>
      <c r="CZ525" s="12" t="e">
        <f>MATCH(CONCATENATE("NG ",TEXT($BT525,"mmm-yyyy")),Curves!$11:$11,0)</f>
        <v>#N/A</v>
      </c>
      <c r="DA525" s="12" t="e">
        <f>MATCH(CONCATENATE("B ",TEXT($BT525,"mmm-yyyy")),Curves!$11:$11,0)</f>
        <v>#N/A</v>
      </c>
      <c r="DB525" s="12" t="e">
        <f>MATCH(CONCATENATE("DISC ",TEXT($BT525,"mmm-yyyy")),Curves!$11:$11,0)</f>
        <v>#N/A</v>
      </c>
      <c r="DC525" s="12"/>
      <c r="DD525" s="12" t="e">
        <f>MATCH(CONCATENATE("NG ",TEXT($BU525,"mmm-yyyy")),Curves!$11:$11,0)</f>
        <v>#N/A</v>
      </c>
      <c r="DE525" s="12" t="e">
        <f>MATCH(CONCATENATE("B ",TEXT($BU525,"mmm-yyyy")),Curves!$11:$11,0)</f>
        <v>#N/A</v>
      </c>
      <c r="DF525" s="12" t="e">
        <f>MATCH(CONCATENATE("DISC ",TEXT($BU525,"mmm-yyyy")),Curves!$11:$11,0)</f>
        <v>#N/A</v>
      </c>
      <c r="DG525" s="12"/>
      <c r="DH525" s="12" t="e">
        <f>MATCH(CONCATENATE("NG ",TEXT($BV525,"mmm-yyyy")),Curves!$11:$11,0)</f>
        <v>#N/A</v>
      </c>
      <c r="DI525" s="12" t="e">
        <f>MATCH(CONCATENATE("B ",TEXT($BV525,"mmm-yyyy")),Curves!$11:$11,0)</f>
        <v>#N/A</v>
      </c>
      <c r="DJ525" s="12" t="e">
        <f>MATCH(CONCATENATE("DISC ",TEXT($BV525,"mmm-yyyy")),Curves!$11:$11,0)</f>
        <v>#N/A</v>
      </c>
      <c r="DL525" s="12" t="e">
        <f>MATCH(CONCATENATE("NG ",TEXT($BW525,"mmm-yyyy")),Curves!$11:$11,0)</f>
        <v>#N/A</v>
      </c>
      <c r="DM525" s="12" t="e">
        <f>MATCH(CONCATENATE("B ",TEXT($BW525,"mmm-yyyy")),Curves!$11:$11,0)</f>
        <v>#N/A</v>
      </c>
      <c r="DN525" s="12" t="e">
        <f>MATCH(CONCATENATE("DISC ",TEXT($BW525,"mmm-yyyy")),Curves!$11:$11,0)</f>
        <v>#N/A</v>
      </c>
      <c r="DP525" s="12" t="e">
        <f>MATCH(CONCATENATE("NG ",TEXT($BX525,"mmm-yyyy")),Curves!$11:$11,0)</f>
        <v>#N/A</v>
      </c>
      <c r="DQ525" s="12" t="e">
        <f>MATCH(CONCATENATE("B ",TEXT($BX525,"mmm-yyyy")),Curves!$11:$11,0)</f>
        <v>#N/A</v>
      </c>
      <c r="DR525" s="12" t="e">
        <f>MATCH(CONCATENATE("DISC ",TEXT($BX525,"mmm-yyyy")),Curves!$11:$11,0)</f>
        <v>#N/A</v>
      </c>
    </row>
    <row r="526" spans="2:122" x14ac:dyDescent="0.2">
      <c r="B526" s="6" t="str">
        <f t="shared" si="638"/>
        <v/>
      </c>
      <c r="C526" s="27" t="str">
        <f>IF(Curves!C535&lt;&gt;"",Curves!C535,"")</f>
        <v/>
      </c>
      <c r="D526" s="31"/>
      <c r="E526" s="20" t="e">
        <f t="shared" si="639"/>
        <v>#N/A</v>
      </c>
      <c r="F526" s="20" t="e">
        <f t="shared" si="640"/>
        <v>#N/A</v>
      </c>
      <c r="G526" s="20" t="e">
        <f t="shared" si="641"/>
        <v>#N/A</v>
      </c>
      <c r="H526" s="20" t="e">
        <f t="shared" si="642"/>
        <v>#N/A</v>
      </c>
      <c r="I526" s="20" t="e">
        <f t="shared" si="643"/>
        <v>#N/A</v>
      </c>
      <c r="J526" s="20" t="e">
        <f t="shared" si="644"/>
        <v>#N/A</v>
      </c>
      <c r="K526" s="20" t="e">
        <f t="shared" si="645"/>
        <v>#N/A</v>
      </c>
      <c r="L526" s="20" t="e">
        <f t="shared" si="646"/>
        <v>#N/A</v>
      </c>
      <c r="M526" s="20" t="e">
        <f t="shared" si="647"/>
        <v>#N/A</v>
      </c>
      <c r="N526" s="20" t="e">
        <f t="shared" si="648"/>
        <v>#N/A</v>
      </c>
      <c r="O526" s="21" t="e">
        <f t="shared" si="649"/>
        <v>#N/A</v>
      </c>
      <c r="P526" s="20"/>
      <c r="Q526" s="50" t="e">
        <f t="shared" si="650"/>
        <v>#N/A</v>
      </c>
      <c r="R526" s="50" t="e">
        <f t="shared" si="629"/>
        <v>#N/A</v>
      </c>
      <c r="S526" s="51" t="e">
        <f t="shared" si="651"/>
        <v>#N/A</v>
      </c>
      <c r="U526" s="34" t="e">
        <f>INDEX(Curves!$A$12:$AZ$907,$CA526,CB526)</f>
        <v>#N/A</v>
      </c>
      <c r="V526" s="34" t="e">
        <f>INDEX(Curves!$A$12:$AZ$907,$CA526,CC526)</f>
        <v>#N/A</v>
      </c>
      <c r="W526" s="34" t="e">
        <f>INDEX(Curves!$A$12:$AZ$907,$CA526,CD526)</f>
        <v>#N/A</v>
      </c>
      <c r="X526" s="34"/>
      <c r="Y526" s="34" t="e">
        <f>INDEX(Curves!$A$12:$AZ$907,$CA526,CF526)</f>
        <v>#N/A</v>
      </c>
      <c r="Z526" s="34" t="e">
        <f>INDEX(Curves!$A$12:$AZ$907,$CA526,CG526)</f>
        <v>#N/A</v>
      </c>
      <c r="AA526" s="34" t="e">
        <f>INDEX(Curves!$A$12:$AZ$907,$CA526,CH526)</f>
        <v>#N/A</v>
      </c>
      <c r="AB526" s="34"/>
      <c r="AC526" s="34" t="e">
        <f>INDEX(Curves!$A$12:$AZ$907,$CA526,CJ526)</f>
        <v>#N/A</v>
      </c>
      <c r="AD526" s="34" t="e">
        <f>INDEX(Curves!$A$12:$AZ$907,$CA526,CK526)</f>
        <v>#N/A</v>
      </c>
      <c r="AE526" s="34" t="e">
        <f>INDEX(Curves!$A$12:$AZ$907,$CA526,CL526)</f>
        <v>#N/A</v>
      </c>
      <c r="AF526" s="34"/>
      <c r="AG526" s="34" t="e">
        <f>INDEX(Curves!$A$12:$AZ$907,$CA526,CN526)</f>
        <v>#N/A</v>
      </c>
      <c r="AH526" s="34" t="e">
        <f>INDEX(Curves!$A$12:$AZ$907,$CA526,CO526)</f>
        <v>#N/A</v>
      </c>
      <c r="AI526" s="34" t="e">
        <f>INDEX(Curves!$A$12:$AZ$907,$CA526,CP526)</f>
        <v>#N/A</v>
      </c>
      <c r="AJ526" s="34"/>
      <c r="AK526" s="34" t="e">
        <f>INDEX(Curves!$A$12:$AZ$907,$CA526,CR526)</f>
        <v>#N/A</v>
      </c>
      <c r="AL526" s="34" t="e">
        <f>INDEX(Curves!$A$12:$AZ$907,$CA526,CS526)</f>
        <v>#N/A</v>
      </c>
      <c r="AM526" s="34" t="e">
        <f>INDEX(Curves!$A$12:$AZ$907,$CA526,CT526)</f>
        <v>#N/A</v>
      </c>
      <c r="AN526" s="34"/>
      <c r="AO526" s="34" t="e">
        <f>INDEX(Curves!$A$12:$AZ$907,$CA526,CV526)</f>
        <v>#N/A</v>
      </c>
      <c r="AP526" s="34" t="e">
        <f>INDEX(Curves!$A$12:$AZ$907,$CA526,CW526)</f>
        <v>#N/A</v>
      </c>
      <c r="AQ526" s="34" t="e">
        <f>INDEX(Curves!$A$12:$AZ$907,$CA526,CX526)</f>
        <v>#N/A</v>
      </c>
      <c r="AR526" s="34"/>
      <c r="AS526" s="34" t="e">
        <f>INDEX(Curves!$A$12:$AZ$907,$CA526,CZ526)</f>
        <v>#N/A</v>
      </c>
      <c r="AT526" s="34" t="e">
        <f>INDEX(Curves!$A$12:$AZ$907,$CA526,DA526)</f>
        <v>#N/A</v>
      </c>
      <c r="AU526" s="34" t="e">
        <f>INDEX(Curves!$A$12:$AZ$907,$CA526,DB526)</f>
        <v>#N/A</v>
      </c>
      <c r="AV526" s="34"/>
      <c r="AW526" s="34" t="e">
        <f>INDEX(Curves!$A$12:$AZ$907,$CA526,DD526)</f>
        <v>#N/A</v>
      </c>
      <c r="AX526" s="34" t="e">
        <f>INDEX(Curves!$A$12:$AZ$907,$CA526,DE526)</f>
        <v>#N/A</v>
      </c>
      <c r="AY526" s="34" t="e">
        <f>INDEX(Curves!$A$12:$AZ$907,$CA526,DF526)</f>
        <v>#N/A</v>
      </c>
      <c r="AZ526" s="34"/>
      <c r="BA526" s="34" t="e">
        <f>INDEX(Curves!$A$12:$AZ$907,$CA526,DH526)</f>
        <v>#N/A</v>
      </c>
      <c r="BB526" s="34" t="e">
        <f>INDEX(Curves!$A$12:$AZ$907,$CA526,DI526)</f>
        <v>#N/A</v>
      </c>
      <c r="BC526" s="34" t="e">
        <f>INDEX(Curves!$A$12:$AZ$907,$CA526,DJ526)</f>
        <v>#N/A</v>
      </c>
      <c r="BD526" s="34"/>
      <c r="BE526" s="34" t="e">
        <f>INDEX(Curves!$A$12:$AZ$907,$CA526,DL526)</f>
        <v>#N/A</v>
      </c>
      <c r="BF526" s="34" t="e">
        <f>INDEX(Curves!$A$12:$AZ$907,$CA526,DM526)</f>
        <v>#N/A</v>
      </c>
      <c r="BG526" s="34" t="e">
        <f>INDEX(Curves!$A$12:$AZ$907,$CA526,DN526)</f>
        <v>#N/A</v>
      </c>
      <c r="BH526" s="34"/>
      <c r="BI526" s="34" t="e">
        <f>INDEX(Curves!$A$12:$AZ$907,$CA526,DP526)</f>
        <v>#N/A</v>
      </c>
      <c r="BJ526" s="34" t="e">
        <f>INDEX(Curves!$A$12:$AZ$907,$CA526,DQ526)</f>
        <v>#N/A</v>
      </c>
      <c r="BK526" s="34" t="e">
        <f>INDEX(Curves!$A$12:$AZ$907,$CA526,DR526)</f>
        <v>#N/A</v>
      </c>
      <c r="BL526"/>
      <c r="BM526"/>
      <c r="BU526" s="10"/>
      <c r="BV526" s="10"/>
      <c r="BW526" s="10"/>
      <c r="CA526" s="12" t="e">
        <f>MATCH(C526,Curves!$C$12:$C$433,0)</f>
        <v>#N/A</v>
      </c>
      <c r="CB526" s="12" t="e">
        <f>MATCH(CONCATENATE("NG ",TEXT($BN526,"mmm-yyyy")),Curves!$11:$11,0)</f>
        <v>#N/A</v>
      </c>
      <c r="CC526" s="12" t="e">
        <f>MATCH(CONCATENATE("B ",TEXT($BN526,"mmm-yyyy")),Curves!$11:$11,0)</f>
        <v>#N/A</v>
      </c>
      <c r="CD526" s="12" t="e">
        <f>MATCH(CONCATENATE("DISC ",TEXT($BN526,"mmm-yyyy")),Curves!$11:$11,0)</f>
        <v>#N/A</v>
      </c>
      <c r="CE526" s="12"/>
      <c r="CF526" s="12" t="e">
        <f>MATCH(CONCATENATE("NG ",TEXT($BO526,"mmm-yyyy")),Curves!$11:$11,0)</f>
        <v>#N/A</v>
      </c>
      <c r="CG526" s="12" t="e">
        <f>MATCH(CONCATENATE("B ",TEXT($BO526,"mmm-yyyy")),Curves!$11:$11,0)</f>
        <v>#N/A</v>
      </c>
      <c r="CH526" s="12" t="e">
        <f>MATCH(CONCATENATE("DISC ",TEXT($BO526,"mmm-yyyy")),Curves!$11:$11,0)</f>
        <v>#N/A</v>
      </c>
      <c r="CI526" s="12"/>
      <c r="CJ526" s="12" t="e">
        <f>MATCH(CONCATENATE("NG ",TEXT($BP526,"mmm-yyyy")),Curves!$11:$11,0)</f>
        <v>#N/A</v>
      </c>
      <c r="CK526" s="12" t="e">
        <f>MATCH(CONCATENATE("B ",TEXT($BP526,"mmm-yyyy")),Curves!$11:$11,0)</f>
        <v>#N/A</v>
      </c>
      <c r="CL526" s="12" t="e">
        <f>MATCH(CONCATENATE("DISC ",TEXT($BP526,"mmm-yyyy")),Curves!$11:$11,0)</f>
        <v>#N/A</v>
      </c>
      <c r="CM526" s="12"/>
      <c r="CN526" s="12" t="e">
        <f>MATCH(CONCATENATE("NG ",TEXT($BQ526,"mmm-yyyy")),Curves!$11:$11,0)</f>
        <v>#N/A</v>
      </c>
      <c r="CO526" s="12" t="e">
        <f>MATCH(CONCATENATE("B ",TEXT($BQ526,"mmm-yyyy")),Curves!$11:$11,0)</f>
        <v>#N/A</v>
      </c>
      <c r="CP526" s="12" t="e">
        <f>MATCH(CONCATENATE("DISC ",TEXT($BQ526,"mmm-yyyy")),Curves!$11:$11,0)</f>
        <v>#N/A</v>
      </c>
      <c r="CQ526" s="12"/>
      <c r="CR526" s="12" t="e">
        <f>MATCH(CONCATENATE("NG ",TEXT($BR526,"mmm-yyyy")),Curves!$11:$11,0)</f>
        <v>#N/A</v>
      </c>
      <c r="CS526" s="12" t="e">
        <f>MATCH(CONCATENATE("B ",TEXT($BR526,"mmm-yyyy")),Curves!$11:$11,0)</f>
        <v>#N/A</v>
      </c>
      <c r="CT526" s="12" t="e">
        <f>MATCH(CONCATENATE("DISC ",TEXT($BR526,"mmm-yyyy")),Curves!$11:$11,0)</f>
        <v>#N/A</v>
      </c>
      <c r="CU526" s="12"/>
      <c r="CV526" s="12" t="e">
        <f>MATCH(CONCATENATE("NG ",TEXT($BS526,"mmm-yyyy")),Curves!$11:$11,0)</f>
        <v>#N/A</v>
      </c>
      <c r="CW526" s="12" t="e">
        <f>MATCH(CONCATENATE("B ",TEXT($BS526,"mmm-yyyy")),Curves!$11:$11,0)</f>
        <v>#N/A</v>
      </c>
      <c r="CX526" s="12" t="e">
        <f>MATCH(CONCATENATE("DISC ",TEXT($BS526,"mmm-yyyy")),Curves!$11:$11,0)</f>
        <v>#N/A</v>
      </c>
      <c r="CY526" s="12"/>
      <c r="CZ526" s="12" t="e">
        <f>MATCH(CONCATENATE("NG ",TEXT($BT526,"mmm-yyyy")),Curves!$11:$11,0)</f>
        <v>#N/A</v>
      </c>
      <c r="DA526" s="12" t="e">
        <f>MATCH(CONCATENATE("B ",TEXT($BT526,"mmm-yyyy")),Curves!$11:$11,0)</f>
        <v>#N/A</v>
      </c>
      <c r="DB526" s="12" t="e">
        <f>MATCH(CONCATENATE("DISC ",TEXT($BT526,"mmm-yyyy")),Curves!$11:$11,0)</f>
        <v>#N/A</v>
      </c>
      <c r="DC526" s="12"/>
      <c r="DD526" s="12" t="e">
        <f>MATCH(CONCATENATE("NG ",TEXT($BU526,"mmm-yyyy")),Curves!$11:$11,0)</f>
        <v>#N/A</v>
      </c>
      <c r="DE526" s="12" t="e">
        <f>MATCH(CONCATENATE("B ",TEXT($BU526,"mmm-yyyy")),Curves!$11:$11,0)</f>
        <v>#N/A</v>
      </c>
      <c r="DF526" s="12" t="e">
        <f>MATCH(CONCATENATE("DISC ",TEXT($BU526,"mmm-yyyy")),Curves!$11:$11,0)</f>
        <v>#N/A</v>
      </c>
      <c r="DG526" s="12"/>
      <c r="DH526" s="12" t="e">
        <f>MATCH(CONCATENATE("NG ",TEXT($BV526,"mmm-yyyy")),Curves!$11:$11,0)</f>
        <v>#N/A</v>
      </c>
      <c r="DI526" s="12" t="e">
        <f>MATCH(CONCATENATE("B ",TEXT($BV526,"mmm-yyyy")),Curves!$11:$11,0)</f>
        <v>#N/A</v>
      </c>
      <c r="DJ526" s="12" t="e">
        <f>MATCH(CONCATENATE("DISC ",TEXT($BV526,"mmm-yyyy")),Curves!$11:$11,0)</f>
        <v>#N/A</v>
      </c>
      <c r="DL526" s="12" t="e">
        <f>MATCH(CONCATENATE("NG ",TEXT($BW526,"mmm-yyyy")),Curves!$11:$11,0)</f>
        <v>#N/A</v>
      </c>
      <c r="DM526" s="12" t="e">
        <f>MATCH(CONCATENATE("B ",TEXT($BW526,"mmm-yyyy")),Curves!$11:$11,0)</f>
        <v>#N/A</v>
      </c>
      <c r="DN526" s="12" t="e">
        <f>MATCH(CONCATENATE("DISC ",TEXT($BW526,"mmm-yyyy")),Curves!$11:$11,0)</f>
        <v>#N/A</v>
      </c>
      <c r="DP526" s="12" t="e">
        <f>MATCH(CONCATENATE("NG ",TEXT($BX526,"mmm-yyyy")),Curves!$11:$11,0)</f>
        <v>#N/A</v>
      </c>
      <c r="DQ526" s="12" t="e">
        <f>MATCH(CONCATENATE("B ",TEXT($BX526,"mmm-yyyy")),Curves!$11:$11,0)</f>
        <v>#N/A</v>
      </c>
      <c r="DR526" s="12" t="e">
        <f>MATCH(CONCATENATE("DISC ",TEXT($BX526,"mmm-yyyy")),Curves!$11:$11,0)</f>
        <v>#N/A</v>
      </c>
    </row>
    <row r="527" spans="2:122" x14ac:dyDescent="0.2">
      <c r="B527" s="6" t="str">
        <f t="shared" si="638"/>
        <v/>
      </c>
      <c r="C527" s="27" t="str">
        <f>IF(Curves!C536&lt;&gt;"",Curves!C536,"")</f>
        <v/>
      </c>
      <c r="D527" s="31"/>
      <c r="E527" s="20" t="e">
        <f t="shared" si="639"/>
        <v>#N/A</v>
      </c>
      <c r="F527" s="20" t="e">
        <f t="shared" si="640"/>
        <v>#N/A</v>
      </c>
      <c r="G527" s="20" t="e">
        <f t="shared" si="641"/>
        <v>#N/A</v>
      </c>
      <c r="H527" s="20" t="e">
        <f t="shared" si="642"/>
        <v>#N/A</v>
      </c>
      <c r="I527" s="20" t="e">
        <f t="shared" si="643"/>
        <v>#N/A</v>
      </c>
      <c r="J527" s="20" t="e">
        <f t="shared" si="644"/>
        <v>#N/A</v>
      </c>
      <c r="K527" s="20" t="e">
        <f t="shared" si="645"/>
        <v>#N/A</v>
      </c>
      <c r="L527" s="20" t="e">
        <f t="shared" si="646"/>
        <v>#N/A</v>
      </c>
      <c r="M527" s="20" t="e">
        <f t="shared" si="647"/>
        <v>#N/A</v>
      </c>
      <c r="N527" s="20" t="e">
        <f t="shared" si="648"/>
        <v>#N/A</v>
      </c>
      <c r="O527" s="21" t="e">
        <f t="shared" si="649"/>
        <v>#N/A</v>
      </c>
      <c r="P527" s="20"/>
      <c r="Q527" s="50" t="e">
        <f t="shared" si="650"/>
        <v>#N/A</v>
      </c>
      <c r="R527" s="50" t="e">
        <f t="shared" si="629"/>
        <v>#N/A</v>
      </c>
      <c r="S527" s="51" t="e">
        <f t="shared" si="651"/>
        <v>#N/A</v>
      </c>
      <c r="U527" s="34" t="e">
        <f>INDEX(Curves!$A$12:$AZ$907,$CA527,CB527)</f>
        <v>#N/A</v>
      </c>
      <c r="V527" s="34" t="e">
        <f>INDEX(Curves!$A$12:$AZ$907,$CA527,CC527)</f>
        <v>#N/A</v>
      </c>
      <c r="W527" s="34" t="e">
        <f>INDEX(Curves!$A$12:$AZ$907,$CA527,CD527)</f>
        <v>#N/A</v>
      </c>
      <c r="X527" s="34"/>
      <c r="Y527" s="34" t="e">
        <f>INDEX(Curves!$A$12:$AZ$907,$CA527,CF527)</f>
        <v>#N/A</v>
      </c>
      <c r="Z527" s="34" t="e">
        <f>INDEX(Curves!$A$12:$AZ$907,$CA527,CG527)</f>
        <v>#N/A</v>
      </c>
      <c r="AA527" s="34" t="e">
        <f>INDEX(Curves!$A$12:$AZ$907,$CA527,CH527)</f>
        <v>#N/A</v>
      </c>
      <c r="AB527" s="34"/>
      <c r="AC527" s="34" t="e">
        <f>INDEX(Curves!$A$12:$AZ$907,$CA527,CJ527)</f>
        <v>#N/A</v>
      </c>
      <c r="AD527" s="34" t="e">
        <f>INDEX(Curves!$A$12:$AZ$907,$CA527,CK527)</f>
        <v>#N/A</v>
      </c>
      <c r="AE527" s="34" t="e">
        <f>INDEX(Curves!$A$12:$AZ$907,$CA527,CL527)</f>
        <v>#N/A</v>
      </c>
      <c r="AF527" s="34"/>
      <c r="AG527" s="34" t="e">
        <f>INDEX(Curves!$A$12:$AZ$907,$CA527,CN527)</f>
        <v>#N/A</v>
      </c>
      <c r="AH527" s="34" t="e">
        <f>INDEX(Curves!$A$12:$AZ$907,$CA527,CO527)</f>
        <v>#N/A</v>
      </c>
      <c r="AI527" s="34" t="e">
        <f>INDEX(Curves!$A$12:$AZ$907,$CA527,CP527)</f>
        <v>#N/A</v>
      </c>
      <c r="AJ527" s="34"/>
      <c r="AK527" s="34" t="e">
        <f>INDEX(Curves!$A$12:$AZ$907,$CA527,CR527)</f>
        <v>#N/A</v>
      </c>
      <c r="AL527" s="34" t="e">
        <f>INDEX(Curves!$A$12:$AZ$907,$CA527,CS527)</f>
        <v>#N/A</v>
      </c>
      <c r="AM527" s="34" t="e">
        <f>INDEX(Curves!$A$12:$AZ$907,$CA527,CT527)</f>
        <v>#N/A</v>
      </c>
      <c r="AN527" s="34"/>
      <c r="AO527" s="34" t="e">
        <f>INDEX(Curves!$A$12:$AZ$907,$CA527,CV527)</f>
        <v>#N/A</v>
      </c>
      <c r="AP527" s="34" t="e">
        <f>INDEX(Curves!$A$12:$AZ$907,$CA527,CW527)</f>
        <v>#N/A</v>
      </c>
      <c r="AQ527" s="34" t="e">
        <f>INDEX(Curves!$A$12:$AZ$907,$CA527,CX527)</f>
        <v>#N/A</v>
      </c>
      <c r="AR527" s="34"/>
      <c r="AS527" s="34" t="e">
        <f>INDEX(Curves!$A$12:$AZ$907,$CA527,CZ527)</f>
        <v>#N/A</v>
      </c>
      <c r="AT527" s="34" t="e">
        <f>INDEX(Curves!$A$12:$AZ$907,$CA527,DA527)</f>
        <v>#N/A</v>
      </c>
      <c r="AU527" s="34" t="e">
        <f>INDEX(Curves!$A$12:$AZ$907,$CA527,DB527)</f>
        <v>#N/A</v>
      </c>
      <c r="AV527" s="34"/>
      <c r="AW527" s="34" t="e">
        <f>INDEX(Curves!$A$12:$AZ$907,$CA527,DD527)</f>
        <v>#N/A</v>
      </c>
      <c r="AX527" s="34" t="e">
        <f>INDEX(Curves!$A$12:$AZ$907,$CA527,DE527)</f>
        <v>#N/A</v>
      </c>
      <c r="AY527" s="34" t="e">
        <f>INDEX(Curves!$A$12:$AZ$907,$CA527,DF527)</f>
        <v>#N/A</v>
      </c>
      <c r="AZ527" s="34"/>
      <c r="BA527" s="34" t="e">
        <f>INDEX(Curves!$A$12:$AZ$907,$CA527,DH527)</f>
        <v>#N/A</v>
      </c>
      <c r="BB527" s="34" t="e">
        <f>INDEX(Curves!$A$12:$AZ$907,$CA527,DI527)</f>
        <v>#N/A</v>
      </c>
      <c r="BC527" s="34" t="e">
        <f>INDEX(Curves!$A$12:$AZ$907,$CA527,DJ527)</f>
        <v>#N/A</v>
      </c>
      <c r="BD527" s="34"/>
      <c r="BE527" s="34" t="e">
        <f>INDEX(Curves!$A$12:$AZ$907,$CA527,DL527)</f>
        <v>#N/A</v>
      </c>
      <c r="BF527" s="34" t="e">
        <f>INDEX(Curves!$A$12:$AZ$907,$CA527,DM527)</f>
        <v>#N/A</v>
      </c>
      <c r="BG527" s="34" t="e">
        <f>INDEX(Curves!$A$12:$AZ$907,$CA527,DN527)</f>
        <v>#N/A</v>
      </c>
      <c r="BH527" s="34"/>
      <c r="BI527" s="34" t="e">
        <f>INDEX(Curves!$A$12:$AZ$907,$CA527,DP527)</f>
        <v>#N/A</v>
      </c>
      <c r="BJ527" s="34" t="e">
        <f>INDEX(Curves!$A$12:$AZ$907,$CA527,DQ527)</f>
        <v>#N/A</v>
      </c>
      <c r="BK527" s="34" t="e">
        <f>INDEX(Curves!$A$12:$AZ$907,$CA527,DR527)</f>
        <v>#N/A</v>
      </c>
      <c r="BL527"/>
      <c r="BM527"/>
      <c r="BU527" s="10"/>
      <c r="BV527" s="10"/>
      <c r="BW527" s="10"/>
      <c r="CA527" s="12" t="e">
        <f>MATCH(C527,Curves!$C$12:$C$433,0)</f>
        <v>#N/A</v>
      </c>
      <c r="CB527" s="12" t="e">
        <f>MATCH(CONCATENATE("NG ",TEXT($BN527,"mmm-yyyy")),Curves!$11:$11,0)</f>
        <v>#N/A</v>
      </c>
      <c r="CC527" s="12" t="e">
        <f>MATCH(CONCATENATE("B ",TEXT($BN527,"mmm-yyyy")),Curves!$11:$11,0)</f>
        <v>#N/A</v>
      </c>
      <c r="CD527" s="12" t="e">
        <f>MATCH(CONCATENATE("DISC ",TEXT($BN527,"mmm-yyyy")),Curves!$11:$11,0)</f>
        <v>#N/A</v>
      </c>
      <c r="CE527" s="12"/>
      <c r="CF527" s="12" t="e">
        <f>MATCH(CONCATENATE("NG ",TEXT($BO527,"mmm-yyyy")),Curves!$11:$11,0)</f>
        <v>#N/A</v>
      </c>
      <c r="CG527" s="12" t="e">
        <f>MATCH(CONCATENATE("B ",TEXT($BO527,"mmm-yyyy")),Curves!$11:$11,0)</f>
        <v>#N/A</v>
      </c>
      <c r="CH527" s="12" t="e">
        <f>MATCH(CONCATENATE("DISC ",TEXT($BO527,"mmm-yyyy")),Curves!$11:$11,0)</f>
        <v>#N/A</v>
      </c>
      <c r="CI527" s="12"/>
      <c r="CJ527" s="12" t="e">
        <f>MATCH(CONCATENATE("NG ",TEXT($BP527,"mmm-yyyy")),Curves!$11:$11,0)</f>
        <v>#N/A</v>
      </c>
      <c r="CK527" s="12" t="e">
        <f>MATCH(CONCATENATE("B ",TEXT($BP527,"mmm-yyyy")),Curves!$11:$11,0)</f>
        <v>#N/A</v>
      </c>
      <c r="CL527" s="12" t="e">
        <f>MATCH(CONCATENATE("DISC ",TEXT($BP527,"mmm-yyyy")),Curves!$11:$11,0)</f>
        <v>#N/A</v>
      </c>
      <c r="CM527" s="12"/>
      <c r="CN527" s="12" t="e">
        <f>MATCH(CONCATENATE("NG ",TEXT($BQ527,"mmm-yyyy")),Curves!$11:$11,0)</f>
        <v>#N/A</v>
      </c>
      <c r="CO527" s="12" t="e">
        <f>MATCH(CONCATENATE("B ",TEXT($BQ527,"mmm-yyyy")),Curves!$11:$11,0)</f>
        <v>#N/A</v>
      </c>
      <c r="CP527" s="12" t="e">
        <f>MATCH(CONCATENATE("DISC ",TEXT($BQ527,"mmm-yyyy")),Curves!$11:$11,0)</f>
        <v>#N/A</v>
      </c>
      <c r="CQ527" s="12"/>
      <c r="CR527" s="12" t="e">
        <f>MATCH(CONCATENATE("NG ",TEXT($BR527,"mmm-yyyy")),Curves!$11:$11,0)</f>
        <v>#N/A</v>
      </c>
      <c r="CS527" s="12" t="e">
        <f>MATCH(CONCATENATE("B ",TEXT($BR527,"mmm-yyyy")),Curves!$11:$11,0)</f>
        <v>#N/A</v>
      </c>
      <c r="CT527" s="12" t="e">
        <f>MATCH(CONCATENATE("DISC ",TEXT($BR527,"mmm-yyyy")),Curves!$11:$11,0)</f>
        <v>#N/A</v>
      </c>
      <c r="CU527" s="12"/>
      <c r="CV527" s="12" t="e">
        <f>MATCH(CONCATENATE("NG ",TEXT($BS527,"mmm-yyyy")),Curves!$11:$11,0)</f>
        <v>#N/A</v>
      </c>
      <c r="CW527" s="12" t="e">
        <f>MATCH(CONCATENATE("B ",TEXT($BS527,"mmm-yyyy")),Curves!$11:$11,0)</f>
        <v>#N/A</v>
      </c>
      <c r="CX527" s="12" t="e">
        <f>MATCH(CONCATENATE("DISC ",TEXT($BS527,"mmm-yyyy")),Curves!$11:$11,0)</f>
        <v>#N/A</v>
      </c>
      <c r="CY527" s="12"/>
      <c r="CZ527" s="12" t="e">
        <f>MATCH(CONCATENATE("NG ",TEXT($BT527,"mmm-yyyy")),Curves!$11:$11,0)</f>
        <v>#N/A</v>
      </c>
      <c r="DA527" s="12" t="e">
        <f>MATCH(CONCATENATE("B ",TEXT($BT527,"mmm-yyyy")),Curves!$11:$11,0)</f>
        <v>#N/A</v>
      </c>
      <c r="DB527" s="12" t="e">
        <f>MATCH(CONCATENATE("DISC ",TEXT($BT527,"mmm-yyyy")),Curves!$11:$11,0)</f>
        <v>#N/A</v>
      </c>
      <c r="DC527" s="12"/>
      <c r="DD527" s="12" t="e">
        <f>MATCH(CONCATENATE("NG ",TEXT($BU527,"mmm-yyyy")),Curves!$11:$11,0)</f>
        <v>#N/A</v>
      </c>
      <c r="DE527" s="12" t="e">
        <f>MATCH(CONCATENATE("B ",TEXT($BU527,"mmm-yyyy")),Curves!$11:$11,0)</f>
        <v>#N/A</v>
      </c>
      <c r="DF527" s="12" t="e">
        <f>MATCH(CONCATENATE("DISC ",TEXT($BU527,"mmm-yyyy")),Curves!$11:$11,0)</f>
        <v>#N/A</v>
      </c>
      <c r="DG527" s="12"/>
      <c r="DH527" s="12" t="e">
        <f>MATCH(CONCATENATE("NG ",TEXT($BV527,"mmm-yyyy")),Curves!$11:$11,0)</f>
        <v>#N/A</v>
      </c>
      <c r="DI527" s="12" t="e">
        <f>MATCH(CONCATENATE("B ",TEXT($BV527,"mmm-yyyy")),Curves!$11:$11,0)</f>
        <v>#N/A</v>
      </c>
      <c r="DJ527" s="12" t="e">
        <f>MATCH(CONCATENATE("DISC ",TEXT($BV527,"mmm-yyyy")),Curves!$11:$11,0)</f>
        <v>#N/A</v>
      </c>
      <c r="DL527" s="12" t="e">
        <f>MATCH(CONCATENATE("NG ",TEXT($BW527,"mmm-yyyy")),Curves!$11:$11,0)</f>
        <v>#N/A</v>
      </c>
      <c r="DM527" s="12" t="e">
        <f>MATCH(CONCATENATE("B ",TEXT($BW527,"mmm-yyyy")),Curves!$11:$11,0)</f>
        <v>#N/A</v>
      </c>
      <c r="DN527" s="12" t="e">
        <f>MATCH(CONCATENATE("DISC ",TEXT($BW527,"mmm-yyyy")),Curves!$11:$11,0)</f>
        <v>#N/A</v>
      </c>
      <c r="DP527" s="12" t="e">
        <f>MATCH(CONCATENATE("NG ",TEXT($BX527,"mmm-yyyy")),Curves!$11:$11,0)</f>
        <v>#N/A</v>
      </c>
      <c r="DQ527" s="12" t="e">
        <f>MATCH(CONCATENATE("B ",TEXT($BX527,"mmm-yyyy")),Curves!$11:$11,0)</f>
        <v>#N/A</v>
      </c>
      <c r="DR527" s="12" t="e">
        <f>MATCH(CONCATENATE("DISC ",TEXT($BX527,"mmm-yyyy")),Curves!$11:$11,0)</f>
        <v>#N/A</v>
      </c>
    </row>
    <row r="528" spans="2:122" x14ac:dyDescent="0.2">
      <c r="B528" s="6" t="str">
        <f t="shared" si="638"/>
        <v/>
      </c>
      <c r="C528" s="27" t="str">
        <f>IF(Curves!C537&lt;&gt;"",Curves!C537,"")</f>
        <v/>
      </c>
      <c r="D528" s="31"/>
      <c r="E528" s="20" t="e">
        <f t="shared" si="639"/>
        <v>#N/A</v>
      </c>
      <c r="F528" s="20" t="e">
        <f t="shared" si="640"/>
        <v>#N/A</v>
      </c>
      <c r="G528" s="20" t="e">
        <f t="shared" si="641"/>
        <v>#N/A</v>
      </c>
      <c r="H528" s="20" t="e">
        <f t="shared" si="642"/>
        <v>#N/A</v>
      </c>
      <c r="I528" s="20" t="e">
        <f t="shared" si="643"/>
        <v>#N/A</v>
      </c>
      <c r="J528" s="20" t="e">
        <f t="shared" si="644"/>
        <v>#N/A</v>
      </c>
      <c r="K528" s="20" t="e">
        <f t="shared" si="645"/>
        <v>#N/A</v>
      </c>
      <c r="L528" s="20" t="e">
        <f t="shared" si="646"/>
        <v>#N/A</v>
      </c>
      <c r="M528" s="20" t="e">
        <f t="shared" si="647"/>
        <v>#N/A</v>
      </c>
      <c r="N528" s="20" t="e">
        <f t="shared" si="648"/>
        <v>#N/A</v>
      </c>
      <c r="O528" s="21" t="e">
        <f t="shared" si="649"/>
        <v>#N/A</v>
      </c>
      <c r="P528" s="20"/>
      <c r="Q528" s="50" t="e">
        <f t="shared" si="650"/>
        <v>#N/A</v>
      </c>
      <c r="R528" s="50" t="e">
        <f t="shared" si="629"/>
        <v>#N/A</v>
      </c>
      <c r="S528" s="51" t="e">
        <f t="shared" si="651"/>
        <v>#N/A</v>
      </c>
      <c r="U528" s="34" t="e">
        <f>INDEX(Curves!$A$12:$AZ$907,$CA528,CB528)</f>
        <v>#N/A</v>
      </c>
      <c r="V528" s="34" t="e">
        <f>INDEX(Curves!$A$12:$AZ$907,$CA528,CC528)</f>
        <v>#N/A</v>
      </c>
      <c r="W528" s="34" t="e">
        <f>INDEX(Curves!$A$12:$AZ$907,$CA528,CD528)</f>
        <v>#N/A</v>
      </c>
      <c r="X528" s="34"/>
      <c r="Y528" s="34" t="e">
        <f>INDEX(Curves!$A$12:$AZ$907,$CA528,CF528)</f>
        <v>#N/A</v>
      </c>
      <c r="Z528" s="34" t="e">
        <f>INDEX(Curves!$A$12:$AZ$907,$CA528,CG528)</f>
        <v>#N/A</v>
      </c>
      <c r="AA528" s="34" t="e">
        <f>INDEX(Curves!$A$12:$AZ$907,$CA528,CH528)</f>
        <v>#N/A</v>
      </c>
      <c r="AB528" s="34"/>
      <c r="AC528" s="34" t="e">
        <f>INDEX(Curves!$A$12:$AZ$907,$CA528,CJ528)</f>
        <v>#N/A</v>
      </c>
      <c r="AD528" s="34" t="e">
        <f>INDEX(Curves!$A$12:$AZ$907,$CA528,CK528)</f>
        <v>#N/A</v>
      </c>
      <c r="AE528" s="34" t="e">
        <f>INDEX(Curves!$A$12:$AZ$907,$CA528,CL528)</f>
        <v>#N/A</v>
      </c>
      <c r="AF528" s="34"/>
      <c r="AG528" s="34" t="e">
        <f>INDEX(Curves!$A$12:$AZ$907,$CA528,CN528)</f>
        <v>#N/A</v>
      </c>
      <c r="AH528" s="34" t="e">
        <f>INDEX(Curves!$A$12:$AZ$907,$CA528,CO528)</f>
        <v>#N/A</v>
      </c>
      <c r="AI528" s="34" t="e">
        <f>INDEX(Curves!$A$12:$AZ$907,$CA528,CP528)</f>
        <v>#N/A</v>
      </c>
      <c r="AJ528" s="34"/>
      <c r="AK528" s="34" t="e">
        <f>INDEX(Curves!$A$12:$AZ$907,$CA528,CR528)</f>
        <v>#N/A</v>
      </c>
      <c r="AL528" s="34" t="e">
        <f>INDEX(Curves!$A$12:$AZ$907,$CA528,CS528)</f>
        <v>#N/A</v>
      </c>
      <c r="AM528" s="34" t="e">
        <f>INDEX(Curves!$A$12:$AZ$907,$CA528,CT528)</f>
        <v>#N/A</v>
      </c>
      <c r="AN528" s="34"/>
      <c r="AO528" s="34" t="e">
        <f>INDEX(Curves!$A$12:$AZ$907,$CA528,CV528)</f>
        <v>#N/A</v>
      </c>
      <c r="AP528" s="34" t="e">
        <f>INDEX(Curves!$A$12:$AZ$907,$CA528,CW528)</f>
        <v>#N/A</v>
      </c>
      <c r="AQ528" s="34" t="e">
        <f>INDEX(Curves!$A$12:$AZ$907,$CA528,CX528)</f>
        <v>#N/A</v>
      </c>
      <c r="AR528" s="34"/>
      <c r="AS528" s="34" t="e">
        <f>INDEX(Curves!$A$12:$AZ$907,$CA528,CZ528)</f>
        <v>#N/A</v>
      </c>
      <c r="AT528" s="34" t="e">
        <f>INDEX(Curves!$A$12:$AZ$907,$CA528,DA528)</f>
        <v>#N/A</v>
      </c>
      <c r="AU528" s="34" t="e">
        <f>INDEX(Curves!$A$12:$AZ$907,$CA528,DB528)</f>
        <v>#N/A</v>
      </c>
      <c r="AV528" s="34"/>
      <c r="AW528" s="34" t="e">
        <f>INDEX(Curves!$A$12:$AZ$907,$CA528,DD528)</f>
        <v>#N/A</v>
      </c>
      <c r="AX528" s="34" t="e">
        <f>INDEX(Curves!$A$12:$AZ$907,$CA528,DE528)</f>
        <v>#N/A</v>
      </c>
      <c r="AY528" s="34" t="e">
        <f>INDEX(Curves!$A$12:$AZ$907,$CA528,DF528)</f>
        <v>#N/A</v>
      </c>
      <c r="AZ528" s="34"/>
      <c r="BA528" s="34" t="e">
        <f>INDEX(Curves!$A$12:$AZ$907,$CA528,DH528)</f>
        <v>#N/A</v>
      </c>
      <c r="BB528" s="34" t="e">
        <f>INDEX(Curves!$A$12:$AZ$907,$CA528,DI528)</f>
        <v>#N/A</v>
      </c>
      <c r="BC528" s="34" t="e">
        <f>INDEX(Curves!$A$12:$AZ$907,$CA528,DJ528)</f>
        <v>#N/A</v>
      </c>
      <c r="BD528" s="34"/>
      <c r="BE528" s="34" t="e">
        <f>INDEX(Curves!$A$12:$AZ$907,$CA528,DL528)</f>
        <v>#N/A</v>
      </c>
      <c r="BF528" s="34" t="e">
        <f>INDEX(Curves!$A$12:$AZ$907,$CA528,DM528)</f>
        <v>#N/A</v>
      </c>
      <c r="BG528" s="34" t="e">
        <f>INDEX(Curves!$A$12:$AZ$907,$CA528,DN528)</f>
        <v>#N/A</v>
      </c>
      <c r="BH528" s="34"/>
      <c r="BI528" s="34" t="e">
        <f>INDEX(Curves!$A$12:$AZ$907,$CA528,DP528)</f>
        <v>#N/A</v>
      </c>
      <c r="BJ528" s="34" t="e">
        <f>INDEX(Curves!$A$12:$AZ$907,$CA528,DQ528)</f>
        <v>#N/A</v>
      </c>
      <c r="BK528" s="34" t="e">
        <f>INDEX(Curves!$A$12:$AZ$907,$CA528,DR528)</f>
        <v>#N/A</v>
      </c>
      <c r="BL528"/>
      <c r="BM528"/>
      <c r="BU528" s="10"/>
      <c r="BV528" s="10"/>
      <c r="BW528" s="10"/>
      <c r="CA528" s="12" t="e">
        <f>MATCH(C528,Curves!$C$12:$C$433,0)</f>
        <v>#N/A</v>
      </c>
      <c r="CB528" s="12" t="e">
        <f>MATCH(CONCATENATE("NG ",TEXT($BN528,"mmm-yyyy")),Curves!$11:$11,0)</f>
        <v>#N/A</v>
      </c>
      <c r="CC528" s="12" t="e">
        <f>MATCH(CONCATENATE("B ",TEXT($BN528,"mmm-yyyy")),Curves!$11:$11,0)</f>
        <v>#N/A</v>
      </c>
      <c r="CD528" s="12" t="e">
        <f>MATCH(CONCATENATE("DISC ",TEXT($BN528,"mmm-yyyy")),Curves!$11:$11,0)</f>
        <v>#N/A</v>
      </c>
      <c r="CE528" s="12"/>
      <c r="CF528" s="12" t="e">
        <f>MATCH(CONCATENATE("NG ",TEXT($BO528,"mmm-yyyy")),Curves!$11:$11,0)</f>
        <v>#N/A</v>
      </c>
      <c r="CG528" s="12" t="e">
        <f>MATCH(CONCATENATE("B ",TEXT($BO528,"mmm-yyyy")),Curves!$11:$11,0)</f>
        <v>#N/A</v>
      </c>
      <c r="CH528" s="12" t="e">
        <f>MATCH(CONCATENATE("DISC ",TEXT($BO528,"mmm-yyyy")),Curves!$11:$11,0)</f>
        <v>#N/A</v>
      </c>
      <c r="CI528" s="12"/>
      <c r="CJ528" s="12" t="e">
        <f>MATCH(CONCATENATE("NG ",TEXT($BP528,"mmm-yyyy")),Curves!$11:$11,0)</f>
        <v>#N/A</v>
      </c>
      <c r="CK528" s="12" t="e">
        <f>MATCH(CONCATENATE("B ",TEXT($BP528,"mmm-yyyy")),Curves!$11:$11,0)</f>
        <v>#N/A</v>
      </c>
      <c r="CL528" s="12" t="e">
        <f>MATCH(CONCATENATE("DISC ",TEXT($BP528,"mmm-yyyy")),Curves!$11:$11,0)</f>
        <v>#N/A</v>
      </c>
      <c r="CM528" s="12"/>
      <c r="CN528" s="12" t="e">
        <f>MATCH(CONCATENATE("NG ",TEXT($BQ528,"mmm-yyyy")),Curves!$11:$11,0)</f>
        <v>#N/A</v>
      </c>
      <c r="CO528" s="12" t="e">
        <f>MATCH(CONCATENATE("B ",TEXT($BQ528,"mmm-yyyy")),Curves!$11:$11,0)</f>
        <v>#N/A</v>
      </c>
      <c r="CP528" s="12" t="e">
        <f>MATCH(CONCATENATE("DISC ",TEXT($BQ528,"mmm-yyyy")),Curves!$11:$11,0)</f>
        <v>#N/A</v>
      </c>
      <c r="CQ528" s="12"/>
      <c r="CR528" s="12" t="e">
        <f>MATCH(CONCATENATE("NG ",TEXT($BR528,"mmm-yyyy")),Curves!$11:$11,0)</f>
        <v>#N/A</v>
      </c>
      <c r="CS528" s="12" t="e">
        <f>MATCH(CONCATENATE("B ",TEXT($BR528,"mmm-yyyy")),Curves!$11:$11,0)</f>
        <v>#N/A</v>
      </c>
      <c r="CT528" s="12" t="e">
        <f>MATCH(CONCATENATE("DISC ",TEXT($BR528,"mmm-yyyy")),Curves!$11:$11,0)</f>
        <v>#N/A</v>
      </c>
      <c r="CU528" s="12"/>
      <c r="CV528" s="12" t="e">
        <f>MATCH(CONCATENATE("NG ",TEXT($BS528,"mmm-yyyy")),Curves!$11:$11,0)</f>
        <v>#N/A</v>
      </c>
      <c r="CW528" s="12" t="e">
        <f>MATCH(CONCATENATE("B ",TEXT($BS528,"mmm-yyyy")),Curves!$11:$11,0)</f>
        <v>#N/A</v>
      </c>
      <c r="CX528" s="12" t="e">
        <f>MATCH(CONCATENATE("DISC ",TEXT($BS528,"mmm-yyyy")),Curves!$11:$11,0)</f>
        <v>#N/A</v>
      </c>
      <c r="CY528" s="12"/>
      <c r="CZ528" s="12" t="e">
        <f>MATCH(CONCATENATE("NG ",TEXT($BT528,"mmm-yyyy")),Curves!$11:$11,0)</f>
        <v>#N/A</v>
      </c>
      <c r="DA528" s="12" t="e">
        <f>MATCH(CONCATENATE("B ",TEXT($BT528,"mmm-yyyy")),Curves!$11:$11,0)</f>
        <v>#N/A</v>
      </c>
      <c r="DB528" s="12" t="e">
        <f>MATCH(CONCATENATE("DISC ",TEXT($BT528,"mmm-yyyy")),Curves!$11:$11,0)</f>
        <v>#N/A</v>
      </c>
      <c r="DC528" s="12"/>
      <c r="DD528" s="12" t="e">
        <f>MATCH(CONCATENATE("NG ",TEXT($BU528,"mmm-yyyy")),Curves!$11:$11,0)</f>
        <v>#N/A</v>
      </c>
      <c r="DE528" s="12" t="e">
        <f>MATCH(CONCATENATE("B ",TEXT($BU528,"mmm-yyyy")),Curves!$11:$11,0)</f>
        <v>#N/A</v>
      </c>
      <c r="DF528" s="12" t="e">
        <f>MATCH(CONCATENATE("DISC ",TEXT($BU528,"mmm-yyyy")),Curves!$11:$11,0)</f>
        <v>#N/A</v>
      </c>
      <c r="DG528" s="12"/>
      <c r="DH528" s="12" t="e">
        <f>MATCH(CONCATENATE("NG ",TEXT($BV528,"mmm-yyyy")),Curves!$11:$11,0)</f>
        <v>#N/A</v>
      </c>
      <c r="DI528" s="12" t="e">
        <f>MATCH(CONCATENATE("B ",TEXT($BV528,"mmm-yyyy")),Curves!$11:$11,0)</f>
        <v>#N/A</v>
      </c>
      <c r="DJ528" s="12" t="e">
        <f>MATCH(CONCATENATE("DISC ",TEXT($BV528,"mmm-yyyy")),Curves!$11:$11,0)</f>
        <v>#N/A</v>
      </c>
      <c r="DL528" s="12" t="e">
        <f>MATCH(CONCATENATE("NG ",TEXT($BW528,"mmm-yyyy")),Curves!$11:$11,0)</f>
        <v>#N/A</v>
      </c>
      <c r="DM528" s="12" t="e">
        <f>MATCH(CONCATENATE("B ",TEXT($BW528,"mmm-yyyy")),Curves!$11:$11,0)</f>
        <v>#N/A</v>
      </c>
      <c r="DN528" s="12" t="e">
        <f>MATCH(CONCATENATE("DISC ",TEXT($BW528,"mmm-yyyy")),Curves!$11:$11,0)</f>
        <v>#N/A</v>
      </c>
      <c r="DP528" s="12" t="e">
        <f>MATCH(CONCATENATE("NG ",TEXT($BX528,"mmm-yyyy")),Curves!$11:$11,0)</f>
        <v>#N/A</v>
      </c>
      <c r="DQ528" s="12" t="e">
        <f>MATCH(CONCATENATE("B ",TEXT($BX528,"mmm-yyyy")),Curves!$11:$11,0)</f>
        <v>#N/A</v>
      </c>
      <c r="DR528" s="12" t="e">
        <f>MATCH(CONCATENATE("DISC ",TEXT($BX528,"mmm-yyyy")),Curves!$11:$11,0)</f>
        <v>#N/A</v>
      </c>
    </row>
    <row r="529" spans="2:122" x14ac:dyDescent="0.2">
      <c r="B529" s="6" t="str">
        <f t="shared" si="638"/>
        <v/>
      </c>
      <c r="C529" s="27" t="str">
        <f>IF(Curves!C538&lt;&gt;"",Curves!C538,"")</f>
        <v/>
      </c>
      <c r="D529" s="31"/>
      <c r="E529" s="20" t="e">
        <f t="shared" si="639"/>
        <v>#N/A</v>
      </c>
      <c r="F529" s="20" t="e">
        <f t="shared" si="640"/>
        <v>#N/A</v>
      </c>
      <c r="G529" s="20" t="e">
        <f t="shared" si="641"/>
        <v>#N/A</v>
      </c>
      <c r="H529" s="20" t="e">
        <f t="shared" si="642"/>
        <v>#N/A</v>
      </c>
      <c r="I529" s="20" t="e">
        <f t="shared" si="643"/>
        <v>#N/A</v>
      </c>
      <c r="J529" s="20" t="e">
        <f t="shared" si="644"/>
        <v>#N/A</v>
      </c>
      <c r="K529" s="20" t="e">
        <f t="shared" si="645"/>
        <v>#N/A</v>
      </c>
      <c r="L529" s="20" t="e">
        <f t="shared" si="646"/>
        <v>#N/A</v>
      </c>
      <c r="M529" s="20" t="e">
        <f t="shared" si="647"/>
        <v>#N/A</v>
      </c>
      <c r="N529" s="20" t="e">
        <f t="shared" si="648"/>
        <v>#N/A</v>
      </c>
      <c r="O529" s="21" t="e">
        <f t="shared" si="649"/>
        <v>#N/A</v>
      </c>
      <c r="P529" s="20"/>
      <c r="Q529" s="50" t="e">
        <f t="shared" si="650"/>
        <v>#N/A</v>
      </c>
      <c r="R529" s="50" t="e">
        <f t="shared" si="629"/>
        <v>#N/A</v>
      </c>
      <c r="S529" s="51" t="e">
        <f t="shared" si="651"/>
        <v>#N/A</v>
      </c>
      <c r="U529" s="34" t="e">
        <f>INDEX(Curves!$A$12:$AZ$907,$CA529,CB529)</f>
        <v>#N/A</v>
      </c>
      <c r="V529" s="34" t="e">
        <f>INDEX(Curves!$A$12:$AZ$907,$CA529,CC529)</f>
        <v>#N/A</v>
      </c>
      <c r="W529" s="34" t="e">
        <f>INDEX(Curves!$A$12:$AZ$907,$CA529,CD529)</f>
        <v>#N/A</v>
      </c>
      <c r="X529" s="34"/>
      <c r="Y529" s="34" t="e">
        <f>INDEX(Curves!$A$12:$AZ$907,$CA529,CF529)</f>
        <v>#N/A</v>
      </c>
      <c r="Z529" s="34" t="e">
        <f>INDEX(Curves!$A$12:$AZ$907,$CA529,CG529)</f>
        <v>#N/A</v>
      </c>
      <c r="AA529" s="34" t="e">
        <f>INDEX(Curves!$A$12:$AZ$907,$CA529,CH529)</f>
        <v>#N/A</v>
      </c>
      <c r="AB529" s="34"/>
      <c r="AC529" s="34" t="e">
        <f>INDEX(Curves!$A$12:$AZ$907,$CA529,CJ529)</f>
        <v>#N/A</v>
      </c>
      <c r="AD529" s="34" t="e">
        <f>INDEX(Curves!$A$12:$AZ$907,$CA529,CK529)</f>
        <v>#N/A</v>
      </c>
      <c r="AE529" s="34" t="e">
        <f>INDEX(Curves!$A$12:$AZ$907,$CA529,CL529)</f>
        <v>#N/A</v>
      </c>
      <c r="AF529" s="34"/>
      <c r="AG529" s="34" t="e">
        <f>INDEX(Curves!$A$12:$AZ$907,$CA529,CN529)</f>
        <v>#N/A</v>
      </c>
      <c r="AH529" s="34" t="e">
        <f>INDEX(Curves!$A$12:$AZ$907,$CA529,CO529)</f>
        <v>#N/A</v>
      </c>
      <c r="AI529" s="34" t="e">
        <f>INDEX(Curves!$A$12:$AZ$907,$CA529,CP529)</f>
        <v>#N/A</v>
      </c>
      <c r="AJ529" s="34"/>
      <c r="AK529" s="34" t="e">
        <f>INDEX(Curves!$A$12:$AZ$907,$CA529,CR529)</f>
        <v>#N/A</v>
      </c>
      <c r="AL529" s="34" t="e">
        <f>INDEX(Curves!$A$12:$AZ$907,$CA529,CS529)</f>
        <v>#N/A</v>
      </c>
      <c r="AM529" s="34" t="e">
        <f>INDEX(Curves!$A$12:$AZ$907,$CA529,CT529)</f>
        <v>#N/A</v>
      </c>
      <c r="AN529" s="34"/>
      <c r="AO529" s="34" t="e">
        <f>INDEX(Curves!$A$12:$AZ$907,$CA529,CV529)</f>
        <v>#N/A</v>
      </c>
      <c r="AP529" s="34" t="e">
        <f>INDEX(Curves!$A$12:$AZ$907,$CA529,CW529)</f>
        <v>#N/A</v>
      </c>
      <c r="AQ529" s="34" t="e">
        <f>INDEX(Curves!$A$12:$AZ$907,$CA529,CX529)</f>
        <v>#N/A</v>
      </c>
      <c r="AR529" s="34"/>
      <c r="AS529" s="34" t="e">
        <f>INDEX(Curves!$A$12:$AZ$907,$CA529,CZ529)</f>
        <v>#N/A</v>
      </c>
      <c r="AT529" s="34" t="e">
        <f>INDEX(Curves!$A$12:$AZ$907,$CA529,DA529)</f>
        <v>#N/A</v>
      </c>
      <c r="AU529" s="34" t="e">
        <f>INDEX(Curves!$A$12:$AZ$907,$CA529,DB529)</f>
        <v>#N/A</v>
      </c>
      <c r="AV529" s="34"/>
      <c r="AW529" s="34" t="e">
        <f>INDEX(Curves!$A$12:$AZ$907,$CA529,DD529)</f>
        <v>#N/A</v>
      </c>
      <c r="AX529" s="34" t="e">
        <f>INDEX(Curves!$A$12:$AZ$907,$CA529,DE529)</f>
        <v>#N/A</v>
      </c>
      <c r="AY529" s="34" t="e">
        <f>INDEX(Curves!$A$12:$AZ$907,$CA529,DF529)</f>
        <v>#N/A</v>
      </c>
      <c r="AZ529" s="34"/>
      <c r="BA529" s="34" t="e">
        <f>INDEX(Curves!$A$12:$AZ$907,$CA529,DH529)</f>
        <v>#N/A</v>
      </c>
      <c r="BB529" s="34" t="e">
        <f>INDEX(Curves!$A$12:$AZ$907,$CA529,DI529)</f>
        <v>#N/A</v>
      </c>
      <c r="BC529" s="34" t="e">
        <f>INDEX(Curves!$A$12:$AZ$907,$CA529,DJ529)</f>
        <v>#N/A</v>
      </c>
      <c r="BD529" s="34"/>
      <c r="BE529" s="34" t="e">
        <f>INDEX(Curves!$A$12:$AZ$907,$CA529,DL529)</f>
        <v>#N/A</v>
      </c>
      <c r="BF529" s="34" t="e">
        <f>INDEX(Curves!$A$12:$AZ$907,$CA529,DM529)</f>
        <v>#N/A</v>
      </c>
      <c r="BG529" s="34" t="e">
        <f>INDEX(Curves!$A$12:$AZ$907,$CA529,DN529)</f>
        <v>#N/A</v>
      </c>
      <c r="BH529" s="34"/>
      <c r="BI529" s="34" t="e">
        <f>INDEX(Curves!$A$12:$AZ$907,$CA529,DP529)</f>
        <v>#N/A</v>
      </c>
      <c r="BJ529" s="34" t="e">
        <f>INDEX(Curves!$A$12:$AZ$907,$CA529,DQ529)</f>
        <v>#N/A</v>
      </c>
      <c r="BK529" s="34" t="e">
        <f>INDEX(Curves!$A$12:$AZ$907,$CA529,DR529)</f>
        <v>#N/A</v>
      </c>
      <c r="BL529"/>
      <c r="BM529"/>
      <c r="BU529" s="10"/>
      <c r="BV529" s="10"/>
      <c r="BW529" s="10"/>
      <c r="CA529" s="12" t="e">
        <f>MATCH(C529,Curves!$C$12:$C$433,0)</f>
        <v>#N/A</v>
      </c>
      <c r="CB529" s="12" t="e">
        <f>MATCH(CONCATENATE("NG ",TEXT($BN529,"mmm-yyyy")),Curves!$11:$11,0)</f>
        <v>#N/A</v>
      </c>
      <c r="CC529" s="12" t="e">
        <f>MATCH(CONCATENATE("B ",TEXT($BN529,"mmm-yyyy")),Curves!$11:$11,0)</f>
        <v>#N/A</v>
      </c>
      <c r="CD529" s="12" t="e">
        <f>MATCH(CONCATENATE("DISC ",TEXT($BN529,"mmm-yyyy")),Curves!$11:$11,0)</f>
        <v>#N/A</v>
      </c>
      <c r="CE529" s="12"/>
      <c r="CF529" s="12" t="e">
        <f>MATCH(CONCATENATE("NG ",TEXT($BO529,"mmm-yyyy")),Curves!$11:$11,0)</f>
        <v>#N/A</v>
      </c>
      <c r="CG529" s="12" t="e">
        <f>MATCH(CONCATENATE("B ",TEXT($BO529,"mmm-yyyy")),Curves!$11:$11,0)</f>
        <v>#N/A</v>
      </c>
      <c r="CH529" s="12" t="e">
        <f>MATCH(CONCATENATE("DISC ",TEXT($BO529,"mmm-yyyy")),Curves!$11:$11,0)</f>
        <v>#N/A</v>
      </c>
      <c r="CI529" s="12"/>
      <c r="CJ529" s="12" t="e">
        <f>MATCH(CONCATENATE("NG ",TEXT($BP529,"mmm-yyyy")),Curves!$11:$11,0)</f>
        <v>#N/A</v>
      </c>
      <c r="CK529" s="12" t="e">
        <f>MATCH(CONCATENATE("B ",TEXT($BP529,"mmm-yyyy")),Curves!$11:$11,0)</f>
        <v>#N/A</v>
      </c>
      <c r="CL529" s="12" t="e">
        <f>MATCH(CONCATENATE("DISC ",TEXT($BP529,"mmm-yyyy")),Curves!$11:$11,0)</f>
        <v>#N/A</v>
      </c>
      <c r="CM529" s="12"/>
      <c r="CN529" s="12" t="e">
        <f>MATCH(CONCATENATE("NG ",TEXT($BQ529,"mmm-yyyy")),Curves!$11:$11,0)</f>
        <v>#N/A</v>
      </c>
      <c r="CO529" s="12" t="e">
        <f>MATCH(CONCATENATE("B ",TEXT($BQ529,"mmm-yyyy")),Curves!$11:$11,0)</f>
        <v>#N/A</v>
      </c>
      <c r="CP529" s="12" t="e">
        <f>MATCH(CONCATENATE("DISC ",TEXT($BQ529,"mmm-yyyy")),Curves!$11:$11,0)</f>
        <v>#N/A</v>
      </c>
      <c r="CQ529" s="12"/>
      <c r="CR529" s="12" t="e">
        <f>MATCH(CONCATENATE("NG ",TEXT($BR529,"mmm-yyyy")),Curves!$11:$11,0)</f>
        <v>#N/A</v>
      </c>
      <c r="CS529" s="12" t="e">
        <f>MATCH(CONCATENATE("B ",TEXT($BR529,"mmm-yyyy")),Curves!$11:$11,0)</f>
        <v>#N/A</v>
      </c>
      <c r="CT529" s="12" t="e">
        <f>MATCH(CONCATENATE("DISC ",TEXT($BR529,"mmm-yyyy")),Curves!$11:$11,0)</f>
        <v>#N/A</v>
      </c>
      <c r="CU529" s="12"/>
      <c r="CV529" s="12" t="e">
        <f>MATCH(CONCATENATE("NG ",TEXT($BS529,"mmm-yyyy")),Curves!$11:$11,0)</f>
        <v>#N/A</v>
      </c>
      <c r="CW529" s="12" t="e">
        <f>MATCH(CONCATENATE("B ",TEXT($BS529,"mmm-yyyy")),Curves!$11:$11,0)</f>
        <v>#N/A</v>
      </c>
      <c r="CX529" s="12" t="e">
        <f>MATCH(CONCATENATE("DISC ",TEXT($BS529,"mmm-yyyy")),Curves!$11:$11,0)</f>
        <v>#N/A</v>
      </c>
      <c r="CY529" s="12"/>
      <c r="CZ529" s="12" t="e">
        <f>MATCH(CONCATENATE("NG ",TEXT($BT529,"mmm-yyyy")),Curves!$11:$11,0)</f>
        <v>#N/A</v>
      </c>
      <c r="DA529" s="12" t="e">
        <f>MATCH(CONCATENATE("B ",TEXT($BT529,"mmm-yyyy")),Curves!$11:$11,0)</f>
        <v>#N/A</v>
      </c>
      <c r="DB529" s="12" t="e">
        <f>MATCH(CONCATENATE("DISC ",TEXT($BT529,"mmm-yyyy")),Curves!$11:$11,0)</f>
        <v>#N/A</v>
      </c>
      <c r="DC529" s="12"/>
      <c r="DD529" s="12" t="e">
        <f>MATCH(CONCATENATE("NG ",TEXT($BU529,"mmm-yyyy")),Curves!$11:$11,0)</f>
        <v>#N/A</v>
      </c>
      <c r="DE529" s="12" t="e">
        <f>MATCH(CONCATENATE("B ",TEXT($BU529,"mmm-yyyy")),Curves!$11:$11,0)</f>
        <v>#N/A</v>
      </c>
      <c r="DF529" s="12" t="e">
        <f>MATCH(CONCATENATE("DISC ",TEXT($BU529,"mmm-yyyy")),Curves!$11:$11,0)</f>
        <v>#N/A</v>
      </c>
      <c r="DG529" s="12"/>
      <c r="DH529" s="12" t="e">
        <f>MATCH(CONCATENATE("NG ",TEXT($BV529,"mmm-yyyy")),Curves!$11:$11,0)</f>
        <v>#N/A</v>
      </c>
      <c r="DI529" s="12" t="e">
        <f>MATCH(CONCATENATE("B ",TEXT($BV529,"mmm-yyyy")),Curves!$11:$11,0)</f>
        <v>#N/A</v>
      </c>
      <c r="DJ529" s="12" t="e">
        <f>MATCH(CONCATENATE("DISC ",TEXT($BV529,"mmm-yyyy")),Curves!$11:$11,0)</f>
        <v>#N/A</v>
      </c>
      <c r="DL529" s="12" t="e">
        <f>MATCH(CONCATENATE("NG ",TEXT($BW529,"mmm-yyyy")),Curves!$11:$11,0)</f>
        <v>#N/A</v>
      </c>
      <c r="DM529" s="12" t="e">
        <f>MATCH(CONCATENATE("B ",TEXT($BW529,"mmm-yyyy")),Curves!$11:$11,0)</f>
        <v>#N/A</v>
      </c>
      <c r="DN529" s="12" t="e">
        <f>MATCH(CONCATENATE("DISC ",TEXT($BW529,"mmm-yyyy")),Curves!$11:$11,0)</f>
        <v>#N/A</v>
      </c>
      <c r="DP529" s="12" t="e">
        <f>MATCH(CONCATENATE("NG ",TEXT($BX529,"mmm-yyyy")),Curves!$11:$11,0)</f>
        <v>#N/A</v>
      </c>
      <c r="DQ529" s="12" t="e">
        <f>MATCH(CONCATENATE("B ",TEXT($BX529,"mmm-yyyy")),Curves!$11:$11,0)</f>
        <v>#N/A</v>
      </c>
      <c r="DR529" s="12" t="e">
        <f>MATCH(CONCATENATE("DISC ",TEXT($BX529,"mmm-yyyy")),Curves!$11:$11,0)</f>
        <v>#N/A</v>
      </c>
    </row>
    <row r="530" spans="2:122" x14ac:dyDescent="0.2">
      <c r="B530" s="6" t="str">
        <f t="shared" si="638"/>
        <v/>
      </c>
      <c r="C530" s="27" t="str">
        <f>IF(Curves!C539&lt;&gt;"",Curves!C539,"")</f>
        <v/>
      </c>
      <c r="D530" s="31"/>
      <c r="E530" s="20" t="e">
        <f t="shared" si="639"/>
        <v>#N/A</v>
      </c>
      <c r="F530" s="20" t="e">
        <f t="shared" si="640"/>
        <v>#N/A</v>
      </c>
      <c r="G530" s="20" t="e">
        <f t="shared" si="641"/>
        <v>#N/A</v>
      </c>
      <c r="H530" s="20" t="e">
        <f t="shared" si="642"/>
        <v>#N/A</v>
      </c>
      <c r="I530" s="20" t="e">
        <f t="shared" si="643"/>
        <v>#N/A</v>
      </c>
      <c r="J530" s="20" t="e">
        <f t="shared" si="644"/>
        <v>#N/A</v>
      </c>
      <c r="K530" s="20" t="e">
        <f t="shared" si="645"/>
        <v>#N/A</v>
      </c>
      <c r="L530" s="20" t="e">
        <f t="shared" si="646"/>
        <v>#N/A</v>
      </c>
      <c r="M530" s="20" t="e">
        <f t="shared" si="647"/>
        <v>#N/A</v>
      </c>
      <c r="N530" s="20" t="e">
        <f t="shared" si="648"/>
        <v>#N/A</v>
      </c>
      <c r="O530" s="21" t="e">
        <f t="shared" si="649"/>
        <v>#N/A</v>
      </c>
      <c r="P530" s="20"/>
      <c r="Q530" s="50" t="e">
        <f t="shared" si="650"/>
        <v>#N/A</v>
      </c>
      <c r="R530" s="50" t="e">
        <f t="shared" si="629"/>
        <v>#N/A</v>
      </c>
      <c r="S530" s="51" t="e">
        <f t="shared" si="651"/>
        <v>#N/A</v>
      </c>
      <c r="U530" s="34" t="e">
        <f>INDEX(Curves!$A$12:$AZ$907,$CA530,CB530)</f>
        <v>#N/A</v>
      </c>
      <c r="V530" s="34" t="e">
        <f>INDEX(Curves!$A$12:$AZ$907,$CA530,CC530)</f>
        <v>#N/A</v>
      </c>
      <c r="W530" s="34" t="e">
        <f>INDEX(Curves!$A$12:$AZ$907,$CA530,CD530)</f>
        <v>#N/A</v>
      </c>
      <c r="X530" s="34"/>
      <c r="Y530" s="34" t="e">
        <f>INDEX(Curves!$A$12:$AZ$907,$CA530,CF530)</f>
        <v>#N/A</v>
      </c>
      <c r="Z530" s="34" t="e">
        <f>INDEX(Curves!$A$12:$AZ$907,$CA530,CG530)</f>
        <v>#N/A</v>
      </c>
      <c r="AA530" s="34" t="e">
        <f>INDEX(Curves!$A$12:$AZ$907,$CA530,CH530)</f>
        <v>#N/A</v>
      </c>
      <c r="AB530" s="34"/>
      <c r="AC530" s="34" t="e">
        <f>INDEX(Curves!$A$12:$AZ$907,$CA530,CJ530)</f>
        <v>#N/A</v>
      </c>
      <c r="AD530" s="34" t="e">
        <f>INDEX(Curves!$A$12:$AZ$907,$CA530,CK530)</f>
        <v>#N/A</v>
      </c>
      <c r="AE530" s="34" t="e">
        <f>INDEX(Curves!$A$12:$AZ$907,$CA530,CL530)</f>
        <v>#N/A</v>
      </c>
      <c r="AF530" s="34"/>
      <c r="AG530" s="34" t="e">
        <f>INDEX(Curves!$A$12:$AZ$907,$CA530,CN530)</f>
        <v>#N/A</v>
      </c>
      <c r="AH530" s="34" t="e">
        <f>INDEX(Curves!$A$12:$AZ$907,$CA530,CO530)</f>
        <v>#N/A</v>
      </c>
      <c r="AI530" s="34" t="e">
        <f>INDEX(Curves!$A$12:$AZ$907,$CA530,CP530)</f>
        <v>#N/A</v>
      </c>
      <c r="AJ530" s="34"/>
      <c r="AK530" s="34" t="e">
        <f>INDEX(Curves!$A$12:$AZ$907,$CA530,CR530)</f>
        <v>#N/A</v>
      </c>
      <c r="AL530" s="34" t="e">
        <f>INDEX(Curves!$A$12:$AZ$907,$CA530,CS530)</f>
        <v>#N/A</v>
      </c>
      <c r="AM530" s="34" t="e">
        <f>INDEX(Curves!$A$12:$AZ$907,$CA530,CT530)</f>
        <v>#N/A</v>
      </c>
      <c r="AN530" s="34"/>
      <c r="AO530" s="34" t="e">
        <f>INDEX(Curves!$A$12:$AZ$907,$CA530,CV530)</f>
        <v>#N/A</v>
      </c>
      <c r="AP530" s="34" t="e">
        <f>INDEX(Curves!$A$12:$AZ$907,$CA530,CW530)</f>
        <v>#N/A</v>
      </c>
      <c r="AQ530" s="34" t="e">
        <f>INDEX(Curves!$A$12:$AZ$907,$CA530,CX530)</f>
        <v>#N/A</v>
      </c>
      <c r="AR530" s="34"/>
      <c r="AS530" s="34" t="e">
        <f>INDEX(Curves!$A$12:$AZ$907,$CA530,CZ530)</f>
        <v>#N/A</v>
      </c>
      <c r="AT530" s="34" t="e">
        <f>INDEX(Curves!$A$12:$AZ$907,$CA530,DA530)</f>
        <v>#N/A</v>
      </c>
      <c r="AU530" s="34" t="e">
        <f>INDEX(Curves!$A$12:$AZ$907,$CA530,DB530)</f>
        <v>#N/A</v>
      </c>
      <c r="AV530" s="34"/>
      <c r="AW530" s="34" t="e">
        <f>INDEX(Curves!$A$12:$AZ$907,$CA530,DD530)</f>
        <v>#N/A</v>
      </c>
      <c r="AX530" s="34" t="e">
        <f>INDEX(Curves!$A$12:$AZ$907,$CA530,DE530)</f>
        <v>#N/A</v>
      </c>
      <c r="AY530" s="34" t="e">
        <f>INDEX(Curves!$A$12:$AZ$907,$CA530,DF530)</f>
        <v>#N/A</v>
      </c>
      <c r="AZ530" s="34"/>
      <c r="BA530" s="34" t="e">
        <f>INDEX(Curves!$A$12:$AZ$907,$CA530,DH530)</f>
        <v>#N/A</v>
      </c>
      <c r="BB530" s="34" t="e">
        <f>INDEX(Curves!$A$12:$AZ$907,$CA530,DI530)</f>
        <v>#N/A</v>
      </c>
      <c r="BC530" s="34" t="e">
        <f>INDEX(Curves!$A$12:$AZ$907,$CA530,DJ530)</f>
        <v>#N/A</v>
      </c>
      <c r="BD530" s="34"/>
      <c r="BE530" s="34" t="e">
        <f>INDEX(Curves!$A$12:$AZ$907,$CA530,DL530)</f>
        <v>#N/A</v>
      </c>
      <c r="BF530" s="34" t="e">
        <f>INDEX(Curves!$A$12:$AZ$907,$CA530,DM530)</f>
        <v>#N/A</v>
      </c>
      <c r="BG530" s="34" t="e">
        <f>INDEX(Curves!$A$12:$AZ$907,$CA530,DN530)</f>
        <v>#N/A</v>
      </c>
      <c r="BH530" s="34"/>
      <c r="BI530" s="34" t="e">
        <f>INDEX(Curves!$A$12:$AZ$907,$CA530,DP530)</f>
        <v>#N/A</v>
      </c>
      <c r="BJ530" s="34" t="e">
        <f>INDEX(Curves!$A$12:$AZ$907,$CA530,DQ530)</f>
        <v>#N/A</v>
      </c>
      <c r="BK530" s="34" t="e">
        <f>INDEX(Curves!$A$12:$AZ$907,$CA530,DR530)</f>
        <v>#N/A</v>
      </c>
      <c r="BL530"/>
      <c r="BM530"/>
      <c r="BU530" s="10"/>
      <c r="BV530" s="10"/>
      <c r="BW530" s="10"/>
      <c r="CA530" s="12" t="e">
        <f>MATCH(C530,Curves!$C$12:$C$433,0)</f>
        <v>#N/A</v>
      </c>
      <c r="CB530" s="12" t="e">
        <f>MATCH(CONCATENATE("NG ",TEXT($BN530,"mmm-yyyy")),Curves!$11:$11,0)</f>
        <v>#N/A</v>
      </c>
      <c r="CC530" s="12" t="e">
        <f>MATCH(CONCATENATE("B ",TEXT($BN530,"mmm-yyyy")),Curves!$11:$11,0)</f>
        <v>#N/A</v>
      </c>
      <c r="CD530" s="12" t="e">
        <f>MATCH(CONCATENATE("DISC ",TEXT($BN530,"mmm-yyyy")),Curves!$11:$11,0)</f>
        <v>#N/A</v>
      </c>
      <c r="CE530" s="12"/>
      <c r="CF530" s="12" t="e">
        <f>MATCH(CONCATENATE("NG ",TEXT($BO530,"mmm-yyyy")),Curves!$11:$11,0)</f>
        <v>#N/A</v>
      </c>
      <c r="CG530" s="12" t="e">
        <f>MATCH(CONCATENATE("B ",TEXT($BO530,"mmm-yyyy")),Curves!$11:$11,0)</f>
        <v>#N/A</v>
      </c>
      <c r="CH530" s="12" t="e">
        <f>MATCH(CONCATENATE("DISC ",TEXT($BO530,"mmm-yyyy")),Curves!$11:$11,0)</f>
        <v>#N/A</v>
      </c>
      <c r="CI530" s="12"/>
      <c r="CJ530" s="12" t="e">
        <f>MATCH(CONCATENATE("NG ",TEXT($BP530,"mmm-yyyy")),Curves!$11:$11,0)</f>
        <v>#N/A</v>
      </c>
      <c r="CK530" s="12" t="e">
        <f>MATCH(CONCATENATE("B ",TEXT($BP530,"mmm-yyyy")),Curves!$11:$11,0)</f>
        <v>#N/A</v>
      </c>
      <c r="CL530" s="12" t="e">
        <f>MATCH(CONCATENATE("DISC ",TEXT($BP530,"mmm-yyyy")),Curves!$11:$11,0)</f>
        <v>#N/A</v>
      </c>
      <c r="CM530" s="12"/>
      <c r="CN530" s="12" t="e">
        <f>MATCH(CONCATENATE("NG ",TEXT($BQ530,"mmm-yyyy")),Curves!$11:$11,0)</f>
        <v>#N/A</v>
      </c>
      <c r="CO530" s="12" t="e">
        <f>MATCH(CONCATENATE("B ",TEXT($BQ530,"mmm-yyyy")),Curves!$11:$11,0)</f>
        <v>#N/A</v>
      </c>
      <c r="CP530" s="12" t="e">
        <f>MATCH(CONCATENATE("DISC ",TEXT($BQ530,"mmm-yyyy")),Curves!$11:$11,0)</f>
        <v>#N/A</v>
      </c>
      <c r="CQ530" s="12"/>
      <c r="CR530" s="12" t="e">
        <f>MATCH(CONCATENATE("NG ",TEXT($BR530,"mmm-yyyy")),Curves!$11:$11,0)</f>
        <v>#N/A</v>
      </c>
      <c r="CS530" s="12" t="e">
        <f>MATCH(CONCATENATE("B ",TEXT($BR530,"mmm-yyyy")),Curves!$11:$11,0)</f>
        <v>#N/A</v>
      </c>
      <c r="CT530" s="12" t="e">
        <f>MATCH(CONCATENATE("DISC ",TEXT($BR530,"mmm-yyyy")),Curves!$11:$11,0)</f>
        <v>#N/A</v>
      </c>
      <c r="CU530" s="12"/>
      <c r="CV530" s="12" t="e">
        <f>MATCH(CONCATENATE("NG ",TEXT($BS530,"mmm-yyyy")),Curves!$11:$11,0)</f>
        <v>#N/A</v>
      </c>
      <c r="CW530" s="12" t="e">
        <f>MATCH(CONCATENATE("B ",TEXT($BS530,"mmm-yyyy")),Curves!$11:$11,0)</f>
        <v>#N/A</v>
      </c>
      <c r="CX530" s="12" t="e">
        <f>MATCH(CONCATENATE("DISC ",TEXT($BS530,"mmm-yyyy")),Curves!$11:$11,0)</f>
        <v>#N/A</v>
      </c>
      <c r="CY530" s="12"/>
      <c r="CZ530" s="12" t="e">
        <f>MATCH(CONCATENATE("NG ",TEXT($BT530,"mmm-yyyy")),Curves!$11:$11,0)</f>
        <v>#N/A</v>
      </c>
      <c r="DA530" s="12" t="e">
        <f>MATCH(CONCATENATE("B ",TEXT($BT530,"mmm-yyyy")),Curves!$11:$11,0)</f>
        <v>#N/A</v>
      </c>
      <c r="DB530" s="12" t="e">
        <f>MATCH(CONCATENATE("DISC ",TEXT($BT530,"mmm-yyyy")),Curves!$11:$11,0)</f>
        <v>#N/A</v>
      </c>
      <c r="DC530" s="12"/>
      <c r="DD530" s="12" t="e">
        <f>MATCH(CONCATENATE("NG ",TEXT($BU530,"mmm-yyyy")),Curves!$11:$11,0)</f>
        <v>#N/A</v>
      </c>
      <c r="DE530" s="12" t="e">
        <f>MATCH(CONCATENATE("B ",TEXT($BU530,"mmm-yyyy")),Curves!$11:$11,0)</f>
        <v>#N/A</v>
      </c>
      <c r="DF530" s="12" t="e">
        <f>MATCH(CONCATENATE("DISC ",TEXT($BU530,"mmm-yyyy")),Curves!$11:$11,0)</f>
        <v>#N/A</v>
      </c>
      <c r="DG530" s="12"/>
      <c r="DH530" s="12" t="e">
        <f>MATCH(CONCATENATE("NG ",TEXT($BV530,"mmm-yyyy")),Curves!$11:$11,0)</f>
        <v>#N/A</v>
      </c>
      <c r="DI530" s="12" t="e">
        <f>MATCH(CONCATENATE("B ",TEXT($BV530,"mmm-yyyy")),Curves!$11:$11,0)</f>
        <v>#N/A</v>
      </c>
      <c r="DJ530" s="12" t="e">
        <f>MATCH(CONCATENATE("DISC ",TEXT($BV530,"mmm-yyyy")),Curves!$11:$11,0)</f>
        <v>#N/A</v>
      </c>
      <c r="DL530" s="12" t="e">
        <f>MATCH(CONCATENATE("NG ",TEXT($BW530,"mmm-yyyy")),Curves!$11:$11,0)</f>
        <v>#N/A</v>
      </c>
      <c r="DM530" s="12" t="e">
        <f>MATCH(CONCATENATE("B ",TEXT($BW530,"mmm-yyyy")),Curves!$11:$11,0)</f>
        <v>#N/A</v>
      </c>
      <c r="DN530" s="12" t="e">
        <f>MATCH(CONCATENATE("DISC ",TEXT($BW530,"mmm-yyyy")),Curves!$11:$11,0)</f>
        <v>#N/A</v>
      </c>
      <c r="DP530" s="12" t="e">
        <f>MATCH(CONCATENATE("NG ",TEXT($BX530,"mmm-yyyy")),Curves!$11:$11,0)</f>
        <v>#N/A</v>
      </c>
      <c r="DQ530" s="12" t="e">
        <f>MATCH(CONCATENATE("B ",TEXT($BX530,"mmm-yyyy")),Curves!$11:$11,0)</f>
        <v>#N/A</v>
      </c>
      <c r="DR530" s="12" t="e">
        <f>MATCH(CONCATENATE("DISC ",TEXT($BX530,"mmm-yyyy")),Curves!$11:$11,0)</f>
        <v>#N/A</v>
      </c>
    </row>
    <row r="531" spans="2:122" x14ac:dyDescent="0.2">
      <c r="B531" s="6" t="str">
        <f t="shared" si="638"/>
        <v/>
      </c>
      <c r="C531" s="27" t="str">
        <f>IF(Curves!C540&lt;&gt;"",Curves!C540,"")</f>
        <v/>
      </c>
      <c r="D531" s="31"/>
      <c r="E531" s="20" t="e">
        <f t="shared" si="639"/>
        <v>#N/A</v>
      </c>
      <c r="F531" s="20" t="e">
        <f t="shared" si="640"/>
        <v>#N/A</v>
      </c>
      <c r="G531" s="20" t="e">
        <f t="shared" si="641"/>
        <v>#N/A</v>
      </c>
      <c r="H531" s="20" t="e">
        <f t="shared" si="642"/>
        <v>#N/A</v>
      </c>
      <c r="I531" s="20" t="e">
        <f t="shared" si="643"/>
        <v>#N/A</v>
      </c>
      <c r="J531" s="20" t="e">
        <f t="shared" si="644"/>
        <v>#N/A</v>
      </c>
      <c r="K531" s="20" t="e">
        <f t="shared" si="645"/>
        <v>#N/A</v>
      </c>
      <c r="L531" s="20" t="e">
        <f t="shared" si="646"/>
        <v>#N/A</v>
      </c>
      <c r="M531" s="20" t="e">
        <f t="shared" si="647"/>
        <v>#N/A</v>
      </c>
      <c r="N531" s="20" t="e">
        <f t="shared" si="648"/>
        <v>#N/A</v>
      </c>
      <c r="O531" s="21" t="e">
        <f t="shared" si="649"/>
        <v>#N/A</v>
      </c>
      <c r="P531" s="20"/>
      <c r="Q531" s="50" t="e">
        <f t="shared" si="650"/>
        <v>#N/A</v>
      </c>
      <c r="R531" s="50" t="e">
        <f t="shared" si="629"/>
        <v>#N/A</v>
      </c>
      <c r="S531" s="51" t="e">
        <f t="shared" si="651"/>
        <v>#N/A</v>
      </c>
      <c r="U531" s="34" t="e">
        <f>INDEX(Curves!$A$12:$AZ$907,$CA531,CB531)</f>
        <v>#N/A</v>
      </c>
      <c r="V531" s="34" t="e">
        <f>INDEX(Curves!$A$12:$AZ$907,$CA531,CC531)</f>
        <v>#N/A</v>
      </c>
      <c r="W531" s="34" t="e">
        <f>INDEX(Curves!$A$12:$AZ$907,$CA531,CD531)</f>
        <v>#N/A</v>
      </c>
      <c r="X531" s="34"/>
      <c r="Y531" s="34" t="e">
        <f>INDEX(Curves!$A$12:$AZ$907,$CA531,CF531)</f>
        <v>#N/A</v>
      </c>
      <c r="Z531" s="34" t="e">
        <f>INDEX(Curves!$A$12:$AZ$907,$CA531,CG531)</f>
        <v>#N/A</v>
      </c>
      <c r="AA531" s="34" t="e">
        <f>INDEX(Curves!$A$12:$AZ$907,$CA531,CH531)</f>
        <v>#N/A</v>
      </c>
      <c r="AB531" s="34"/>
      <c r="AC531" s="34" t="e">
        <f>INDEX(Curves!$A$12:$AZ$907,$CA531,CJ531)</f>
        <v>#N/A</v>
      </c>
      <c r="AD531" s="34" t="e">
        <f>INDEX(Curves!$A$12:$AZ$907,$CA531,CK531)</f>
        <v>#N/A</v>
      </c>
      <c r="AE531" s="34" t="e">
        <f>INDEX(Curves!$A$12:$AZ$907,$CA531,CL531)</f>
        <v>#N/A</v>
      </c>
      <c r="AF531" s="34"/>
      <c r="AG531" s="34" t="e">
        <f>INDEX(Curves!$A$12:$AZ$907,$CA531,CN531)</f>
        <v>#N/A</v>
      </c>
      <c r="AH531" s="34" t="e">
        <f>INDEX(Curves!$A$12:$AZ$907,$CA531,CO531)</f>
        <v>#N/A</v>
      </c>
      <c r="AI531" s="34" t="e">
        <f>INDEX(Curves!$A$12:$AZ$907,$CA531,CP531)</f>
        <v>#N/A</v>
      </c>
      <c r="AJ531" s="34"/>
      <c r="AK531" s="34" t="e">
        <f>INDEX(Curves!$A$12:$AZ$907,$CA531,CR531)</f>
        <v>#N/A</v>
      </c>
      <c r="AL531" s="34" t="e">
        <f>INDEX(Curves!$A$12:$AZ$907,$CA531,CS531)</f>
        <v>#N/A</v>
      </c>
      <c r="AM531" s="34" t="e">
        <f>INDEX(Curves!$A$12:$AZ$907,$CA531,CT531)</f>
        <v>#N/A</v>
      </c>
      <c r="AN531" s="34"/>
      <c r="AO531" s="34" t="e">
        <f>INDEX(Curves!$A$12:$AZ$907,$CA531,CV531)</f>
        <v>#N/A</v>
      </c>
      <c r="AP531" s="34" t="e">
        <f>INDEX(Curves!$A$12:$AZ$907,$CA531,CW531)</f>
        <v>#N/A</v>
      </c>
      <c r="AQ531" s="34" t="e">
        <f>INDEX(Curves!$A$12:$AZ$907,$CA531,CX531)</f>
        <v>#N/A</v>
      </c>
      <c r="AR531" s="34"/>
      <c r="AS531" s="34" t="e">
        <f>INDEX(Curves!$A$12:$AZ$907,$CA531,CZ531)</f>
        <v>#N/A</v>
      </c>
      <c r="AT531" s="34" t="e">
        <f>INDEX(Curves!$A$12:$AZ$907,$CA531,DA531)</f>
        <v>#N/A</v>
      </c>
      <c r="AU531" s="34" t="e">
        <f>INDEX(Curves!$A$12:$AZ$907,$CA531,DB531)</f>
        <v>#N/A</v>
      </c>
      <c r="AV531" s="34"/>
      <c r="AW531" s="34" t="e">
        <f>INDEX(Curves!$A$12:$AZ$907,$CA531,DD531)</f>
        <v>#N/A</v>
      </c>
      <c r="AX531" s="34" t="e">
        <f>INDEX(Curves!$A$12:$AZ$907,$CA531,DE531)</f>
        <v>#N/A</v>
      </c>
      <c r="AY531" s="34" t="e">
        <f>INDEX(Curves!$A$12:$AZ$907,$CA531,DF531)</f>
        <v>#N/A</v>
      </c>
      <c r="AZ531" s="34"/>
      <c r="BA531" s="34" t="e">
        <f>INDEX(Curves!$A$12:$AZ$907,$CA531,DH531)</f>
        <v>#N/A</v>
      </c>
      <c r="BB531" s="34" t="e">
        <f>INDEX(Curves!$A$12:$AZ$907,$CA531,DI531)</f>
        <v>#N/A</v>
      </c>
      <c r="BC531" s="34" t="e">
        <f>INDEX(Curves!$A$12:$AZ$907,$CA531,DJ531)</f>
        <v>#N/A</v>
      </c>
      <c r="BD531" s="34"/>
      <c r="BE531" s="34" t="e">
        <f>INDEX(Curves!$A$12:$AZ$907,$CA531,DL531)</f>
        <v>#N/A</v>
      </c>
      <c r="BF531" s="34" t="e">
        <f>INDEX(Curves!$A$12:$AZ$907,$CA531,DM531)</f>
        <v>#N/A</v>
      </c>
      <c r="BG531" s="34" t="e">
        <f>INDEX(Curves!$A$12:$AZ$907,$CA531,DN531)</f>
        <v>#N/A</v>
      </c>
      <c r="BH531" s="34"/>
      <c r="BI531" s="34" t="e">
        <f>INDEX(Curves!$A$12:$AZ$907,$CA531,DP531)</f>
        <v>#N/A</v>
      </c>
      <c r="BJ531" s="34" t="e">
        <f>INDEX(Curves!$A$12:$AZ$907,$CA531,DQ531)</f>
        <v>#N/A</v>
      </c>
      <c r="BK531" s="34" t="e">
        <f>INDEX(Curves!$A$12:$AZ$907,$CA531,DR531)</f>
        <v>#N/A</v>
      </c>
      <c r="BL531"/>
      <c r="BM531"/>
      <c r="BU531" s="10"/>
      <c r="BV531" s="10"/>
      <c r="BW531" s="10"/>
      <c r="CA531" s="12" t="e">
        <f>MATCH(C531,Curves!$C$12:$C$433,0)</f>
        <v>#N/A</v>
      </c>
      <c r="CB531" s="12" t="e">
        <f>MATCH(CONCATENATE("NG ",TEXT($BN531,"mmm-yyyy")),Curves!$11:$11,0)</f>
        <v>#N/A</v>
      </c>
      <c r="CC531" s="12" t="e">
        <f>MATCH(CONCATENATE("B ",TEXT($BN531,"mmm-yyyy")),Curves!$11:$11,0)</f>
        <v>#N/A</v>
      </c>
      <c r="CD531" s="12" t="e">
        <f>MATCH(CONCATENATE("DISC ",TEXT($BN531,"mmm-yyyy")),Curves!$11:$11,0)</f>
        <v>#N/A</v>
      </c>
      <c r="CE531" s="12"/>
      <c r="CF531" s="12" t="e">
        <f>MATCH(CONCATENATE("NG ",TEXT($BO531,"mmm-yyyy")),Curves!$11:$11,0)</f>
        <v>#N/A</v>
      </c>
      <c r="CG531" s="12" t="e">
        <f>MATCH(CONCATENATE("B ",TEXT($BO531,"mmm-yyyy")),Curves!$11:$11,0)</f>
        <v>#N/A</v>
      </c>
      <c r="CH531" s="12" t="e">
        <f>MATCH(CONCATENATE("DISC ",TEXT($BO531,"mmm-yyyy")),Curves!$11:$11,0)</f>
        <v>#N/A</v>
      </c>
      <c r="CI531" s="12"/>
      <c r="CJ531" s="12" t="e">
        <f>MATCH(CONCATENATE("NG ",TEXT($BP531,"mmm-yyyy")),Curves!$11:$11,0)</f>
        <v>#N/A</v>
      </c>
      <c r="CK531" s="12" t="e">
        <f>MATCH(CONCATENATE("B ",TEXT($BP531,"mmm-yyyy")),Curves!$11:$11,0)</f>
        <v>#N/A</v>
      </c>
      <c r="CL531" s="12" t="e">
        <f>MATCH(CONCATENATE("DISC ",TEXT($BP531,"mmm-yyyy")),Curves!$11:$11,0)</f>
        <v>#N/A</v>
      </c>
      <c r="CM531" s="12"/>
      <c r="CN531" s="12" t="e">
        <f>MATCH(CONCATENATE("NG ",TEXT($BQ531,"mmm-yyyy")),Curves!$11:$11,0)</f>
        <v>#N/A</v>
      </c>
      <c r="CO531" s="12" t="e">
        <f>MATCH(CONCATENATE("B ",TEXT($BQ531,"mmm-yyyy")),Curves!$11:$11,0)</f>
        <v>#N/A</v>
      </c>
      <c r="CP531" s="12" t="e">
        <f>MATCH(CONCATENATE("DISC ",TEXT($BQ531,"mmm-yyyy")),Curves!$11:$11,0)</f>
        <v>#N/A</v>
      </c>
      <c r="CQ531" s="12"/>
      <c r="CR531" s="12" t="e">
        <f>MATCH(CONCATENATE("NG ",TEXT($BR531,"mmm-yyyy")),Curves!$11:$11,0)</f>
        <v>#N/A</v>
      </c>
      <c r="CS531" s="12" t="e">
        <f>MATCH(CONCATENATE("B ",TEXT($BR531,"mmm-yyyy")),Curves!$11:$11,0)</f>
        <v>#N/A</v>
      </c>
      <c r="CT531" s="12" t="e">
        <f>MATCH(CONCATENATE("DISC ",TEXT($BR531,"mmm-yyyy")),Curves!$11:$11,0)</f>
        <v>#N/A</v>
      </c>
      <c r="CU531" s="12"/>
      <c r="CV531" s="12" t="e">
        <f>MATCH(CONCATENATE("NG ",TEXT($BS531,"mmm-yyyy")),Curves!$11:$11,0)</f>
        <v>#N/A</v>
      </c>
      <c r="CW531" s="12" t="e">
        <f>MATCH(CONCATENATE("B ",TEXT($BS531,"mmm-yyyy")),Curves!$11:$11,0)</f>
        <v>#N/A</v>
      </c>
      <c r="CX531" s="12" t="e">
        <f>MATCH(CONCATENATE("DISC ",TEXT($BS531,"mmm-yyyy")),Curves!$11:$11,0)</f>
        <v>#N/A</v>
      </c>
      <c r="CY531" s="12"/>
      <c r="CZ531" s="12" t="e">
        <f>MATCH(CONCATENATE("NG ",TEXT($BT531,"mmm-yyyy")),Curves!$11:$11,0)</f>
        <v>#N/A</v>
      </c>
      <c r="DA531" s="12" t="e">
        <f>MATCH(CONCATENATE("B ",TEXT($BT531,"mmm-yyyy")),Curves!$11:$11,0)</f>
        <v>#N/A</v>
      </c>
      <c r="DB531" s="12" t="e">
        <f>MATCH(CONCATENATE("DISC ",TEXT($BT531,"mmm-yyyy")),Curves!$11:$11,0)</f>
        <v>#N/A</v>
      </c>
      <c r="DC531" s="12"/>
      <c r="DD531" s="12" t="e">
        <f>MATCH(CONCATENATE("NG ",TEXT($BU531,"mmm-yyyy")),Curves!$11:$11,0)</f>
        <v>#N/A</v>
      </c>
      <c r="DE531" s="12" t="e">
        <f>MATCH(CONCATENATE("B ",TEXT($BU531,"mmm-yyyy")),Curves!$11:$11,0)</f>
        <v>#N/A</v>
      </c>
      <c r="DF531" s="12" t="e">
        <f>MATCH(CONCATENATE("DISC ",TEXT($BU531,"mmm-yyyy")),Curves!$11:$11,0)</f>
        <v>#N/A</v>
      </c>
      <c r="DG531" s="12"/>
      <c r="DH531" s="12" t="e">
        <f>MATCH(CONCATENATE("NG ",TEXT($BV531,"mmm-yyyy")),Curves!$11:$11,0)</f>
        <v>#N/A</v>
      </c>
      <c r="DI531" s="12" t="e">
        <f>MATCH(CONCATENATE("B ",TEXT($BV531,"mmm-yyyy")),Curves!$11:$11,0)</f>
        <v>#N/A</v>
      </c>
      <c r="DJ531" s="12" t="e">
        <f>MATCH(CONCATENATE("DISC ",TEXT($BV531,"mmm-yyyy")),Curves!$11:$11,0)</f>
        <v>#N/A</v>
      </c>
      <c r="DL531" s="12" t="e">
        <f>MATCH(CONCATENATE("NG ",TEXT($BW531,"mmm-yyyy")),Curves!$11:$11,0)</f>
        <v>#N/A</v>
      </c>
      <c r="DM531" s="12" t="e">
        <f>MATCH(CONCATENATE("B ",TEXT($BW531,"mmm-yyyy")),Curves!$11:$11,0)</f>
        <v>#N/A</v>
      </c>
      <c r="DN531" s="12" t="e">
        <f>MATCH(CONCATENATE("DISC ",TEXT($BW531,"mmm-yyyy")),Curves!$11:$11,0)</f>
        <v>#N/A</v>
      </c>
      <c r="DP531" s="12" t="e">
        <f>MATCH(CONCATENATE("NG ",TEXT($BX531,"mmm-yyyy")),Curves!$11:$11,0)</f>
        <v>#N/A</v>
      </c>
      <c r="DQ531" s="12" t="e">
        <f>MATCH(CONCATENATE("B ",TEXT($BX531,"mmm-yyyy")),Curves!$11:$11,0)</f>
        <v>#N/A</v>
      </c>
      <c r="DR531" s="12" t="e">
        <f>MATCH(CONCATENATE("DISC ",TEXT($BX531,"mmm-yyyy")),Curves!$11:$11,0)</f>
        <v>#N/A</v>
      </c>
    </row>
    <row r="532" spans="2:122" x14ac:dyDescent="0.2">
      <c r="B532" s="6" t="str">
        <f t="shared" si="638"/>
        <v/>
      </c>
      <c r="C532" s="27" t="str">
        <f>IF(Curves!C541&lt;&gt;"",Curves!C541,"")</f>
        <v/>
      </c>
      <c r="D532" s="31"/>
      <c r="E532" s="20" t="e">
        <f t="shared" si="639"/>
        <v>#N/A</v>
      </c>
      <c r="F532" s="20" t="e">
        <f t="shared" si="640"/>
        <v>#N/A</v>
      </c>
      <c r="G532" s="20" t="e">
        <f t="shared" si="641"/>
        <v>#N/A</v>
      </c>
      <c r="H532" s="20" t="e">
        <f t="shared" si="642"/>
        <v>#N/A</v>
      </c>
      <c r="I532" s="20" t="e">
        <f t="shared" si="643"/>
        <v>#N/A</v>
      </c>
      <c r="J532" s="20" t="e">
        <f t="shared" si="644"/>
        <v>#N/A</v>
      </c>
      <c r="K532" s="20" t="e">
        <f t="shared" si="645"/>
        <v>#N/A</v>
      </c>
      <c r="L532" s="20" t="e">
        <f t="shared" si="646"/>
        <v>#N/A</v>
      </c>
      <c r="M532" s="20" t="e">
        <f t="shared" si="647"/>
        <v>#N/A</v>
      </c>
      <c r="N532" s="20" t="e">
        <f t="shared" si="648"/>
        <v>#N/A</v>
      </c>
      <c r="O532" s="21" t="e">
        <f t="shared" si="649"/>
        <v>#N/A</v>
      </c>
      <c r="P532" s="20"/>
      <c r="Q532" s="50" t="e">
        <f t="shared" si="650"/>
        <v>#N/A</v>
      </c>
      <c r="R532" s="50" t="e">
        <f t="shared" si="629"/>
        <v>#N/A</v>
      </c>
      <c r="S532" s="51" t="e">
        <f t="shared" si="651"/>
        <v>#N/A</v>
      </c>
      <c r="U532" s="34" t="e">
        <f>INDEX(Curves!$A$12:$AZ$907,$CA532,CB532)</f>
        <v>#N/A</v>
      </c>
      <c r="V532" s="34" t="e">
        <f>INDEX(Curves!$A$12:$AZ$907,$CA532,CC532)</f>
        <v>#N/A</v>
      </c>
      <c r="W532" s="34" t="e">
        <f>INDEX(Curves!$A$12:$AZ$907,$CA532,CD532)</f>
        <v>#N/A</v>
      </c>
      <c r="X532" s="34"/>
      <c r="Y532" s="34" t="e">
        <f>INDEX(Curves!$A$12:$AZ$907,$CA532,CF532)</f>
        <v>#N/A</v>
      </c>
      <c r="Z532" s="34" t="e">
        <f>INDEX(Curves!$A$12:$AZ$907,$CA532,CG532)</f>
        <v>#N/A</v>
      </c>
      <c r="AA532" s="34" t="e">
        <f>INDEX(Curves!$A$12:$AZ$907,$CA532,CH532)</f>
        <v>#N/A</v>
      </c>
      <c r="AB532" s="34"/>
      <c r="AC532" s="34" t="e">
        <f>INDEX(Curves!$A$12:$AZ$907,$CA532,CJ532)</f>
        <v>#N/A</v>
      </c>
      <c r="AD532" s="34" t="e">
        <f>INDEX(Curves!$A$12:$AZ$907,$CA532,CK532)</f>
        <v>#N/A</v>
      </c>
      <c r="AE532" s="34" t="e">
        <f>INDEX(Curves!$A$12:$AZ$907,$CA532,CL532)</f>
        <v>#N/A</v>
      </c>
      <c r="AF532" s="34"/>
      <c r="AG532" s="34" t="e">
        <f>INDEX(Curves!$A$12:$AZ$907,$CA532,CN532)</f>
        <v>#N/A</v>
      </c>
      <c r="AH532" s="34" t="e">
        <f>INDEX(Curves!$A$12:$AZ$907,$CA532,CO532)</f>
        <v>#N/A</v>
      </c>
      <c r="AI532" s="34" t="e">
        <f>INDEX(Curves!$A$12:$AZ$907,$CA532,CP532)</f>
        <v>#N/A</v>
      </c>
      <c r="AJ532" s="34"/>
      <c r="AK532" s="34" t="e">
        <f>INDEX(Curves!$A$12:$AZ$907,$CA532,CR532)</f>
        <v>#N/A</v>
      </c>
      <c r="AL532" s="34" t="e">
        <f>INDEX(Curves!$A$12:$AZ$907,$CA532,CS532)</f>
        <v>#N/A</v>
      </c>
      <c r="AM532" s="34" t="e">
        <f>INDEX(Curves!$A$12:$AZ$907,$CA532,CT532)</f>
        <v>#N/A</v>
      </c>
      <c r="AN532" s="34"/>
      <c r="AO532" s="34" t="e">
        <f>INDEX(Curves!$A$12:$AZ$907,$CA532,CV532)</f>
        <v>#N/A</v>
      </c>
      <c r="AP532" s="34" t="e">
        <f>INDEX(Curves!$A$12:$AZ$907,$CA532,CW532)</f>
        <v>#N/A</v>
      </c>
      <c r="AQ532" s="34" t="e">
        <f>INDEX(Curves!$A$12:$AZ$907,$CA532,CX532)</f>
        <v>#N/A</v>
      </c>
      <c r="AR532" s="34"/>
      <c r="AS532" s="34" t="e">
        <f>INDEX(Curves!$A$12:$AZ$907,$CA532,CZ532)</f>
        <v>#N/A</v>
      </c>
      <c r="AT532" s="34" t="e">
        <f>INDEX(Curves!$A$12:$AZ$907,$CA532,DA532)</f>
        <v>#N/A</v>
      </c>
      <c r="AU532" s="34" t="e">
        <f>INDEX(Curves!$A$12:$AZ$907,$CA532,DB532)</f>
        <v>#N/A</v>
      </c>
      <c r="AV532" s="34"/>
      <c r="AW532" s="34" t="e">
        <f>INDEX(Curves!$A$12:$AZ$907,$CA532,DD532)</f>
        <v>#N/A</v>
      </c>
      <c r="AX532" s="34" t="e">
        <f>INDEX(Curves!$A$12:$AZ$907,$CA532,DE532)</f>
        <v>#N/A</v>
      </c>
      <c r="AY532" s="34" t="e">
        <f>INDEX(Curves!$A$12:$AZ$907,$CA532,DF532)</f>
        <v>#N/A</v>
      </c>
      <c r="AZ532" s="34"/>
      <c r="BA532" s="34" t="e">
        <f>INDEX(Curves!$A$12:$AZ$907,$CA532,DH532)</f>
        <v>#N/A</v>
      </c>
      <c r="BB532" s="34" t="e">
        <f>INDEX(Curves!$A$12:$AZ$907,$CA532,DI532)</f>
        <v>#N/A</v>
      </c>
      <c r="BC532" s="34" t="e">
        <f>INDEX(Curves!$A$12:$AZ$907,$CA532,DJ532)</f>
        <v>#N/A</v>
      </c>
      <c r="BD532" s="34"/>
      <c r="BE532" s="34" t="e">
        <f>INDEX(Curves!$A$12:$AZ$907,$CA532,DL532)</f>
        <v>#N/A</v>
      </c>
      <c r="BF532" s="34" t="e">
        <f>INDEX(Curves!$A$12:$AZ$907,$CA532,DM532)</f>
        <v>#N/A</v>
      </c>
      <c r="BG532" s="34" t="e">
        <f>INDEX(Curves!$A$12:$AZ$907,$CA532,DN532)</f>
        <v>#N/A</v>
      </c>
      <c r="BH532" s="34"/>
      <c r="BI532" s="34" t="e">
        <f>INDEX(Curves!$A$12:$AZ$907,$CA532,DP532)</f>
        <v>#N/A</v>
      </c>
      <c r="BJ532" s="34" t="e">
        <f>INDEX(Curves!$A$12:$AZ$907,$CA532,DQ532)</f>
        <v>#N/A</v>
      </c>
      <c r="BK532" s="34" t="e">
        <f>INDEX(Curves!$A$12:$AZ$907,$CA532,DR532)</f>
        <v>#N/A</v>
      </c>
      <c r="BL532"/>
      <c r="BM532"/>
      <c r="BU532" s="10"/>
      <c r="BV532" s="10"/>
      <c r="BW532" s="10"/>
      <c r="CA532" s="12" t="e">
        <f>MATCH(C532,Curves!$C$12:$C$433,0)</f>
        <v>#N/A</v>
      </c>
      <c r="CB532" s="12" t="e">
        <f>MATCH(CONCATENATE("NG ",TEXT($BN532,"mmm-yyyy")),Curves!$11:$11,0)</f>
        <v>#N/A</v>
      </c>
      <c r="CC532" s="12" t="e">
        <f>MATCH(CONCATENATE("B ",TEXT($BN532,"mmm-yyyy")),Curves!$11:$11,0)</f>
        <v>#N/A</v>
      </c>
      <c r="CD532" s="12" t="e">
        <f>MATCH(CONCATENATE("DISC ",TEXT($BN532,"mmm-yyyy")),Curves!$11:$11,0)</f>
        <v>#N/A</v>
      </c>
      <c r="CE532" s="12"/>
      <c r="CF532" s="12" t="e">
        <f>MATCH(CONCATENATE("NG ",TEXT($BO532,"mmm-yyyy")),Curves!$11:$11,0)</f>
        <v>#N/A</v>
      </c>
      <c r="CG532" s="12" t="e">
        <f>MATCH(CONCATENATE("B ",TEXT($BO532,"mmm-yyyy")),Curves!$11:$11,0)</f>
        <v>#N/A</v>
      </c>
      <c r="CH532" s="12" t="e">
        <f>MATCH(CONCATENATE("DISC ",TEXT($BO532,"mmm-yyyy")),Curves!$11:$11,0)</f>
        <v>#N/A</v>
      </c>
      <c r="CI532" s="12"/>
      <c r="CJ532" s="12" t="e">
        <f>MATCH(CONCATENATE("NG ",TEXT($BP532,"mmm-yyyy")),Curves!$11:$11,0)</f>
        <v>#N/A</v>
      </c>
      <c r="CK532" s="12" t="e">
        <f>MATCH(CONCATENATE("B ",TEXT($BP532,"mmm-yyyy")),Curves!$11:$11,0)</f>
        <v>#N/A</v>
      </c>
      <c r="CL532" s="12" t="e">
        <f>MATCH(CONCATENATE("DISC ",TEXT($BP532,"mmm-yyyy")),Curves!$11:$11,0)</f>
        <v>#N/A</v>
      </c>
      <c r="CM532" s="12"/>
      <c r="CN532" s="12" t="e">
        <f>MATCH(CONCATENATE("NG ",TEXT($BQ532,"mmm-yyyy")),Curves!$11:$11,0)</f>
        <v>#N/A</v>
      </c>
      <c r="CO532" s="12" t="e">
        <f>MATCH(CONCATENATE("B ",TEXT($BQ532,"mmm-yyyy")),Curves!$11:$11,0)</f>
        <v>#N/A</v>
      </c>
      <c r="CP532" s="12" t="e">
        <f>MATCH(CONCATENATE("DISC ",TEXT($BQ532,"mmm-yyyy")),Curves!$11:$11,0)</f>
        <v>#N/A</v>
      </c>
      <c r="CQ532" s="12"/>
      <c r="CR532" s="12" t="e">
        <f>MATCH(CONCATENATE("NG ",TEXT($BR532,"mmm-yyyy")),Curves!$11:$11,0)</f>
        <v>#N/A</v>
      </c>
      <c r="CS532" s="12" t="e">
        <f>MATCH(CONCATENATE("B ",TEXT($BR532,"mmm-yyyy")),Curves!$11:$11,0)</f>
        <v>#N/A</v>
      </c>
      <c r="CT532" s="12" t="e">
        <f>MATCH(CONCATENATE("DISC ",TEXT($BR532,"mmm-yyyy")),Curves!$11:$11,0)</f>
        <v>#N/A</v>
      </c>
      <c r="CU532" s="12"/>
      <c r="CV532" s="12" t="e">
        <f>MATCH(CONCATENATE("NG ",TEXT($BS532,"mmm-yyyy")),Curves!$11:$11,0)</f>
        <v>#N/A</v>
      </c>
      <c r="CW532" s="12" t="e">
        <f>MATCH(CONCATENATE("B ",TEXT($BS532,"mmm-yyyy")),Curves!$11:$11,0)</f>
        <v>#N/A</v>
      </c>
      <c r="CX532" s="12" t="e">
        <f>MATCH(CONCATENATE("DISC ",TEXT($BS532,"mmm-yyyy")),Curves!$11:$11,0)</f>
        <v>#N/A</v>
      </c>
      <c r="CY532" s="12"/>
      <c r="CZ532" s="12" t="e">
        <f>MATCH(CONCATENATE("NG ",TEXT($BT532,"mmm-yyyy")),Curves!$11:$11,0)</f>
        <v>#N/A</v>
      </c>
      <c r="DA532" s="12" t="e">
        <f>MATCH(CONCATENATE("B ",TEXT($BT532,"mmm-yyyy")),Curves!$11:$11,0)</f>
        <v>#N/A</v>
      </c>
      <c r="DB532" s="12" t="e">
        <f>MATCH(CONCATENATE("DISC ",TEXT($BT532,"mmm-yyyy")),Curves!$11:$11,0)</f>
        <v>#N/A</v>
      </c>
      <c r="DC532" s="12"/>
      <c r="DD532" s="12" t="e">
        <f>MATCH(CONCATENATE("NG ",TEXT($BU532,"mmm-yyyy")),Curves!$11:$11,0)</f>
        <v>#N/A</v>
      </c>
      <c r="DE532" s="12" t="e">
        <f>MATCH(CONCATENATE("B ",TEXT($BU532,"mmm-yyyy")),Curves!$11:$11,0)</f>
        <v>#N/A</v>
      </c>
      <c r="DF532" s="12" t="e">
        <f>MATCH(CONCATENATE("DISC ",TEXT($BU532,"mmm-yyyy")),Curves!$11:$11,0)</f>
        <v>#N/A</v>
      </c>
      <c r="DG532" s="12"/>
      <c r="DH532" s="12" t="e">
        <f>MATCH(CONCATENATE("NG ",TEXT($BV532,"mmm-yyyy")),Curves!$11:$11,0)</f>
        <v>#N/A</v>
      </c>
      <c r="DI532" s="12" t="e">
        <f>MATCH(CONCATENATE("B ",TEXT($BV532,"mmm-yyyy")),Curves!$11:$11,0)</f>
        <v>#N/A</v>
      </c>
      <c r="DJ532" s="12" t="e">
        <f>MATCH(CONCATENATE("DISC ",TEXT($BV532,"mmm-yyyy")),Curves!$11:$11,0)</f>
        <v>#N/A</v>
      </c>
      <c r="DL532" s="12" t="e">
        <f>MATCH(CONCATENATE("NG ",TEXT($BW532,"mmm-yyyy")),Curves!$11:$11,0)</f>
        <v>#N/A</v>
      </c>
      <c r="DM532" s="12" t="e">
        <f>MATCH(CONCATENATE("B ",TEXT($BW532,"mmm-yyyy")),Curves!$11:$11,0)</f>
        <v>#N/A</v>
      </c>
      <c r="DN532" s="12" t="e">
        <f>MATCH(CONCATENATE("DISC ",TEXT($BW532,"mmm-yyyy")),Curves!$11:$11,0)</f>
        <v>#N/A</v>
      </c>
      <c r="DP532" s="12" t="e">
        <f>MATCH(CONCATENATE("NG ",TEXT($BX532,"mmm-yyyy")),Curves!$11:$11,0)</f>
        <v>#N/A</v>
      </c>
      <c r="DQ532" s="12" t="e">
        <f>MATCH(CONCATENATE("B ",TEXT($BX532,"mmm-yyyy")),Curves!$11:$11,0)</f>
        <v>#N/A</v>
      </c>
      <c r="DR532" s="12" t="e">
        <f>MATCH(CONCATENATE("DISC ",TEXT($BX532,"mmm-yyyy")),Curves!$11:$11,0)</f>
        <v>#N/A</v>
      </c>
    </row>
    <row r="533" spans="2:122" x14ac:dyDescent="0.2">
      <c r="B533" s="6" t="str">
        <f t="shared" si="638"/>
        <v/>
      </c>
      <c r="C533" s="27" t="str">
        <f>IF(Curves!C542&lt;&gt;"",Curves!C542,"")</f>
        <v/>
      </c>
      <c r="D533" s="31"/>
      <c r="E533" s="20" t="e">
        <f t="shared" si="639"/>
        <v>#N/A</v>
      </c>
      <c r="F533" s="20" t="e">
        <f t="shared" si="640"/>
        <v>#N/A</v>
      </c>
      <c r="G533" s="20" t="e">
        <f t="shared" si="641"/>
        <v>#N/A</v>
      </c>
      <c r="H533" s="20" t="e">
        <f t="shared" si="642"/>
        <v>#N/A</v>
      </c>
      <c r="I533" s="20" t="e">
        <f t="shared" si="643"/>
        <v>#N/A</v>
      </c>
      <c r="J533" s="20" t="e">
        <f t="shared" si="644"/>
        <v>#N/A</v>
      </c>
      <c r="K533" s="20" t="e">
        <f t="shared" si="645"/>
        <v>#N/A</v>
      </c>
      <c r="L533" s="20" t="e">
        <f t="shared" si="646"/>
        <v>#N/A</v>
      </c>
      <c r="M533" s="20" t="e">
        <f t="shared" si="647"/>
        <v>#N/A</v>
      </c>
      <c r="N533" s="20" t="e">
        <f t="shared" si="648"/>
        <v>#N/A</v>
      </c>
      <c r="O533" s="21" t="e">
        <f t="shared" si="649"/>
        <v>#N/A</v>
      </c>
      <c r="P533" s="20"/>
      <c r="Q533" s="50" t="e">
        <f t="shared" si="650"/>
        <v>#N/A</v>
      </c>
      <c r="R533" s="50" t="e">
        <f t="shared" si="629"/>
        <v>#N/A</v>
      </c>
      <c r="S533" s="51" t="e">
        <f t="shared" si="651"/>
        <v>#N/A</v>
      </c>
      <c r="U533" s="34" t="e">
        <f>INDEX(Curves!$A$12:$AZ$907,$CA533,CB533)</f>
        <v>#N/A</v>
      </c>
      <c r="V533" s="34" t="e">
        <f>INDEX(Curves!$A$12:$AZ$907,$CA533,CC533)</f>
        <v>#N/A</v>
      </c>
      <c r="W533" s="34" t="e">
        <f>INDEX(Curves!$A$12:$AZ$907,$CA533,CD533)</f>
        <v>#N/A</v>
      </c>
      <c r="X533" s="34"/>
      <c r="Y533" s="34" t="e">
        <f>INDEX(Curves!$A$12:$AZ$907,$CA533,CF533)</f>
        <v>#N/A</v>
      </c>
      <c r="Z533" s="34" t="e">
        <f>INDEX(Curves!$A$12:$AZ$907,$CA533,CG533)</f>
        <v>#N/A</v>
      </c>
      <c r="AA533" s="34" t="e">
        <f>INDEX(Curves!$A$12:$AZ$907,$CA533,CH533)</f>
        <v>#N/A</v>
      </c>
      <c r="AB533" s="34"/>
      <c r="AC533" s="34" t="e">
        <f>INDEX(Curves!$A$12:$AZ$907,$CA533,CJ533)</f>
        <v>#N/A</v>
      </c>
      <c r="AD533" s="34" t="e">
        <f>INDEX(Curves!$A$12:$AZ$907,$CA533,CK533)</f>
        <v>#N/A</v>
      </c>
      <c r="AE533" s="34" t="e">
        <f>INDEX(Curves!$A$12:$AZ$907,$CA533,CL533)</f>
        <v>#N/A</v>
      </c>
      <c r="AF533" s="34"/>
      <c r="AG533" s="34" t="e">
        <f>INDEX(Curves!$A$12:$AZ$907,$CA533,CN533)</f>
        <v>#N/A</v>
      </c>
      <c r="AH533" s="34" t="e">
        <f>INDEX(Curves!$A$12:$AZ$907,$CA533,CO533)</f>
        <v>#N/A</v>
      </c>
      <c r="AI533" s="34" t="e">
        <f>INDEX(Curves!$A$12:$AZ$907,$CA533,CP533)</f>
        <v>#N/A</v>
      </c>
      <c r="AJ533" s="34"/>
      <c r="AK533" s="34" t="e">
        <f>INDEX(Curves!$A$12:$AZ$907,$CA533,CR533)</f>
        <v>#N/A</v>
      </c>
      <c r="AL533" s="34" t="e">
        <f>INDEX(Curves!$A$12:$AZ$907,$CA533,CS533)</f>
        <v>#N/A</v>
      </c>
      <c r="AM533" s="34" t="e">
        <f>INDEX(Curves!$A$12:$AZ$907,$CA533,CT533)</f>
        <v>#N/A</v>
      </c>
      <c r="AN533" s="34"/>
      <c r="AO533" s="34" t="e">
        <f>INDEX(Curves!$A$12:$AZ$907,$CA533,CV533)</f>
        <v>#N/A</v>
      </c>
      <c r="AP533" s="34" t="e">
        <f>INDEX(Curves!$A$12:$AZ$907,$CA533,CW533)</f>
        <v>#N/A</v>
      </c>
      <c r="AQ533" s="34" t="e">
        <f>INDEX(Curves!$A$12:$AZ$907,$CA533,CX533)</f>
        <v>#N/A</v>
      </c>
      <c r="AR533" s="34"/>
      <c r="AS533" s="34" t="e">
        <f>INDEX(Curves!$A$12:$AZ$907,$CA533,CZ533)</f>
        <v>#N/A</v>
      </c>
      <c r="AT533" s="34" t="e">
        <f>INDEX(Curves!$A$12:$AZ$907,$CA533,DA533)</f>
        <v>#N/A</v>
      </c>
      <c r="AU533" s="34" t="e">
        <f>INDEX(Curves!$A$12:$AZ$907,$CA533,DB533)</f>
        <v>#N/A</v>
      </c>
      <c r="AV533" s="34"/>
      <c r="AW533" s="34" t="e">
        <f>INDEX(Curves!$A$12:$AZ$907,$CA533,DD533)</f>
        <v>#N/A</v>
      </c>
      <c r="AX533" s="34" t="e">
        <f>INDEX(Curves!$A$12:$AZ$907,$CA533,DE533)</f>
        <v>#N/A</v>
      </c>
      <c r="AY533" s="34" t="e">
        <f>INDEX(Curves!$A$12:$AZ$907,$CA533,DF533)</f>
        <v>#N/A</v>
      </c>
      <c r="AZ533" s="34"/>
      <c r="BA533" s="34" t="e">
        <f>INDEX(Curves!$A$12:$AZ$907,$CA533,DH533)</f>
        <v>#N/A</v>
      </c>
      <c r="BB533" s="34" t="e">
        <f>INDEX(Curves!$A$12:$AZ$907,$CA533,DI533)</f>
        <v>#N/A</v>
      </c>
      <c r="BC533" s="34" t="e">
        <f>INDEX(Curves!$A$12:$AZ$907,$CA533,DJ533)</f>
        <v>#N/A</v>
      </c>
      <c r="BD533" s="34"/>
      <c r="BE533" s="34" t="e">
        <f>INDEX(Curves!$A$12:$AZ$907,$CA533,DL533)</f>
        <v>#N/A</v>
      </c>
      <c r="BF533" s="34" t="e">
        <f>INDEX(Curves!$A$12:$AZ$907,$CA533,DM533)</f>
        <v>#N/A</v>
      </c>
      <c r="BG533" s="34" t="e">
        <f>INDEX(Curves!$A$12:$AZ$907,$CA533,DN533)</f>
        <v>#N/A</v>
      </c>
      <c r="BH533" s="34"/>
      <c r="BI533" s="34" t="e">
        <f>INDEX(Curves!$A$12:$AZ$907,$CA533,DP533)</f>
        <v>#N/A</v>
      </c>
      <c r="BJ533" s="34" t="e">
        <f>INDEX(Curves!$A$12:$AZ$907,$CA533,DQ533)</f>
        <v>#N/A</v>
      </c>
      <c r="BK533" s="34" t="e">
        <f>INDEX(Curves!$A$12:$AZ$907,$CA533,DR533)</f>
        <v>#N/A</v>
      </c>
      <c r="BL533"/>
      <c r="BM533"/>
      <c r="BU533" s="10"/>
      <c r="BV533" s="10"/>
      <c r="BW533" s="10"/>
      <c r="CA533" s="12" t="e">
        <f>MATCH(C533,Curves!$C$12:$C$433,0)</f>
        <v>#N/A</v>
      </c>
      <c r="CB533" s="12" t="e">
        <f>MATCH(CONCATENATE("NG ",TEXT($BN533,"mmm-yyyy")),Curves!$11:$11,0)</f>
        <v>#N/A</v>
      </c>
      <c r="CC533" s="12" t="e">
        <f>MATCH(CONCATENATE("B ",TEXT($BN533,"mmm-yyyy")),Curves!$11:$11,0)</f>
        <v>#N/A</v>
      </c>
      <c r="CD533" s="12" t="e">
        <f>MATCH(CONCATENATE("DISC ",TEXT($BN533,"mmm-yyyy")),Curves!$11:$11,0)</f>
        <v>#N/A</v>
      </c>
      <c r="CE533" s="12"/>
      <c r="CF533" s="12" t="e">
        <f>MATCH(CONCATENATE("NG ",TEXT($BO533,"mmm-yyyy")),Curves!$11:$11,0)</f>
        <v>#N/A</v>
      </c>
      <c r="CG533" s="12" t="e">
        <f>MATCH(CONCATENATE("B ",TEXT($BO533,"mmm-yyyy")),Curves!$11:$11,0)</f>
        <v>#N/A</v>
      </c>
      <c r="CH533" s="12" t="e">
        <f>MATCH(CONCATENATE("DISC ",TEXT($BO533,"mmm-yyyy")),Curves!$11:$11,0)</f>
        <v>#N/A</v>
      </c>
      <c r="CI533" s="12"/>
      <c r="CJ533" s="12" t="e">
        <f>MATCH(CONCATENATE("NG ",TEXT($BP533,"mmm-yyyy")),Curves!$11:$11,0)</f>
        <v>#N/A</v>
      </c>
      <c r="CK533" s="12" t="e">
        <f>MATCH(CONCATENATE("B ",TEXT($BP533,"mmm-yyyy")),Curves!$11:$11,0)</f>
        <v>#N/A</v>
      </c>
      <c r="CL533" s="12" t="e">
        <f>MATCH(CONCATENATE("DISC ",TEXT($BP533,"mmm-yyyy")),Curves!$11:$11,0)</f>
        <v>#N/A</v>
      </c>
      <c r="CM533" s="12"/>
      <c r="CN533" s="12" t="e">
        <f>MATCH(CONCATENATE("NG ",TEXT($BQ533,"mmm-yyyy")),Curves!$11:$11,0)</f>
        <v>#N/A</v>
      </c>
      <c r="CO533" s="12" t="e">
        <f>MATCH(CONCATENATE("B ",TEXT($BQ533,"mmm-yyyy")),Curves!$11:$11,0)</f>
        <v>#N/A</v>
      </c>
      <c r="CP533" s="12" t="e">
        <f>MATCH(CONCATENATE("DISC ",TEXT($BQ533,"mmm-yyyy")),Curves!$11:$11,0)</f>
        <v>#N/A</v>
      </c>
      <c r="CQ533" s="12"/>
      <c r="CR533" s="12" t="e">
        <f>MATCH(CONCATENATE("NG ",TEXT($BR533,"mmm-yyyy")),Curves!$11:$11,0)</f>
        <v>#N/A</v>
      </c>
      <c r="CS533" s="12" t="e">
        <f>MATCH(CONCATENATE("B ",TEXT($BR533,"mmm-yyyy")),Curves!$11:$11,0)</f>
        <v>#N/A</v>
      </c>
      <c r="CT533" s="12" t="e">
        <f>MATCH(CONCATENATE("DISC ",TEXT($BR533,"mmm-yyyy")),Curves!$11:$11,0)</f>
        <v>#N/A</v>
      </c>
      <c r="CU533" s="12"/>
      <c r="CV533" s="12" t="e">
        <f>MATCH(CONCATENATE("NG ",TEXT($BS533,"mmm-yyyy")),Curves!$11:$11,0)</f>
        <v>#N/A</v>
      </c>
      <c r="CW533" s="12" t="e">
        <f>MATCH(CONCATENATE("B ",TEXT($BS533,"mmm-yyyy")),Curves!$11:$11,0)</f>
        <v>#N/A</v>
      </c>
      <c r="CX533" s="12" t="e">
        <f>MATCH(CONCATENATE("DISC ",TEXT($BS533,"mmm-yyyy")),Curves!$11:$11,0)</f>
        <v>#N/A</v>
      </c>
      <c r="CY533" s="12"/>
      <c r="CZ533" s="12" t="e">
        <f>MATCH(CONCATENATE("NG ",TEXT($BT533,"mmm-yyyy")),Curves!$11:$11,0)</f>
        <v>#N/A</v>
      </c>
      <c r="DA533" s="12" t="e">
        <f>MATCH(CONCATENATE("B ",TEXT($BT533,"mmm-yyyy")),Curves!$11:$11,0)</f>
        <v>#N/A</v>
      </c>
      <c r="DB533" s="12" t="e">
        <f>MATCH(CONCATENATE("DISC ",TEXT($BT533,"mmm-yyyy")),Curves!$11:$11,0)</f>
        <v>#N/A</v>
      </c>
      <c r="DC533" s="12"/>
      <c r="DD533" s="12" t="e">
        <f>MATCH(CONCATENATE("NG ",TEXT($BU533,"mmm-yyyy")),Curves!$11:$11,0)</f>
        <v>#N/A</v>
      </c>
      <c r="DE533" s="12" t="e">
        <f>MATCH(CONCATENATE("B ",TEXT($BU533,"mmm-yyyy")),Curves!$11:$11,0)</f>
        <v>#N/A</v>
      </c>
      <c r="DF533" s="12" t="e">
        <f>MATCH(CONCATENATE("DISC ",TEXT($BU533,"mmm-yyyy")),Curves!$11:$11,0)</f>
        <v>#N/A</v>
      </c>
      <c r="DG533" s="12"/>
      <c r="DH533" s="12" t="e">
        <f>MATCH(CONCATENATE("NG ",TEXT($BV533,"mmm-yyyy")),Curves!$11:$11,0)</f>
        <v>#N/A</v>
      </c>
      <c r="DI533" s="12" t="e">
        <f>MATCH(CONCATENATE("B ",TEXT($BV533,"mmm-yyyy")),Curves!$11:$11,0)</f>
        <v>#N/A</v>
      </c>
      <c r="DJ533" s="12" t="e">
        <f>MATCH(CONCATENATE("DISC ",TEXT($BV533,"mmm-yyyy")),Curves!$11:$11,0)</f>
        <v>#N/A</v>
      </c>
      <c r="DL533" s="12" t="e">
        <f>MATCH(CONCATENATE("NG ",TEXT($BW533,"mmm-yyyy")),Curves!$11:$11,0)</f>
        <v>#N/A</v>
      </c>
      <c r="DM533" s="12" t="e">
        <f>MATCH(CONCATENATE("B ",TEXT($BW533,"mmm-yyyy")),Curves!$11:$11,0)</f>
        <v>#N/A</v>
      </c>
      <c r="DN533" s="12" t="e">
        <f>MATCH(CONCATENATE("DISC ",TEXT($BW533,"mmm-yyyy")),Curves!$11:$11,0)</f>
        <v>#N/A</v>
      </c>
      <c r="DP533" s="12" t="e">
        <f>MATCH(CONCATENATE("NG ",TEXT($BX533,"mmm-yyyy")),Curves!$11:$11,0)</f>
        <v>#N/A</v>
      </c>
      <c r="DQ533" s="12" t="e">
        <f>MATCH(CONCATENATE("B ",TEXT($BX533,"mmm-yyyy")),Curves!$11:$11,0)</f>
        <v>#N/A</v>
      </c>
      <c r="DR533" s="12" t="e">
        <f>MATCH(CONCATENATE("DISC ",TEXT($BX533,"mmm-yyyy")),Curves!$11:$11,0)</f>
        <v>#N/A</v>
      </c>
    </row>
    <row r="534" spans="2:122" x14ac:dyDescent="0.2">
      <c r="B534" s="6" t="str">
        <f t="shared" si="638"/>
        <v/>
      </c>
      <c r="C534" s="27" t="str">
        <f>IF(Curves!C543&lt;&gt;"",Curves!C543,"")</f>
        <v/>
      </c>
      <c r="D534" s="31"/>
      <c r="E534" s="20" t="e">
        <f t="shared" si="639"/>
        <v>#N/A</v>
      </c>
      <c r="F534" s="20" t="e">
        <f t="shared" si="640"/>
        <v>#N/A</v>
      </c>
      <c r="G534" s="20" t="e">
        <f t="shared" si="641"/>
        <v>#N/A</v>
      </c>
      <c r="H534" s="20" t="e">
        <f t="shared" si="642"/>
        <v>#N/A</v>
      </c>
      <c r="I534" s="20" t="e">
        <f t="shared" si="643"/>
        <v>#N/A</v>
      </c>
      <c r="J534" s="20" t="e">
        <f t="shared" si="644"/>
        <v>#N/A</v>
      </c>
      <c r="K534" s="20" t="e">
        <f t="shared" si="645"/>
        <v>#N/A</v>
      </c>
      <c r="L534" s="20" t="e">
        <f t="shared" si="646"/>
        <v>#N/A</v>
      </c>
      <c r="M534" s="20" t="e">
        <f t="shared" si="647"/>
        <v>#N/A</v>
      </c>
      <c r="N534" s="20" t="e">
        <f t="shared" si="648"/>
        <v>#N/A</v>
      </c>
      <c r="O534" s="21" t="e">
        <f t="shared" si="649"/>
        <v>#N/A</v>
      </c>
      <c r="P534" s="20"/>
      <c r="Q534" s="50" t="e">
        <f t="shared" si="650"/>
        <v>#N/A</v>
      </c>
      <c r="R534" s="50" t="e">
        <f t="shared" si="629"/>
        <v>#N/A</v>
      </c>
      <c r="S534" s="51" t="e">
        <f t="shared" si="651"/>
        <v>#N/A</v>
      </c>
      <c r="U534" s="34" t="e">
        <f>INDEX(Curves!$A$12:$AZ$907,$CA534,CB534)</f>
        <v>#N/A</v>
      </c>
      <c r="V534" s="34" t="e">
        <f>INDEX(Curves!$A$12:$AZ$907,$CA534,CC534)</f>
        <v>#N/A</v>
      </c>
      <c r="W534" s="34" t="e">
        <f>INDEX(Curves!$A$12:$AZ$907,$CA534,CD534)</f>
        <v>#N/A</v>
      </c>
      <c r="X534" s="34"/>
      <c r="Y534" s="34" t="e">
        <f>INDEX(Curves!$A$12:$AZ$907,$CA534,CF534)</f>
        <v>#N/A</v>
      </c>
      <c r="Z534" s="34" t="e">
        <f>INDEX(Curves!$A$12:$AZ$907,$CA534,CG534)</f>
        <v>#N/A</v>
      </c>
      <c r="AA534" s="34" t="e">
        <f>INDEX(Curves!$A$12:$AZ$907,$CA534,CH534)</f>
        <v>#N/A</v>
      </c>
      <c r="AB534" s="34"/>
      <c r="AC534" s="34" t="e">
        <f>INDEX(Curves!$A$12:$AZ$907,$CA534,CJ534)</f>
        <v>#N/A</v>
      </c>
      <c r="AD534" s="34" t="e">
        <f>INDEX(Curves!$A$12:$AZ$907,$CA534,CK534)</f>
        <v>#N/A</v>
      </c>
      <c r="AE534" s="34" t="e">
        <f>INDEX(Curves!$A$12:$AZ$907,$CA534,CL534)</f>
        <v>#N/A</v>
      </c>
      <c r="AF534" s="34"/>
      <c r="AG534" s="34" t="e">
        <f>INDEX(Curves!$A$12:$AZ$907,$CA534,CN534)</f>
        <v>#N/A</v>
      </c>
      <c r="AH534" s="34" t="e">
        <f>INDEX(Curves!$A$12:$AZ$907,$CA534,CO534)</f>
        <v>#N/A</v>
      </c>
      <c r="AI534" s="34" t="e">
        <f>INDEX(Curves!$A$12:$AZ$907,$CA534,CP534)</f>
        <v>#N/A</v>
      </c>
      <c r="AJ534" s="34"/>
      <c r="AK534" s="34" t="e">
        <f>INDEX(Curves!$A$12:$AZ$907,$CA534,CR534)</f>
        <v>#N/A</v>
      </c>
      <c r="AL534" s="34" t="e">
        <f>INDEX(Curves!$A$12:$AZ$907,$CA534,CS534)</f>
        <v>#N/A</v>
      </c>
      <c r="AM534" s="34" t="e">
        <f>INDEX(Curves!$A$12:$AZ$907,$CA534,CT534)</f>
        <v>#N/A</v>
      </c>
      <c r="AN534" s="34"/>
      <c r="AO534" s="34" t="e">
        <f>INDEX(Curves!$A$12:$AZ$907,$CA534,CV534)</f>
        <v>#N/A</v>
      </c>
      <c r="AP534" s="34" t="e">
        <f>INDEX(Curves!$A$12:$AZ$907,$CA534,CW534)</f>
        <v>#N/A</v>
      </c>
      <c r="AQ534" s="34" t="e">
        <f>INDEX(Curves!$A$12:$AZ$907,$CA534,CX534)</f>
        <v>#N/A</v>
      </c>
      <c r="AR534" s="34"/>
      <c r="AS534" s="34" t="e">
        <f>INDEX(Curves!$A$12:$AZ$907,$CA534,CZ534)</f>
        <v>#N/A</v>
      </c>
      <c r="AT534" s="34" t="e">
        <f>INDEX(Curves!$A$12:$AZ$907,$CA534,DA534)</f>
        <v>#N/A</v>
      </c>
      <c r="AU534" s="34" t="e">
        <f>INDEX(Curves!$A$12:$AZ$907,$CA534,DB534)</f>
        <v>#N/A</v>
      </c>
      <c r="AV534" s="34"/>
      <c r="AW534" s="34" t="e">
        <f>INDEX(Curves!$A$12:$AZ$907,$CA534,DD534)</f>
        <v>#N/A</v>
      </c>
      <c r="AX534" s="34" t="e">
        <f>INDEX(Curves!$A$12:$AZ$907,$CA534,DE534)</f>
        <v>#N/A</v>
      </c>
      <c r="AY534" s="34" t="e">
        <f>INDEX(Curves!$A$12:$AZ$907,$CA534,DF534)</f>
        <v>#N/A</v>
      </c>
      <c r="AZ534" s="34"/>
      <c r="BA534" s="34" t="e">
        <f>INDEX(Curves!$A$12:$AZ$907,$CA534,DH534)</f>
        <v>#N/A</v>
      </c>
      <c r="BB534" s="34" t="e">
        <f>INDEX(Curves!$A$12:$AZ$907,$CA534,DI534)</f>
        <v>#N/A</v>
      </c>
      <c r="BC534" s="34" t="e">
        <f>INDEX(Curves!$A$12:$AZ$907,$CA534,DJ534)</f>
        <v>#N/A</v>
      </c>
      <c r="BD534" s="34"/>
      <c r="BE534" s="34" t="e">
        <f>INDEX(Curves!$A$12:$AZ$907,$CA534,DL534)</f>
        <v>#N/A</v>
      </c>
      <c r="BF534" s="34" t="e">
        <f>INDEX(Curves!$A$12:$AZ$907,$CA534,DM534)</f>
        <v>#N/A</v>
      </c>
      <c r="BG534" s="34" t="e">
        <f>INDEX(Curves!$A$12:$AZ$907,$CA534,DN534)</f>
        <v>#N/A</v>
      </c>
      <c r="BH534" s="34"/>
      <c r="BI534" s="34" t="e">
        <f>INDEX(Curves!$A$12:$AZ$907,$CA534,DP534)</f>
        <v>#N/A</v>
      </c>
      <c r="BJ534" s="34" t="e">
        <f>INDEX(Curves!$A$12:$AZ$907,$CA534,DQ534)</f>
        <v>#N/A</v>
      </c>
      <c r="BK534" s="34" t="e">
        <f>INDEX(Curves!$A$12:$AZ$907,$CA534,DR534)</f>
        <v>#N/A</v>
      </c>
      <c r="BL534"/>
      <c r="BM534"/>
      <c r="BU534" s="10"/>
      <c r="BV534" s="10"/>
      <c r="BW534" s="10"/>
      <c r="CA534" s="12" t="e">
        <f>MATCH(C534,Curves!$C$12:$C$433,0)</f>
        <v>#N/A</v>
      </c>
      <c r="CB534" s="12" t="e">
        <f>MATCH(CONCATENATE("NG ",TEXT($BN534,"mmm-yyyy")),Curves!$11:$11,0)</f>
        <v>#N/A</v>
      </c>
      <c r="CC534" s="12" t="e">
        <f>MATCH(CONCATENATE("B ",TEXT($BN534,"mmm-yyyy")),Curves!$11:$11,0)</f>
        <v>#N/A</v>
      </c>
      <c r="CD534" s="12" t="e">
        <f>MATCH(CONCATENATE("DISC ",TEXT($BN534,"mmm-yyyy")),Curves!$11:$11,0)</f>
        <v>#N/A</v>
      </c>
      <c r="CE534" s="12"/>
      <c r="CF534" s="12" t="e">
        <f>MATCH(CONCATENATE("NG ",TEXT($BO534,"mmm-yyyy")),Curves!$11:$11,0)</f>
        <v>#N/A</v>
      </c>
      <c r="CG534" s="12" t="e">
        <f>MATCH(CONCATENATE("B ",TEXT($BO534,"mmm-yyyy")),Curves!$11:$11,0)</f>
        <v>#N/A</v>
      </c>
      <c r="CH534" s="12" t="e">
        <f>MATCH(CONCATENATE("DISC ",TEXT($BO534,"mmm-yyyy")),Curves!$11:$11,0)</f>
        <v>#N/A</v>
      </c>
      <c r="CI534" s="12"/>
      <c r="CJ534" s="12" t="e">
        <f>MATCH(CONCATENATE("NG ",TEXT($BP534,"mmm-yyyy")),Curves!$11:$11,0)</f>
        <v>#N/A</v>
      </c>
      <c r="CK534" s="12" t="e">
        <f>MATCH(CONCATENATE("B ",TEXT($BP534,"mmm-yyyy")),Curves!$11:$11,0)</f>
        <v>#N/A</v>
      </c>
      <c r="CL534" s="12" t="e">
        <f>MATCH(CONCATENATE("DISC ",TEXT($BP534,"mmm-yyyy")),Curves!$11:$11,0)</f>
        <v>#N/A</v>
      </c>
      <c r="CM534" s="12"/>
      <c r="CN534" s="12" t="e">
        <f>MATCH(CONCATENATE("NG ",TEXT($BQ534,"mmm-yyyy")),Curves!$11:$11,0)</f>
        <v>#N/A</v>
      </c>
      <c r="CO534" s="12" t="e">
        <f>MATCH(CONCATENATE("B ",TEXT($BQ534,"mmm-yyyy")),Curves!$11:$11,0)</f>
        <v>#N/A</v>
      </c>
      <c r="CP534" s="12" t="e">
        <f>MATCH(CONCATENATE("DISC ",TEXT($BQ534,"mmm-yyyy")),Curves!$11:$11,0)</f>
        <v>#N/A</v>
      </c>
      <c r="CQ534" s="12"/>
      <c r="CR534" s="12" t="e">
        <f>MATCH(CONCATENATE("NG ",TEXT($BR534,"mmm-yyyy")),Curves!$11:$11,0)</f>
        <v>#N/A</v>
      </c>
      <c r="CS534" s="12" t="e">
        <f>MATCH(CONCATENATE("B ",TEXT($BR534,"mmm-yyyy")),Curves!$11:$11,0)</f>
        <v>#N/A</v>
      </c>
      <c r="CT534" s="12" t="e">
        <f>MATCH(CONCATENATE("DISC ",TEXT($BR534,"mmm-yyyy")),Curves!$11:$11,0)</f>
        <v>#N/A</v>
      </c>
      <c r="CU534" s="12"/>
      <c r="CV534" s="12" t="e">
        <f>MATCH(CONCATENATE("NG ",TEXT($BS534,"mmm-yyyy")),Curves!$11:$11,0)</f>
        <v>#N/A</v>
      </c>
      <c r="CW534" s="12" t="e">
        <f>MATCH(CONCATENATE("B ",TEXT($BS534,"mmm-yyyy")),Curves!$11:$11,0)</f>
        <v>#N/A</v>
      </c>
      <c r="CX534" s="12" t="e">
        <f>MATCH(CONCATENATE("DISC ",TEXT($BS534,"mmm-yyyy")),Curves!$11:$11,0)</f>
        <v>#N/A</v>
      </c>
      <c r="CY534" s="12"/>
      <c r="CZ534" s="12" t="e">
        <f>MATCH(CONCATENATE("NG ",TEXT($BT534,"mmm-yyyy")),Curves!$11:$11,0)</f>
        <v>#N/A</v>
      </c>
      <c r="DA534" s="12" t="e">
        <f>MATCH(CONCATENATE("B ",TEXT($BT534,"mmm-yyyy")),Curves!$11:$11,0)</f>
        <v>#N/A</v>
      </c>
      <c r="DB534" s="12" t="e">
        <f>MATCH(CONCATENATE("DISC ",TEXT($BT534,"mmm-yyyy")),Curves!$11:$11,0)</f>
        <v>#N/A</v>
      </c>
      <c r="DC534" s="12"/>
      <c r="DD534" s="12" t="e">
        <f>MATCH(CONCATENATE("NG ",TEXT($BU534,"mmm-yyyy")),Curves!$11:$11,0)</f>
        <v>#N/A</v>
      </c>
      <c r="DE534" s="12" t="e">
        <f>MATCH(CONCATENATE("B ",TEXT($BU534,"mmm-yyyy")),Curves!$11:$11,0)</f>
        <v>#N/A</v>
      </c>
      <c r="DF534" s="12" t="e">
        <f>MATCH(CONCATENATE("DISC ",TEXT($BU534,"mmm-yyyy")),Curves!$11:$11,0)</f>
        <v>#N/A</v>
      </c>
      <c r="DG534" s="12"/>
      <c r="DH534" s="12" t="e">
        <f>MATCH(CONCATENATE("NG ",TEXT($BV534,"mmm-yyyy")),Curves!$11:$11,0)</f>
        <v>#N/A</v>
      </c>
      <c r="DI534" s="12" t="e">
        <f>MATCH(CONCATENATE("B ",TEXT($BV534,"mmm-yyyy")),Curves!$11:$11,0)</f>
        <v>#N/A</v>
      </c>
      <c r="DJ534" s="12" t="e">
        <f>MATCH(CONCATENATE("DISC ",TEXT($BV534,"mmm-yyyy")),Curves!$11:$11,0)</f>
        <v>#N/A</v>
      </c>
      <c r="DL534" s="12" t="e">
        <f>MATCH(CONCATENATE("NG ",TEXT($BW534,"mmm-yyyy")),Curves!$11:$11,0)</f>
        <v>#N/A</v>
      </c>
      <c r="DM534" s="12" t="e">
        <f>MATCH(CONCATENATE("B ",TEXT($BW534,"mmm-yyyy")),Curves!$11:$11,0)</f>
        <v>#N/A</v>
      </c>
      <c r="DN534" s="12" t="e">
        <f>MATCH(CONCATENATE("DISC ",TEXT($BW534,"mmm-yyyy")),Curves!$11:$11,0)</f>
        <v>#N/A</v>
      </c>
      <c r="DP534" s="12" t="e">
        <f>MATCH(CONCATENATE("NG ",TEXT($BX534,"mmm-yyyy")),Curves!$11:$11,0)</f>
        <v>#N/A</v>
      </c>
      <c r="DQ534" s="12" t="e">
        <f>MATCH(CONCATENATE("B ",TEXT($BX534,"mmm-yyyy")),Curves!$11:$11,0)</f>
        <v>#N/A</v>
      </c>
      <c r="DR534" s="12" t="e">
        <f>MATCH(CONCATENATE("DISC ",TEXT($BX534,"mmm-yyyy")),Curves!$11:$11,0)</f>
        <v>#N/A</v>
      </c>
    </row>
    <row r="535" spans="2:122" x14ac:dyDescent="0.2">
      <c r="B535" s="6" t="str">
        <f t="shared" si="638"/>
        <v/>
      </c>
      <c r="C535" s="27" t="str">
        <f>IF(Curves!C544&lt;&gt;"",Curves!C544,"")</f>
        <v/>
      </c>
      <c r="D535" s="31"/>
      <c r="E535" s="20" t="e">
        <f t="shared" si="639"/>
        <v>#N/A</v>
      </c>
      <c r="F535" s="20" t="e">
        <f t="shared" si="640"/>
        <v>#N/A</v>
      </c>
      <c r="G535" s="20" t="e">
        <f t="shared" si="641"/>
        <v>#N/A</v>
      </c>
      <c r="H535" s="20" t="e">
        <f t="shared" si="642"/>
        <v>#N/A</v>
      </c>
      <c r="I535" s="20" t="e">
        <f t="shared" si="643"/>
        <v>#N/A</v>
      </c>
      <c r="J535" s="20" t="e">
        <f t="shared" si="644"/>
        <v>#N/A</v>
      </c>
      <c r="K535" s="20" t="e">
        <f t="shared" si="645"/>
        <v>#N/A</v>
      </c>
      <c r="L535" s="20" t="e">
        <f t="shared" si="646"/>
        <v>#N/A</v>
      </c>
      <c r="M535" s="20" t="e">
        <f t="shared" si="647"/>
        <v>#N/A</v>
      </c>
      <c r="N535" s="20" t="e">
        <f t="shared" si="648"/>
        <v>#N/A</v>
      </c>
      <c r="O535" s="21" t="e">
        <f t="shared" si="649"/>
        <v>#N/A</v>
      </c>
      <c r="P535" s="20"/>
      <c r="Q535" s="50" t="e">
        <f t="shared" si="650"/>
        <v>#N/A</v>
      </c>
      <c r="R535" s="50" t="e">
        <f t="shared" si="629"/>
        <v>#N/A</v>
      </c>
      <c r="S535" s="51" t="e">
        <f t="shared" si="651"/>
        <v>#N/A</v>
      </c>
      <c r="U535" s="34" t="e">
        <f>INDEX(Curves!$A$12:$AZ$907,$CA535,CB535)</f>
        <v>#N/A</v>
      </c>
      <c r="V535" s="34" t="e">
        <f>INDEX(Curves!$A$12:$AZ$907,$CA535,CC535)</f>
        <v>#N/A</v>
      </c>
      <c r="W535" s="34" t="e">
        <f>INDEX(Curves!$A$12:$AZ$907,$CA535,CD535)</f>
        <v>#N/A</v>
      </c>
      <c r="X535" s="34"/>
      <c r="Y535" s="34" t="e">
        <f>INDEX(Curves!$A$12:$AZ$907,$CA535,CF535)</f>
        <v>#N/A</v>
      </c>
      <c r="Z535" s="34" t="e">
        <f>INDEX(Curves!$A$12:$AZ$907,$CA535,CG535)</f>
        <v>#N/A</v>
      </c>
      <c r="AA535" s="34" t="e">
        <f>INDEX(Curves!$A$12:$AZ$907,$CA535,CH535)</f>
        <v>#N/A</v>
      </c>
      <c r="AB535" s="34"/>
      <c r="AC535" s="34" t="e">
        <f>INDEX(Curves!$A$12:$AZ$907,$CA535,CJ535)</f>
        <v>#N/A</v>
      </c>
      <c r="AD535" s="34" t="e">
        <f>INDEX(Curves!$A$12:$AZ$907,$CA535,CK535)</f>
        <v>#N/A</v>
      </c>
      <c r="AE535" s="34" t="e">
        <f>INDEX(Curves!$A$12:$AZ$907,$CA535,CL535)</f>
        <v>#N/A</v>
      </c>
      <c r="AF535" s="34"/>
      <c r="AG535" s="34" t="e">
        <f>INDEX(Curves!$A$12:$AZ$907,$CA535,CN535)</f>
        <v>#N/A</v>
      </c>
      <c r="AH535" s="34" t="e">
        <f>INDEX(Curves!$A$12:$AZ$907,$CA535,CO535)</f>
        <v>#N/A</v>
      </c>
      <c r="AI535" s="34" t="e">
        <f>INDEX(Curves!$A$12:$AZ$907,$CA535,CP535)</f>
        <v>#N/A</v>
      </c>
      <c r="AJ535" s="34"/>
      <c r="AK535" s="34" t="e">
        <f>INDEX(Curves!$A$12:$AZ$907,$CA535,CR535)</f>
        <v>#N/A</v>
      </c>
      <c r="AL535" s="34" t="e">
        <f>INDEX(Curves!$A$12:$AZ$907,$CA535,CS535)</f>
        <v>#N/A</v>
      </c>
      <c r="AM535" s="34" t="e">
        <f>INDEX(Curves!$A$12:$AZ$907,$CA535,CT535)</f>
        <v>#N/A</v>
      </c>
      <c r="AN535" s="34"/>
      <c r="AO535" s="34" t="e">
        <f>INDEX(Curves!$A$12:$AZ$907,$CA535,CV535)</f>
        <v>#N/A</v>
      </c>
      <c r="AP535" s="34" t="e">
        <f>INDEX(Curves!$A$12:$AZ$907,$CA535,CW535)</f>
        <v>#N/A</v>
      </c>
      <c r="AQ535" s="34" t="e">
        <f>INDEX(Curves!$A$12:$AZ$907,$CA535,CX535)</f>
        <v>#N/A</v>
      </c>
      <c r="AR535" s="34"/>
      <c r="AS535" s="34" t="e">
        <f>INDEX(Curves!$A$12:$AZ$907,$CA535,CZ535)</f>
        <v>#N/A</v>
      </c>
      <c r="AT535" s="34" t="e">
        <f>INDEX(Curves!$A$12:$AZ$907,$CA535,DA535)</f>
        <v>#N/A</v>
      </c>
      <c r="AU535" s="34" t="e">
        <f>INDEX(Curves!$A$12:$AZ$907,$CA535,DB535)</f>
        <v>#N/A</v>
      </c>
      <c r="AV535" s="34"/>
      <c r="AW535" s="34" t="e">
        <f>INDEX(Curves!$A$12:$AZ$907,$CA535,DD535)</f>
        <v>#N/A</v>
      </c>
      <c r="AX535" s="34" t="e">
        <f>INDEX(Curves!$A$12:$AZ$907,$CA535,DE535)</f>
        <v>#N/A</v>
      </c>
      <c r="AY535" s="34" t="e">
        <f>INDEX(Curves!$A$12:$AZ$907,$CA535,DF535)</f>
        <v>#N/A</v>
      </c>
      <c r="AZ535" s="34"/>
      <c r="BA535" s="34" t="e">
        <f>INDEX(Curves!$A$12:$AZ$907,$CA535,DH535)</f>
        <v>#N/A</v>
      </c>
      <c r="BB535" s="34" t="e">
        <f>INDEX(Curves!$A$12:$AZ$907,$CA535,DI535)</f>
        <v>#N/A</v>
      </c>
      <c r="BC535" s="34" t="e">
        <f>INDEX(Curves!$A$12:$AZ$907,$CA535,DJ535)</f>
        <v>#N/A</v>
      </c>
      <c r="BD535" s="34"/>
      <c r="BE535" s="34" t="e">
        <f>INDEX(Curves!$A$12:$AZ$907,$CA535,DL535)</f>
        <v>#N/A</v>
      </c>
      <c r="BF535" s="34" t="e">
        <f>INDEX(Curves!$A$12:$AZ$907,$CA535,DM535)</f>
        <v>#N/A</v>
      </c>
      <c r="BG535" s="34" t="e">
        <f>INDEX(Curves!$A$12:$AZ$907,$CA535,DN535)</f>
        <v>#N/A</v>
      </c>
      <c r="BH535" s="34"/>
      <c r="BI535" s="34" t="e">
        <f>INDEX(Curves!$A$12:$AZ$907,$CA535,DP535)</f>
        <v>#N/A</v>
      </c>
      <c r="BJ535" s="34" t="e">
        <f>INDEX(Curves!$A$12:$AZ$907,$CA535,DQ535)</f>
        <v>#N/A</v>
      </c>
      <c r="BK535" s="34" t="e">
        <f>INDEX(Curves!$A$12:$AZ$907,$CA535,DR535)</f>
        <v>#N/A</v>
      </c>
      <c r="BL535"/>
      <c r="BM535"/>
      <c r="BU535" s="10"/>
      <c r="BV535" s="10"/>
      <c r="BW535" s="10"/>
      <c r="CA535" s="12" t="e">
        <f>MATCH(C535,Curves!$C$12:$C$433,0)</f>
        <v>#N/A</v>
      </c>
      <c r="CB535" s="12" t="e">
        <f>MATCH(CONCATENATE("NG ",TEXT($BN535,"mmm-yyyy")),Curves!$11:$11,0)</f>
        <v>#N/A</v>
      </c>
      <c r="CC535" s="12" t="e">
        <f>MATCH(CONCATENATE("B ",TEXT($BN535,"mmm-yyyy")),Curves!$11:$11,0)</f>
        <v>#N/A</v>
      </c>
      <c r="CD535" s="12" t="e">
        <f>MATCH(CONCATENATE("DISC ",TEXT($BN535,"mmm-yyyy")),Curves!$11:$11,0)</f>
        <v>#N/A</v>
      </c>
      <c r="CE535" s="12"/>
      <c r="CF535" s="12" t="e">
        <f>MATCH(CONCATENATE("NG ",TEXT($BO535,"mmm-yyyy")),Curves!$11:$11,0)</f>
        <v>#N/A</v>
      </c>
      <c r="CG535" s="12" t="e">
        <f>MATCH(CONCATENATE("B ",TEXT($BO535,"mmm-yyyy")),Curves!$11:$11,0)</f>
        <v>#N/A</v>
      </c>
      <c r="CH535" s="12" t="e">
        <f>MATCH(CONCATENATE("DISC ",TEXT($BO535,"mmm-yyyy")),Curves!$11:$11,0)</f>
        <v>#N/A</v>
      </c>
      <c r="CI535" s="12"/>
      <c r="CJ535" s="12" t="e">
        <f>MATCH(CONCATENATE("NG ",TEXT($BP535,"mmm-yyyy")),Curves!$11:$11,0)</f>
        <v>#N/A</v>
      </c>
      <c r="CK535" s="12" t="e">
        <f>MATCH(CONCATENATE("B ",TEXT($BP535,"mmm-yyyy")),Curves!$11:$11,0)</f>
        <v>#N/A</v>
      </c>
      <c r="CL535" s="12" t="e">
        <f>MATCH(CONCATENATE("DISC ",TEXT($BP535,"mmm-yyyy")),Curves!$11:$11,0)</f>
        <v>#N/A</v>
      </c>
      <c r="CM535" s="12"/>
      <c r="CN535" s="12" t="e">
        <f>MATCH(CONCATENATE("NG ",TEXT($BQ535,"mmm-yyyy")),Curves!$11:$11,0)</f>
        <v>#N/A</v>
      </c>
      <c r="CO535" s="12" t="e">
        <f>MATCH(CONCATENATE("B ",TEXT($BQ535,"mmm-yyyy")),Curves!$11:$11,0)</f>
        <v>#N/A</v>
      </c>
      <c r="CP535" s="12" t="e">
        <f>MATCH(CONCATENATE("DISC ",TEXT($BQ535,"mmm-yyyy")),Curves!$11:$11,0)</f>
        <v>#N/A</v>
      </c>
      <c r="CQ535" s="12"/>
      <c r="CR535" s="12" t="e">
        <f>MATCH(CONCATENATE("NG ",TEXT($BR535,"mmm-yyyy")),Curves!$11:$11,0)</f>
        <v>#N/A</v>
      </c>
      <c r="CS535" s="12" t="e">
        <f>MATCH(CONCATENATE("B ",TEXT($BR535,"mmm-yyyy")),Curves!$11:$11,0)</f>
        <v>#N/A</v>
      </c>
      <c r="CT535" s="12" t="e">
        <f>MATCH(CONCATENATE("DISC ",TEXT($BR535,"mmm-yyyy")),Curves!$11:$11,0)</f>
        <v>#N/A</v>
      </c>
      <c r="CU535" s="12"/>
      <c r="CV535" s="12" t="e">
        <f>MATCH(CONCATENATE("NG ",TEXT($BS535,"mmm-yyyy")),Curves!$11:$11,0)</f>
        <v>#N/A</v>
      </c>
      <c r="CW535" s="12" t="e">
        <f>MATCH(CONCATENATE("B ",TEXT($BS535,"mmm-yyyy")),Curves!$11:$11,0)</f>
        <v>#N/A</v>
      </c>
      <c r="CX535" s="12" t="e">
        <f>MATCH(CONCATENATE("DISC ",TEXT($BS535,"mmm-yyyy")),Curves!$11:$11,0)</f>
        <v>#N/A</v>
      </c>
      <c r="CY535" s="12"/>
      <c r="CZ535" s="12" t="e">
        <f>MATCH(CONCATENATE("NG ",TEXT($BT535,"mmm-yyyy")),Curves!$11:$11,0)</f>
        <v>#N/A</v>
      </c>
      <c r="DA535" s="12" t="e">
        <f>MATCH(CONCATENATE("B ",TEXT($BT535,"mmm-yyyy")),Curves!$11:$11,0)</f>
        <v>#N/A</v>
      </c>
      <c r="DB535" s="12" t="e">
        <f>MATCH(CONCATENATE("DISC ",TEXT($BT535,"mmm-yyyy")),Curves!$11:$11,0)</f>
        <v>#N/A</v>
      </c>
      <c r="DC535" s="12"/>
      <c r="DD535" s="12" t="e">
        <f>MATCH(CONCATENATE("NG ",TEXT($BU535,"mmm-yyyy")),Curves!$11:$11,0)</f>
        <v>#N/A</v>
      </c>
      <c r="DE535" s="12" t="e">
        <f>MATCH(CONCATENATE("B ",TEXT($BU535,"mmm-yyyy")),Curves!$11:$11,0)</f>
        <v>#N/A</v>
      </c>
      <c r="DF535" s="12" t="e">
        <f>MATCH(CONCATENATE("DISC ",TEXT($BU535,"mmm-yyyy")),Curves!$11:$11,0)</f>
        <v>#N/A</v>
      </c>
      <c r="DG535" s="12"/>
      <c r="DH535" s="12" t="e">
        <f>MATCH(CONCATENATE("NG ",TEXT($BV535,"mmm-yyyy")),Curves!$11:$11,0)</f>
        <v>#N/A</v>
      </c>
      <c r="DI535" s="12" t="e">
        <f>MATCH(CONCATENATE("B ",TEXT($BV535,"mmm-yyyy")),Curves!$11:$11,0)</f>
        <v>#N/A</v>
      </c>
      <c r="DJ535" s="12" t="e">
        <f>MATCH(CONCATENATE("DISC ",TEXT($BV535,"mmm-yyyy")),Curves!$11:$11,0)</f>
        <v>#N/A</v>
      </c>
      <c r="DL535" s="12" t="e">
        <f>MATCH(CONCATENATE("NG ",TEXT($BW535,"mmm-yyyy")),Curves!$11:$11,0)</f>
        <v>#N/A</v>
      </c>
      <c r="DM535" s="12" t="e">
        <f>MATCH(CONCATENATE("B ",TEXT($BW535,"mmm-yyyy")),Curves!$11:$11,0)</f>
        <v>#N/A</v>
      </c>
      <c r="DN535" s="12" t="e">
        <f>MATCH(CONCATENATE("DISC ",TEXT($BW535,"mmm-yyyy")),Curves!$11:$11,0)</f>
        <v>#N/A</v>
      </c>
      <c r="DP535" s="12" t="e">
        <f>MATCH(CONCATENATE("NG ",TEXT($BX535,"mmm-yyyy")),Curves!$11:$11,0)</f>
        <v>#N/A</v>
      </c>
      <c r="DQ535" s="12" t="e">
        <f>MATCH(CONCATENATE("B ",TEXT($BX535,"mmm-yyyy")),Curves!$11:$11,0)</f>
        <v>#N/A</v>
      </c>
      <c r="DR535" s="12" t="e">
        <f>MATCH(CONCATENATE("DISC ",TEXT($BX535,"mmm-yyyy")),Curves!$11:$11,0)</f>
        <v>#N/A</v>
      </c>
    </row>
    <row r="536" spans="2:122" x14ac:dyDescent="0.2">
      <c r="B536" s="6" t="str">
        <f t="shared" si="638"/>
        <v/>
      </c>
      <c r="C536" s="27" t="str">
        <f>IF(Curves!C545&lt;&gt;"",Curves!C545,"")</f>
        <v/>
      </c>
      <c r="D536" s="31"/>
      <c r="E536" s="20" t="e">
        <f t="shared" si="639"/>
        <v>#N/A</v>
      </c>
      <c r="F536" s="20" t="e">
        <f t="shared" si="640"/>
        <v>#N/A</v>
      </c>
      <c r="G536" s="20" t="e">
        <f t="shared" si="641"/>
        <v>#N/A</v>
      </c>
      <c r="H536" s="20" t="e">
        <f t="shared" si="642"/>
        <v>#N/A</v>
      </c>
      <c r="I536" s="20" t="e">
        <f t="shared" si="643"/>
        <v>#N/A</v>
      </c>
      <c r="J536" s="20" t="e">
        <f t="shared" si="644"/>
        <v>#N/A</v>
      </c>
      <c r="K536" s="20" t="e">
        <f t="shared" si="645"/>
        <v>#N/A</v>
      </c>
      <c r="L536" s="20" t="e">
        <f t="shared" si="646"/>
        <v>#N/A</v>
      </c>
      <c r="M536" s="20" t="e">
        <f t="shared" si="647"/>
        <v>#N/A</v>
      </c>
      <c r="N536" s="20" t="e">
        <f t="shared" si="648"/>
        <v>#N/A</v>
      </c>
      <c r="O536" s="21" t="e">
        <f t="shared" si="649"/>
        <v>#N/A</v>
      </c>
      <c r="P536" s="20"/>
      <c r="Q536" s="50" t="e">
        <f t="shared" si="650"/>
        <v>#N/A</v>
      </c>
      <c r="R536" s="50" t="e">
        <f t="shared" si="629"/>
        <v>#N/A</v>
      </c>
      <c r="S536" s="51" t="e">
        <f t="shared" si="651"/>
        <v>#N/A</v>
      </c>
      <c r="U536" s="34" t="e">
        <f>INDEX(Curves!$A$12:$AZ$907,$CA536,CB536)</f>
        <v>#N/A</v>
      </c>
      <c r="V536" s="34" t="e">
        <f>INDEX(Curves!$A$12:$AZ$907,$CA536,CC536)</f>
        <v>#N/A</v>
      </c>
      <c r="W536" s="34" t="e">
        <f>INDEX(Curves!$A$12:$AZ$907,$CA536,CD536)</f>
        <v>#N/A</v>
      </c>
      <c r="X536" s="34"/>
      <c r="Y536" s="34" t="e">
        <f>INDEX(Curves!$A$12:$AZ$907,$CA536,CF536)</f>
        <v>#N/A</v>
      </c>
      <c r="Z536" s="34" t="e">
        <f>INDEX(Curves!$A$12:$AZ$907,$CA536,CG536)</f>
        <v>#N/A</v>
      </c>
      <c r="AA536" s="34" t="e">
        <f>INDEX(Curves!$A$12:$AZ$907,$CA536,CH536)</f>
        <v>#N/A</v>
      </c>
      <c r="AB536" s="34"/>
      <c r="AC536" s="34" t="e">
        <f>INDEX(Curves!$A$12:$AZ$907,$CA536,CJ536)</f>
        <v>#N/A</v>
      </c>
      <c r="AD536" s="34" t="e">
        <f>INDEX(Curves!$A$12:$AZ$907,$CA536,CK536)</f>
        <v>#N/A</v>
      </c>
      <c r="AE536" s="34" t="e">
        <f>INDEX(Curves!$A$12:$AZ$907,$CA536,CL536)</f>
        <v>#N/A</v>
      </c>
      <c r="AF536" s="34"/>
      <c r="AG536" s="34" t="e">
        <f>INDEX(Curves!$A$12:$AZ$907,$CA536,CN536)</f>
        <v>#N/A</v>
      </c>
      <c r="AH536" s="34" t="e">
        <f>INDEX(Curves!$A$12:$AZ$907,$CA536,CO536)</f>
        <v>#N/A</v>
      </c>
      <c r="AI536" s="34" t="e">
        <f>INDEX(Curves!$A$12:$AZ$907,$CA536,CP536)</f>
        <v>#N/A</v>
      </c>
      <c r="AJ536" s="34"/>
      <c r="AK536" s="34" t="e">
        <f>INDEX(Curves!$A$12:$AZ$907,$CA536,CR536)</f>
        <v>#N/A</v>
      </c>
      <c r="AL536" s="34" t="e">
        <f>INDEX(Curves!$A$12:$AZ$907,$CA536,CS536)</f>
        <v>#N/A</v>
      </c>
      <c r="AM536" s="34" t="e">
        <f>INDEX(Curves!$A$12:$AZ$907,$CA536,CT536)</f>
        <v>#N/A</v>
      </c>
      <c r="AN536" s="34"/>
      <c r="AO536" s="34" t="e">
        <f>INDEX(Curves!$A$12:$AZ$907,$CA536,CV536)</f>
        <v>#N/A</v>
      </c>
      <c r="AP536" s="34" t="e">
        <f>INDEX(Curves!$A$12:$AZ$907,$CA536,CW536)</f>
        <v>#N/A</v>
      </c>
      <c r="AQ536" s="34" t="e">
        <f>INDEX(Curves!$A$12:$AZ$907,$CA536,CX536)</f>
        <v>#N/A</v>
      </c>
      <c r="AR536" s="34"/>
      <c r="AS536" s="34" t="e">
        <f>INDEX(Curves!$A$12:$AZ$907,$CA536,CZ536)</f>
        <v>#N/A</v>
      </c>
      <c r="AT536" s="34" t="e">
        <f>INDEX(Curves!$A$12:$AZ$907,$CA536,DA536)</f>
        <v>#N/A</v>
      </c>
      <c r="AU536" s="34" t="e">
        <f>INDEX(Curves!$A$12:$AZ$907,$CA536,DB536)</f>
        <v>#N/A</v>
      </c>
      <c r="AV536" s="34"/>
      <c r="AW536" s="34" t="e">
        <f>INDEX(Curves!$A$12:$AZ$907,$CA536,DD536)</f>
        <v>#N/A</v>
      </c>
      <c r="AX536" s="34" t="e">
        <f>INDEX(Curves!$A$12:$AZ$907,$CA536,DE536)</f>
        <v>#N/A</v>
      </c>
      <c r="AY536" s="34" t="e">
        <f>INDEX(Curves!$A$12:$AZ$907,$CA536,DF536)</f>
        <v>#N/A</v>
      </c>
      <c r="AZ536" s="34"/>
      <c r="BA536" s="34" t="e">
        <f>INDEX(Curves!$A$12:$AZ$907,$CA536,DH536)</f>
        <v>#N/A</v>
      </c>
      <c r="BB536" s="34" t="e">
        <f>INDEX(Curves!$A$12:$AZ$907,$CA536,DI536)</f>
        <v>#N/A</v>
      </c>
      <c r="BC536" s="34" t="e">
        <f>INDEX(Curves!$A$12:$AZ$907,$CA536,DJ536)</f>
        <v>#N/A</v>
      </c>
      <c r="BD536" s="34"/>
      <c r="BE536" s="34" t="e">
        <f>INDEX(Curves!$A$12:$AZ$907,$CA536,DL536)</f>
        <v>#N/A</v>
      </c>
      <c r="BF536" s="34" t="e">
        <f>INDEX(Curves!$A$12:$AZ$907,$CA536,DM536)</f>
        <v>#N/A</v>
      </c>
      <c r="BG536" s="34" t="e">
        <f>INDEX(Curves!$A$12:$AZ$907,$CA536,DN536)</f>
        <v>#N/A</v>
      </c>
      <c r="BH536" s="34"/>
      <c r="BI536" s="34" t="e">
        <f>INDEX(Curves!$A$12:$AZ$907,$CA536,DP536)</f>
        <v>#N/A</v>
      </c>
      <c r="BJ536" s="34" t="e">
        <f>INDEX(Curves!$A$12:$AZ$907,$CA536,DQ536)</f>
        <v>#N/A</v>
      </c>
      <c r="BK536" s="34" t="e">
        <f>INDEX(Curves!$A$12:$AZ$907,$CA536,DR536)</f>
        <v>#N/A</v>
      </c>
      <c r="BL536"/>
      <c r="BM536"/>
      <c r="BU536" s="10"/>
      <c r="BV536" s="10"/>
      <c r="BW536" s="10"/>
      <c r="CA536" s="12" t="e">
        <f>MATCH(C536,Curves!$C$12:$C$433,0)</f>
        <v>#N/A</v>
      </c>
      <c r="CB536" s="12" t="e">
        <f>MATCH(CONCATENATE("NG ",TEXT($BN536,"mmm-yyyy")),Curves!$11:$11,0)</f>
        <v>#N/A</v>
      </c>
      <c r="CC536" s="12" t="e">
        <f>MATCH(CONCATENATE("B ",TEXT($BN536,"mmm-yyyy")),Curves!$11:$11,0)</f>
        <v>#N/A</v>
      </c>
      <c r="CD536" s="12" t="e">
        <f>MATCH(CONCATENATE("DISC ",TEXT($BN536,"mmm-yyyy")),Curves!$11:$11,0)</f>
        <v>#N/A</v>
      </c>
      <c r="CE536" s="12"/>
      <c r="CF536" s="12" t="e">
        <f>MATCH(CONCATENATE("NG ",TEXT($BO536,"mmm-yyyy")),Curves!$11:$11,0)</f>
        <v>#N/A</v>
      </c>
      <c r="CG536" s="12" t="e">
        <f>MATCH(CONCATENATE("B ",TEXT($BO536,"mmm-yyyy")),Curves!$11:$11,0)</f>
        <v>#N/A</v>
      </c>
      <c r="CH536" s="12" t="e">
        <f>MATCH(CONCATENATE("DISC ",TEXT($BO536,"mmm-yyyy")),Curves!$11:$11,0)</f>
        <v>#N/A</v>
      </c>
      <c r="CI536" s="12"/>
      <c r="CJ536" s="12" t="e">
        <f>MATCH(CONCATENATE("NG ",TEXT($BP536,"mmm-yyyy")),Curves!$11:$11,0)</f>
        <v>#N/A</v>
      </c>
      <c r="CK536" s="12" t="e">
        <f>MATCH(CONCATENATE("B ",TEXT($BP536,"mmm-yyyy")),Curves!$11:$11,0)</f>
        <v>#N/A</v>
      </c>
      <c r="CL536" s="12" t="e">
        <f>MATCH(CONCATENATE("DISC ",TEXT($BP536,"mmm-yyyy")),Curves!$11:$11,0)</f>
        <v>#N/A</v>
      </c>
      <c r="CM536" s="12"/>
      <c r="CN536" s="12" t="e">
        <f>MATCH(CONCATENATE("NG ",TEXT($BQ536,"mmm-yyyy")),Curves!$11:$11,0)</f>
        <v>#N/A</v>
      </c>
      <c r="CO536" s="12" t="e">
        <f>MATCH(CONCATENATE("B ",TEXT($BQ536,"mmm-yyyy")),Curves!$11:$11,0)</f>
        <v>#N/A</v>
      </c>
      <c r="CP536" s="12" t="e">
        <f>MATCH(CONCATENATE("DISC ",TEXT($BQ536,"mmm-yyyy")),Curves!$11:$11,0)</f>
        <v>#N/A</v>
      </c>
      <c r="CQ536" s="12"/>
      <c r="CR536" s="12" t="e">
        <f>MATCH(CONCATENATE("NG ",TEXT($BR536,"mmm-yyyy")),Curves!$11:$11,0)</f>
        <v>#N/A</v>
      </c>
      <c r="CS536" s="12" t="e">
        <f>MATCH(CONCATENATE("B ",TEXT($BR536,"mmm-yyyy")),Curves!$11:$11,0)</f>
        <v>#N/A</v>
      </c>
      <c r="CT536" s="12" t="e">
        <f>MATCH(CONCATENATE("DISC ",TEXT($BR536,"mmm-yyyy")),Curves!$11:$11,0)</f>
        <v>#N/A</v>
      </c>
      <c r="CU536" s="12"/>
      <c r="CV536" s="12" t="e">
        <f>MATCH(CONCATENATE("NG ",TEXT($BS536,"mmm-yyyy")),Curves!$11:$11,0)</f>
        <v>#N/A</v>
      </c>
      <c r="CW536" s="12" t="e">
        <f>MATCH(CONCATENATE("B ",TEXT($BS536,"mmm-yyyy")),Curves!$11:$11,0)</f>
        <v>#N/A</v>
      </c>
      <c r="CX536" s="12" t="e">
        <f>MATCH(CONCATENATE("DISC ",TEXT($BS536,"mmm-yyyy")),Curves!$11:$11,0)</f>
        <v>#N/A</v>
      </c>
      <c r="CY536" s="12"/>
      <c r="CZ536" s="12" t="e">
        <f>MATCH(CONCATENATE("NG ",TEXT($BT536,"mmm-yyyy")),Curves!$11:$11,0)</f>
        <v>#N/A</v>
      </c>
      <c r="DA536" s="12" t="e">
        <f>MATCH(CONCATENATE("B ",TEXT($BT536,"mmm-yyyy")),Curves!$11:$11,0)</f>
        <v>#N/A</v>
      </c>
      <c r="DB536" s="12" t="e">
        <f>MATCH(CONCATENATE("DISC ",TEXT($BT536,"mmm-yyyy")),Curves!$11:$11,0)</f>
        <v>#N/A</v>
      </c>
      <c r="DC536" s="12"/>
      <c r="DD536" s="12" t="e">
        <f>MATCH(CONCATENATE("NG ",TEXT($BU536,"mmm-yyyy")),Curves!$11:$11,0)</f>
        <v>#N/A</v>
      </c>
      <c r="DE536" s="12" t="e">
        <f>MATCH(CONCATENATE("B ",TEXT($BU536,"mmm-yyyy")),Curves!$11:$11,0)</f>
        <v>#N/A</v>
      </c>
      <c r="DF536" s="12" t="e">
        <f>MATCH(CONCATENATE("DISC ",TEXT($BU536,"mmm-yyyy")),Curves!$11:$11,0)</f>
        <v>#N/A</v>
      </c>
      <c r="DG536" s="12"/>
      <c r="DH536" s="12" t="e">
        <f>MATCH(CONCATENATE("NG ",TEXT($BV536,"mmm-yyyy")),Curves!$11:$11,0)</f>
        <v>#N/A</v>
      </c>
      <c r="DI536" s="12" t="e">
        <f>MATCH(CONCATENATE("B ",TEXT($BV536,"mmm-yyyy")),Curves!$11:$11,0)</f>
        <v>#N/A</v>
      </c>
      <c r="DJ536" s="12" t="e">
        <f>MATCH(CONCATENATE("DISC ",TEXT($BV536,"mmm-yyyy")),Curves!$11:$11,0)</f>
        <v>#N/A</v>
      </c>
      <c r="DL536" s="12" t="e">
        <f>MATCH(CONCATENATE("NG ",TEXT($BW536,"mmm-yyyy")),Curves!$11:$11,0)</f>
        <v>#N/A</v>
      </c>
      <c r="DM536" s="12" t="e">
        <f>MATCH(CONCATENATE("B ",TEXT($BW536,"mmm-yyyy")),Curves!$11:$11,0)</f>
        <v>#N/A</v>
      </c>
      <c r="DN536" s="12" t="e">
        <f>MATCH(CONCATENATE("DISC ",TEXT($BW536,"mmm-yyyy")),Curves!$11:$11,0)</f>
        <v>#N/A</v>
      </c>
      <c r="DP536" s="12" t="e">
        <f>MATCH(CONCATENATE("NG ",TEXT($BX536,"mmm-yyyy")),Curves!$11:$11,0)</f>
        <v>#N/A</v>
      </c>
      <c r="DQ536" s="12" t="e">
        <f>MATCH(CONCATENATE("B ",TEXT($BX536,"mmm-yyyy")),Curves!$11:$11,0)</f>
        <v>#N/A</v>
      </c>
      <c r="DR536" s="12" t="e">
        <f>MATCH(CONCATENATE("DISC ",TEXT($BX536,"mmm-yyyy")),Curves!$11:$11,0)</f>
        <v>#N/A</v>
      </c>
    </row>
    <row r="537" spans="2:122" x14ac:dyDescent="0.2">
      <c r="B537" s="6" t="str">
        <f t="shared" si="638"/>
        <v/>
      </c>
      <c r="C537" s="27" t="str">
        <f>IF(Curves!C546&lt;&gt;"",Curves!C546,"")</f>
        <v/>
      </c>
      <c r="D537" s="31"/>
      <c r="E537" s="20" t="e">
        <f t="shared" si="639"/>
        <v>#N/A</v>
      </c>
      <c r="F537" s="20" t="e">
        <f t="shared" si="640"/>
        <v>#N/A</v>
      </c>
      <c r="G537" s="20" t="e">
        <f t="shared" si="641"/>
        <v>#N/A</v>
      </c>
      <c r="H537" s="20" t="e">
        <f t="shared" si="642"/>
        <v>#N/A</v>
      </c>
      <c r="I537" s="20" t="e">
        <f t="shared" si="643"/>
        <v>#N/A</v>
      </c>
      <c r="J537" s="20" t="e">
        <f t="shared" si="644"/>
        <v>#N/A</v>
      </c>
      <c r="K537" s="20" t="e">
        <f t="shared" si="645"/>
        <v>#N/A</v>
      </c>
      <c r="L537" s="20" t="e">
        <f t="shared" si="646"/>
        <v>#N/A</v>
      </c>
      <c r="M537" s="20" t="e">
        <f t="shared" si="647"/>
        <v>#N/A</v>
      </c>
      <c r="N537" s="20" t="e">
        <f t="shared" si="648"/>
        <v>#N/A</v>
      </c>
      <c r="O537" s="21" t="e">
        <f t="shared" si="649"/>
        <v>#N/A</v>
      </c>
      <c r="P537" s="20"/>
      <c r="Q537" s="50" t="e">
        <f t="shared" si="650"/>
        <v>#N/A</v>
      </c>
      <c r="R537" s="50" t="e">
        <f t="shared" si="629"/>
        <v>#N/A</v>
      </c>
      <c r="S537" s="51" t="e">
        <f t="shared" si="651"/>
        <v>#N/A</v>
      </c>
      <c r="U537" s="34" t="e">
        <f>INDEX(Curves!$A$12:$AZ$907,$CA537,CB537)</f>
        <v>#N/A</v>
      </c>
      <c r="V537" s="34" t="e">
        <f>INDEX(Curves!$A$12:$AZ$907,$CA537,CC537)</f>
        <v>#N/A</v>
      </c>
      <c r="W537" s="34" t="e">
        <f>INDEX(Curves!$A$12:$AZ$907,$CA537,CD537)</f>
        <v>#N/A</v>
      </c>
      <c r="X537" s="34"/>
      <c r="Y537" s="34" t="e">
        <f>INDEX(Curves!$A$12:$AZ$907,$CA537,CF537)</f>
        <v>#N/A</v>
      </c>
      <c r="Z537" s="34" t="e">
        <f>INDEX(Curves!$A$12:$AZ$907,$CA537,CG537)</f>
        <v>#N/A</v>
      </c>
      <c r="AA537" s="34" t="e">
        <f>INDEX(Curves!$A$12:$AZ$907,$CA537,CH537)</f>
        <v>#N/A</v>
      </c>
      <c r="AB537" s="34"/>
      <c r="AC537" s="34" t="e">
        <f>INDEX(Curves!$A$12:$AZ$907,$CA537,CJ537)</f>
        <v>#N/A</v>
      </c>
      <c r="AD537" s="34" t="e">
        <f>INDEX(Curves!$A$12:$AZ$907,$CA537,CK537)</f>
        <v>#N/A</v>
      </c>
      <c r="AE537" s="34" t="e">
        <f>INDEX(Curves!$A$12:$AZ$907,$CA537,CL537)</f>
        <v>#N/A</v>
      </c>
      <c r="AF537" s="34"/>
      <c r="AG537" s="34" t="e">
        <f>INDEX(Curves!$A$12:$AZ$907,$CA537,CN537)</f>
        <v>#N/A</v>
      </c>
      <c r="AH537" s="34" t="e">
        <f>INDEX(Curves!$A$12:$AZ$907,$CA537,CO537)</f>
        <v>#N/A</v>
      </c>
      <c r="AI537" s="34" t="e">
        <f>INDEX(Curves!$A$12:$AZ$907,$CA537,CP537)</f>
        <v>#N/A</v>
      </c>
      <c r="AJ537" s="34"/>
      <c r="AK537" s="34" t="e">
        <f>INDEX(Curves!$A$12:$AZ$907,$CA537,CR537)</f>
        <v>#N/A</v>
      </c>
      <c r="AL537" s="34" t="e">
        <f>INDEX(Curves!$A$12:$AZ$907,$CA537,CS537)</f>
        <v>#N/A</v>
      </c>
      <c r="AM537" s="34" t="e">
        <f>INDEX(Curves!$A$12:$AZ$907,$CA537,CT537)</f>
        <v>#N/A</v>
      </c>
      <c r="AN537" s="34"/>
      <c r="AO537" s="34" t="e">
        <f>INDEX(Curves!$A$12:$AZ$907,$CA537,CV537)</f>
        <v>#N/A</v>
      </c>
      <c r="AP537" s="34" t="e">
        <f>INDEX(Curves!$A$12:$AZ$907,$CA537,CW537)</f>
        <v>#N/A</v>
      </c>
      <c r="AQ537" s="34" t="e">
        <f>INDEX(Curves!$A$12:$AZ$907,$CA537,CX537)</f>
        <v>#N/A</v>
      </c>
      <c r="AR537" s="34"/>
      <c r="AS537" s="34" t="e">
        <f>INDEX(Curves!$A$12:$AZ$907,$CA537,CZ537)</f>
        <v>#N/A</v>
      </c>
      <c r="AT537" s="34" t="e">
        <f>INDEX(Curves!$A$12:$AZ$907,$CA537,DA537)</f>
        <v>#N/A</v>
      </c>
      <c r="AU537" s="34" t="e">
        <f>INDEX(Curves!$A$12:$AZ$907,$CA537,DB537)</f>
        <v>#N/A</v>
      </c>
      <c r="AV537" s="34"/>
      <c r="AW537" s="34" t="e">
        <f>INDEX(Curves!$A$12:$AZ$907,$CA537,DD537)</f>
        <v>#N/A</v>
      </c>
      <c r="AX537" s="34" t="e">
        <f>INDEX(Curves!$A$12:$AZ$907,$CA537,DE537)</f>
        <v>#N/A</v>
      </c>
      <c r="AY537" s="34" t="e">
        <f>INDEX(Curves!$A$12:$AZ$907,$CA537,DF537)</f>
        <v>#N/A</v>
      </c>
      <c r="AZ537" s="34"/>
      <c r="BA537" s="34" t="e">
        <f>INDEX(Curves!$A$12:$AZ$907,$CA537,DH537)</f>
        <v>#N/A</v>
      </c>
      <c r="BB537" s="34" t="e">
        <f>INDEX(Curves!$A$12:$AZ$907,$CA537,DI537)</f>
        <v>#N/A</v>
      </c>
      <c r="BC537" s="34" t="e">
        <f>INDEX(Curves!$A$12:$AZ$907,$CA537,DJ537)</f>
        <v>#N/A</v>
      </c>
      <c r="BD537" s="34"/>
      <c r="BE537" s="34" t="e">
        <f>INDEX(Curves!$A$12:$AZ$907,$CA537,DL537)</f>
        <v>#N/A</v>
      </c>
      <c r="BF537" s="34" t="e">
        <f>INDEX(Curves!$A$12:$AZ$907,$CA537,DM537)</f>
        <v>#N/A</v>
      </c>
      <c r="BG537" s="34" t="e">
        <f>INDEX(Curves!$A$12:$AZ$907,$CA537,DN537)</f>
        <v>#N/A</v>
      </c>
      <c r="BH537" s="34"/>
      <c r="BI537" s="34" t="e">
        <f>INDEX(Curves!$A$12:$AZ$907,$CA537,DP537)</f>
        <v>#N/A</v>
      </c>
      <c r="BJ537" s="34" t="e">
        <f>INDEX(Curves!$A$12:$AZ$907,$CA537,DQ537)</f>
        <v>#N/A</v>
      </c>
      <c r="BK537" s="34" t="e">
        <f>INDEX(Curves!$A$12:$AZ$907,$CA537,DR537)</f>
        <v>#N/A</v>
      </c>
      <c r="BL537"/>
      <c r="BM537"/>
      <c r="BU537" s="10"/>
      <c r="BV537" s="10"/>
      <c r="BW537" s="10"/>
      <c r="CA537" s="12" t="e">
        <f>MATCH(C537,Curves!$C$12:$C$433,0)</f>
        <v>#N/A</v>
      </c>
      <c r="CB537" s="12" t="e">
        <f>MATCH(CONCATENATE("NG ",TEXT($BN537,"mmm-yyyy")),Curves!$11:$11,0)</f>
        <v>#N/A</v>
      </c>
      <c r="CC537" s="12" t="e">
        <f>MATCH(CONCATENATE("B ",TEXT($BN537,"mmm-yyyy")),Curves!$11:$11,0)</f>
        <v>#N/A</v>
      </c>
      <c r="CD537" s="12" t="e">
        <f>MATCH(CONCATENATE("DISC ",TEXT($BN537,"mmm-yyyy")),Curves!$11:$11,0)</f>
        <v>#N/A</v>
      </c>
      <c r="CE537" s="12"/>
      <c r="CF537" s="12" t="e">
        <f>MATCH(CONCATENATE("NG ",TEXT($BO537,"mmm-yyyy")),Curves!$11:$11,0)</f>
        <v>#N/A</v>
      </c>
      <c r="CG537" s="12" t="e">
        <f>MATCH(CONCATENATE("B ",TEXT($BO537,"mmm-yyyy")),Curves!$11:$11,0)</f>
        <v>#N/A</v>
      </c>
      <c r="CH537" s="12" t="e">
        <f>MATCH(CONCATENATE("DISC ",TEXT($BO537,"mmm-yyyy")),Curves!$11:$11,0)</f>
        <v>#N/A</v>
      </c>
      <c r="CI537" s="12"/>
      <c r="CJ537" s="12" t="e">
        <f>MATCH(CONCATENATE("NG ",TEXT($BP537,"mmm-yyyy")),Curves!$11:$11,0)</f>
        <v>#N/A</v>
      </c>
      <c r="CK537" s="12" t="e">
        <f>MATCH(CONCATENATE("B ",TEXT($BP537,"mmm-yyyy")),Curves!$11:$11,0)</f>
        <v>#N/A</v>
      </c>
      <c r="CL537" s="12" t="e">
        <f>MATCH(CONCATENATE("DISC ",TEXT($BP537,"mmm-yyyy")),Curves!$11:$11,0)</f>
        <v>#N/A</v>
      </c>
      <c r="CM537" s="12"/>
      <c r="CN537" s="12" t="e">
        <f>MATCH(CONCATENATE("NG ",TEXT($BQ537,"mmm-yyyy")),Curves!$11:$11,0)</f>
        <v>#N/A</v>
      </c>
      <c r="CO537" s="12" t="e">
        <f>MATCH(CONCATENATE("B ",TEXT($BQ537,"mmm-yyyy")),Curves!$11:$11,0)</f>
        <v>#N/A</v>
      </c>
      <c r="CP537" s="12" t="e">
        <f>MATCH(CONCATENATE("DISC ",TEXT($BQ537,"mmm-yyyy")),Curves!$11:$11,0)</f>
        <v>#N/A</v>
      </c>
      <c r="CQ537" s="12"/>
      <c r="CR537" s="12" t="e">
        <f>MATCH(CONCATENATE("NG ",TEXT($BR537,"mmm-yyyy")),Curves!$11:$11,0)</f>
        <v>#N/A</v>
      </c>
      <c r="CS537" s="12" t="e">
        <f>MATCH(CONCATENATE("B ",TEXT($BR537,"mmm-yyyy")),Curves!$11:$11,0)</f>
        <v>#N/A</v>
      </c>
      <c r="CT537" s="12" t="e">
        <f>MATCH(CONCATENATE("DISC ",TEXT($BR537,"mmm-yyyy")),Curves!$11:$11,0)</f>
        <v>#N/A</v>
      </c>
      <c r="CU537" s="12"/>
      <c r="CV537" s="12" t="e">
        <f>MATCH(CONCATENATE("NG ",TEXT($BS537,"mmm-yyyy")),Curves!$11:$11,0)</f>
        <v>#N/A</v>
      </c>
      <c r="CW537" s="12" t="e">
        <f>MATCH(CONCATENATE("B ",TEXT($BS537,"mmm-yyyy")),Curves!$11:$11,0)</f>
        <v>#N/A</v>
      </c>
      <c r="CX537" s="12" t="e">
        <f>MATCH(CONCATENATE("DISC ",TEXT($BS537,"mmm-yyyy")),Curves!$11:$11,0)</f>
        <v>#N/A</v>
      </c>
      <c r="CY537" s="12"/>
      <c r="CZ537" s="12" t="e">
        <f>MATCH(CONCATENATE("NG ",TEXT($BT537,"mmm-yyyy")),Curves!$11:$11,0)</f>
        <v>#N/A</v>
      </c>
      <c r="DA537" s="12" t="e">
        <f>MATCH(CONCATENATE("B ",TEXT($BT537,"mmm-yyyy")),Curves!$11:$11,0)</f>
        <v>#N/A</v>
      </c>
      <c r="DB537" s="12" t="e">
        <f>MATCH(CONCATENATE("DISC ",TEXT($BT537,"mmm-yyyy")),Curves!$11:$11,0)</f>
        <v>#N/A</v>
      </c>
      <c r="DC537" s="12"/>
      <c r="DD537" s="12" t="e">
        <f>MATCH(CONCATENATE("NG ",TEXT($BU537,"mmm-yyyy")),Curves!$11:$11,0)</f>
        <v>#N/A</v>
      </c>
      <c r="DE537" s="12" t="e">
        <f>MATCH(CONCATENATE("B ",TEXT($BU537,"mmm-yyyy")),Curves!$11:$11,0)</f>
        <v>#N/A</v>
      </c>
      <c r="DF537" s="12" t="e">
        <f>MATCH(CONCATENATE("DISC ",TEXT($BU537,"mmm-yyyy")),Curves!$11:$11,0)</f>
        <v>#N/A</v>
      </c>
      <c r="DG537" s="12"/>
      <c r="DH537" s="12" t="e">
        <f>MATCH(CONCATENATE("NG ",TEXT($BV537,"mmm-yyyy")),Curves!$11:$11,0)</f>
        <v>#N/A</v>
      </c>
      <c r="DI537" s="12" t="e">
        <f>MATCH(CONCATENATE("B ",TEXT($BV537,"mmm-yyyy")),Curves!$11:$11,0)</f>
        <v>#N/A</v>
      </c>
      <c r="DJ537" s="12" t="e">
        <f>MATCH(CONCATENATE("DISC ",TEXT($BV537,"mmm-yyyy")),Curves!$11:$11,0)</f>
        <v>#N/A</v>
      </c>
      <c r="DL537" s="12" t="e">
        <f>MATCH(CONCATENATE("NG ",TEXT($BW537,"mmm-yyyy")),Curves!$11:$11,0)</f>
        <v>#N/A</v>
      </c>
      <c r="DM537" s="12" t="e">
        <f>MATCH(CONCATENATE("B ",TEXT($BW537,"mmm-yyyy")),Curves!$11:$11,0)</f>
        <v>#N/A</v>
      </c>
      <c r="DN537" s="12" t="e">
        <f>MATCH(CONCATENATE("DISC ",TEXT($BW537,"mmm-yyyy")),Curves!$11:$11,0)</f>
        <v>#N/A</v>
      </c>
      <c r="DP537" s="12" t="e">
        <f>MATCH(CONCATENATE("NG ",TEXT($BX537,"mmm-yyyy")),Curves!$11:$11,0)</f>
        <v>#N/A</v>
      </c>
      <c r="DQ537" s="12" t="e">
        <f>MATCH(CONCATENATE("B ",TEXT($BX537,"mmm-yyyy")),Curves!$11:$11,0)</f>
        <v>#N/A</v>
      </c>
      <c r="DR537" s="12" t="e">
        <f>MATCH(CONCATENATE("DISC ",TEXT($BX537,"mmm-yyyy")),Curves!$11:$11,0)</f>
        <v>#N/A</v>
      </c>
    </row>
    <row r="538" spans="2:122" x14ac:dyDescent="0.2">
      <c r="B538" s="6" t="str">
        <f t="shared" si="638"/>
        <v/>
      </c>
      <c r="C538" s="27" t="str">
        <f>IF(Curves!C547&lt;&gt;"",Curves!C547,"")</f>
        <v/>
      </c>
      <c r="D538" s="31"/>
      <c r="E538" s="20" t="e">
        <f t="shared" si="639"/>
        <v>#N/A</v>
      </c>
      <c r="F538" s="20" t="e">
        <f t="shared" si="640"/>
        <v>#N/A</v>
      </c>
      <c r="G538" s="20" t="e">
        <f t="shared" si="641"/>
        <v>#N/A</v>
      </c>
      <c r="H538" s="20" t="e">
        <f t="shared" si="642"/>
        <v>#N/A</v>
      </c>
      <c r="I538" s="20" t="e">
        <f t="shared" si="643"/>
        <v>#N/A</v>
      </c>
      <c r="J538" s="20" t="e">
        <f t="shared" si="644"/>
        <v>#N/A</v>
      </c>
      <c r="K538" s="20" t="e">
        <f t="shared" si="645"/>
        <v>#N/A</v>
      </c>
      <c r="L538" s="20" t="e">
        <f t="shared" si="646"/>
        <v>#N/A</v>
      </c>
      <c r="M538" s="20" t="e">
        <f t="shared" si="647"/>
        <v>#N/A</v>
      </c>
      <c r="N538" s="20" t="e">
        <f t="shared" si="648"/>
        <v>#N/A</v>
      </c>
      <c r="O538" s="21" t="e">
        <f t="shared" si="649"/>
        <v>#N/A</v>
      </c>
      <c r="P538" s="20"/>
      <c r="Q538" s="50" t="e">
        <f t="shared" si="650"/>
        <v>#N/A</v>
      </c>
      <c r="R538" s="50" t="e">
        <f t="shared" si="629"/>
        <v>#N/A</v>
      </c>
      <c r="S538" s="51" t="e">
        <f t="shared" si="651"/>
        <v>#N/A</v>
      </c>
      <c r="U538" s="34" t="e">
        <f>INDEX(Curves!$A$12:$AZ$907,$CA538,CB538)</f>
        <v>#N/A</v>
      </c>
      <c r="V538" s="34" t="e">
        <f>INDEX(Curves!$A$12:$AZ$907,$CA538,CC538)</f>
        <v>#N/A</v>
      </c>
      <c r="W538" s="34" t="e">
        <f>INDEX(Curves!$A$12:$AZ$907,$CA538,CD538)</f>
        <v>#N/A</v>
      </c>
      <c r="X538" s="34"/>
      <c r="Y538" s="34" t="e">
        <f>INDEX(Curves!$A$12:$AZ$907,$CA538,CF538)</f>
        <v>#N/A</v>
      </c>
      <c r="Z538" s="34" t="e">
        <f>INDEX(Curves!$A$12:$AZ$907,$CA538,CG538)</f>
        <v>#N/A</v>
      </c>
      <c r="AA538" s="34" t="e">
        <f>INDEX(Curves!$A$12:$AZ$907,$CA538,CH538)</f>
        <v>#N/A</v>
      </c>
      <c r="AB538" s="34"/>
      <c r="AC538" s="34" t="e">
        <f>INDEX(Curves!$A$12:$AZ$907,$CA538,CJ538)</f>
        <v>#N/A</v>
      </c>
      <c r="AD538" s="34" t="e">
        <f>INDEX(Curves!$A$12:$AZ$907,$CA538,CK538)</f>
        <v>#N/A</v>
      </c>
      <c r="AE538" s="34" t="e">
        <f>INDEX(Curves!$A$12:$AZ$907,$CA538,CL538)</f>
        <v>#N/A</v>
      </c>
      <c r="AF538" s="34"/>
      <c r="AG538" s="34" t="e">
        <f>INDEX(Curves!$A$12:$AZ$907,$CA538,CN538)</f>
        <v>#N/A</v>
      </c>
      <c r="AH538" s="34" t="e">
        <f>INDEX(Curves!$A$12:$AZ$907,$CA538,CO538)</f>
        <v>#N/A</v>
      </c>
      <c r="AI538" s="34" t="e">
        <f>INDEX(Curves!$A$12:$AZ$907,$CA538,CP538)</f>
        <v>#N/A</v>
      </c>
      <c r="AJ538" s="34"/>
      <c r="AK538" s="34" t="e">
        <f>INDEX(Curves!$A$12:$AZ$907,$CA538,CR538)</f>
        <v>#N/A</v>
      </c>
      <c r="AL538" s="34" t="e">
        <f>INDEX(Curves!$A$12:$AZ$907,$CA538,CS538)</f>
        <v>#N/A</v>
      </c>
      <c r="AM538" s="34" t="e">
        <f>INDEX(Curves!$A$12:$AZ$907,$CA538,CT538)</f>
        <v>#N/A</v>
      </c>
      <c r="AN538" s="34"/>
      <c r="AO538" s="34" t="e">
        <f>INDEX(Curves!$A$12:$AZ$907,$CA538,CV538)</f>
        <v>#N/A</v>
      </c>
      <c r="AP538" s="34" t="e">
        <f>INDEX(Curves!$A$12:$AZ$907,$CA538,CW538)</f>
        <v>#N/A</v>
      </c>
      <c r="AQ538" s="34" t="e">
        <f>INDEX(Curves!$A$12:$AZ$907,$CA538,CX538)</f>
        <v>#N/A</v>
      </c>
      <c r="AR538" s="34"/>
      <c r="AS538" s="34" t="e">
        <f>INDEX(Curves!$A$12:$AZ$907,$CA538,CZ538)</f>
        <v>#N/A</v>
      </c>
      <c r="AT538" s="34" t="e">
        <f>INDEX(Curves!$A$12:$AZ$907,$CA538,DA538)</f>
        <v>#N/A</v>
      </c>
      <c r="AU538" s="34" t="e">
        <f>INDEX(Curves!$A$12:$AZ$907,$CA538,DB538)</f>
        <v>#N/A</v>
      </c>
      <c r="AV538" s="34"/>
      <c r="AW538" s="34" t="e">
        <f>INDEX(Curves!$A$12:$AZ$907,$CA538,DD538)</f>
        <v>#N/A</v>
      </c>
      <c r="AX538" s="34" t="e">
        <f>INDEX(Curves!$A$12:$AZ$907,$CA538,DE538)</f>
        <v>#N/A</v>
      </c>
      <c r="AY538" s="34" t="e">
        <f>INDEX(Curves!$A$12:$AZ$907,$CA538,DF538)</f>
        <v>#N/A</v>
      </c>
      <c r="AZ538" s="34"/>
      <c r="BA538" s="34" t="e">
        <f>INDEX(Curves!$A$12:$AZ$907,$CA538,DH538)</f>
        <v>#N/A</v>
      </c>
      <c r="BB538" s="34" t="e">
        <f>INDEX(Curves!$A$12:$AZ$907,$CA538,DI538)</f>
        <v>#N/A</v>
      </c>
      <c r="BC538" s="34" t="e">
        <f>INDEX(Curves!$A$12:$AZ$907,$CA538,DJ538)</f>
        <v>#N/A</v>
      </c>
      <c r="BD538" s="34"/>
      <c r="BE538" s="34" t="e">
        <f>INDEX(Curves!$A$12:$AZ$907,$CA538,DL538)</f>
        <v>#N/A</v>
      </c>
      <c r="BF538" s="34" t="e">
        <f>INDEX(Curves!$A$12:$AZ$907,$CA538,DM538)</f>
        <v>#N/A</v>
      </c>
      <c r="BG538" s="34" t="e">
        <f>INDEX(Curves!$A$12:$AZ$907,$CA538,DN538)</f>
        <v>#N/A</v>
      </c>
      <c r="BH538" s="34"/>
      <c r="BI538" s="34" t="e">
        <f>INDEX(Curves!$A$12:$AZ$907,$CA538,DP538)</f>
        <v>#N/A</v>
      </c>
      <c r="BJ538" s="34" t="e">
        <f>INDEX(Curves!$A$12:$AZ$907,$CA538,DQ538)</f>
        <v>#N/A</v>
      </c>
      <c r="BK538" s="34" t="e">
        <f>INDEX(Curves!$A$12:$AZ$907,$CA538,DR538)</f>
        <v>#N/A</v>
      </c>
      <c r="BL538"/>
      <c r="BM538"/>
      <c r="BU538" s="10"/>
      <c r="BV538" s="10"/>
      <c r="BW538" s="10"/>
      <c r="CA538" s="12" t="e">
        <f>MATCH(C538,Curves!$C$12:$C$433,0)</f>
        <v>#N/A</v>
      </c>
      <c r="CB538" s="12" t="e">
        <f>MATCH(CONCATENATE("NG ",TEXT($BN538,"mmm-yyyy")),Curves!$11:$11,0)</f>
        <v>#N/A</v>
      </c>
      <c r="CC538" s="12" t="e">
        <f>MATCH(CONCATENATE("B ",TEXT($BN538,"mmm-yyyy")),Curves!$11:$11,0)</f>
        <v>#N/A</v>
      </c>
      <c r="CD538" s="12" t="e">
        <f>MATCH(CONCATENATE("DISC ",TEXT($BN538,"mmm-yyyy")),Curves!$11:$11,0)</f>
        <v>#N/A</v>
      </c>
      <c r="CE538" s="12"/>
      <c r="CF538" s="12" t="e">
        <f>MATCH(CONCATENATE("NG ",TEXT($BO538,"mmm-yyyy")),Curves!$11:$11,0)</f>
        <v>#N/A</v>
      </c>
      <c r="CG538" s="12" t="e">
        <f>MATCH(CONCATENATE("B ",TEXT($BO538,"mmm-yyyy")),Curves!$11:$11,0)</f>
        <v>#N/A</v>
      </c>
      <c r="CH538" s="12" t="e">
        <f>MATCH(CONCATENATE("DISC ",TEXT($BO538,"mmm-yyyy")),Curves!$11:$11,0)</f>
        <v>#N/A</v>
      </c>
      <c r="CI538" s="12"/>
      <c r="CJ538" s="12" t="e">
        <f>MATCH(CONCATENATE("NG ",TEXT($BP538,"mmm-yyyy")),Curves!$11:$11,0)</f>
        <v>#N/A</v>
      </c>
      <c r="CK538" s="12" t="e">
        <f>MATCH(CONCATENATE("B ",TEXT($BP538,"mmm-yyyy")),Curves!$11:$11,0)</f>
        <v>#N/A</v>
      </c>
      <c r="CL538" s="12" t="e">
        <f>MATCH(CONCATENATE("DISC ",TEXT($BP538,"mmm-yyyy")),Curves!$11:$11,0)</f>
        <v>#N/A</v>
      </c>
      <c r="CM538" s="12"/>
      <c r="CN538" s="12" t="e">
        <f>MATCH(CONCATENATE("NG ",TEXT($BQ538,"mmm-yyyy")),Curves!$11:$11,0)</f>
        <v>#N/A</v>
      </c>
      <c r="CO538" s="12" t="e">
        <f>MATCH(CONCATENATE("B ",TEXT($BQ538,"mmm-yyyy")),Curves!$11:$11,0)</f>
        <v>#N/A</v>
      </c>
      <c r="CP538" s="12" t="e">
        <f>MATCH(CONCATENATE("DISC ",TEXT($BQ538,"mmm-yyyy")),Curves!$11:$11,0)</f>
        <v>#N/A</v>
      </c>
      <c r="CQ538" s="12"/>
      <c r="CR538" s="12" t="e">
        <f>MATCH(CONCATENATE("NG ",TEXT($BR538,"mmm-yyyy")),Curves!$11:$11,0)</f>
        <v>#N/A</v>
      </c>
      <c r="CS538" s="12" t="e">
        <f>MATCH(CONCATENATE("B ",TEXT($BR538,"mmm-yyyy")),Curves!$11:$11,0)</f>
        <v>#N/A</v>
      </c>
      <c r="CT538" s="12" t="e">
        <f>MATCH(CONCATENATE("DISC ",TEXT($BR538,"mmm-yyyy")),Curves!$11:$11,0)</f>
        <v>#N/A</v>
      </c>
      <c r="CU538" s="12"/>
      <c r="CV538" s="12" t="e">
        <f>MATCH(CONCATENATE("NG ",TEXT($BS538,"mmm-yyyy")),Curves!$11:$11,0)</f>
        <v>#N/A</v>
      </c>
      <c r="CW538" s="12" t="e">
        <f>MATCH(CONCATENATE("B ",TEXT($BS538,"mmm-yyyy")),Curves!$11:$11,0)</f>
        <v>#N/A</v>
      </c>
      <c r="CX538" s="12" t="e">
        <f>MATCH(CONCATENATE("DISC ",TEXT($BS538,"mmm-yyyy")),Curves!$11:$11,0)</f>
        <v>#N/A</v>
      </c>
      <c r="CY538" s="12"/>
      <c r="CZ538" s="12" t="e">
        <f>MATCH(CONCATENATE("NG ",TEXT($BT538,"mmm-yyyy")),Curves!$11:$11,0)</f>
        <v>#N/A</v>
      </c>
      <c r="DA538" s="12" t="e">
        <f>MATCH(CONCATENATE("B ",TEXT($BT538,"mmm-yyyy")),Curves!$11:$11,0)</f>
        <v>#N/A</v>
      </c>
      <c r="DB538" s="12" t="e">
        <f>MATCH(CONCATENATE("DISC ",TEXT($BT538,"mmm-yyyy")),Curves!$11:$11,0)</f>
        <v>#N/A</v>
      </c>
      <c r="DC538" s="12"/>
      <c r="DD538" s="12" t="e">
        <f>MATCH(CONCATENATE("NG ",TEXT($BU538,"mmm-yyyy")),Curves!$11:$11,0)</f>
        <v>#N/A</v>
      </c>
      <c r="DE538" s="12" t="e">
        <f>MATCH(CONCATENATE("B ",TEXT($BU538,"mmm-yyyy")),Curves!$11:$11,0)</f>
        <v>#N/A</v>
      </c>
      <c r="DF538" s="12" t="e">
        <f>MATCH(CONCATENATE("DISC ",TEXT($BU538,"mmm-yyyy")),Curves!$11:$11,0)</f>
        <v>#N/A</v>
      </c>
      <c r="DG538" s="12"/>
      <c r="DH538" s="12" t="e">
        <f>MATCH(CONCATENATE("NG ",TEXT($BV538,"mmm-yyyy")),Curves!$11:$11,0)</f>
        <v>#N/A</v>
      </c>
      <c r="DI538" s="12" t="e">
        <f>MATCH(CONCATENATE("B ",TEXT($BV538,"mmm-yyyy")),Curves!$11:$11,0)</f>
        <v>#N/A</v>
      </c>
      <c r="DJ538" s="12" t="e">
        <f>MATCH(CONCATENATE("DISC ",TEXT($BV538,"mmm-yyyy")),Curves!$11:$11,0)</f>
        <v>#N/A</v>
      </c>
      <c r="DL538" s="12" t="e">
        <f>MATCH(CONCATENATE("NG ",TEXT($BW538,"mmm-yyyy")),Curves!$11:$11,0)</f>
        <v>#N/A</v>
      </c>
      <c r="DM538" s="12" t="e">
        <f>MATCH(CONCATENATE("B ",TEXT($BW538,"mmm-yyyy")),Curves!$11:$11,0)</f>
        <v>#N/A</v>
      </c>
      <c r="DN538" s="12" t="e">
        <f>MATCH(CONCATENATE("DISC ",TEXT($BW538,"mmm-yyyy")),Curves!$11:$11,0)</f>
        <v>#N/A</v>
      </c>
      <c r="DP538" s="12" t="e">
        <f>MATCH(CONCATENATE("NG ",TEXT($BX538,"mmm-yyyy")),Curves!$11:$11,0)</f>
        <v>#N/A</v>
      </c>
      <c r="DQ538" s="12" t="e">
        <f>MATCH(CONCATENATE("B ",TEXT($BX538,"mmm-yyyy")),Curves!$11:$11,0)</f>
        <v>#N/A</v>
      </c>
      <c r="DR538" s="12" t="e">
        <f>MATCH(CONCATENATE("DISC ",TEXT($BX538,"mmm-yyyy")),Curves!$11:$11,0)</f>
        <v>#N/A</v>
      </c>
    </row>
    <row r="539" spans="2:122" x14ac:dyDescent="0.2">
      <c r="B539" s="6" t="str">
        <f t="shared" si="638"/>
        <v/>
      </c>
      <c r="C539" s="27" t="str">
        <f>IF(Curves!C548&lt;&gt;"",Curves!C548,"")</f>
        <v/>
      </c>
      <c r="D539" s="31"/>
      <c r="E539" s="20" t="e">
        <f t="shared" si="639"/>
        <v>#N/A</v>
      </c>
      <c r="F539" s="20" t="e">
        <f t="shared" si="640"/>
        <v>#N/A</v>
      </c>
      <c r="G539" s="20" t="e">
        <f t="shared" si="641"/>
        <v>#N/A</v>
      </c>
      <c r="H539" s="20" t="e">
        <f t="shared" si="642"/>
        <v>#N/A</v>
      </c>
      <c r="I539" s="20" t="e">
        <f t="shared" si="643"/>
        <v>#N/A</v>
      </c>
      <c r="J539" s="20" t="e">
        <f t="shared" si="644"/>
        <v>#N/A</v>
      </c>
      <c r="K539" s="20" t="e">
        <f t="shared" si="645"/>
        <v>#N/A</v>
      </c>
      <c r="L539" s="20" t="e">
        <f t="shared" si="646"/>
        <v>#N/A</v>
      </c>
      <c r="M539" s="20" t="e">
        <f t="shared" si="647"/>
        <v>#N/A</v>
      </c>
      <c r="N539" s="20" t="e">
        <f t="shared" si="648"/>
        <v>#N/A</v>
      </c>
      <c r="O539" s="21" t="e">
        <f t="shared" si="649"/>
        <v>#N/A</v>
      </c>
      <c r="P539" s="20"/>
      <c r="Q539" s="50" t="e">
        <f t="shared" si="650"/>
        <v>#N/A</v>
      </c>
      <c r="R539" s="50" t="e">
        <f t="shared" si="629"/>
        <v>#N/A</v>
      </c>
      <c r="S539" s="51" t="e">
        <f t="shared" si="651"/>
        <v>#N/A</v>
      </c>
      <c r="U539" s="34" t="e">
        <f>INDEX(Curves!$A$12:$AZ$907,$CA539,CB539)</f>
        <v>#N/A</v>
      </c>
      <c r="V539" s="34" t="e">
        <f>INDEX(Curves!$A$12:$AZ$907,$CA539,CC539)</f>
        <v>#N/A</v>
      </c>
      <c r="W539" s="34" t="e">
        <f>INDEX(Curves!$A$12:$AZ$907,$CA539,CD539)</f>
        <v>#N/A</v>
      </c>
      <c r="X539" s="34"/>
      <c r="Y539" s="34" t="e">
        <f>INDEX(Curves!$A$12:$AZ$907,$CA539,CF539)</f>
        <v>#N/A</v>
      </c>
      <c r="Z539" s="34" t="e">
        <f>INDEX(Curves!$A$12:$AZ$907,$CA539,CG539)</f>
        <v>#N/A</v>
      </c>
      <c r="AA539" s="34" t="e">
        <f>INDEX(Curves!$A$12:$AZ$907,$CA539,CH539)</f>
        <v>#N/A</v>
      </c>
      <c r="AB539" s="34"/>
      <c r="AC539" s="34" t="e">
        <f>INDEX(Curves!$A$12:$AZ$907,$CA539,CJ539)</f>
        <v>#N/A</v>
      </c>
      <c r="AD539" s="34" t="e">
        <f>INDEX(Curves!$A$12:$AZ$907,$CA539,CK539)</f>
        <v>#N/A</v>
      </c>
      <c r="AE539" s="34" t="e">
        <f>INDEX(Curves!$A$12:$AZ$907,$CA539,CL539)</f>
        <v>#N/A</v>
      </c>
      <c r="AF539" s="34"/>
      <c r="AG539" s="34" t="e">
        <f>INDEX(Curves!$A$12:$AZ$907,$CA539,CN539)</f>
        <v>#N/A</v>
      </c>
      <c r="AH539" s="34" t="e">
        <f>INDEX(Curves!$A$12:$AZ$907,$CA539,CO539)</f>
        <v>#N/A</v>
      </c>
      <c r="AI539" s="34" t="e">
        <f>INDEX(Curves!$A$12:$AZ$907,$CA539,CP539)</f>
        <v>#N/A</v>
      </c>
      <c r="AJ539" s="34"/>
      <c r="AK539" s="34" t="e">
        <f>INDEX(Curves!$A$12:$AZ$907,$CA539,CR539)</f>
        <v>#N/A</v>
      </c>
      <c r="AL539" s="34" t="e">
        <f>INDEX(Curves!$A$12:$AZ$907,$CA539,CS539)</f>
        <v>#N/A</v>
      </c>
      <c r="AM539" s="34" t="e">
        <f>INDEX(Curves!$A$12:$AZ$907,$CA539,CT539)</f>
        <v>#N/A</v>
      </c>
      <c r="AN539" s="34"/>
      <c r="AO539" s="34" t="e">
        <f>INDEX(Curves!$A$12:$AZ$907,$CA539,CV539)</f>
        <v>#N/A</v>
      </c>
      <c r="AP539" s="34" t="e">
        <f>INDEX(Curves!$A$12:$AZ$907,$CA539,CW539)</f>
        <v>#N/A</v>
      </c>
      <c r="AQ539" s="34" t="e">
        <f>INDEX(Curves!$A$12:$AZ$907,$CA539,CX539)</f>
        <v>#N/A</v>
      </c>
      <c r="AR539" s="34"/>
      <c r="AS539" s="34" t="e">
        <f>INDEX(Curves!$A$12:$AZ$907,$CA539,CZ539)</f>
        <v>#N/A</v>
      </c>
      <c r="AT539" s="34" t="e">
        <f>INDEX(Curves!$A$12:$AZ$907,$CA539,DA539)</f>
        <v>#N/A</v>
      </c>
      <c r="AU539" s="34" t="e">
        <f>INDEX(Curves!$A$12:$AZ$907,$CA539,DB539)</f>
        <v>#N/A</v>
      </c>
      <c r="AV539" s="34"/>
      <c r="AW539" s="34" t="e">
        <f>INDEX(Curves!$A$12:$AZ$907,$CA539,DD539)</f>
        <v>#N/A</v>
      </c>
      <c r="AX539" s="34" t="e">
        <f>INDEX(Curves!$A$12:$AZ$907,$CA539,DE539)</f>
        <v>#N/A</v>
      </c>
      <c r="AY539" s="34" t="e">
        <f>INDEX(Curves!$A$12:$AZ$907,$CA539,DF539)</f>
        <v>#N/A</v>
      </c>
      <c r="AZ539" s="34"/>
      <c r="BA539" s="34" t="e">
        <f>INDEX(Curves!$A$12:$AZ$907,$CA539,DH539)</f>
        <v>#N/A</v>
      </c>
      <c r="BB539" s="34" t="e">
        <f>INDEX(Curves!$A$12:$AZ$907,$CA539,DI539)</f>
        <v>#N/A</v>
      </c>
      <c r="BC539" s="34" t="e">
        <f>INDEX(Curves!$A$12:$AZ$907,$CA539,DJ539)</f>
        <v>#N/A</v>
      </c>
      <c r="BD539" s="34"/>
      <c r="BE539" s="34" t="e">
        <f>INDEX(Curves!$A$12:$AZ$907,$CA539,DL539)</f>
        <v>#N/A</v>
      </c>
      <c r="BF539" s="34" t="e">
        <f>INDEX(Curves!$A$12:$AZ$907,$CA539,DM539)</f>
        <v>#N/A</v>
      </c>
      <c r="BG539" s="34" t="e">
        <f>INDEX(Curves!$A$12:$AZ$907,$CA539,DN539)</f>
        <v>#N/A</v>
      </c>
      <c r="BH539" s="34"/>
      <c r="BI539" s="34" t="e">
        <f>INDEX(Curves!$A$12:$AZ$907,$CA539,DP539)</f>
        <v>#N/A</v>
      </c>
      <c r="BJ539" s="34" t="e">
        <f>INDEX(Curves!$A$12:$AZ$907,$CA539,DQ539)</f>
        <v>#N/A</v>
      </c>
      <c r="BK539" s="34" t="e">
        <f>INDEX(Curves!$A$12:$AZ$907,$CA539,DR539)</f>
        <v>#N/A</v>
      </c>
      <c r="BL539"/>
      <c r="BM539"/>
      <c r="BU539" s="10"/>
      <c r="BV539" s="10"/>
      <c r="BW539" s="10"/>
      <c r="CA539" s="12" t="e">
        <f>MATCH(C539,Curves!$C$12:$C$433,0)</f>
        <v>#N/A</v>
      </c>
      <c r="CB539" s="12" t="e">
        <f>MATCH(CONCATENATE("NG ",TEXT($BN539,"mmm-yyyy")),Curves!$11:$11,0)</f>
        <v>#N/A</v>
      </c>
      <c r="CC539" s="12" t="e">
        <f>MATCH(CONCATENATE("B ",TEXT($BN539,"mmm-yyyy")),Curves!$11:$11,0)</f>
        <v>#N/A</v>
      </c>
      <c r="CD539" s="12" t="e">
        <f>MATCH(CONCATENATE("DISC ",TEXT($BN539,"mmm-yyyy")),Curves!$11:$11,0)</f>
        <v>#N/A</v>
      </c>
      <c r="CE539" s="12"/>
      <c r="CF539" s="12" t="e">
        <f>MATCH(CONCATENATE("NG ",TEXT($BO539,"mmm-yyyy")),Curves!$11:$11,0)</f>
        <v>#N/A</v>
      </c>
      <c r="CG539" s="12" t="e">
        <f>MATCH(CONCATENATE("B ",TEXT($BO539,"mmm-yyyy")),Curves!$11:$11,0)</f>
        <v>#N/A</v>
      </c>
      <c r="CH539" s="12" t="e">
        <f>MATCH(CONCATENATE("DISC ",TEXT($BO539,"mmm-yyyy")),Curves!$11:$11,0)</f>
        <v>#N/A</v>
      </c>
      <c r="CI539" s="12"/>
      <c r="CJ539" s="12" t="e">
        <f>MATCH(CONCATENATE("NG ",TEXT($BP539,"mmm-yyyy")),Curves!$11:$11,0)</f>
        <v>#N/A</v>
      </c>
      <c r="CK539" s="12" t="e">
        <f>MATCH(CONCATENATE("B ",TEXT($BP539,"mmm-yyyy")),Curves!$11:$11,0)</f>
        <v>#N/A</v>
      </c>
      <c r="CL539" s="12" t="e">
        <f>MATCH(CONCATENATE("DISC ",TEXT($BP539,"mmm-yyyy")),Curves!$11:$11,0)</f>
        <v>#N/A</v>
      </c>
      <c r="CM539" s="12"/>
      <c r="CN539" s="12" t="e">
        <f>MATCH(CONCATENATE("NG ",TEXT($BQ539,"mmm-yyyy")),Curves!$11:$11,0)</f>
        <v>#N/A</v>
      </c>
      <c r="CO539" s="12" t="e">
        <f>MATCH(CONCATENATE("B ",TEXT($BQ539,"mmm-yyyy")),Curves!$11:$11,0)</f>
        <v>#N/A</v>
      </c>
      <c r="CP539" s="12" t="e">
        <f>MATCH(CONCATENATE("DISC ",TEXT($BQ539,"mmm-yyyy")),Curves!$11:$11,0)</f>
        <v>#N/A</v>
      </c>
      <c r="CQ539" s="12"/>
      <c r="CR539" s="12" t="e">
        <f>MATCH(CONCATENATE("NG ",TEXT($BR539,"mmm-yyyy")),Curves!$11:$11,0)</f>
        <v>#N/A</v>
      </c>
      <c r="CS539" s="12" t="e">
        <f>MATCH(CONCATENATE("B ",TEXT($BR539,"mmm-yyyy")),Curves!$11:$11,0)</f>
        <v>#N/A</v>
      </c>
      <c r="CT539" s="12" t="e">
        <f>MATCH(CONCATENATE("DISC ",TEXT($BR539,"mmm-yyyy")),Curves!$11:$11,0)</f>
        <v>#N/A</v>
      </c>
      <c r="CU539" s="12"/>
      <c r="CV539" s="12" t="e">
        <f>MATCH(CONCATENATE("NG ",TEXT($BS539,"mmm-yyyy")),Curves!$11:$11,0)</f>
        <v>#N/A</v>
      </c>
      <c r="CW539" s="12" t="e">
        <f>MATCH(CONCATENATE("B ",TEXT($BS539,"mmm-yyyy")),Curves!$11:$11,0)</f>
        <v>#N/A</v>
      </c>
      <c r="CX539" s="12" t="e">
        <f>MATCH(CONCATENATE("DISC ",TEXT($BS539,"mmm-yyyy")),Curves!$11:$11,0)</f>
        <v>#N/A</v>
      </c>
      <c r="CY539" s="12"/>
      <c r="CZ539" s="12" t="e">
        <f>MATCH(CONCATENATE("NG ",TEXT($BT539,"mmm-yyyy")),Curves!$11:$11,0)</f>
        <v>#N/A</v>
      </c>
      <c r="DA539" s="12" t="e">
        <f>MATCH(CONCATENATE("B ",TEXT($BT539,"mmm-yyyy")),Curves!$11:$11,0)</f>
        <v>#N/A</v>
      </c>
      <c r="DB539" s="12" t="e">
        <f>MATCH(CONCATENATE("DISC ",TEXT($BT539,"mmm-yyyy")),Curves!$11:$11,0)</f>
        <v>#N/A</v>
      </c>
      <c r="DC539" s="12"/>
      <c r="DD539" s="12" t="e">
        <f>MATCH(CONCATENATE("NG ",TEXT($BU539,"mmm-yyyy")),Curves!$11:$11,0)</f>
        <v>#N/A</v>
      </c>
      <c r="DE539" s="12" t="e">
        <f>MATCH(CONCATENATE("B ",TEXT($BU539,"mmm-yyyy")),Curves!$11:$11,0)</f>
        <v>#N/A</v>
      </c>
      <c r="DF539" s="12" t="e">
        <f>MATCH(CONCATENATE("DISC ",TEXT($BU539,"mmm-yyyy")),Curves!$11:$11,0)</f>
        <v>#N/A</v>
      </c>
      <c r="DG539" s="12"/>
      <c r="DH539" s="12" t="e">
        <f>MATCH(CONCATENATE("NG ",TEXT($BV539,"mmm-yyyy")),Curves!$11:$11,0)</f>
        <v>#N/A</v>
      </c>
      <c r="DI539" s="12" t="e">
        <f>MATCH(CONCATENATE("B ",TEXT($BV539,"mmm-yyyy")),Curves!$11:$11,0)</f>
        <v>#N/A</v>
      </c>
      <c r="DJ539" s="12" t="e">
        <f>MATCH(CONCATENATE("DISC ",TEXT($BV539,"mmm-yyyy")),Curves!$11:$11,0)</f>
        <v>#N/A</v>
      </c>
      <c r="DL539" s="12" t="e">
        <f>MATCH(CONCATENATE("NG ",TEXT($BW539,"mmm-yyyy")),Curves!$11:$11,0)</f>
        <v>#N/A</v>
      </c>
      <c r="DM539" s="12" t="e">
        <f>MATCH(CONCATENATE("B ",TEXT($BW539,"mmm-yyyy")),Curves!$11:$11,0)</f>
        <v>#N/A</v>
      </c>
      <c r="DN539" s="12" t="e">
        <f>MATCH(CONCATENATE("DISC ",TEXT($BW539,"mmm-yyyy")),Curves!$11:$11,0)</f>
        <v>#N/A</v>
      </c>
      <c r="DP539" s="12" t="e">
        <f>MATCH(CONCATENATE("NG ",TEXT($BX539,"mmm-yyyy")),Curves!$11:$11,0)</f>
        <v>#N/A</v>
      </c>
      <c r="DQ539" s="12" t="e">
        <f>MATCH(CONCATENATE("B ",TEXT($BX539,"mmm-yyyy")),Curves!$11:$11,0)</f>
        <v>#N/A</v>
      </c>
      <c r="DR539" s="12" t="e">
        <f>MATCH(CONCATENATE("DISC ",TEXT($BX539,"mmm-yyyy")),Curves!$11:$11,0)</f>
        <v>#N/A</v>
      </c>
    </row>
    <row r="540" spans="2:122" x14ac:dyDescent="0.2">
      <c r="B540" s="6" t="str">
        <f t="shared" si="638"/>
        <v/>
      </c>
      <c r="C540" s="27" t="str">
        <f>IF(Curves!C549&lt;&gt;"",Curves!C549,"")</f>
        <v/>
      </c>
      <c r="D540" s="31"/>
      <c r="E540" s="20" t="e">
        <f t="shared" si="639"/>
        <v>#N/A</v>
      </c>
      <c r="F540" s="20" t="e">
        <f t="shared" si="640"/>
        <v>#N/A</v>
      </c>
      <c r="G540" s="20" t="e">
        <f t="shared" si="641"/>
        <v>#N/A</v>
      </c>
      <c r="H540" s="20" t="e">
        <f t="shared" si="642"/>
        <v>#N/A</v>
      </c>
      <c r="I540" s="20" t="e">
        <f t="shared" si="643"/>
        <v>#N/A</v>
      </c>
      <c r="J540" s="20" t="e">
        <f t="shared" si="644"/>
        <v>#N/A</v>
      </c>
      <c r="K540" s="20" t="e">
        <f t="shared" si="645"/>
        <v>#N/A</v>
      </c>
      <c r="L540" s="20" t="e">
        <f t="shared" si="646"/>
        <v>#N/A</v>
      </c>
      <c r="M540" s="20" t="e">
        <f t="shared" si="647"/>
        <v>#N/A</v>
      </c>
      <c r="N540" s="20" t="e">
        <f t="shared" si="648"/>
        <v>#N/A</v>
      </c>
      <c r="O540" s="21" t="e">
        <f t="shared" si="649"/>
        <v>#N/A</v>
      </c>
      <c r="P540" s="20"/>
      <c r="Q540" s="50" t="e">
        <f t="shared" si="650"/>
        <v>#N/A</v>
      </c>
      <c r="R540" s="50" t="e">
        <f t="shared" si="629"/>
        <v>#N/A</v>
      </c>
      <c r="S540" s="51" t="e">
        <f t="shared" si="651"/>
        <v>#N/A</v>
      </c>
      <c r="U540" s="34" t="e">
        <f>INDEX(Curves!$A$12:$AZ$907,$CA540,CB540)</f>
        <v>#N/A</v>
      </c>
      <c r="V540" s="34" t="e">
        <f>INDEX(Curves!$A$12:$AZ$907,$CA540,CC540)</f>
        <v>#N/A</v>
      </c>
      <c r="W540" s="34" t="e">
        <f>INDEX(Curves!$A$12:$AZ$907,$CA540,CD540)</f>
        <v>#N/A</v>
      </c>
      <c r="X540" s="34"/>
      <c r="Y540" s="34" t="e">
        <f>INDEX(Curves!$A$12:$AZ$907,$CA540,CF540)</f>
        <v>#N/A</v>
      </c>
      <c r="Z540" s="34" t="e">
        <f>INDEX(Curves!$A$12:$AZ$907,$CA540,CG540)</f>
        <v>#N/A</v>
      </c>
      <c r="AA540" s="34" t="e">
        <f>INDEX(Curves!$A$12:$AZ$907,$CA540,CH540)</f>
        <v>#N/A</v>
      </c>
      <c r="AB540" s="34"/>
      <c r="AC540" s="34" t="e">
        <f>INDEX(Curves!$A$12:$AZ$907,$CA540,CJ540)</f>
        <v>#N/A</v>
      </c>
      <c r="AD540" s="34" t="e">
        <f>INDEX(Curves!$A$12:$AZ$907,$CA540,CK540)</f>
        <v>#N/A</v>
      </c>
      <c r="AE540" s="34" t="e">
        <f>INDEX(Curves!$A$12:$AZ$907,$CA540,CL540)</f>
        <v>#N/A</v>
      </c>
      <c r="AF540" s="34"/>
      <c r="AG540" s="34" t="e">
        <f>INDEX(Curves!$A$12:$AZ$907,$CA540,CN540)</f>
        <v>#N/A</v>
      </c>
      <c r="AH540" s="34" t="e">
        <f>INDEX(Curves!$A$12:$AZ$907,$CA540,CO540)</f>
        <v>#N/A</v>
      </c>
      <c r="AI540" s="34" t="e">
        <f>INDEX(Curves!$A$12:$AZ$907,$CA540,CP540)</f>
        <v>#N/A</v>
      </c>
      <c r="AJ540" s="34"/>
      <c r="AK540" s="34" t="e">
        <f>INDEX(Curves!$A$12:$AZ$907,$CA540,CR540)</f>
        <v>#N/A</v>
      </c>
      <c r="AL540" s="34" t="e">
        <f>INDEX(Curves!$A$12:$AZ$907,$CA540,CS540)</f>
        <v>#N/A</v>
      </c>
      <c r="AM540" s="34" t="e">
        <f>INDEX(Curves!$A$12:$AZ$907,$CA540,CT540)</f>
        <v>#N/A</v>
      </c>
      <c r="AN540" s="34"/>
      <c r="AO540" s="34" t="e">
        <f>INDEX(Curves!$A$12:$AZ$907,$CA540,CV540)</f>
        <v>#N/A</v>
      </c>
      <c r="AP540" s="34" t="e">
        <f>INDEX(Curves!$A$12:$AZ$907,$CA540,CW540)</f>
        <v>#N/A</v>
      </c>
      <c r="AQ540" s="34" t="e">
        <f>INDEX(Curves!$A$12:$AZ$907,$CA540,CX540)</f>
        <v>#N/A</v>
      </c>
      <c r="AR540" s="34"/>
      <c r="AS540" s="34" t="e">
        <f>INDEX(Curves!$A$12:$AZ$907,$CA540,CZ540)</f>
        <v>#N/A</v>
      </c>
      <c r="AT540" s="34" t="e">
        <f>INDEX(Curves!$A$12:$AZ$907,$CA540,DA540)</f>
        <v>#N/A</v>
      </c>
      <c r="AU540" s="34" t="e">
        <f>INDEX(Curves!$A$12:$AZ$907,$CA540,DB540)</f>
        <v>#N/A</v>
      </c>
      <c r="AV540" s="34"/>
      <c r="AW540" s="34" t="e">
        <f>INDEX(Curves!$A$12:$AZ$907,$CA540,DD540)</f>
        <v>#N/A</v>
      </c>
      <c r="AX540" s="34" t="e">
        <f>INDEX(Curves!$A$12:$AZ$907,$CA540,DE540)</f>
        <v>#N/A</v>
      </c>
      <c r="AY540" s="34" t="e">
        <f>INDEX(Curves!$A$12:$AZ$907,$CA540,DF540)</f>
        <v>#N/A</v>
      </c>
      <c r="AZ540" s="34"/>
      <c r="BA540" s="34" t="e">
        <f>INDEX(Curves!$A$12:$AZ$907,$CA540,DH540)</f>
        <v>#N/A</v>
      </c>
      <c r="BB540" s="34" t="e">
        <f>INDEX(Curves!$A$12:$AZ$907,$CA540,DI540)</f>
        <v>#N/A</v>
      </c>
      <c r="BC540" s="34" t="e">
        <f>INDEX(Curves!$A$12:$AZ$907,$CA540,DJ540)</f>
        <v>#N/A</v>
      </c>
      <c r="BD540" s="34"/>
      <c r="BE540" s="34" t="e">
        <f>INDEX(Curves!$A$12:$AZ$907,$CA540,DL540)</f>
        <v>#N/A</v>
      </c>
      <c r="BF540" s="34" t="e">
        <f>INDEX(Curves!$A$12:$AZ$907,$CA540,DM540)</f>
        <v>#N/A</v>
      </c>
      <c r="BG540" s="34" t="e">
        <f>INDEX(Curves!$A$12:$AZ$907,$CA540,DN540)</f>
        <v>#N/A</v>
      </c>
      <c r="BH540" s="34"/>
      <c r="BI540" s="34" t="e">
        <f>INDEX(Curves!$A$12:$AZ$907,$CA540,DP540)</f>
        <v>#N/A</v>
      </c>
      <c r="BJ540" s="34" t="e">
        <f>INDEX(Curves!$A$12:$AZ$907,$CA540,DQ540)</f>
        <v>#N/A</v>
      </c>
      <c r="BK540" s="34" t="e">
        <f>INDEX(Curves!$A$12:$AZ$907,$CA540,DR540)</f>
        <v>#N/A</v>
      </c>
      <c r="BL540"/>
      <c r="BM540"/>
      <c r="BU540" s="10"/>
      <c r="BV540" s="10"/>
      <c r="BW540" s="10"/>
      <c r="CA540" s="12" t="e">
        <f>MATCH(C540,Curves!$C$12:$C$433,0)</f>
        <v>#N/A</v>
      </c>
      <c r="CB540" s="12" t="e">
        <f>MATCH(CONCATENATE("NG ",TEXT($BN540,"mmm-yyyy")),Curves!$11:$11,0)</f>
        <v>#N/A</v>
      </c>
      <c r="CC540" s="12" t="e">
        <f>MATCH(CONCATENATE("B ",TEXT($BN540,"mmm-yyyy")),Curves!$11:$11,0)</f>
        <v>#N/A</v>
      </c>
      <c r="CD540" s="12" t="e">
        <f>MATCH(CONCATENATE("DISC ",TEXT($BN540,"mmm-yyyy")),Curves!$11:$11,0)</f>
        <v>#N/A</v>
      </c>
      <c r="CE540" s="12"/>
      <c r="CF540" s="12" t="e">
        <f>MATCH(CONCATENATE("NG ",TEXT($BO540,"mmm-yyyy")),Curves!$11:$11,0)</f>
        <v>#N/A</v>
      </c>
      <c r="CG540" s="12" t="e">
        <f>MATCH(CONCATENATE("B ",TEXT($BO540,"mmm-yyyy")),Curves!$11:$11,0)</f>
        <v>#N/A</v>
      </c>
      <c r="CH540" s="12" t="e">
        <f>MATCH(CONCATENATE("DISC ",TEXT($BO540,"mmm-yyyy")),Curves!$11:$11,0)</f>
        <v>#N/A</v>
      </c>
      <c r="CI540" s="12"/>
      <c r="CJ540" s="12" t="e">
        <f>MATCH(CONCATENATE("NG ",TEXT($BP540,"mmm-yyyy")),Curves!$11:$11,0)</f>
        <v>#N/A</v>
      </c>
      <c r="CK540" s="12" t="e">
        <f>MATCH(CONCATENATE("B ",TEXT($BP540,"mmm-yyyy")),Curves!$11:$11,0)</f>
        <v>#N/A</v>
      </c>
      <c r="CL540" s="12" t="e">
        <f>MATCH(CONCATENATE("DISC ",TEXT($BP540,"mmm-yyyy")),Curves!$11:$11,0)</f>
        <v>#N/A</v>
      </c>
      <c r="CM540" s="12"/>
      <c r="CN540" s="12" t="e">
        <f>MATCH(CONCATENATE("NG ",TEXT($BQ540,"mmm-yyyy")),Curves!$11:$11,0)</f>
        <v>#N/A</v>
      </c>
      <c r="CO540" s="12" t="e">
        <f>MATCH(CONCATENATE("B ",TEXT($BQ540,"mmm-yyyy")),Curves!$11:$11,0)</f>
        <v>#N/A</v>
      </c>
      <c r="CP540" s="12" t="e">
        <f>MATCH(CONCATENATE("DISC ",TEXT($BQ540,"mmm-yyyy")),Curves!$11:$11,0)</f>
        <v>#N/A</v>
      </c>
      <c r="CQ540" s="12"/>
      <c r="CR540" s="12" t="e">
        <f>MATCH(CONCATENATE("NG ",TEXT($BR540,"mmm-yyyy")),Curves!$11:$11,0)</f>
        <v>#N/A</v>
      </c>
      <c r="CS540" s="12" t="e">
        <f>MATCH(CONCATENATE("B ",TEXT($BR540,"mmm-yyyy")),Curves!$11:$11,0)</f>
        <v>#N/A</v>
      </c>
      <c r="CT540" s="12" t="e">
        <f>MATCH(CONCATENATE("DISC ",TEXT($BR540,"mmm-yyyy")),Curves!$11:$11,0)</f>
        <v>#N/A</v>
      </c>
      <c r="CU540" s="12"/>
      <c r="CV540" s="12" t="e">
        <f>MATCH(CONCATENATE("NG ",TEXT($BS540,"mmm-yyyy")),Curves!$11:$11,0)</f>
        <v>#N/A</v>
      </c>
      <c r="CW540" s="12" t="e">
        <f>MATCH(CONCATENATE("B ",TEXT($BS540,"mmm-yyyy")),Curves!$11:$11,0)</f>
        <v>#N/A</v>
      </c>
      <c r="CX540" s="12" t="e">
        <f>MATCH(CONCATENATE("DISC ",TEXT($BS540,"mmm-yyyy")),Curves!$11:$11,0)</f>
        <v>#N/A</v>
      </c>
      <c r="CY540" s="12"/>
      <c r="CZ540" s="12" t="e">
        <f>MATCH(CONCATENATE("NG ",TEXT($BT540,"mmm-yyyy")),Curves!$11:$11,0)</f>
        <v>#N/A</v>
      </c>
      <c r="DA540" s="12" t="e">
        <f>MATCH(CONCATENATE("B ",TEXT($BT540,"mmm-yyyy")),Curves!$11:$11,0)</f>
        <v>#N/A</v>
      </c>
      <c r="DB540" s="12" t="e">
        <f>MATCH(CONCATENATE("DISC ",TEXT($BT540,"mmm-yyyy")),Curves!$11:$11,0)</f>
        <v>#N/A</v>
      </c>
      <c r="DC540" s="12"/>
      <c r="DD540" s="12" t="e">
        <f>MATCH(CONCATENATE("NG ",TEXT($BU540,"mmm-yyyy")),Curves!$11:$11,0)</f>
        <v>#N/A</v>
      </c>
      <c r="DE540" s="12" t="e">
        <f>MATCH(CONCATENATE("B ",TEXT($BU540,"mmm-yyyy")),Curves!$11:$11,0)</f>
        <v>#N/A</v>
      </c>
      <c r="DF540" s="12" t="e">
        <f>MATCH(CONCATENATE("DISC ",TEXT($BU540,"mmm-yyyy")),Curves!$11:$11,0)</f>
        <v>#N/A</v>
      </c>
      <c r="DG540" s="12"/>
      <c r="DH540" s="12" t="e">
        <f>MATCH(CONCATENATE("NG ",TEXT($BV540,"mmm-yyyy")),Curves!$11:$11,0)</f>
        <v>#N/A</v>
      </c>
      <c r="DI540" s="12" t="e">
        <f>MATCH(CONCATENATE("B ",TEXT($BV540,"mmm-yyyy")),Curves!$11:$11,0)</f>
        <v>#N/A</v>
      </c>
      <c r="DJ540" s="12" t="e">
        <f>MATCH(CONCATENATE("DISC ",TEXT($BV540,"mmm-yyyy")),Curves!$11:$11,0)</f>
        <v>#N/A</v>
      </c>
      <c r="DL540" s="12" t="e">
        <f>MATCH(CONCATENATE("NG ",TEXT($BW540,"mmm-yyyy")),Curves!$11:$11,0)</f>
        <v>#N/A</v>
      </c>
      <c r="DM540" s="12" t="e">
        <f>MATCH(CONCATENATE("B ",TEXT($BW540,"mmm-yyyy")),Curves!$11:$11,0)</f>
        <v>#N/A</v>
      </c>
      <c r="DN540" s="12" t="e">
        <f>MATCH(CONCATENATE("DISC ",TEXT($BW540,"mmm-yyyy")),Curves!$11:$11,0)</f>
        <v>#N/A</v>
      </c>
      <c r="DP540" s="12" t="e">
        <f>MATCH(CONCATENATE("NG ",TEXT($BX540,"mmm-yyyy")),Curves!$11:$11,0)</f>
        <v>#N/A</v>
      </c>
      <c r="DQ540" s="12" t="e">
        <f>MATCH(CONCATENATE("B ",TEXT($BX540,"mmm-yyyy")),Curves!$11:$11,0)</f>
        <v>#N/A</v>
      </c>
      <c r="DR540" s="12" t="e">
        <f>MATCH(CONCATENATE("DISC ",TEXT($BX540,"mmm-yyyy")),Curves!$11:$11,0)</f>
        <v>#N/A</v>
      </c>
    </row>
    <row r="541" spans="2:122" x14ac:dyDescent="0.2">
      <c r="B541" s="6" t="str">
        <f t="shared" si="638"/>
        <v/>
      </c>
      <c r="C541" s="27" t="str">
        <f>IF(Curves!C550&lt;&gt;"",Curves!C550,"")</f>
        <v/>
      </c>
      <c r="D541" s="31"/>
      <c r="E541" s="20" t="e">
        <f t="shared" si="639"/>
        <v>#N/A</v>
      </c>
      <c r="F541" s="20" t="e">
        <f t="shared" si="640"/>
        <v>#N/A</v>
      </c>
      <c r="G541" s="20" t="e">
        <f t="shared" si="641"/>
        <v>#N/A</v>
      </c>
      <c r="H541" s="20" t="e">
        <f t="shared" si="642"/>
        <v>#N/A</v>
      </c>
      <c r="I541" s="20" t="e">
        <f t="shared" si="643"/>
        <v>#N/A</v>
      </c>
      <c r="J541" s="20" t="e">
        <f t="shared" si="644"/>
        <v>#N/A</v>
      </c>
      <c r="K541" s="20" t="e">
        <f t="shared" si="645"/>
        <v>#N/A</v>
      </c>
      <c r="L541" s="20" t="e">
        <f t="shared" si="646"/>
        <v>#N/A</v>
      </c>
      <c r="M541" s="20" t="e">
        <f t="shared" si="647"/>
        <v>#N/A</v>
      </c>
      <c r="N541" s="20" t="e">
        <f t="shared" si="648"/>
        <v>#N/A</v>
      </c>
      <c r="O541" s="21" t="e">
        <f t="shared" si="649"/>
        <v>#N/A</v>
      </c>
      <c r="P541" s="20"/>
      <c r="Q541" s="50" t="e">
        <f t="shared" si="650"/>
        <v>#N/A</v>
      </c>
      <c r="R541" s="50" t="e">
        <f t="shared" si="629"/>
        <v>#N/A</v>
      </c>
      <c r="S541" s="51" t="e">
        <f t="shared" si="651"/>
        <v>#N/A</v>
      </c>
      <c r="U541" s="34" t="e">
        <f>INDEX(Curves!$A$12:$AZ$907,$CA541,CB541)</f>
        <v>#N/A</v>
      </c>
      <c r="V541" s="34" t="e">
        <f>INDEX(Curves!$A$12:$AZ$907,$CA541,CC541)</f>
        <v>#N/A</v>
      </c>
      <c r="W541" s="34" t="e">
        <f>INDEX(Curves!$A$12:$AZ$907,$CA541,CD541)</f>
        <v>#N/A</v>
      </c>
      <c r="X541" s="34"/>
      <c r="Y541" s="34" t="e">
        <f>INDEX(Curves!$A$12:$AZ$907,$CA541,CF541)</f>
        <v>#N/A</v>
      </c>
      <c r="Z541" s="34" t="e">
        <f>INDEX(Curves!$A$12:$AZ$907,$CA541,CG541)</f>
        <v>#N/A</v>
      </c>
      <c r="AA541" s="34" t="e">
        <f>INDEX(Curves!$A$12:$AZ$907,$CA541,CH541)</f>
        <v>#N/A</v>
      </c>
      <c r="AB541" s="34"/>
      <c r="AC541" s="34" t="e">
        <f>INDEX(Curves!$A$12:$AZ$907,$CA541,CJ541)</f>
        <v>#N/A</v>
      </c>
      <c r="AD541" s="34" t="e">
        <f>INDEX(Curves!$A$12:$AZ$907,$CA541,CK541)</f>
        <v>#N/A</v>
      </c>
      <c r="AE541" s="34" t="e">
        <f>INDEX(Curves!$A$12:$AZ$907,$CA541,CL541)</f>
        <v>#N/A</v>
      </c>
      <c r="AF541" s="34"/>
      <c r="AG541" s="34" t="e">
        <f>INDEX(Curves!$A$12:$AZ$907,$CA541,CN541)</f>
        <v>#N/A</v>
      </c>
      <c r="AH541" s="34" t="e">
        <f>INDEX(Curves!$A$12:$AZ$907,$CA541,CO541)</f>
        <v>#N/A</v>
      </c>
      <c r="AI541" s="34" t="e">
        <f>INDEX(Curves!$A$12:$AZ$907,$CA541,CP541)</f>
        <v>#N/A</v>
      </c>
      <c r="AJ541" s="34"/>
      <c r="AK541" s="34" t="e">
        <f>INDEX(Curves!$A$12:$AZ$907,$CA541,CR541)</f>
        <v>#N/A</v>
      </c>
      <c r="AL541" s="34" t="e">
        <f>INDEX(Curves!$A$12:$AZ$907,$CA541,CS541)</f>
        <v>#N/A</v>
      </c>
      <c r="AM541" s="34" t="e">
        <f>INDEX(Curves!$A$12:$AZ$907,$CA541,CT541)</f>
        <v>#N/A</v>
      </c>
      <c r="AN541" s="34"/>
      <c r="AO541" s="34" t="e">
        <f>INDEX(Curves!$A$12:$AZ$907,$CA541,CV541)</f>
        <v>#N/A</v>
      </c>
      <c r="AP541" s="34" t="e">
        <f>INDEX(Curves!$A$12:$AZ$907,$CA541,CW541)</f>
        <v>#N/A</v>
      </c>
      <c r="AQ541" s="34" t="e">
        <f>INDEX(Curves!$A$12:$AZ$907,$CA541,CX541)</f>
        <v>#N/A</v>
      </c>
      <c r="AR541" s="34"/>
      <c r="AS541" s="34" t="e">
        <f>INDEX(Curves!$A$12:$AZ$907,$CA541,CZ541)</f>
        <v>#N/A</v>
      </c>
      <c r="AT541" s="34" t="e">
        <f>INDEX(Curves!$A$12:$AZ$907,$CA541,DA541)</f>
        <v>#N/A</v>
      </c>
      <c r="AU541" s="34" t="e">
        <f>INDEX(Curves!$A$12:$AZ$907,$CA541,DB541)</f>
        <v>#N/A</v>
      </c>
      <c r="AV541" s="34"/>
      <c r="AW541" s="34" t="e">
        <f>INDEX(Curves!$A$12:$AZ$907,$CA541,DD541)</f>
        <v>#N/A</v>
      </c>
      <c r="AX541" s="34" t="e">
        <f>INDEX(Curves!$A$12:$AZ$907,$CA541,DE541)</f>
        <v>#N/A</v>
      </c>
      <c r="AY541" s="34" t="e">
        <f>INDEX(Curves!$A$12:$AZ$907,$CA541,DF541)</f>
        <v>#N/A</v>
      </c>
      <c r="AZ541" s="34"/>
      <c r="BA541" s="34" t="e">
        <f>INDEX(Curves!$A$12:$AZ$907,$CA541,DH541)</f>
        <v>#N/A</v>
      </c>
      <c r="BB541" s="34" t="e">
        <f>INDEX(Curves!$A$12:$AZ$907,$CA541,DI541)</f>
        <v>#N/A</v>
      </c>
      <c r="BC541" s="34" t="e">
        <f>INDEX(Curves!$A$12:$AZ$907,$CA541,DJ541)</f>
        <v>#N/A</v>
      </c>
      <c r="BD541" s="34"/>
      <c r="BE541" s="34" t="e">
        <f>INDEX(Curves!$A$12:$AZ$907,$CA541,DL541)</f>
        <v>#N/A</v>
      </c>
      <c r="BF541" s="34" t="e">
        <f>INDEX(Curves!$A$12:$AZ$907,$CA541,DM541)</f>
        <v>#N/A</v>
      </c>
      <c r="BG541" s="34" t="e">
        <f>INDEX(Curves!$A$12:$AZ$907,$CA541,DN541)</f>
        <v>#N/A</v>
      </c>
      <c r="BH541" s="34"/>
      <c r="BI541" s="34" t="e">
        <f>INDEX(Curves!$A$12:$AZ$907,$CA541,DP541)</f>
        <v>#N/A</v>
      </c>
      <c r="BJ541" s="34" t="e">
        <f>INDEX(Curves!$A$12:$AZ$907,$CA541,DQ541)</f>
        <v>#N/A</v>
      </c>
      <c r="BK541" s="34" t="e">
        <f>INDEX(Curves!$A$12:$AZ$907,$CA541,DR541)</f>
        <v>#N/A</v>
      </c>
      <c r="BL541"/>
      <c r="BM541"/>
      <c r="BU541" s="10"/>
      <c r="BV541" s="10"/>
      <c r="BW541" s="10"/>
      <c r="CA541" s="12" t="e">
        <f>MATCH(C541,Curves!$C$12:$C$433,0)</f>
        <v>#N/A</v>
      </c>
      <c r="CB541" s="12" t="e">
        <f>MATCH(CONCATENATE("NG ",TEXT($BN541,"mmm-yyyy")),Curves!$11:$11,0)</f>
        <v>#N/A</v>
      </c>
      <c r="CC541" s="12" t="e">
        <f>MATCH(CONCATENATE("B ",TEXT($BN541,"mmm-yyyy")),Curves!$11:$11,0)</f>
        <v>#N/A</v>
      </c>
      <c r="CD541" s="12" t="e">
        <f>MATCH(CONCATENATE("DISC ",TEXT($BN541,"mmm-yyyy")),Curves!$11:$11,0)</f>
        <v>#N/A</v>
      </c>
      <c r="CE541" s="12"/>
      <c r="CF541" s="12" t="e">
        <f>MATCH(CONCATENATE("NG ",TEXT($BO541,"mmm-yyyy")),Curves!$11:$11,0)</f>
        <v>#N/A</v>
      </c>
      <c r="CG541" s="12" t="e">
        <f>MATCH(CONCATENATE("B ",TEXT($BO541,"mmm-yyyy")),Curves!$11:$11,0)</f>
        <v>#N/A</v>
      </c>
      <c r="CH541" s="12" t="e">
        <f>MATCH(CONCATENATE("DISC ",TEXT($BO541,"mmm-yyyy")),Curves!$11:$11,0)</f>
        <v>#N/A</v>
      </c>
      <c r="CI541" s="12"/>
      <c r="CJ541" s="12" t="e">
        <f>MATCH(CONCATENATE("NG ",TEXT($BP541,"mmm-yyyy")),Curves!$11:$11,0)</f>
        <v>#N/A</v>
      </c>
      <c r="CK541" s="12" t="e">
        <f>MATCH(CONCATENATE("B ",TEXT($BP541,"mmm-yyyy")),Curves!$11:$11,0)</f>
        <v>#N/A</v>
      </c>
      <c r="CL541" s="12" t="e">
        <f>MATCH(CONCATENATE("DISC ",TEXT($BP541,"mmm-yyyy")),Curves!$11:$11,0)</f>
        <v>#N/A</v>
      </c>
      <c r="CM541" s="12"/>
      <c r="CN541" s="12" t="e">
        <f>MATCH(CONCATENATE("NG ",TEXT($BQ541,"mmm-yyyy")),Curves!$11:$11,0)</f>
        <v>#N/A</v>
      </c>
      <c r="CO541" s="12" t="e">
        <f>MATCH(CONCATENATE("B ",TEXT($BQ541,"mmm-yyyy")),Curves!$11:$11,0)</f>
        <v>#N/A</v>
      </c>
      <c r="CP541" s="12" t="e">
        <f>MATCH(CONCATENATE("DISC ",TEXT($BQ541,"mmm-yyyy")),Curves!$11:$11,0)</f>
        <v>#N/A</v>
      </c>
      <c r="CQ541" s="12"/>
      <c r="CR541" s="12" t="e">
        <f>MATCH(CONCATENATE("NG ",TEXT($BR541,"mmm-yyyy")),Curves!$11:$11,0)</f>
        <v>#N/A</v>
      </c>
      <c r="CS541" s="12" t="e">
        <f>MATCH(CONCATENATE("B ",TEXT($BR541,"mmm-yyyy")),Curves!$11:$11,0)</f>
        <v>#N/A</v>
      </c>
      <c r="CT541" s="12" t="e">
        <f>MATCH(CONCATENATE("DISC ",TEXT($BR541,"mmm-yyyy")),Curves!$11:$11,0)</f>
        <v>#N/A</v>
      </c>
      <c r="CU541" s="12"/>
      <c r="CV541" s="12" t="e">
        <f>MATCH(CONCATENATE("NG ",TEXT($BS541,"mmm-yyyy")),Curves!$11:$11,0)</f>
        <v>#N/A</v>
      </c>
      <c r="CW541" s="12" t="e">
        <f>MATCH(CONCATENATE("B ",TEXT($BS541,"mmm-yyyy")),Curves!$11:$11,0)</f>
        <v>#N/A</v>
      </c>
      <c r="CX541" s="12" t="e">
        <f>MATCH(CONCATENATE("DISC ",TEXT($BS541,"mmm-yyyy")),Curves!$11:$11,0)</f>
        <v>#N/A</v>
      </c>
      <c r="CY541" s="12"/>
      <c r="CZ541" s="12" t="e">
        <f>MATCH(CONCATENATE("NG ",TEXT($BT541,"mmm-yyyy")),Curves!$11:$11,0)</f>
        <v>#N/A</v>
      </c>
      <c r="DA541" s="12" t="e">
        <f>MATCH(CONCATENATE("B ",TEXT($BT541,"mmm-yyyy")),Curves!$11:$11,0)</f>
        <v>#N/A</v>
      </c>
      <c r="DB541" s="12" t="e">
        <f>MATCH(CONCATENATE("DISC ",TEXT($BT541,"mmm-yyyy")),Curves!$11:$11,0)</f>
        <v>#N/A</v>
      </c>
      <c r="DC541" s="12"/>
      <c r="DD541" s="12" t="e">
        <f>MATCH(CONCATENATE("NG ",TEXT($BU541,"mmm-yyyy")),Curves!$11:$11,0)</f>
        <v>#N/A</v>
      </c>
      <c r="DE541" s="12" t="e">
        <f>MATCH(CONCATENATE("B ",TEXT($BU541,"mmm-yyyy")),Curves!$11:$11,0)</f>
        <v>#N/A</v>
      </c>
      <c r="DF541" s="12" t="e">
        <f>MATCH(CONCATENATE("DISC ",TEXT($BU541,"mmm-yyyy")),Curves!$11:$11,0)</f>
        <v>#N/A</v>
      </c>
      <c r="DG541" s="12"/>
      <c r="DH541" s="12" t="e">
        <f>MATCH(CONCATENATE("NG ",TEXT($BV541,"mmm-yyyy")),Curves!$11:$11,0)</f>
        <v>#N/A</v>
      </c>
      <c r="DI541" s="12" t="e">
        <f>MATCH(CONCATENATE("B ",TEXT($BV541,"mmm-yyyy")),Curves!$11:$11,0)</f>
        <v>#N/A</v>
      </c>
      <c r="DJ541" s="12" t="e">
        <f>MATCH(CONCATENATE("DISC ",TEXT($BV541,"mmm-yyyy")),Curves!$11:$11,0)</f>
        <v>#N/A</v>
      </c>
      <c r="DL541" s="12" t="e">
        <f>MATCH(CONCATENATE("NG ",TEXT($BW541,"mmm-yyyy")),Curves!$11:$11,0)</f>
        <v>#N/A</v>
      </c>
      <c r="DM541" s="12" t="e">
        <f>MATCH(CONCATENATE("B ",TEXT($BW541,"mmm-yyyy")),Curves!$11:$11,0)</f>
        <v>#N/A</v>
      </c>
      <c r="DN541" s="12" t="e">
        <f>MATCH(CONCATENATE("DISC ",TEXT($BW541,"mmm-yyyy")),Curves!$11:$11,0)</f>
        <v>#N/A</v>
      </c>
      <c r="DP541" s="12" t="e">
        <f>MATCH(CONCATENATE("NG ",TEXT($BX541,"mmm-yyyy")),Curves!$11:$11,0)</f>
        <v>#N/A</v>
      </c>
      <c r="DQ541" s="12" t="e">
        <f>MATCH(CONCATENATE("B ",TEXT($BX541,"mmm-yyyy")),Curves!$11:$11,0)</f>
        <v>#N/A</v>
      </c>
      <c r="DR541" s="12" t="e">
        <f>MATCH(CONCATENATE("DISC ",TEXT($BX541,"mmm-yyyy")),Curves!$11:$11,0)</f>
        <v>#N/A</v>
      </c>
    </row>
    <row r="542" spans="2:122" x14ac:dyDescent="0.2">
      <c r="B542" s="6" t="str">
        <f t="shared" si="638"/>
        <v/>
      </c>
      <c r="C542" s="27" t="str">
        <f>IF(Curves!C551&lt;&gt;"",Curves!C551,"")</f>
        <v/>
      </c>
      <c r="D542" s="31"/>
      <c r="E542" s="20" t="e">
        <f t="shared" si="639"/>
        <v>#N/A</v>
      </c>
      <c r="F542" s="20" t="e">
        <f t="shared" si="640"/>
        <v>#N/A</v>
      </c>
      <c r="G542" s="20" t="e">
        <f t="shared" si="641"/>
        <v>#N/A</v>
      </c>
      <c r="H542" s="20" t="e">
        <f t="shared" si="642"/>
        <v>#N/A</v>
      </c>
      <c r="I542" s="20" t="e">
        <f t="shared" si="643"/>
        <v>#N/A</v>
      </c>
      <c r="J542" s="20" t="e">
        <f t="shared" si="644"/>
        <v>#N/A</v>
      </c>
      <c r="K542" s="20" t="e">
        <f t="shared" si="645"/>
        <v>#N/A</v>
      </c>
      <c r="L542" s="20" t="e">
        <f t="shared" si="646"/>
        <v>#N/A</v>
      </c>
      <c r="M542" s="20" t="e">
        <f t="shared" si="647"/>
        <v>#N/A</v>
      </c>
      <c r="N542" s="20" t="e">
        <f t="shared" si="648"/>
        <v>#N/A</v>
      </c>
      <c r="O542" s="21" t="e">
        <f t="shared" si="649"/>
        <v>#N/A</v>
      </c>
      <c r="P542" s="20"/>
      <c r="Q542" s="50" t="e">
        <f t="shared" si="650"/>
        <v>#N/A</v>
      </c>
      <c r="R542" s="50" t="e">
        <f t="shared" si="629"/>
        <v>#N/A</v>
      </c>
      <c r="S542" s="51" t="e">
        <f t="shared" si="651"/>
        <v>#N/A</v>
      </c>
      <c r="U542" s="34" t="e">
        <f>INDEX(Curves!$A$12:$AZ$907,$CA542,CB542)</f>
        <v>#N/A</v>
      </c>
      <c r="V542" s="34" t="e">
        <f>INDEX(Curves!$A$12:$AZ$907,$CA542,CC542)</f>
        <v>#N/A</v>
      </c>
      <c r="W542" s="34" t="e">
        <f>INDEX(Curves!$A$12:$AZ$907,$CA542,CD542)</f>
        <v>#N/A</v>
      </c>
      <c r="X542" s="34"/>
      <c r="Y542" s="34" t="e">
        <f>INDEX(Curves!$A$12:$AZ$907,$CA542,CF542)</f>
        <v>#N/A</v>
      </c>
      <c r="Z542" s="34" t="e">
        <f>INDEX(Curves!$A$12:$AZ$907,$CA542,CG542)</f>
        <v>#N/A</v>
      </c>
      <c r="AA542" s="34" t="e">
        <f>INDEX(Curves!$A$12:$AZ$907,$CA542,CH542)</f>
        <v>#N/A</v>
      </c>
      <c r="AB542" s="34"/>
      <c r="AC542" s="34" t="e">
        <f>INDEX(Curves!$A$12:$AZ$907,$CA542,CJ542)</f>
        <v>#N/A</v>
      </c>
      <c r="AD542" s="34" t="e">
        <f>INDEX(Curves!$A$12:$AZ$907,$CA542,CK542)</f>
        <v>#N/A</v>
      </c>
      <c r="AE542" s="34" t="e">
        <f>INDEX(Curves!$A$12:$AZ$907,$CA542,CL542)</f>
        <v>#N/A</v>
      </c>
      <c r="AF542" s="34"/>
      <c r="AG542" s="34" t="e">
        <f>INDEX(Curves!$A$12:$AZ$907,$CA542,CN542)</f>
        <v>#N/A</v>
      </c>
      <c r="AH542" s="34" t="e">
        <f>INDEX(Curves!$A$12:$AZ$907,$CA542,CO542)</f>
        <v>#N/A</v>
      </c>
      <c r="AI542" s="34" t="e">
        <f>INDEX(Curves!$A$12:$AZ$907,$CA542,CP542)</f>
        <v>#N/A</v>
      </c>
      <c r="AJ542" s="34"/>
      <c r="AK542" s="34" t="e">
        <f>INDEX(Curves!$A$12:$AZ$907,$CA542,CR542)</f>
        <v>#N/A</v>
      </c>
      <c r="AL542" s="34" t="e">
        <f>INDEX(Curves!$A$12:$AZ$907,$CA542,CS542)</f>
        <v>#N/A</v>
      </c>
      <c r="AM542" s="34" t="e">
        <f>INDEX(Curves!$A$12:$AZ$907,$CA542,CT542)</f>
        <v>#N/A</v>
      </c>
      <c r="AN542" s="34"/>
      <c r="AO542" s="34" t="e">
        <f>INDEX(Curves!$A$12:$AZ$907,$CA542,CV542)</f>
        <v>#N/A</v>
      </c>
      <c r="AP542" s="34" t="e">
        <f>INDEX(Curves!$A$12:$AZ$907,$CA542,CW542)</f>
        <v>#N/A</v>
      </c>
      <c r="AQ542" s="34" t="e">
        <f>INDEX(Curves!$A$12:$AZ$907,$CA542,CX542)</f>
        <v>#N/A</v>
      </c>
      <c r="AR542" s="34"/>
      <c r="AS542" s="34" t="e">
        <f>INDEX(Curves!$A$12:$AZ$907,$CA542,CZ542)</f>
        <v>#N/A</v>
      </c>
      <c r="AT542" s="34" t="e">
        <f>INDEX(Curves!$A$12:$AZ$907,$CA542,DA542)</f>
        <v>#N/A</v>
      </c>
      <c r="AU542" s="34" t="e">
        <f>INDEX(Curves!$A$12:$AZ$907,$CA542,DB542)</f>
        <v>#N/A</v>
      </c>
      <c r="AV542" s="34"/>
      <c r="AW542" s="34" t="e">
        <f>INDEX(Curves!$A$12:$AZ$907,$CA542,DD542)</f>
        <v>#N/A</v>
      </c>
      <c r="AX542" s="34" t="e">
        <f>INDEX(Curves!$A$12:$AZ$907,$CA542,DE542)</f>
        <v>#N/A</v>
      </c>
      <c r="AY542" s="34" t="e">
        <f>INDEX(Curves!$A$12:$AZ$907,$CA542,DF542)</f>
        <v>#N/A</v>
      </c>
      <c r="AZ542" s="34"/>
      <c r="BA542" s="34" t="e">
        <f>INDEX(Curves!$A$12:$AZ$907,$CA542,DH542)</f>
        <v>#N/A</v>
      </c>
      <c r="BB542" s="34" t="e">
        <f>INDEX(Curves!$A$12:$AZ$907,$CA542,DI542)</f>
        <v>#N/A</v>
      </c>
      <c r="BC542" s="34" t="e">
        <f>INDEX(Curves!$A$12:$AZ$907,$CA542,DJ542)</f>
        <v>#N/A</v>
      </c>
      <c r="BD542" s="34"/>
      <c r="BE542" s="34" t="e">
        <f>INDEX(Curves!$A$12:$AZ$907,$CA542,DL542)</f>
        <v>#N/A</v>
      </c>
      <c r="BF542" s="34" t="e">
        <f>INDEX(Curves!$A$12:$AZ$907,$CA542,DM542)</f>
        <v>#N/A</v>
      </c>
      <c r="BG542" s="34" t="e">
        <f>INDEX(Curves!$A$12:$AZ$907,$CA542,DN542)</f>
        <v>#N/A</v>
      </c>
      <c r="BH542" s="34"/>
      <c r="BI542" s="34" t="e">
        <f>INDEX(Curves!$A$12:$AZ$907,$CA542,DP542)</f>
        <v>#N/A</v>
      </c>
      <c r="BJ542" s="34" t="e">
        <f>INDEX(Curves!$A$12:$AZ$907,$CA542,DQ542)</f>
        <v>#N/A</v>
      </c>
      <c r="BK542" s="34" t="e">
        <f>INDEX(Curves!$A$12:$AZ$907,$CA542,DR542)</f>
        <v>#N/A</v>
      </c>
      <c r="BL542"/>
      <c r="BM542"/>
      <c r="BU542" s="10"/>
      <c r="BV542" s="10"/>
      <c r="BW542" s="10"/>
      <c r="CA542" s="12" t="e">
        <f>MATCH(C542,Curves!$C$12:$C$433,0)</f>
        <v>#N/A</v>
      </c>
      <c r="CB542" s="12" t="e">
        <f>MATCH(CONCATENATE("NG ",TEXT($BN542,"mmm-yyyy")),Curves!$11:$11,0)</f>
        <v>#N/A</v>
      </c>
      <c r="CC542" s="12" t="e">
        <f>MATCH(CONCATENATE("B ",TEXT($BN542,"mmm-yyyy")),Curves!$11:$11,0)</f>
        <v>#N/A</v>
      </c>
      <c r="CD542" s="12" t="e">
        <f>MATCH(CONCATENATE("DISC ",TEXT($BN542,"mmm-yyyy")),Curves!$11:$11,0)</f>
        <v>#N/A</v>
      </c>
      <c r="CE542" s="12"/>
      <c r="CF542" s="12" t="e">
        <f>MATCH(CONCATENATE("NG ",TEXT($BO542,"mmm-yyyy")),Curves!$11:$11,0)</f>
        <v>#N/A</v>
      </c>
      <c r="CG542" s="12" t="e">
        <f>MATCH(CONCATENATE("B ",TEXT($BO542,"mmm-yyyy")),Curves!$11:$11,0)</f>
        <v>#N/A</v>
      </c>
      <c r="CH542" s="12" t="e">
        <f>MATCH(CONCATENATE("DISC ",TEXT($BO542,"mmm-yyyy")),Curves!$11:$11,0)</f>
        <v>#N/A</v>
      </c>
      <c r="CI542" s="12"/>
      <c r="CJ542" s="12" t="e">
        <f>MATCH(CONCATENATE("NG ",TEXT($BP542,"mmm-yyyy")),Curves!$11:$11,0)</f>
        <v>#N/A</v>
      </c>
      <c r="CK542" s="12" t="e">
        <f>MATCH(CONCATENATE("B ",TEXT($BP542,"mmm-yyyy")),Curves!$11:$11,0)</f>
        <v>#N/A</v>
      </c>
      <c r="CL542" s="12" t="e">
        <f>MATCH(CONCATENATE("DISC ",TEXT($BP542,"mmm-yyyy")),Curves!$11:$11,0)</f>
        <v>#N/A</v>
      </c>
      <c r="CM542" s="12"/>
      <c r="CN542" s="12" t="e">
        <f>MATCH(CONCATENATE("NG ",TEXT($BQ542,"mmm-yyyy")),Curves!$11:$11,0)</f>
        <v>#N/A</v>
      </c>
      <c r="CO542" s="12" t="e">
        <f>MATCH(CONCATENATE("B ",TEXT($BQ542,"mmm-yyyy")),Curves!$11:$11,0)</f>
        <v>#N/A</v>
      </c>
      <c r="CP542" s="12" t="e">
        <f>MATCH(CONCATENATE("DISC ",TEXT($BQ542,"mmm-yyyy")),Curves!$11:$11,0)</f>
        <v>#N/A</v>
      </c>
      <c r="CQ542" s="12"/>
      <c r="CR542" s="12" t="e">
        <f>MATCH(CONCATENATE("NG ",TEXT($BR542,"mmm-yyyy")),Curves!$11:$11,0)</f>
        <v>#N/A</v>
      </c>
      <c r="CS542" s="12" t="e">
        <f>MATCH(CONCATENATE("B ",TEXT($BR542,"mmm-yyyy")),Curves!$11:$11,0)</f>
        <v>#N/A</v>
      </c>
      <c r="CT542" s="12" t="e">
        <f>MATCH(CONCATENATE("DISC ",TEXT($BR542,"mmm-yyyy")),Curves!$11:$11,0)</f>
        <v>#N/A</v>
      </c>
      <c r="CU542" s="12"/>
      <c r="CV542" s="12" t="e">
        <f>MATCH(CONCATENATE("NG ",TEXT($BS542,"mmm-yyyy")),Curves!$11:$11,0)</f>
        <v>#N/A</v>
      </c>
      <c r="CW542" s="12" t="e">
        <f>MATCH(CONCATENATE("B ",TEXT($BS542,"mmm-yyyy")),Curves!$11:$11,0)</f>
        <v>#N/A</v>
      </c>
      <c r="CX542" s="12" t="e">
        <f>MATCH(CONCATENATE("DISC ",TEXT($BS542,"mmm-yyyy")),Curves!$11:$11,0)</f>
        <v>#N/A</v>
      </c>
      <c r="CY542" s="12"/>
      <c r="CZ542" s="12" t="e">
        <f>MATCH(CONCATENATE("NG ",TEXT($BT542,"mmm-yyyy")),Curves!$11:$11,0)</f>
        <v>#N/A</v>
      </c>
      <c r="DA542" s="12" t="e">
        <f>MATCH(CONCATENATE("B ",TEXT($BT542,"mmm-yyyy")),Curves!$11:$11,0)</f>
        <v>#N/A</v>
      </c>
      <c r="DB542" s="12" t="e">
        <f>MATCH(CONCATENATE("DISC ",TEXT($BT542,"mmm-yyyy")),Curves!$11:$11,0)</f>
        <v>#N/A</v>
      </c>
      <c r="DC542" s="12"/>
      <c r="DD542" s="12" t="e">
        <f>MATCH(CONCATENATE("NG ",TEXT($BU542,"mmm-yyyy")),Curves!$11:$11,0)</f>
        <v>#N/A</v>
      </c>
      <c r="DE542" s="12" t="e">
        <f>MATCH(CONCATENATE("B ",TEXT($BU542,"mmm-yyyy")),Curves!$11:$11,0)</f>
        <v>#N/A</v>
      </c>
      <c r="DF542" s="12" t="e">
        <f>MATCH(CONCATENATE("DISC ",TEXT($BU542,"mmm-yyyy")),Curves!$11:$11,0)</f>
        <v>#N/A</v>
      </c>
      <c r="DG542" s="12"/>
      <c r="DH542" s="12" t="e">
        <f>MATCH(CONCATENATE("NG ",TEXT($BV542,"mmm-yyyy")),Curves!$11:$11,0)</f>
        <v>#N/A</v>
      </c>
      <c r="DI542" s="12" t="e">
        <f>MATCH(CONCATENATE("B ",TEXT($BV542,"mmm-yyyy")),Curves!$11:$11,0)</f>
        <v>#N/A</v>
      </c>
      <c r="DJ542" s="12" t="e">
        <f>MATCH(CONCATENATE("DISC ",TEXT($BV542,"mmm-yyyy")),Curves!$11:$11,0)</f>
        <v>#N/A</v>
      </c>
      <c r="DL542" s="12" t="e">
        <f>MATCH(CONCATENATE("NG ",TEXT($BW542,"mmm-yyyy")),Curves!$11:$11,0)</f>
        <v>#N/A</v>
      </c>
      <c r="DM542" s="12" t="e">
        <f>MATCH(CONCATENATE("B ",TEXT($BW542,"mmm-yyyy")),Curves!$11:$11,0)</f>
        <v>#N/A</v>
      </c>
      <c r="DN542" s="12" t="e">
        <f>MATCH(CONCATENATE("DISC ",TEXT($BW542,"mmm-yyyy")),Curves!$11:$11,0)</f>
        <v>#N/A</v>
      </c>
      <c r="DP542" s="12" t="e">
        <f>MATCH(CONCATENATE("NG ",TEXT($BX542,"mmm-yyyy")),Curves!$11:$11,0)</f>
        <v>#N/A</v>
      </c>
      <c r="DQ542" s="12" t="e">
        <f>MATCH(CONCATENATE("B ",TEXT($BX542,"mmm-yyyy")),Curves!$11:$11,0)</f>
        <v>#N/A</v>
      </c>
      <c r="DR542" s="12" t="e">
        <f>MATCH(CONCATENATE("DISC ",TEXT($BX542,"mmm-yyyy")),Curves!$11:$11,0)</f>
        <v>#N/A</v>
      </c>
    </row>
    <row r="543" spans="2:122" x14ac:dyDescent="0.2">
      <c r="B543" s="6" t="str">
        <f t="shared" si="638"/>
        <v/>
      </c>
      <c r="C543" s="27" t="str">
        <f>IF(Curves!C552&lt;&gt;"",Curves!C552,"")</f>
        <v/>
      </c>
      <c r="D543" s="31"/>
      <c r="E543" s="20" t="e">
        <f t="shared" si="639"/>
        <v>#N/A</v>
      </c>
      <c r="F543" s="20" t="e">
        <f t="shared" si="640"/>
        <v>#N/A</v>
      </c>
      <c r="G543" s="20" t="e">
        <f t="shared" si="641"/>
        <v>#N/A</v>
      </c>
      <c r="H543" s="20" t="e">
        <f t="shared" si="642"/>
        <v>#N/A</v>
      </c>
      <c r="I543" s="20" t="e">
        <f t="shared" si="643"/>
        <v>#N/A</v>
      </c>
      <c r="J543" s="20" t="e">
        <f t="shared" si="644"/>
        <v>#N/A</v>
      </c>
      <c r="K543" s="20" t="e">
        <f t="shared" si="645"/>
        <v>#N/A</v>
      </c>
      <c r="L543" s="20" t="e">
        <f t="shared" si="646"/>
        <v>#N/A</v>
      </c>
      <c r="M543" s="20" t="e">
        <f t="shared" si="647"/>
        <v>#N/A</v>
      </c>
      <c r="N543" s="20" t="e">
        <f t="shared" si="648"/>
        <v>#N/A</v>
      </c>
      <c r="O543" s="21" t="e">
        <f t="shared" si="649"/>
        <v>#N/A</v>
      </c>
      <c r="P543" s="20"/>
      <c r="Q543" s="50" t="e">
        <f t="shared" si="650"/>
        <v>#N/A</v>
      </c>
      <c r="R543" s="50" t="e">
        <f t="shared" si="629"/>
        <v>#N/A</v>
      </c>
      <c r="S543" s="51" t="e">
        <f t="shared" si="651"/>
        <v>#N/A</v>
      </c>
      <c r="U543" s="34" t="e">
        <f>INDEX(Curves!$A$12:$AZ$907,$CA543,CB543)</f>
        <v>#N/A</v>
      </c>
      <c r="V543" s="34" t="e">
        <f>INDEX(Curves!$A$12:$AZ$907,$CA543,CC543)</f>
        <v>#N/A</v>
      </c>
      <c r="W543" s="34" t="e">
        <f>INDEX(Curves!$A$12:$AZ$907,$CA543,CD543)</f>
        <v>#N/A</v>
      </c>
      <c r="X543" s="34"/>
      <c r="Y543" s="34" t="e">
        <f>INDEX(Curves!$A$12:$AZ$907,$CA543,CF543)</f>
        <v>#N/A</v>
      </c>
      <c r="Z543" s="34" t="e">
        <f>INDEX(Curves!$A$12:$AZ$907,$CA543,CG543)</f>
        <v>#N/A</v>
      </c>
      <c r="AA543" s="34" t="e">
        <f>INDEX(Curves!$A$12:$AZ$907,$CA543,CH543)</f>
        <v>#N/A</v>
      </c>
      <c r="AB543" s="34"/>
      <c r="AC543" s="34" t="e">
        <f>INDEX(Curves!$A$12:$AZ$907,$CA543,CJ543)</f>
        <v>#N/A</v>
      </c>
      <c r="AD543" s="34" t="e">
        <f>INDEX(Curves!$A$12:$AZ$907,$CA543,CK543)</f>
        <v>#N/A</v>
      </c>
      <c r="AE543" s="34" t="e">
        <f>INDEX(Curves!$A$12:$AZ$907,$CA543,CL543)</f>
        <v>#N/A</v>
      </c>
      <c r="AF543" s="34"/>
      <c r="AG543" s="34" t="e">
        <f>INDEX(Curves!$A$12:$AZ$907,$CA543,CN543)</f>
        <v>#N/A</v>
      </c>
      <c r="AH543" s="34" t="e">
        <f>INDEX(Curves!$A$12:$AZ$907,$CA543,CO543)</f>
        <v>#N/A</v>
      </c>
      <c r="AI543" s="34" t="e">
        <f>INDEX(Curves!$A$12:$AZ$907,$CA543,CP543)</f>
        <v>#N/A</v>
      </c>
      <c r="AJ543" s="34"/>
      <c r="AK543" s="34" t="e">
        <f>INDEX(Curves!$A$12:$AZ$907,$CA543,CR543)</f>
        <v>#N/A</v>
      </c>
      <c r="AL543" s="34" t="e">
        <f>INDEX(Curves!$A$12:$AZ$907,$CA543,CS543)</f>
        <v>#N/A</v>
      </c>
      <c r="AM543" s="34" t="e">
        <f>INDEX(Curves!$A$12:$AZ$907,$CA543,CT543)</f>
        <v>#N/A</v>
      </c>
      <c r="AN543" s="34"/>
      <c r="AO543" s="34" t="e">
        <f>INDEX(Curves!$A$12:$AZ$907,$CA543,CV543)</f>
        <v>#N/A</v>
      </c>
      <c r="AP543" s="34" t="e">
        <f>INDEX(Curves!$A$12:$AZ$907,$CA543,CW543)</f>
        <v>#N/A</v>
      </c>
      <c r="AQ543" s="34" t="e">
        <f>INDEX(Curves!$A$12:$AZ$907,$CA543,CX543)</f>
        <v>#N/A</v>
      </c>
      <c r="AR543" s="34"/>
      <c r="AS543" s="34" t="e">
        <f>INDEX(Curves!$A$12:$AZ$907,$CA543,CZ543)</f>
        <v>#N/A</v>
      </c>
      <c r="AT543" s="34" t="e">
        <f>INDEX(Curves!$A$12:$AZ$907,$CA543,DA543)</f>
        <v>#N/A</v>
      </c>
      <c r="AU543" s="34" t="e">
        <f>INDEX(Curves!$A$12:$AZ$907,$CA543,DB543)</f>
        <v>#N/A</v>
      </c>
      <c r="AV543" s="34"/>
      <c r="AW543" s="34" t="e">
        <f>INDEX(Curves!$A$12:$AZ$907,$CA543,DD543)</f>
        <v>#N/A</v>
      </c>
      <c r="AX543" s="34" t="e">
        <f>INDEX(Curves!$A$12:$AZ$907,$CA543,DE543)</f>
        <v>#N/A</v>
      </c>
      <c r="AY543" s="34" t="e">
        <f>INDEX(Curves!$A$12:$AZ$907,$CA543,DF543)</f>
        <v>#N/A</v>
      </c>
      <c r="AZ543" s="34"/>
      <c r="BA543" s="34" t="e">
        <f>INDEX(Curves!$A$12:$AZ$907,$CA543,DH543)</f>
        <v>#N/A</v>
      </c>
      <c r="BB543" s="34" t="e">
        <f>INDEX(Curves!$A$12:$AZ$907,$CA543,DI543)</f>
        <v>#N/A</v>
      </c>
      <c r="BC543" s="34" t="e">
        <f>INDEX(Curves!$A$12:$AZ$907,$CA543,DJ543)</f>
        <v>#N/A</v>
      </c>
      <c r="BD543" s="34"/>
      <c r="BE543" s="34" t="e">
        <f>INDEX(Curves!$A$12:$AZ$907,$CA543,DL543)</f>
        <v>#N/A</v>
      </c>
      <c r="BF543" s="34" t="e">
        <f>INDEX(Curves!$A$12:$AZ$907,$CA543,DM543)</f>
        <v>#N/A</v>
      </c>
      <c r="BG543" s="34" t="e">
        <f>INDEX(Curves!$A$12:$AZ$907,$CA543,DN543)</f>
        <v>#N/A</v>
      </c>
      <c r="BH543" s="34"/>
      <c r="BI543" s="34" t="e">
        <f>INDEX(Curves!$A$12:$AZ$907,$CA543,DP543)</f>
        <v>#N/A</v>
      </c>
      <c r="BJ543" s="34" t="e">
        <f>INDEX(Curves!$A$12:$AZ$907,$CA543,DQ543)</f>
        <v>#N/A</v>
      </c>
      <c r="BK543" s="34" t="e">
        <f>INDEX(Curves!$A$12:$AZ$907,$CA543,DR543)</f>
        <v>#N/A</v>
      </c>
      <c r="BL543"/>
      <c r="BM543"/>
      <c r="BU543" s="10"/>
      <c r="BV543" s="10"/>
      <c r="BW543" s="10"/>
      <c r="CA543" s="12" t="e">
        <f>MATCH(C543,Curves!$C$12:$C$433,0)</f>
        <v>#N/A</v>
      </c>
      <c r="CB543" s="12" t="e">
        <f>MATCH(CONCATENATE("NG ",TEXT($BN543,"mmm-yyyy")),Curves!$11:$11,0)</f>
        <v>#N/A</v>
      </c>
      <c r="CC543" s="12" t="e">
        <f>MATCH(CONCATENATE("B ",TEXT($BN543,"mmm-yyyy")),Curves!$11:$11,0)</f>
        <v>#N/A</v>
      </c>
      <c r="CD543" s="12" t="e">
        <f>MATCH(CONCATENATE("DISC ",TEXT($BN543,"mmm-yyyy")),Curves!$11:$11,0)</f>
        <v>#N/A</v>
      </c>
      <c r="CE543" s="12"/>
      <c r="CF543" s="12" t="e">
        <f>MATCH(CONCATENATE("NG ",TEXT($BO543,"mmm-yyyy")),Curves!$11:$11,0)</f>
        <v>#N/A</v>
      </c>
      <c r="CG543" s="12" t="e">
        <f>MATCH(CONCATENATE("B ",TEXT($BO543,"mmm-yyyy")),Curves!$11:$11,0)</f>
        <v>#N/A</v>
      </c>
      <c r="CH543" s="12" t="e">
        <f>MATCH(CONCATENATE("DISC ",TEXT($BO543,"mmm-yyyy")),Curves!$11:$11,0)</f>
        <v>#N/A</v>
      </c>
      <c r="CI543" s="12"/>
      <c r="CJ543" s="12" t="e">
        <f>MATCH(CONCATENATE("NG ",TEXT($BP543,"mmm-yyyy")),Curves!$11:$11,0)</f>
        <v>#N/A</v>
      </c>
      <c r="CK543" s="12" t="e">
        <f>MATCH(CONCATENATE("B ",TEXT($BP543,"mmm-yyyy")),Curves!$11:$11,0)</f>
        <v>#N/A</v>
      </c>
      <c r="CL543" s="12" t="e">
        <f>MATCH(CONCATENATE("DISC ",TEXT($BP543,"mmm-yyyy")),Curves!$11:$11,0)</f>
        <v>#N/A</v>
      </c>
      <c r="CM543" s="12"/>
      <c r="CN543" s="12" t="e">
        <f>MATCH(CONCATENATE("NG ",TEXT($BQ543,"mmm-yyyy")),Curves!$11:$11,0)</f>
        <v>#N/A</v>
      </c>
      <c r="CO543" s="12" t="e">
        <f>MATCH(CONCATENATE("B ",TEXT($BQ543,"mmm-yyyy")),Curves!$11:$11,0)</f>
        <v>#N/A</v>
      </c>
      <c r="CP543" s="12" t="e">
        <f>MATCH(CONCATENATE("DISC ",TEXT($BQ543,"mmm-yyyy")),Curves!$11:$11,0)</f>
        <v>#N/A</v>
      </c>
      <c r="CQ543" s="12"/>
      <c r="CR543" s="12" t="e">
        <f>MATCH(CONCATENATE("NG ",TEXT($BR543,"mmm-yyyy")),Curves!$11:$11,0)</f>
        <v>#N/A</v>
      </c>
      <c r="CS543" s="12" t="e">
        <f>MATCH(CONCATENATE("B ",TEXT($BR543,"mmm-yyyy")),Curves!$11:$11,0)</f>
        <v>#N/A</v>
      </c>
      <c r="CT543" s="12" t="e">
        <f>MATCH(CONCATENATE("DISC ",TEXT($BR543,"mmm-yyyy")),Curves!$11:$11,0)</f>
        <v>#N/A</v>
      </c>
      <c r="CU543" s="12"/>
      <c r="CV543" s="12" t="e">
        <f>MATCH(CONCATENATE("NG ",TEXT($BS543,"mmm-yyyy")),Curves!$11:$11,0)</f>
        <v>#N/A</v>
      </c>
      <c r="CW543" s="12" t="e">
        <f>MATCH(CONCATENATE("B ",TEXT($BS543,"mmm-yyyy")),Curves!$11:$11,0)</f>
        <v>#N/A</v>
      </c>
      <c r="CX543" s="12" t="e">
        <f>MATCH(CONCATENATE("DISC ",TEXT($BS543,"mmm-yyyy")),Curves!$11:$11,0)</f>
        <v>#N/A</v>
      </c>
      <c r="CY543" s="12"/>
      <c r="CZ543" s="12" t="e">
        <f>MATCH(CONCATENATE("NG ",TEXT($BT543,"mmm-yyyy")),Curves!$11:$11,0)</f>
        <v>#N/A</v>
      </c>
      <c r="DA543" s="12" t="e">
        <f>MATCH(CONCATENATE("B ",TEXT($BT543,"mmm-yyyy")),Curves!$11:$11,0)</f>
        <v>#N/A</v>
      </c>
      <c r="DB543" s="12" t="e">
        <f>MATCH(CONCATENATE("DISC ",TEXT($BT543,"mmm-yyyy")),Curves!$11:$11,0)</f>
        <v>#N/A</v>
      </c>
      <c r="DC543" s="12"/>
      <c r="DD543" s="12" t="e">
        <f>MATCH(CONCATENATE("NG ",TEXT($BU543,"mmm-yyyy")),Curves!$11:$11,0)</f>
        <v>#N/A</v>
      </c>
      <c r="DE543" s="12" t="e">
        <f>MATCH(CONCATENATE("B ",TEXT($BU543,"mmm-yyyy")),Curves!$11:$11,0)</f>
        <v>#N/A</v>
      </c>
      <c r="DF543" s="12" t="e">
        <f>MATCH(CONCATENATE("DISC ",TEXT($BU543,"mmm-yyyy")),Curves!$11:$11,0)</f>
        <v>#N/A</v>
      </c>
      <c r="DG543" s="12"/>
      <c r="DH543" s="12" t="e">
        <f>MATCH(CONCATENATE("NG ",TEXT($BV543,"mmm-yyyy")),Curves!$11:$11,0)</f>
        <v>#N/A</v>
      </c>
      <c r="DI543" s="12" t="e">
        <f>MATCH(CONCATENATE("B ",TEXT($BV543,"mmm-yyyy")),Curves!$11:$11,0)</f>
        <v>#N/A</v>
      </c>
      <c r="DJ543" s="12" t="e">
        <f>MATCH(CONCATENATE("DISC ",TEXT($BV543,"mmm-yyyy")),Curves!$11:$11,0)</f>
        <v>#N/A</v>
      </c>
      <c r="DL543" s="12" t="e">
        <f>MATCH(CONCATENATE("NG ",TEXT($BW543,"mmm-yyyy")),Curves!$11:$11,0)</f>
        <v>#N/A</v>
      </c>
      <c r="DM543" s="12" t="e">
        <f>MATCH(CONCATENATE("B ",TEXT($BW543,"mmm-yyyy")),Curves!$11:$11,0)</f>
        <v>#N/A</v>
      </c>
      <c r="DN543" s="12" t="e">
        <f>MATCH(CONCATENATE("DISC ",TEXT($BW543,"mmm-yyyy")),Curves!$11:$11,0)</f>
        <v>#N/A</v>
      </c>
      <c r="DP543" s="12" t="e">
        <f>MATCH(CONCATENATE("NG ",TEXT($BX543,"mmm-yyyy")),Curves!$11:$11,0)</f>
        <v>#N/A</v>
      </c>
      <c r="DQ543" s="12" t="e">
        <f>MATCH(CONCATENATE("B ",TEXT($BX543,"mmm-yyyy")),Curves!$11:$11,0)</f>
        <v>#N/A</v>
      </c>
      <c r="DR543" s="12" t="e">
        <f>MATCH(CONCATENATE("DISC ",TEXT($BX543,"mmm-yyyy")),Curves!$11:$11,0)</f>
        <v>#N/A</v>
      </c>
    </row>
    <row r="544" spans="2:122" x14ac:dyDescent="0.2">
      <c r="B544" s="6" t="str">
        <f t="shared" si="638"/>
        <v/>
      </c>
      <c r="C544" s="27" t="str">
        <f>IF(Curves!C553&lt;&gt;"",Curves!C553,"")</f>
        <v/>
      </c>
      <c r="D544" s="31"/>
      <c r="E544" s="20" t="e">
        <f t="shared" si="639"/>
        <v>#N/A</v>
      </c>
      <c r="F544" s="20" t="e">
        <f t="shared" si="640"/>
        <v>#N/A</v>
      </c>
      <c r="G544" s="20" t="e">
        <f t="shared" si="641"/>
        <v>#N/A</v>
      </c>
      <c r="H544" s="20" t="e">
        <f t="shared" si="642"/>
        <v>#N/A</v>
      </c>
      <c r="I544" s="20" t="e">
        <f t="shared" si="643"/>
        <v>#N/A</v>
      </c>
      <c r="J544" s="20" t="e">
        <f t="shared" si="644"/>
        <v>#N/A</v>
      </c>
      <c r="K544" s="20" t="e">
        <f t="shared" si="645"/>
        <v>#N/A</v>
      </c>
      <c r="L544" s="20" t="e">
        <f t="shared" si="646"/>
        <v>#N/A</v>
      </c>
      <c r="M544" s="20" t="e">
        <f t="shared" si="647"/>
        <v>#N/A</v>
      </c>
      <c r="N544" s="20" t="e">
        <f t="shared" si="648"/>
        <v>#N/A</v>
      </c>
      <c r="O544" s="21" t="e">
        <f t="shared" si="649"/>
        <v>#N/A</v>
      </c>
      <c r="P544" s="20"/>
      <c r="Q544" s="50" t="e">
        <f t="shared" si="650"/>
        <v>#N/A</v>
      </c>
      <c r="R544" s="50" t="e">
        <f t="shared" si="629"/>
        <v>#N/A</v>
      </c>
      <c r="S544" s="51" t="e">
        <f t="shared" si="651"/>
        <v>#N/A</v>
      </c>
      <c r="U544" s="34" t="e">
        <f>INDEX(Curves!$A$12:$AZ$907,$CA544,CB544)</f>
        <v>#N/A</v>
      </c>
      <c r="V544" s="34" t="e">
        <f>INDEX(Curves!$A$12:$AZ$907,$CA544,CC544)</f>
        <v>#N/A</v>
      </c>
      <c r="W544" s="34" t="e">
        <f>INDEX(Curves!$A$12:$AZ$907,$CA544,CD544)</f>
        <v>#N/A</v>
      </c>
      <c r="X544" s="34"/>
      <c r="Y544" s="34" t="e">
        <f>INDEX(Curves!$A$12:$AZ$907,$CA544,CF544)</f>
        <v>#N/A</v>
      </c>
      <c r="Z544" s="34" t="e">
        <f>INDEX(Curves!$A$12:$AZ$907,$CA544,CG544)</f>
        <v>#N/A</v>
      </c>
      <c r="AA544" s="34" t="e">
        <f>INDEX(Curves!$A$12:$AZ$907,$CA544,CH544)</f>
        <v>#N/A</v>
      </c>
      <c r="AB544" s="34"/>
      <c r="AC544" s="34" t="e">
        <f>INDEX(Curves!$A$12:$AZ$907,$CA544,CJ544)</f>
        <v>#N/A</v>
      </c>
      <c r="AD544" s="34" t="e">
        <f>INDEX(Curves!$A$12:$AZ$907,$CA544,CK544)</f>
        <v>#N/A</v>
      </c>
      <c r="AE544" s="34" t="e">
        <f>INDEX(Curves!$A$12:$AZ$907,$CA544,CL544)</f>
        <v>#N/A</v>
      </c>
      <c r="AF544" s="34"/>
      <c r="AG544" s="34" t="e">
        <f>INDEX(Curves!$A$12:$AZ$907,$CA544,CN544)</f>
        <v>#N/A</v>
      </c>
      <c r="AH544" s="34" t="e">
        <f>INDEX(Curves!$A$12:$AZ$907,$CA544,CO544)</f>
        <v>#N/A</v>
      </c>
      <c r="AI544" s="34" t="e">
        <f>INDEX(Curves!$A$12:$AZ$907,$CA544,CP544)</f>
        <v>#N/A</v>
      </c>
      <c r="AJ544" s="34"/>
      <c r="AK544" s="34" t="e">
        <f>INDEX(Curves!$A$12:$AZ$907,$CA544,CR544)</f>
        <v>#N/A</v>
      </c>
      <c r="AL544" s="34" t="e">
        <f>INDEX(Curves!$A$12:$AZ$907,$CA544,CS544)</f>
        <v>#N/A</v>
      </c>
      <c r="AM544" s="34" t="e">
        <f>INDEX(Curves!$A$12:$AZ$907,$CA544,CT544)</f>
        <v>#N/A</v>
      </c>
      <c r="AN544" s="34"/>
      <c r="AO544" s="34" t="e">
        <f>INDEX(Curves!$A$12:$AZ$907,$CA544,CV544)</f>
        <v>#N/A</v>
      </c>
      <c r="AP544" s="34" t="e">
        <f>INDEX(Curves!$A$12:$AZ$907,$CA544,CW544)</f>
        <v>#N/A</v>
      </c>
      <c r="AQ544" s="34" t="e">
        <f>INDEX(Curves!$A$12:$AZ$907,$CA544,CX544)</f>
        <v>#N/A</v>
      </c>
      <c r="AR544" s="34"/>
      <c r="AS544" s="34" t="e">
        <f>INDEX(Curves!$A$12:$AZ$907,$CA544,CZ544)</f>
        <v>#N/A</v>
      </c>
      <c r="AT544" s="34" t="e">
        <f>INDEX(Curves!$A$12:$AZ$907,$CA544,DA544)</f>
        <v>#N/A</v>
      </c>
      <c r="AU544" s="34" t="e">
        <f>INDEX(Curves!$A$12:$AZ$907,$CA544,DB544)</f>
        <v>#N/A</v>
      </c>
      <c r="AV544" s="34"/>
      <c r="AW544" s="34" t="e">
        <f>INDEX(Curves!$A$12:$AZ$907,$CA544,DD544)</f>
        <v>#N/A</v>
      </c>
      <c r="AX544" s="34" t="e">
        <f>INDEX(Curves!$A$12:$AZ$907,$CA544,DE544)</f>
        <v>#N/A</v>
      </c>
      <c r="AY544" s="34" t="e">
        <f>INDEX(Curves!$A$12:$AZ$907,$CA544,DF544)</f>
        <v>#N/A</v>
      </c>
      <c r="AZ544" s="34"/>
      <c r="BA544" s="34" t="e">
        <f>INDEX(Curves!$A$12:$AZ$907,$CA544,DH544)</f>
        <v>#N/A</v>
      </c>
      <c r="BB544" s="34" t="e">
        <f>INDEX(Curves!$A$12:$AZ$907,$CA544,DI544)</f>
        <v>#N/A</v>
      </c>
      <c r="BC544" s="34" t="e">
        <f>INDEX(Curves!$A$12:$AZ$907,$CA544,DJ544)</f>
        <v>#N/A</v>
      </c>
      <c r="BD544" s="34"/>
      <c r="BE544" s="34" t="e">
        <f>INDEX(Curves!$A$12:$AZ$907,$CA544,DL544)</f>
        <v>#N/A</v>
      </c>
      <c r="BF544" s="34" t="e">
        <f>INDEX(Curves!$A$12:$AZ$907,$CA544,DM544)</f>
        <v>#N/A</v>
      </c>
      <c r="BG544" s="34" t="e">
        <f>INDEX(Curves!$A$12:$AZ$907,$CA544,DN544)</f>
        <v>#N/A</v>
      </c>
      <c r="BH544" s="34"/>
      <c r="BI544" s="34" t="e">
        <f>INDEX(Curves!$A$12:$AZ$907,$CA544,DP544)</f>
        <v>#N/A</v>
      </c>
      <c r="BJ544" s="34" t="e">
        <f>INDEX(Curves!$A$12:$AZ$907,$CA544,DQ544)</f>
        <v>#N/A</v>
      </c>
      <c r="BK544" s="34" t="e">
        <f>INDEX(Curves!$A$12:$AZ$907,$CA544,DR544)</f>
        <v>#N/A</v>
      </c>
      <c r="BL544"/>
      <c r="BM544"/>
      <c r="BU544" s="10"/>
      <c r="BV544" s="10"/>
      <c r="BW544" s="10"/>
      <c r="CA544" s="12" t="e">
        <f>MATCH(C544,Curves!$C$12:$C$433,0)</f>
        <v>#N/A</v>
      </c>
      <c r="CB544" s="12" t="e">
        <f>MATCH(CONCATENATE("NG ",TEXT($BN544,"mmm-yyyy")),Curves!$11:$11,0)</f>
        <v>#N/A</v>
      </c>
      <c r="CC544" s="12" t="e">
        <f>MATCH(CONCATENATE("B ",TEXT($BN544,"mmm-yyyy")),Curves!$11:$11,0)</f>
        <v>#N/A</v>
      </c>
      <c r="CD544" s="12" t="e">
        <f>MATCH(CONCATENATE("DISC ",TEXT($BN544,"mmm-yyyy")),Curves!$11:$11,0)</f>
        <v>#N/A</v>
      </c>
      <c r="CE544" s="12"/>
      <c r="CF544" s="12" t="e">
        <f>MATCH(CONCATENATE("NG ",TEXT($BO544,"mmm-yyyy")),Curves!$11:$11,0)</f>
        <v>#N/A</v>
      </c>
      <c r="CG544" s="12" t="e">
        <f>MATCH(CONCATENATE("B ",TEXT($BO544,"mmm-yyyy")),Curves!$11:$11,0)</f>
        <v>#N/A</v>
      </c>
      <c r="CH544" s="12" t="e">
        <f>MATCH(CONCATENATE("DISC ",TEXT($BO544,"mmm-yyyy")),Curves!$11:$11,0)</f>
        <v>#N/A</v>
      </c>
      <c r="CI544" s="12"/>
      <c r="CJ544" s="12" t="e">
        <f>MATCH(CONCATENATE("NG ",TEXT($BP544,"mmm-yyyy")),Curves!$11:$11,0)</f>
        <v>#N/A</v>
      </c>
      <c r="CK544" s="12" t="e">
        <f>MATCH(CONCATENATE("B ",TEXT($BP544,"mmm-yyyy")),Curves!$11:$11,0)</f>
        <v>#N/A</v>
      </c>
      <c r="CL544" s="12" t="e">
        <f>MATCH(CONCATENATE("DISC ",TEXT($BP544,"mmm-yyyy")),Curves!$11:$11,0)</f>
        <v>#N/A</v>
      </c>
      <c r="CM544" s="12"/>
      <c r="CN544" s="12" t="e">
        <f>MATCH(CONCATENATE("NG ",TEXT($BQ544,"mmm-yyyy")),Curves!$11:$11,0)</f>
        <v>#N/A</v>
      </c>
      <c r="CO544" s="12" t="e">
        <f>MATCH(CONCATENATE("B ",TEXT($BQ544,"mmm-yyyy")),Curves!$11:$11,0)</f>
        <v>#N/A</v>
      </c>
      <c r="CP544" s="12" t="e">
        <f>MATCH(CONCATENATE("DISC ",TEXT($BQ544,"mmm-yyyy")),Curves!$11:$11,0)</f>
        <v>#N/A</v>
      </c>
      <c r="CQ544" s="12"/>
      <c r="CR544" s="12" t="e">
        <f>MATCH(CONCATENATE("NG ",TEXT($BR544,"mmm-yyyy")),Curves!$11:$11,0)</f>
        <v>#N/A</v>
      </c>
      <c r="CS544" s="12" t="e">
        <f>MATCH(CONCATENATE("B ",TEXT($BR544,"mmm-yyyy")),Curves!$11:$11,0)</f>
        <v>#N/A</v>
      </c>
      <c r="CT544" s="12" t="e">
        <f>MATCH(CONCATENATE("DISC ",TEXT($BR544,"mmm-yyyy")),Curves!$11:$11,0)</f>
        <v>#N/A</v>
      </c>
      <c r="CU544" s="12"/>
      <c r="CV544" s="12" t="e">
        <f>MATCH(CONCATENATE("NG ",TEXT($BS544,"mmm-yyyy")),Curves!$11:$11,0)</f>
        <v>#N/A</v>
      </c>
      <c r="CW544" s="12" t="e">
        <f>MATCH(CONCATENATE("B ",TEXT($BS544,"mmm-yyyy")),Curves!$11:$11,0)</f>
        <v>#N/A</v>
      </c>
      <c r="CX544" s="12" t="e">
        <f>MATCH(CONCATENATE("DISC ",TEXT($BS544,"mmm-yyyy")),Curves!$11:$11,0)</f>
        <v>#N/A</v>
      </c>
      <c r="CY544" s="12"/>
      <c r="CZ544" s="12" t="e">
        <f>MATCH(CONCATENATE("NG ",TEXT($BT544,"mmm-yyyy")),Curves!$11:$11,0)</f>
        <v>#N/A</v>
      </c>
      <c r="DA544" s="12" t="e">
        <f>MATCH(CONCATENATE("B ",TEXT($BT544,"mmm-yyyy")),Curves!$11:$11,0)</f>
        <v>#N/A</v>
      </c>
      <c r="DB544" s="12" t="e">
        <f>MATCH(CONCATENATE("DISC ",TEXT($BT544,"mmm-yyyy")),Curves!$11:$11,0)</f>
        <v>#N/A</v>
      </c>
      <c r="DC544" s="12"/>
      <c r="DD544" s="12" t="e">
        <f>MATCH(CONCATENATE("NG ",TEXT($BU544,"mmm-yyyy")),Curves!$11:$11,0)</f>
        <v>#N/A</v>
      </c>
      <c r="DE544" s="12" t="e">
        <f>MATCH(CONCATENATE("B ",TEXT($BU544,"mmm-yyyy")),Curves!$11:$11,0)</f>
        <v>#N/A</v>
      </c>
      <c r="DF544" s="12" t="e">
        <f>MATCH(CONCATENATE("DISC ",TEXT($BU544,"mmm-yyyy")),Curves!$11:$11,0)</f>
        <v>#N/A</v>
      </c>
      <c r="DG544" s="12"/>
      <c r="DH544" s="12" t="e">
        <f>MATCH(CONCATENATE("NG ",TEXT($BV544,"mmm-yyyy")),Curves!$11:$11,0)</f>
        <v>#N/A</v>
      </c>
      <c r="DI544" s="12" t="e">
        <f>MATCH(CONCATENATE("B ",TEXT($BV544,"mmm-yyyy")),Curves!$11:$11,0)</f>
        <v>#N/A</v>
      </c>
      <c r="DJ544" s="12" t="e">
        <f>MATCH(CONCATENATE("DISC ",TEXT($BV544,"mmm-yyyy")),Curves!$11:$11,0)</f>
        <v>#N/A</v>
      </c>
      <c r="DL544" s="12" t="e">
        <f>MATCH(CONCATENATE("NG ",TEXT($BW544,"mmm-yyyy")),Curves!$11:$11,0)</f>
        <v>#N/A</v>
      </c>
      <c r="DM544" s="12" t="e">
        <f>MATCH(CONCATENATE("B ",TEXT($BW544,"mmm-yyyy")),Curves!$11:$11,0)</f>
        <v>#N/A</v>
      </c>
      <c r="DN544" s="12" t="e">
        <f>MATCH(CONCATENATE("DISC ",TEXT($BW544,"mmm-yyyy")),Curves!$11:$11,0)</f>
        <v>#N/A</v>
      </c>
      <c r="DP544" s="12" t="e">
        <f>MATCH(CONCATENATE("NG ",TEXT($BX544,"mmm-yyyy")),Curves!$11:$11,0)</f>
        <v>#N/A</v>
      </c>
      <c r="DQ544" s="12" t="e">
        <f>MATCH(CONCATENATE("B ",TEXT($BX544,"mmm-yyyy")),Curves!$11:$11,0)</f>
        <v>#N/A</v>
      </c>
      <c r="DR544" s="12" t="e">
        <f>MATCH(CONCATENATE("DISC ",TEXT($BX544,"mmm-yyyy")),Curves!$11:$11,0)</f>
        <v>#N/A</v>
      </c>
    </row>
    <row r="545" spans="2:122" x14ac:dyDescent="0.2">
      <c r="B545" s="6" t="str">
        <f t="shared" si="638"/>
        <v/>
      </c>
      <c r="C545" s="27" t="str">
        <f>IF(Curves!C554&lt;&gt;"",Curves!C554,"")</f>
        <v/>
      </c>
      <c r="D545" s="31"/>
      <c r="E545" s="20" t="e">
        <f t="shared" si="639"/>
        <v>#N/A</v>
      </c>
      <c r="F545" s="20" t="e">
        <f t="shared" si="640"/>
        <v>#N/A</v>
      </c>
      <c r="G545" s="20" t="e">
        <f t="shared" si="641"/>
        <v>#N/A</v>
      </c>
      <c r="H545" s="20" t="e">
        <f t="shared" si="642"/>
        <v>#N/A</v>
      </c>
      <c r="I545" s="20" t="e">
        <f t="shared" si="643"/>
        <v>#N/A</v>
      </c>
      <c r="J545" s="20" t="e">
        <f t="shared" si="644"/>
        <v>#N/A</v>
      </c>
      <c r="K545" s="20" t="e">
        <f t="shared" si="645"/>
        <v>#N/A</v>
      </c>
      <c r="L545" s="20" t="e">
        <f t="shared" si="646"/>
        <v>#N/A</v>
      </c>
      <c r="M545" s="20" t="e">
        <f t="shared" si="647"/>
        <v>#N/A</v>
      </c>
      <c r="N545" s="20" t="e">
        <f t="shared" si="648"/>
        <v>#N/A</v>
      </c>
      <c r="O545" s="21" t="e">
        <f t="shared" si="649"/>
        <v>#N/A</v>
      </c>
      <c r="P545" s="20"/>
      <c r="Q545" s="50" t="e">
        <f t="shared" si="650"/>
        <v>#N/A</v>
      </c>
      <c r="R545" s="50" t="e">
        <f t="shared" si="629"/>
        <v>#N/A</v>
      </c>
      <c r="S545" s="51" t="e">
        <f t="shared" si="651"/>
        <v>#N/A</v>
      </c>
      <c r="U545" s="34" t="e">
        <f>INDEX(Curves!$A$12:$AZ$907,$CA545,CB545)</f>
        <v>#N/A</v>
      </c>
      <c r="V545" s="34" t="e">
        <f>INDEX(Curves!$A$12:$AZ$907,$CA545,CC545)</f>
        <v>#N/A</v>
      </c>
      <c r="W545" s="34" t="e">
        <f>INDEX(Curves!$A$12:$AZ$907,$CA545,CD545)</f>
        <v>#N/A</v>
      </c>
      <c r="X545" s="34"/>
      <c r="Y545" s="34" t="e">
        <f>INDEX(Curves!$A$12:$AZ$907,$CA545,CF545)</f>
        <v>#N/A</v>
      </c>
      <c r="Z545" s="34" t="e">
        <f>INDEX(Curves!$A$12:$AZ$907,$CA545,CG545)</f>
        <v>#N/A</v>
      </c>
      <c r="AA545" s="34" t="e">
        <f>INDEX(Curves!$A$12:$AZ$907,$CA545,CH545)</f>
        <v>#N/A</v>
      </c>
      <c r="AB545" s="34"/>
      <c r="AC545" s="34" t="e">
        <f>INDEX(Curves!$A$12:$AZ$907,$CA545,CJ545)</f>
        <v>#N/A</v>
      </c>
      <c r="AD545" s="34" t="e">
        <f>INDEX(Curves!$A$12:$AZ$907,$CA545,CK545)</f>
        <v>#N/A</v>
      </c>
      <c r="AE545" s="34" t="e">
        <f>INDEX(Curves!$A$12:$AZ$907,$CA545,CL545)</f>
        <v>#N/A</v>
      </c>
      <c r="AF545" s="34"/>
      <c r="AG545" s="34" t="e">
        <f>INDEX(Curves!$A$12:$AZ$907,$CA545,CN545)</f>
        <v>#N/A</v>
      </c>
      <c r="AH545" s="34" t="e">
        <f>INDEX(Curves!$A$12:$AZ$907,$CA545,CO545)</f>
        <v>#N/A</v>
      </c>
      <c r="AI545" s="34" t="e">
        <f>INDEX(Curves!$A$12:$AZ$907,$CA545,CP545)</f>
        <v>#N/A</v>
      </c>
      <c r="AJ545" s="34"/>
      <c r="AK545" s="34" t="e">
        <f>INDEX(Curves!$A$12:$AZ$907,$CA545,CR545)</f>
        <v>#N/A</v>
      </c>
      <c r="AL545" s="34" t="e">
        <f>INDEX(Curves!$A$12:$AZ$907,$CA545,CS545)</f>
        <v>#N/A</v>
      </c>
      <c r="AM545" s="34" t="e">
        <f>INDEX(Curves!$A$12:$AZ$907,$CA545,CT545)</f>
        <v>#N/A</v>
      </c>
      <c r="AN545" s="34"/>
      <c r="AO545" s="34" t="e">
        <f>INDEX(Curves!$A$12:$AZ$907,$CA545,CV545)</f>
        <v>#N/A</v>
      </c>
      <c r="AP545" s="34" t="e">
        <f>INDEX(Curves!$A$12:$AZ$907,$CA545,CW545)</f>
        <v>#N/A</v>
      </c>
      <c r="AQ545" s="34" t="e">
        <f>INDEX(Curves!$A$12:$AZ$907,$CA545,CX545)</f>
        <v>#N/A</v>
      </c>
      <c r="AR545" s="34"/>
      <c r="AS545" s="34" t="e">
        <f>INDEX(Curves!$A$12:$AZ$907,$CA545,CZ545)</f>
        <v>#N/A</v>
      </c>
      <c r="AT545" s="34" t="e">
        <f>INDEX(Curves!$A$12:$AZ$907,$CA545,DA545)</f>
        <v>#N/A</v>
      </c>
      <c r="AU545" s="34" t="e">
        <f>INDEX(Curves!$A$12:$AZ$907,$CA545,DB545)</f>
        <v>#N/A</v>
      </c>
      <c r="AV545" s="34"/>
      <c r="AW545" s="34" t="e">
        <f>INDEX(Curves!$A$12:$AZ$907,$CA545,DD545)</f>
        <v>#N/A</v>
      </c>
      <c r="AX545" s="34" t="e">
        <f>INDEX(Curves!$A$12:$AZ$907,$CA545,DE545)</f>
        <v>#N/A</v>
      </c>
      <c r="AY545" s="34" t="e">
        <f>INDEX(Curves!$A$12:$AZ$907,$CA545,DF545)</f>
        <v>#N/A</v>
      </c>
      <c r="AZ545" s="34"/>
      <c r="BA545" s="34" t="e">
        <f>INDEX(Curves!$A$12:$AZ$907,$CA545,DH545)</f>
        <v>#N/A</v>
      </c>
      <c r="BB545" s="34" t="e">
        <f>INDEX(Curves!$A$12:$AZ$907,$CA545,DI545)</f>
        <v>#N/A</v>
      </c>
      <c r="BC545" s="34" t="e">
        <f>INDEX(Curves!$A$12:$AZ$907,$CA545,DJ545)</f>
        <v>#N/A</v>
      </c>
      <c r="BD545" s="34"/>
      <c r="BE545" s="34" t="e">
        <f>INDEX(Curves!$A$12:$AZ$907,$CA545,DL545)</f>
        <v>#N/A</v>
      </c>
      <c r="BF545" s="34" t="e">
        <f>INDEX(Curves!$A$12:$AZ$907,$CA545,DM545)</f>
        <v>#N/A</v>
      </c>
      <c r="BG545" s="34" t="e">
        <f>INDEX(Curves!$A$12:$AZ$907,$CA545,DN545)</f>
        <v>#N/A</v>
      </c>
      <c r="BH545" s="34"/>
      <c r="BI545" s="34" t="e">
        <f>INDEX(Curves!$A$12:$AZ$907,$CA545,DP545)</f>
        <v>#N/A</v>
      </c>
      <c r="BJ545" s="34" t="e">
        <f>INDEX(Curves!$A$12:$AZ$907,$CA545,DQ545)</f>
        <v>#N/A</v>
      </c>
      <c r="BK545" s="34" t="e">
        <f>INDEX(Curves!$A$12:$AZ$907,$CA545,DR545)</f>
        <v>#N/A</v>
      </c>
      <c r="BL545"/>
      <c r="BM545"/>
      <c r="BU545" s="10"/>
      <c r="BV545" s="10"/>
      <c r="BW545" s="10"/>
      <c r="CA545" s="12" t="e">
        <f>MATCH(C545,Curves!$C$12:$C$433,0)</f>
        <v>#N/A</v>
      </c>
      <c r="CB545" s="12" t="e">
        <f>MATCH(CONCATENATE("NG ",TEXT($BN545,"mmm-yyyy")),Curves!$11:$11,0)</f>
        <v>#N/A</v>
      </c>
      <c r="CC545" s="12" t="e">
        <f>MATCH(CONCATENATE("B ",TEXT($BN545,"mmm-yyyy")),Curves!$11:$11,0)</f>
        <v>#N/A</v>
      </c>
      <c r="CD545" s="12" t="e">
        <f>MATCH(CONCATENATE("DISC ",TEXT($BN545,"mmm-yyyy")),Curves!$11:$11,0)</f>
        <v>#N/A</v>
      </c>
      <c r="CE545" s="12"/>
      <c r="CF545" s="12" t="e">
        <f>MATCH(CONCATENATE("NG ",TEXT($BO545,"mmm-yyyy")),Curves!$11:$11,0)</f>
        <v>#N/A</v>
      </c>
      <c r="CG545" s="12" t="e">
        <f>MATCH(CONCATENATE("B ",TEXT($BO545,"mmm-yyyy")),Curves!$11:$11,0)</f>
        <v>#N/A</v>
      </c>
      <c r="CH545" s="12" t="e">
        <f>MATCH(CONCATENATE("DISC ",TEXT($BO545,"mmm-yyyy")),Curves!$11:$11,0)</f>
        <v>#N/A</v>
      </c>
      <c r="CI545" s="12"/>
      <c r="CJ545" s="12" t="e">
        <f>MATCH(CONCATENATE("NG ",TEXT($BP545,"mmm-yyyy")),Curves!$11:$11,0)</f>
        <v>#N/A</v>
      </c>
      <c r="CK545" s="12" t="e">
        <f>MATCH(CONCATENATE("B ",TEXT($BP545,"mmm-yyyy")),Curves!$11:$11,0)</f>
        <v>#N/A</v>
      </c>
      <c r="CL545" s="12" t="e">
        <f>MATCH(CONCATENATE("DISC ",TEXT($BP545,"mmm-yyyy")),Curves!$11:$11,0)</f>
        <v>#N/A</v>
      </c>
      <c r="CM545" s="12"/>
      <c r="CN545" s="12" t="e">
        <f>MATCH(CONCATENATE("NG ",TEXT($BQ545,"mmm-yyyy")),Curves!$11:$11,0)</f>
        <v>#N/A</v>
      </c>
      <c r="CO545" s="12" t="e">
        <f>MATCH(CONCATENATE("B ",TEXT($BQ545,"mmm-yyyy")),Curves!$11:$11,0)</f>
        <v>#N/A</v>
      </c>
      <c r="CP545" s="12" t="e">
        <f>MATCH(CONCATENATE("DISC ",TEXT($BQ545,"mmm-yyyy")),Curves!$11:$11,0)</f>
        <v>#N/A</v>
      </c>
      <c r="CQ545" s="12"/>
      <c r="CR545" s="12" t="e">
        <f>MATCH(CONCATENATE("NG ",TEXT($BR545,"mmm-yyyy")),Curves!$11:$11,0)</f>
        <v>#N/A</v>
      </c>
      <c r="CS545" s="12" t="e">
        <f>MATCH(CONCATENATE("B ",TEXT($BR545,"mmm-yyyy")),Curves!$11:$11,0)</f>
        <v>#N/A</v>
      </c>
      <c r="CT545" s="12" t="e">
        <f>MATCH(CONCATENATE("DISC ",TEXT($BR545,"mmm-yyyy")),Curves!$11:$11,0)</f>
        <v>#N/A</v>
      </c>
      <c r="CU545" s="12"/>
      <c r="CV545" s="12" t="e">
        <f>MATCH(CONCATENATE("NG ",TEXT($BS545,"mmm-yyyy")),Curves!$11:$11,0)</f>
        <v>#N/A</v>
      </c>
      <c r="CW545" s="12" t="e">
        <f>MATCH(CONCATENATE("B ",TEXT($BS545,"mmm-yyyy")),Curves!$11:$11,0)</f>
        <v>#N/A</v>
      </c>
      <c r="CX545" s="12" t="e">
        <f>MATCH(CONCATENATE("DISC ",TEXT($BS545,"mmm-yyyy")),Curves!$11:$11,0)</f>
        <v>#N/A</v>
      </c>
      <c r="CY545" s="12"/>
      <c r="CZ545" s="12" t="e">
        <f>MATCH(CONCATENATE("NG ",TEXT($BT545,"mmm-yyyy")),Curves!$11:$11,0)</f>
        <v>#N/A</v>
      </c>
      <c r="DA545" s="12" t="e">
        <f>MATCH(CONCATENATE("B ",TEXT($BT545,"mmm-yyyy")),Curves!$11:$11,0)</f>
        <v>#N/A</v>
      </c>
      <c r="DB545" s="12" t="e">
        <f>MATCH(CONCATENATE("DISC ",TEXT($BT545,"mmm-yyyy")),Curves!$11:$11,0)</f>
        <v>#N/A</v>
      </c>
      <c r="DC545" s="12"/>
      <c r="DD545" s="12" t="e">
        <f>MATCH(CONCATENATE("NG ",TEXT($BU545,"mmm-yyyy")),Curves!$11:$11,0)</f>
        <v>#N/A</v>
      </c>
      <c r="DE545" s="12" t="e">
        <f>MATCH(CONCATENATE("B ",TEXT($BU545,"mmm-yyyy")),Curves!$11:$11,0)</f>
        <v>#N/A</v>
      </c>
      <c r="DF545" s="12" t="e">
        <f>MATCH(CONCATENATE("DISC ",TEXT($BU545,"mmm-yyyy")),Curves!$11:$11,0)</f>
        <v>#N/A</v>
      </c>
      <c r="DG545" s="12"/>
      <c r="DH545" s="12" t="e">
        <f>MATCH(CONCATENATE("NG ",TEXT($BV545,"mmm-yyyy")),Curves!$11:$11,0)</f>
        <v>#N/A</v>
      </c>
      <c r="DI545" s="12" t="e">
        <f>MATCH(CONCATENATE("B ",TEXT($BV545,"mmm-yyyy")),Curves!$11:$11,0)</f>
        <v>#N/A</v>
      </c>
      <c r="DJ545" s="12" t="e">
        <f>MATCH(CONCATENATE("DISC ",TEXT($BV545,"mmm-yyyy")),Curves!$11:$11,0)</f>
        <v>#N/A</v>
      </c>
      <c r="DL545" s="12" t="e">
        <f>MATCH(CONCATENATE("NG ",TEXT($BW545,"mmm-yyyy")),Curves!$11:$11,0)</f>
        <v>#N/A</v>
      </c>
      <c r="DM545" s="12" t="e">
        <f>MATCH(CONCATENATE("B ",TEXT($BW545,"mmm-yyyy")),Curves!$11:$11,0)</f>
        <v>#N/A</v>
      </c>
      <c r="DN545" s="12" t="e">
        <f>MATCH(CONCATENATE("DISC ",TEXT($BW545,"mmm-yyyy")),Curves!$11:$11,0)</f>
        <v>#N/A</v>
      </c>
      <c r="DP545" s="12" t="e">
        <f>MATCH(CONCATENATE("NG ",TEXT($BX545,"mmm-yyyy")),Curves!$11:$11,0)</f>
        <v>#N/A</v>
      </c>
      <c r="DQ545" s="12" t="e">
        <f>MATCH(CONCATENATE("B ",TEXT($BX545,"mmm-yyyy")),Curves!$11:$11,0)</f>
        <v>#N/A</v>
      </c>
      <c r="DR545" s="12" t="e">
        <f>MATCH(CONCATENATE("DISC ",TEXT($BX545,"mmm-yyyy")),Curves!$11:$11,0)</f>
        <v>#N/A</v>
      </c>
    </row>
    <row r="546" spans="2:122" x14ac:dyDescent="0.2">
      <c r="B546" s="6" t="str">
        <f t="shared" si="638"/>
        <v/>
      </c>
      <c r="C546" s="27" t="str">
        <f>IF(Curves!C555&lt;&gt;"",Curves!C555,"")</f>
        <v/>
      </c>
      <c r="D546" s="31"/>
      <c r="E546" s="20" t="e">
        <f t="shared" si="639"/>
        <v>#N/A</v>
      </c>
      <c r="F546" s="20" t="e">
        <f t="shared" si="640"/>
        <v>#N/A</v>
      </c>
      <c r="G546" s="20" t="e">
        <f t="shared" si="641"/>
        <v>#N/A</v>
      </c>
      <c r="H546" s="20" t="e">
        <f t="shared" si="642"/>
        <v>#N/A</v>
      </c>
      <c r="I546" s="20" t="e">
        <f t="shared" si="643"/>
        <v>#N/A</v>
      </c>
      <c r="J546" s="20" t="e">
        <f t="shared" si="644"/>
        <v>#N/A</v>
      </c>
      <c r="K546" s="20" t="e">
        <f t="shared" si="645"/>
        <v>#N/A</v>
      </c>
      <c r="L546" s="20" t="e">
        <f t="shared" si="646"/>
        <v>#N/A</v>
      </c>
      <c r="M546" s="20" t="e">
        <f t="shared" si="647"/>
        <v>#N/A</v>
      </c>
      <c r="N546" s="20" t="e">
        <f t="shared" si="648"/>
        <v>#N/A</v>
      </c>
      <c r="O546" s="21" t="e">
        <f t="shared" si="649"/>
        <v>#N/A</v>
      </c>
      <c r="P546" s="20"/>
      <c r="Q546" s="50" t="e">
        <f t="shared" si="650"/>
        <v>#N/A</v>
      </c>
      <c r="R546" s="50" t="e">
        <f t="shared" si="629"/>
        <v>#N/A</v>
      </c>
      <c r="S546" s="51" t="e">
        <f t="shared" si="651"/>
        <v>#N/A</v>
      </c>
      <c r="U546" s="34" t="e">
        <f>INDEX(Curves!$A$12:$AZ$907,$CA546,CB546)</f>
        <v>#N/A</v>
      </c>
      <c r="V546" s="34" t="e">
        <f>INDEX(Curves!$A$12:$AZ$907,$CA546,CC546)</f>
        <v>#N/A</v>
      </c>
      <c r="W546" s="34" t="e">
        <f>INDEX(Curves!$A$12:$AZ$907,$CA546,CD546)</f>
        <v>#N/A</v>
      </c>
      <c r="X546" s="34"/>
      <c r="Y546" s="34" t="e">
        <f>INDEX(Curves!$A$12:$AZ$907,$CA546,CF546)</f>
        <v>#N/A</v>
      </c>
      <c r="Z546" s="34" t="e">
        <f>INDEX(Curves!$A$12:$AZ$907,$CA546,CG546)</f>
        <v>#N/A</v>
      </c>
      <c r="AA546" s="34" t="e">
        <f>INDEX(Curves!$A$12:$AZ$907,$CA546,CH546)</f>
        <v>#N/A</v>
      </c>
      <c r="AB546" s="34"/>
      <c r="AC546" s="34" t="e">
        <f>INDEX(Curves!$A$12:$AZ$907,$CA546,CJ546)</f>
        <v>#N/A</v>
      </c>
      <c r="AD546" s="34" t="e">
        <f>INDEX(Curves!$A$12:$AZ$907,$CA546,CK546)</f>
        <v>#N/A</v>
      </c>
      <c r="AE546" s="34" t="e">
        <f>INDEX(Curves!$A$12:$AZ$907,$CA546,CL546)</f>
        <v>#N/A</v>
      </c>
      <c r="AF546" s="34"/>
      <c r="AG546" s="34" t="e">
        <f>INDEX(Curves!$A$12:$AZ$907,$CA546,CN546)</f>
        <v>#N/A</v>
      </c>
      <c r="AH546" s="34" t="e">
        <f>INDEX(Curves!$A$12:$AZ$907,$CA546,CO546)</f>
        <v>#N/A</v>
      </c>
      <c r="AI546" s="34" t="e">
        <f>INDEX(Curves!$A$12:$AZ$907,$CA546,CP546)</f>
        <v>#N/A</v>
      </c>
      <c r="AJ546" s="34"/>
      <c r="AK546" s="34" t="e">
        <f>INDEX(Curves!$A$12:$AZ$907,$CA546,CR546)</f>
        <v>#N/A</v>
      </c>
      <c r="AL546" s="34" t="e">
        <f>INDEX(Curves!$A$12:$AZ$907,$CA546,CS546)</f>
        <v>#N/A</v>
      </c>
      <c r="AM546" s="34" t="e">
        <f>INDEX(Curves!$A$12:$AZ$907,$CA546,CT546)</f>
        <v>#N/A</v>
      </c>
      <c r="AN546" s="34"/>
      <c r="AO546" s="34" t="e">
        <f>INDEX(Curves!$A$12:$AZ$907,$CA546,CV546)</f>
        <v>#N/A</v>
      </c>
      <c r="AP546" s="34" t="e">
        <f>INDEX(Curves!$A$12:$AZ$907,$CA546,CW546)</f>
        <v>#N/A</v>
      </c>
      <c r="AQ546" s="34" t="e">
        <f>INDEX(Curves!$A$12:$AZ$907,$CA546,CX546)</f>
        <v>#N/A</v>
      </c>
      <c r="AR546" s="34"/>
      <c r="AS546" s="34" t="e">
        <f>INDEX(Curves!$A$12:$AZ$907,$CA546,CZ546)</f>
        <v>#N/A</v>
      </c>
      <c r="AT546" s="34" t="e">
        <f>INDEX(Curves!$A$12:$AZ$907,$CA546,DA546)</f>
        <v>#N/A</v>
      </c>
      <c r="AU546" s="34" t="e">
        <f>INDEX(Curves!$A$12:$AZ$907,$CA546,DB546)</f>
        <v>#N/A</v>
      </c>
      <c r="AV546" s="34"/>
      <c r="AW546" s="34" t="e">
        <f>INDEX(Curves!$A$12:$AZ$907,$CA546,DD546)</f>
        <v>#N/A</v>
      </c>
      <c r="AX546" s="34" t="e">
        <f>INDEX(Curves!$A$12:$AZ$907,$CA546,DE546)</f>
        <v>#N/A</v>
      </c>
      <c r="AY546" s="34" t="e">
        <f>INDEX(Curves!$A$12:$AZ$907,$CA546,DF546)</f>
        <v>#N/A</v>
      </c>
      <c r="AZ546" s="34"/>
      <c r="BA546" s="34" t="e">
        <f>INDEX(Curves!$A$12:$AZ$907,$CA546,DH546)</f>
        <v>#N/A</v>
      </c>
      <c r="BB546" s="34" t="e">
        <f>INDEX(Curves!$A$12:$AZ$907,$CA546,DI546)</f>
        <v>#N/A</v>
      </c>
      <c r="BC546" s="34" t="e">
        <f>INDEX(Curves!$A$12:$AZ$907,$CA546,DJ546)</f>
        <v>#N/A</v>
      </c>
      <c r="BD546" s="34"/>
      <c r="BE546" s="34" t="e">
        <f>INDEX(Curves!$A$12:$AZ$907,$CA546,DL546)</f>
        <v>#N/A</v>
      </c>
      <c r="BF546" s="34" t="e">
        <f>INDEX(Curves!$A$12:$AZ$907,$CA546,DM546)</f>
        <v>#N/A</v>
      </c>
      <c r="BG546" s="34" t="e">
        <f>INDEX(Curves!$A$12:$AZ$907,$CA546,DN546)</f>
        <v>#N/A</v>
      </c>
      <c r="BH546" s="34"/>
      <c r="BI546" s="34" t="e">
        <f>INDEX(Curves!$A$12:$AZ$907,$CA546,DP546)</f>
        <v>#N/A</v>
      </c>
      <c r="BJ546" s="34" t="e">
        <f>INDEX(Curves!$A$12:$AZ$907,$CA546,DQ546)</f>
        <v>#N/A</v>
      </c>
      <c r="BK546" s="34" t="e">
        <f>INDEX(Curves!$A$12:$AZ$907,$CA546,DR546)</f>
        <v>#N/A</v>
      </c>
      <c r="BL546"/>
      <c r="BM546"/>
      <c r="BU546" s="10"/>
      <c r="BV546" s="10"/>
      <c r="BW546" s="10"/>
      <c r="CA546" s="12" t="e">
        <f>MATCH(C546,Curves!$C$12:$C$433,0)</f>
        <v>#N/A</v>
      </c>
      <c r="CB546" s="12" t="e">
        <f>MATCH(CONCATENATE("NG ",TEXT($BN546,"mmm-yyyy")),Curves!$11:$11,0)</f>
        <v>#N/A</v>
      </c>
      <c r="CC546" s="12" t="e">
        <f>MATCH(CONCATENATE("B ",TEXT($BN546,"mmm-yyyy")),Curves!$11:$11,0)</f>
        <v>#N/A</v>
      </c>
      <c r="CD546" s="12" t="e">
        <f>MATCH(CONCATENATE("DISC ",TEXT($BN546,"mmm-yyyy")),Curves!$11:$11,0)</f>
        <v>#N/A</v>
      </c>
      <c r="CE546" s="12"/>
      <c r="CF546" s="12" t="e">
        <f>MATCH(CONCATENATE("NG ",TEXT($BO546,"mmm-yyyy")),Curves!$11:$11,0)</f>
        <v>#N/A</v>
      </c>
      <c r="CG546" s="12" t="e">
        <f>MATCH(CONCATENATE("B ",TEXT($BO546,"mmm-yyyy")),Curves!$11:$11,0)</f>
        <v>#N/A</v>
      </c>
      <c r="CH546" s="12" t="e">
        <f>MATCH(CONCATENATE("DISC ",TEXT($BO546,"mmm-yyyy")),Curves!$11:$11,0)</f>
        <v>#N/A</v>
      </c>
      <c r="CI546" s="12"/>
      <c r="CJ546" s="12" t="e">
        <f>MATCH(CONCATENATE("NG ",TEXT($BP546,"mmm-yyyy")),Curves!$11:$11,0)</f>
        <v>#N/A</v>
      </c>
      <c r="CK546" s="12" t="e">
        <f>MATCH(CONCATENATE("B ",TEXT($BP546,"mmm-yyyy")),Curves!$11:$11,0)</f>
        <v>#N/A</v>
      </c>
      <c r="CL546" s="12" t="e">
        <f>MATCH(CONCATENATE("DISC ",TEXT($BP546,"mmm-yyyy")),Curves!$11:$11,0)</f>
        <v>#N/A</v>
      </c>
      <c r="CM546" s="12"/>
      <c r="CN546" s="12" t="e">
        <f>MATCH(CONCATENATE("NG ",TEXT($BQ546,"mmm-yyyy")),Curves!$11:$11,0)</f>
        <v>#N/A</v>
      </c>
      <c r="CO546" s="12" t="e">
        <f>MATCH(CONCATENATE("B ",TEXT($BQ546,"mmm-yyyy")),Curves!$11:$11,0)</f>
        <v>#N/A</v>
      </c>
      <c r="CP546" s="12" t="e">
        <f>MATCH(CONCATENATE("DISC ",TEXT($BQ546,"mmm-yyyy")),Curves!$11:$11,0)</f>
        <v>#N/A</v>
      </c>
      <c r="CQ546" s="12"/>
      <c r="CR546" s="12" t="e">
        <f>MATCH(CONCATENATE("NG ",TEXT($BR546,"mmm-yyyy")),Curves!$11:$11,0)</f>
        <v>#N/A</v>
      </c>
      <c r="CS546" s="12" t="e">
        <f>MATCH(CONCATENATE("B ",TEXT($BR546,"mmm-yyyy")),Curves!$11:$11,0)</f>
        <v>#N/A</v>
      </c>
      <c r="CT546" s="12" t="e">
        <f>MATCH(CONCATENATE("DISC ",TEXT($BR546,"mmm-yyyy")),Curves!$11:$11,0)</f>
        <v>#N/A</v>
      </c>
      <c r="CU546" s="12"/>
      <c r="CV546" s="12" t="e">
        <f>MATCH(CONCATENATE("NG ",TEXT($BS546,"mmm-yyyy")),Curves!$11:$11,0)</f>
        <v>#N/A</v>
      </c>
      <c r="CW546" s="12" t="e">
        <f>MATCH(CONCATENATE("B ",TEXT($BS546,"mmm-yyyy")),Curves!$11:$11,0)</f>
        <v>#N/A</v>
      </c>
      <c r="CX546" s="12" t="e">
        <f>MATCH(CONCATENATE("DISC ",TEXT($BS546,"mmm-yyyy")),Curves!$11:$11,0)</f>
        <v>#N/A</v>
      </c>
      <c r="CY546" s="12"/>
      <c r="CZ546" s="12" t="e">
        <f>MATCH(CONCATENATE("NG ",TEXT($BT546,"mmm-yyyy")),Curves!$11:$11,0)</f>
        <v>#N/A</v>
      </c>
      <c r="DA546" s="12" t="e">
        <f>MATCH(CONCATENATE("B ",TEXT($BT546,"mmm-yyyy")),Curves!$11:$11,0)</f>
        <v>#N/A</v>
      </c>
      <c r="DB546" s="12" t="e">
        <f>MATCH(CONCATENATE("DISC ",TEXT($BT546,"mmm-yyyy")),Curves!$11:$11,0)</f>
        <v>#N/A</v>
      </c>
      <c r="DC546" s="12"/>
      <c r="DD546" s="12" t="e">
        <f>MATCH(CONCATENATE("NG ",TEXT($BU546,"mmm-yyyy")),Curves!$11:$11,0)</f>
        <v>#N/A</v>
      </c>
      <c r="DE546" s="12" t="e">
        <f>MATCH(CONCATENATE("B ",TEXT($BU546,"mmm-yyyy")),Curves!$11:$11,0)</f>
        <v>#N/A</v>
      </c>
      <c r="DF546" s="12" t="e">
        <f>MATCH(CONCATENATE("DISC ",TEXT($BU546,"mmm-yyyy")),Curves!$11:$11,0)</f>
        <v>#N/A</v>
      </c>
      <c r="DG546" s="12"/>
      <c r="DH546" s="12" t="e">
        <f>MATCH(CONCATENATE("NG ",TEXT($BV546,"mmm-yyyy")),Curves!$11:$11,0)</f>
        <v>#N/A</v>
      </c>
      <c r="DI546" s="12" t="e">
        <f>MATCH(CONCATENATE("B ",TEXT($BV546,"mmm-yyyy")),Curves!$11:$11,0)</f>
        <v>#N/A</v>
      </c>
      <c r="DJ546" s="12" t="e">
        <f>MATCH(CONCATENATE("DISC ",TEXT($BV546,"mmm-yyyy")),Curves!$11:$11,0)</f>
        <v>#N/A</v>
      </c>
      <c r="DL546" s="12" t="e">
        <f>MATCH(CONCATENATE("NG ",TEXT($BW546,"mmm-yyyy")),Curves!$11:$11,0)</f>
        <v>#N/A</v>
      </c>
      <c r="DM546" s="12" t="e">
        <f>MATCH(CONCATENATE("B ",TEXT($BW546,"mmm-yyyy")),Curves!$11:$11,0)</f>
        <v>#N/A</v>
      </c>
      <c r="DN546" s="12" t="e">
        <f>MATCH(CONCATENATE("DISC ",TEXT($BW546,"mmm-yyyy")),Curves!$11:$11,0)</f>
        <v>#N/A</v>
      </c>
      <c r="DP546" s="12" t="e">
        <f>MATCH(CONCATENATE("NG ",TEXT($BX546,"mmm-yyyy")),Curves!$11:$11,0)</f>
        <v>#N/A</v>
      </c>
      <c r="DQ546" s="12" t="e">
        <f>MATCH(CONCATENATE("B ",TEXT($BX546,"mmm-yyyy")),Curves!$11:$11,0)</f>
        <v>#N/A</v>
      </c>
      <c r="DR546" s="12" t="e">
        <f>MATCH(CONCATENATE("DISC ",TEXT($BX546,"mmm-yyyy")),Curves!$11:$11,0)</f>
        <v>#N/A</v>
      </c>
    </row>
    <row r="547" spans="2:122" x14ac:dyDescent="0.2">
      <c r="B547" s="6" t="str">
        <f t="shared" si="638"/>
        <v/>
      </c>
      <c r="C547" s="27" t="str">
        <f>IF(Curves!C556&lt;&gt;"",Curves!C556,"")</f>
        <v/>
      </c>
      <c r="D547" s="31"/>
      <c r="E547" s="20" t="e">
        <f t="shared" si="639"/>
        <v>#N/A</v>
      </c>
      <c r="F547" s="20" t="e">
        <f t="shared" si="640"/>
        <v>#N/A</v>
      </c>
      <c r="G547" s="20" t="e">
        <f t="shared" si="641"/>
        <v>#N/A</v>
      </c>
      <c r="H547" s="20" t="e">
        <f t="shared" si="642"/>
        <v>#N/A</v>
      </c>
      <c r="I547" s="20" t="e">
        <f t="shared" si="643"/>
        <v>#N/A</v>
      </c>
      <c r="J547" s="20" t="e">
        <f t="shared" si="644"/>
        <v>#N/A</v>
      </c>
      <c r="K547" s="20" t="e">
        <f t="shared" si="645"/>
        <v>#N/A</v>
      </c>
      <c r="L547" s="20" t="e">
        <f t="shared" si="646"/>
        <v>#N/A</v>
      </c>
      <c r="M547" s="20" t="e">
        <f t="shared" si="647"/>
        <v>#N/A</v>
      </c>
      <c r="N547" s="20" t="e">
        <f t="shared" si="648"/>
        <v>#N/A</v>
      </c>
      <c r="O547" s="21" t="e">
        <f t="shared" si="649"/>
        <v>#N/A</v>
      </c>
      <c r="P547" s="20"/>
      <c r="Q547" s="50" t="e">
        <f t="shared" si="650"/>
        <v>#N/A</v>
      </c>
      <c r="R547" s="50" t="e">
        <f t="shared" si="629"/>
        <v>#N/A</v>
      </c>
      <c r="S547" s="51" t="e">
        <f t="shared" si="651"/>
        <v>#N/A</v>
      </c>
      <c r="U547" s="34" t="e">
        <f>INDEX(Curves!$A$12:$AZ$907,$CA547,CB547)</f>
        <v>#N/A</v>
      </c>
      <c r="V547" s="34" t="e">
        <f>INDEX(Curves!$A$12:$AZ$907,$CA547,CC547)</f>
        <v>#N/A</v>
      </c>
      <c r="W547" s="34" t="e">
        <f>INDEX(Curves!$A$12:$AZ$907,$CA547,CD547)</f>
        <v>#N/A</v>
      </c>
      <c r="X547" s="34"/>
      <c r="Y547" s="34" t="e">
        <f>INDEX(Curves!$A$12:$AZ$907,$CA547,CF547)</f>
        <v>#N/A</v>
      </c>
      <c r="Z547" s="34" t="e">
        <f>INDEX(Curves!$A$12:$AZ$907,$CA547,CG547)</f>
        <v>#N/A</v>
      </c>
      <c r="AA547" s="34" t="e">
        <f>INDEX(Curves!$A$12:$AZ$907,$CA547,CH547)</f>
        <v>#N/A</v>
      </c>
      <c r="AB547" s="34"/>
      <c r="AC547" s="34" t="e">
        <f>INDEX(Curves!$A$12:$AZ$907,$CA547,CJ547)</f>
        <v>#N/A</v>
      </c>
      <c r="AD547" s="34" t="e">
        <f>INDEX(Curves!$A$12:$AZ$907,$CA547,CK547)</f>
        <v>#N/A</v>
      </c>
      <c r="AE547" s="34" t="e">
        <f>INDEX(Curves!$A$12:$AZ$907,$CA547,CL547)</f>
        <v>#N/A</v>
      </c>
      <c r="AF547" s="34"/>
      <c r="AG547" s="34" t="e">
        <f>INDEX(Curves!$A$12:$AZ$907,$CA547,CN547)</f>
        <v>#N/A</v>
      </c>
      <c r="AH547" s="34" t="e">
        <f>INDEX(Curves!$A$12:$AZ$907,$CA547,CO547)</f>
        <v>#N/A</v>
      </c>
      <c r="AI547" s="34" t="e">
        <f>INDEX(Curves!$A$12:$AZ$907,$CA547,CP547)</f>
        <v>#N/A</v>
      </c>
      <c r="AJ547" s="34"/>
      <c r="AK547" s="34" t="e">
        <f>INDEX(Curves!$A$12:$AZ$907,$CA547,CR547)</f>
        <v>#N/A</v>
      </c>
      <c r="AL547" s="34" t="e">
        <f>INDEX(Curves!$A$12:$AZ$907,$CA547,CS547)</f>
        <v>#N/A</v>
      </c>
      <c r="AM547" s="34" t="e">
        <f>INDEX(Curves!$A$12:$AZ$907,$CA547,CT547)</f>
        <v>#N/A</v>
      </c>
      <c r="AN547" s="34"/>
      <c r="AO547" s="34" t="e">
        <f>INDEX(Curves!$A$12:$AZ$907,$CA547,CV547)</f>
        <v>#N/A</v>
      </c>
      <c r="AP547" s="34" t="e">
        <f>INDEX(Curves!$A$12:$AZ$907,$CA547,CW547)</f>
        <v>#N/A</v>
      </c>
      <c r="AQ547" s="34" t="e">
        <f>INDEX(Curves!$A$12:$AZ$907,$CA547,CX547)</f>
        <v>#N/A</v>
      </c>
      <c r="AR547" s="34"/>
      <c r="AS547" s="34" t="e">
        <f>INDEX(Curves!$A$12:$AZ$907,$CA547,CZ547)</f>
        <v>#N/A</v>
      </c>
      <c r="AT547" s="34" t="e">
        <f>INDEX(Curves!$A$12:$AZ$907,$CA547,DA547)</f>
        <v>#N/A</v>
      </c>
      <c r="AU547" s="34" t="e">
        <f>INDEX(Curves!$A$12:$AZ$907,$CA547,DB547)</f>
        <v>#N/A</v>
      </c>
      <c r="AV547" s="34"/>
      <c r="AW547" s="34" t="e">
        <f>INDEX(Curves!$A$12:$AZ$907,$CA547,DD547)</f>
        <v>#N/A</v>
      </c>
      <c r="AX547" s="34" t="e">
        <f>INDEX(Curves!$A$12:$AZ$907,$CA547,DE547)</f>
        <v>#N/A</v>
      </c>
      <c r="AY547" s="34" t="e">
        <f>INDEX(Curves!$A$12:$AZ$907,$CA547,DF547)</f>
        <v>#N/A</v>
      </c>
      <c r="AZ547" s="34"/>
      <c r="BA547" s="34" t="e">
        <f>INDEX(Curves!$A$12:$AZ$907,$CA547,DH547)</f>
        <v>#N/A</v>
      </c>
      <c r="BB547" s="34" t="e">
        <f>INDEX(Curves!$A$12:$AZ$907,$CA547,DI547)</f>
        <v>#N/A</v>
      </c>
      <c r="BC547" s="34" t="e">
        <f>INDEX(Curves!$A$12:$AZ$907,$CA547,DJ547)</f>
        <v>#N/A</v>
      </c>
      <c r="BD547" s="34"/>
      <c r="BE547" s="34" t="e">
        <f>INDEX(Curves!$A$12:$AZ$907,$CA547,DL547)</f>
        <v>#N/A</v>
      </c>
      <c r="BF547" s="34" t="e">
        <f>INDEX(Curves!$A$12:$AZ$907,$CA547,DM547)</f>
        <v>#N/A</v>
      </c>
      <c r="BG547" s="34" t="e">
        <f>INDEX(Curves!$A$12:$AZ$907,$CA547,DN547)</f>
        <v>#N/A</v>
      </c>
      <c r="BH547" s="34"/>
      <c r="BI547" s="34" t="e">
        <f>INDEX(Curves!$A$12:$AZ$907,$CA547,DP547)</f>
        <v>#N/A</v>
      </c>
      <c r="BJ547" s="34" t="e">
        <f>INDEX(Curves!$A$12:$AZ$907,$CA547,DQ547)</f>
        <v>#N/A</v>
      </c>
      <c r="BK547" s="34" t="e">
        <f>INDEX(Curves!$A$12:$AZ$907,$CA547,DR547)</f>
        <v>#N/A</v>
      </c>
      <c r="BL547"/>
      <c r="BM547"/>
      <c r="BU547" s="10"/>
      <c r="BV547" s="10"/>
      <c r="BW547" s="10"/>
      <c r="CA547" s="12" t="e">
        <f>MATCH(C547,Curves!$C$12:$C$433,0)</f>
        <v>#N/A</v>
      </c>
      <c r="CB547" s="12" t="e">
        <f>MATCH(CONCATENATE("NG ",TEXT($BN547,"mmm-yyyy")),Curves!$11:$11,0)</f>
        <v>#N/A</v>
      </c>
      <c r="CC547" s="12" t="e">
        <f>MATCH(CONCATENATE("B ",TEXT($BN547,"mmm-yyyy")),Curves!$11:$11,0)</f>
        <v>#N/A</v>
      </c>
      <c r="CD547" s="12" t="e">
        <f>MATCH(CONCATENATE("DISC ",TEXT($BN547,"mmm-yyyy")),Curves!$11:$11,0)</f>
        <v>#N/A</v>
      </c>
      <c r="CE547" s="12"/>
      <c r="CF547" s="12" t="e">
        <f>MATCH(CONCATENATE("NG ",TEXT($BO547,"mmm-yyyy")),Curves!$11:$11,0)</f>
        <v>#N/A</v>
      </c>
      <c r="CG547" s="12" t="e">
        <f>MATCH(CONCATENATE("B ",TEXT($BO547,"mmm-yyyy")),Curves!$11:$11,0)</f>
        <v>#N/A</v>
      </c>
      <c r="CH547" s="12" t="e">
        <f>MATCH(CONCATENATE("DISC ",TEXT($BO547,"mmm-yyyy")),Curves!$11:$11,0)</f>
        <v>#N/A</v>
      </c>
      <c r="CI547" s="12"/>
      <c r="CJ547" s="12" t="e">
        <f>MATCH(CONCATENATE("NG ",TEXT($BP547,"mmm-yyyy")),Curves!$11:$11,0)</f>
        <v>#N/A</v>
      </c>
      <c r="CK547" s="12" t="e">
        <f>MATCH(CONCATENATE("B ",TEXT($BP547,"mmm-yyyy")),Curves!$11:$11,0)</f>
        <v>#N/A</v>
      </c>
      <c r="CL547" s="12" t="e">
        <f>MATCH(CONCATENATE("DISC ",TEXT($BP547,"mmm-yyyy")),Curves!$11:$11,0)</f>
        <v>#N/A</v>
      </c>
      <c r="CM547" s="12"/>
      <c r="CN547" s="12" t="e">
        <f>MATCH(CONCATENATE("NG ",TEXT($BQ547,"mmm-yyyy")),Curves!$11:$11,0)</f>
        <v>#N/A</v>
      </c>
      <c r="CO547" s="12" t="e">
        <f>MATCH(CONCATENATE("B ",TEXT($BQ547,"mmm-yyyy")),Curves!$11:$11,0)</f>
        <v>#N/A</v>
      </c>
      <c r="CP547" s="12" t="e">
        <f>MATCH(CONCATENATE("DISC ",TEXT($BQ547,"mmm-yyyy")),Curves!$11:$11,0)</f>
        <v>#N/A</v>
      </c>
      <c r="CQ547" s="12"/>
      <c r="CR547" s="12" t="e">
        <f>MATCH(CONCATENATE("NG ",TEXT($BR547,"mmm-yyyy")),Curves!$11:$11,0)</f>
        <v>#N/A</v>
      </c>
      <c r="CS547" s="12" t="e">
        <f>MATCH(CONCATENATE("B ",TEXT($BR547,"mmm-yyyy")),Curves!$11:$11,0)</f>
        <v>#N/A</v>
      </c>
      <c r="CT547" s="12" t="e">
        <f>MATCH(CONCATENATE("DISC ",TEXT($BR547,"mmm-yyyy")),Curves!$11:$11,0)</f>
        <v>#N/A</v>
      </c>
      <c r="CU547" s="12"/>
      <c r="CV547" s="12" t="e">
        <f>MATCH(CONCATENATE("NG ",TEXT($BS547,"mmm-yyyy")),Curves!$11:$11,0)</f>
        <v>#N/A</v>
      </c>
      <c r="CW547" s="12" t="e">
        <f>MATCH(CONCATENATE("B ",TEXT($BS547,"mmm-yyyy")),Curves!$11:$11,0)</f>
        <v>#N/A</v>
      </c>
      <c r="CX547" s="12" t="e">
        <f>MATCH(CONCATENATE("DISC ",TEXT($BS547,"mmm-yyyy")),Curves!$11:$11,0)</f>
        <v>#N/A</v>
      </c>
      <c r="CY547" s="12"/>
      <c r="CZ547" s="12" t="e">
        <f>MATCH(CONCATENATE("NG ",TEXT($BT547,"mmm-yyyy")),Curves!$11:$11,0)</f>
        <v>#N/A</v>
      </c>
      <c r="DA547" s="12" t="e">
        <f>MATCH(CONCATENATE("B ",TEXT($BT547,"mmm-yyyy")),Curves!$11:$11,0)</f>
        <v>#N/A</v>
      </c>
      <c r="DB547" s="12" t="e">
        <f>MATCH(CONCATENATE("DISC ",TEXT($BT547,"mmm-yyyy")),Curves!$11:$11,0)</f>
        <v>#N/A</v>
      </c>
      <c r="DC547" s="12"/>
      <c r="DD547" s="12" t="e">
        <f>MATCH(CONCATENATE("NG ",TEXT($BU547,"mmm-yyyy")),Curves!$11:$11,0)</f>
        <v>#N/A</v>
      </c>
      <c r="DE547" s="12" t="e">
        <f>MATCH(CONCATENATE("B ",TEXT($BU547,"mmm-yyyy")),Curves!$11:$11,0)</f>
        <v>#N/A</v>
      </c>
      <c r="DF547" s="12" t="e">
        <f>MATCH(CONCATENATE("DISC ",TEXT($BU547,"mmm-yyyy")),Curves!$11:$11,0)</f>
        <v>#N/A</v>
      </c>
      <c r="DG547" s="12"/>
      <c r="DH547" s="12" t="e">
        <f>MATCH(CONCATENATE("NG ",TEXT($BV547,"mmm-yyyy")),Curves!$11:$11,0)</f>
        <v>#N/A</v>
      </c>
      <c r="DI547" s="12" t="e">
        <f>MATCH(CONCATENATE("B ",TEXT($BV547,"mmm-yyyy")),Curves!$11:$11,0)</f>
        <v>#N/A</v>
      </c>
      <c r="DJ547" s="12" t="e">
        <f>MATCH(CONCATENATE("DISC ",TEXT($BV547,"mmm-yyyy")),Curves!$11:$11,0)</f>
        <v>#N/A</v>
      </c>
      <c r="DL547" s="12" t="e">
        <f>MATCH(CONCATENATE("NG ",TEXT($BW547,"mmm-yyyy")),Curves!$11:$11,0)</f>
        <v>#N/A</v>
      </c>
      <c r="DM547" s="12" t="e">
        <f>MATCH(CONCATENATE("B ",TEXT($BW547,"mmm-yyyy")),Curves!$11:$11,0)</f>
        <v>#N/A</v>
      </c>
      <c r="DN547" s="12" t="e">
        <f>MATCH(CONCATENATE("DISC ",TEXT($BW547,"mmm-yyyy")),Curves!$11:$11,0)</f>
        <v>#N/A</v>
      </c>
      <c r="DP547" s="12" t="e">
        <f>MATCH(CONCATENATE("NG ",TEXT($BX547,"mmm-yyyy")),Curves!$11:$11,0)</f>
        <v>#N/A</v>
      </c>
      <c r="DQ547" s="12" t="e">
        <f>MATCH(CONCATENATE("B ",TEXT($BX547,"mmm-yyyy")),Curves!$11:$11,0)</f>
        <v>#N/A</v>
      </c>
      <c r="DR547" s="12" t="e">
        <f>MATCH(CONCATENATE("DISC ",TEXT($BX547,"mmm-yyyy")),Curves!$11:$11,0)</f>
        <v>#N/A</v>
      </c>
    </row>
    <row r="548" spans="2:122" x14ac:dyDescent="0.2">
      <c r="B548" s="6" t="str">
        <f t="shared" si="638"/>
        <v/>
      </c>
      <c r="C548" s="27" t="str">
        <f>IF(Curves!C557&lt;&gt;"",Curves!C557,"")</f>
        <v/>
      </c>
      <c r="D548" s="31"/>
      <c r="E548" s="20" t="e">
        <f t="shared" si="639"/>
        <v>#N/A</v>
      </c>
      <c r="F548" s="20" t="e">
        <f t="shared" si="640"/>
        <v>#N/A</v>
      </c>
      <c r="G548" s="20" t="e">
        <f t="shared" si="641"/>
        <v>#N/A</v>
      </c>
      <c r="H548" s="20" t="e">
        <f t="shared" si="642"/>
        <v>#N/A</v>
      </c>
      <c r="I548" s="20" t="e">
        <f t="shared" si="643"/>
        <v>#N/A</v>
      </c>
      <c r="J548" s="20" t="e">
        <f t="shared" si="644"/>
        <v>#N/A</v>
      </c>
      <c r="K548" s="20" t="e">
        <f t="shared" si="645"/>
        <v>#N/A</v>
      </c>
      <c r="L548" s="20" t="e">
        <f t="shared" si="646"/>
        <v>#N/A</v>
      </c>
      <c r="M548" s="20" t="e">
        <f t="shared" si="647"/>
        <v>#N/A</v>
      </c>
      <c r="N548" s="20" t="e">
        <f t="shared" si="648"/>
        <v>#N/A</v>
      </c>
      <c r="O548" s="21" t="e">
        <f t="shared" si="649"/>
        <v>#N/A</v>
      </c>
      <c r="P548" s="20"/>
      <c r="Q548" s="50" t="e">
        <f t="shared" si="650"/>
        <v>#N/A</v>
      </c>
      <c r="R548" s="50" t="e">
        <f t="shared" si="629"/>
        <v>#N/A</v>
      </c>
      <c r="S548" s="51" t="e">
        <f t="shared" si="651"/>
        <v>#N/A</v>
      </c>
      <c r="U548" s="34" t="e">
        <f>INDEX(Curves!$A$12:$AZ$907,$CA548,CB548)</f>
        <v>#N/A</v>
      </c>
      <c r="V548" s="34" t="e">
        <f>INDEX(Curves!$A$12:$AZ$907,$CA548,CC548)</f>
        <v>#N/A</v>
      </c>
      <c r="W548" s="34" t="e">
        <f>INDEX(Curves!$A$12:$AZ$907,$CA548,CD548)</f>
        <v>#N/A</v>
      </c>
      <c r="X548" s="34"/>
      <c r="Y548" s="34" t="e">
        <f>INDEX(Curves!$A$12:$AZ$907,$CA548,CF548)</f>
        <v>#N/A</v>
      </c>
      <c r="Z548" s="34" t="e">
        <f>INDEX(Curves!$A$12:$AZ$907,$CA548,CG548)</f>
        <v>#N/A</v>
      </c>
      <c r="AA548" s="34" t="e">
        <f>INDEX(Curves!$A$12:$AZ$907,$CA548,CH548)</f>
        <v>#N/A</v>
      </c>
      <c r="AB548" s="34"/>
      <c r="AC548" s="34" t="e">
        <f>INDEX(Curves!$A$12:$AZ$907,$CA548,CJ548)</f>
        <v>#N/A</v>
      </c>
      <c r="AD548" s="34" t="e">
        <f>INDEX(Curves!$A$12:$AZ$907,$CA548,CK548)</f>
        <v>#N/A</v>
      </c>
      <c r="AE548" s="34" t="e">
        <f>INDEX(Curves!$A$12:$AZ$907,$CA548,CL548)</f>
        <v>#N/A</v>
      </c>
      <c r="AF548" s="34"/>
      <c r="AG548" s="34" t="e">
        <f>INDEX(Curves!$A$12:$AZ$907,$CA548,CN548)</f>
        <v>#N/A</v>
      </c>
      <c r="AH548" s="34" t="e">
        <f>INDEX(Curves!$A$12:$AZ$907,$CA548,CO548)</f>
        <v>#N/A</v>
      </c>
      <c r="AI548" s="34" t="e">
        <f>INDEX(Curves!$A$12:$AZ$907,$CA548,CP548)</f>
        <v>#N/A</v>
      </c>
      <c r="AJ548" s="34"/>
      <c r="AK548" s="34" t="e">
        <f>INDEX(Curves!$A$12:$AZ$907,$CA548,CR548)</f>
        <v>#N/A</v>
      </c>
      <c r="AL548" s="34" t="e">
        <f>INDEX(Curves!$A$12:$AZ$907,$CA548,CS548)</f>
        <v>#N/A</v>
      </c>
      <c r="AM548" s="34" t="e">
        <f>INDEX(Curves!$A$12:$AZ$907,$CA548,CT548)</f>
        <v>#N/A</v>
      </c>
      <c r="AN548" s="34"/>
      <c r="AO548" s="34" t="e">
        <f>INDEX(Curves!$A$12:$AZ$907,$CA548,CV548)</f>
        <v>#N/A</v>
      </c>
      <c r="AP548" s="34" t="e">
        <f>INDEX(Curves!$A$12:$AZ$907,$CA548,CW548)</f>
        <v>#N/A</v>
      </c>
      <c r="AQ548" s="34" t="e">
        <f>INDEX(Curves!$A$12:$AZ$907,$CA548,CX548)</f>
        <v>#N/A</v>
      </c>
      <c r="AR548" s="34"/>
      <c r="AS548" s="34" t="e">
        <f>INDEX(Curves!$A$12:$AZ$907,$CA548,CZ548)</f>
        <v>#N/A</v>
      </c>
      <c r="AT548" s="34" t="e">
        <f>INDEX(Curves!$A$12:$AZ$907,$CA548,DA548)</f>
        <v>#N/A</v>
      </c>
      <c r="AU548" s="34" t="e">
        <f>INDEX(Curves!$A$12:$AZ$907,$CA548,DB548)</f>
        <v>#N/A</v>
      </c>
      <c r="AV548" s="34"/>
      <c r="AW548" s="34" t="e">
        <f>INDEX(Curves!$A$12:$AZ$907,$CA548,DD548)</f>
        <v>#N/A</v>
      </c>
      <c r="AX548" s="34" t="e">
        <f>INDEX(Curves!$A$12:$AZ$907,$CA548,DE548)</f>
        <v>#N/A</v>
      </c>
      <c r="AY548" s="34" t="e">
        <f>INDEX(Curves!$A$12:$AZ$907,$CA548,DF548)</f>
        <v>#N/A</v>
      </c>
      <c r="AZ548" s="34"/>
      <c r="BA548" s="34" t="e">
        <f>INDEX(Curves!$A$12:$AZ$907,$CA548,DH548)</f>
        <v>#N/A</v>
      </c>
      <c r="BB548" s="34" t="e">
        <f>INDEX(Curves!$A$12:$AZ$907,$CA548,DI548)</f>
        <v>#N/A</v>
      </c>
      <c r="BC548" s="34" t="e">
        <f>INDEX(Curves!$A$12:$AZ$907,$CA548,DJ548)</f>
        <v>#N/A</v>
      </c>
      <c r="BD548" s="34"/>
      <c r="BE548" s="34" t="e">
        <f>INDEX(Curves!$A$12:$AZ$907,$CA548,DL548)</f>
        <v>#N/A</v>
      </c>
      <c r="BF548" s="34" t="e">
        <f>INDEX(Curves!$A$12:$AZ$907,$CA548,DM548)</f>
        <v>#N/A</v>
      </c>
      <c r="BG548" s="34" t="e">
        <f>INDEX(Curves!$A$12:$AZ$907,$CA548,DN548)</f>
        <v>#N/A</v>
      </c>
      <c r="BH548" s="34"/>
      <c r="BI548" s="34" t="e">
        <f>INDEX(Curves!$A$12:$AZ$907,$CA548,DP548)</f>
        <v>#N/A</v>
      </c>
      <c r="BJ548" s="34" t="e">
        <f>INDEX(Curves!$A$12:$AZ$907,$CA548,DQ548)</f>
        <v>#N/A</v>
      </c>
      <c r="BK548" s="34" t="e">
        <f>INDEX(Curves!$A$12:$AZ$907,$CA548,DR548)</f>
        <v>#N/A</v>
      </c>
      <c r="BL548"/>
      <c r="BM548"/>
      <c r="BU548" s="10"/>
      <c r="BV548" s="10"/>
      <c r="BW548" s="10"/>
      <c r="CA548" s="12" t="e">
        <f>MATCH(C548,Curves!$C$12:$C$433,0)</f>
        <v>#N/A</v>
      </c>
      <c r="CB548" s="12" t="e">
        <f>MATCH(CONCATENATE("NG ",TEXT($BN548,"mmm-yyyy")),Curves!$11:$11,0)</f>
        <v>#N/A</v>
      </c>
      <c r="CC548" s="12" t="e">
        <f>MATCH(CONCATENATE("B ",TEXT($BN548,"mmm-yyyy")),Curves!$11:$11,0)</f>
        <v>#N/A</v>
      </c>
      <c r="CD548" s="12" t="e">
        <f>MATCH(CONCATENATE("DISC ",TEXT($BN548,"mmm-yyyy")),Curves!$11:$11,0)</f>
        <v>#N/A</v>
      </c>
      <c r="CE548" s="12"/>
      <c r="CF548" s="12" t="e">
        <f>MATCH(CONCATENATE("NG ",TEXT($BO548,"mmm-yyyy")),Curves!$11:$11,0)</f>
        <v>#N/A</v>
      </c>
      <c r="CG548" s="12" t="e">
        <f>MATCH(CONCATENATE("B ",TEXT($BO548,"mmm-yyyy")),Curves!$11:$11,0)</f>
        <v>#N/A</v>
      </c>
      <c r="CH548" s="12" t="e">
        <f>MATCH(CONCATENATE("DISC ",TEXT($BO548,"mmm-yyyy")),Curves!$11:$11,0)</f>
        <v>#N/A</v>
      </c>
      <c r="CI548" s="12"/>
      <c r="CJ548" s="12" t="e">
        <f>MATCH(CONCATENATE("NG ",TEXT($BP548,"mmm-yyyy")),Curves!$11:$11,0)</f>
        <v>#N/A</v>
      </c>
      <c r="CK548" s="12" t="e">
        <f>MATCH(CONCATENATE("B ",TEXT($BP548,"mmm-yyyy")),Curves!$11:$11,0)</f>
        <v>#N/A</v>
      </c>
      <c r="CL548" s="12" t="e">
        <f>MATCH(CONCATENATE("DISC ",TEXT($BP548,"mmm-yyyy")),Curves!$11:$11,0)</f>
        <v>#N/A</v>
      </c>
      <c r="CM548" s="12"/>
      <c r="CN548" s="12" t="e">
        <f>MATCH(CONCATENATE("NG ",TEXT($BQ548,"mmm-yyyy")),Curves!$11:$11,0)</f>
        <v>#N/A</v>
      </c>
      <c r="CO548" s="12" t="e">
        <f>MATCH(CONCATENATE("B ",TEXT($BQ548,"mmm-yyyy")),Curves!$11:$11,0)</f>
        <v>#N/A</v>
      </c>
      <c r="CP548" s="12" t="e">
        <f>MATCH(CONCATENATE("DISC ",TEXT($BQ548,"mmm-yyyy")),Curves!$11:$11,0)</f>
        <v>#N/A</v>
      </c>
      <c r="CQ548" s="12"/>
      <c r="CR548" s="12" t="e">
        <f>MATCH(CONCATENATE("NG ",TEXT($BR548,"mmm-yyyy")),Curves!$11:$11,0)</f>
        <v>#N/A</v>
      </c>
      <c r="CS548" s="12" t="e">
        <f>MATCH(CONCATENATE("B ",TEXT($BR548,"mmm-yyyy")),Curves!$11:$11,0)</f>
        <v>#N/A</v>
      </c>
      <c r="CT548" s="12" t="e">
        <f>MATCH(CONCATENATE("DISC ",TEXT($BR548,"mmm-yyyy")),Curves!$11:$11,0)</f>
        <v>#N/A</v>
      </c>
      <c r="CU548" s="12"/>
      <c r="CV548" s="12" t="e">
        <f>MATCH(CONCATENATE("NG ",TEXT($BS548,"mmm-yyyy")),Curves!$11:$11,0)</f>
        <v>#N/A</v>
      </c>
      <c r="CW548" s="12" t="e">
        <f>MATCH(CONCATENATE("B ",TEXT($BS548,"mmm-yyyy")),Curves!$11:$11,0)</f>
        <v>#N/A</v>
      </c>
      <c r="CX548" s="12" t="e">
        <f>MATCH(CONCATENATE("DISC ",TEXT($BS548,"mmm-yyyy")),Curves!$11:$11,0)</f>
        <v>#N/A</v>
      </c>
      <c r="CY548" s="12"/>
      <c r="CZ548" s="12" t="e">
        <f>MATCH(CONCATENATE("NG ",TEXT($BT548,"mmm-yyyy")),Curves!$11:$11,0)</f>
        <v>#N/A</v>
      </c>
      <c r="DA548" s="12" t="e">
        <f>MATCH(CONCATENATE("B ",TEXT($BT548,"mmm-yyyy")),Curves!$11:$11,0)</f>
        <v>#N/A</v>
      </c>
      <c r="DB548" s="12" t="e">
        <f>MATCH(CONCATENATE("DISC ",TEXT($BT548,"mmm-yyyy")),Curves!$11:$11,0)</f>
        <v>#N/A</v>
      </c>
      <c r="DC548" s="12"/>
      <c r="DD548" s="12" t="e">
        <f>MATCH(CONCATENATE("NG ",TEXT($BU548,"mmm-yyyy")),Curves!$11:$11,0)</f>
        <v>#N/A</v>
      </c>
      <c r="DE548" s="12" t="e">
        <f>MATCH(CONCATENATE("B ",TEXT($BU548,"mmm-yyyy")),Curves!$11:$11,0)</f>
        <v>#N/A</v>
      </c>
      <c r="DF548" s="12" t="e">
        <f>MATCH(CONCATENATE("DISC ",TEXT($BU548,"mmm-yyyy")),Curves!$11:$11,0)</f>
        <v>#N/A</v>
      </c>
      <c r="DG548" s="12"/>
      <c r="DH548" s="12" t="e">
        <f>MATCH(CONCATENATE("NG ",TEXT($BV548,"mmm-yyyy")),Curves!$11:$11,0)</f>
        <v>#N/A</v>
      </c>
      <c r="DI548" s="12" t="e">
        <f>MATCH(CONCATENATE("B ",TEXT($BV548,"mmm-yyyy")),Curves!$11:$11,0)</f>
        <v>#N/A</v>
      </c>
      <c r="DJ548" s="12" t="e">
        <f>MATCH(CONCATENATE("DISC ",TEXT($BV548,"mmm-yyyy")),Curves!$11:$11,0)</f>
        <v>#N/A</v>
      </c>
      <c r="DL548" s="12" t="e">
        <f>MATCH(CONCATENATE("NG ",TEXT($BW548,"mmm-yyyy")),Curves!$11:$11,0)</f>
        <v>#N/A</v>
      </c>
      <c r="DM548" s="12" t="e">
        <f>MATCH(CONCATENATE("B ",TEXT($BW548,"mmm-yyyy")),Curves!$11:$11,0)</f>
        <v>#N/A</v>
      </c>
      <c r="DN548" s="12" t="e">
        <f>MATCH(CONCATENATE("DISC ",TEXT($BW548,"mmm-yyyy")),Curves!$11:$11,0)</f>
        <v>#N/A</v>
      </c>
      <c r="DP548" s="12" t="e">
        <f>MATCH(CONCATENATE("NG ",TEXT($BX548,"mmm-yyyy")),Curves!$11:$11,0)</f>
        <v>#N/A</v>
      </c>
      <c r="DQ548" s="12" t="e">
        <f>MATCH(CONCATENATE("B ",TEXT($BX548,"mmm-yyyy")),Curves!$11:$11,0)</f>
        <v>#N/A</v>
      </c>
      <c r="DR548" s="12" t="e">
        <f>MATCH(CONCATENATE("DISC ",TEXT($BX548,"mmm-yyyy")),Curves!$11:$11,0)</f>
        <v>#N/A</v>
      </c>
    </row>
    <row r="549" spans="2:122" x14ac:dyDescent="0.2">
      <c r="B549" s="6" t="str">
        <f t="shared" si="638"/>
        <v/>
      </c>
      <c r="C549" s="27" t="str">
        <f>IF(Curves!C558&lt;&gt;"",Curves!C558,"")</f>
        <v/>
      </c>
      <c r="D549" s="31"/>
      <c r="E549" s="20" t="e">
        <f t="shared" si="639"/>
        <v>#N/A</v>
      </c>
      <c r="F549" s="20" t="e">
        <f t="shared" si="640"/>
        <v>#N/A</v>
      </c>
      <c r="G549" s="20" t="e">
        <f t="shared" si="641"/>
        <v>#N/A</v>
      </c>
      <c r="H549" s="20" t="e">
        <f t="shared" si="642"/>
        <v>#N/A</v>
      </c>
      <c r="I549" s="20" t="e">
        <f t="shared" si="643"/>
        <v>#N/A</v>
      </c>
      <c r="J549" s="20" t="e">
        <f t="shared" si="644"/>
        <v>#N/A</v>
      </c>
      <c r="K549" s="20" t="e">
        <f t="shared" si="645"/>
        <v>#N/A</v>
      </c>
      <c r="L549" s="20" t="e">
        <f t="shared" si="646"/>
        <v>#N/A</v>
      </c>
      <c r="M549" s="20" t="e">
        <f t="shared" si="647"/>
        <v>#N/A</v>
      </c>
      <c r="N549" s="20" t="e">
        <f t="shared" si="648"/>
        <v>#N/A</v>
      </c>
      <c r="O549" s="21" t="e">
        <f t="shared" si="649"/>
        <v>#N/A</v>
      </c>
      <c r="P549" s="20"/>
      <c r="Q549" s="50" t="e">
        <f t="shared" si="650"/>
        <v>#N/A</v>
      </c>
      <c r="R549" s="50" t="e">
        <f t="shared" si="629"/>
        <v>#N/A</v>
      </c>
      <c r="S549" s="51" t="e">
        <f t="shared" si="651"/>
        <v>#N/A</v>
      </c>
      <c r="U549" s="34" t="e">
        <f>INDEX(Curves!$A$12:$AZ$907,$CA549,CB549)</f>
        <v>#N/A</v>
      </c>
      <c r="V549" s="34" t="e">
        <f>INDEX(Curves!$A$12:$AZ$907,$CA549,CC549)</f>
        <v>#N/A</v>
      </c>
      <c r="W549" s="34" t="e">
        <f>INDEX(Curves!$A$12:$AZ$907,$CA549,CD549)</f>
        <v>#N/A</v>
      </c>
      <c r="X549" s="34"/>
      <c r="Y549" s="34" t="e">
        <f>INDEX(Curves!$A$12:$AZ$907,$CA549,CF549)</f>
        <v>#N/A</v>
      </c>
      <c r="Z549" s="34" t="e">
        <f>INDEX(Curves!$A$12:$AZ$907,$CA549,CG549)</f>
        <v>#N/A</v>
      </c>
      <c r="AA549" s="34" t="e">
        <f>INDEX(Curves!$A$12:$AZ$907,$CA549,CH549)</f>
        <v>#N/A</v>
      </c>
      <c r="AB549" s="34"/>
      <c r="AC549" s="34" t="e">
        <f>INDEX(Curves!$A$12:$AZ$907,$CA549,CJ549)</f>
        <v>#N/A</v>
      </c>
      <c r="AD549" s="34" t="e">
        <f>INDEX(Curves!$A$12:$AZ$907,$CA549,CK549)</f>
        <v>#N/A</v>
      </c>
      <c r="AE549" s="34" t="e">
        <f>INDEX(Curves!$A$12:$AZ$907,$CA549,CL549)</f>
        <v>#N/A</v>
      </c>
      <c r="AF549" s="34"/>
      <c r="AG549" s="34" t="e">
        <f>INDEX(Curves!$A$12:$AZ$907,$CA549,CN549)</f>
        <v>#N/A</v>
      </c>
      <c r="AH549" s="34" t="e">
        <f>INDEX(Curves!$A$12:$AZ$907,$CA549,CO549)</f>
        <v>#N/A</v>
      </c>
      <c r="AI549" s="34" t="e">
        <f>INDEX(Curves!$A$12:$AZ$907,$CA549,CP549)</f>
        <v>#N/A</v>
      </c>
      <c r="AJ549" s="34"/>
      <c r="AK549" s="34" t="e">
        <f>INDEX(Curves!$A$12:$AZ$907,$CA549,CR549)</f>
        <v>#N/A</v>
      </c>
      <c r="AL549" s="34" t="e">
        <f>INDEX(Curves!$A$12:$AZ$907,$CA549,CS549)</f>
        <v>#N/A</v>
      </c>
      <c r="AM549" s="34" t="e">
        <f>INDEX(Curves!$A$12:$AZ$907,$CA549,CT549)</f>
        <v>#N/A</v>
      </c>
      <c r="AN549" s="34"/>
      <c r="AO549" s="34" t="e">
        <f>INDEX(Curves!$A$12:$AZ$907,$CA549,CV549)</f>
        <v>#N/A</v>
      </c>
      <c r="AP549" s="34" t="e">
        <f>INDEX(Curves!$A$12:$AZ$907,$CA549,CW549)</f>
        <v>#N/A</v>
      </c>
      <c r="AQ549" s="34" t="e">
        <f>INDEX(Curves!$A$12:$AZ$907,$CA549,CX549)</f>
        <v>#N/A</v>
      </c>
      <c r="AR549" s="34"/>
      <c r="AS549" s="34" t="e">
        <f>INDEX(Curves!$A$12:$AZ$907,$CA549,CZ549)</f>
        <v>#N/A</v>
      </c>
      <c r="AT549" s="34" t="e">
        <f>INDEX(Curves!$A$12:$AZ$907,$CA549,DA549)</f>
        <v>#N/A</v>
      </c>
      <c r="AU549" s="34" t="e">
        <f>INDEX(Curves!$A$12:$AZ$907,$CA549,DB549)</f>
        <v>#N/A</v>
      </c>
      <c r="AV549" s="34"/>
      <c r="AW549" s="34" t="e">
        <f>INDEX(Curves!$A$12:$AZ$907,$CA549,DD549)</f>
        <v>#N/A</v>
      </c>
      <c r="AX549" s="34" t="e">
        <f>INDEX(Curves!$A$12:$AZ$907,$CA549,DE549)</f>
        <v>#N/A</v>
      </c>
      <c r="AY549" s="34" t="e">
        <f>INDEX(Curves!$A$12:$AZ$907,$CA549,DF549)</f>
        <v>#N/A</v>
      </c>
      <c r="AZ549" s="34"/>
      <c r="BA549" s="34" t="e">
        <f>INDEX(Curves!$A$12:$AZ$907,$CA549,DH549)</f>
        <v>#N/A</v>
      </c>
      <c r="BB549" s="34" t="e">
        <f>INDEX(Curves!$A$12:$AZ$907,$CA549,DI549)</f>
        <v>#N/A</v>
      </c>
      <c r="BC549" s="34" t="e">
        <f>INDEX(Curves!$A$12:$AZ$907,$CA549,DJ549)</f>
        <v>#N/A</v>
      </c>
      <c r="BD549" s="34"/>
      <c r="BE549" s="34" t="e">
        <f>INDEX(Curves!$A$12:$AZ$907,$CA549,DL549)</f>
        <v>#N/A</v>
      </c>
      <c r="BF549" s="34" t="e">
        <f>INDEX(Curves!$A$12:$AZ$907,$CA549,DM549)</f>
        <v>#N/A</v>
      </c>
      <c r="BG549" s="34" t="e">
        <f>INDEX(Curves!$A$12:$AZ$907,$CA549,DN549)</f>
        <v>#N/A</v>
      </c>
      <c r="BH549" s="34"/>
      <c r="BI549" s="34" t="e">
        <f>INDEX(Curves!$A$12:$AZ$907,$CA549,DP549)</f>
        <v>#N/A</v>
      </c>
      <c r="BJ549" s="34" t="e">
        <f>INDEX(Curves!$A$12:$AZ$907,$CA549,DQ549)</f>
        <v>#N/A</v>
      </c>
      <c r="BK549" s="34" t="e">
        <f>INDEX(Curves!$A$12:$AZ$907,$CA549,DR549)</f>
        <v>#N/A</v>
      </c>
      <c r="BL549"/>
      <c r="BM549"/>
      <c r="BU549" s="10"/>
      <c r="BV549" s="10"/>
      <c r="BW549" s="10"/>
      <c r="CA549" s="12" t="e">
        <f>MATCH(C549,Curves!$C$12:$C$433,0)</f>
        <v>#N/A</v>
      </c>
      <c r="CB549" s="12" t="e">
        <f>MATCH(CONCATENATE("NG ",TEXT($BN549,"mmm-yyyy")),Curves!$11:$11,0)</f>
        <v>#N/A</v>
      </c>
      <c r="CC549" s="12" t="e">
        <f>MATCH(CONCATENATE("B ",TEXT($BN549,"mmm-yyyy")),Curves!$11:$11,0)</f>
        <v>#N/A</v>
      </c>
      <c r="CD549" s="12" t="e">
        <f>MATCH(CONCATENATE("DISC ",TEXT($BN549,"mmm-yyyy")),Curves!$11:$11,0)</f>
        <v>#N/A</v>
      </c>
      <c r="CE549" s="12"/>
      <c r="CF549" s="12" t="e">
        <f>MATCH(CONCATENATE("NG ",TEXT($BO549,"mmm-yyyy")),Curves!$11:$11,0)</f>
        <v>#N/A</v>
      </c>
      <c r="CG549" s="12" t="e">
        <f>MATCH(CONCATENATE("B ",TEXT($BO549,"mmm-yyyy")),Curves!$11:$11,0)</f>
        <v>#N/A</v>
      </c>
      <c r="CH549" s="12" t="e">
        <f>MATCH(CONCATENATE("DISC ",TEXT($BO549,"mmm-yyyy")),Curves!$11:$11,0)</f>
        <v>#N/A</v>
      </c>
      <c r="CI549" s="12"/>
      <c r="CJ549" s="12" t="e">
        <f>MATCH(CONCATENATE("NG ",TEXT($BP549,"mmm-yyyy")),Curves!$11:$11,0)</f>
        <v>#N/A</v>
      </c>
      <c r="CK549" s="12" t="e">
        <f>MATCH(CONCATENATE("B ",TEXT($BP549,"mmm-yyyy")),Curves!$11:$11,0)</f>
        <v>#N/A</v>
      </c>
      <c r="CL549" s="12" t="e">
        <f>MATCH(CONCATENATE("DISC ",TEXT($BP549,"mmm-yyyy")),Curves!$11:$11,0)</f>
        <v>#N/A</v>
      </c>
      <c r="CM549" s="12"/>
      <c r="CN549" s="12" t="e">
        <f>MATCH(CONCATENATE("NG ",TEXT($BQ549,"mmm-yyyy")),Curves!$11:$11,0)</f>
        <v>#N/A</v>
      </c>
      <c r="CO549" s="12" t="e">
        <f>MATCH(CONCATENATE("B ",TEXT($BQ549,"mmm-yyyy")),Curves!$11:$11,0)</f>
        <v>#N/A</v>
      </c>
      <c r="CP549" s="12" t="e">
        <f>MATCH(CONCATENATE("DISC ",TEXT($BQ549,"mmm-yyyy")),Curves!$11:$11,0)</f>
        <v>#N/A</v>
      </c>
      <c r="CQ549" s="12"/>
      <c r="CR549" s="12" t="e">
        <f>MATCH(CONCATENATE("NG ",TEXT($BR549,"mmm-yyyy")),Curves!$11:$11,0)</f>
        <v>#N/A</v>
      </c>
      <c r="CS549" s="12" t="e">
        <f>MATCH(CONCATENATE("B ",TEXT($BR549,"mmm-yyyy")),Curves!$11:$11,0)</f>
        <v>#N/A</v>
      </c>
      <c r="CT549" s="12" t="e">
        <f>MATCH(CONCATENATE("DISC ",TEXT($BR549,"mmm-yyyy")),Curves!$11:$11,0)</f>
        <v>#N/A</v>
      </c>
      <c r="CU549" s="12"/>
      <c r="CV549" s="12" t="e">
        <f>MATCH(CONCATENATE("NG ",TEXT($BS549,"mmm-yyyy")),Curves!$11:$11,0)</f>
        <v>#N/A</v>
      </c>
      <c r="CW549" s="12" t="e">
        <f>MATCH(CONCATENATE("B ",TEXT($BS549,"mmm-yyyy")),Curves!$11:$11,0)</f>
        <v>#N/A</v>
      </c>
      <c r="CX549" s="12" t="e">
        <f>MATCH(CONCATENATE("DISC ",TEXT($BS549,"mmm-yyyy")),Curves!$11:$11,0)</f>
        <v>#N/A</v>
      </c>
      <c r="CY549" s="12"/>
      <c r="CZ549" s="12" t="e">
        <f>MATCH(CONCATENATE("NG ",TEXT($BT549,"mmm-yyyy")),Curves!$11:$11,0)</f>
        <v>#N/A</v>
      </c>
      <c r="DA549" s="12" t="e">
        <f>MATCH(CONCATENATE("B ",TEXT($BT549,"mmm-yyyy")),Curves!$11:$11,0)</f>
        <v>#N/A</v>
      </c>
      <c r="DB549" s="12" t="e">
        <f>MATCH(CONCATENATE("DISC ",TEXT($BT549,"mmm-yyyy")),Curves!$11:$11,0)</f>
        <v>#N/A</v>
      </c>
      <c r="DC549" s="12"/>
      <c r="DD549" s="12" t="e">
        <f>MATCH(CONCATENATE("NG ",TEXT($BU549,"mmm-yyyy")),Curves!$11:$11,0)</f>
        <v>#N/A</v>
      </c>
      <c r="DE549" s="12" t="e">
        <f>MATCH(CONCATENATE("B ",TEXT($BU549,"mmm-yyyy")),Curves!$11:$11,0)</f>
        <v>#N/A</v>
      </c>
      <c r="DF549" s="12" t="e">
        <f>MATCH(CONCATENATE("DISC ",TEXT($BU549,"mmm-yyyy")),Curves!$11:$11,0)</f>
        <v>#N/A</v>
      </c>
      <c r="DG549" s="12"/>
      <c r="DH549" s="12" t="e">
        <f>MATCH(CONCATENATE("NG ",TEXT($BV549,"mmm-yyyy")),Curves!$11:$11,0)</f>
        <v>#N/A</v>
      </c>
      <c r="DI549" s="12" t="e">
        <f>MATCH(CONCATENATE("B ",TEXT($BV549,"mmm-yyyy")),Curves!$11:$11,0)</f>
        <v>#N/A</v>
      </c>
      <c r="DJ549" s="12" t="e">
        <f>MATCH(CONCATENATE("DISC ",TEXT($BV549,"mmm-yyyy")),Curves!$11:$11,0)</f>
        <v>#N/A</v>
      </c>
      <c r="DL549" s="12" t="e">
        <f>MATCH(CONCATENATE("NG ",TEXT($BW549,"mmm-yyyy")),Curves!$11:$11,0)</f>
        <v>#N/A</v>
      </c>
      <c r="DM549" s="12" t="e">
        <f>MATCH(CONCATENATE("B ",TEXT($BW549,"mmm-yyyy")),Curves!$11:$11,0)</f>
        <v>#N/A</v>
      </c>
      <c r="DN549" s="12" t="e">
        <f>MATCH(CONCATENATE("DISC ",TEXT($BW549,"mmm-yyyy")),Curves!$11:$11,0)</f>
        <v>#N/A</v>
      </c>
      <c r="DP549" s="12" t="e">
        <f>MATCH(CONCATENATE("NG ",TEXT($BX549,"mmm-yyyy")),Curves!$11:$11,0)</f>
        <v>#N/A</v>
      </c>
      <c r="DQ549" s="12" t="e">
        <f>MATCH(CONCATENATE("B ",TEXT($BX549,"mmm-yyyy")),Curves!$11:$11,0)</f>
        <v>#N/A</v>
      </c>
      <c r="DR549" s="12" t="e">
        <f>MATCH(CONCATENATE("DISC ",TEXT($BX549,"mmm-yyyy")),Curves!$11:$11,0)</f>
        <v>#N/A</v>
      </c>
    </row>
    <row r="550" spans="2:122" x14ac:dyDescent="0.2">
      <c r="B550" s="6" t="str">
        <f t="shared" si="638"/>
        <v/>
      </c>
      <c r="C550" s="27" t="str">
        <f>IF(Curves!C559&lt;&gt;"",Curves!C559,"")</f>
        <v/>
      </c>
      <c r="D550" s="31"/>
      <c r="E550" s="20" t="e">
        <f t="shared" si="639"/>
        <v>#N/A</v>
      </c>
      <c r="F550" s="20" t="e">
        <f t="shared" si="640"/>
        <v>#N/A</v>
      </c>
      <c r="G550" s="20" t="e">
        <f t="shared" si="641"/>
        <v>#N/A</v>
      </c>
      <c r="H550" s="20" t="e">
        <f t="shared" si="642"/>
        <v>#N/A</v>
      </c>
      <c r="I550" s="20" t="e">
        <f t="shared" si="643"/>
        <v>#N/A</v>
      </c>
      <c r="J550" s="20" t="e">
        <f t="shared" si="644"/>
        <v>#N/A</v>
      </c>
      <c r="K550" s="20" t="e">
        <f t="shared" si="645"/>
        <v>#N/A</v>
      </c>
      <c r="L550" s="20" t="e">
        <f t="shared" si="646"/>
        <v>#N/A</v>
      </c>
      <c r="M550" s="20" t="e">
        <f t="shared" si="647"/>
        <v>#N/A</v>
      </c>
      <c r="N550" s="20" t="e">
        <f t="shared" si="648"/>
        <v>#N/A</v>
      </c>
      <c r="O550" s="21" t="e">
        <f t="shared" si="649"/>
        <v>#N/A</v>
      </c>
      <c r="P550" s="20"/>
      <c r="Q550" s="50" t="e">
        <f t="shared" si="650"/>
        <v>#N/A</v>
      </c>
      <c r="R550" s="50" t="e">
        <f t="shared" si="629"/>
        <v>#N/A</v>
      </c>
      <c r="S550" s="51" t="e">
        <f t="shared" si="651"/>
        <v>#N/A</v>
      </c>
      <c r="U550" s="34" t="e">
        <f>INDEX(Curves!$A$12:$AZ$907,$CA550,CB550)</f>
        <v>#N/A</v>
      </c>
      <c r="V550" s="34" t="e">
        <f>INDEX(Curves!$A$12:$AZ$907,$CA550,CC550)</f>
        <v>#N/A</v>
      </c>
      <c r="W550" s="34" t="e">
        <f>INDEX(Curves!$A$12:$AZ$907,$CA550,CD550)</f>
        <v>#N/A</v>
      </c>
      <c r="X550" s="34"/>
      <c r="Y550" s="34" t="e">
        <f>INDEX(Curves!$A$12:$AZ$907,$CA550,CF550)</f>
        <v>#N/A</v>
      </c>
      <c r="Z550" s="34" t="e">
        <f>INDEX(Curves!$A$12:$AZ$907,$CA550,CG550)</f>
        <v>#N/A</v>
      </c>
      <c r="AA550" s="34" t="e">
        <f>INDEX(Curves!$A$12:$AZ$907,$CA550,CH550)</f>
        <v>#N/A</v>
      </c>
      <c r="AB550" s="34"/>
      <c r="AC550" s="34" t="e">
        <f>INDEX(Curves!$A$12:$AZ$907,$CA550,CJ550)</f>
        <v>#N/A</v>
      </c>
      <c r="AD550" s="34" t="e">
        <f>INDEX(Curves!$A$12:$AZ$907,$CA550,CK550)</f>
        <v>#N/A</v>
      </c>
      <c r="AE550" s="34" t="e">
        <f>INDEX(Curves!$A$12:$AZ$907,$CA550,CL550)</f>
        <v>#N/A</v>
      </c>
      <c r="AF550" s="34"/>
      <c r="AG550" s="34" t="e">
        <f>INDEX(Curves!$A$12:$AZ$907,$CA550,CN550)</f>
        <v>#N/A</v>
      </c>
      <c r="AH550" s="34" t="e">
        <f>INDEX(Curves!$A$12:$AZ$907,$CA550,CO550)</f>
        <v>#N/A</v>
      </c>
      <c r="AI550" s="34" t="e">
        <f>INDEX(Curves!$A$12:$AZ$907,$CA550,CP550)</f>
        <v>#N/A</v>
      </c>
      <c r="AJ550" s="34"/>
      <c r="AK550" s="34" t="e">
        <f>INDEX(Curves!$A$12:$AZ$907,$CA550,CR550)</f>
        <v>#N/A</v>
      </c>
      <c r="AL550" s="34" t="e">
        <f>INDEX(Curves!$A$12:$AZ$907,$CA550,CS550)</f>
        <v>#N/A</v>
      </c>
      <c r="AM550" s="34" t="e">
        <f>INDEX(Curves!$A$12:$AZ$907,$CA550,CT550)</f>
        <v>#N/A</v>
      </c>
      <c r="AN550" s="34"/>
      <c r="AO550" s="34" t="e">
        <f>INDEX(Curves!$A$12:$AZ$907,$CA550,CV550)</f>
        <v>#N/A</v>
      </c>
      <c r="AP550" s="34" t="e">
        <f>INDEX(Curves!$A$12:$AZ$907,$CA550,CW550)</f>
        <v>#N/A</v>
      </c>
      <c r="AQ550" s="34" t="e">
        <f>INDEX(Curves!$A$12:$AZ$907,$CA550,CX550)</f>
        <v>#N/A</v>
      </c>
      <c r="AR550" s="34"/>
      <c r="AS550" s="34" t="e">
        <f>INDEX(Curves!$A$12:$AZ$907,$CA550,CZ550)</f>
        <v>#N/A</v>
      </c>
      <c r="AT550" s="34" t="e">
        <f>INDEX(Curves!$A$12:$AZ$907,$CA550,DA550)</f>
        <v>#N/A</v>
      </c>
      <c r="AU550" s="34" t="e">
        <f>INDEX(Curves!$A$12:$AZ$907,$CA550,DB550)</f>
        <v>#N/A</v>
      </c>
      <c r="AV550" s="34"/>
      <c r="AW550" s="34" t="e">
        <f>INDEX(Curves!$A$12:$AZ$907,$CA550,DD550)</f>
        <v>#N/A</v>
      </c>
      <c r="AX550" s="34" t="e">
        <f>INDEX(Curves!$A$12:$AZ$907,$CA550,DE550)</f>
        <v>#N/A</v>
      </c>
      <c r="AY550" s="34" t="e">
        <f>INDEX(Curves!$A$12:$AZ$907,$CA550,DF550)</f>
        <v>#N/A</v>
      </c>
      <c r="AZ550" s="34"/>
      <c r="BA550" s="34" t="e">
        <f>INDEX(Curves!$A$12:$AZ$907,$CA550,DH550)</f>
        <v>#N/A</v>
      </c>
      <c r="BB550" s="34" t="e">
        <f>INDEX(Curves!$A$12:$AZ$907,$CA550,DI550)</f>
        <v>#N/A</v>
      </c>
      <c r="BC550" s="34" t="e">
        <f>INDEX(Curves!$A$12:$AZ$907,$CA550,DJ550)</f>
        <v>#N/A</v>
      </c>
      <c r="BD550" s="34"/>
      <c r="BE550" s="34" t="e">
        <f>INDEX(Curves!$A$12:$AZ$907,$CA550,DL550)</f>
        <v>#N/A</v>
      </c>
      <c r="BF550" s="34" t="e">
        <f>INDEX(Curves!$A$12:$AZ$907,$CA550,DM550)</f>
        <v>#N/A</v>
      </c>
      <c r="BG550" s="34" t="e">
        <f>INDEX(Curves!$A$12:$AZ$907,$CA550,DN550)</f>
        <v>#N/A</v>
      </c>
      <c r="BH550" s="34"/>
      <c r="BI550" s="34" t="e">
        <f>INDEX(Curves!$A$12:$AZ$907,$CA550,DP550)</f>
        <v>#N/A</v>
      </c>
      <c r="BJ550" s="34" t="e">
        <f>INDEX(Curves!$A$12:$AZ$907,$CA550,DQ550)</f>
        <v>#N/A</v>
      </c>
      <c r="BK550" s="34" t="e">
        <f>INDEX(Curves!$A$12:$AZ$907,$CA550,DR550)</f>
        <v>#N/A</v>
      </c>
      <c r="BL550"/>
      <c r="BM550"/>
      <c r="BU550" s="10"/>
      <c r="BV550" s="10"/>
      <c r="BW550" s="10"/>
      <c r="CA550" s="12" t="e">
        <f>MATCH(C550,Curves!$C$12:$C$433,0)</f>
        <v>#N/A</v>
      </c>
      <c r="CB550" s="12" t="e">
        <f>MATCH(CONCATENATE("NG ",TEXT($BN550,"mmm-yyyy")),Curves!$11:$11,0)</f>
        <v>#N/A</v>
      </c>
      <c r="CC550" s="12" t="e">
        <f>MATCH(CONCATENATE("B ",TEXT($BN550,"mmm-yyyy")),Curves!$11:$11,0)</f>
        <v>#N/A</v>
      </c>
      <c r="CD550" s="12" t="e">
        <f>MATCH(CONCATENATE("DISC ",TEXT($BN550,"mmm-yyyy")),Curves!$11:$11,0)</f>
        <v>#N/A</v>
      </c>
      <c r="CE550" s="12"/>
      <c r="CF550" s="12" t="e">
        <f>MATCH(CONCATENATE("NG ",TEXT($BO550,"mmm-yyyy")),Curves!$11:$11,0)</f>
        <v>#N/A</v>
      </c>
      <c r="CG550" s="12" t="e">
        <f>MATCH(CONCATENATE("B ",TEXT($BO550,"mmm-yyyy")),Curves!$11:$11,0)</f>
        <v>#N/A</v>
      </c>
      <c r="CH550" s="12" t="e">
        <f>MATCH(CONCATENATE("DISC ",TEXT($BO550,"mmm-yyyy")),Curves!$11:$11,0)</f>
        <v>#N/A</v>
      </c>
      <c r="CI550" s="12"/>
      <c r="CJ550" s="12" t="e">
        <f>MATCH(CONCATENATE("NG ",TEXT($BP550,"mmm-yyyy")),Curves!$11:$11,0)</f>
        <v>#N/A</v>
      </c>
      <c r="CK550" s="12" t="e">
        <f>MATCH(CONCATENATE("B ",TEXT($BP550,"mmm-yyyy")),Curves!$11:$11,0)</f>
        <v>#N/A</v>
      </c>
      <c r="CL550" s="12" t="e">
        <f>MATCH(CONCATENATE("DISC ",TEXT($BP550,"mmm-yyyy")),Curves!$11:$11,0)</f>
        <v>#N/A</v>
      </c>
      <c r="CM550" s="12"/>
      <c r="CN550" s="12" t="e">
        <f>MATCH(CONCATENATE("NG ",TEXT($BQ550,"mmm-yyyy")),Curves!$11:$11,0)</f>
        <v>#N/A</v>
      </c>
      <c r="CO550" s="12" t="e">
        <f>MATCH(CONCATENATE("B ",TEXT($BQ550,"mmm-yyyy")),Curves!$11:$11,0)</f>
        <v>#N/A</v>
      </c>
      <c r="CP550" s="12" t="e">
        <f>MATCH(CONCATENATE("DISC ",TEXT($BQ550,"mmm-yyyy")),Curves!$11:$11,0)</f>
        <v>#N/A</v>
      </c>
      <c r="CQ550" s="12"/>
      <c r="CR550" s="12" t="e">
        <f>MATCH(CONCATENATE("NG ",TEXT($BR550,"mmm-yyyy")),Curves!$11:$11,0)</f>
        <v>#N/A</v>
      </c>
      <c r="CS550" s="12" t="e">
        <f>MATCH(CONCATENATE("B ",TEXT($BR550,"mmm-yyyy")),Curves!$11:$11,0)</f>
        <v>#N/A</v>
      </c>
      <c r="CT550" s="12" t="e">
        <f>MATCH(CONCATENATE("DISC ",TEXT($BR550,"mmm-yyyy")),Curves!$11:$11,0)</f>
        <v>#N/A</v>
      </c>
      <c r="CU550" s="12"/>
      <c r="CV550" s="12" t="e">
        <f>MATCH(CONCATENATE("NG ",TEXT($BS550,"mmm-yyyy")),Curves!$11:$11,0)</f>
        <v>#N/A</v>
      </c>
      <c r="CW550" s="12" t="e">
        <f>MATCH(CONCATENATE("B ",TEXT($BS550,"mmm-yyyy")),Curves!$11:$11,0)</f>
        <v>#N/A</v>
      </c>
      <c r="CX550" s="12" t="e">
        <f>MATCH(CONCATENATE("DISC ",TEXT($BS550,"mmm-yyyy")),Curves!$11:$11,0)</f>
        <v>#N/A</v>
      </c>
      <c r="CY550" s="12"/>
      <c r="CZ550" s="12" t="e">
        <f>MATCH(CONCATENATE("NG ",TEXT($BT550,"mmm-yyyy")),Curves!$11:$11,0)</f>
        <v>#N/A</v>
      </c>
      <c r="DA550" s="12" t="e">
        <f>MATCH(CONCATENATE("B ",TEXT($BT550,"mmm-yyyy")),Curves!$11:$11,0)</f>
        <v>#N/A</v>
      </c>
      <c r="DB550" s="12" t="e">
        <f>MATCH(CONCATENATE("DISC ",TEXT($BT550,"mmm-yyyy")),Curves!$11:$11,0)</f>
        <v>#N/A</v>
      </c>
      <c r="DC550" s="12"/>
      <c r="DD550" s="12" t="e">
        <f>MATCH(CONCATENATE("NG ",TEXT($BU550,"mmm-yyyy")),Curves!$11:$11,0)</f>
        <v>#N/A</v>
      </c>
      <c r="DE550" s="12" t="e">
        <f>MATCH(CONCATENATE("B ",TEXT($BU550,"mmm-yyyy")),Curves!$11:$11,0)</f>
        <v>#N/A</v>
      </c>
      <c r="DF550" s="12" t="e">
        <f>MATCH(CONCATENATE("DISC ",TEXT($BU550,"mmm-yyyy")),Curves!$11:$11,0)</f>
        <v>#N/A</v>
      </c>
      <c r="DG550" s="12"/>
      <c r="DH550" s="12" t="e">
        <f>MATCH(CONCATENATE("NG ",TEXT($BV550,"mmm-yyyy")),Curves!$11:$11,0)</f>
        <v>#N/A</v>
      </c>
      <c r="DI550" s="12" t="e">
        <f>MATCH(CONCATENATE("B ",TEXT($BV550,"mmm-yyyy")),Curves!$11:$11,0)</f>
        <v>#N/A</v>
      </c>
      <c r="DJ550" s="12" t="e">
        <f>MATCH(CONCATENATE("DISC ",TEXT($BV550,"mmm-yyyy")),Curves!$11:$11,0)</f>
        <v>#N/A</v>
      </c>
      <c r="DL550" s="12" t="e">
        <f>MATCH(CONCATENATE("NG ",TEXT($BW550,"mmm-yyyy")),Curves!$11:$11,0)</f>
        <v>#N/A</v>
      </c>
      <c r="DM550" s="12" t="e">
        <f>MATCH(CONCATENATE("B ",TEXT($BW550,"mmm-yyyy")),Curves!$11:$11,0)</f>
        <v>#N/A</v>
      </c>
      <c r="DN550" s="12" t="e">
        <f>MATCH(CONCATENATE("DISC ",TEXT($BW550,"mmm-yyyy")),Curves!$11:$11,0)</f>
        <v>#N/A</v>
      </c>
      <c r="DP550" s="12" t="e">
        <f>MATCH(CONCATENATE("NG ",TEXT($BX550,"mmm-yyyy")),Curves!$11:$11,0)</f>
        <v>#N/A</v>
      </c>
      <c r="DQ550" s="12" t="e">
        <f>MATCH(CONCATENATE("B ",TEXT($BX550,"mmm-yyyy")),Curves!$11:$11,0)</f>
        <v>#N/A</v>
      </c>
      <c r="DR550" s="12" t="e">
        <f>MATCH(CONCATENATE("DISC ",TEXT($BX550,"mmm-yyyy")),Curves!$11:$11,0)</f>
        <v>#N/A</v>
      </c>
    </row>
    <row r="551" spans="2:122" x14ac:dyDescent="0.2">
      <c r="B551" s="6" t="str">
        <f t="shared" si="638"/>
        <v/>
      </c>
      <c r="C551" s="28" t="str">
        <f>IF(Curves!C560&lt;&gt;"",Curves!C560,"")</f>
        <v/>
      </c>
      <c r="D551" s="10"/>
      <c r="E551" s="22" t="e">
        <f t="shared" si="639"/>
        <v>#N/A</v>
      </c>
      <c r="F551" s="22" t="e">
        <f t="shared" si="640"/>
        <v>#N/A</v>
      </c>
      <c r="G551" s="22" t="e">
        <f t="shared" si="641"/>
        <v>#N/A</v>
      </c>
      <c r="H551" s="22" t="e">
        <f t="shared" si="642"/>
        <v>#N/A</v>
      </c>
      <c r="I551" s="22" t="e">
        <f t="shared" si="643"/>
        <v>#N/A</v>
      </c>
      <c r="J551" s="22" t="e">
        <f t="shared" si="644"/>
        <v>#N/A</v>
      </c>
      <c r="K551" s="22" t="e">
        <f t="shared" si="645"/>
        <v>#N/A</v>
      </c>
      <c r="L551" s="22" t="e">
        <f t="shared" si="646"/>
        <v>#N/A</v>
      </c>
      <c r="M551" s="22" t="e">
        <f t="shared" si="647"/>
        <v>#N/A</v>
      </c>
      <c r="N551" s="22" t="e">
        <f t="shared" si="648"/>
        <v>#N/A</v>
      </c>
      <c r="O551" s="23" t="e">
        <f t="shared" si="649"/>
        <v>#N/A</v>
      </c>
      <c r="P551" s="22"/>
      <c r="Q551" s="50" t="e">
        <f t="shared" si="650"/>
        <v>#N/A</v>
      </c>
      <c r="R551" s="50" t="e">
        <f t="shared" si="629"/>
        <v>#N/A</v>
      </c>
      <c r="S551" s="51" t="e">
        <f t="shared" si="651"/>
        <v>#N/A</v>
      </c>
      <c r="U551" s="34" t="e">
        <f>INDEX(Curves!$A$12:$AZ$907,$CA551,CB551)</f>
        <v>#N/A</v>
      </c>
      <c r="V551" s="34" t="e">
        <f>INDEX(Curves!$A$12:$AZ$907,$CA551,CC551)</f>
        <v>#N/A</v>
      </c>
      <c r="W551" s="34" t="e">
        <f>INDEX(Curves!$A$12:$AZ$907,$CA551,CD551)</f>
        <v>#N/A</v>
      </c>
      <c r="X551" s="34"/>
      <c r="Y551" s="34" t="e">
        <f>INDEX(Curves!$A$12:$AZ$907,$CA551,CF551)</f>
        <v>#N/A</v>
      </c>
      <c r="Z551" s="34" t="e">
        <f>INDEX(Curves!$A$12:$AZ$907,$CA551,CG551)</f>
        <v>#N/A</v>
      </c>
      <c r="AA551" s="34" t="e">
        <f>INDEX(Curves!$A$12:$AZ$907,$CA551,CH551)</f>
        <v>#N/A</v>
      </c>
      <c r="AB551" s="34"/>
      <c r="AC551" s="34" t="e">
        <f>INDEX(Curves!$A$12:$AZ$907,$CA551,CJ551)</f>
        <v>#N/A</v>
      </c>
      <c r="AD551" s="34" t="e">
        <f>INDEX(Curves!$A$12:$AZ$907,$CA551,CK551)</f>
        <v>#N/A</v>
      </c>
      <c r="AE551" s="34" t="e">
        <f>INDEX(Curves!$A$12:$AZ$907,$CA551,CL551)</f>
        <v>#N/A</v>
      </c>
      <c r="AF551" s="34"/>
      <c r="AG551" s="34" t="e">
        <f>INDEX(Curves!$A$12:$AZ$907,$CA551,CN551)</f>
        <v>#N/A</v>
      </c>
      <c r="AH551" s="34" t="e">
        <f>INDEX(Curves!$A$12:$AZ$907,$CA551,CO551)</f>
        <v>#N/A</v>
      </c>
      <c r="AI551" s="34" t="e">
        <f>INDEX(Curves!$A$12:$AZ$907,$CA551,CP551)</f>
        <v>#N/A</v>
      </c>
      <c r="AJ551" s="34"/>
      <c r="AK551" s="34" t="e">
        <f>INDEX(Curves!$A$12:$AZ$907,$CA551,CR551)</f>
        <v>#N/A</v>
      </c>
      <c r="AL551" s="34" t="e">
        <f>INDEX(Curves!$A$12:$AZ$907,$CA551,CS551)</f>
        <v>#N/A</v>
      </c>
      <c r="AM551" s="34" t="e">
        <f>INDEX(Curves!$A$12:$AZ$907,$CA551,CT551)</f>
        <v>#N/A</v>
      </c>
      <c r="AN551" s="34"/>
      <c r="AO551" s="34" t="e">
        <f>INDEX(Curves!$A$12:$AZ$907,$CA551,CV551)</f>
        <v>#N/A</v>
      </c>
      <c r="AP551" s="34" t="e">
        <f>INDEX(Curves!$A$12:$AZ$907,$CA551,CW551)</f>
        <v>#N/A</v>
      </c>
      <c r="AQ551" s="34" t="e">
        <f>INDEX(Curves!$A$12:$AZ$907,$CA551,CX551)</f>
        <v>#N/A</v>
      </c>
      <c r="AR551" s="34"/>
      <c r="AS551" s="34" t="e">
        <f>INDEX(Curves!$A$12:$AZ$907,$CA551,CZ551)</f>
        <v>#N/A</v>
      </c>
      <c r="AT551" s="34" t="e">
        <f>INDEX(Curves!$A$12:$AZ$907,$CA551,DA551)</f>
        <v>#N/A</v>
      </c>
      <c r="AU551" s="34" t="e">
        <f>INDEX(Curves!$A$12:$AZ$907,$CA551,DB551)</f>
        <v>#N/A</v>
      </c>
      <c r="AV551" s="34"/>
      <c r="AW551" s="34" t="e">
        <f>INDEX(Curves!$A$12:$AZ$907,$CA551,DD551)</f>
        <v>#N/A</v>
      </c>
      <c r="AX551" s="34" t="e">
        <f>INDEX(Curves!$A$12:$AZ$907,$CA551,DE551)</f>
        <v>#N/A</v>
      </c>
      <c r="AY551" s="34" t="e">
        <f>INDEX(Curves!$A$12:$AZ$907,$CA551,DF551)</f>
        <v>#N/A</v>
      </c>
      <c r="AZ551" s="34"/>
      <c r="BA551" s="34" t="e">
        <f>INDEX(Curves!$A$12:$AZ$907,$CA551,DH551)</f>
        <v>#N/A</v>
      </c>
      <c r="BB551" s="34" t="e">
        <f>INDEX(Curves!$A$12:$AZ$907,$CA551,DI551)</f>
        <v>#N/A</v>
      </c>
      <c r="BC551" s="34" t="e">
        <f>INDEX(Curves!$A$12:$AZ$907,$CA551,DJ551)</f>
        <v>#N/A</v>
      </c>
      <c r="BD551" s="34"/>
      <c r="BE551" s="34" t="e">
        <f>INDEX(Curves!$A$12:$AZ$907,$CA551,DL551)</f>
        <v>#N/A</v>
      </c>
      <c r="BF551" s="34" t="e">
        <f>INDEX(Curves!$A$12:$AZ$907,$CA551,DM551)</f>
        <v>#N/A</v>
      </c>
      <c r="BG551" s="34" t="e">
        <f>INDEX(Curves!$A$12:$AZ$907,$CA551,DN551)</f>
        <v>#N/A</v>
      </c>
      <c r="BH551" s="34"/>
      <c r="BI551" s="34" t="e">
        <f>INDEX(Curves!$A$12:$AZ$907,$CA551,DP551)</f>
        <v>#N/A</v>
      </c>
      <c r="BJ551" s="34" t="e">
        <f>INDEX(Curves!$A$12:$AZ$907,$CA551,DQ551)</f>
        <v>#N/A</v>
      </c>
      <c r="BK551" s="34" t="e">
        <f>INDEX(Curves!$A$12:$AZ$907,$CA551,DR551)</f>
        <v>#N/A</v>
      </c>
      <c r="BL551"/>
      <c r="BM551"/>
      <c r="BU551" s="10"/>
      <c r="BV551" s="10"/>
      <c r="BW551" s="10"/>
      <c r="CA551" s="12" t="e">
        <f>MATCH(C551,Curves!$C$12:$C$433,0)</f>
        <v>#N/A</v>
      </c>
      <c r="CB551" s="12" t="e">
        <f>MATCH(CONCATENATE("NG ",TEXT($BN551,"mmm-yyyy")),Curves!$11:$11,0)</f>
        <v>#N/A</v>
      </c>
      <c r="CC551" s="12" t="e">
        <f>MATCH(CONCATENATE("B ",TEXT($BN551,"mmm-yyyy")),Curves!$11:$11,0)</f>
        <v>#N/A</v>
      </c>
      <c r="CD551" s="12" t="e">
        <f>MATCH(CONCATENATE("DISC ",TEXT($BN551,"mmm-yyyy")),Curves!$11:$11,0)</f>
        <v>#N/A</v>
      </c>
      <c r="CE551" s="12"/>
      <c r="CF551" s="12" t="e">
        <f>MATCH(CONCATENATE("NG ",TEXT($BO551,"mmm-yyyy")),Curves!$11:$11,0)</f>
        <v>#N/A</v>
      </c>
      <c r="CG551" s="12" t="e">
        <f>MATCH(CONCATENATE("B ",TEXT($BO551,"mmm-yyyy")),Curves!$11:$11,0)</f>
        <v>#N/A</v>
      </c>
      <c r="CH551" s="12" t="e">
        <f>MATCH(CONCATENATE("DISC ",TEXT($BO551,"mmm-yyyy")),Curves!$11:$11,0)</f>
        <v>#N/A</v>
      </c>
      <c r="CI551" s="12"/>
      <c r="CJ551" s="12" t="e">
        <f>MATCH(CONCATENATE("NG ",TEXT($BP551,"mmm-yyyy")),Curves!$11:$11,0)</f>
        <v>#N/A</v>
      </c>
      <c r="CK551" s="12" t="e">
        <f>MATCH(CONCATENATE("B ",TEXT($BP551,"mmm-yyyy")),Curves!$11:$11,0)</f>
        <v>#N/A</v>
      </c>
      <c r="CL551" s="12" t="e">
        <f>MATCH(CONCATENATE("DISC ",TEXT($BP551,"mmm-yyyy")),Curves!$11:$11,0)</f>
        <v>#N/A</v>
      </c>
      <c r="CM551" s="12"/>
      <c r="CN551" s="12" t="e">
        <f>MATCH(CONCATENATE("NG ",TEXT($BQ551,"mmm-yyyy")),Curves!$11:$11,0)</f>
        <v>#N/A</v>
      </c>
      <c r="CO551" s="12" t="e">
        <f>MATCH(CONCATENATE("B ",TEXT($BQ551,"mmm-yyyy")),Curves!$11:$11,0)</f>
        <v>#N/A</v>
      </c>
      <c r="CP551" s="12" t="e">
        <f>MATCH(CONCATENATE("DISC ",TEXT($BQ551,"mmm-yyyy")),Curves!$11:$11,0)</f>
        <v>#N/A</v>
      </c>
      <c r="CQ551" s="12"/>
      <c r="CR551" s="12" t="e">
        <f>MATCH(CONCATENATE("NG ",TEXT($BR551,"mmm-yyyy")),Curves!$11:$11,0)</f>
        <v>#N/A</v>
      </c>
      <c r="CS551" s="12" t="e">
        <f>MATCH(CONCATENATE("B ",TEXT($BR551,"mmm-yyyy")),Curves!$11:$11,0)</f>
        <v>#N/A</v>
      </c>
      <c r="CT551" s="12" t="e">
        <f>MATCH(CONCATENATE("DISC ",TEXT($BR551,"mmm-yyyy")),Curves!$11:$11,0)</f>
        <v>#N/A</v>
      </c>
      <c r="CU551" s="12"/>
      <c r="CV551" s="12" t="e">
        <f>MATCH(CONCATENATE("NG ",TEXT($BS551,"mmm-yyyy")),Curves!$11:$11,0)</f>
        <v>#N/A</v>
      </c>
      <c r="CW551" s="12" t="e">
        <f>MATCH(CONCATENATE("B ",TEXT($BS551,"mmm-yyyy")),Curves!$11:$11,0)</f>
        <v>#N/A</v>
      </c>
      <c r="CX551" s="12" t="e">
        <f>MATCH(CONCATENATE("DISC ",TEXT($BS551,"mmm-yyyy")),Curves!$11:$11,0)</f>
        <v>#N/A</v>
      </c>
      <c r="CY551" s="12"/>
      <c r="CZ551" s="12" t="e">
        <f>MATCH(CONCATENATE("NG ",TEXT($BT551,"mmm-yyyy")),Curves!$11:$11,0)</f>
        <v>#N/A</v>
      </c>
      <c r="DA551" s="12" t="e">
        <f>MATCH(CONCATENATE("B ",TEXT($BT551,"mmm-yyyy")),Curves!$11:$11,0)</f>
        <v>#N/A</v>
      </c>
      <c r="DB551" s="12" t="e">
        <f>MATCH(CONCATENATE("DISC ",TEXT($BT551,"mmm-yyyy")),Curves!$11:$11,0)</f>
        <v>#N/A</v>
      </c>
      <c r="DC551" s="12"/>
      <c r="DD551" s="12" t="e">
        <f>MATCH(CONCATENATE("NG ",TEXT($BU551,"mmm-yyyy")),Curves!$11:$11,0)</f>
        <v>#N/A</v>
      </c>
      <c r="DE551" s="12" t="e">
        <f>MATCH(CONCATENATE("B ",TEXT($BU551,"mmm-yyyy")),Curves!$11:$11,0)</f>
        <v>#N/A</v>
      </c>
      <c r="DF551" s="12" t="e">
        <f>MATCH(CONCATENATE("DISC ",TEXT($BU551,"mmm-yyyy")),Curves!$11:$11,0)</f>
        <v>#N/A</v>
      </c>
      <c r="DG551" s="12"/>
      <c r="DH551" s="12" t="e">
        <f>MATCH(CONCATENATE("NG ",TEXT($BV551,"mmm-yyyy")),Curves!$11:$11,0)</f>
        <v>#N/A</v>
      </c>
      <c r="DI551" s="12" t="e">
        <f>MATCH(CONCATENATE("B ",TEXT($BV551,"mmm-yyyy")),Curves!$11:$11,0)</f>
        <v>#N/A</v>
      </c>
      <c r="DJ551" s="12" t="e">
        <f>MATCH(CONCATENATE("DISC ",TEXT($BV551,"mmm-yyyy")),Curves!$11:$11,0)</f>
        <v>#N/A</v>
      </c>
      <c r="DL551" s="12" t="e">
        <f>MATCH(CONCATENATE("NG ",TEXT($BW551,"mmm-yyyy")),Curves!$11:$11,0)</f>
        <v>#N/A</v>
      </c>
      <c r="DM551" s="12" t="e">
        <f>MATCH(CONCATENATE("B ",TEXT($BW551,"mmm-yyyy")),Curves!$11:$11,0)</f>
        <v>#N/A</v>
      </c>
      <c r="DN551" s="12" t="e">
        <f>MATCH(CONCATENATE("DISC ",TEXT($BW551,"mmm-yyyy")),Curves!$11:$11,0)</f>
        <v>#N/A</v>
      </c>
      <c r="DP551" s="12" t="e">
        <f>MATCH(CONCATENATE("NG ",TEXT($BX551,"mmm-yyyy")),Curves!$11:$11,0)</f>
        <v>#N/A</v>
      </c>
      <c r="DQ551" s="12" t="e">
        <f>MATCH(CONCATENATE("B ",TEXT($BX551,"mmm-yyyy")),Curves!$11:$11,0)</f>
        <v>#N/A</v>
      </c>
      <c r="DR551" s="12" t="e">
        <f>MATCH(CONCATENATE("DISC ",TEXT($BX551,"mmm-yyyy")),Curves!$11:$11,0)</f>
        <v>#N/A</v>
      </c>
    </row>
    <row r="552" spans="2:122" x14ac:dyDescent="0.2">
      <c r="B552" s="6" t="str">
        <f t="shared" si="638"/>
        <v/>
      </c>
      <c r="C552" s="28" t="str">
        <f>IF(Curves!C561&lt;&gt;"",Curves!C561,"")</f>
        <v/>
      </c>
      <c r="D552" s="10"/>
      <c r="E552" s="22" t="e">
        <f t="shared" si="639"/>
        <v>#N/A</v>
      </c>
      <c r="F552" s="22" t="e">
        <f t="shared" si="640"/>
        <v>#N/A</v>
      </c>
      <c r="G552" s="22" t="e">
        <f t="shared" si="641"/>
        <v>#N/A</v>
      </c>
      <c r="H552" s="22" t="e">
        <f t="shared" si="642"/>
        <v>#N/A</v>
      </c>
      <c r="I552" s="22" t="e">
        <f t="shared" si="643"/>
        <v>#N/A</v>
      </c>
      <c r="J552" s="22" t="e">
        <f t="shared" si="644"/>
        <v>#N/A</v>
      </c>
      <c r="K552" s="22" t="e">
        <f t="shared" si="645"/>
        <v>#N/A</v>
      </c>
      <c r="L552" s="22" t="e">
        <f t="shared" si="646"/>
        <v>#N/A</v>
      </c>
      <c r="M552" s="22" t="e">
        <f t="shared" si="647"/>
        <v>#N/A</v>
      </c>
      <c r="N552" s="22" t="e">
        <f t="shared" si="648"/>
        <v>#N/A</v>
      </c>
      <c r="O552" s="23" t="e">
        <f t="shared" si="649"/>
        <v>#N/A</v>
      </c>
      <c r="P552" s="22"/>
      <c r="Q552" s="50" t="e">
        <f t="shared" si="650"/>
        <v>#N/A</v>
      </c>
      <c r="R552" s="50" t="e">
        <f t="shared" si="629"/>
        <v>#N/A</v>
      </c>
      <c r="S552" s="51" t="e">
        <f t="shared" si="651"/>
        <v>#N/A</v>
      </c>
      <c r="U552" s="34" t="e">
        <f>INDEX(Curves!$A$12:$AZ$907,$CA552,CB552)</f>
        <v>#N/A</v>
      </c>
      <c r="V552" s="34" t="e">
        <f>INDEX(Curves!$A$12:$AZ$907,$CA552,CC552)</f>
        <v>#N/A</v>
      </c>
      <c r="W552" s="34" t="e">
        <f>INDEX(Curves!$A$12:$AZ$907,$CA552,CD552)</f>
        <v>#N/A</v>
      </c>
      <c r="X552" s="34"/>
      <c r="Y552" s="34" t="e">
        <f>INDEX(Curves!$A$12:$AZ$907,$CA552,CF552)</f>
        <v>#N/A</v>
      </c>
      <c r="Z552" s="34" t="e">
        <f>INDEX(Curves!$A$12:$AZ$907,$CA552,CG552)</f>
        <v>#N/A</v>
      </c>
      <c r="AA552" s="34" t="e">
        <f>INDEX(Curves!$A$12:$AZ$907,$CA552,CH552)</f>
        <v>#N/A</v>
      </c>
      <c r="AB552" s="34"/>
      <c r="AC552" s="34" t="e">
        <f>INDEX(Curves!$A$12:$AZ$907,$CA552,CJ552)</f>
        <v>#N/A</v>
      </c>
      <c r="AD552" s="34" t="e">
        <f>INDEX(Curves!$A$12:$AZ$907,$CA552,CK552)</f>
        <v>#N/A</v>
      </c>
      <c r="AE552" s="34" t="e">
        <f>INDEX(Curves!$A$12:$AZ$907,$CA552,CL552)</f>
        <v>#N/A</v>
      </c>
      <c r="AF552" s="34"/>
      <c r="AG552" s="34" t="e">
        <f>INDEX(Curves!$A$12:$AZ$907,$CA552,CN552)</f>
        <v>#N/A</v>
      </c>
      <c r="AH552" s="34" t="e">
        <f>INDEX(Curves!$A$12:$AZ$907,$CA552,CO552)</f>
        <v>#N/A</v>
      </c>
      <c r="AI552" s="34" t="e">
        <f>INDEX(Curves!$A$12:$AZ$907,$CA552,CP552)</f>
        <v>#N/A</v>
      </c>
      <c r="AJ552" s="34"/>
      <c r="AK552" s="34" t="e">
        <f>INDEX(Curves!$A$12:$AZ$907,$CA552,CR552)</f>
        <v>#N/A</v>
      </c>
      <c r="AL552" s="34" t="e">
        <f>INDEX(Curves!$A$12:$AZ$907,$CA552,CS552)</f>
        <v>#N/A</v>
      </c>
      <c r="AM552" s="34" t="e">
        <f>INDEX(Curves!$A$12:$AZ$907,$CA552,CT552)</f>
        <v>#N/A</v>
      </c>
      <c r="AN552" s="34"/>
      <c r="AO552" s="34" t="e">
        <f>INDEX(Curves!$A$12:$AZ$907,$CA552,CV552)</f>
        <v>#N/A</v>
      </c>
      <c r="AP552" s="34" t="e">
        <f>INDEX(Curves!$A$12:$AZ$907,$CA552,CW552)</f>
        <v>#N/A</v>
      </c>
      <c r="AQ552" s="34" t="e">
        <f>INDEX(Curves!$A$12:$AZ$907,$CA552,CX552)</f>
        <v>#N/A</v>
      </c>
      <c r="AR552" s="34"/>
      <c r="AS552" s="34" t="e">
        <f>INDEX(Curves!$A$12:$AZ$907,$CA552,CZ552)</f>
        <v>#N/A</v>
      </c>
      <c r="AT552" s="34" t="e">
        <f>INDEX(Curves!$A$12:$AZ$907,$CA552,DA552)</f>
        <v>#N/A</v>
      </c>
      <c r="AU552" s="34" t="e">
        <f>INDEX(Curves!$A$12:$AZ$907,$CA552,DB552)</f>
        <v>#N/A</v>
      </c>
      <c r="AV552" s="34"/>
      <c r="AW552" s="34" t="e">
        <f>INDEX(Curves!$A$12:$AZ$907,$CA552,DD552)</f>
        <v>#N/A</v>
      </c>
      <c r="AX552" s="34" t="e">
        <f>INDEX(Curves!$A$12:$AZ$907,$CA552,DE552)</f>
        <v>#N/A</v>
      </c>
      <c r="AY552" s="34" t="e">
        <f>INDEX(Curves!$A$12:$AZ$907,$CA552,DF552)</f>
        <v>#N/A</v>
      </c>
      <c r="AZ552" s="34"/>
      <c r="BA552" s="34" t="e">
        <f>INDEX(Curves!$A$12:$AZ$907,$CA552,DH552)</f>
        <v>#N/A</v>
      </c>
      <c r="BB552" s="34" t="e">
        <f>INDEX(Curves!$A$12:$AZ$907,$CA552,DI552)</f>
        <v>#N/A</v>
      </c>
      <c r="BC552" s="34" t="e">
        <f>INDEX(Curves!$A$12:$AZ$907,$CA552,DJ552)</f>
        <v>#N/A</v>
      </c>
      <c r="BD552" s="34"/>
      <c r="BE552" s="34" t="e">
        <f>INDEX(Curves!$A$12:$AZ$907,$CA552,DL552)</f>
        <v>#N/A</v>
      </c>
      <c r="BF552" s="34" t="e">
        <f>INDEX(Curves!$A$12:$AZ$907,$CA552,DM552)</f>
        <v>#N/A</v>
      </c>
      <c r="BG552" s="34" t="e">
        <f>INDEX(Curves!$A$12:$AZ$907,$CA552,DN552)</f>
        <v>#N/A</v>
      </c>
      <c r="BH552" s="34"/>
      <c r="BI552" s="34" t="e">
        <f>INDEX(Curves!$A$12:$AZ$907,$CA552,DP552)</f>
        <v>#N/A</v>
      </c>
      <c r="BJ552" s="34" t="e">
        <f>INDEX(Curves!$A$12:$AZ$907,$CA552,DQ552)</f>
        <v>#N/A</v>
      </c>
      <c r="BK552" s="34" t="e">
        <f>INDEX(Curves!$A$12:$AZ$907,$CA552,DR552)</f>
        <v>#N/A</v>
      </c>
      <c r="BL552"/>
      <c r="BM552"/>
      <c r="BU552" s="10"/>
      <c r="BV552" s="10"/>
      <c r="BW552" s="10"/>
      <c r="CA552" s="12" t="e">
        <f>MATCH(C552,Curves!$C$12:$C$433,0)</f>
        <v>#N/A</v>
      </c>
      <c r="CB552" s="12" t="e">
        <f>MATCH(CONCATENATE("NG ",TEXT($BN552,"mmm-yyyy")),Curves!$11:$11,0)</f>
        <v>#N/A</v>
      </c>
      <c r="CC552" s="12" t="e">
        <f>MATCH(CONCATENATE("B ",TEXT($BN552,"mmm-yyyy")),Curves!$11:$11,0)</f>
        <v>#N/A</v>
      </c>
      <c r="CD552" s="12" t="e">
        <f>MATCH(CONCATENATE("DISC ",TEXT($BN552,"mmm-yyyy")),Curves!$11:$11,0)</f>
        <v>#N/A</v>
      </c>
      <c r="CE552" s="12"/>
      <c r="CF552" s="12" t="e">
        <f>MATCH(CONCATENATE("NG ",TEXT($BO552,"mmm-yyyy")),Curves!$11:$11,0)</f>
        <v>#N/A</v>
      </c>
      <c r="CG552" s="12" t="e">
        <f>MATCH(CONCATENATE("B ",TEXT($BO552,"mmm-yyyy")),Curves!$11:$11,0)</f>
        <v>#N/A</v>
      </c>
      <c r="CH552" s="12" t="e">
        <f>MATCH(CONCATENATE("DISC ",TEXT($BO552,"mmm-yyyy")),Curves!$11:$11,0)</f>
        <v>#N/A</v>
      </c>
      <c r="CI552" s="12"/>
      <c r="CJ552" s="12" t="e">
        <f>MATCH(CONCATENATE("NG ",TEXT($BP552,"mmm-yyyy")),Curves!$11:$11,0)</f>
        <v>#N/A</v>
      </c>
      <c r="CK552" s="12" t="e">
        <f>MATCH(CONCATENATE("B ",TEXT($BP552,"mmm-yyyy")),Curves!$11:$11,0)</f>
        <v>#N/A</v>
      </c>
      <c r="CL552" s="12" t="e">
        <f>MATCH(CONCATENATE("DISC ",TEXT($BP552,"mmm-yyyy")),Curves!$11:$11,0)</f>
        <v>#N/A</v>
      </c>
      <c r="CM552" s="12"/>
      <c r="CN552" s="12" t="e">
        <f>MATCH(CONCATENATE("NG ",TEXT($BQ552,"mmm-yyyy")),Curves!$11:$11,0)</f>
        <v>#N/A</v>
      </c>
      <c r="CO552" s="12" t="e">
        <f>MATCH(CONCATENATE("B ",TEXT($BQ552,"mmm-yyyy")),Curves!$11:$11,0)</f>
        <v>#N/A</v>
      </c>
      <c r="CP552" s="12" t="e">
        <f>MATCH(CONCATENATE("DISC ",TEXT($BQ552,"mmm-yyyy")),Curves!$11:$11,0)</f>
        <v>#N/A</v>
      </c>
      <c r="CQ552" s="12"/>
      <c r="CR552" s="12" t="e">
        <f>MATCH(CONCATENATE("NG ",TEXT($BR552,"mmm-yyyy")),Curves!$11:$11,0)</f>
        <v>#N/A</v>
      </c>
      <c r="CS552" s="12" t="e">
        <f>MATCH(CONCATENATE("B ",TEXT($BR552,"mmm-yyyy")),Curves!$11:$11,0)</f>
        <v>#N/A</v>
      </c>
      <c r="CT552" s="12" t="e">
        <f>MATCH(CONCATENATE("DISC ",TEXT($BR552,"mmm-yyyy")),Curves!$11:$11,0)</f>
        <v>#N/A</v>
      </c>
      <c r="CU552" s="12"/>
      <c r="CV552" s="12" t="e">
        <f>MATCH(CONCATENATE("NG ",TEXT($BS552,"mmm-yyyy")),Curves!$11:$11,0)</f>
        <v>#N/A</v>
      </c>
      <c r="CW552" s="12" t="e">
        <f>MATCH(CONCATENATE("B ",TEXT($BS552,"mmm-yyyy")),Curves!$11:$11,0)</f>
        <v>#N/A</v>
      </c>
      <c r="CX552" s="12" t="e">
        <f>MATCH(CONCATENATE("DISC ",TEXT($BS552,"mmm-yyyy")),Curves!$11:$11,0)</f>
        <v>#N/A</v>
      </c>
      <c r="CY552" s="12"/>
      <c r="CZ552" s="12" t="e">
        <f>MATCH(CONCATENATE("NG ",TEXT($BT552,"mmm-yyyy")),Curves!$11:$11,0)</f>
        <v>#N/A</v>
      </c>
      <c r="DA552" s="12" t="e">
        <f>MATCH(CONCATENATE("B ",TEXT($BT552,"mmm-yyyy")),Curves!$11:$11,0)</f>
        <v>#N/A</v>
      </c>
      <c r="DB552" s="12" t="e">
        <f>MATCH(CONCATENATE("DISC ",TEXT($BT552,"mmm-yyyy")),Curves!$11:$11,0)</f>
        <v>#N/A</v>
      </c>
      <c r="DC552" s="12"/>
      <c r="DD552" s="12" t="e">
        <f>MATCH(CONCATENATE("NG ",TEXT($BU552,"mmm-yyyy")),Curves!$11:$11,0)</f>
        <v>#N/A</v>
      </c>
      <c r="DE552" s="12" t="e">
        <f>MATCH(CONCATENATE("B ",TEXT($BU552,"mmm-yyyy")),Curves!$11:$11,0)</f>
        <v>#N/A</v>
      </c>
      <c r="DF552" s="12" t="e">
        <f>MATCH(CONCATENATE("DISC ",TEXT($BU552,"mmm-yyyy")),Curves!$11:$11,0)</f>
        <v>#N/A</v>
      </c>
      <c r="DG552" s="12"/>
      <c r="DH552" s="12" t="e">
        <f>MATCH(CONCATENATE("NG ",TEXT($BV552,"mmm-yyyy")),Curves!$11:$11,0)</f>
        <v>#N/A</v>
      </c>
      <c r="DI552" s="12" t="e">
        <f>MATCH(CONCATENATE("B ",TEXT($BV552,"mmm-yyyy")),Curves!$11:$11,0)</f>
        <v>#N/A</v>
      </c>
      <c r="DJ552" s="12" t="e">
        <f>MATCH(CONCATENATE("DISC ",TEXT($BV552,"mmm-yyyy")),Curves!$11:$11,0)</f>
        <v>#N/A</v>
      </c>
      <c r="DL552" s="12" t="e">
        <f>MATCH(CONCATENATE("NG ",TEXT($BW552,"mmm-yyyy")),Curves!$11:$11,0)</f>
        <v>#N/A</v>
      </c>
      <c r="DM552" s="12" t="e">
        <f>MATCH(CONCATENATE("B ",TEXT($BW552,"mmm-yyyy")),Curves!$11:$11,0)</f>
        <v>#N/A</v>
      </c>
      <c r="DN552" s="12" t="e">
        <f>MATCH(CONCATENATE("DISC ",TEXT($BW552,"mmm-yyyy")),Curves!$11:$11,0)</f>
        <v>#N/A</v>
      </c>
      <c r="DP552" s="12" t="e">
        <f>MATCH(CONCATENATE("NG ",TEXT($BX552,"mmm-yyyy")),Curves!$11:$11,0)</f>
        <v>#N/A</v>
      </c>
      <c r="DQ552" s="12" t="e">
        <f>MATCH(CONCATENATE("B ",TEXT($BX552,"mmm-yyyy")),Curves!$11:$11,0)</f>
        <v>#N/A</v>
      </c>
      <c r="DR552" s="12" t="e">
        <f>MATCH(CONCATENATE("DISC ",TEXT($BX552,"mmm-yyyy")),Curves!$11:$11,0)</f>
        <v>#N/A</v>
      </c>
    </row>
    <row r="553" spans="2:122" x14ac:dyDescent="0.2">
      <c r="B553" s="6" t="str">
        <f t="shared" si="638"/>
        <v/>
      </c>
      <c r="C553" s="28" t="str">
        <f>IF(Curves!C562&lt;&gt;"",Curves!C562,"")</f>
        <v/>
      </c>
      <c r="D553" s="10"/>
      <c r="E553" s="22" t="e">
        <f t="shared" si="639"/>
        <v>#N/A</v>
      </c>
      <c r="F553" s="22" t="e">
        <f t="shared" si="640"/>
        <v>#N/A</v>
      </c>
      <c r="G553" s="22" t="e">
        <f t="shared" si="641"/>
        <v>#N/A</v>
      </c>
      <c r="H553" s="22" t="e">
        <f t="shared" si="642"/>
        <v>#N/A</v>
      </c>
      <c r="I553" s="22" t="e">
        <f t="shared" si="643"/>
        <v>#N/A</v>
      </c>
      <c r="J553" s="22" t="e">
        <f t="shared" si="644"/>
        <v>#N/A</v>
      </c>
      <c r="K553" s="22" t="e">
        <f t="shared" si="645"/>
        <v>#N/A</v>
      </c>
      <c r="L553" s="22" t="e">
        <f t="shared" si="646"/>
        <v>#N/A</v>
      </c>
      <c r="M553" s="22" t="e">
        <f t="shared" si="647"/>
        <v>#N/A</v>
      </c>
      <c r="N553" s="22" t="e">
        <f t="shared" si="648"/>
        <v>#N/A</v>
      </c>
      <c r="O553" s="23" t="e">
        <f t="shared" si="649"/>
        <v>#N/A</v>
      </c>
      <c r="P553" s="22"/>
      <c r="Q553" s="50" t="e">
        <f t="shared" si="650"/>
        <v>#N/A</v>
      </c>
      <c r="R553" s="50" t="e">
        <f t="shared" si="629"/>
        <v>#N/A</v>
      </c>
      <c r="S553" s="51" t="e">
        <f t="shared" si="651"/>
        <v>#N/A</v>
      </c>
      <c r="U553" s="34" t="e">
        <f>INDEX(Curves!$A$12:$AZ$907,$CA553,CB553)</f>
        <v>#N/A</v>
      </c>
      <c r="V553" s="34" t="e">
        <f>INDEX(Curves!$A$12:$AZ$907,$CA553,CC553)</f>
        <v>#N/A</v>
      </c>
      <c r="W553" s="34" t="e">
        <f>INDEX(Curves!$A$12:$AZ$907,$CA553,CD553)</f>
        <v>#N/A</v>
      </c>
      <c r="X553" s="34"/>
      <c r="Y553" s="34" t="e">
        <f>INDEX(Curves!$A$12:$AZ$907,$CA553,CF553)</f>
        <v>#N/A</v>
      </c>
      <c r="Z553" s="34" t="e">
        <f>INDEX(Curves!$A$12:$AZ$907,$CA553,CG553)</f>
        <v>#N/A</v>
      </c>
      <c r="AA553" s="34" t="e">
        <f>INDEX(Curves!$A$12:$AZ$907,$CA553,CH553)</f>
        <v>#N/A</v>
      </c>
      <c r="AB553" s="34"/>
      <c r="AC553" s="34" t="e">
        <f>INDEX(Curves!$A$12:$AZ$907,$CA553,CJ553)</f>
        <v>#N/A</v>
      </c>
      <c r="AD553" s="34" t="e">
        <f>INDEX(Curves!$A$12:$AZ$907,$CA553,CK553)</f>
        <v>#N/A</v>
      </c>
      <c r="AE553" s="34" t="e">
        <f>INDEX(Curves!$A$12:$AZ$907,$CA553,CL553)</f>
        <v>#N/A</v>
      </c>
      <c r="AF553" s="34"/>
      <c r="AG553" s="34" t="e">
        <f>INDEX(Curves!$A$12:$AZ$907,$CA553,CN553)</f>
        <v>#N/A</v>
      </c>
      <c r="AH553" s="34" t="e">
        <f>INDEX(Curves!$A$12:$AZ$907,$CA553,CO553)</f>
        <v>#N/A</v>
      </c>
      <c r="AI553" s="34" t="e">
        <f>INDEX(Curves!$A$12:$AZ$907,$CA553,CP553)</f>
        <v>#N/A</v>
      </c>
      <c r="AJ553" s="34"/>
      <c r="AK553" s="34" t="e">
        <f>INDEX(Curves!$A$12:$AZ$907,$CA553,CR553)</f>
        <v>#N/A</v>
      </c>
      <c r="AL553" s="34" t="e">
        <f>INDEX(Curves!$A$12:$AZ$907,$CA553,CS553)</f>
        <v>#N/A</v>
      </c>
      <c r="AM553" s="34" t="e">
        <f>INDEX(Curves!$A$12:$AZ$907,$CA553,CT553)</f>
        <v>#N/A</v>
      </c>
      <c r="AN553" s="34"/>
      <c r="AO553" s="34" t="e">
        <f>INDEX(Curves!$A$12:$AZ$907,$CA553,CV553)</f>
        <v>#N/A</v>
      </c>
      <c r="AP553" s="34" t="e">
        <f>INDEX(Curves!$A$12:$AZ$907,$CA553,CW553)</f>
        <v>#N/A</v>
      </c>
      <c r="AQ553" s="34" t="e">
        <f>INDEX(Curves!$A$12:$AZ$907,$CA553,CX553)</f>
        <v>#N/A</v>
      </c>
      <c r="AR553" s="34"/>
      <c r="AS553" s="34" t="e">
        <f>INDEX(Curves!$A$12:$AZ$907,$CA553,CZ553)</f>
        <v>#N/A</v>
      </c>
      <c r="AT553" s="34" t="e">
        <f>INDEX(Curves!$A$12:$AZ$907,$CA553,DA553)</f>
        <v>#N/A</v>
      </c>
      <c r="AU553" s="34" t="e">
        <f>INDEX(Curves!$A$12:$AZ$907,$CA553,DB553)</f>
        <v>#N/A</v>
      </c>
      <c r="AV553" s="34"/>
      <c r="AW553" s="34" t="e">
        <f>INDEX(Curves!$A$12:$AZ$907,$CA553,DD553)</f>
        <v>#N/A</v>
      </c>
      <c r="AX553" s="34" t="e">
        <f>INDEX(Curves!$A$12:$AZ$907,$CA553,DE553)</f>
        <v>#N/A</v>
      </c>
      <c r="AY553" s="34" t="e">
        <f>INDEX(Curves!$A$12:$AZ$907,$CA553,DF553)</f>
        <v>#N/A</v>
      </c>
      <c r="AZ553" s="34"/>
      <c r="BA553" s="34" t="e">
        <f>INDEX(Curves!$A$12:$AZ$907,$CA553,DH553)</f>
        <v>#N/A</v>
      </c>
      <c r="BB553" s="34" t="e">
        <f>INDEX(Curves!$A$12:$AZ$907,$CA553,DI553)</f>
        <v>#N/A</v>
      </c>
      <c r="BC553" s="34" t="e">
        <f>INDEX(Curves!$A$12:$AZ$907,$CA553,DJ553)</f>
        <v>#N/A</v>
      </c>
      <c r="BD553" s="34"/>
      <c r="BE553" s="34" t="e">
        <f>INDEX(Curves!$A$12:$AZ$907,$CA553,DL553)</f>
        <v>#N/A</v>
      </c>
      <c r="BF553" s="34" t="e">
        <f>INDEX(Curves!$A$12:$AZ$907,$CA553,DM553)</f>
        <v>#N/A</v>
      </c>
      <c r="BG553" s="34" t="e">
        <f>INDEX(Curves!$A$12:$AZ$907,$CA553,DN553)</f>
        <v>#N/A</v>
      </c>
      <c r="BH553" s="34"/>
      <c r="BI553" s="34" t="e">
        <f>INDEX(Curves!$A$12:$AZ$907,$CA553,DP553)</f>
        <v>#N/A</v>
      </c>
      <c r="BJ553" s="34" t="e">
        <f>INDEX(Curves!$A$12:$AZ$907,$CA553,DQ553)</f>
        <v>#N/A</v>
      </c>
      <c r="BK553" s="34" t="e">
        <f>INDEX(Curves!$A$12:$AZ$907,$CA553,DR553)</f>
        <v>#N/A</v>
      </c>
      <c r="BL553"/>
      <c r="BM553"/>
      <c r="BU553" s="10"/>
      <c r="BV553" s="10"/>
      <c r="BW553" s="10"/>
      <c r="CA553" s="12" t="e">
        <f>MATCH(C553,Curves!$C$12:$C$433,0)</f>
        <v>#N/A</v>
      </c>
      <c r="CB553" s="12" t="e">
        <f>MATCH(CONCATENATE("NG ",TEXT($BN553,"mmm-yyyy")),Curves!$11:$11,0)</f>
        <v>#N/A</v>
      </c>
      <c r="CC553" s="12" t="e">
        <f>MATCH(CONCATENATE("B ",TEXT($BN553,"mmm-yyyy")),Curves!$11:$11,0)</f>
        <v>#N/A</v>
      </c>
      <c r="CD553" s="12" t="e">
        <f>MATCH(CONCATENATE("DISC ",TEXT($BN553,"mmm-yyyy")),Curves!$11:$11,0)</f>
        <v>#N/A</v>
      </c>
      <c r="CE553" s="12"/>
      <c r="CF553" s="12" t="e">
        <f>MATCH(CONCATENATE("NG ",TEXT($BO553,"mmm-yyyy")),Curves!$11:$11,0)</f>
        <v>#N/A</v>
      </c>
      <c r="CG553" s="12" t="e">
        <f>MATCH(CONCATENATE("B ",TEXT($BO553,"mmm-yyyy")),Curves!$11:$11,0)</f>
        <v>#N/A</v>
      </c>
      <c r="CH553" s="12" t="e">
        <f>MATCH(CONCATENATE("DISC ",TEXT($BO553,"mmm-yyyy")),Curves!$11:$11,0)</f>
        <v>#N/A</v>
      </c>
      <c r="CI553" s="12"/>
      <c r="CJ553" s="12" t="e">
        <f>MATCH(CONCATENATE("NG ",TEXT($BP553,"mmm-yyyy")),Curves!$11:$11,0)</f>
        <v>#N/A</v>
      </c>
      <c r="CK553" s="12" t="e">
        <f>MATCH(CONCATENATE("B ",TEXT($BP553,"mmm-yyyy")),Curves!$11:$11,0)</f>
        <v>#N/A</v>
      </c>
      <c r="CL553" s="12" t="e">
        <f>MATCH(CONCATENATE("DISC ",TEXT($BP553,"mmm-yyyy")),Curves!$11:$11,0)</f>
        <v>#N/A</v>
      </c>
      <c r="CM553" s="12"/>
      <c r="CN553" s="12" t="e">
        <f>MATCH(CONCATENATE("NG ",TEXT($BQ553,"mmm-yyyy")),Curves!$11:$11,0)</f>
        <v>#N/A</v>
      </c>
      <c r="CO553" s="12" t="e">
        <f>MATCH(CONCATENATE("B ",TEXT($BQ553,"mmm-yyyy")),Curves!$11:$11,0)</f>
        <v>#N/A</v>
      </c>
      <c r="CP553" s="12" t="e">
        <f>MATCH(CONCATENATE("DISC ",TEXT($BQ553,"mmm-yyyy")),Curves!$11:$11,0)</f>
        <v>#N/A</v>
      </c>
      <c r="CQ553" s="12"/>
      <c r="CR553" s="12" t="e">
        <f>MATCH(CONCATENATE("NG ",TEXT($BR553,"mmm-yyyy")),Curves!$11:$11,0)</f>
        <v>#N/A</v>
      </c>
      <c r="CS553" s="12" t="e">
        <f>MATCH(CONCATENATE("B ",TEXT($BR553,"mmm-yyyy")),Curves!$11:$11,0)</f>
        <v>#N/A</v>
      </c>
      <c r="CT553" s="12" t="e">
        <f>MATCH(CONCATENATE("DISC ",TEXT($BR553,"mmm-yyyy")),Curves!$11:$11,0)</f>
        <v>#N/A</v>
      </c>
      <c r="CU553" s="12"/>
      <c r="CV553" s="12" t="e">
        <f>MATCH(CONCATENATE("NG ",TEXT($BS553,"mmm-yyyy")),Curves!$11:$11,0)</f>
        <v>#N/A</v>
      </c>
      <c r="CW553" s="12" t="e">
        <f>MATCH(CONCATENATE("B ",TEXT($BS553,"mmm-yyyy")),Curves!$11:$11,0)</f>
        <v>#N/A</v>
      </c>
      <c r="CX553" s="12" t="e">
        <f>MATCH(CONCATENATE("DISC ",TEXT($BS553,"mmm-yyyy")),Curves!$11:$11,0)</f>
        <v>#N/A</v>
      </c>
      <c r="CY553" s="12"/>
      <c r="CZ553" s="12" t="e">
        <f>MATCH(CONCATENATE("NG ",TEXT($BT553,"mmm-yyyy")),Curves!$11:$11,0)</f>
        <v>#N/A</v>
      </c>
      <c r="DA553" s="12" t="e">
        <f>MATCH(CONCATENATE("B ",TEXT($BT553,"mmm-yyyy")),Curves!$11:$11,0)</f>
        <v>#N/A</v>
      </c>
      <c r="DB553" s="12" t="e">
        <f>MATCH(CONCATENATE("DISC ",TEXT($BT553,"mmm-yyyy")),Curves!$11:$11,0)</f>
        <v>#N/A</v>
      </c>
      <c r="DC553" s="12"/>
      <c r="DD553" s="12" t="e">
        <f>MATCH(CONCATENATE("NG ",TEXT($BU553,"mmm-yyyy")),Curves!$11:$11,0)</f>
        <v>#N/A</v>
      </c>
      <c r="DE553" s="12" t="e">
        <f>MATCH(CONCATENATE("B ",TEXT($BU553,"mmm-yyyy")),Curves!$11:$11,0)</f>
        <v>#N/A</v>
      </c>
      <c r="DF553" s="12" t="e">
        <f>MATCH(CONCATENATE("DISC ",TEXT($BU553,"mmm-yyyy")),Curves!$11:$11,0)</f>
        <v>#N/A</v>
      </c>
      <c r="DG553" s="12"/>
      <c r="DH553" s="12" t="e">
        <f>MATCH(CONCATENATE("NG ",TEXT($BV553,"mmm-yyyy")),Curves!$11:$11,0)</f>
        <v>#N/A</v>
      </c>
      <c r="DI553" s="12" t="e">
        <f>MATCH(CONCATENATE("B ",TEXT($BV553,"mmm-yyyy")),Curves!$11:$11,0)</f>
        <v>#N/A</v>
      </c>
      <c r="DJ553" s="12" t="e">
        <f>MATCH(CONCATENATE("DISC ",TEXT($BV553,"mmm-yyyy")),Curves!$11:$11,0)</f>
        <v>#N/A</v>
      </c>
      <c r="DL553" s="12" t="e">
        <f>MATCH(CONCATENATE("NG ",TEXT($BW553,"mmm-yyyy")),Curves!$11:$11,0)</f>
        <v>#N/A</v>
      </c>
      <c r="DM553" s="12" t="e">
        <f>MATCH(CONCATENATE("B ",TEXT($BW553,"mmm-yyyy")),Curves!$11:$11,0)</f>
        <v>#N/A</v>
      </c>
      <c r="DN553" s="12" t="e">
        <f>MATCH(CONCATENATE("DISC ",TEXT($BW553,"mmm-yyyy")),Curves!$11:$11,0)</f>
        <v>#N/A</v>
      </c>
      <c r="DP553" s="12" t="e">
        <f>MATCH(CONCATENATE("NG ",TEXT($BX553,"mmm-yyyy")),Curves!$11:$11,0)</f>
        <v>#N/A</v>
      </c>
      <c r="DQ553" s="12" t="e">
        <f>MATCH(CONCATENATE("B ",TEXT($BX553,"mmm-yyyy")),Curves!$11:$11,0)</f>
        <v>#N/A</v>
      </c>
      <c r="DR553" s="12" t="e">
        <f>MATCH(CONCATENATE("DISC ",TEXT($BX553,"mmm-yyyy")),Curves!$11:$11,0)</f>
        <v>#N/A</v>
      </c>
    </row>
    <row r="554" spans="2:122" x14ac:dyDescent="0.2">
      <c r="B554" s="6" t="str">
        <f t="shared" si="638"/>
        <v/>
      </c>
      <c r="C554" s="28" t="str">
        <f>IF(Curves!C563&lt;&gt;"",Curves!C563,"")</f>
        <v/>
      </c>
      <c r="D554" s="10"/>
      <c r="E554" s="22" t="e">
        <f t="shared" si="639"/>
        <v>#N/A</v>
      </c>
      <c r="F554" s="22" t="e">
        <f t="shared" si="640"/>
        <v>#N/A</v>
      </c>
      <c r="G554" s="22" t="e">
        <f t="shared" si="641"/>
        <v>#N/A</v>
      </c>
      <c r="H554" s="22" t="e">
        <f t="shared" si="642"/>
        <v>#N/A</v>
      </c>
      <c r="I554" s="22" t="e">
        <f t="shared" si="643"/>
        <v>#N/A</v>
      </c>
      <c r="J554" s="22" t="e">
        <f t="shared" si="644"/>
        <v>#N/A</v>
      </c>
      <c r="K554" s="22" t="e">
        <f t="shared" si="645"/>
        <v>#N/A</v>
      </c>
      <c r="L554" s="22" t="e">
        <f t="shared" si="646"/>
        <v>#N/A</v>
      </c>
      <c r="M554" s="22" t="e">
        <f t="shared" si="647"/>
        <v>#N/A</v>
      </c>
      <c r="N554" s="22" t="e">
        <f t="shared" si="648"/>
        <v>#N/A</v>
      </c>
      <c r="O554" s="23" t="e">
        <f t="shared" si="649"/>
        <v>#N/A</v>
      </c>
      <c r="P554" s="22"/>
      <c r="Q554" s="50" t="e">
        <f t="shared" si="650"/>
        <v>#N/A</v>
      </c>
      <c r="R554" s="50" t="e">
        <f t="shared" si="629"/>
        <v>#N/A</v>
      </c>
      <c r="S554" s="51" t="e">
        <f t="shared" si="651"/>
        <v>#N/A</v>
      </c>
      <c r="U554" s="34" t="e">
        <f>INDEX(Curves!$A$12:$AZ$907,$CA554,CB554)</f>
        <v>#N/A</v>
      </c>
      <c r="V554" s="34" t="e">
        <f>INDEX(Curves!$A$12:$AZ$907,$CA554,CC554)</f>
        <v>#N/A</v>
      </c>
      <c r="W554" s="34" t="e">
        <f>INDEX(Curves!$A$12:$AZ$907,$CA554,CD554)</f>
        <v>#N/A</v>
      </c>
      <c r="X554" s="34"/>
      <c r="Y554" s="34" t="e">
        <f>INDEX(Curves!$A$12:$AZ$907,$CA554,CF554)</f>
        <v>#N/A</v>
      </c>
      <c r="Z554" s="34" t="e">
        <f>INDEX(Curves!$A$12:$AZ$907,$CA554,CG554)</f>
        <v>#N/A</v>
      </c>
      <c r="AA554" s="34" t="e">
        <f>INDEX(Curves!$A$12:$AZ$907,$CA554,CH554)</f>
        <v>#N/A</v>
      </c>
      <c r="AB554" s="34"/>
      <c r="AC554" s="34" t="e">
        <f>INDEX(Curves!$A$12:$AZ$907,$CA554,CJ554)</f>
        <v>#N/A</v>
      </c>
      <c r="AD554" s="34" t="e">
        <f>INDEX(Curves!$A$12:$AZ$907,$CA554,CK554)</f>
        <v>#N/A</v>
      </c>
      <c r="AE554" s="34" t="e">
        <f>INDEX(Curves!$A$12:$AZ$907,$CA554,CL554)</f>
        <v>#N/A</v>
      </c>
      <c r="AF554" s="34"/>
      <c r="AG554" s="34" t="e">
        <f>INDEX(Curves!$A$12:$AZ$907,$CA554,CN554)</f>
        <v>#N/A</v>
      </c>
      <c r="AH554" s="34" t="e">
        <f>INDEX(Curves!$A$12:$AZ$907,$CA554,CO554)</f>
        <v>#N/A</v>
      </c>
      <c r="AI554" s="34" t="e">
        <f>INDEX(Curves!$A$12:$AZ$907,$CA554,CP554)</f>
        <v>#N/A</v>
      </c>
      <c r="AJ554" s="34"/>
      <c r="AK554" s="34" t="e">
        <f>INDEX(Curves!$A$12:$AZ$907,$CA554,CR554)</f>
        <v>#N/A</v>
      </c>
      <c r="AL554" s="34" t="e">
        <f>INDEX(Curves!$A$12:$AZ$907,$CA554,CS554)</f>
        <v>#N/A</v>
      </c>
      <c r="AM554" s="34" t="e">
        <f>INDEX(Curves!$A$12:$AZ$907,$CA554,CT554)</f>
        <v>#N/A</v>
      </c>
      <c r="AN554" s="34"/>
      <c r="AO554" s="34" t="e">
        <f>INDEX(Curves!$A$12:$AZ$907,$CA554,CV554)</f>
        <v>#N/A</v>
      </c>
      <c r="AP554" s="34" t="e">
        <f>INDEX(Curves!$A$12:$AZ$907,$CA554,CW554)</f>
        <v>#N/A</v>
      </c>
      <c r="AQ554" s="34" t="e">
        <f>INDEX(Curves!$A$12:$AZ$907,$CA554,CX554)</f>
        <v>#N/A</v>
      </c>
      <c r="AR554" s="34"/>
      <c r="AS554" s="34" t="e">
        <f>INDEX(Curves!$A$12:$AZ$907,$CA554,CZ554)</f>
        <v>#N/A</v>
      </c>
      <c r="AT554" s="34" t="e">
        <f>INDEX(Curves!$A$12:$AZ$907,$CA554,DA554)</f>
        <v>#N/A</v>
      </c>
      <c r="AU554" s="34" t="e">
        <f>INDEX(Curves!$A$12:$AZ$907,$CA554,DB554)</f>
        <v>#N/A</v>
      </c>
      <c r="AV554" s="34"/>
      <c r="AW554" s="34" t="e">
        <f>INDEX(Curves!$A$12:$AZ$907,$CA554,DD554)</f>
        <v>#N/A</v>
      </c>
      <c r="AX554" s="34" t="e">
        <f>INDEX(Curves!$A$12:$AZ$907,$CA554,DE554)</f>
        <v>#N/A</v>
      </c>
      <c r="AY554" s="34" t="e">
        <f>INDEX(Curves!$A$12:$AZ$907,$CA554,DF554)</f>
        <v>#N/A</v>
      </c>
      <c r="AZ554" s="34"/>
      <c r="BA554" s="34" t="e">
        <f>INDEX(Curves!$A$12:$AZ$907,$CA554,DH554)</f>
        <v>#N/A</v>
      </c>
      <c r="BB554" s="34" t="e">
        <f>INDEX(Curves!$A$12:$AZ$907,$CA554,DI554)</f>
        <v>#N/A</v>
      </c>
      <c r="BC554" s="34" t="e">
        <f>INDEX(Curves!$A$12:$AZ$907,$CA554,DJ554)</f>
        <v>#N/A</v>
      </c>
      <c r="BD554" s="34"/>
      <c r="BE554" s="34" t="e">
        <f>INDEX(Curves!$A$12:$AZ$907,$CA554,DL554)</f>
        <v>#N/A</v>
      </c>
      <c r="BF554" s="34" t="e">
        <f>INDEX(Curves!$A$12:$AZ$907,$CA554,DM554)</f>
        <v>#N/A</v>
      </c>
      <c r="BG554" s="34" t="e">
        <f>INDEX(Curves!$A$12:$AZ$907,$CA554,DN554)</f>
        <v>#N/A</v>
      </c>
      <c r="BH554" s="34"/>
      <c r="BI554" s="34" t="e">
        <f>INDEX(Curves!$A$12:$AZ$907,$CA554,DP554)</f>
        <v>#N/A</v>
      </c>
      <c r="BJ554" s="34" t="e">
        <f>INDEX(Curves!$A$12:$AZ$907,$CA554,DQ554)</f>
        <v>#N/A</v>
      </c>
      <c r="BK554" s="34" t="e">
        <f>INDEX(Curves!$A$12:$AZ$907,$CA554,DR554)</f>
        <v>#N/A</v>
      </c>
      <c r="BL554"/>
      <c r="BM554"/>
      <c r="BU554" s="10"/>
      <c r="BV554" s="10"/>
      <c r="BW554" s="10"/>
      <c r="CA554" s="12" t="e">
        <f>MATCH(C554,Curves!$C$12:$C$433,0)</f>
        <v>#N/A</v>
      </c>
      <c r="CB554" s="12" t="e">
        <f>MATCH(CONCATENATE("NG ",TEXT($BN554,"mmm-yyyy")),Curves!$11:$11,0)</f>
        <v>#N/A</v>
      </c>
      <c r="CC554" s="12" t="e">
        <f>MATCH(CONCATENATE("B ",TEXT($BN554,"mmm-yyyy")),Curves!$11:$11,0)</f>
        <v>#N/A</v>
      </c>
      <c r="CD554" s="12" t="e">
        <f>MATCH(CONCATENATE("DISC ",TEXT($BN554,"mmm-yyyy")),Curves!$11:$11,0)</f>
        <v>#N/A</v>
      </c>
      <c r="CE554" s="12"/>
      <c r="CF554" s="12" t="e">
        <f>MATCH(CONCATENATE("NG ",TEXT($BO554,"mmm-yyyy")),Curves!$11:$11,0)</f>
        <v>#N/A</v>
      </c>
      <c r="CG554" s="12" t="e">
        <f>MATCH(CONCATENATE("B ",TEXT($BO554,"mmm-yyyy")),Curves!$11:$11,0)</f>
        <v>#N/A</v>
      </c>
      <c r="CH554" s="12" t="e">
        <f>MATCH(CONCATENATE("DISC ",TEXT($BO554,"mmm-yyyy")),Curves!$11:$11,0)</f>
        <v>#N/A</v>
      </c>
      <c r="CI554" s="12"/>
      <c r="CJ554" s="12" t="e">
        <f>MATCH(CONCATENATE("NG ",TEXT($BP554,"mmm-yyyy")),Curves!$11:$11,0)</f>
        <v>#N/A</v>
      </c>
      <c r="CK554" s="12" t="e">
        <f>MATCH(CONCATENATE("B ",TEXT($BP554,"mmm-yyyy")),Curves!$11:$11,0)</f>
        <v>#N/A</v>
      </c>
      <c r="CL554" s="12" t="e">
        <f>MATCH(CONCATENATE("DISC ",TEXT($BP554,"mmm-yyyy")),Curves!$11:$11,0)</f>
        <v>#N/A</v>
      </c>
      <c r="CM554" s="12"/>
      <c r="CN554" s="12" t="e">
        <f>MATCH(CONCATENATE("NG ",TEXT($BQ554,"mmm-yyyy")),Curves!$11:$11,0)</f>
        <v>#N/A</v>
      </c>
      <c r="CO554" s="12" t="e">
        <f>MATCH(CONCATENATE("B ",TEXT($BQ554,"mmm-yyyy")),Curves!$11:$11,0)</f>
        <v>#N/A</v>
      </c>
      <c r="CP554" s="12" t="e">
        <f>MATCH(CONCATENATE("DISC ",TEXT($BQ554,"mmm-yyyy")),Curves!$11:$11,0)</f>
        <v>#N/A</v>
      </c>
      <c r="CQ554" s="12"/>
      <c r="CR554" s="12" t="e">
        <f>MATCH(CONCATENATE("NG ",TEXT($BR554,"mmm-yyyy")),Curves!$11:$11,0)</f>
        <v>#N/A</v>
      </c>
      <c r="CS554" s="12" t="e">
        <f>MATCH(CONCATENATE("B ",TEXT($BR554,"mmm-yyyy")),Curves!$11:$11,0)</f>
        <v>#N/A</v>
      </c>
      <c r="CT554" s="12" t="e">
        <f>MATCH(CONCATENATE("DISC ",TEXT($BR554,"mmm-yyyy")),Curves!$11:$11,0)</f>
        <v>#N/A</v>
      </c>
      <c r="CU554" s="12"/>
      <c r="CV554" s="12" t="e">
        <f>MATCH(CONCATENATE("NG ",TEXT($BS554,"mmm-yyyy")),Curves!$11:$11,0)</f>
        <v>#N/A</v>
      </c>
      <c r="CW554" s="12" t="e">
        <f>MATCH(CONCATENATE("B ",TEXT($BS554,"mmm-yyyy")),Curves!$11:$11,0)</f>
        <v>#N/A</v>
      </c>
      <c r="CX554" s="12" t="e">
        <f>MATCH(CONCATENATE("DISC ",TEXT($BS554,"mmm-yyyy")),Curves!$11:$11,0)</f>
        <v>#N/A</v>
      </c>
      <c r="CY554" s="12"/>
      <c r="CZ554" s="12" t="e">
        <f>MATCH(CONCATENATE("NG ",TEXT($BT554,"mmm-yyyy")),Curves!$11:$11,0)</f>
        <v>#N/A</v>
      </c>
      <c r="DA554" s="12" t="e">
        <f>MATCH(CONCATENATE("B ",TEXT($BT554,"mmm-yyyy")),Curves!$11:$11,0)</f>
        <v>#N/A</v>
      </c>
      <c r="DB554" s="12" t="e">
        <f>MATCH(CONCATENATE("DISC ",TEXT($BT554,"mmm-yyyy")),Curves!$11:$11,0)</f>
        <v>#N/A</v>
      </c>
      <c r="DC554" s="12"/>
      <c r="DD554" s="12" t="e">
        <f>MATCH(CONCATENATE("NG ",TEXT($BU554,"mmm-yyyy")),Curves!$11:$11,0)</f>
        <v>#N/A</v>
      </c>
      <c r="DE554" s="12" t="e">
        <f>MATCH(CONCATENATE("B ",TEXT($BU554,"mmm-yyyy")),Curves!$11:$11,0)</f>
        <v>#N/A</v>
      </c>
      <c r="DF554" s="12" t="e">
        <f>MATCH(CONCATENATE("DISC ",TEXT($BU554,"mmm-yyyy")),Curves!$11:$11,0)</f>
        <v>#N/A</v>
      </c>
      <c r="DG554" s="12"/>
      <c r="DH554" s="12" t="e">
        <f>MATCH(CONCATENATE("NG ",TEXT($BV554,"mmm-yyyy")),Curves!$11:$11,0)</f>
        <v>#N/A</v>
      </c>
      <c r="DI554" s="12" t="e">
        <f>MATCH(CONCATENATE("B ",TEXT($BV554,"mmm-yyyy")),Curves!$11:$11,0)</f>
        <v>#N/A</v>
      </c>
      <c r="DJ554" s="12" t="e">
        <f>MATCH(CONCATENATE("DISC ",TEXT($BV554,"mmm-yyyy")),Curves!$11:$11,0)</f>
        <v>#N/A</v>
      </c>
      <c r="DL554" s="12" t="e">
        <f>MATCH(CONCATENATE("NG ",TEXT($BW554,"mmm-yyyy")),Curves!$11:$11,0)</f>
        <v>#N/A</v>
      </c>
      <c r="DM554" s="12" t="e">
        <f>MATCH(CONCATENATE("B ",TEXT($BW554,"mmm-yyyy")),Curves!$11:$11,0)</f>
        <v>#N/A</v>
      </c>
      <c r="DN554" s="12" t="e">
        <f>MATCH(CONCATENATE("DISC ",TEXT($BW554,"mmm-yyyy")),Curves!$11:$11,0)</f>
        <v>#N/A</v>
      </c>
      <c r="DP554" s="12" t="e">
        <f>MATCH(CONCATENATE("NG ",TEXT($BX554,"mmm-yyyy")),Curves!$11:$11,0)</f>
        <v>#N/A</v>
      </c>
      <c r="DQ554" s="12" t="e">
        <f>MATCH(CONCATENATE("B ",TEXT($BX554,"mmm-yyyy")),Curves!$11:$11,0)</f>
        <v>#N/A</v>
      </c>
      <c r="DR554" s="12" t="e">
        <f>MATCH(CONCATENATE("DISC ",TEXT($BX554,"mmm-yyyy")),Curves!$11:$11,0)</f>
        <v>#N/A</v>
      </c>
    </row>
    <row r="555" spans="2:122" x14ac:dyDescent="0.2">
      <c r="B555" s="6" t="str">
        <f t="shared" si="638"/>
        <v/>
      </c>
      <c r="C555" s="28" t="str">
        <f>IF(Curves!C564&lt;&gt;"",Curves!C564,"")</f>
        <v/>
      </c>
      <c r="D555" s="10"/>
      <c r="E555" s="22" t="e">
        <f t="shared" si="639"/>
        <v>#N/A</v>
      </c>
      <c r="F555" s="22" t="e">
        <f t="shared" si="640"/>
        <v>#N/A</v>
      </c>
      <c r="G555" s="22" t="e">
        <f t="shared" si="641"/>
        <v>#N/A</v>
      </c>
      <c r="H555" s="22" t="e">
        <f t="shared" si="642"/>
        <v>#N/A</v>
      </c>
      <c r="I555" s="22" t="e">
        <f t="shared" si="643"/>
        <v>#N/A</v>
      </c>
      <c r="J555" s="22" t="e">
        <f t="shared" si="644"/>
        <v>#N/A</v>
      </c>
      <c r="K555" s="22" t="e">
        <f t="shared" si="645"/>
        <v>#N/A</v>
      </c>
      <c r="L555" s="22" t="e">
        <f t="shared" si="646"/>
        <v>#N/A</v>
      </c>
      <c r="M555" s="22" t="e">
        <f t="shared" si="647"/>
        <v>#N/A</v>
      </c>
      <c r="N555" s="22" t="e">
        <f t="shared" si="648"/>
        <v>#N/A</v>
      </c>
      <c r="O555" s="23" t="e">
        <f t="shared" si="649"/>
        <v>#N/A</v>
      </c>
      <c r="P555" s="22"/>
      <c r="Q555" s="50" t="e">
        <f t="shared" si="650"/>
        <v>#N/A</v>
      </c>
      <c r="R555" s="50" t="e">
        <f t="shared" si="629"/>
        <v>#N/A</v>
      </c>
      <c r="S555" s="51" t="e">
        <f t="shared" si="651"/>
        <v>#N/A</v>
      </c>
      <c r="U555" s="34" t="e">
        <f>INDEX(Curves!$A$12:$AZ$907,$CA555,CB555)</f>
        <v>#N/A</v>
      </c>
      <c r="V555" s="34" t="e">
        <f>INDEX(Curves!$A$12:$AZ$907,$CA555,CC555)</f>
        <v>#N/A</v>
      </c>
      <c r="W555" s="34" t="e">
        <f>INDEX(Curves!$A$12:$AZ$907,$CA555,CD555)</f>
        <v>#N/A</v>
      </c>
      <c r="X555" s="34"/>
      <c r="Y555" s="34" t="e">
        <f>INDEX(Curves!$A$12:$AZ$907,$CA555,CF555)</f>
        <v>#N/A</v>
      </c>
      <c r="Z555" s="34" t="e">
        <f>INDEX(Curves!$A$12:$AZ$907,$CA555,CG555)</f>
        <v>#N/A</v>
      </c>
      <c r="AA555" s="34" t="e">
        <f>INDEX(Curves!$A$12:$AZ$907,$CA555,CH555)</f>
        <v>#N/A</v>
      </c>
      <c r="AB555" s="34"/>
      <c r="AC555" s="34" t="e">
        <f>INDEX(Curves!$A$12:$AZ$907,$CA555,CJ555)</f>
        <v>#N/A</v>
      </c>
      <c r="AD555" s="34" t="e">
        <f>INDEX(Curves!$A$12:$AZ$907,$CA555,CK555)</f>
        <v>#N/A</v>
      </c>
      <c r="AE555" s="34" t="e">
        <f>INDEX(Curves!$A$12:$AZ$907,$CA555,CL555)</f>
        <v>#N/A</v>
      </c>
      <c r="AF555" s="34"/>
      <c r="AG555" s="34" t="e">
        <f>INDEX(Curves!$A$12:$AZ$907,$CA555,CN555)</f>
        <v>#N/A</v>
      </c>
      <c r="AH555" s="34" t="e">
        <f>INDEX(Curves!$A$12:$AZ$907,$CA555,CO555)</f>
        <v>#N/A</v>
      </c>
      <c r="AI555" s="34" t="e">
        <f>INDEX(Curves!$A$12:$AZ$907,$CA555,CP555)</f>
        <v>#N/A</v>
      </c>
      <c r="AJ555" s="34"/>
      <c r="AK555" s="34" t="e">
        <f>INDEX(Curves!$A$12:$AZ$907,$CA555,CR555)</f>
        <v>#N/A</v>
      </c>
      <c r="AL555" s="34" t="e">
        <f>INDEX(Curves!$A$12:$AZ$907,$CA555,CS555)</f>
        <v>#N/A</v>
      </c>
      <c r="AM555" s="34" t="e">
        <f>INDEX(Curves!$A$12:$AZ$907,$CA555,CT555)</f>
        <v>#N/A</v>
      </c>
      <c r="AN555" s="34"/>
      <c r="AO555" s="34" t="e">
        <f>INDEX(Curves!$A$12:$AZ$907,$CA555,CV555)</f>
        <v>#N/A</v>
      </c>
      <c r="AP555" s="34" t="e">
        <f>INDEX(Curves!$A$12:$AZ$907,$CA555,CW555)</f>
        <v>#N/A</v>
      </c>
      <c r="AQ555" s="34" t="e">
        <f>INDEX(Curves!$A$12:$AZ$907,$CA555,CX555)</f>
        <v>#N/A</v>
      </c>
      <c r="AR555" s="34"/>
      <c r="AS555" s="34" t="e">
        <f>INDEX(Curves!$A$12:$AZ$907,$CA555,CZ555)</f>
        <v>#N/A</v>
      </c>
      <c r="AT555" s="34" t="e">
        <f>INDEX(Curves!$A$12:$AZ$907,$CA555,DA555)</f>
        <v>#N/A</v>
      </c>
      <c r="AU555" s="34" t="e">
        <f>INDEX(Curves!$A$12:$AZ$907,$CA555,DB555)</f>
        <v>#N/A</v>
      </c>
      <c r="AV555" s="34"/>
      <c r="AW555" s="34" t="e">
        <f>INDEX(Curves!$A$12:$AZ$907,$CA555,DD555)</f>
        <v>#N/A</v>
      </c>
      <c r="AX555" s="34" t="e">
        <f>INDEX(Curves!$A$12:$AZ$907,$CA555,DE555)</f>
        <v>#N/A</v>
      </c>
      <c r="AY555" s="34" t="e">
        <f>INDEX(Curves!$A$12:$AZ$907,$CA555,DF555)</f>
        <v>#N/A</v>
      </c>
      <c r="AZ555" s="34"/>
      <c r="BA555" s="34" t="e">
        <f>INDEX(Curves!$A$12:$AZ$907,$CA555,DH555)</f>
        <v>#N/A</v>
      </c>
      <c r="BB555" s="34" t="e">
        <f>INDEX(Curves!$A$12:$AZ$907,$CA555,DI555)</f>
        <v>#N/A</v>
      </c>
      <c r="BC555" s="34" t="e">
        <f>INDEX(Curves!$A$12:$AZ$907,$CA555,DJ555)</f>
        <v>#N/A</v>
      </c>
      <c r="BD555" s="34"/>
      <c r="BE555" s="34" t="e">
        <f>INDEX(Curves!$A$12:$AZ$907,$CA555,DL555)</f>
        <v>#N/A</v>
      </c>
      <c r="BF555" s="34" t="e">
        <f>INDEX(Curves!$A$12:$AZ$907,$CA555,DM555)</f>
        <v>#N/A</v>
      </c>
      <c r="BG555" s="34" t="e">
        <f>INDEX(Curves!$A$12:$AZ$907,$CA555,DN555)</f>
        <v>#N/A</v>
      </c>
      <c r="BH555" s="34"/>
      <c r="BI555" s="34" t="e">
        <f>INDEX(Curves!$A$12:$AZ$907,$CA555,DP555)</f>
        <v>#N/A</v>
      </c>
      <c r="BJ555" s="34" t="e">
        <f>INDEX(Curves!$A$12:$AZ$907,$CA555,DQ555)</f>
        <v>#N/A</v>
      </c>
      <c r="BK555" s="34" t="e">
        <f>INDEX(Curves!$A$12:$AZ$907,$CA555,DR555)</f>
        <v>#N/A</v>
      </c>
      <c r="BL555"/>
      <c r="BM555"/>
      <c r="BU555" s="10"/>
      <c r="BV555" s="10"/>
      <c r="BW555" s="10"/>
      <c r="CA555" s="12" t="e">
        <f>MATCH(C555,Curves!$C$12:$C$433,0)</f>
        <v>#N/A</v>
      </c>
      <c r="CB555" s="12" t="e">
        <f>MATCH(CONCATENATE("NG ",TEXT($BN555,"mmm-yyyy")),Curves!$11:$11,0)</f>
        <v>#N/A</v>
      </c>
      <c r="CC555" s="12" t="e">
        <f>MATCH(CONCATENATE("B ",TEXT($BN555,"mmm-yyyy")),Curves!$11:$11,0)</f>
        <v>#N/A</v>
      </c>
      <c r="CD555" s="12" t="e">
        <f>MATCH(CONCATENATE("DISC ",TEXT($BN555,"mmm-yyyy")),Curves!$11:$11,0)</f>
        <v>#N/A</v>
      </c>
      <c r="CE555" s="12"/>
      <c r="CF555" s="12" t="e">
        <f>MATCH(CONCATENATE("NG ",TEXT($BO555,"mmm-yyyy")),Curves!$11:$11,0)</f>
        <v>#N/A</v>
      </c>
      <c r="CG555" s="12" t="e">
        <f>MATCH(CONCATENATE("B ",TEXT($BO555,"mmm-yyyy")),Curves!$11:$11,0)</f>
        <v>#N/A</v>
      </c>
      <c r="CH555" s="12" t="e">
        <f>MATCH(CONCATENATE("DISC ",TEXT($BO555,"mmm-yyyy")),Curves!$11:$11,0)</f>
        <v>#N/A</v>
      </c>
      <c r="CI555" s="12"/>
      <c r="CJ555" s="12" t="e">
        <f>MATCH(CONCATENATE("NG ",TEXT($BP555,"mmm-yyyy")),Curves!$11:$11,0)</f>
        <v>#N/A</v>
      </c>
      <c r="CK555" s="12" t="e">
        <f>MATCH(CONCATENATE("B ",TEXT($BP555,"mmm-yyyy")),Curves!$11:$11,0)</f>
        <v>#N/A</v>
      </c>
      <c r="CL555" s="12" t="e">
        <f>MATCH(CONCATENATE("DISC ",TEXT($BP555,"mmm-yyyy")),Curves!$11:$11,0)</f>
        <v>#N/A</v>
      </c>
      <c r="CM555" s="12"/>
      <c r="CN555" s="12" t="e">
        <f>MATCH(CONCATENATE("NG ",TEXT($BQ555,"mmm-yyyy")),Curves!$11:$11,0)</f>
        <v>#N/A</v>
      </c>
      <c r="CO555" s="12" t="e">
        <f>MATCH(CONCATENATE("B ",TEXT($BQ555,"mmm-yyyy")),Curves!$11:$11,0)</f>
        <v>#N/A</v>
      </c>
      <c r="CP555" s="12" t="e">
        <f>MATCH(CONCATENATE("DISC ",TEXT($BQ555,"mmm-yyyy")),Curves!$11:$11,0)</f>
        <v>#N/A</v>
      </c>
      <c r="CQ555" s="12"/>
      <c r="CR555" s="12" t="e">
        <f>MATCH(CONCATENATE("NG ",TEXT($BR555,"mmm-yyyy")),Curves!$11:$11,0)</f>
        <v>#N/A</v>
      </c>
      <c r="CS555" s="12" t="e">
        <f>MATCH(CONCATENATE("B ",TEXT($BR555,"mmm-yyyy")),Curves!$11:$11,0)</f>
        <v>#N/A</v>
      </c>
      <c r="CT555" s="12" t="e">
        <f>MATCH(CONCATENATE("DISC ",TEXT($BR555,"mmm-yyyy")),Curves!$11:$11,0)</f>
        <v>#N/A</v>
      </c>
      <c r="CU555" s="12"/>
      <c r="CV555" s="12" t="e">
        <f>MATCH(CONCATENATE("NG ",TEXT($BS555,"mmm-yyyy")),Curves!$11:$11,0)</f>
        <v>#N/A</v>
      </c>
      <c r="CW555" s="12" t="e">
        <f>MATCH(CONCATENATE("B ",TEXT($BS555,"mmm-yyyy")),Curves!$11:$11,0)</f>
        <v>#N/A</v>
      </c>
      <c r="CX555" s="12" t="e">
        <f>MATCH(CONCATENATE("DISC ",TEXT($BS555,"mmm-yyyy")),Curves!$11:$11,0)</f>
        <v>#N/A</v>
      </c>
      <c r="CY555" s="12"/>
      <c r="CZ555" s="12" t="e">
        <f>MATCH(CONCATENATE("NG ",TEXT($BT555,"mmm-yyyy")),Curves!$11:$11,0)</f>
        <v>#N/A</v>
      </c>
      <c r="DA555" s="12" t="e">
        <f>MATCH(CONCATENATE("B ",TEXT($BT555,"mmm-yyyy")),Curves!$11:$11,0)</f>
        <v>#N/A</v>
      </c>
      <c r="DB555" s="12" t="e">
        <f>MATCH(CONCATENATE("DISC ",TEXT($BT555,"mmm-yyyy")),Curves!$11:$11,0)</f>
        <v>#N/A</v>
      </c>
      <c r="DC555" s="12"/>
      <c r="DD555" s="12" t="e">
        <f>MATCH(CONCATENATE("NG ",TEXT($BU555,"mmm-yyyy")),Curves!$11:$11,0)</f>
        <v>#N/A</v>
      </c>
      <c r="DE555" s="12" t="e">
        <f>MATCH(CONCATENATE("B ",TEXT($BU555,"mmm-yyyy")),Curves!$11:$11,0)</f>
        <v>#N/A</v>
      </c>
      <c r="DF555" s="12" t="e">
        <f>MATCH(CONCATENATE("DISC ",TEXT($BU555,"mmm-yyyy")),Curves!$11:$11,0)</f>
        <v>#N/A</v>
      </c>
      <c r="DG555" s="12"/>
      <c r="DH555" s="12" t="e">
        <f>MATCH(CONCATENATE("NG ",TEXT($BV555,"mmm-yyyy")),Curves!$11:$11,0)</f>
        <v>#N/A</v>
      </c>
      <c r="DI555" s="12" t="e">
        <f>MATCH(CONCATENATE("B ",TEXT($BV555,"mmm-yyyy")),Curves!$11:$11,0)</f>
        <v>#N/A</v>
      </c>
      <c r="DJ555" s="12" t="e">
        <f>MATCH(CONCATENATE("DISC ",TEXT($BV555,"mmm-yyyy")),Curves!$11:$11,0)</f>
        <v>#N/A</v>
      </c>
      <c r="DL555" s="12" t="e">
        <f>MATCH(CONCATENATE("NG ",TEXT($BW555,"mmm-yyyy")),Curves!$11:$11,0)</f>
        <v>#N/A</v>
      </c>
      <c r="DM555" s="12" t="e">
        <f>MATCH(CONCATENATE("B ",TEXT($BW555,"mmm-yyyy")),Curves!$11:$11,0)</f>
        <v>#N/A</v>
      </c>
      <c r="DN555" s="12" t="e">
        <f>MATCH(CONCATENATE("DISC ",TEXT($BW555,"mmm-yyyy")),Curves!$11:$11,0)</f>
        <v>#N/A</v>
      </c>
      <c r="DP555" s="12" t="e">
        <f>MATCH(CONCATENATE("NG ",TEXT($BX555,"mmm-yyyy")),Curves!$11:$11,0)</f>
        <v>#N/A</v>
      </c>
      <c r="DQ555" s="12" t="e">
        <f>MATCH(CONCATENATE("B ",TEXT($BX555,"mmm-yyyy")),Curves!$11:$11,0)</f>
        <v>#N/A</v>
      </c>
      <c r="DR555" s="12" t="e">
        <f>MATCH(CONCATENATE("DISC ",TEXT($BX555,"mmm-yyyy")),Curves!$11:$11,0)</f>
        <v>#N/A</v>
      </c>
    </row>
    <row r="556" spans="2:122" x14ac:dyDescent="0.2">
      <c r="B556" s="6" t="str">
        <f t="shared" si="638"/>
        <v/>
      </c>
      <c r="C556" s="28" t="str">
        <f>IF(Curves!C565&lt;&gt;"",Curves!C565,"")</f>
        <v/>
      </c>
      <c r="D556" s="10"/>
      <c r="E556" s="22" t="e">
        <f t="shared" si="639"/>
        <v>#N/A</v>
      </c>
      <c r="F556" s="22" t="e">
        <f t="shared" si="640"/>
        <v>#N/A</v>
      </c>
      <c r="G556" s="22" t="e">
        <f t="shared" si="641"/>
        <v>#N/A</v>
      </c>
      <c r="H556" s="22" t="e">
        <f t="shared" si="642"/>
        <v>#N/A</v>
      </c>
      <c r="I556" s="22" t="e">
        <f t="shared" si="643"/>
        <v>#N/A</v>
      </c>
      <c r="J556" s="22" t="e">
        <f t="shared" si="644"/>
        <v>#N/A</v>
      </c>
      <c r="K556" s="22" t="e">
        <f t="shared" si="645"/>
        <v>#N/A</v>
      </c>
      <c r="L556" s="22" t="e">
        <f t="shared" si="646"/>
        <v>#N/A</v>
      </c>
      <c r="M556" s="22" t="e">
        <f t="shared" si="647"/>
        <v>#N/A</v>
      </c>
      <c r="N556" s="22" t="e">
        <f t="shared" si="648"/>
        <v>#N/A</v>
      </c>
      <c r="O556" s="23" t="e">
        <f t="shared" si="649"/>
        <v>#N/A</v>
      </c>
      <c r="P556" s="22"/>
      <c r="Q556" s="50" t="e">
        <f t="shared" si="650"/>
        <v>#N/A</v>
      </c>
      <c r="R556" s="50" t="e">
        <f t="shared" si="629"/>
        <v>#N/A</v>
      </c>
      <c r="S556" s="51" t="e">
        <f t="shared" si="651"/>
        <v>#N/A</v>
      </c>
      <c r="U556" s="34" t="e">
        <f>INDEX(Curves!$A$12:$AZ$907,$CA556,CB556)</f>
        <v>#N/A</v>
      </c>
      <c r="V556" s="34" t="e">
        <f>INDEX(Curves!$A$12:$AZ$907,$CA556,CC556)</f>
        <v>#N/A</v>
      </c>
      <c r="W556" s="34" t="e">
        <f>INDEX(Curves!$A$12:$AZ$907,$CA556,CD556)</f>
        <v>#N/A</v>
      </c>
      <c r="X556" s="34"/>
      <c r="Y556" s="34" t="e">
        <f>INDEX(Curves!$A$12:$AZ$907,$CA556,CF556)</f>
        <v>#N/A</v>
      </c>
      <c r="Z556" s="34" t="e">
        <f>INDEX(Curves!$A$12:$AZ$907,$CA556,CG556)</f>
        <v>#N/A</v>
      </c>
      <c r="AA556" s="34" t="e">
        <f>INDEX(Curves!$A$12:$AZ$907,$CA556,CH556)</f>
        <v>#N/A</v>
      </c>
      <c r="AB556" s="34"/>
      <c r="AC556" s="34" t="e">
        <f>INDEX(Curves!$A$12:$AZ$907,$CA556,CJ556)</f>
        <v>#N/A</v>
      </c>
      <c r="AD556" s="34" t="e">
        <f>INDEX(Curves!$A$12:$AZ$907,$CA556,CK556)</f>
        <v>#N/A</v>
      </c>
      <c r="AE556" s="34" t="e">
        <f>INDEX(Curves!$A$12:$AZ$907,$CA556,CL556)</f>
        <v>#N/A</v>
      </c>
      <c r="AF556" s="34"/>
      <c r="AG556" s="34" t="e">
        <f>INDEX(Curves!$A$12:$AZ$907,$CA556,CN556)</f>
        <v>#N/A</v>
      </c>
      <c r="AH556" s="34" t="e">
        <f>INDEX(Curves!$A$12:$AZ$907,$CA556,CO556)</f>
        <v>#N/A</v>
      </c>
      <c r="AI556" s="34" t="e">
        <f>INDEX(Curves!$A$12:$AZ$907,$CA556,CP556)</f>
        <v>#N/A</v>
      </c>
      <c r="AJ556" s="34"/>
      <c r="AK556" s="34" t="e">
        <f>INDEX(Curves!$A$12:$AZ$907,$CA556,CR556)</f>
        <v>#N/A</v>
      </c>
      <c r="AL556" s="34" t="e">
        <f>INDEX(Curves!$A$12:$AZ$907,$CA556,CS556)</f>
        <v>#N/A</v>
      </c>
      <c r="AM556" s="34" t="e">
        <f>INDEX(Curves!$A$12:$AZ$907,$CA556,CT556)</f>
        <v>#N/A</v>
      </c>
      <c r="AN556" s="34"/>
      <c r="AO556" s="34" t="e">
        <f>INDEX(Curves!$A$12:$AZ$907,$CA556,CV556)</f>
        <v>#N/A</v>
      </c>
      <c r="AP556" s="34" t="e">
        <f>INDEX(Curves!$A$12:$AZ$907,$CA556,CW556)</f>
        <v>#N/A</v>
      </c>
      <c r="AQ556" s="34" t="e">
        <f>INDEX(Curves!$A$12:$AZ$907,$CA556,CX556)</f>
        <v>#N/A</v>
      </c>
      <c r="AR556" s="34"/>
      <c r="AS556" s="34" t="e">
        <f>INDEX(Curves!$A$12:$AZ$907,$CA556,CZ556)</f>
        <v>#N/A</v>
      </c>
      <c r="AT556" s="34" t="e">
        <f>INDEX(Curves!$A$12:$AZ$907,$CA556,DA556)</f>
        <v>#N/A</v>
      </c>
      <c r="AU556" s="34" t="e">
        <f>INDEX(Curves!$A$12:$AZ$907,$CA556,DB556)</f>
        <v>#N/A</v>
      </c>
      <c r="AV556" s="34"/>
      <c r="AW556" s="34" t="e">
        <f>INDEX(Curves!$A$12:$AZ$907,$CA556,DD556)</f>
        <v>#N/A</v>
      </c>
      <c r="AX556" s="34" t="e">
        <f>INDEX(Curves!$A$12:$AZ$907,$CA556,DE556)</f>
        <v>#N/A</v>
      </c>
      <c r="AY556" s="34" t="e">
        <f>INDEX(Curves!$A$12:$AZ$907,$CA556,DF556)</f>
        <v>#N/A</v>
      </c>
      <c r="AZ556" s="34"/>
      <c r="BA556" s="34" t="e">
        <f>INDEX(Curves!$A$12:$AZ$907,$CA556,DH556)</f>
        <v>#N/A</v>
      </c>
      <c r="BB556" s="34" t="e">
        <f>INDEX(Curves!$A$12:$AZ$907,$CA556,DI556)</f>
        <v>#N/A</v>
      </c>
      <c r="BC556" s="34" t="e">
        <f>INDEX(Curves!$A$12:$AZ$907,$CA556,DJ556)</f>
        <v>#N/A</v>
      </c>
      <c r="BD556" s="34"/>
      <c r="BE556" s="34" t="e">
        <f>INDEX(Curves!$A$12:$AZ$907,$CA556,DL556)</f>
        <v>#N/A</v>
      </c>
      <c r="BF556" s="34" t="e">
        <f>INDEX(Curves!$A$12:$AZ$907,$CA556,DM556)</f>
        <v>#N/A</v>
      </c>
      <c r="BG556" s="34" t="e">
        <f>INDEX(Curves!$A$12:$AZ$907,$CA556,DN556)</f>
        <v>#N/A</v>
      </c>
      <c r="BH556" s="34"/>
      <c r="BI556" s="34" t="e">
        <f>INDEX(Curves!$A$12:$AZ$907,$CA556,DP556)</f>
        <v>#N/A</v>
      </c>
      <c r="BJ556" s="34" t="e">
        <f>INDEX(Curves!$A$12:$AZ$907,$CA556,DQ556)</f>
        <v>#N/A</v>
      </c>
      <c r="BK556" s="34" t="e">
        <f>INDEX(Curves!$A$12:$AZ$907,$CA556,DR556)</f>
        <v>#N/A</v>
      </c>
      <c r="BL556"/>
      <c r="BM556"/>
      <c r="BU556" s="10"/>
      <c r="BV556" s="10"/>
      <c r="BW556" s="10"/>
      <c r="CA556" s="12" t="e">
        <f>MATCH(C556,Curves!$C$12:$C$433,0)</f>
        <v>#N/A</v>
      </c>
      <c r="CB556" s="12" t="e">
        <f>MATCH(CONCATENATE("NG ",TEXT($BN556,"mmm-yyyy")),Curves!$11:$11,0)</f>
        <v>#N/A</v>
      </c>
      <c r="CC556" s="12" t="e">
        <f>MATCH(CONCATENATE("B ",TEXT($BN556,"mmm-yyyy")),Curves!$11:$11,0)</f>
        <v>#N/A</v>
      </c>
      <c r="CD556" s="12" t="e">
        <f>MATCH(CONCATENATE("DISC ",TEXT($BN556,"mmm-yyyy")),Curves!$11:$11,0)</f>
        <v>#N/A</v>
      </c>
      <c r="CE556" s="12"/>
      <c r="CF556" s="12" t="e">
        <f>MATCH(CONCATENATE("NG ",TEXT($BO556,"mmm-yyyy")),Curves!$11:$11,0)</f>
        <v>#N/A</v>
      </c>
      <c r="CG556" s="12" t="e">
        <f>MATCH(CONCATENATE("B ",TEXT($BO556,"mmm-yyyy")),Curves!$11:$11,0)</f>
        <v>#N/A</v>
      </c>
      <c r="CH556" s="12" t="e">
        <f>MATCH(CONCATENATE("DISC ",TEXT($BO556,"mmm-yyyy")),Curves!$11:$11,0)</f>
        <v>#N/A</v>
      </c>
      <c r="CI556" s="12"/>
      <c r="CJ556" s="12" t="e">
        <f>MATCH(CONCATENATE("NG ",TEXT($BP556,"mmm-yyyy")),Curves!$11:$11,0)</f>
        <v>#N/A</v>
      </c>
      <c r="CK556" s="12" t="e">
        <f>MATCH(CONCATENATE("B ",TEXT($BP556,"mmm-yyyy")),Curves!$11:$11,0)</f>
        <v>#N/A</v>
      </c>
      <c r="CL556" s="12" t="e">
        <f>MATCH(CONCATENATE("DISC ",TEXT($BP556,"mmm-yyyy")),Curves!$11:$11,0)</f>
        <v>#N/A</v>
      </c>
      <c r="CM556" s="12"/>
      <c r="CN556" s="12" t="e">
        <f>MATCH(CONCATENATE("NG ",TEXT($BQ556,"mmm-yyyy")),Curves!$11:$11,0)</f>
        <v>#N/A</v>
      </c>
      <c r="CO556" s="12" t="e">
        <f>MATCH(CONCATENATE("B ",TEXT($BQ556,"mmm-yyyy")),Curves!$11:$11,0)</f>
        <v>#N/A</v>
      </c>
      <c r="CP556" s="12" t="e">
        <f>MATCH(CONCATENATE("DISC ",TEXT($BQ556,"mmm-yyyy")),Curves!$11:$11,0)</f>
        <v>#N/A</v>
      </c>
      <c r="CQ556" s="12"/>
      <c r="CR556" s="12" t="e">
        <f>MATCH(CONCATENATE("NG ",TEXT($BR556,"mmm-yyyy")),Curves!$11:$11,0)</f>
        <v>#N/A</v>
      </c>
      <c r="CS556" s="12" t="e">
        <f>MATCH(CONCATENATE("B ",TEXT($BR556,"mmm-yyyy")),Curves!$11:$11,0)</f>
        <v>#N/A</v>
      </c>
      <c r="CT556" s="12" t="e">
        <f>MATCH(CONCATENATE("DISC ",TEXT($BR556,"mmm-yyyy")),Curves!$11:$11,0)</f>
        <v>#N/A</v>
      </c>
      <c r="CU556" s="12"/>
      <c r="CV556" s="12" t="e">
        <f>MATCH(CONCATENATE("NG ",TEXT($BS556,"mmm-yyyy")),Curves!$11:$11,0)</f>
        <v>#N/A</v>
      </c>
      <c r="CW556" s="12" t="e">
        <f>MATCH(CONCATENATE("B ",TEXT($BS556,"mmm-yyyy")),Curves!$11:$11,0)</f>
        <v>#N/A</v>
      </c>
      <c r="CX556" s="12" t="e">
        <f>MATCH(CONCATENATE("DISC ",TEXT($BS556,"mmm-yyyy")),Curves!$11:$11,0)</f>
        <v>#N/A</v>
      </c>
      <c r="CY556" s="12"/>
      <c r="CZ556" s="12" t="e">
        <f>MATCH(CONCATENATE("NG ",TEXT($BT556,"mmm-yyyy")),Curves!$11:$11,0)</f>
        <v>#N/A</v>
      </c>
      <c r="DA556" s="12" t="e">
        <f>MATCH(CONCATENATE("B ",TEXT($BT556,"mmm-yyyy")),Curves!$11:$11,0)</f>
        <v>#N/A</v>
      </c>
      <c r="DB556" s="12" t="e">
        <f>MATCH(CONCATENATE("DISC ",TEXT($BT556,"mmm-yyyy")),Curves!$11:$11,0)</f>
        <v>#N/A</v>
      </c>
      <c r="DC556" s="12"/>
      <c r="DD556" s="12" t="e">
        <f>MATCH(CONCATENATE("NG ",TEXT($BU556,"mmm-yyyy")),Curves!$11:$11,0)</f>
        <v>#N/A</v>
      </c>
      <c r="DE556" s="12" t="e">
        <f>MATCH(CONCATENATE("B ",TEXT($BU556,"mmm-yyyy")),Curves!$11:$11,0)</f>
        <v>#N/A</v>
      </c>
      <c r="DF556" s="12" t="e">
        <f>MATCH(CONCATENATE("DISC ",TEXT($BU556,"mmm-yyyy")),Curves!$11:$11,0)</f>
        <v>#N/A</v>
      </c>
      <c r="DG556" s="12"/>
      <c r="DH556" s="12" t="e">
        <f>MATCH(CONCATENATE("NG ",TEXT($BV556,"mmm-yyyy")),Curves!$11:$11,0)</f>
        <v>#N/A</v>
      </c>
      <c r="DI556" s="12" t="e">
        <f>MATCH(CONCATENATE("B ",TEXT($BV556,"mmm-yyyy")),Curves!$11:$11,0)</f>
        <v>#N/A</v>
      </c>
      <c r="DJ556" s="12" t="e">
        <f>MATCH(CONCATENATE("DISC ",TEXT($BV556,"mmm-yyyy")),Curves!$11:$11,0)</f>
        <v>#N/A</v>
      </c>
      <c r="DL556" s="12" t="e">
        <f>MATCH(CONCATENATE("NG ",TEXT($BW556,"mmm-yyyy")),Curves!$11:$11,0)</f>
        <v>#N/A</v>
      </c>
      <c r="DM556" s="12" t="e">
        <f>MATCH(CONCATENATE("B ",TEXT($BW556,"mmm-yyyy")),Curves!$11:$11,0)</f>
        <v>#N/A</v>
      </c>
      <c r="DN556" s="12" t="e">
        <f>MATCH(CONCATENATE("DISC ",TEXT($BW556,"mmm-yyyy")),Curves!$11:$11,0)</f>
        <v>#N/A</v>
      </c>
      <c r="DP556" s="12" t="e">
        <f>MATCH(CONCATENATE("NG ",TEXT($BX556,"mmm-yyyy")),Curves!$11:$11,0)</f>
        <v>#N/A</v>
      </c>
      <c r="DQ556" s="12" t="e">
        <f>MATCH(CONCATENATE("B ",TEXT($BX556,"mmm-yyyy")),Curves!$11:$11,0)</f>
        <v>#N/A</v>
      </c>
      <c r="DR556" s="12" t="e">
        <f>MATCH(CONCATENATE("DISC ",TEXT($BX556,"mmm-yyyy")),Curves!$11:$11,0)</f>
        <v>#N/A</v>
      </c>
    </row>
    <row r="557" spans="2:122" x14ac:dyDescent="0.2">
      <c r="B557" s="6" t="str">
        <f t="shared" si="638"/>
        <v/>
      </c>
      <c r="C557" s="28" t="str">
        <f>IF(Curves!C566&lt;&gt;"",Curves!C566,"")</f>
        <v/>
      </c>
      <c r="D557" s="10"/>
      <c r="E557" s="22" t="e">
        <f t="shared" si="639"/>
        <v>#N/A</v>
      </c>
      <c r="F557" s="22" t="e">
        <f t="shared" si="640"/>
        <v>#N/A</v>
      </c>
      <c r="G557" s="22" t="e">
        <f t="shared" si="641"/>
        <v>#N/A</v>
      </c>
      <c r="H557" s="22" t="e">
        <f t="shared" si="642"/>
        <v>#N/A</v>
      </c>
      <c r="I557" s="22" t="e">
        <f t="shared" si="643"/>
        <v>#N/A</v>
      </c>
      <c r="J557" s="22" t="e">
        <f t="shared" si="644"/>
        <v>#N/A</v>
      </c>
      <c r="K557" s="22" t="e">
        <f t="shared" si="645"/>
        <v>#N/A</v>
      </c>
      <c r="L557" s="22" t="e">
        <f t="shared" si="646"/>
        <v>#N/A</v>
      </c>
      <c r="M557" s="22" t="e">
        <f t="shared" si="647"/>
        <v>#N/A</v>
      </c>
      <c r="N557" s="22" t="e">
        <f t="shared" si="648"/>
        <v>#N/A</v>
      </c>
      <c r="O557" s="23" t="e">
        <f t="shared" si="649"/>
        <v>#N/A</v>
      </c>
      <c r="P557" s="22"/>
      <c r="Q557" s="50" t="e">
        <f t="shared" si="650"/>
        <v>#N/A</v>
      </c>
      <c r="R557" s="50" t="e">
        <f t="shared" si="629"/>
        <v>#N/A</v>
      </c>
      <c r="S557" s="51" t="e">
        <f t="shared" si="651"/>
        <v>#N/A</v>
      </c>
      <c r="U557" s="34" t="e">
        <f>INDEX(Curves!$A$12:$AZ$907,$CA557,CB557)</f>
        <v>#N/A</v>
      </c>
      <c r="V557" s="34" t="e">
        <f>INDEX(Curves!$A$12:$AZ$907,$CA557,CC557)</f>
        <v>#N/A</v>
      </c>
      <c r="W557" s="34" t="e">
        <f>INDEX(Curves!$A$12:$AZ$907,$CA557,CD557)</f>
        <v>#N/A</v>
      </c>
      <c r="X557" s="34"/>
      <c r="Y557" s="34" t="e">
        <f>INDEX(Curves!$A$12:$AZ$907,$CA557,CF557)</f>
        <v>#N/A</v>
      </c>
      <c r="Z557" s="34" t="e">
        <f>INDEX(Curves!$A$12:$AZ$907,$CA557,CG557)</f>
        <v>#N/A</v>
      </c>
      <c r="AA557" s="34" t="e">
        <f>INDEX(Curves!$A$12:$AZ$907,$CA557,CH557)</f>
        <v>#N/A</v>
      </c>
      <c r="AB557" s="34"/>
      <c r="AC557" s="34" t="e">
        <f>INDEX(Curves!$A$12:$AZ$907,$CA557,CJ557)</f>
        <v>#N/A</v>
      </c>
      <c r="AD557" s="34" t="e">
        <f>INDEX(Curves!$A$12:$AZ$907,$CA557,CK557)</f>
        <v>#N/A</v>
      </c>
      <c r="AE557" s="34" t="e">
        <f>INDEX(Curves!$A$12:$AZ$907,$CA557,CL557)</f>
        <v>#N/A</v>
      </c>
      <c r="AF557" s="34"/>
      <c r="AG557" s="34" t="e">
        <f>INDEX(Curves!$A$12:$AZ$907,$CA557,CN557)</f>
        <v>#N/A</v>
      </c>
      <c r="AH557" s="34" t="e">
        <f>INDEX(Curves!$A$12:$AZ$907,$CA557,CO557)</f>
        <v>#N/A</v>
      </c>
      <c r="AI557" s="34" t="e">
        <f>INDEX(Curves!$A$12:$AZ$907,$CA557,CP557)</f>
        <v>#N/A</v>
      </c>
      <c r="AJ557" s="34"/>
      <c r="AK557" s="34" t="e">
        <f>INDEX(Curves!$A$12:$AZ$907,$CA557,CR557)</f>
        <v>#N/A</v>
      </c>
      <c r="AL557" s="34" t="e">
        <f>INDEX(Curves!$A$12:$AZ$907,$CA557,CS557)</f>
        <v>#N/A</v>
      </c>
      <c r="AM557" s="34" t="e">
        <f>INDEX(Curves!$A$12:$AZ$907,$CA557,CT557)</f>
        <v>#N/A</v>
      </c>
      <c r="AN557" s="34"/>
      <c r="AO557" s="34" t="e">
        <f>INDEX(Curves!$A$12:$AZ$907,$CA557,CV557)</f>
        <v>#N/A</v>
      </c>
      <c r="AP557" s="34" t="e">
        <f>INDEX(Curves!$A$12:$AZ$907,$CA557,CW557)</f>
        <v>#N/A</v>
      </c>
      <c r="AQ557" s="34" t="e">
        <f>INDEX(Curves!$A$12:$AZ$907,$CA557,CX557)</f>
        <v>#N/A</v>
      </c>
      <c r="AR557" s="34"/>
      <c r="AS557" s="34" t="e">
        <f>INDEX(Curves!$A$12:$AZ$907,$CA557,CZ557)</f>
        <v>#N/A</v>
      </c>
      <c r="AT557" s="34" t="e">
        <f>INDEX(Curves!$A$12:$AZ$907,$CA557,DA557)</f>
        <v>#N/A</v>
      </c>
      <c r="AU557" s="34" t="e">
        <f>INDEX(Curves!$A$12:$AZ$907,$CA557,DB557)</f>
        <v>#N/A</v>
      </c>
      <c r="AV557" s="34"/>
      <c r="AW557" s="34" t="e">
        <f>INDEX(Curves!$A$12:$AZ$907,$CA557,DD557)</f>
        <v>#N/A</v>
      </c>
      <c r="AX557" s="34" t="e">
        <f>INDEX(Curves!$A$12:$AZ$907,$CA557,DE557)</f>
        <v>#N/A</v>
      </c>
      <c r="AY557" s="34" t="e">
        <f>INDEX(Curves!$A$12:$AZ$907,$CA557,DF557)</f>
        <v>#N/A</v>
      </c>
      <c r="AZ557" s="34"/>
      <c r="BA557" s="34" t="e">
        <f>INDEX(Curves!$A$12:$AZ$907,$CA557,DH557)</f>
        <v>#N/A</v>
      </c>
      <c r="BB557" s="34" t="e">
        <f>INDEX(Curves!$A$12:$AZ$907,$CA557,DI557)</f>
        <v>#N/A</v>
      </c>
      <c r="BC557" s="34" t="e">
        <f>INDEX(Curves!$A$12:$AZ$907,$CA557,DJ557)</f>
        <v>#N/A</v>
      </c>
      <c r="BD557" s="34"/>
      <c r="BE557" s="34" t="e">
        <f>INDEX(Curves!$A$12:$AZ$907,$CA557,DL557)</f>
        <v>#N/A</v>
      </c>
      <c r="BF557" s="34" t="e">
        <f>INDEX(Curves!$A$12:$AZ$907,$CA557,DM557)</f>
        <v>#N/A</v>
      </c>
      <c r="BG557" s="34" t="e">
        <f>INDEX(Curves!$A$12:$AZ$907,$CA557,DN557)</f>
        <v>#N/A</v>
      </c>
      <c r="BH557" s="34"/>
      <c r="BI557" s="34" t="e">
        <f>INDEX(Curves!$A$12:$AZ$907,$CA557,DP557)</f>
        <v>#N/A</v>
      </c>
      <c r="BJ557" s="34" t="e">
        <f>INDEX(Curves!$A$12:$AZ$907,$CA557,DQ557)</f>
        <v>#N/A</v>
      </c>
      <c r="BK557" s="34" t="e">
        <f>INDEX(Curves!$A$12:$AZ$907,$CA557,DR557)</f>
        <v>#N/A</v>
      </c>
      <c r="BL557"/>
      <c r="BM557"/>
      <c r="BU557" s="10"/>
      <c r="BV557" s="10"/>
      <c r="BW557" s="10"/>
      <c r="CA557" s="12" t="e">
        <f>MATCH(C557,Curves!$C$12:$C$433,0)</f>
        <v>#N/A</v>
      </c>
      <c r="CB557" s="12" t="e">
        <f>MATCH(CONCATENATE("NG ",TEXT($BN557,"mmm-yyyy")),Curves!$11:$11,0)</f>
        <v>#N/A</v>
      </c>
      <c r="CC557" s="12" t="e">
        <f>MATCH(CONCATENATE("B ",TEXT($BN557,"mmm-yyyy")),Curves!$11:$11,0)</f>
        <v>#N/A</v>
      </c>
      <c r="CD557" s="12" t="e">
        <f>MATCH(CONCATENATE("DISC ",TEXT($BN557,"mmm-yyyy")),Curves!$11:$11,0)</f>
        <v>#N/A</v>
      </c>
      <c r="CE557" s="12"/>
      <c r="CF557" s="12" t="e">
        <f>MATCH(CONCATENATE("NG ",TEXT($BO557,"mmm-yyyy")),Curves!$11:$11,0)</f>
        <v>#N/A</v>
      </c>
      <c r="CG557" s="12" t="e">
        <f>MATCH(CONCATENATE("B ",TEXT($BO557,"mmm-yyyy")),Curves!$11:$11,0)</f>
        <v>#N/A</v>
      </c>
      <c r="CH557" s="12" t="e">
        <f>MATCH(CONCATENATE("DISC ",TEXT($BO557,"mmm-yyyy")),Curves!$11:$11,0)</f>
        <v>#N/A</v>
      </c>
      <c r="CI557" s="12"/>
      <c r="CJ557" s="12" t="e">
        <f>MATCH(CONCATENATE("NG ",TEXT($BP557,"mmm-yyyy")),Curves!$11:$11,0)</f>
        <v>#N/A</v>
      </c>
      <c r="CK557" s="12" t="e">
        <f>MATCH(CONCATENATE("B ",TEXT($BP557,"mmm-yyyy")),Curves!$11:$11,0)</f>
        <v>#N/A</v>
      </c>
      <c r="CL557" s="12" t="e">
        <f>MATCH(CONCATENATE("DISC ",TEXT($BP557,"mmm-yyyy")),Curves!$11:$11,0)</f>
        <v>#N/A</v>
      </c>
      <c r="CM557" s="12"/>
      <c r="CN557" s="12" t="e">
        <f>MATCH(CONCATENATE("NG ",TEXT($BQ557,"mmm-yyyy")),Curves!$11:$11,0)</f>
        <v>#N/A</v>
      </c>
      <c r="CO557" s="12" t="e">
        <f>MATCH(CONCATENATE("B ",TEXT($BQ557,"mmm-yyyy")),Curves!$11:$11,0)</f>
        <v>#N/A</v>
      </c>
      <c r="CP557" s="12" t="e">
        <f>MATCH(CONCATENATE("DISC ",TEXT($BQ557,"mmm-yyyy")),Curves!$11:$11,0)</f>
        <v>#N/A</v>
      </c>
      <c r="CQ557" s="12"/>
      <c r="CR557" s="12" t="e">
        <f>MATCH(CONCATENATE("NG ",TEXT($BR557,"mmm-yyyy")),Curves!$11:$11,0)</f>
        <v>#N/A</v>
      </c>
      <c r="CS557" s="12" t="e">
        <f>MATCH(CONCATENATE("B ",TEXT($BR557,"mmm-yyyy")),Curves!$11:$11,0)</f>
        <v>#N/A</v>
      </c>
      <c r="CT557" s="12" t="e">
        <f>MATCH(CONCATENATE("DISC ",TEXT($BR557,"mmm-yyyy")),Curves!$11:$11,0)</f>
        <v>#N/A</v>
      </c>
      <c r="CU557" s="12"/>
      <c r="CV557" s="12" t="e">
        <f>MATCH(CONCATENATE("NG ",TEXT($BS557,"mmm-yyyy")),Curves!$11:$11,0)</f>
        <v>#N/A</v>
      </c>
      <c r="CW557" s="12" t="e">
        <f>MATCH(CONCATENATE("B ",TEXT($BS557,"mmm-yyyy")),Curves!$11:$11,0)</f>
        <v>#N/A</v>
      </c>
      <c r="CX557" s="12" t="e">
        <f>MATCH(CONCATENATE("DISC ",TEXT($BS557,"mmm-yyyy")),Curves!$11:$11,0)</f>
        <v>#N/A</v>
      </c>
      <c r="CY557" s="12"/>
      <c r="CZ557" s="12" t="e">
        <f>MATCH(CONCATENATE("NG ",TEXT($BT557,"mmm-yyyy")),Curves!$11:$11,0)</f>
        <v>#N/A</v>
      </c>
      <c r="DA557" s="12" t="e">
        <f>MATCH(CONCATENATE("B ",TEXT($BT557,"mmm-yyyy")),Curves!$11:$11,0)</f>
        <v>#N/A</v>
      </c>
      <c r="DB557" s="12" t="e">
        <f>MATCH(CONCATENATE("DISC ",TEXT($BT557,"mmm-yyyy")),Curves!$11:$11,0)</f>
        <v>#N/A</v>
      </c>
      <c r="DC557" s="12"/>
      <c r="DD557" s="12" t="e">
        <f>MATCH(CONCATENATE("NG ",TEXT($BU557,"mmm-yyyy")),Curves!$11:$11,0)</f>
        <v>#N/A</v>
      </c>
      <c r="DE557" s="12" t="e">
        <f>MATCH(CONCATENATE("B ",TEXT($BU557,"mmm-yyyy")),Curves!$11:$11,0)</f>
        <v>#N/A</v>
      </c>
      <c r="DF557" s="12" t="e">
        <f>MATCH(CONCATENATE("DISC ",TEXT($BU557,"mmm-yyyy")),Curves!$11:$11,0)</f>
        <v>#N/A</v>
      </c>
      <c r="DG557" s="12"/>
      <c r="DH557" s="12" t="e">
        <f>MATCH(CONCATENATE("NG ",TEXT($BV557,"mmm-yyyy")),Curves!$11:$11,0)</f>
        <v>#N/A</v>
      </c>
      <c r="DI557" s="12" t="e">
        <f>MATCH(CONCATENATE("B ",TEXT($BV557,"mmm-yyyy")),Curves!$11:$11,0)</f>
        <v>#N/A</v>
      </c>
      <c r="DJ557" s="12" t="e">
        <f>MATCH(CONCATENATE("DISC ",TEXT($BV557,"mmm-yyyy")),Curves!$11:$11,0)</f>
        <v>#N/A</v>
      </c>
      <c r="DL557" s="12" t="e">
        <f>MATCH(CONCATENATE("NG ",TEXT($BW557,"mmm-yyyy")),Curves!$11:$11,0)</f>
        <v>#N/A</v>
      </c>
      <c r="DM557" s="12" t="e">
        <f>MATCH(CONCATENATE("B ",TEXT($BW557,"mmm-yyyy")),Curves!$11:$11,0)</f>
        <v>#N/A</v>
      </c>
      <c r="DN557" s="12" t="e">
        <f>MATCH(CONCATENATE("DISC ",TEXT($BW557,"mmm-yyyy")),Curves!$11:$11,0)</f>
        <v>#N/A</v>
      </c>
      <c r="DP557" s="12" t="e">
        <f>MATCH(CONCATENATE("NG ",TEXT($BX557,"mmm-yyyy")),Curves!$11:$11,0)</f>
        <v>#N/A</v>
      </c>
      <c r="DQ557" s="12" t="e">
        <f>MATCH(CONCATENATE("B ",TEXT($BX557,"mmm-yyyy")),Curves!$11:$11,0)</f>
        <v>#N/A</v>
      </c>
      <c r="DR557" s="12" t="e">
        <f>MATCH(CONCATENATE("DISC ",TEXT($BX557,"mmm-yyyy")),Curves!$11:$11,0)</f>
        <v>#N/A</v>
      </c>
    </row>
    <row r="558" spans="2:122" x14ac:dyDescent="0.2">
      <c r="B558" s="6" t="str">
        <f t="shared" si="638"/>
        <v/>
      </c>
      <c r="C558" s="28" t="str">
        <f>IF(Curves!C567&lt;&gt;"",Curves!C567,"")</f>
        <v/>
      </c>
      <c r="D558" s="10"/>
      <c r="E558" s="22" t="e">
        <f t="shared" si="639"/>
        <v>#N/A</v>
      </c>
      <c r="F558" s="22" t="e">
        <f t="shared" si="640"/>
        <v>#N/A</v>
      </c>
      <c r="G558" s="22" t="e">
        <f t="shared" si="641"/>
        <v>#N/A</v>
      </c>
      <c r="H558" s="22" t="e">
        <f t="shared" si="642"/>
        <v>#N/A</v>
      </c>
      <c r="I558" s="22" t="e">
        <f t="shared" si="643"/>
        <v>#N/A</v>
      </c>
      <c r="J558" s="22" t="e">
        <f t="shared" si="644"/>
        <v>#N/A</v>
      </c>
      <c r="K558" s="22" t="e">
        <f t="shared" si="645"/>
        <v>#N/A</v>
      </c>
      <c r="L558" s="22" t="e">
        <f t="shared" si="646"/>
        <v>#N/A</v>
      </c>
      <c r="M558" s="22" t="e">
        <f t="shared" si="647"/>
        <v>#N/A</v>
      </c>
      <c r="N558" s="22" t="e">
        <f t="shared" si="648"/>
        <v>#N/A</v>
      </c>
      <c r="O558" s="23" t="e">
        <f t="shared" si="649"/>
        <v>#N/A</v>
      </c>
      <c r="P558" s="22"/>
      <c r="Q558" s="50" t="e">
        <f t="shared" si="650"/>
        <v>#N/A</v>
      </c>
      <c r="R558" s="50" t="e">
        <f t="shared" si="629"/>
        <v>#N/A</v>
      </c>
      <c r="S558" s="51" t="e">
        <f t="shared" si="651"/>
        <v>#N/A</v>
      </c>
      <c r="U558" s="34" t="e">
        <f>INDEX(Curves!$A$12:$AZ$907,$CA558,CB558)</f>
        <v>#N/A</v>
      </c>
      <c r="V558" s="34" t="e">
        <f>INDEX(Curves!$A$12:$AZ$907,$CA558,CC558)</f>
        <v>#N/A</v>
      </c>
      <c r="W558" s="34" t="e">
        <f>INDEX(Curves!$A$12:$AZ$907,$CA558,CD558)</f>
        <v>#N/A</v>
      </c>
      <c r="X558" s="34"/>
      <c r="Y558" s="34" t="e">
        <f>INDEX(Curves!$A$12:$AZ$907,$CA558,CF558)</f>
        <v>#N/A</v>
      </c>
      <c r="Z558" s="34" t="e">
        <f>INDEX(Curves!$A$12:$AZ$907,$CA558,CG558)</f>
        <v>#N/A</v>
      </c>
      <c r="AA558" s="34" t="e">
        <f>INDEX(Curves!$A$12:$AZ$907,$CA558,CH558)</f>
        <v>#N/A</v>
      </c>
      <c r="AB558" s="34"/>
      <c r="AC558" s="34" t="e">
        <f>INDEX(Curves!$A$12:$AZ$907,$CA558,CJ558)</f>
        <v>#N/A</v>
      </c>
      <c r="AD558" s="34" t="e">
        <f>INDEX(Curves!$A$12:$AZ$907,$CA558,CK558)</f>
        <v>#N/A</v>
      </c>
      <c r="AE558" s="34" t="e">
        <f>INDEX(Curves!$A$12:$AZ$907,$CA558,CL558)</f>
        <v>#N/A</v>
      </c>
      <c r="AF558" s="34"/>
      <c r="AG558" s="34" t="e">
        <f>INDEX(Curves!$A$12:$AZ$907,$CA558,CN558)</f>
        <v>#N/A</v>
      </c>
      <c r="AH558" s="34" t="e">
        <f>INDEX(Curves!$A$12:$AZ$907,$CA558,CO558)</f>
        <v>#N/A</v>
      </c>
      <c r="AI558" s="34" t="e">
        <f>INDEX(Curves!$A$12:$AZ$907,$CA558,CP558)</f>
        <v>#N/A</v>
      </c>
      <c r="AJ558" s="34"/>
      <c r="AK558" s="34" t="e">
        <f>INDEX(Curves!$A$12:$AZ$907,$CA558,CR558)</f>
        <v>#N/A</v>
      </c>
      <c r="AL558" s="34" t="e">
        <f>INDEX(Curves!$A$12:$AZ$907,$CA558,CS558)</f>
        <v>#N/A</v>
      </c>
      <c r="AM558" s="34" t="e">
        <f>INDEX(Curves!$A$12:$AZ$907,$CA558,CT558)</f>
        <v>#N/A</v>
      </c>
      <c r="AN558" s="34"/>
      <c r="AO558" s="34" t="e">
        <f>INDEX(Curves!$A$12:$AZ$907,$CA558,CV558)</f>
        <v>#N/A</v>
      </c>
      <c r="AP558" s="34" t="e">
        <f>INDEX(Curves!$A$12:$AZ$907,$CA558,CW558)</f>
        <v>#N/A</v>
      </c>
      <c r="AQ558" s="34" t="e">
        <f>INDEX(Curves!$A$12:$AZ$907,$CA558,CX558)</f>
        <v>#N/A</v>
      </c>
      <c r="AR558" s="34"/>
      <c r="AS558" s="34" t="e">
        <f>INDEX(Curves!$A$12:$AZ$907,$CA558,CZ558)</f>
        <v>#N/A</v>
      </c>
      <c r="AT558" s="34" t="e">
        <f>INDEX(Curves!$A$12:$AZ$907,$CA558,DA558)</f>
        <v>#N/A</v>
      </c>
      <c r="AU558" s="34" t="e">
        <f>INDEX(Curves!$A$12:$AZ$907,$CA558,DB558)</f>
        <v>#N/A</v>
      </c>
      <c r="AV558" s="34"/>
      <c r="AW558" s="34" t="e">
        <f>INDEX(Curves!$A$12:$AZ$907,$CA558,DD558)</f>
        <v>#N/A</v>
      </c>
      <c r="AX558" s="34" t="e">
        <f>INDEX(Curves!$A$12:$AZ$907,$CA558,DE558)</f>
        <v>#N/A</v>
      </c>
      <c r="AY558" s="34" t="e">
        <f>INDEX(Curves!$A$12:$AZ$907,$CA558,DF558)</f>
        <v>#N/A</v>
      </c>
      <c r="AZ558" s="34"/>
      <c r="BA558" s="34" t="e">
        <f>INDEX(Curves!$A$12:$AZ$907,$CA558,DH558)</f>
        <v>#N/A</v>
      </c>
      <c r="BB558" s="34" t="e">
        <f>INDEX(Curves!$A$12:$AZ$907,$CA558,DI558)</f>
        <v>#N/A</v>
      </c>
      <c r="BC558" s="34" t="e">
        <f>INDEX(Curves!$A$12:$AZ$907,$CA558,DJ558)</f>
        <v>#N/A</v>
      </c>
      <c r="BD558" s="34"/>
      <c r="BE558" s="34" t="e">
        <f>INDEX(Curves!$A$12:$AZ$907,$CA558,DL558)</f>
        <v>#N/A</v>
      </c>
      <c r="BF558" s="34" t="e">
        <f>INDEX(Curves!$A$12:$AZ$907,$CA558,DM558)</f>
        <v>#N/A</v>
      </c>
      <c r="BG558" s="34" t="e">
        <f>INDEX(Curves!$A$12:$AZ$907,$CA558,DN558)</f>
        <v>#N/A</v>
      </c>
      <c r="BH558" s="34"/>
      <c r="BI558" s="34" t="e">
        <f>INDEX(Curves!$A$12:$AZ$907,$CA558,DP558)</f>
        <v>#N/A</v>
      </c>
      <c r="BJ558" s="34" t="e">
        <f>INDEX(Curves!$A$12:$AZ$907,$CA558,DQ558)</f>
        <v>#N/A</v>
      </c>
      <c r="BK558" s="34" t="e">
        <f>INDEX(Curves!$A$12:$AZ$907,$CA558,DR558)</f>
        <v>#N/A</v>
      </c>
      <c r="BL558"/>
      <c r="BM558"/>
      <c r="BU558" s="10"/>
      <c r="BV558" s="10"/>
      <c r="BW558" s="10"/>
      <c r="CA558" s="12" t="e">
        <f>MATCH(C558,Curves!$C$12:$C$433,0)</f>
        <v>#N/A</v>
      </c>
      <c r="CB558" s="12" t="e">
        <f>MATCH(CONCATENATE("NG ",TEXT($BN558,"mmm-yyyy")),Curves!$11:$11,0)</f>
        <v>#N/A</v>
      </c>
      <c r="CC558" s="12" t="e">
        <f>MATCH(CONCATENATE("B ",TEXT($BN558,"mmm-yyyy")),Curves!$11:$11,0)</f>
        <v>#N/A</v>
      </c>
      <c r="CD558" s="12" t="e">
        <f>MATCH(CONCATENATE("DISC ",TEXT($BN558,"mmm-yyyy")),Curves!$11:$11,0)</f>
        <v>#N/A</v>
      </c>
      <c r="CE558" s="12"/>
      <c r="CF558" s="12" t="e">
        <f>MATCH(CONCATENATE("NG ",TEXT($BO558,"mmm-yyyy")),Curves!$11:$11,0)</f>
        <v>#N/A</v>
      </c>
      <c r="CG558" s="12" t="e">
        <f>MATCH(CONCATENATE("B ",TEXT($BO558,"mmm-yyyy")),Curves!$11:$11,0)</f>
        <v>#N/A</v>
      </c>
      <c r="CH558" s="12" t="e">
        <f>MATCH(CONCATENATE("DISC ",TEXT($BO558,"mmm-yyyy")),Curves!$11:$11,0)</f>
        <v>#N/A</v>
      </c>
      <c r="CI558" s="12"/>
      <c r="CJ558" s="12" t="e">
        <f>MATCH(CONCATENATE("NG ",TEXT($BP558,"mmm-yyyy")),Curves!$11:$11,0)</f>
        <v>#N/A</v>
      </c>
      <c r="CK558" s="12" t="e">
        <f>MATCH(CONCATENATE("B ",TEXT($BP558,"mmm-yyyy")),Curves!$11:$11,0)</f>
        <v>#N/A</v>
      </c>
      <c r="CL558" s="12" t="e">
        <f>MATCH(CONCATENATE("DISC ",TEXT($BP558,"mmm-yyyy")),Curves!$11:$11,0)</f>
        <v>#N/A</v>
      </c>
      <c r="CM558" s="12"/>
      <c r="CN558" s="12" t="e">
        <f>MATCH(CONCATENATE("NG ",TEXT($BQ558,"mmm-yyyy")),Curves!$11:$11,0)</f>
        <v>#N/A</v>
      </c>
      <c r="CO558" s="12" t="e">
        <f>MATCH(CONCATENATE("B ",TEXT($BQ558,"mmm-yyyy")),Curves!$11:$11,0)</f>
        <v>#N/A</v>
      </c>
      <c r="CP558" s="12" t="e">
        <f>MATCH(CONCATENATE("DISC ",TEXT($BQ558,"mmm-yyyy")),Curves!$11:$11,0)</f>
        <v>#N/A</v>
      </c>
      <c r="CQ558" s="12"/>
      <c r="CR558" s="12" t="e">
        <f>MATCH(CONCATENATE("NG ",TEXT($BR558,"mmm-yyyy")),Curves!$11:$11,0)</f>
        <v>#N/A</v>
      </c>
      <c r="CS558" s="12" t="e">
        <f>MATCH(CONCATENATE("B ",TEXT($BR558,"mmm-yyyy")),Curves!$11:$11,0)</f>
        <v>#N/A</v>
      </c>
      <c r="CT558" s="12" t="e">
        <f>MATCH(CONCATENATE("DISC ",TEXT($BR558,"mmm-yyyy")),Curves!$11:$11,0)</f>
        <v>#N/A</v>
      </c>
      <c r="CU558" s="12"/>
      <c r="CV558" s="12" t="e">
        <f>MATCH(CONCATENATE("NG ",TEXT($BS558,"mmm-yyyy")),Curves!$11:$11,0)</f>
        <v>#N/A</v>
      </c>
      <c r="CW558" s="12" t="e">
        <f>MATCH(CONCATENATE("B ",TEXT($BS558,"mmm-yyyy")),Curves!$11:$11,0)</f>
        <v>#N/A</v>
      </c>
      <c r="CX558" s="12" t="e">
        <f>MATCH(CONCATENATE("DISC ",TEXT($BS558,"mmm-yyyy")),Curves!$11:$11,0)</f>
        <v>#N/A</v>
      </c>
      <c r="CY558" s="12"/>
      <c r="CZ558" s="12" t="e">
        <f>MATCH(CONCATENATE("NG ",TEXT($BT558,"mmm-yyyy")),Curves!$11:$11,0)</f>
        <v>#N/A</v>
      </c>
      <c r="DA558" s="12" t="e">
        <f>MATCH(CONCATENATE("B ",TEXT($BT558,"mmm-yyyy")),Curves!$11:$11,0)</f>
        <v>#N/A</v>
      </c>
      <c r="DB558" s="12" t="e">
        <f>MATCH(CONCATENATE("DISC ",TEXT($BT558,"mmm-yyyy")),Curves!$11:$11,0)</f>
        <v>#N/A</v>
      </c>
      <c r="DC558" s="12"/>
      <c r="DD558" s="12" t="e">
        <f>MATCH(CONCATENATE("NG ",TEXT($BU558,"mmm-yyyy")),Curves!$11:$11,0)</f>
        <v>#N/A</v>
      </c>
      <c r="DE558" s="12" t="e">
        <f>MATCH(CONCATENATE("B ",TEXT($BU558,"mmm-yyyy")),Curves!$11:$11,0)</f>
        <v>#N/A</v>
      </c>
      <c r="DF558" s="12" t="e">
        <f>MATCH(CONCATENATE("DISC ",TEXT($BU558,"mmm-yyyy")),Curves!$11:$11,0)</f>
        <v>#N/A</v>
      </c>
      <c r="DG558" s="12"/>
      <c r="DH558" s="12" t="e">
        <f>MATCH(CONCATENATE("NG ",TEXT($BV558,"mmm-yyyy")),Curves!$11:$11,0)</f>
        <v>#N/A</v>
      </c>
      <c r="DI558" s="12" t="e">
        <f>MATCH(CONCATENATE("B ",TEXT($BV558,"mmm-yyyy")),Curves!$11:$11,0)</f>
        <v>#N/A</v>
      </c>
      <c r="DJ558" s="12" t="e">
        <f>MATCH(CONCATENATE("DISC ",TEXT($BV558,"mmm-yyyy")),Curves!$11:$11,0)</f>
        <v>#N/A</v>
      </c>
      <c r="DL558" s="12" t="e">
        <f>MATCH(CONCATENATE("NG ",TEXT($BW558,"mmm-yyyy")),Curves!$11:$11,0)</f>
        <v>#N/A</v>
      </c>
      <c r="DM558" s="12" t="e">
        <f>MATCH(CONCATENATE("B ",TEXT($BW558,"mmm-yyyy")),Curves!$11:$11,0)</f>
        <v>#N/A</v>
      </c>
      <c r="DN558" s="12" t="e">
        <f>MATCH(CONCATENATE("DISC ",TEXT($BW558,"mmm-yyyy")),Curves!$11:$11,0)</f>
        <v>#N/A</v>
      </c>
      <c r="DP558" s="12" t="e">
        <f>MATCH(CONCATENATE("NG ",TEXT($BX558,"mmm-yyyy")),Curves!$11:$11,0)</f>
        <v>#N/A</v>
      </c>
      <c r="DQ558" s="12" t="e">
        <f>MATCH(CONCATENATE("B ",TEXT($BX558,"mmm-yyyy")),Curves!$11:$11,0)</f>
        <v>#N/A</v>
      </c>
      <c r="DR558" s="12" t="e">
        <f>MATCH(CONCATENATE("DISC ",TEXT($BX558,"mmm-yyyy")),Curves!$11:$11,0)</f>
        <v>#N/A</v>
      </c>
    </row>
    <row r="559" spans="2:122" x14ac:dyDescent="0.2">
      <c r="B559" s="6" t="str">
        <f t="shared" si="638"/>
        <v/>
      </c>
      <c r="C559" s="28" t="str">
        <f>IF(Curves!C568&lt;&gt;"",Curves!C568,"")</f>
        <v/>
      </c>
      <c r="D559" s="10"/>
      <c r="E559" s="22" t="e">
        <f t="shared" si="639"/>
        <v>#N/A</v>
      </c>
      <c r="F559" s="22" t="e">
        <f t="shared" si="640"/>
        <v>#N/A</v>
      </c>
      <c r="G559" s="22" t="e">
        <f t="shared" si="641"/>
        <v>#N/A</v>
      </c>
      <c r="H559" s="22" t="e">
        <f t="shared" si="642"/>
        <v>#N/A</v>
      </c>
      <c r="I559" s="22" t="e">
        <f t="shared" si="643"/>
        <v>#N/A</v>
      </c>
      <c r="J559" s="22" t="e">
        <f t="shared" si="644"/>
        <v>#N/A</v>
      </c>
      <c r="K559" s="22" t="e">
        <f t="shared" si="645"/>
        <v>#N/A</v>
      </c>
      <c r="L559" s="22" t="e">
        <f t="shared" si="646"/>
        <v>#N/A</v>
      </c>
      <c r="M559" s="22" t="e">
        <f t="shared" si="647"/>
        <v>#N/A</v>
      </c>
      <c r="N559" s="22" t="e">
        <f t="shared" si="648"/>
        <v>#N/A</v>
      </c>
      <c r="O559" s="23" t="e">
        <f t="shared" si="649"/>
        <v>#N/A</v>
      </c>
      <c r="P559" s="22"/>
      <c r="Q559" s="50" t="e">
        <f t="shared" si="650"/>
        <v>#N/A</v>
      </c>
      <c r="R559" s="50" t="e">
        <f t="shared" si="629"/>
        <v>#N/A</v>
      </c>
      <c r="S559" s="51" t="e">
        <f t="shared" si="651"/>
        <v>#N/A</v>
      </c>
      <c r="U559" s="34" t="e">
        <f>INDEX(Curves!$A$12:$AZ$907,$CA559,CB559)</f>
        <v>#N/A</v>
      </c>
      <c r="V559" s="34" t="e">
        <f>INDEX(Curves!$A$12:$AZ$907,$CA559,CC559)</f>
        <v>#N/A</v>
      </c>
      <c r="W559" s="34" t="e">
        <f>INDEX(Curves!$A$12:$AZ$907,$CA559,CD559)</f>
        <v>#N/A</v>
      </c>
      <c r="X559" s="34"/>
      <c r="Y559" s="34" t="e">
        <f>INDEX(Curves!$A$12:$AZ$907,$CA559,CF559)</f>
        <v>#N/A</v>
      </c>
      <c r="Z559" s="34" t="e">
        <f>INDEX(Curves!$A$12:$AZ$907,$CA559,CG559)</f>
        <v>#N/A</v>
      </c>
      <c r="AA559" s="34" t="e">
        <f>INDEX(Curves!$A$12:$AZ$907,$CA559,CH559)</f>
        <v>#N/A</v>
      </c>
      <c r="AB559" s="34"/>
      <c r="AC559" s="34" t="e">
        <f>INDEX(Curves!$A$12:$AZ$907,$CA559,CJ559)</f>
        <v>#N/A</v>
      </c>
      <c r="AD559" s="34" t="e">
        <f>INDEX(Curves!$A$12:$AZ$907,$CA559,CK559)</f>
        <v>#N/A</v>
      </c>
      <c r="AE559" s="34" t="e">
        <f>INDEX(Curves!$A$12:$AZ$907,$CA559,CL559)</f>
        <v>#N/A</v>
      </c>
      <c r="AF559" s="34"/>
      <c r="AG559" s="34" t="e">
        <f>INDEX(Curves!$A$12:$AZ$907,$CA559,CN559)</f>
        <v>#N/A</v>
      </c>
      <c r="AH559" s="34" t="e">
        <f>INDEX(Curves!$A$12:$AZ$907,$CA559,CO559)</f>
        <v>#N/A</v>
      </c>
      <c r="AI559" s="34" t="e">
        <f>INDEX(Curves!$A$12:$AZ$907,$CA559,CP559)</f>
        <v>#N/A</v>
      </c>
      <c r="AJ559" s="34"/>
      <c r="AK559" s="34" t="e">
        <f>INDEX(Curves!$A$12:$AZ$907,$CA559,CR559)</f>
        <v>#N/A</v>
      </c>
      <c r="AL559" s="34" t="e">
        <f>INDEX(Curves!$A$12:$AZ$907,$CA559,CS559)</f>
        <v>#N/A</v>
      </c>
      <c r="AM559" s="34" t="e">
        <f>INDEX(Curves!$A$12:$AZ$907,$CA559,CT559)</f>
        <v>#N/A</v>
      </c>
      <c r="AN559" s="34"/>
      <c r="AO559" s="34" t="e">
        <f>INDEX(Curves!$A$12:$AZ$907,$CA559,CV559)</f>
        <v>#N/A</v>
      </c>
      <c r="AP559" s="34" t="e">
        <f>INDEX(Curves!$A$12:$AZ$907,$CA559,CW559)</f>
        <v>#N/A</v>
      </c>
      <c r="AQ559" s="34" t="e">
        <f>INDEX(Curves!$A$12:$AZ$907,$CA559,CX559)</f>
        <v>#N/A</v>
      </c>
      <c r="AR559" s="34"/>
      <c r="AS559" s="34" t="e">
        <f>INDEX(Curves!$A$12:$AZ$907,$CA559,CZ559)</f>
        <v>#N/A</v>
      </c>
      <c r="AT559" s="34" t="e">
        <f>INDEX(Curves!$A$12:$AZ$907,$CA559,DA559)</f>
        <v>#N/A</v>
      </c>
      <c r="AU559" s="34" t="e">
        <f>INDEX(Curves!$A$12:$AZ$907,$CA559,DB559)</f>
        <v>#N/A</v>
      </c>
      <c r="AV559" s="34"/>
      <c r="AW559" s="34" t="e">
        <f>INDEX(Curves!$A$12:$AZ$907,$CA559,DD559)</f>
        <v>#N/A</v>
      </c>
      <c r="AX559" s="34" t="e">
        <f>INDEX(Curves!$A$12:$AZ$907,$CA559,DE559)</f>
        <v>#N/A</v>
      </c>
      <c r="AY559" s="34" t="e">
        <f>INDEX(Curves!$A$12:$AZ$907,$CA559,DF559)</f>
        <v>#N/A</v>
      </c>
      <c r="AZ559" s="34"/>
      <c r="BA559" s="34" t="e">
        <f>INDEX(Curves!$A$12:$AZ$907,$CA559,DH559)</f>
        <v>#N/A</v>
      </c>
      <c r="BB559" s="34" t="e">
        <f>INDEX(Curves!$A$12:$AZ$907,$CA559,DI559)</f>
        <v>#N/A</v>
      </c>
      <c r="BC559" s="34" t="e">
        <f>INDEX(Curves!$A$12:$AZ$907,$CA559,DJ559)</f>
        <v>#N/A</v>
      </c>
      <c r="BD559" s="34"/>
      <c r="BE559" s="34" t="e">
        <f>INDEX(Curves!$A$12:$AZ$907,$CA559,DL559)</f>
        <v>#N/A</v>
      </c>
      <c r="BF559" s="34" t="e">
        <f>INDEX(Curves!$A$12:$AZ$907,$CA559,DM559)</f>
        <v>#N/A</v>
      </c>
      <c r="BG559" s="34" t="e">
        <f>INDEX(Curves!$A$12:$AZ$907,$CA559,DN559)</f>
        <v>#N/A</v>
      </c>
      <c r="BH559" s="34"/>
      <c r="BI559" s="34" t="e">
        <f>INDEX(Curves!$A$12:$AZ$907,$CA559,DP559)</f>
        <v>#N/A</v>
      </c>
      <c r="BJ559" s="34" t="e">
        <f>INDEX(Curves!$A$12:$AZ$907,$CA559,DQ559)</f>
        <v>#N/A</v>
      </c>
      <c r="BK559" s="34" t="e">
        <f>INDEX(Curves!$A$12:$AZ$907,$CA559,DR559)</f>
        <v>#N/A</v>
      </c>
      <c r="BL559"/>
      <c r="BM559"/>
      <c r="BU559" s="10"/>
      <c r="BV559" s="10"/>
      <c r="BW559" s="10"/>
      <c r="CA559" s="12" t="e">
        <f>MATCH(C559,Curves!$C$12:$C$433,0)</f>
        <v>#N/A</v>
      </c>
      <c r="CB559" s="12" t="e">
        <f>MATCH(CONCATENATE("NG ",TEXT($BN559,"mmm-yyyy")),Curves!$11:$11,0)</f>
        <v>#N/A</v>
      </c>
      <c r="CC559" s="12" t="e">
        <f>MATCH(CONCATENATE("B ",TEXT($BN559,"mmm-yyyy")),Curves!$11:$11,0)</f>
        <v>#N/A</v>
      </c>
      <c r="CD559" s="12" t="e">
        <f>MATCH(CONCATENATE("DISC ",TEXT($BN559,"mmm-yyyy")),Curves!$11:$11,0)</f>
        <v>#N/A</v>
      </c>
      <c r="CE559" s="12"/>
      <c r="CF559" s="12" t="e">
        <f>MATCH(CONCATENATE("NG ",TEXT($BO559,"mmm-yyyy")),Curves!$11:$11,0)</f>
        <v>#N/A</v>
      </c>
      <c r="CG559" s="12" t="e">
        <f>MATCH(CONCATENATE("B ",TEXT($BO559,"mmm-yyyy")),Curves!$11:$11,0)</f>
        <v>#N/A</v>
      </c>
      <c r="CH559" s="12" t="e">
        <f>MATCH(CONCATENATE("DISC ",TEXT($BO559,"mmm-yyyy")),Curves!$11:$11,0)</f>
        <v>#N/A</v>
      </c>
      <c r="CI559" s="12"/>
      <c r="CJ559" s="12" t="e">
        <f>MATCH(CONCATENATE("NG ",TEXT($BP559,"mmm-yyyy")),Curves!$11:$11,0)</f>
        <v>#N/A</v>
      </c>
      <c r="CK559" s="12" t="e">
        <f>MATCH(CONCATENATE("B ",TEXT($BP559,"mmm-yyyy")),Curves!$11:$11,0)</f>
        <v>#N/A</v>
      </c>
      <c r="CL559" s="12" t="e">
        <f>MATCH(CONCATENATE("DISC ",TEXT($BP559,"mmm-yyyy")),Curves!$11:$11,0)</f>
        <v>#N/A</v>
      </c>
      <c r="CM559" s="12"/>
      <c r="CN559" s="12" t="e">
        <f>MATCH(CONCATENATE("NG ",TEXT($BQ559,"mmm-yyyy")),Curves!$11:$11,0)</f>
        <v>#N/A</v>
      </c>
      <c r="CO559" s="12" t="e">
        <f>MATCH(CONCATENATE("B ",TEXT($BQ559,"mmm-yyyy")),Curves!$11:$11,0)</f>
        <v>#N/A</v>
      </c>
      <c r="CP559" s="12" t="e">
        <f>MATCH(CONCATENATE("DISC ",TEXT($BQ559,"mmm-yyyy")),Curves!$11:$11,0)</f>
        <v>#N/A</v>
      </c>
      <c r="CQ559" s="12"/>
      <c r="CR559" s="12" t="e">
        <f>MATCH(CONCATENATE("NG ",TEXT($BR559,"mmm-yyyy")),Curves!$11:$11,0)</f>
        <v>#N/A</v>
      </c>
      <c r="CS559" s="12" t="e">
        <f>MATCH(CONCATENATE("B ",TEXT($BR559,"mmm-yyyy")),Curves!$11:$11,0)</f>
        <v>#N/A</v>
      </c>
      <c r="CT559" s="12" t="e">
        <f>MATCH(CONCATENATE("DISC ",TEXT($BR559,"mmm-yyyy")),Curves!$11:$11,0)</f>
        <v>#N/A</v>
      </c>
      <c r="CU559" s="12"/>
      <c r="CV559" s="12" t="e">
        <f>MATCH(CONCATENATE("NG ",TEXT($BS559,"mmm-yyyy")),Curves!$11:$11,0)</f>
        <v>#N/A</v>
      </c>
      <c r="CW559" s="12" t="e">
        <f>MATCH(CONCATENATE("B ",TEXT($BS559,"mmm-yyyy")),Curves!$11:$11,0)</f>
        <v>#N/A</v>
      </c>
      <c r="CX559" s="12" t="e">
        <f>MATCH(CONCATENATE("DISC ",TEXT($BS559,"mmm-yyyy")),Curves!$11:$11,0)</f>
        <v>#N/A</v>
      </c>
      <c r="CY559" s="12"/>
      <c r="CZ559" s="12" t="e">
        <f>MATCH(CONCATENATE("NG ",TEXT($BT559,"mmm-yyyy")),Curves!$11:$11,0)</f>
        <v>#N/A</v>
      </c>
      <c r="DA559" s="12" t="e">
        <f>MATCH(CONCATENATE("B ",TEXT($BT559,"mmm-yyyy")),Curves!$11:$11,0)</f>
        <v>#N/A</v>
      </c>
      <c r="DB559" s="12" t="e">
        <f>MATCH(CONCATENATE("DISC ",TEXT($BT559,"mmm-yyyy")),Curves!$11:$11,0)</f>
        <v>#N/A</v>
      </c>
      <c r="DC559" s="12"/>
      <c r="DD559" s="12" t="e">
        <f>MATCH(CONCATENATE("NG ",TEXT($BU559,"mmm-yyyy")),Curves!$11:$11,0)</f>
        <v>#N/A</v>
      </c>
      <c r="DE559" s="12" t="e">
        <f>MATCH(CONCATENATE("B ",TEXT($BU559,"mmm-yyyy")),Curves!$11:$11,0)</f>
        <v>#N/A</v>
      </c>
      <c r="DF559" s="12" t="e">
        <f>MATCH(CONCATENATE("DISC ",TEXT($BU559,"mmm-yyyy")),Curves!$11:$11,0)</f>
        <v>#N/A</v>
      </c>
      <c r="DG559" s="12"/>
      <c r="DH559" s="12" t="e">
        <f>MATCH(CONCATENATE("NG ",TEXT($BV559,"mmm-yyyy")),Curves!$11:$11,0)</f>
        <v>#N/A</v>
      </c>
      <c r="DI559" s="12" t="e">
        <f>MATCH(CONCATENATE("B ",TEXT($BV559,"mmm-yyyy")),Curves!$11:$11,0)</f>
        <v>#N/A</v>
      </c>
      <c r="DJ559" s="12" t="e">
        <f>MATCH(CONCATENATE("DISC ",TEXT($BV559,"mmm-yyyy")),Curves!$11:$11,0)</f>
        <v>#N/A</v>
      </c>
      <c r="DL559" s="12" t="e">
        <f>MATCH(CONCATENATE("NG ",TEXT($BW559,"mmm-yyyy")),Curves!$11:$11,0)</f>
        <v>#N/A</v>
      </c>
      <c r="DM559" s="12" t="e">
        <f>MATCH(CONCATENATE("B ",TEXT($BW559,"mmm-yyyy")),Curves!$11:$11,0)</f>
        <v>#N/A</v>
      </c>
      <c r="DN559" s="12" t="e">
        <f>MATCH(CONCATENATE("DISC ",TEXT($BW559,"mmm-yyyy")),Curves!$11:$11,0)</f>
        <v>#N/A</v>
      </c>
      <c r="DP559" s="12" t="e">
        <f>MATCH(CONCATENATE("NG ",TEXT($BX559,"mmm-yyyy")),Curves!$11:$11,0)</f>
        <v>#N/A</v>
      </c>
      <c r="DQ559" s="12" t="e">
        <f>MATCH(CONCATENATE("B ",TEXT($BX559,"mmm-yyyy")),Curves!$11:$11,0)</f>
        <v>#N/A</v>
      </c>
      <c r="DR559" s="12" t="e">
        <f>MATCH(CONCATENATE("DISC ",TEXT($BX559,"mmm-yyyy")),Curves!$11:$11,0)</f>
        <v>#N/A</v>
      </c>
    </row>
    <row r="560" spans="2:122" x14ac:dyDescent="0.2">
      <c r="B560" s="6" t="str">
        <f t="shared" si="638"/>
        <v/>
      </c>
      <c r="C560" s="28" t="str">
        <f>IF(Curves!C569&lt;&gt;"",Curves!C569,"")</f>
        <v/>
      </c>
      <c r="D560" s="10"/>
      <c r="E560" s="22" t="e">
        <f t="shared" si="639"/>
        <v>#N/A</v>
      </c>
      <c r="F560" s="22" t="e">
        <f t="shared" si="640"/>
        <v>#N/A</v>
      </c>
      <c r="G560" s="22" t="e">
        <f t="shared" si="641"/>
        <v>#N/A</v>
      </c>
      <c r="H560" s="22" t="e">
        <f t="shared" si="642"/>
        <v>#N/A</v>
      </c>
      <c r="I560" s="22" t="e">
        <f t="shared" si="643"/>
        <v>#N/A</v>
      </c>
      <c r="J560" s="22" t="e">
        <f t="shared" si="644"/>
        <v>#N/A</v>
      </c>
      <c r="K560" s="22" t="e">
        <f t="shared" si="645"/>
        <v>#N/A</v>
      </c>
      <c r="L560" s="22" t="e">
        <f t="shared" si="646"/>
        <v>#N/A</v>
      </c>
      <c r="M560" s="22" t="e">
        <f t="shared" si="647"/>
        <v>#N/A</v>
      </c>
      <c r="N560" s="22" t="e">
        <f t="shared" si="648"/>
        <v>#N/A</v>
      </c>
      <c r="O560" s="23" t="e">
        <f t="shared" si="649"/>
        <v>#N/A</v>
      </c>
      <c r="P560" s="22"/>
      <c r="Q560" s="50" t="e">
        <f t="shared" si="650"/>
        <v>#N/A</v>
      </c>
      <c r="R560" s="50" t="e">
        <f t="shared" si="629"/>
        <v>#N/A</v>
      </c>
      <c r="S560" s="51" t="e">
        <f t="shared" si="651"/>
        <v>#N/A</v>
      </c>
      <c r="U560" s="34" t="e">
        <f>INDEX(Curves!$A$12:$AZ$907,$CA560,CB560)</f>
        <v>#N/A</v>
      </c>
      <c r="V560" s="34" t="e">
        <f>INDEX(Curves!$A$12:$AZ$907,$CA560,CC560)</f>
        <v>#N/A</v>
      </c>
      <c r="W560" s="34" t="e">
        <f>INDEX(Curves!$A$12:$AZ$907,$CA560,CD560)</f>
        <v>#N/A</v>
      </c>
      <c r="X560" s="34"/>
      <c r="Y560" s="34" t="e">
        <f>INDEX(Curves!$A$12:$AZ$907,$CA560,CF560)</f>
        <v>#N/A</v>
      </c>
      <c r="Z560" s="34" t="e">
        <f>INDEX(Curves!$A$12:$AZ$907,$CA560,CG560)</f>
        <v>#N/A</v>
      </c>
      <c r="AA560" s="34" t="e">
        <f>INDEX(Curves!$A$12:$AZ$907,$CA560,CH560)</f>
        <v>#N/A</v>
      </c>
      <c r="AB560" s="34"/>
      <c r="AC560" s="34" t="e">
        <f>INDEX(Curves!$A$12:$AZ$907,$CA560,CJ560)</f>
        <v>#N/A</v>
      </c>
      <c r="AD560" s="34" t="e">
        <f>INDEX(Curves!$A$12:$AZ$907,$CA560,CK560)</f>
        <v>#N/A</v>
      </c>
      <c r="AE560" s="34" t="e">
        <f>INDEX(Curves!$A$12:$AZ$907,$CA560,CL560)</f>
        <v>#N/A</v>
      </c>
      <c r="AF560" s="34"/>
      <c r="AG560" s="34" t="e">
        <f>INDEX(Curves!$A$12:$AZ$907,$CA560,CN560)</f>
        <v>#N/A</v>
      </c>
      <c r="AH560" s="34" t="e">
        <f>INDEX(Curves!$A$12:$AZ$907,$CA560,CO560)</f>
        <v>#N/A</v>
      </c>
      <c r="AI560" s="34" t="e">
        <f>INDEX(Curves!$A$12:$AZ$907,$CA560,CP560)</f>
        <v>#N/A</v>
      </c>
      <c r="AJ560" s="34"/>
      <c r="AK560" s="34" t="e">
        <f>INDEX(Curves!$A$12:$AZ$907,$CA560,CR560)</f>
        <v>#N/A</v>
      </c>
      <c r="AL560" s="34" t="e">
        <f>INDEX(Curves!$A$12:$AZ$907,$CA560,CS560)</f>
        <v>#N/A</v>
      </c>
      <c r="AM560" s="34" t="e">
        <f>INDEX(Curves!$A$12:$AZ$907,$CA560,CT560)</f>
        <v>#N/A</v>
      </c>
      <c r="AN560" s="34"/>
      <c r="AO560" s="34" t="e">
        <f>INDEX(Curves!$A$12:$AZ$907,$CA560,CV560)</f>
        <v>#N/A</v>
      </c>
      <c r="AP560" s="34" t="e">
        <f>INDEX(Curves!$A$12:$AZ$907,$CA560,CW560)</f>
        <v>#N/A</v>
      </c>
      <c r="AQ560" s="34" t="e">
        <f>INDEX(Curves!$A$12:$AZ$907,$CA560,CX560)</f>
        <v>#N/A</v>
      </c>
      <c r="AR560" s="34"/>
      <c r="AS560" s="34" t="e">
        <f>INDEX(Curves!$A$12:$AZ$907,$CA560,CZ560)</f>
        <v>#N/A</v>
      </c>
      <c r="AT560" s="34" t="e">
        <f>INDEX(Curves!$A$12:$AZ$907,$CA560,DA560)</f>
        <v>#N/A</v>
      </c>
      <c r="AU560" s="34" t="e">
        <f>INDEX(Curves!$A$12:$AZ$907,$CA560,DB560)</f>
        <v>#N/A</v>
      </c>
      <c r="AV560" s="34"/>
      <c r="AW560" s="34" t="e">
        <f>INDEX(Curves!$A$12:$AZ$907,$CA560,DD560)</f>
        <v>#N/A</v>
      </c>
      <c r="AX560" s="34" t="e">
        <f>INDEX(Curves!$A$12:$AZ$907,$CA560,DE560)</f>
        <v>#N/A</v>
      </c>
      <c r="AY560" s="34" t="e">
        <f>INDEX(Curves!$A$12:$AZ$907,$CA560,DF560)</f>
        <v>#N/A</v>
      </c>
      <c r="AZ560" s="34"/>
      <c r="BA560" s="34" t="e">
        <f>INDEX(Curves!$A$12:$AZ$907,$CA560,DH560)</f>
        <v>#N/A</v>
      </c>
      <c r="BB560" s="34" t="e">
        <f>INDEX(Curves!$A$12:$AZ$907,$CA560,DI560)</f>
        <v>#N/A</v>
      </c>
      <c r="BC560" s="34" t="e">
        <f>INDEX(Curves!$A$12:$AZ$907,$CA560,DJ560)</f>
        <v>#N/A</v>
      </c>
      <c r="BD560" s="34"/>
      <c r="BE560" s="34" t="e">
        <f>INDEX(Curves!$A$12:$AZ$907,$CA560,DL560)</f>
        <v>#N/A</v>
      </c>
      <c r="BF560" s="34" t="e">
        <f>INDEX(Curves!$A$12:$AZ$907,$CA560,DM560)</f>
        <v>#N/A</v>
      </c>
      <c r="BG560" s="34" t="e">
        <f>INDEX(Curves!$A$12:$AZ$907,$CA560,DN560)</f>
        <v>#N/A</v>
      </c>
      <c r="BH560" s="34"/>
      <c r="BI560" s="34" t="e">
        <f>INDEX(Curves!$A$12:$AZ$907,$CA560,DP560)</f>
        <v>#N/A</v>
      </c>
      <c r="BJ560" s="34" t="e">
        <f>INDEX(Curves!$A$12:$AZ$907,$CA560,DQ560)</f>
        <v>#N/A</v>
      </c>
      <c r="BK560" s="34" t="e">
        <f>INDEX(Curves!$A$12:$AZ$907,$CA560,DR560)</f>
        <v>#N/A</v>
      </c>
      <c r="BL560"/>
      <c r="BM560"/>
      <c r="BU560" s="10"/>
      <c r="BV560" s="10"/>
      <c r="BW560" s="10"/>
      <c r="CA560" s="12" t="e">
        <f>MATCH(C560,Curves!$C$12:$C$433,0)</f>
        <v>#N/A</v>
      </c>
      <c r="CB560" s="12" t="e">
        <f>MATCH(CONCATENATE("NG ",TEXT($BN560,"mmm-yyyy")),Curves!$11:$11,0)</f>
        <v>#N/A</v>
      </c>
      <c r="CC560" s="12" t="e">
        <f>MATCH(CONCATENATE("B ",TEXT($BN560,"mmm-yyyy")),Curves!$11:$11,0)</f>
        <v>#N/A</v>
      </c>
      <c r="CD560" s="12" t="e">
        <f>MATCH(CONCATENATE("DISC ",TEXT($BN560,"mmm-yyyy")),Curves!$11:$11,0)</f>
        <v>#N/A</v>
      </c>
      <c r="CE560" s="12"/>
      <c r="CF560" s="12" t="e">
        <f>MATCH(CONCATENATE("NG ",TEXT($BO560,"mmm-yyyy")),Curves!$11:$11,0)</f>
        <v>#N/A</v>
      </c>
      <c r="CG560" s="12" t="e">
        <f>MATCH(CONCATENATE("B ",TEXT($BO560,"mmm-yyyy")),Curves!$11:$11,0)</f>
        <v>#N/A</v>
      </c>
      <c r="CH560" s="12" t="e">
        <f>MATCH(CONCATENATE("DISC ",TEXT($BO560,"mmm-yyyy")),Curves!$11:$11,0)</f>
        <v>#N/A</v>
      </c>
      <c r="CI560" s="12"/>
      <c r="CJ560" s="12" t="e">
        <f>MATCH(CONCATENATE("NG ",TEXT($BP560,"mmm-yyyy")),Curves!$11:$11,0)</f>
        <v>#N/A</v>
      </c>
      <c r="CK560" s="12" t="e">
        <f>MATCH(CONCATENATE("B ",TEXT($BP560,"mmm-yyyy")),Curves!$11:$11,0)</f>
        <v>#N/A</v>
      </c>
      <c r="CL560" s="12" t="e">
        <f>MATCH(CONCATENATE("DISC ",TEXT($BP560,"mmm-yyyy")),Curves!$11:$11,0)</f>
        <v>#N/A</v>
      </c>
      <c r="CM560" s="12"/>
      <c r="CN560" s="12" t="e">
        <f>MATCH(CONCATENATE("NG ",TEXT($BQ560,"mmm-yyyy")),Curves!$11:$11,0)</f>
        <v>#N/A</v>
      </c>
      <c r="CO560" s="12" t="e">
        <f>MATCH(CONCATENATE("B ",TEXT($BQ560,"mmm-yyyy")),Curves!$11:$11,0)</f>
        <v>#N/A</v>
      </c>
      <c r="CP560" s="12" t="e">
        <f>MATCH(CONCATENATE("DISC ",TEXT($BQ560,"mmm-yyyy")),Curves!$11:$11,0)</f>
        <v>#N/A</v>
      </c>
      <c r="CQ560" s="12"/>
      <c r="CR560" s="12" t="e">
        <f>MATCH(CONCATENATE("NG ",TEXT($BR560,"mmm-yyyy")),Curves!$11:$11,0)</f>
        <v>#N/A</v>
      </c>
      <c r="CS560" s="12" t="e">
        <f>MATCH(CONCATENATE("B ",TEXT($BR560,"mmm-yyyy")),Curves!$11:$11,0)</f>
        <v>#N/A</v>
      </c>
      <c r="CT560" s="12" t="e">
        <f>MATCH(CONCATENATE("DISC ",TEXT($BR560,"mmm-yyyy")),Curves!$11:$11,0)</f>
        <v>#N/A</v>
      </c>
      <c r="CU560" s="12"/>
      <c r="CV560" s="12" t="e">
        <f>MATCH(CONCATENATE("NG ",TEXT($BS560,"mmm-yyyy")),Curves!$11:$11,0)</f>
        <v>#N/A</v>
      </c>
      <c r="CW560" s="12" t="e">
        <f>MATCH(CONCATENATE("B ",TEXT($BS560,"mmm-yyyy")),Curves!$11:$11,0)</f>
        <v>#N/A</v>
      </c>
      <c r="CX560" s="12" t="e">
        <f>MATCH(CONCATENATE("DISC ",TEXT($BS560,"mmm-yyyy")),Curves!$11:$11,0)</f>
        <v>#N/A</v>
      </c>
      <c r="CY560" s="12"/>
      <c r="CZ560" s="12" t="e">
        <f>MATCH(CONCATENATE("NG ",TEXT($BT560,"mmm-yyyy")),Curves!$11:$11,0)</f>
        <v>#N/A</v>
      </c>
      <c r="DA560" s="12" t="e">
        <f>MATCH(CONCATENATE("B ",TEXT($BT560,"mmm-yyyy")),Curves!$11:$11,0)</f>
        <v>#N/A</v>
      </c>
      <c r="DB560" s="12" t="e">
        <f>MATCH(CONCATENATE("DISC ",TEXT($BT560,"mmm-yyyy")),Curves!$11:$11,0)</f>
        <v>#N/A</v>
      </c>
      <c r="DC560" s="12"/>
      <c r="DD560" s="12" t="e">
        <f>MATCH(CONCATENATE("NG ",TEXT($BU560,"mmm-yyyy")),Curves!$11:$11,0)</f>
        <v>#N/A</v>
      </c>
      <c r="DE560" s="12" t="e">
        <f>MATCH(CONCATENATE("B ",TEXT($BU560,"mmm-yyyy")),Curves!$11:$11,0)</f>
        <v>#N/A</v>
      </c>
      <c r="DF560" s="12" t="e">
        <f>MATCH(CONCATENATE("DISC ",TEXT($BU560,"mmm-yyyy")),Curves!$11:$11,0)</f>
        <v>#N/A</v>
      </c>
      <c r="DG560" s="12"/>
      <c r="DH560" s="12" t="e">
        <f>MATCH(CONCATENATE("NG ",TEXT($BV560,"mmm-yyyy")),Curves!$11:$11,0)</f>
        <v>#N/A</v>
      </c>
      <c r="DI560" s="12" t="e">
        <f>MATCH(CONCATENATE("B ",TEXT($BV560,"mmm-yyyy")),Curves!$11:$11,0)</f>
        <v>#N/A</v>
      </c>
      <c r="DJ560" s="12" t="e">
        <f>MATCH(CONCATENATE("DISC ",TEXT($BV560,"mmm-yyyy")),Curves!$11:$11,0)</f>
        <v>#N/A</v>
      </c>
      <c r="DL560" s="12" t="e">
        <f>MATCH(CONCATENATE("NG ",TEXT($BW560,"mmm-yyyy")),Curves!$11:$11,0)</f>
        <v>#N/A</v>
      </c>
      <c r="DM560" s="12" t="e">
        <f>MATCH(CONCATENATE("B ",TEXT($BW560,"mmm-yyyy")),Curves!$11:$11,0)</f>
        <v>#N/A</v>
      </c>
      <c r="DN560" s="12" t="e">
        <f>MATCH(CONCATENATE("DISC ",TEXT($BW560,"mmm-yyyy")),Curves!$11:$11,0)</f>
        <v>#N/A</v>
      </c>
      <c r="DP560" s="12" t="e">
        <f>MATCH(CONCATENATE("NG ",TEXT($BX560,"mmm-yyyy")),Curves!$11:$11,0)</f>
        <v>#N/A</v>
      </c>
      <c r="DQ560" s="12" t="e">
        <f>MATCH(CONCATENATE("B ",TEXT($BX560,"mmm-yyyy")),Curves!$11:$11,0)</f>
        <v>#N/A</v>
      </c>
      <c r="DR560" s="12" t="e">
        <f>MATCH(CONCATENATE("DISC ",TEXT($BX560,"mmm-yyyy")),Curves!$11:$11,0)</f>
        <v>#N/A</v>
      </c>
    </row>
    <row r="561" spans="2:122" x14ac:dyDescent="0.2">
      <c r="B561" s="6" t="str">
        <f t="shared" si="638"/>
        <v/>
      </c>
      <c r="C561" s="28" t="str">
        <f>IF(Curves!C570&lt;&gt;"",Curves!C570,"")</f>
        <v/>
      </c>
      <c r="D561" s="10"/>
      <c r="E561" s="22" t="e">
        <f t="shared" si="639"/>
        <v>#N/A</v>
      </c>
      <c r="F561" s="22" t="e">
        <f t="shared" si="640"/>
        <v>#N/A</v>
      </c>
      <c r="G561" s="22" t="e">
        <f t="shared" si="641"/>
        <v>#N/A</v>
      </c>
      <c r="H561" s="22" t="e">
        <f t="shared" si="642"/>
        <v>#N/A</v>
      </c>
      <c r="I561" s="22" t="e">
        <f t="shared" si="643"/>
        <v>#N/A</v>
      </c>
      <c r="J561" s="22" t="e">
        <f t="shared" si="644"/>
        <v>#N/A</v>
      </c>
      <c r="K561" s="22" t="e">
        <f t="shared" si="645"/>
        <v>#N/A</v>
      </c>
      <c r="L561" s="22" t="e">
        <f t="shared" si="646"/>
        <v>#N/A</v>
      </c>
      <c r="M561" s="22" t="e">
        <f t="shared" si="647"/>
        <v>#N/A</v>
      </c>
      <c r="N561" s="22" t="e">
        <f t="shared" si="648"/>
        <v>#N/A</v>
      </c>
      <c r="O561" s="23" t="e">
        <f t="shared" si="649"/>
        <v>#N/A</v>
      </c>
      <c r="P561" s="22"/>
      <c r="Q561" s="50" t="e">
        <f t="shared" si="650"/>
        <v>#N/A</v>
      </c>
      <c r="R561" s="50" t="e">
        <f t="shared" si="629"/>
        <v>#N/A</v>
      </c>
      <c r="S561" s="51" t="e">
        <f t="shared" si="651"/>
        <v>#N/A</v>
      </c>
      <c r="U561" s="34" t="e">
        <f>INDEX(Curves!$A$12:$AZ$907,$CA561,CB561)</f>
        <v>#N/A</v>
      </c>
      <c r="V561" s="34" t="e">
        <f>INDEX(Curves!$A$12:$AZ$907,$CA561,CC561)</f>
        <v>#N/A</v>
      </c>
      <c r="W561" s="34" t="e">
        <f>INDEX(Curves!$A$12:$AZ$907,$CA561,CD561)</f>
        <v>#N/A</v>
      </c>
      <c r="X561" s="34"/>
      <c r="Y561" s="34" t="e">
        <f>INDEX(Curves!$A$12:$AZ$907,$CA561,CF561)</f>
        <v>#N/A</v>
      </c>
      <c r="Z561" s="34" t="e">
        <f>INDEX(Curves!$A$12:$AZ$907,$CA561,CG561)</f>
        <v>#N/A</v>
      </c>
      <c r="AA561" s="34" t="e">
        <f>INDEX(Curves!$A$12:$AZ$907,$CA561,CH561)</f>
        <v>#N/A</v>
      </c>
      <c r="AB561" s="34"/>
      <c r="AC561" s="34" t="e">
        <f>INDEX(Curves!$A$12:$AZ$907,$CA561,CJ561)</f>
        <v>#N/A</v>
      </c>
      <c r="AD561" s="34" t="e">
        <f>INDEX(Curves!$A$12:$AZ$907,$CA561,CK561)</f>
        <v>#N/A</v>
      </c>
      <c r="AE561" s="34" t="e">
        <f>INDEX(Curves!$A$12:$AZ$907,$CA561,CL561)</f>
        <v>#N/A</v>
      </c>
      <c r="AF561" s="34"/>
      <c r="AG561" s="34" t="e">
        <f>INDEX(Curves!$A$12:$AZ$907,$CA561,CN561)</f>
        <v>#N/A</v>
      </c>
      <c r="AH561" s="34" t="e">
        <f>INDEX(Curves!$A$12:$AZ$907,$CA561,CO561)</f>
        <v>#N/A</v>
      </c>
      <c r="AI561" s="34" t="e">
        <f>INDEX(Curves!$A$12:$AZ$907,$CA561,CP561)</f>
        <v>#N/A</v>
      </c>
      <c r="AJ561" s="34"/>
      <c r="AK561" s="34" t="e">
        <f>INDEX(Curves!$A$12:$AZ$907,$CA561,CR561)</f>
        <v>#N/A</v>
      </c>
      <c r="AL561" s="34" t="e">
        <f>INDEX(Curves!$A$12:$AZ$907,$CA561,CS561)</f>
        <v>#N/A</v>
      </c>
      <c r="AM561" s="34" t="e">
        <f>INDEX(Curves!$A$12:$AZ$907,$CA561,CT561)</f>
        <v>#N/A</v>
      </c>
      <c r="AN561" s="34"/>
      <c r="AO561" s="34" t="e">
        <f>INDEX(Curves!$A$12:$AZ$907,$CA561,CV561)</f>
        <v>#N/A</v>
      </c>
      <c r="AP561" s="34" t="e">
        <f>INDEX(Curves!$A$12:$AZ$907,$CA561,CW561)</f>
        <v>#N/A</v>
      </c>
      <c r="AQ561" s="34" t="e">
        <f>INDEX(Curves!$A$12:$AZ$907,$CA561,CX561)</f>
        <v>#N/A</v>
      </c>
      <c r="AR561" s="34"/>
      <c r="AS561" s="34" t="e">
        <f>INDEX(Curves!$A$12:$AZ$907,$CA561,CZ561)</f>
        <v>#N/A</v>
      </c>
      <c r="AT561" s="34" t="e">
        <f>INDEX(Curves!$A$12:$AZ$907,$CA561,DA561)</f>
        <v>#N/A</v>
      </c>
      <c r="AU561" s="34" t="e">
        <f>INDEX(Curves!$A$12:$AZ$907,$CA561,DB561)</f>
        <v>#N/A</v>
      </c>
      <c r="AV561" s="34"/>
      <c r="AW561" s="34" t="e">
        <f>INDEX(Curves!$A$12:$AZ$907,$CA561,DD561)</f>
        <v>#N/A</v>
      </c>
      <c r="AX561" s="34" t="e">
        <f>INDEX(Curves!$A$12:$AZ$907,$CA561,DE561)</f>
        <v>#N/A</v>
      </c>
      <c r="AY561" s="34" t="e">
        <f>INDEX(Curves!$A$12:$AZ$907,$CA561,DF561)</f>
        <v>#N/A</v>
      </c>
      <c r="AZ561" s="34"/>
      <c r="BA561" s="34" t="e">
        <f>INDEX(Curves!$A$12:$AZ$907,$CA561,DH561)</f>
        <v>#N/A</v>
      </c>
      <c r="BB561" s="34" t="e">
        <f>INDEX(Curves!$A$12:$AZ$907,$CA561,DI561)</f>
        <v>#N/A</v>
      </c>
      <c r="BC561" s="34" t="e">
        <f>INDEX(Curves!$A$12:$AZ$907,$CA561,DJ561)</f>
        <v>#N/A</v>
      </c>
      <c r="BD561" s="34"/>
      <c r="BE561" s="34" t="e">
        <f>INDEX(Curves!$A$12:$AZ$907,$CA561,DL561)</f>
        <v>#N/A</v>
      </c>
      <c r="BF561" s="34" t="e">
        <f>INDEX(Curves!$A$12:$AZ$907,$CA561,DM561)</f>
        <v>#N/A</v>
      </c>
      <c r="BG561" s="34" t="e">
        <f>INDEX(Curves!$A$12:$AZ$907,$CA561,DN561)</f>
        <v>#N/A</v>
      </c>
      <c r="BH561" s="34"/>
      <c r="BI561" s="34" t="e">
        <f>INDEX(Curves!$A$12:$AZ$907,$CA561,DP561)</f>
        <v>#N/A</v>
      </c>
      <c r="BJ561" s="34" t="e">
        <f>INDEX(Curves!$A$12:$AZ$907,$CA561,DQ561)</f>
        <v>#N/A</v>
      </c>
      <c r="BK561" s="34" t="e">
        <f>INDEX(Curves!$A$12:$AZ$907,$CA561,DR561)</f>
        <v>#N/A</v>
      </c>
      <c r="BL561"/>
      <c r="BM561"/>
      <c r="BU561" s="10"/>
      <c r="BV561" s="10"/>
      <c r="BW561" s="10"/>
      <c r="CA561" s="12" t="e">
        <f>MATCH(C561,Curves!$C$12:$C$433,0)</f>
        <v>#N/A</v>
      </c>
      <c r="CB561" s="12" t="e">
        <f>MATCH(CONCATENATE("NG ",TEXT($BN561,"mmm-yyyy")),Curves!$11:$11,0)</f>
        <v>#N/A</v>
      </c>
      <c r="CC561" s="12" t="e">
        <f>MATCH(CONCATENATE("B ",TEXT($BN561,"mmm-yyyy")),Curves!$11:$11,0)</f>
        <v>#N/A</v>
      </c>
      <c r="CD561" s="12" t="e">
        <f>MATCH(CONCATENATE("DISC ",TEXT($BN561,"mmm-yyyy")),Curves!$11:$11,0)</f>
        <v>#N/A</v>
      </c>
      <c r="CE561" s="12"/>
      <c r="CF561" s="12" t="e">
        <f>MATCH(CONCATENATE("NG ",TEXT($BO561,"mmm-yyyy")),Curves!$11:$11,0)</f>
        <v>#N/A</v>
      </c>
      <c r="CG561" s="12" t="e">
        <f>MATCH(CONCATENATE("B ",TEXT($BO561,"mmm-yyyy")),Curves!$11:$11,0)</f>
        <v>#N/A</v>
      </c>
      <c r="CH561" s="12" t="e">
        <f>MATCH(CONCATENATE("DISC ",TEXT($BO561,"mmm-yyyy")),Curves!$11:$11,0)</f>
        <v>#N/A</v>
      </c>
      <c r="CI561" s="12"/>
      <c r="CJ561" s="12" t="e">
        <f>MATCH(CONCATENATE("NG ",TEXT($BP561,"mmm-yyyy")),Curves!$11:$11,0)</f>
        <v>#N/A</v>
      </c>
      <c r="CK561" s="12" t="e">
        <f>MATCH(CONCATENATE("B ",TEXT($BP561,"mmm-yyyy")),Curves!$11:$11,0)</f>
        <v>#N/A</v>
      </c>
      <c r="CL561" s="12" t="e">
        <f>MATCH(CONCATENATE("DISC ",TEXT($BP561,"mmm-yyyy")),Curves!$11:$11,0)</f>
        <v>#N/A</v>
      </c>
      <c r="CM561" s="12"/>
      <c r="CN561" s="12" t="e">
        <f>MATCH(CONCATENATE("NG ",TEXT($BQ561,"mmm-yyyy")),Curves!$11:$11,0)</f>
        <v>#N/A</v>
      </c>
      <c r="CO561" s="12" t="e">
        <f>MATCH(CONCATENATE("B ",TEXT($BQ561,"mmm-yyyy")),Curves!$11:$11,0)</f>
        <v>#N/A</v>
      </c>
      <c r="CP561" s="12" t="e">
        <f>MATCH(CONCATENATE("DISC ",TEXT($BQ561,"mmm-yyyy")),Curves!$11:$11,0)</f>
        <v>#N/A</v>
      </c>
      <c r="CQ561" s="12"/>
      <c r="CR561" s="12" t="e">
        <f>MATCH(CONCATENATE("NG ",TEXT($BR561,"mmm-yyyy")),Curves!$11:$11,0)</f>
        <v>#N/A</v>
      </c>
      <c r="CS561" s="12" t="e">
        <f>MATCH(CONCATENATE("B ",TEXT($BR561,"mmm-yyyy")),Curves!$11:$11,0)</f>
        <v>#N/A</v>
      </c>
      <c r="CT561" s="12" t="e">
        <f>MATCH(CONCATENATE("DISC ",TEXT($BR561,"mmm-yyyy")),Curves!$11:$11,0)</f>
        <v>#N/A</v>
      </c>
      <c r="CU561" s="12"/>
      <c r="CV561" s="12" t="e">
        <f>MATCH(CONCATENATE("NG ",TEXT($BS561,"mmm-yyyy")),Curves!$11:$11,0)</f>
        <v>#N/A</v>
      </c>
      <c r="CW561" s="12" t="e">
        <f>MATCH(CONCATENATE("B ",TEXT($BS561,"mmm-yyyy")),Curves!$11:$11,0)</f>
        <v>#N/A</v>
      </c>
      <c r="CX561" s="12" t="e">
        <f>MATCH(CONCATENATE("DISC ",TEXT($BS561,"mmm-yyyy")),Curves!$11:$11,0)</f>
        <v>#N/A</v>
      </c>
      <c r="CY561" s="12"/>
      <c r="CZ561" s="12" t="e">
        <f>MATCH(CONCATENATE("NG ",TEXT($BT561,"mmm-yyyy")),Curves!$11:$11,0)</f>
        <v>#N/A</v>
      </c>
      <c r="DA561" s="12" t="e">
        <f>MATCH(CONCATENATE("B ",TEXT($BT561,"mmm-yyyy")),Curves!$11:$11,0)</f>
        <v>#N/A</v>
      </c>
      <c r="DB561" s="12" t="e">
        <f>MATCH(CONCATENATE("DISC ",TEXT($BT561,"mmm-yyyy")),Curves!$11:$11,0)</f>
        <v>#N/A</v>
      </c>
      <c r="DC561" s="12"/>
      <c r="DD561" s="12" t="e">
        <f>MATCH(CONCATENATE("NG ",TEXT($BU561,"mmm-yyyy")),Curves!$11:$11,0)</f>
        <v>#N/A</v>
      </c>
      <c r="DE561" s="12" t="e">
        <f>MATCH(CONCATENATE("B ",TEXT($BU561,"mmm-yyyy")),Curves!$11:$11,0)</f>
        <v>#N/A</v>
      </c>
      <c r="DF561" s="12" t="e">
        <f>MATCH(CONCATENATE("DISC ",TEXT($BU561,"mmm-yyyy")),Curves!$11:$11,0)</f>
        <v>#N/A</v>
      </c>
      <c r="DG561" s="12"/>
      <c r="DH561" s="12" t="e">
        <f>MATCH(CONCATENATE("NG ",TEXT($BV561,"mmm-yyyy")),Curves!$11:$11,0)</f>
        <v>#N/A</v>
      </c>
      <c r="DI561" s="12" t="e">
        <f>MATCH(CONCATENATE("B ",TEXT($BV561,"mmm-yyyy")),Curves!$11:$11,0)</f>
        <v>#N/A</v>
      </c>
      <c r="DJ561" s="12" t="e">
        <f>MATCH(CONCATENATE("DISC ",TEXT($BV561,"mmm-yyyy")),Curves!$11:$11,0)</f>
        <v>#N/A</v>
      </c>
      <c r="DL561" s="12" t="e">
        <f>MATCH(CONCATENATE("NG ",TEXT($BW561,"mmm-yyyy")),Curves!$11:$11,0)</f>
        <v>#N/A</v>
      </c>
      <c r="DM561" s="12" t="e">
        <f>MATCH(CONCATENATE("B ",TEXT($BW561,"mmm-yyyy")),Curves!$11:$11,0)</f>
        <v>#N/A</v>
      </c>
      <c r="DN561" s="12" t="e">
        <f>MATCH(CONCATENATE("DISC ",TEXT($BW561,"mmm-yyyy")),Curves!$11:$11,0)</f>
        <v>#N/A</v>
      </c>
      <c r="DP561" s="12" t="e">
        <f>MATCH(CONCATENATE("NG ",TEXT($BX561,"mmm-yyyy")),Curves!$11:$11,0)</f>
        <v>#N/A</v>
      </c>
      <c r="DQ561" s="12" t="e">
        <f>MATCH(CONCATENATE("B ",TEXT($BX561,"mmm-yyyy")),Curves!$11:$11,0)</f>
        <v>#N/A</v>
      </c>
      <c r="DR561" s="12" t="e">
        <f>MATCH(CONCATENATE("DISC ",TEXT($BX561,"mmm-yyyy")),Curves!$11:$11,0)</f>
        <v>#N/A</v>
      </c>
    </row>
    <row r="562" spans="2:122" x14ac:dyDescent="0.2">
      <c r="B562" s="6" t="str">
        <f t="shared" si="638"/>
        <v/>
      </c>
      <c r="C562" s="28" t="str">
        <f>IF(Curves!C571&lt;&gt;"",Curves!C571,"")</f>
        <v/>
      </c>
      <c r="D562" s="10"/>
      <c r="E562" s="22" t="e">
        <f t="shared" si="639"/>
        <v>#N/A</v>
      </c>
      <c r="F562" s="22" t="e">
        <f t="shared" si="640"/>
        <v>#N/A</v>
      </c>
      <c r="G562" s="22" t="e">
        <f t="shared" si="641"/>
        <v>#N/A</v>
      </c>
      <c r="H562" s="22" t="e">
        <f t="shared" si="642"/>
        <v>#N/A</v>
      </c>
      <c r="I562" s="22" t="e">
        <f t="shared" si="643"/>
        <v>#N/A</v>
      </c>
      <c r="J562" s="22" t="e">
        <f t="shared" si="644"/>
        <v>#N/A</v>
      </c>
      <c r="K562" s="22" t="e">
        <f t="shared" si="645"/>
        <v>#N/A</v>
      </c>
      <c r="L562" s="22" t="e">
        <f t="shared" si="646"/>
        <v>#N/A</v>
      </c>
      <c r="M562" s="22" t="e">
        <f t="shared" si="647"/>
        <v>#N/A</v>
      </c>
      <c r="N562" s="22" t="e">
        <f t="shared" si="648"/>
        <v>#N/A</v>
      </c>
      <c r="O562" s="23" t="e">
        <f t="shared" si="649"/>
        <v>#N/A</v>
      </c>
      <c r="P562" s="22"/>
      <c r="Q562" s="50" t="e">
        <f t="shared" si="650"/>
        <v>#N/A</v>
      </c>
      <c r="R562" s="50" t="e">
        <f t="shared" ref="R562:R573" si="652">MIN(O562:O562)</f>
        <v>#N/A</v>
      </c>
      <c r="S562" s="51" t="e">
        <f t="shared" si="651"/>
        <v>#N/A</v>
      </c>
      <c r="U562" s="34" t="e">
        <f>INDEX(Curves!$A$12:$AZ$907,$CA562,CB562)</f>
        <v>#N/A</v>
      </c>
      <c r="V562" s="34" t="e">
        <f>INDEX(Curves!$A$12:$AZ$907,$CA562,CC562)</f>
        <v>#N/A</v>
      </c>
      <c r="W562" s="34" t="e">
        <f>INDEX(Curves!$A$12:$AZ$907,$CA562,CD562)</f>
        <v>#N/A</v>
      </c>
      <c r="X562" s="34"/>
      <c r="Y562" s="34" t="e">
        <f>INDEX(Curves!$A$12:$AZ$907,$CA562,CF562)</f>
        <v>#N/A</v>
      </c>
      <c r="Z562" s="34" t="e">
        <f>INDEX(Curves!$A$12:$AZ$907,$CA562,CG562)</f>
        <v>#N/A</v>
      </c>
      <c r="AA562" s="34" t="e">
        <f>INDEX(Curves!$A$12:$AZ$907,$CA562,CH562)</f>
        <v>#N/A</v>
      </c>
      <c r="AB562" s="34"/>
      <c r="AC562" s="34" t="e">
        <f>INDEX(Curves!$A$12:$AZ$907,$CA562,CJ562)</f>
        <v>#N/A</v>
      </c>
      <c r="AD562" s="34" t="e">
        <f>INDEX(Curves!$A$12:$AZ$907,$CA562,CK562)</f>
        <v>#N/A</v>
      </c>
      <c r="AE562" s="34" t="e">
        <f>INDEX(Curves!$A$12:$AZ$907,$CA562,CL562)</f>
        <v>#N/A</v>
      </c>
      <c r="AF562" s="34"/>
      <c r="AG562" s="34" t="e">
        <f>INDEX(Curves!$A$12:$AZ$907,$CA562,CN562)</f>
        <v>#N/A</v>
      </c>
      <c r="AH562" s="34" t="e">
        <f>INDEX(Curves!$A$12:$AZ$907,$CA562,CO562)</f>
        <v>#N/A</v>
      </c>
      <c r="AI562" s="34" t="e">
        <f>INDEX(Curves!$A$12:$AZ$907,$CA562,CP562)</f>
        <v>#N/A</v>
      </c>
      <c r="AJ562" s="34"/>
      <c r="AK562" s="34" t="e">
        <f>INDEX(Curves!$A$12:$AZ$907,$CA562,CR562)</f>
        <v>#N/A</v>
      </c>
      <c r="AL562" s="34" t="e">
        <f>INDEX(Curves!$A$12:$AZ$907,$CA562,CS562)</f>
        <v>#N/A</v>
      </c>
      <c r="AM562" s="34" t="e">
        <f>INDEX(Curves!$A$12:$AZ$907,$CA562,CT562)</f>
        <v>#N/A</v>
      </c>
      <c r="AN562" s="34"/>
      <c r="AO562" s="34" t="e">
        <f>INDEX(Curves!$A$12:$AZ$907,$CA562,CV562)</f>
        <v>#N/A</v>
      </c>
      <c r="AP562" s="34" t="e">
        <f>INDEX(Curves!$A$12:$AZ$907,$CA562,CW562)</f>
        <v>#N/A</v>
      </c>
      <c r="AQ562" s="34" t="e">
        <f>INDEX(Curves!$A$12:$AZ$907,$CA562,CX562)</f>
        <v>#N/A</v>
      </c>
      <c r="AR562" s="34"/>
      <c r="AS562" s="34" t="e">
        <f>INDEX(Curves!$A$12:$AZ$907,$CA562,CZ562)</f>
        <v>#N/A</v>
      </c>
      <c r="AT562" s="34" t="e">
        <f>INDEX(Curves!$A$12:$AZ$907,$CA562,DA562)</f>
        <v>#N/A</v>
      </c>
      <c r="AU562" s="34" t="e">
        <f>INDEX(Curves!$A$12:$AZ$907,$CA562,DB562)</f>
        <v>#N/A</v>
      </c>
      <c r="AV562" s="34"/>
      <c r="AW562" s="34" t="e">
        <f>INDEX(Curves!$A$12:$AZ$907,$CA562,DD562)</f>
        <v>#N/A</v>
      </c>
      <c r="AX562" s="34" t="e">
        <f>INDEX(Curves!$A$12:$AZ$907,$CA562,DE562)</f>
        <v>#N/A</v>
      </c>
      <c r="AY562" s="34" t="e">
        <f>INDEX(Curves!$A$12:$AZ$907,$CA562,DF562)</f>
        <v>#N/A</v>
      </c>
      <c r="AZ562" s="34"/>
      <c r="BA562" s="34" t="e">
        <f>INDEX(Curves!$A$12:$AZ$907,$CA562,DH562)</f>
        <v>#N/A</v>
      </c>
      <c r="BB562" s="34" t="e">
        <f>INDEX(Curves!$A$12:$AZ$907,$CA562,DI562)</f>
        <v>#N/A</v>
      </c>
      <c r="BC562" s="34" t="e">
        <f>INDEX(Curves!$A$12:$AZ$907,$CA562,DJ562)</f>
        <v>#N/A</v>
      </c>
      <c r="BD562" s="34"/>
      <c r="BE562" s="34" t="e">
        <f>INDEX(Curves!$A$12:$AZ$907,$CA562,DL562)</f>
        <v>#N/A</v>
      </c>
      <c r="BF562" s="34" t="e">
        <f>INDEX(Curves!$A$12:$AZ$907,$CA562,DM562)</f>
        <v>#N/A</v>
      </c>
      <c r="BG562" s="34" t="e">
        <f>INDEX(Curves!$A$12:$AZ$907,$CA562,DN562)</f>
        <v>#N/A</v>
      </c>
      <c r="BH562" s="34"/>
      <c r="BI562" s="34" t="e">
        <f>INDEX(Curves!$A$12:$AZ$907,$CA562,DP562)</f>
        <v>#N/A</v>
      </c>
      <c r="BJ562" s="34" t="e">
        <f>INDEX(Curves!$A$12:$AZ$907,$CA562,DQ562)</f>
        <v>#N/A</v>
      </c>
      <c r="BK562" s="34" t="e">
        <f>INDEX(Curves!$A$12:$AZ$907,$CA562,DR562)</f>
        <v>#N/A</v>
      </c>
      <c r="BL562"/>
      <c r="BM562"/>
      <c r="BU562" s="10"/>
      <c r="BV562" s="10"/>
      <c r="BW562" s="10"/>
      <c r="CA562" s="12" t="e">
        <f>MATCH(C562,Curves!$C$12:$C$433,0)</f>
        <v>#N/A</v>
      </c>
      <c r="CB562" s="12" t="e">
        <f>MATCH(CONCATENATE("NG ",TEXT($BN562,"mmm-yyyy")),Curves!$11:$11,0)</f>
        <v>#N/A</v>
      </c>
      <c r="CC562" s="12" t="e">
        <f>MATCH(CONCATENATE("B ",TEXT($BN562,"mmm-yyyy")),Curves!$11:$11,0)</f>
        <v>#N/A</v>
      </c>
      <c r="CD562" s="12" t="e">
        <f>MATCH(CONCATENATE("DISC ",TEXT($BN562,"mmm-yyyy")),Curves!$11:$11,0)</f>
        <v>#N/A</v>
      </c>
      <c r="CE562" s="12"/>
      <c r="CF562" s="12" t="e">
        <f>MATCH(CONCATENATE("NG ",TEXT($BO562,"mmm-yyyy")),Curves!$11:$11,0)</f>
        <v>#N/A</v>
      </c>
      <c r="CG562" s="12" t="e">
        <f>MATCH(CONCATENATE("B ",TEXT($BO562,"mmm-yyyy")),Curves!$11:$11,0)</f>
        <v>#N/A</v>
      </c>
      <c r="CH562" s="12" t="e">
        <f>MATCH(CONCATENATE("DISC ",TEXT($BO562,"mmm-yyyy")),Curves!$11:$11,0)</f>
        <v>#N/A</v>
      </c>
      <c r="CI562" s="12"/>
      <c r="CJ562" s="12" t="e">
        <f>MATCH(CONCATENATE("NG ",TEXT($BP562,"mmm-yyyy")),Curves!$11:$11,0)</f>
        <v>#N/A</v>
      </c>
      <c r="CK562" s="12" t="e">
        <f>MATCH(CONCATENATE("B ",TEXT($BP562,"mmm-yyyy")),Curves!$11:$11,0)</f>
        <v>#N/A</v>
      </c>
      <c r="CL562" s="12" t="e">
        <f>MATCH(CONCATENATE("DISC ",TEXT($BP562,"mmm-yyyy")),Curves!$11:$11,0)</f>
        <v>#N/A</v>
      </c>
      <c r="CM562" s="12"/>
      <c r="CN562" s="12" t="e">
        <f>MATCH(CONCATENATE("NG ",TEXT($BQ562,"mmm-yyyy")),Curves!$11:$11,0)</f>
        <v>#N/A</v>
      </c>
      <c r="CO562" s="12" t="e">
        <f>MATCH(CONCATENATE("B ",TEXT($BQ562,"mmm-yyyy")),Curves!$11:$11,0)</f>
        <v>#N/A</v>
      </c>
      <c r="CP562" s="12" t="e">
        <f>MATCH(CONCATENATE("DISC ",TEXT($BQ562,"mmm-yyyy")),Curves!$11:$11,0)</f>
        <v>#N/A</v>
      </c>
      <c r="CQ562" s="12"/>
      <c r="CR562" s="12" t="e">
        <f>MATCH(CONCATENATE("NG ",TEXT($BR562,"mmm-yyyy")),Curves!$11:$11,0)</f>
        <v>#N/A</v>
      </c>
      <c r="CS562" s="12" t="e">
        <f>MATCH(CONCATENATE("B ",TEXT($BR562,"mmm-yyyy")),Curves!$11:$11,0)</f>
        <v>#N/A</v>
      </c>
      <c r="CT562" s="12" t="e">
        <f>MATCH(CONCATENATE("DISC ",TEXT($BR562,"mmm-yyyy")),Curves!$11:$11,0)</f>
        <v>#N/A</v>
      </c>
      <c r="CU562" s="12"/>
      <c r="CV562" s="12" t="e">
        <f>MATCH(CONCATENATE("NG ",TEXT($BS562,"mmm-yyyy")),Curves!$11:$11,0)</f>
        <v>#N/A</v>
      </c>
      <c r="CW562" s="12" t="e">
        <f>MATCH(CONCATENATE("B ",TEXT($BS562,"mmm-yyyy")),Curves!$11:$11,0)</f>
        <v>#N/A</v>
      </c>
      <c r="CX562" s="12" t="e">
        <f>MATCH(CONCATENATE("DISC ",TEXT($BS562,"mmm-yyyy")),Curves!$11:$11,0)</f>
        <v>#N/A</v>
      </c>
      <c r="CY562" s="12"/>
      <c r="CZ562" s="12" t="e">
        <f>MATCH(CONCATENATE("NG ",TEXT($BT562,"mmm-yyyy")),Curves!$11:$11,0)</f>
        <v>#N/A</v>
      </c>
      <c r="DA562" s="12" t="e">
        <f>MATCH(CONCATENATE("B ",TEXT($BT562,"mmm-yyyy")),Curves!$11:$11,0)</f>
        <v>#N/A</v>
      </c>
      <c r="DB562" s="12" t="e">
        <f>MATCH(CONCATENATE("DISC ",TEXT($BT562,"mmm-yyyy")),Curves!$11:$11,0)</f>
        <v>#N/A</v>
      </c>
      <c r="DC562" s="12"/>
      <c r="DD562" s="12" t="e">
        <f>MATCH(CONCATENATE("NG ",TEXT($BU562,"mmm-yyyy")),Curves!$11:$11,0)</f>
        <v>#N/A</v>
      </c>
      <c r="DE562" s="12" t="e">
        <f>MATCH(CONCATENATE("B ",TEXT($BU562,"mmm-yyyy")),Curves!$11:$11,0)</f>
        <v>#N/A</v>
      </c>
      <c r="DF562" s="12" t="e">
        <f>MATCH(CONCATENATE("DISC ",TEXT($BU562,"mmm-yyyy")),Curves!$11:$11,0)</f>
        <v>#N/A</v>
      </c>
      <c r="DG562" s="12"/>
      <c r="DH562" s="12" t="e">
        <f>MATCH(CONCATENATE("NG ",TEXT($BV562,"mmm-yyyy")),Curves!$11:$11,0)</f>
        <v>#N/A</v>
      </c>
      <c r="DI562" s="12" t="e">
        <f>MATCH(CONCATENATE("B ",TEXT($BV562,"mmm-yyyy")),Curves!$11:$11,0)</f>
        <v>#N/A</v>
      </c>
      <c r="DJ562" s="12" t="e">
        <f>MATCH(CONCATENATE("DISC ",TEXT($BV562,"mmm-yyyy")),Curves!$11:$11,0)</f>
        <v>#N/A</v>
      </c>
      <c r="DL562" s="12" t="e">
        <f>MATCH(CONCATENATE("NG ",TEXT($BW562,"mmm-yyyy")),Curves!$11:$11,0)</f>
        <v>#N/A</v>
      </c>
      <c r="DM562" s="12" t="e">
        <f>MATCH(CONCATENATE("B ",TEXT($BW562,"mmm-yyyy")),Curves!$11:$11,0)</f>
        <v>#N/A</v>
      </c>
      <c r="DN562" s="12" t="e">
        <f>MATCH(CONCATENATE("DISC ",TEXT($BW562,"mmm-yyyy")),Curves!$11:$11,0)</f>
        <v>#N/A</v>
      </c>
      <c r="DP562" s="12" t="e">
        <f>MATCH(CONCATENATE("NG ",TEXT($BX562,"mmm-yyyy")),Curves!$11:$11,0)</f>
        <v>#N/A</v>
      </c>
      <c r="DQ562" s="12" t="e">
        <f>MATCH(CONCATENATE("B ",TEXT($BX562,"mmm-yyyy")),Curves!$11:$11,0)</f>
        <v>#N/A</v>
      </c>
      <c r="DR562" s="12" t="e">
        <f>MATCH(CONCATENATE("DISC ",TEXT($BX562,"mmm-yyyy")),Curves!$11:$11,0)</f>
        <v>#N/A</v>
      </c>
    </row>
    <row r="563" spans="2:122" x14ac:dyDescent="0.2">
      <c r="B563" s="6" t="str">
        <f t="shared" si="638"/>
        <v/>
      </c>
      <c r="C563" s="28" t="str">
        <f>IF(Curves!C572&lt;&gt;"",Curves!C572,"")</f>
        <v/>
      </c>
      <c r="D563" s="10"/>
      <c r="E563" s="22" t="e">
        <f t="shared" si="639"/>
        <v>#N/A</v>
      </c>
      <c r="F563" s="22" t="e">
        <f t="shared" si="640"/>
        <v>#N/A</v>
      </c>
      <c r="G563" s="22" t="e">
        <f t="shared" si="641"/>
        <v>#N/A</v>
      </c>
      <c r="H563" s="22" t="e">
        <f t="shared" si="642"/>
        <v>#N/A</v>
      </c>
      <c r="I563" s="22" t="e">
        <f t="shared" si="643"/>
        <v>#N/A</v>
      </c>
      <c r="J563" s="22" t="e">
        <f t="shared" si="644"/>
        <v>#N/A</v>
      </c>
      <c r="K563" s="22" t="e">
        <f t="shared" si="645"/>
        <v>#N/A</v>
      </c>
      <c r="L563" s="22" t="e">
        <f t="shared" si="646"/>
        <v>#N/A</v>
      </c>
      <c r="M563" s="22" t="e">
        <f t="shared" si="647"/>
        <v>#N/A</v>
      </c>
      <c r="N563" s="22" t="e">
        <f t="shared" si="648"/>
        <v>#N/A</v>
      </c>
      <c r="O563" s="23" t="e">
        <f t="shared" si="649"/>
        <v>#N/A</v>
      </c>
      <c r="P563" s="22"/>
      <c r="Q563" s="50" t="e">
        <f t="shared" si="650"/>
        <v>#N/A</v>
      </c>
      <c r="R563" s="50" t="e">
        <f t="shared" si="652"/>
        <v>#N/A</v>
      </c>
      <c r="S563" s="51" t="e">
        <f t="shared" si="651"/>
        <v>#N/A</v>
      </c>
      <c r="U563" s="34" t="e">
        <f>INDEX(Curves!$A$12:$AZ$907,$CA563,CB563)</f>
        <v>#N/A</v>
      </c>
      <c r="V563" s="34" t="e">
        <f>INDEX(Curves!$A$12:$AZ$907,$CA563,CC563)</f>
        <v>#N/A</v>
      </c>
      <c r="W563" s="34" t="e">
        <f>INDEX(Curves!$A$12:$AZ$907,$CA563,CD563)</f>
        <v>#N/A</v>
      </c>
      <c r="X563" s="34"/>
      <c r="Y563" s="34" t="e">
        <f>INDEX(Curves!$A$12:$AZ$907,$CA563,CF563)</f>
        <v>#N/A</v>
      </c>
      <c r="Z563" s="34" t="e">
        <f>INDEX(Curves!$A$12:$AZ$907,$CA563,CG563)</f>
        <v>#N/A</v>
      </c>
      <c r="AA563" s="34" t="e">
        <f>INDEX(Curves!$A$12:$AZ$907,$CA563,CH563)</f>
        <v>#N/A</v>
      </c>
      <c r="AB563" s="34"/>
      <c r="AC563" s="34" t="e">
        <f>INDEX(Curves!$A$12:$AZ$907,$CA563,CJ563)</f>
        <v>#N/A</v>
      </c>
      <c r="AD563" s="34" t="e">
        <f>INDEX(Curves!$A$12:$AZ$907,$CA563,CK563)</f>
        <v>#N/A</v>
      </c>
      <c r="AE563" s="34" t="e">
        <f>INDEX(Curves!$A$12:$AZ$907,$CA563,CL563)</f>
        <v>#N/A</v>
      </c>
      <c r="AF563" s="34"/>
      <c r="AG563" s="34" t="e">
        <f>INDEX(Curves!$A$12:$AZ$907,$CA563,CN563)</f>
        <v>#N/A</v>
      </c>
      <c r="AH563" s="34" t="e">
        <f>INDEX(Curves!$A$12:$AZ$907,$CA563,CO563)</f>
        <v>#N/A</v>
      </c>
      <c r="AI563" s="34" t="e">
        <f>INDEX(Curves!$A$12:$AZ$907,$CA563,CP563)</f>
        <v>#N/A</v>
      </c>
      <c r="AJ563" s="34"/>
      <c r="AK563" s="34" t="e">
        <f>INDEX(Curves!$A$12:$AZ$907,$CA563,CR563)</f>
        <v>#N/A</v>
      </c>
      <c r="AL563" s="34" t="e">
        <f>INDEX(Curves!$A$12:$AZ$907,$CA563,CS563)</f>
        <v>#N/A</v>
      </c>
      <c r="AM563" s="34" t="e">
        <f>INDEX(Curves!$A$12:$AZ$907,$CA563,CT563)</f>
        <v>#N/A</v>
      </c>
      <c r="AN563" s="34"/>
      <c r="AO563" s="34" t="e">
        <f>INDEX(Curves!$A$12:$AZ$907,$CA563,CV563)</f>
        <v>#N/A</v>
      </c>
      <c r="AP563" s="34" t="e">
        <f>INDEX(Curves!$A$12:$AZ$907,$CA563,CW563)</f>
        <v>#N/A</v>
      </c>
      <c r="AQ563" s="34" t="e">
        <f>INDEX(Curves!$A$12:$AZ$907,$CA563,CX563)</f>
        <v>#N/A</v>
      </c>
      <c r="AR563" s="34"/>
      <c r="AS563" s="34" t="e">
        <f>INDEX(Curves!$A$12:$AZ$907,$CA563,CZ563)</f>
        <v>#N/A</v>
      </c>
      <c r="AT563" s="34" t="e">
        <f>INDEX(Curves!$A$12:$AZ$907,$CA563,DA563)</f>
        <v>#N/A</v>
      </c>
      <c r="AU563" s="34" t="e">
        <f>INDEX(Curves!$A$12:$AZ$907,$CA563,DB563)</f>
        <v>#N/A</v>
      </c>
      <c r="AV563" s="34"/>
      <c r="AW563" s="34" t="e">
        <f>INDEX(Curves!$A$12:$AZ$907,$CA563,DD563)</f>
        <v>#N/A</v>
      </c>
      <c r="AX563" s="34" t="e">
        <f>INDEX(Curves!$A$12:$AZ$907,$CA563,DE563)</f>
        <v>#N/A</v>
      </c>
      <c r="AY563" s="34" t="e">
        <f>INDEX(Curves!$A$12:$AZ$907,$CA563,DF563)</f>
        <v>#N/A</v>
      </c>
      <c r="AZ563" s="34"/>
      <c r="BA563" s="34" t="e">
        <f>INDEX(Curves!$A$12:$AZ$907,$CA563,DH563)</f>
        <v>#N/A</v>
      </c>
      <c r="BB563" s="34" t="e">
        <f>INDEX(Curves!$A$12:$AZ$907,$CA563,DI563)</f>
        <v>#N/A</v>
      </c>
      <c r="BC563" s="34" t="e">
        <f>INDEX(Curves!$A$12:$AZ$907,$CA563,DJ563)</f>
        <v>#N/A</v>
      </c>
      <c r="BD563" s="34"/>
      <c r="BE563" s="34" t="e">
        <f>INDEX(Curves!$A$12:$AZ$907,$CA563,DL563)</f>
        <v>#N/A</v>
      </c>
      <c r="BF563" s="34" t="e">
        <f>INDEX(Curves!$A$12:$AZ$907,$CA563,DM563)</f>
        <v>#N/A</v>
      </c>
      <c r="BG563" s="34" t="e">
        <f>INDEX(Curves!$A$12:$AZ$907,$CA563,DN563)</f>
        <v>#N/A</v>
      </c>
      <c r="BH563" s="34"/>
      <c r="BI563" s="34" t="e">
        <f>INDEX(Curves!$A$12:$AZ$907,$CA563,DP563)</f>
        <v>#N/A</v>
      </c>
      <c r="BJ563" s="34" t="e">
        <f>INDEX(Curves!$A$12:$AZ$907,$CA563,DQ563)</f>
        <v>#N/A</v>
      </c>
      <c r="BK563" s="34" t="e">
        <f>INDEX(Curves!$A$12:$AZ$907,$CA563,DR563)</f>
        <v>#N/A</v>
      </c>
      <c r="BL563"/>
      <c r="BM563"/>
      <c r="BU563" s="10"/>
      <c r="BV563" s="10"/>
      <c r="BW563" s="10"/>
      <c r="CA563" s="12" t="e">
        <f>MATCH(C563,Curves!$C$12:$C$433,0)</f>
        <v>#N/A</v>
      </c>
      <c r="CB563" s="12" t="e">
        <f>MATCH(CONCATENATE("NG ",TEXT($BN563,"mmm-yyyy")),Curves!$11:$11,0)</f>
        <v>#N/A</v>
      </c>
      <c r="CC563" s="12" t="e">
        <f>MATCH(CONCATENATE("B ",TEXT($BN563,"mmm-yyyy")),Curves!$11:$11,0)</f>
        <v>#N/A</v>
      </c>
      <c r="CD563" s="12" t="e">
        <f>MATCH(CONCATENATE("DISC ",TEXT($BN563,"mmm-yyyy")),Curves!$11:$11,0)</f>
        <v>#N/A</v>
      </c>
      <c r="CE563" s="12"/>
      <c r="CF563" s="12" t="e">
        <f>MATCH(CONCATENATE("NG ",TEXT($BO563,"mmm-yyyy")),Curves!$11:$11,0)</f>
        <v>#N/A</v>
      </c>
      <c r="CG563" s="12" t="e">
        <f>MATCH(CONCATENATE("B ",TEXT($BO563,"mmm-yyyy")),Curves!$11:$11,0)</f>
        <v>#N/A</v>
      </c>
      <c r="CH563" s="12" t="e">
        <f>MATCH(CONCATENATE("DISC ",TEXT($BO563,"mmm-yyyy")),Curves!$11:$11,0)</f>
        <v>#N/A</v>
      </c>
      <c r="CI563" s="12"/>
      <c r="CJ563" s="12" t="e">
        <f>MATCH(CONCATENATE("NG ",TEXT($BP563,"mmm-yyyy")),Curves!$11:$11,0)</f>
        <v>#N/A</v>
      </c>
      <c r="CK563" s="12" t="e">
        <f>MATCH(CONCATENATE("B ",TEXT($BP563,"mmm-yyyy")),Curves!$11:$11,0)</f>
        <v>#N/A</v>
      </c>
      <c r="CL563" s="12" t="e">
        <f>MATCH(CONCATENATE("DISC ",TEXT($BP563,"mmm-yyyy")),Curves!$11:$11,0)</f>
        <v>#N/A</v>
      </c>
      <c r="CM563" s="12"/>
      <c r="CN563" s="12" t="e">
        <f>MATCH(CONCATENATE("NG ",TEXT($BQ563,"mmm-yyyy")),Curves!$11:$11,0)</f>
        <v>#N/A</v>
      </c>
      <c r="CO563" s="12" t="e">
        <f>MATCH(CONCATENATE("B ",TEXT($BQ563,"mmm-yyyy")),Curves!$11:$11,0)</f>
        <v>#N/A</v>
      </c>
      <c r="CP563" s="12" t="e">
        <f>MATCH(CONCATENATE("DISC ",TEXT($BQ563,"mmm-yyyy")),Curves!$11:$11,0)</f>
        <v>#N/A</v>
      </c>
      <c r="CQ563" s="12"/>
      <c r="CR563" s="12" t="e">
        <f>MATCH(CONCATENATE("NG ",TEXT($BR563,"mmm-yyyy")),Curves!$11:$11,0)</f>
        <v>#N/A</v>
      </c>
      <c r="CS563" s="12" t="e">
        <f>MATCH(CONCATENATE("B ",TEXT($BR563,"mmm-yyyy")),Curves!$11:$11,0)</f>
        <v>#N/A</v>
      </c>
      <c r="CT563" s="12" t="e">
        <f>MATCH(CONCATENATE("DISC ",TEXT($BR563,"mmm-yyyy")),Curves!$11:$11,0)</f>
        <v>#N/A</v>
      </c>
      <c r="CU563" s="12"/>
      <c r="CV563" s="12" t="e">
        <f>MATCH(CONCATENATE("NG ",TEXT($BS563,"mmm-yyyy")),Curves!$11:$11,0)</f>
        <v>#N/A</v>
      </c>
      <c r="CW563" s="12" t="e">
        <f>MATCH(CONCATENATE("B ",TEXT($BS563,"mmm-yyyy")),Curves!$11:$11,0)</f>
        <v>#N/A</v>
      </c>
      <c r="CX563" s="12" t="e">
        <f>MATCH(CONCATENATE("DISC ",TEXT($BS563,"mmm-yyyy")),Curves!$11:$11,0)</f>
        <v>#N/A</v>
      </c>
      <c r="CY563" s="12"/>
      <c r="CZ563" s="12" t="e">
        <f>MATCH(CONCATENATE("NG ",TEXT($BT563,"mmm-yyyy")),Curves!$11:$11,0)</f>
        <v>#N/A</v>
      </c>
      <c r="DA563" s="12" t="e">
        <f>MATCH(CONCATENATE("B ",TEXT($BT563,"mmm-yyyy")),Curves!$11:$11,0)</f>
        <v>#N/A</v>
      </c>
      <c r="DB563" s="12" t="e">
        <f>MATCH(CONCATENATE("DISC ",TEXT($BT563,"mmm-yyyy")),Curves!$11:$11,0)</f>
        <v>#N/A</v>
      </c>
      <c r="DC563" s="12"/>
      <c r="DD563" s="12" t="e">
        <f>MATCH(CONCATENATE("NG ",TEXT($BU563,"mmm-yyyy")),Curves!$11:$11,0)</f>
        <v>#N/A</v>
      </c>
      <c r="DE563" s="12" t="e">
        <f>MATCH(CONCATENATE("B ",TEXT($BU563,"mmm-yyyy")),Curves!$11:$11,0)</f>
        <v>#N/A</v>
      </c>
      <c r="DF563" s="12" t="e">
        <f>MATCH(CONCATENATE("DISC ",TEXT($BU563,"mmm-yyyy")),Curves!$11:$11,0)</f>
        <v>#N/A</v>
      </c>
      <c r="DG563" s="12"/>
      <c r="DH563" s="12" t="e">
        <f>MATCH(CONCATENATE("NG ",TEXT($BV563,"mmm-yyyy")),Curves!$11:$11,0)</f>
        <v>#N/A</v>
      </c>
      <c r="DI563" s="12" t="e">
        <f>MATCH(CONCATENATE("B ",TEXT($BV563,"mmm-yyyy")),Curves!$11:$11,0)</f>
        <v>#N/A</v>
      </c>
      <c r="DJ563" s="12" t="e">
        <f>MATCH(CONCATENATE("DISC ",TEXT($BV563,"mmm-yyyy")),Curves!$11:$11,0)</f>
        <v>#N/A</v>
      </c>
      <c r="DL563" s="12" t="e">
        <f>MATCH(CONCATENATE("NG ",TEXT($BW563,"mmm-yyyy")),Curves!$11:$11,0)</f>
        <v>#N/A</v>
      </c>
      <c r="DM563" s="12" t="e">
        <f>MATCH(CONCATENATE("B ",TEXT($BW563,"mmm-yyyy")),Curves!$11:$11,0)</f>
        <v>#N/A</v>
      </c>
      <c r="DN563" s="12" t="e">
        <f>MATCH(CONCATENATE("DISC ",TEXT($BW563,"mmm-yyyy")),Curves!$11:$11,0)</f>
        <v>#N/A</v>
      </c>
      <c r="DP563" s="12" t="e">
        <f>MATCH(CONCATENATE("NG ",TEXT($BX563,"mmm-yyyy")),Curves!$11:$11,0)</f>
        <v>#N/A</v>
      </c>
      <c r="DQ563" s="12" t="e">
        <f>MATCH(CONCATENATE("B ",TEXT($BX563,"mmm-yyyy")),Curves!$11:$11,0)</f>
        <v>#N/A</v>
      </c>
      <c r="DR563" s="12" t="e">
        <f>MATCH(CONCATENATE("DISC ",TEXT($BX563,"mmm-yyyy")),Curves!$11:$11,0)</f>
        <v>#N/A</v>
      </c>
    </row>
    <row r="564" spans="2:122" x14ac:dyDescent="0.2">
      <c r="B564" s="6" t="str">
        <f t="shared" si="638"/>
        <v/>
      </c>
      <c r="C564" s="28" t="str">
        <f>IF(Curves!C573&lt;&gt;"",Curves!C573,"")</f>
        <v/>
      </c>
      <c r="D564" s="10"/>
      <c r="E564" s="22" t="e">
        <f t="shared" si="639"/>
        <v>#N/A</v>
      </c>
      <c r="F564" s="22" t="e">
        <f t="shared" si="640"/>
        <v>#N/A</v>
      </c>
      <c r="G564" s="22" t="e">
        <f t="shared" si="641"/>
        <v>#N/A</v>
      </c>
      <c r="H564" s="22" t="e">
        <f t="shared" si="642"/>
        <v>#N/A</v>
      </c>
      <c r="I564" s="22" t="e">
        <f t="shared" si="643"/>
        <v>#N/A</v>
      </c>
      <c r="J564" s="22" t="e">
        <f t="shared" si="644"/>
        <v>#N/A</v>
      </c>
      <c r="K564" s="22" t="e">
        <f t="shared" si="645"/>
        <v>#N/A</v>
      </c>
      <c r="L564" s="22" t="e">
        <f t="shared" si="646"/>
        <v>#N/A</v>
      </c>
      <c r="M564" s="22" t="e">
        <f t="shared" si="647"/>
        <v>#N/A</v>
      </c>
      <c r="N564" s="22" t="e">
        <f t="shared" si="648"/>
        <v>#N/A</v>
      </c>
      <c r="O564" s="23" t="e">
        <f t="shared" si="649"/>
        <v>#N/A</v>
      </c>
      <c r="P564" s="22"/>
      <c r="Q564" s="50" t="e">
        <f t="shared" si="650"/>
        <v>#N/A</v>
      </c>
      <c r="R564" s="50" t="e">
        <f t="shared" si="652"/>
        <v>#N/A</v>
      </c>
      <c r="S564" s="51" t="e">
        <f t="shared" si="651"/>
        <v>#N/A</v>
      </c>
      <c r="U564" s="34" t="e">
        <f>INDEX(Curves!$A$12:$AZ$907,$CA564,CB564)</f>
        <v>#N/A</v>
      </c>
      <c r="V564" s="34" t="e">
        <f>INDEX(Curves!$A$12:$AZ$907,$CA564,CC564)</f>
        <v>#N/A</v>
      </c>
      <c r="W564" s="34" t="e">
        <f>INDEX(Curves!$A$12:$AZ$907,$CA564,CD564)</f>
        <v>#N/A</v>
      </c>
      <c r="X564" s="34"/>
      <c r="Y564" s="34" t="e">
        <f>INDEX(Curves!$A$12:$AZ$907,$CA564,CF564)</f>
        <v>#N/A</v>
      </c>
      <c r="Z564" s="34" t="e">
        <f>INDEX(Curves!$A$12:$AZ$907,$CA564,CG564)</f>
        <v>#N/A</v>
      </c>
      <c r="AA564" s="34" t="e">
        <f>INDEX(Curves!$A$12:$AZ$907,$CA564,CH564)</f>
        <v>#N/A</v>
      </c>
      <c r="AB564" s="34"/>
      <c r="AC564" s="34" t="e">
        <f>INDEX(Curves!$A$12:$AZ$907,$CA564,CJ564)</f>
        <v>#N/A</v>
      </c>
      <c r="AD564" s="34" t="e">
        <f>INDEX(Curves!$A$12:$AZ$907,$CA564,CK564)</f>
        <v>#N/A</v>
      </c>
      <c r="AE564" s="34" t="e">
        <f>INDEX(Curves!$A$12:$AZ$907,$CA564,CL564)</f>
        <v>#N/A</v>
      </c>
      <c r="AF564" s="34"/>
      <c r="AG564" s="34" t="e">
        <f>INDEX(Curves!$A$12:$AZ$907,$CA564,CN564)</f>
        <v>#N/A</v>
      </c>
      <c r="AH564" s="34" t="e">
        <f>INDEX(Curves!$A$12:$AZ$907,$CA564,CO564)</f>
        <v>#N/A</v>
      </c>
      <c r="AI564" s="34" t="e">
        <f>INDEX(Curves!$A$12:$AZ$907,$CA564,CP564)</f>
        <v>#N/A</v>
      </c>
      <c r="AJ564" s="34"/>
      <c r="AK564" s="34" t="e">
        <f>INDEX(Curves!$A$12:$AZ$907,$CA564,CR564)</f>
        <v>#N/A</v>
      </c>
      <c r="AL564" s="34" t="e">
        <f>INDEX(Curves!$A$12:$AZ$907,$CA564,CS564)</f>
        <v>#N/A</v>
      </c>
      <c r="AM564" s="34" t="e">
        <f>INDEX(Curves!$A$12:$AZ$907,$CA564,CT564)</f>
        <v>#N/A</v>
      </c>
      <c r="AN564" s="34"/>
      <c r="AO564" s="34" t="e">
        <f>INDEX(Curves!$A$12:$AZ$907,$CA564,CV564)</f>
        <v>#N/A</v>
      </c>
      <c r="AP564" s="34" t="e">
        <f>INDEX(Curves!$A$12:$AZ$907,$CA564,CW564)</f>
        <v>#N/A</v>
      </c>
      <c r="AQ564" s="34" t="e">
        <f>INDEX(Curves!$A$12:$AZ$907,$CA564,CX564)</f>
        <v>#N/A</v>
      </c>
      <c r="AR564" s="34"/>
      <c r="AS564" s="34" t="e">
        <f>INDEX(Curves!$A$12:$AZ$907,$CA564,CZ564)</f>
        <v>#N/A</v>
      </c>
      <c r="AT564" s="34" t="e">
        <f>INDEX(Curves!$A$12:$AZ$907,$CA564,DA564)</f>
        <v>#N/A</v>
      </c>
      <c r="AU564" s="34" t="e">
        <f>INDEX(Curves!$A$12:$AZ$907,$CA564,DB564)</f>
        <v>#N/A</v>
      </c>
      <c r="AV564" s="34"/>
      <c r="AW564" s="34" t="e">
        <f>INDEX(Curves!$A$12:$AZ$907,$CA564,DD564)</f>
        <v>#N/A</v>
      </c>
      <c r="AX564" s="34" t="e">
        <f>INDEX(Curves!$A$12:$AZ$907,$CA564,DE564)</f>
        <v>#N/A</v>
      </c>
      <c r="AY564" s="34" t="e">
        <f>INDEX(Curves!$A$12:$AZ$907,$CA564,DF564)</f>
        <v>#N/A</v>
      </c>
      <c r="AZ564" s="34"/>
      <c r="BA564" s="34" t="e">
        <f>INDEX(Curves!$A$12:$AZ$907,$CA564,DH564)</f>
        <v>#N/A</v>
      </c>
      <c r="BB564" s="34" t="e">
        <f>INDEX(Curves!$A$12:$AZ$907,$CA564,DI564)</f>
        <v>#N/A</v>
      </c>
      <c r="BC564" s="34" t="e">
        <f>INDEX(Curves!$A$12:$AZ$907,$CA564,DJ564)</f>
        <v>#N/A</v>
      </c>
      <c r="BD564" s="34"/>
      <c r="BE564" s="34" t="e">
        <f>INDEX(Curves!$A$12:$AZ$907,$CA564,DL564)</f>
        <v>#N/A</v>
      </c>
      <c r="BF564" s="34" t="e">
        <f>INDEX(Curves!$A$12:$AZ$907,$CA564,DM564)</f>
        <v>#N/A</v>
      </c>
      <c r="BG564" s="34" t="e">
        <f>INDEX(Curves!$A$12:$AZ$907,$CA564,DN564)</f>
        <v>#N/A</v>
      </c>
      <c r="BH564" s="34"/>
      <c r="BI564" s="34" t="e">
        <f>INDEX(Curves!$A$12:$AZ$907,$CA564,DP564)</f>
        <v>#N/A</v>
      </c>
      <c r="BJ564" s="34" t="e">
        <f>INDEX(Curves!$A$12:$AZ$907,$CA564,DQ564)</f>
        <v>#N/A</v>
      </c>
      <c r="BK564" s="34" t="e">
        <f>INDEX(Curves!$A$12:$AZ$907,$CA564,DR564)</f>
        <v>#N/A</v>
      </c>
      <c r="BL564"/>
      <c r="BM564"/>
      <c r="BU564" s="10"/>
      <c r="BV564" s="10"/>
      <c r="BW564" s="10"/>
      <c r="CA564" s="12" t="e">
        <f>MATCH(C564,Curves!$C$12:$C$433,0)</f>
        <v>#N/A</v>
      </c>
      <c r="CB564" s="12" t="e">
        <f>MATCH(CONCATENATE("NG ",TEXT($BN564,"mmm-yyyy")),Curves!$11:$11,0)</f>
        <v>#N/A</v>
      </c>
      <c r="CC564" s="12" t="e">
        <f>MATCH(CONCATENATE("B ",TEXT($BN564,"mmm-yyyy")),Curves!$11:$11,0)</f>
        <v>#N/A</v>
      </c>
      <c r="CD564" s="12" t="e">
        <f>MATCH(CONCATENATE("DISC ",TEXT($BN564,"mmm-yyyy")),Curves!$11:$11,0)</f>
        <v>#N/A</v>
      </c>
      <c r="CE564" s="12"/>
      <c r="CF564" s="12" t="e">
        <f>MATCH(CONCATENATE("NG ",TEXT($BO564,"mmm-yyyy")),Curves!$11:$11,0)</f>
        <v>#N/A</v>
      </c>
      <c r="CG564" s="12" t="e">
        <f>MATCH(CONCATENATE("B ",TEXT($BO564,"mmm-yyyy")),Curves!$11:$11,0)</f>
        <v>#N/A</v>
      </c>
      <c r="CH564" s="12" t="e">
        <f>MATCH(CONCATENATE("DISC ",TEXT($BO564,"mmm-yyyy")),Curves!$11:$11,0)</f>
        <v>#N/A</v>
      </c>
      <c r="CI564" s="12"/>
      <c r="CJ564" s="12" t="e">
        <f>MATCH(CONCATENATE("NG ",TEXT($BP564,"mmm-yyyy")),Curves!$11:$11,0)</f>
        <v>#N/A</v>
      </c>
      <c r="CK564" s="12" t="e">
        <f>MATCH(CONCATENATE("B ",TEXT($BP564,"mmm-yyyy")),Curves!$11:$11,0)</f>
        <v>#N/A</v>
      </c>
      <c r="CL564" s="12" t="e">
        <f>MATCH(CONCATENATE("DISC ",TEXT($BP564,"mmm-yyyy")),Curves!$11:$11,0)</f>
        <v>#N/A</v>
      </c>
      <c r="CM564" s="12"/>
      <c r="CN564" s="12" t="e">
        <f>MATCH(CONCATENATE("NG ",TEXT($BQ564,"mmm-yyyy")),Curves!$11:$11,0)</f>
        <v>#N/A</v>
      </c>
      <c r="CO564" s="12" t="e">
        <f>MATCH(CONCATENATE("B ",TEXT($BQ564,"mmm-yyyy")),Curves!$11:$11,0)</f>
        <v>#N/A</v>
      </c>
      <c r="CP564" s="12" t="e">
        <f>MATCH(CONCATENATE("DISC ",TEXT($BQ564,"mmm-yyyy")),Curves!$11:$11,0)</f>
        <v>#N/A</v>
      </c>
      <c r="CQ564" s="12"/>
      <c r="CR564" s="12" t="e">
        <f>MATCH(CONCATENATE("NG ",TEXT($BR564,"mmm-yyyy")),Curves!$11:$11,0)</f>
        <v>#N/A</v>
      </c>
      <c r="CS564" s="12" t="e">
        <f>MATCH(CONCATENATE("B ",TEXT($BR564,"mmm-yyyy")),Curves!$11:$11,0)</f>
        <v>#N/A</v>
      </c>
      <c r="CT564" s="12" t="e">
        <f>MATCH(CONCATENATE("DISC ",TEXT($BR564,"mmm-yyyy")),Curves!$11:$11,0)</f>
        <v>#N/A</v>
      </c>
      <c r="CU564" s="12"/>
      <c r="CV564" s="12" t="e">
        <f>MATCH(CONCATENATE("NG ",TEXT($BS564,"mmm-yyyy")),Curves!$11:$11,0)</f>
        <v>#N/A</v>
      </c>
      <c r="CW564" s="12" t="e">
        <f>MATCH(CONCATENATE("B ",TEXT($BS564,"mmm-yyyy")),Curves!$11:$11,0)</f>
        <v>#N/A</v>
      </c>
      <c r="CX564" s="12" t="e">
        <f>MATCH(CONCATENATE("DISC ",TEXT($BS564,"mmm-yyyy")),Curves!$11:$11,0)</f>
        <v>#N/A</v>
      </c>
      <c r="CY564" s="12"/>
      <c r="CZ564" s="12" t="e">
        <f>MATCH(CONCATENATE("NG ",TEXT($BT564,"mmm-yyyy")),Curves!$11:$11,0)</f>
        <v>#N/A</v>
      </c>
      <c r="DA564" s="12" t="e">
        <f>MATCH(CONCATENATE("B ",TEXT($BT564,"mmm-yyyy")),Curves!$11:$11,0)</f>
        <v>#N/A</v>
      </c>
      <c r="DB564" s="12" t="e">
        <f>MATCH(CONCATENATE("DISC ",TEXT($BT564,"mmm-yyyy")),Curves!$11:$11,0)</f>
        <v>#N/A</v>
      </c>
      <c r="DC564" s="12"/>
      <c r="DD564" s="12" t="e">
        <f>MATCH(CONCATENATE("NG ",TEXT($BU564,"mmm-yyyy")),Curves!$11:$11,0)</f>
        <v>#N/A</v>
      </c>
      <c r="DE564" s="12" t="e">
        <f>MATCH(CONCATENATE("B ",TEXT($BU564,"mmm-yyyy")),Curves!$11:$11,0)</f>
        <v>#N/A</v>
      </c>
      <c r="DF564" s="12" t="e">
        <f>MATCH(CONCATENATE("DISC ",TEXT($BU564,"mmm-yyyy")),Curves!$11:$11,0)</f>
        <v>#N/A</v>
      </c>
      <c r="DG564" s="12"/>
      <c r="DH564" s="12" t="e">
        <f>MATCH(CONCATENATE("NG ",TEXT($BV564,"mmm-yyyy")),Curves!$11:$11,0)</f>
        <v>#N/A</v>
      </c>
      <c r="DI564" s="12" t="e">
        <f>MATCH(CONCATENATE("B ",TEXT($BV564,"mmm-yyyy")),Curves!$11:$11,0)</f>
        <v>#N/A</v>
      </c>
      <c r="DJ564" s="12" t="e">
        <f>MATCH(CONCATENATE("DISC ",TEXT($BV564,"mmm-yyyy")),Curves!$11:$11,0)</f>
        <v>#N/A</v>
      </c>
      <c r="DL564" s="12" t="e">
        <f>MATCH(CONCATENATE("NG ",TEXT($BW564,"mmm-yyyy")),Curves!$11:$11,0)</f>
        <v>#N/A</v>
      </c>
      <c r="DM564" s="12" t="e">
        <f>MATCH(CONCATENATE("B ",TEXT($BW564,"mmm-yyyy")),Curves!$11:$11,0)</f>
        <v>#N/A</v>
      </c>
      <c r="DN564" s="12" t="e">
        <f>MATCH(CONCATENATE("DISC ",TEXT($BW564,"mmm-yyyy")),Curves!$11:$11,0)</f>
        <v>#N/A</v>
      </c>
      <c r="DP564" s="12" t="e">
        <f>MATCH(CONCATENATE("NG ",TEXT($BX564,"mmm-yyyy")),Curves!$11:$11,0)</f>
        <v>#N/A</v>
      </c>
      <c r="DQ564" s="12" t="e">
        <f>MATCH(CONCATENATE("B ",TEXT($BX564,"mmm-yyyy")),Curves!$11:$11,0)</f>
        <v>#N/A</v>
      </c>
      <c r="DR564" s="12" t="e">
        <f>MATCH(CONCATENATE("DISC ",TEXT($BX564,"mmm-yyyy")),Curves!$11:$11,0)</f>
        <v>#N/A</v>
      </c>
    </row>
    <row r="565" spans="2:122" x14ac:dyDescent="0.2">
      <c r="B565" s="6" t="str">
        <f t="shared" si="638"/>
        <v/>
      </c>
      <c r="C565" s="28" t="str">
        <f>IF(Curves!C574&lt;&gt;"",Curves!C574,"")</f>
        <v/>
      </c>
      <c r="D565" s="10"/>
      <c r="E565" s="22" t="e">
        <f t="shared" si="639"/>
        <v>#N/A</v>
      </c>
      <c r="F565" s="22" t="e">
        <f t="shared" si="640"/>
        <v>#N/A</v>
      </c>
      <c r="G565" s="22" t="e">
        <f t="shared" si="641"/>
        <v>#N/A</v>
      </c>
      <c r="H565" s="22" t="e">
        <f t="shared" si="642"/>
        <v>#N/A</v>
      </c>
      <c r="I565" s="22" t="e">
        <f t="shared" si="643"/>
        <v>#N/A</v>
      </c>
      <c r="J565" s="22" t="e">
        <f t="shared" si="644"/>
        <v>#N/A</v>
      </c>
      <c r="K565" s="22" t="e">
        <f t="shared" si="645"/>
        <v>#N/A</v>
      </c>
      <c r="L565" s="22" t="e">
        <f t="shared" si="646"/>
        <v>#N/A</v>
      </c>
      <c r="M565" s="22" t="e">
        <f t="shared" si="647"/>
        <v>#N/A</v>
      </c>
      <c r="N565" s="22" t="e">
        <f t="shared" si="648"/>
        <v>#N/A</v>
      </c>
      <c r="O565" s="23" t="e">
        <f t="shared" si="649"/>
        <v>#N/A</v>
      </c>
      <c r="P565" s="22"/>
      <c r="Q565" s="50" t="e">
        <f t="shared" si="650"/>
        <v>#N/A</v>
      </c>
      <c r="R565" s="50" t="e">
        <f t="shared" si="652"/>
        <v>#N/A</v>
      </c>
      <c r="S565" s="51" t="e">
        <f t="shared" si="651"/>
        <v>#N/A</v>
      </c>
      <c r="U565" s="34" t="e">
        <f>INDEX(Curves!$A$12:$AZ$907,$CA565,CB565)</f>
        <v>#N/A</v>
      </c>
      <c r="V565" s="34" t="e">
        <f>INDEX(Curves!$A$12:$AZ$907,$CA565,CC565)</f>
        <v>#N/A</v>
      </c>
      <c r="W565" s="34" t="e">
        <f>INDEX(Curves!$A$12:$AZ$907,$CA565,CD565)</f>
        <v>#N/A</v>
      </c>
      <c r="X565" s="34"/>
      <c r="Y565" s="34" t="e">
        <f>INDEX(Curves!$A$12:$AZ$907,$CA565,CF565)</f>
        <v>#N/A</v>
      </c>
      <c r="Z565" s="34" t="e">
        <f>INDEX(Curves!$A$12:$AZ$907,$CA565,CG565)</f>
        <v>#N/A</v>
      </c>
      <c r="AA565" s="34" t="e">
        <f>INDEX(Curves!$A$12:$AZ$907,$CA565,CH565)</f>
        <v>#N/A</v>
      </c>
      <c r="AB565" s="34"/>
      <c r="AC565" s="34" t="e">
        <f>INDEX(Curves!$A$12:$AZ$907,$CA565,CJ565)</f>
        <v>#N/A</v>
      </c>
      <c r="AD565" s="34" t="e">
        <f>INDEX(Curves!$A$12:$AZ$907,$CA565,CK565)</f>
        <v>#N/A</v>
      </c>
      <c r="AE565" s="34" t="e">
        <f>INDEX(Curves!$A$12:$AZ$907,$CA565,CL565)</f>
        <v>#N/A</v>
      </c>
      <c r="AF565" s="34"/>
      <c r="AG565" s="34" t="e">
        <f>INDEX(Curves!$A$12:$AZ$907,$CA565,CN565)</f>
        <v>#N/A</v>
      </c>
      <c r="AH565" s="34" t="e">
        <f>INDEX(Curves!$A$12:$AZ$907,$CA565,CO565)</f>
        <v>#N/A</v>
      </c>
      <c r="AI565" s="34" t="e">
        <f>INDEX(Curves!$A$12:$AZ$907,$CA565,CP565)</f>
        <v>#N/A</v>
      </c>
      <c r="AJ565" s="34"/>
      <c r="AK565" s="34" t="e">
        <f>INDEX(Curves!$A$12:$AZ$907,$CA565,CR565)</f>
        <v>#N/A</v>
      </c>
      <c r="AL565" s="34" t="e">
        <f>INDEX(Curves!$A$12:$AZ$907,$CA565,CS565)</f>
        <v>#N/A</v>
      </c>
      <c r="AM565" s="34" t="e">
        <f>INDEX(Curves!$A$12:$AZ$907,$CA565,CT565)</f>
        <v>#N/A</v>
      </c>
      <c r="AN565" s="34"/>
      <c r="AO565" s="34" t="e">
        <f>INDEX(Curves!$A$12:$AZ$907,$CA565,CV565)</f>
        <v>#N/A</v>
      </c>
      <c r="AP565" s="34" t="e">
        <f>INDEX(Curves!$A$12:$AZ$907,$CA565,CW565)</f>
        <v>#N/A</v>
      </c>
      <c r="AQ565" s="34" t="e">
        <f>INDEX(Curves!$A$12:$AZ$907,$CA565,CX565)</f>
        <v>#N/A</v>
      </c>
      <c r="AR565" s="34"/>
      <c r="AS565" s="34" t="e">
        <f>INDEX(Curves!$A$12:$AZ$907,$CA565,CZ565)</f>
        <v>#N/A</v>
      </c>
      <c r="AT565" s="34" t="e">
        <f>INDEX(Curves!$A$12:$AZ$907,$CA565,DA565)</f>
        <v>#N/A</v>
      </c>
      <c r="AU565" s="34" t="e">
        <f>INDEX(Curves!$A$12:$AZ$907,$CA565,DB565)</f>
        <v>#N/A</v>
      </c>
      <c r="AV565" s="34"/>
      <c r="AW565" s="34" t="e">
        <f>INDEX(Curves!$A$12:$AZ$907,$CA565,DD565)</f>
        <v>#N/A</v>
      </c>
      <c r="AX565" s="34" t="e">
        <f>INDEX(Curves!$A$12:$AZ$907,$CA565,DE565)</f>
        <v>#N/A</v>
      </c>
      <c r="AY565" s="34" t="e">
        <f>INDEX(Curves!$A$12:$AZ$907,$CA565,DF565)</f>
        <v>#N/A</v>
      </c>
      <c r="AZ565" s="34"/>
      <c r="BA565" s="34" t="e">
        <f>INDEX(Curves!$A$12:$AZ$907,$CA565,DH565)</f>
        <v>#N/A</v>
      </c>
      <c r="BB565" s="34" t="e">
        <f>INDEX(Curves!$A$12:$AZ$907,$CA565,DI565)</f>
        <v>#N/A</v>
      </c>
      <c r="BC565" s="34" t="e">
        <f>INDEX(Curves!$A$12:$AZ$907,$CA565,DJ565)</f>
        <v>#N/A</v>
      </c>
      <c r="BD565" s="34"/>
      <c r="BE565" s="34" t="e">
        <f>INDEX(Curves!$A$12:$AZ$907,$CA565,DL565)</f>
        <v>#N/A</v>
      </c>
      <c r="BF565" s="34" t="e">
        <f>INDEX(Curves!$A$12:$AZ$907,$CA565,DM565)</f>
        <v>#N/A</v>
      </c>
      <c r="BG565" s="34" t="e">
        <f>INDEX(Curves!$A$12:$AZ$907,$CA565,DN565)</f>
        <v>#N/A</v>
      </c>
      <c r="BH565" s="34"/>
      <c r="BI565" s="34" t="e">
        <f>INDEX(Curves!$A$12:$AZ$907,$CA565,DP565)</f>
        <v>#N/A</v>
      </c>
      <c r="BJ565" s="34" t="e">
        <f>INDEX(Curves!$A$12:$AZ$907,$CA565,DQ565)</f>
        <v>#N/A</v>
      </c>
      <c r="BK565" s="34" t="e">
        <f>INDEX(Curves!$A$12:$AZ$907,$CA565,DR565)</f>
        <v>#N/A</v>
      </c>
      <c r="BL565"/>
      <c r="BM565"/>
      <c r="BU565" s="10"/>
      <c r="BV565" s="10"/>
      <c r="BW565" s="10"/>
      <c r="CA565" s="12" t="e">
        <f>MATCH(C565,Curves!$C$12:$C$433,0)</f>
        <v>#N/A</v>
      </c>
      <c r="CB565" s="12" t="e">
        <f>MATCH(CONCATENATE("NG ",TEXT($BN565,"mmm-yyyy")),Curves!$11:$11,0)</f>
        <v>#N/A</v>
      </c>
      <c r="CC565" s="12" t="e">
        <f>MATCH(CONCATENATE("B ",TEXT($BN565,"mmm-yyyy")),Curves!$11:$11,0)</f>
        <v>#N/A</v>
      </c>
      <c r="CD565" s="12" t="e">
        <f>MATCH(CONCATENATE("DISC ",TEXT($BN565,"mmm-yyyy")),Curves!$11:$11,0)</f>
        <v>#N/A</v>
      </c>
      <c r="CE565" s="12"/>
      <c r="CF565" s="12" t="e">
        <f>MATCH(CONCATENATE("NG ",TEXT($BO565,"mmm-yyyy")),Curves!$11:$11,0)</f>
        <v>#N/A</v>
      </c>
      <c r="CG565" s="12" t="e">
        <f>MATCH(CONCATENATE("B ",TEXT($BO565,"mmm-yyyy")),Curves!$11:$11,0)</f>
        <v>#N/A</v>
      </c>
      <c r="CH565" s="12" t="e">
        <f>MATCH(CONCATENATE("DISC ",TEXT($BO565,"mmm-yyyy")),Curves!$11:$11,0)</f>
        <v>#N/A</v>
      </c>
      <c r="CI565" s="12"/>
      <c r="CJ565" s="12" t="e">
        <f>MATCH(CONCATENATE("NG ",TEXT($BP565,"mmm-yyyy")),Curves!$11:$11,0)</f>
        <v>#N/A</v>
      </c>
      <c r="CK565" s="12" t="e">
        <f>MATCH(CONCATENATE("B ",TEXT($BP565,"mmm-yyyy")),Curves!$11:$11,0)</f>
        <v>#N/A</v>
      </c>
      <c r="CL565" s="12" t="e">
        <f>MATCH(CONCATENATE("DISC ",TEXT($BP565,"mmm-yyyy")),Curves!$11:$11,0)</f>
        <v>#N/A</v>
      </c>
      <c r="CM565" s="12"/>
      <c r="CN565" s="12" t="e">
        <f>MATCH(CONCATENATE("NG ",TEXT($BQ565,"mmm-yyyy")),Curves!$11:$11,0)</f>
        <v>#N/A</v>
      </c>
      <c r="CO565" s="12" t="e">
        <f>MATCH(CONCATENATE("B ",TEXT($BQ565,"mmm-yyyy")),Curves!$11:$11,0)</f>
        <v>#N/A</v>
      </c>
      <c r="CP565" s="12" t="e">
        <f>MATCH(CONCATENATE("DISC ",TEXT($BQ565,"mmm-yyyy")),Curves!$11:$11,0)</f>
        <v>#N/A</v>
      </c>
      <c r="CQ565" s="12"/>
      <c r="CR565" s="12" t="e">
        <f>MATCH(CONCATENATE("NG ",TEXT($BR565,"mmm-yyyy")),Curves!$11:$11,0)</f>
        <v>#N/A</v>
      </c>
      <c r="CS565" s="12" t="e">
        <f>MATCH(CONCATENATE("B ",TEXT($BR565,"mmm-yyyy")),Curves!$11:$11,0)</f>
        <v>#N/A</v>
      </c>
      <c r="CT565" s="12" t="e">
        <f>MATCH(CONCATENATE("DISC ",TEXT($BR565,"mmm-yyyy")),Curves!$11:$11,0)</f>
        <v>#N/A</v>
      </c>
      <c r="CU565" s="12"/>
      <c r="CV565" s="12" t="e">
        <f>MATCH(CONCATENATE("NG ",TEXT($BS565,"mmm-yyyy")),Curves!$11:$11,0)</f>
        <v>#N/A</v>
      </c>
      <c r="CW565" s="12" t="e">
        <f>MATCH(CONCATENATE("B ",TEXT($BS565,"mmm-yyyy")),Curves!$11:$11,0)</f>
        <v>#N/A</v>
      </c>
      <c r="CX565" s="12" t="e">
        <f>MATCH(CONCATENATE("DISC ",TEXT($BS565,"mmm-yyyy")),Curves!$11:$11,0)</f>
        <v>#N/A</v>
      </c>
      <c r="CY565" s="12"/>
      <c r="CZ565" s="12" t="e">
        <f>MATCH(CONCATENATE("NG ",TEXT($BT565,"mmm-yyyy")),Curves!$11:$11,0)</f>
        <v>#N/A</v>
      </c>
      <c r="DA565" s="12" t="e">
        <f>MATCH(CONCATENATE("B ",TEXT($BT565,"mmm-yyyy")),Curves!$11:$11,0)</f>
        <v>#N/A</v>
      </c>
      <c r="DB565" s="12" t="e">
        <f>MATCH(CONCATENATE("DISC ",TEXT($BT565,"mmm-yyyy")),Curves!$11:$11,0)</f>
        <v>#N/A</v>
      </c>
      <c r="DC565" s="12"/>
      <c r="DD565" s="12" t="e">
        <f>MATCH(CONCATENATE("NG ",TEXT($BU565,"mmm-yyyy")),Curves!$11:$11,0)</f>
        <v>#N/A</v>
      </c>
      <c r="DE565" s="12" t="e">
        <f>MATCH(CONCATENATE("B ",TEXT($BU565,"mmm-yyyy")),Curves!$11:$11,0)</f>
        <v>#N/A</v>
      </c>
      <c r="DF565" s="12" t="e">
        <f>MATCH(CONCATENATE("DISC ",TEXT($BU565,"mmm-yyyy")),Curves!$11:$11,0)</f>
        <v>#N/A</v>
      </c>
      <c r="DG565" s="12"/>
      <c r="DH565" s="12" t="e">
        <f>MATCH(CONCATENATE("NG ",TEXT($BV565,"mmm-yyyy")),Curves!$11:$11,0)</f>
        <v>#N/A</v>
      </c>
      <c r="DI565" s="12" t="e">
        <f>MATCH(CONCATENATE("B ",TEXT($BV565,"mmm-yyyy")),Curves!$11:$11,0)</f>
        <v>#N/A</v>
      </c>
      <c r="DJ565" s="12" t="e">
        <f>MATCH(CONCATENATE("DISC ",TEXT($BV565,"mmm-yyyy")),Curves!$11:$11,0)</f>
        <v>#N/A</v>
      </c>
      <c r="DL565" s="12" t="e">
        <f>MATCH(CONCATENATE("NG ",TEXT($BW565,"mmm-yyyy")),Curves!$11:$11,0)</f>
        <v>#N/A</v>
      </c>
      <c r="DM565" s="12" t="e">
        <f>MATCH(CONCATENATE("B ",TEXT($BW565,"mmm-yyyy")),Curves!$11:$11,0)</f>
        <v>#N/A</v>
      </c>
      <c r="DN565" s="12" t="e">
        <f>MATCH(CONCATENATE("DISC ",TEXT($BW565,"mmm-yyyy")),Curves!$11:$11,0)</f>
        <v>#N/A</v>
      </c>
      <c r="DP565" s="12" t="e">
        <f>MATCH(CONCATENATE("NG ",TEXT($BX565,"mmm-yyyy")),Curves!$11:$11,0)</f>
        <v>#N/A</v>
      </c>
      <c r="DQ565" s="12" t="e">
        <f>MATCH(CONCATENATE("B ",TEXT($BX565,"mmm-yyyy")),Curves!$11:$11,0)</f>
        <v>#N/A</v>
      </c>
      <c r="DR565" s="12" t="e">
        <f>MATCH(CONCATENATE("DISC ",TEXT($BX565,"mmm-yyyy")),Curves!$11:$11,0)</f>
        <v>#N/A</v>
      </c>
    </row>
    <row r="566" spans="2:122" x14ac:dyDescent="0.2">
      <c r="B566" s="6" t="str">
        <f t="shared" si="638"/>
        <v/>
      </c>
      <c r="C566" s="28" t="str">
        <f>IF(Curves!C575&lt;&gt;"",Curves!C575,"")</f>
        <v/>
      </c>
      <c r="D566" s="10"/>
      <c r="E566" s="22" t="e">
        <f t="shared" si="639"/>
        <v>#N/A</v>
      </c>
      <c r="F566" s="22" t="e">
        <f t="shared" si="640"/>
        <v>#N/A</v>
      </c>
      <c r="G566" s="22" t="e">
        <f t="shared" si="641"/>
        <v>#N/A</v>
      </c>
      <c r="H566" s="22" t="e">
        <f t="shared" si="642"/>
        <v>#N/A</v>
      </c>
      <c r="I566" s="22" t="e">
        <f t="shared" si="643"/>
        <v>#N/A</v>
      </c>
      <c r="J566" s="22" t="e">
        <f t="shared" si="644"/>
        <v>#N/A</v>
      </c>
      <c r="K566" s="22" t="e">
        <f t="shared" si="645"/>
        <v>#N/A</v>
      </c>
      <c r="L566" s="22" t="e">
        <f t="shared" si="646"/>
        <v>#N/A</v>
      </c>
      <c r="M566" s="22" t="e">
        <f t="shared" si="647"/>
        <v>#N/A</v>
      </c>
      <c r="N566" s="22" t="e">
        <f t="shared" si="648"/>
        <v>#N/A</v>
      </c>
      <c r="O566" s="23" t="e">
        <f t="shared" si="649"/>
        <v>#N/A</v>
      </c>
      <c r="P566" s="22"/>
      <c r="Q566" s="50" t="e">
        <f t="shared" si="650"/>
        <v>#N/A</v>
      </c>
      <c r="R566" s="50" t="e">
        <f t="shared" si="652"/>
        <v>#N/A</v>
      </c>
      <c r="S566" s="51" t="e">
        <f t="shared" si="651"/>
        <v>#N/A</v>
      </c>
      <c r="U566" s="34" t="e">
        <f>INDEX(Curves!$A$12:$AZ$907,$CA566,CB566)</f>
        <v>#N/A</v>
      </c>
      <c r="V566" s="34" t="e">
        <f>INDEX(Curves!$A$12:$AZ$907,$CA566,CC566)</f>
        <v>#N/A</v>
      </c>
      <c r="W566" s="34" t="e">
        <f>INDEX(Curves!$A$12:$AZ$907,$CA566,CD566)</f>
        <v>#N/A</v>
      </c>
      <c r="X566" s="34"/>
      <c r="Y566" s="34" t="e">
        <f>INDEX(Curves!$A$12:$AZ$907,$CA566,CF566)</f>
        <v>#N/A</v>
      </c>
      <c r="Z566" s="34" t="e">
        <f>INDEX(Curves!$A$12:$AZ$907,$CA566,CG566)</f>
        <v>#N/A</v>
      </c>
      <c r="AA566" s="34" t="e">
        <f>INDEX(Curves!$A$12:$AZ$907,$CA566,CH566)</f>
        <v>#N/A</v>
      </c>
      <c r="AB566" s="34"/>
      <c r="AC566" s="34" t="e">
        <f>INDEX(Curves!$A$12:$AZ$907,$CA566,CJ566)</f>
        <v>#N/A</v>
      </c>
      <c r="AD566" s="34" t="e">
        <f>INDEX(Curves!$A$12:$AZ$907,$CA566,CK566)</f>
        <v>#N/A</v>
      </c>
      <c r="AE566" s="34" t="e">
        <f>INDEX(Curves!$A$12:$AZ$907,$CA566,CL566)</f>
        <v>#N/A</v>
      </c>
      <c r="AF566" s="34"/>
      <c r="AG566" s="34" t="e">
        <f>INDEX(Curves!$A$12:$AZ$907,$CA566,CN566)</f>
        <v>#N/A</v>
      </c>
      <c r="AH566" s="34" t="e">
        <f>INDEX(Curves!$A$12:$AZ$907,$CA566,CO566)</f>
        <v>#N/A</v>
      </c>
      <c r="AI566" s="34" t="e">
        <f>INDEX(Curves!$A$12:$AZ$907,$CA566,CP566)</f>
        <v>#N/A</v>
      </c>
      <c r="AJ566" s="34"/>
      <c r="AK566" s="34" t="e">
        <f>INDEX(Curves!$A$12:$AZ$907,$CA566,CR566)</f>
        <v>#N/A</v>
      </c>
      <c r="AL566" s="34" t="e">
        <f>INDEX(Curves!$A$12:$AZ$907,$CA566,CS566)</f>
        <v>#N/A</v>
      </c>
      <c r="AM566" s="34" t="e">
        <f>INDEX(Curves!$A$12:$AZ$907,$CA566,CT566)</f>
        <v>#N/A</v>
      </c>
      <c r="AN566" s="34"/>
      <c r="AO566" s="34" t="e">
        <f>INDEX(Curves!$A$12:$AZ$907,$CA566,CV566)</f>
        <v>#N/A</v>
      </c>
      <c r="AP566" s="34" t="e">
        <f>INDEX(Curves!$A$12:$AZ$907,$CA566,CW566)</f>
        <v>#N/A</v>
      </c>
      <c r="AQ566" s="34" t="e">
        <f>INDEX(Curves!$A$12:$AZ$907,$CA566,CX566)</f>
        <v>#N/A</v>
      </c>
      <c r="AR566" s="34"/>
      <c r="AS566" s="34" t="e">
        <f>INDEX(Curves!$A$12:$AZ$907,$CA566,CZ566)</f>
        <v>#N/A</v>
      </c>
      <c r="AT566" s="34" t="e">
        <f>INDEX(Curves!$A$12:$AZ$907,$CA566,DA566)</f>
        <v>#N/A</v>
      </c>
      <c r="AU566" s="34" t="e">
        <f>INDEX(Curves!$A$12:$AZ$907,$CA566,DB566)</f>
        <v>#N/A</v>
      </c>
      <c r="AV566" s="34"/>
      <c r="AW566" s="34" t="e">
        <f>INDEX(Curves!$A$12:$AZ$907,$CA566,DD566)</f>
        <v>#N/A</v>
      </c>
      <c r="AX566" s="34" t="e">
        <f>INDEX(Curves!$A$12:$AZ$907,$CA566,DE566)</f>
        <v>#N/A</v>
      </c>
      <c r="AY566" s="34" t="e">
        <f>INDEX(Curves!$A$12:$AZ$907,$CA566,DF566)</f>
        <v>#N/A</v>
      </c>
      <c r="AZ566" s="34"/>
      <c r="BA566" s="34" t="e">
        <f>INDEX(Curves!$A$12:$AZ$907,$CA566,DH566)</f>
        <v>#N/A</v>
      </c>
      <c r="BB566" s="34" t="e">
        <f>INDEX(Curves!$A$12:$AZ$907,$CA566,DI566)</f>
        <v>#N/A</v>
      </c>
      <c r="BC566" s="34" t="e">
        <f>INDEX(Curves!$A$12:$AZ$907,$CA566,DJ566)</f>
        <v>#N/A</v>
      </c>
      <c r="BD566" s="34"/>
      <c r="BE566" s="34" t="e">
        <f>INDEX(Curves!$A$12:$AZ$907,$CA566,DL566)</f>
        <v>#N/A</v>
      </c>
      <c r="BF566" s="34" t="e">
        <f>INDEX(Curves!$A$12:$AZ$907,$CA566,DM566)</f>
        <v>#N/A</v>
      </c>
      <c r="BG566" s="34" t="e">
        <f>INDEX(Curves!$A$12:$AZ$907,$CA566,DN566)</f>
        <v>#N/A</v>
      </c>
      <c r="BH566" s="34"/>
      <c r="BI566" s="34" t="e">
        <f>INDEX(Curves!$A$12:$AZ$907,$CA566,DP566)</f>
        <v>#N/A</v>
      </c>
      <c r="BJ566" s="34" t="e">
        <f>INDEX(Curves!$A$12:$AZ$907,$CA566,DQ566)</f>
        <v>#N/A</v>
      </c>
      <c r="BK566" s="34" t="e">
        <f>INDEX(Curves!$A$12:$AZ$907,$CA566,DR566)</f>
        <v>#N/A</v>
      </c>
      <c r="BL566"/>
      <c r="BM566"/>
      <c r="BU566" s="10"/>
      <c r="BV566" s="10"/>
      <c r="BW566" s="10"/>
      <c r="CA566" s="12" t="e">
        <f>MATCH(C566,Curves!$C$12:$C$433,0)</f>
        <v>#N/A</v>
      </c>
      <c r="CB566" s="12" t="e">
        <f>MATCH(CONCATENATE("NG ",TEXT($BN566,"mmm-yyyy")),Curves!$11:$11,0)</f>
        <v>#N/A</v>
      </c>
      <c r="CC566" s="12" t="e">
        <f>MATCH(CONCATENATE("B ",TEXT($BN566,"mmm-yyyy")),Curves!$11:$11,0)</f>
        <v>#N/A</v>
      </c>
      <c r="CD566" s="12" t="e">
        <f>MATCH(CONCATENATE("DISC ",TEXT($BN566,"mmm-yyyy")),Curves!$11:$11,0)</f>
        <v>#N/A</v>
      </c>
      <c r="CE566" s="12"/>
      <c r="CF566" s="12" t="e">
        <f>MATCH(CONCATENATE("NG ",TEXT($BO566,"mmm-yyyy")),Curves!$11:$11,0)</f>
        <v>#N/A</v>
      </c>
      <c r="CG566" s="12" t="e">
        <f>MATCH(CONCATENATE("B ",TEXT($BO566,"mmm-yyyy")),Curves!$11:$11,0)</f>
        <v>#N/A</v>
      </c>
      <c r="CH566" s="12" t="e">
        <f>MATCH(CONCATENATE("DISC ",TEXT($BO566,"mmm-yyyy")),Curves!$11:$11,0)</f>
        <v>#N/A</v>
      </c>
      <c r="CI566" s="12"/>
      <c r="CJ566" s="12" t="e">
        <f>MATCH(CONCATENATE("NG ",TEXT($BP566,"mmm-yyyy")),Curves!$11:$11,0)</f>
        <v>#N/A</v>
      </c>
      <c r="CK566" s="12" t="e">
        <f>MATCH(CONCATENATE("B ",TEXT($BP566,"mmm-yyyy")),Curves!$11:$11,0)</f>
        <v>#N/A</v>
      </c>
      <c r="CL566" s="12" t="e">
        <f>MATCH(CONCATENATE("DISC ",TEXT($BP566,"mmm-yyyy")),Curves!$11:$11,0)</f>
        <v>#N/A</v>
      </c>
      <c r="CM566" s="12"/>
      <c r="CN566" s="12" t="e">
        <f>MATCH(CONCATENATE("NG ",TEXT($BQ566,"mmm-yyyy")),Curves!$11:$11,0)</f>
        <v>#N/A</v>
      </c>
      <c r="CO566" s="12" t="e">
        <f>MATCH(CONCATENATE("B ",TEXT($BQ566,"mmm-yyyy")),Curves!$11:$11,0)</f>
        <v>#N/A</v>
      </c>
      <c r="CP566" s="12" t="e">
        <f>MATCH(CONCATENATE("DISC ",TEXT($BQ566,"mmm-yyyy")),Curves!$11:$11,0)</f>
        <v>#N/A</v>
      </c>
      <c r="CQ566" s="12"/>
      <c r="CR566" s="12" t="e">
        <f>MATCH(CONCATENATE("NG ",TEXT($BR566,"mmm-yyyy")),Curves!$11:$11,0)</f>
        <v>#N/A</v>
      </c>
      <c r="CS566" s="12" t="e">
        <f>MATCH(CONCATENATE("B ",TEXT($BR566,"mmm-yyyy")),Curves!$11:$11,0)</f>
        <v>#N/A</v>
      </c>
      <c r="CT566" s="12" t="e">
        <f>MATCH(CONCATENATE("DISC ",TEXT($BR566,"mmm-yyyy")),Curves!$11:$11,0)</f>
        <v>#N/A</v>
      </c>
      <c r="CU566" s="12"/>
      <c r="CV566" s="12" t="e">
        <f>MATCH(CONCATENATE("NG ",TEXT($BS566,"mmm-yyyy")),Curves!$11:$11,0)</f>
        <v>#N/A</v>
      </c>
      <c r="CW566" s="12" t="e">
        <f>MATCH(CONCATENATE("B ",TEXT($BS566,"mmm-yyyy")),Curves!$11:$11,0)</f>
        <v>#N/A</v>
      </c>
      <c r="CX566" s="12" t="e">
        <f>MATCH(CONCATENATE("DISC ",TEXT($BS566,"mmm-yyyy")),Curves!$11:$11,0)</f>
        <v>#N/A</v>
      </c>
      <c r="CY566" s="12"/>
      <c r="CZ566" s="12" t="e">
        <f>MATCH(CONCATENATE("NG ",TEXT($BT566,"mmm-yyyy")),Curves!$11:$11,0)</f>
        <v>#N/A</v>
      </c>
      <c r="DA566" s="12" t="e">
        <f>MATCH(CONCATENATE("B ",TEXT($BT566,"mmm-yyyy")),Curves!$11:$11,0)</f>
        <v>#N/A</v>
      </c>
      <c r="DB566" s="12" t="e">
        <f>MATCH(CONCATENATE("DISC ",TEXT($BT566,"mmm-yyyy")),Curves!$11:$11,0)</f>
        <v>#N/A</v>
      </c>
      <c r="DC566" s="12"/>
      <c r="DD566" s="12" t="e">
        <f>MATCH(CONCATENATE("NG ",TEXT($BU566,"mmm-yyyy")),Curves!$11:$11,0)</f>
        <v>#N/A</v>
      </c>
      <c r="DE566" s="12" t="e">
        <f>MATCH(CONCATENATE("B ",TEXT($BU566,"mmm-yyyy")),Curves!$11:$11,0)</f>
        <v>#N/A</v>
      </c>
      <c r="DF566" s="12" t="e">
        <f>MATCH(CONCATENATE("DISC ",TEXT($BU566,"mmm-yyyy")),Curves!$11:$11,0)</f>
        <v>#N/A</v>
      </c>
      <c r="DG566" s="12"/>
      <c r="DH566" s="12" t="e">
        <f>MATCH(CONCATENATE("NG ",TEXT($BV566,"mmm-yyyy")),Curves!$11:$11,0)</f>
        <v>#N/A</v>
      </c>
      <c r="DI566" s="12" t="e">
        <f>MATCH(CONCATENATE("B ",TEXT($BV566,"mmm-yyyy")),Curves!$11:$11,0)</f>
        <v>#N/A</v>
      </c>
      <c r="DJ566" s="12" t="e">
        <f>MATCH(CONCATENATE("DISC ",TEXT($BV566,"mmm-yyyy")),Curves!$11:$11,0)</f>
        <v>#N/A</v>
      </c>
      <c r="DL566" s="12" t="e">
        <f>MATCH(CONCATENATE("NG ",TEXT($BW566,"mmm-yyyy")),Curves!$11:$11,0)</f>
        <v>#N/A</v>
      </c>
      <c r="DM566" s="12" t="e">
        <f>MATCH(CONCATENATE("B ",TEXT($BW566,"mmm-yyyy")),Curves!$11:$11,0)</f>
        <v>#N/A</v>
      </c>
      <c r="DN566" s="12" t="e">
        <f>MATCH(CONCATENATE("DISC ",TEXT($BW566,"mmm-yyyy")),Curves!$11:$11,0)</f>
        <v>#N/A</v>
      </c>
      <c r="DP566" s="12" t="e">
        <f>MATCH(CONCATENATE("NG ",TEXT($BX566,"mmm-yyyy")),Curves!$11:$11,0)</f>
        <v>#N/A</v>
      </c>
      <c r="DQ566" s="12" t="e">
        <f>MATCH(CONCATENATE("B ",TEXT($BX566,"mmm-yyyy")),Curves!$11:$11,0)</f>
        <v>#N/A</v>
      </c>
      <c r="DR566" s="12" t="e">
        <f>MATCH(CONCATENATE("DISC ",TEXT($BX566,"mmm-yyyy")),Curves!$11:$11,0)</f>
        <v>#N/A</v>
      </c>
    </row>
    <row r="567" spans="2:122" x14ac:dyDescent="0.2">
      <c r="B567" s="6" t="str">
        <f t="shared" si="638"/>
        <v/>
      </c>
      <c r="C567" s="28" t="str">
        <f>IF(Curves!C576&lt;&gt;"",Curves!C576,"")</f>
        <v/>
      </c>
      <c r="D567" s="10"/>
      <c r="E567" s="22" t="e">
        <f t="shared" si="639"/>
        <v>#N/A</v>
      </c>
      <c r="F567" s="22" t="e">
        <f t="shared" si="640"/>
        <v>#N/A</v>
      </c>
      <c r="G567" s="22" t="e">
        <f t="shared" si="641"/>
        <v>#N/A</v>
      </c>
      <c r="H567" s="22" t="e">
        <f t="shared" si="642"/>
        <v>#N/A</v>
      </c>
      <c r="I567" s="22" t="e">
        <f t="shared" si="643"/>
        <v>#N/A</v>
      </c>
      <c r="J567" s="22" t="e">
        <f t="shared" si="644"/>
        <v>#N/A</v>
      </c>
      <c r="K567" s="22" t="e">
        <f t="shared" si="645"/>
        <v>#N/A</v>
      </c>
      <c r="L567" s="22" t="e">
        <f t="shared" si="646"/>
        <v>#N/A</v>
      </c>
      <c r="M567" s="22" t="e">
        <f t="shared" si="647"/>
        <v>#N/A</v>
      </c>
      <c r="N567" s="22" t="e">
        <f t="shared" si="648"/>
        <v>#N/A</v>
      </c>
      <c r="O567" s="23" t="e">
        <f t="shared" si="649"/>
        <v>#N/A</v>
      </c>
      <c r="P567" s="22"/>
      <c r="Q567" s="50" t="e">
        <f t="shared" si="650"/>
        <v>#N/A</v>
      </c>
      <c r="R567" s="50" t="e">
        <f t="shared" si="652"/>
        <v>#N/A</v>
      </c>
      <c r="S567" s="51" t="e">
        <f t="shared" si="651"/>
        <v>#N/A</v>
      </c>
      <c r="U567" s="34" t="e">
        <f>INDEX(Curves!$A$12:$AZ$907,$CA567,CB567)</f>
        <v>#N/A</v>
      </c>
      <c r="V567" s="34" t="e">
        <f>INDEX(Curves!$A$12:$AZ$907,$CA567,CC567)</f>
        <v>#N/A</v>
      </c>
      <c r="W567" s="34" t="e">
        <f>INDEX(Curves!$A$12:$AZ$907,$CA567,CD567)</f>
        <v>#N/A</v>
      </c>
      <c r="X567" s="34"/>
      <c r="Y567" s="34" t="e">
        <f>INDEX(Curves!$A$12:$AZ$907,$CA567,CF567)</f>
        <v>#N/A</v>
      </c>
      <c r="Z567" s="34" t="e">
        <f>INDEX(Curves!$A$12:$AZ$907,$CA567,CG567)</f>
        <v>#N/A</v>
      </c>
      <c r="AA567" s="34" t="e">
        <f>INDEX(Curves!$A$12:$AZ$907,$CA567,CH567)</f>
        <v>#N/A</v>
      </c>
      <c r="AB567" s="34"/>
      <c r="AC567" s="34" t="e">
        <f>INDEX(Curves!$A$12:$AZ$907,$CA567,CJ567)</f>
        <v>#N/A</v>
      </c>
      <c r="AD567" s="34" t="e">
        <f>INDEX(Curves!$A$12:$AZ$907,$CA567,CK567)</f>
        <v>#N/A</v>
      </c>
      <c r="AE567" s="34" t="e">
        <f>INDEX(Curves!$A$12:$AZ$907,$CA567,CL567)</f>
        <v>#N/A</v>
      </c>
      <c r="AF567" s="34"/>
      <c r="AG567" s="34" t="e">
        <f>INDEX(Curves!$A$12:$AZ$907,$CA567,CN567)</f>
        <v>#N/A</v>
      </c>
      <c r="AH567" s="34" t="e">
        <f>INDEX(Curves!$A$12:$AZ$907,$CA567,CO567)</f>
        <v>#N/A</v>
      </c>
      <c r="AI567" s="34" t="e">
        <f>INDEX(Curves!$A$12:$AZ$907,$CA567,CP567)</f>
        <v>#N/A</v>
      </c>
      <c r="AJ567" s="34"/>
      <c r="AK567" s="34" t="e">
        <f>INDEX(Curves!$A$12:$AZ$907,$CA567,CR567)</f>
        <v>#N/A</v>
      </c>
      <c r="AL567" s="34" t="e">
        <f>INDEX(Curves!$A$12:$AZ$907,$CA567,CS567)</f>
        <v>#N/A</v>
      </c>
      <c r="AM567" s="34" t="e">
        <f>INDEX(Curves!$A$12:$AZ$907,$CA567,CT567)</f>
        <v>#N/A</v>
      </c>
      <c r="AN567" s="34"/>
      <c r="AO567" s="34" t="e">
        <f>INDEX(Curves!$A$12:$AZ$907,$CA567,CV567)</f>
        <v>#N/A</v>
      </c>
      <c r="AP567" s="34" t="e">
        <f>INDEX(Curves!$A$12:$AZ$907,$CA567,CW567)</f>
        <v>#N/A</v>
      </c>
      <c r="AQ567" s="34" t="e">
        <f>INDEX(Curves!$A$12:$AZ$907,$CA567,CX567)</f>
        <v>#N/A</v>
      </c>
      <c r="AR567" s="34"/>
      <c r="AS567" s="34" t="e">
        <f>INDEX(Curves!$A$12:$AZ$907,$CA567,CZ567)</f>
        <v>#N/A</v>
      </c>
      <c r="AT567" s="34" t="e">
        <f>INDEX(Curves!$A$12:$AZ$907,$CA567,DA567)</f>
        <v>#N/A</v>
      </c>
      <c r="AU567" s="34" t="e">
        <f>INDEX(Curves!$A$12:$AZ$907,$CA567,DB567)</f>
        <v>#N/A</v>
      </c>
      <c r="AV567" s="34"/>
      <c r="AW567" s="34" t="e">
        <f>INDEX(Curves!$A$12:$AZ$907,$CA567,DD567)</f>
        <v>#N/A</v>
      </c>
      <c r="AX567" s="34" t="e">
        <f>INDEX(Curves!$A$12:$AZ$907,$CA567,DE567)</f>
        <v>#N/A</v>
      </c>
      <c r="AY567" s="34" t="e">
        <f>INDEX(Curves!$A$12:$AZ$907,$CA567,DF567)</f>
        <v>#N/A</v>
      </c>
      <c r="AZ567" s="34"/>
      <c r="BA567" s="34" t="e">
        <f>INDEX(Curves!$A$12:$AZ$907,$CA567,DH567)</f>
        <v>#N/A</v>
      </c>
      <c r="BB567" s="34" t="e">
        <f>INDEX(Curves!$A$12:$AZ$907,$CA567,DI567)</f>
        <v>#N/A</v>
      </c>
      <c r="BC567" s="34" t="e">
        <f>INDEX(Curves!$A$12:$AZ$907,$CA567,DJ567)</f>
        <v>#N/A</v>
      </c>
      <c r="BD567" s="34"/>
      <c r="BE567" s="34" t="e">
        <f>INDEX(Curves!$A$12:$AZ$907,$CA567,DL567)</f>
        <v>#N/A</v>
      </c>
      <c r="BF567" s="34" t="e">
        <f>INDEX(Curves!$A$12:$AZ$907,$CA567,DM567)</f>
        <v>#N/A</v>
      </c>
      <c r="BG567" s="34" t="e">
        <f>INDEX(Curves!$A$12:$AZ$907,$CA567,DN567)</f>
        <v>#N/A</v>
      </c>
      <c r="BH567" s="34"/>
      <c r="BI567" s="34" t="e">
        <f>INDEX(Curves!$A$12:$AZ$907,$CA567,DP567)</f>
        <v>#N/A</v>
      </c>
      <c r="BJ567" s="34" t="e">
        <f>INDEX(Curves!$A$12:$AZ$907,$CA567,DQ567)</f>
        <v>#N/A</v>
      </c>
      <c r="BK567" s="34" t="e">
        <f>INDEX(Curves!$A$12:$AZ$907,$CA567,DR567)</f>
        <v>#N/A</v>
      </c>
      <c r="BL567"/>
      <c r="BM567"/>
      <c r="BU567" s="10"/>
      <c r="BV567" s="10"/>
      <c r="BW567" s="10"/>
      <c r="CA567" s="12" t="e">
        <f>MATCH(C567,Curves!$C$12:$C$433,0)</f>
        <v>#N/A</v>
      </c>
      <c r="CB567" s="12" t="e">
        <f>MATCH(CONCATENATE("NG ",TEXT($BN567,"mmm-yyyy")),Curves!$11:$11,0)</f>
        <v>#N/A</v>
      </c>
      <c r="CC567" s="12" t="e">
        <f>MATCH(CONCATENATE("B ",TEXT($BN567,"mmm-yyyy")),Curves!$11:$11,0)</f>
        <v>#N/A</v>
      </c>
      <c r="CD567" s="12" t="e">
        <f>MATCH(CONCATENATE("DISC ",TEXT($BN567,"mmm-yyyy")),Curves!$11:$11,0)</f>
        <v>#N/A</v>
      </c>
      <c r="CE567" s="12"/>
      <c r="CF567" s="12" t="e">
        <f>MATCH(CONCATENATE("NG ",TEXT($BO567,"mmm-yyyy")),Curves!$11:$11,0)</f>
        <v>#N/A</v>
      </c>
      <c r="CG567" s="12" t="e">
        <f>MATCH(CONCATENATE("B ",TEXT($BO567,"mmm-yyyy")),Curves!$11:$11,0)</f>
        <v>#N/A</v>
      </c>
      <c r="CH567" s="12" t="e">
        <f>MATCH(CONCATENATE("DISC ",TEXT($BO567,"mmm-yyyy")),Curves!$11:$11,0)</f>
        <v>#N/A</v>
      </c>
      <c r="CI567" s="12"/>
      <c r="CJ567" s="12" t="e">
        <f>MATCH(CONCATENATE("NG ",TEXT($BP567,"mmm-yyyy")),Curves!$11:$11,0)</f>
        <v>#N/A</v>
      </c>
      <c r="CK567" s="12" t="e">
        <f>MATCH(CONCATENATE("B ",TEXT($BP567,"mmm-yyyy")),Curves!$11:$11,0)</f>
        <v>#N/A</v>
      </c>
      <c r="CL567" s="12" t="e">
        <f>MATCH(CONCATENATE("DISC ",TEXT($BP567,"mmm-yyyy")),Curves!$11:$11,0)</f>
        <v>#N/A</v>
      </c>
      <c r="CM567" s="12"/>
      <c r="CN567" s="12" t="e">
        <f>MATCH(CONCATENATE("NG ",TEXT($BQ567,"mmm-yyyy")),Curves!$11:$11,0)</f>
        <v>#N/A</v>
      </c>
      <c r="CO567" s="12" t="e">
        <f>MATCH(CONCATENATE("B ",TEXT($BQ567,"mmm-yyyy")),Curves!$11:$11,0)</f>
        <v>#N/A</v>
      </c>
      <c r="CP567" s="12" t="e">
        <f>MATCH(CONCATENATE("DISC ",TEXT($BQ567,"mmm-yyyy")),Curves!$11:$11,0)</f>
        <v>#N/A</v>
      </c>
      <c r="CQ567" s="12"/>
      <c r="CR567" s="12" t="e">
        <f>MATCH(CONCATENATE("NG ",TEXT($BR567,"mmm-yyyy")),Curves!$11:$11,0)</f>
        <v>#N/A</v>
      </c>
      <c r="CS567" s="12" t="e">
        <f>MATCH(CONCATENATE("B ",TEXT($BR567,"mmm-yyyy")),Curves!$11:$11,0)</f>
        <v>#N/A</v>
      </c>
      <c r="CT567" s="12" t="e">
        <f>MATCH(CONCATENATE("DISC ",TEXT($BR567,"mmm-yyyy")),Curves!$11:$11,0)</f>
        <v>#N/A</v>
      </c>
      <c r="CU567" s="12"/>
      <c r="CV567" s="12" t="e">
        <f>MATCH(CONCATENATE("NG ",TEXT($BS567,"mmm-yyyy")),Curves!$11:$11,0)</f>
        <v>#N/A</v>
      </c>
      <c r="CW567" s="12" t="e">
        <f>MATCH(CONCATENATE("B ",TEXT($BS567,"mmm-yyyy")),Curves!$11:$11,0)</f>
        <v>#N/A</v>
      </c>
      <c r="CX567" s="12" t="e">
        <f>MATCH(CONCATENATE("DISC ",TEXT($BS567,"mmm-yyyy")),Curves!$11:$11,0)</f>
        <v>#N/A</v>
      </c>
      <c r="CY567" s="12"/>
      <c r="CZ567" s="12" t="e">
        <f>MATCH(CONCATENATE("NG ",TEXT($BT567,"mmm-yyyy")),Curves!$11:$11,0)</f>
        <v>#N/A</v>
      </c>
      <c r="DA567" s="12" t="e">
        <f>MATCH(CONCATENATE("B ",TEXT($BT567,"mmm-yyyy")),Curves!$11:$11,0)</f>
        <v>#N/A</v>
      </c>
      <c r="DB567" s="12" t="e">
        <f>MATCH(CONCATENATE("DISC ",TEXT($BT567,"mmm-yyyy")),Curves!$11:$11,0)</f>
        <v>#N/A</v>
      </c>
      <c r="DC567" s="12"/>
      <c r="DD567" s="12" t="e">
        <f>MATCH(CONCATENATE("NG ",TEXT($BU567,"mmm-yyyy")),Curves!$11:$11,0)</f>
        <v>#N/A</v>
      </c>
      <c r="DE567" s="12" t="e">
        <f>MATCH(CONCATENATE("B ",TEXT($BU567,"mmm-yyyy")),Curves!$11:$11,0)</f>
        <v>#N/A</v>
      </c>
      <c r="DF567" s="12" t="e">
        <f>MATCH(CONCATENATE("DISC ",TEXT($BU567,"mmm-yyyy")),Curves!$11:$11,0)</f>
        <v>#N/A</v>
      </c>
      <c r="DG567" s="12"/>
      <c r="DH567" s="12" t="e">
        <f>MATCH(CONCATENATE("NG ",TEXT($BV567,"mmm-yyyy")),Curves!$11:$11,0)</f>
        <v>#N/A</v>
      </c>
      <c r="DI567" s="12" t="e">
        <f>MATCH(CONCATENATE("B ",TEXT($BV567,"mmm-yyyy")),Curves!$11:$11,0)</f>
        <v>#N/A</v>
      </c>
      <c r="DJ567" s="12" t="e">
        <f>MATCH(CONCATENATE("DISC ",TEXT($BV567,"mmm-yyyy")),Curves!$11:$11,0)</f>
        <v>#N/A</v>
      </c>
      <c r="DL567" s="12" t="e">
        <f>MATCH(CONCATENATE("NG ",TEXT($BW567,"mmm-yyyy")),Curves!$11:$11,0)</f>
        <v>#N/A</v>
      </c>
      <c r="DM567" s="12" t="e">
        <f>MATCH(CONCATENATE("B ",TEXT($BW567,"mmm-yyyy")),Curves!$11:$11,0)</f>
        <v>#N/A</v>
      </c>
      <c r="DN567" s="12" t="e">
        <f>MATCH(CONCATENATE("DISC ",TEXT($BW567,"mmm-yyyy")),Curves!$11:$11,0)</f>
        <v>#N/A</v>
      </c>
      <c r="DP567" s="12" t="e">
        <f>MATCH(CONCATENATE("NG ",TEXT($BX567,"mmm-yyyy")),Curves!$11:$11,0)</f>
        <v>#N/A</v>
      </c>
      <c r="DQ567" s="12" t="e">
        <f>MATCH(CONCATENATE("B ",TEXT($BX567,"mmm-yyyy")),Curves!$11:$11,0)</f>
        <v>#N/A</v>
      </c>
      <c r="DR567" s="12" t="e">
        <f>MATCH(CONCATENATE("DISC ",TEXT($BX567,"mmm-yyyy")),Curves!$11:$11,0)</f>
        <v>#N/A</v>
      </c>
    </row>
    <row r="568" spans="2:122" x14ac:dyDescent="0.2">
      <c r="B568" s="6" t="str">
        <f t="shared" si="638"/>
        <v/>
      </c>
      <c r="C568" s="28" t="str">
        <f>IF(Curves!C577&lt;&gt;"",Curves!C577,"")</f>
        <v/>
      </c>
      <c r="D568" s="10"/>
      <c r="E568" s="22" t="e">
        <f t="shared" si="639"/>
        <v>#N/A</v>
      </c>
      <c r="F568" s="22" t="e">
        <f t="shared" si="640"/>
        <v>#N/A</v>
      </c>
      <c r="G568" s="22" t="e">
        <f t="shared" si="641"/>
        <v>#N/A</v>
      </c>
      <c r="H568" s="22" t="e">
        <f t="shared" si="642"/>
        <v>#N/A</v>
      </c>
      <c r="I568" s="22" t="e">
        <f t="shared" si="643"/>
        <v>#N/A</v>
      </c>
      <c r="J568" s="22" t="e">
        <f t="shared" si="644"/>
        <v>#N/A</v>
      </c>
      <c r="K568" s="22" t="e">
        <f t="shared" si="645"/>
        <v>#N/A</v>
      </c>
      <c r="L568" s="22" t="e">
        <f t="shared" si="646"/>
        <v>#N/A</v>
      </c>
      <c r="M568" s="22" t="e">
        <f t="shared" si="647"/>
        <v>#N/A</v>
      </c>
      <c r="N568" s="22" t="e">
        <f t="shared" si="648"/>
        <v>#N/A</v>
      </c>
      <c r="O568" s="23" t="e">
        <f t="shared" si="649"/>
        <v>#N/A</v>
      </c>
      <c r="P568" s="22"/>
      <c r="Q568" s="50" t="e">
        <f t="shared" si="650"/>
        <v>#N/A</v>
      </c>
      <c r="R568" s="50" t="e">
        <f t="shared" si="652"/>
        <v>#N/A</v>
      </c>
      <c r="S568" s="51" t="e">
        <f t="shared" si="651"/>
        <v>#N/A</v>
      </c>
      <c r="U568" s="34" t="e">
        <f>INDEX(Curves!$A$12:$AZ$907,$CA568,CB568)</f>
        <v>#N/A</v>
      </c>
      <c r="V568" s="34" t="e">
        <f>INDEX(Curves!$A$12:$AZ$907,$CA568,CC568)</f>
        <v>#N/A</v>
      </c>
      <c r="W568" s="34" t="e">
        <f>INDEX(Curves!$A$12:$AZ$907,$CA568,CD568)</f>
        <v>#N/A</v>
      </c>
      <c r="X568" s="34"/>
      <c r="Y568" s="34" t="e">
        <f>INDEX(Curves!$A$12:$AZ$907,$CA568,CF568)</f>
        <v>#N/A</v>
      </c>
      <c r="Z568" s="34" t="e">
        <f>INDEX(Curves!$A$12:$AZ$907,$CA568,CG568)</f>
        <v>#N/A</v>
      </c>
      <c r="AA568" s="34" t="e">
        <f>INDEX(Curves!$A$12:$AZ$907,$CA568,CH568)</f>
        <v>#N/A</v>
      </c>
      <c r="AB568" s="34"/>
      <c r="AC568" s="34" t="e">
        <f>INDEX(Curves!$A$12:$AZ$907,$CA568,CJ568)</f>
        <v>#N/A</v>
      </c>
      <c r="AD568" s="34" t="e">
        <f>INDEX(Curves!$A$12:$AZ$907,$CA568,CK568)</f>
        <v>#N/A</v>
      </c>
      <c r="AE568" s="34" t="e">
        <f>INDEX(Curves!$A$12:$AZ$907,$CA568,CL568)</f>
        <v>#N/A</v>
      </c>
      <c r="AF568" s="34"/>
      <c r="AG568" s="34" t="e">
        <f>INDEX(Curves!$A$12:$AZ$907,$CA568,CN568)</f>
        <v>#N/A</v>
      </c>
      <c r="AH568" s="34" t="e">
        <f>INDEX(Curves!$A$12:$AZ$907,$CA568,CO568)</f>
        <v>#N/A</v>
      </c>
      <c r="AI568" s="34" t="e">
        <f>INDEX(Curves!$A$12:$AZ$907,$CA568,CP568)</f>
        <v>#N/A</v>
      </c>
      <c r="AJ568" s="34"/>
      <c r="AK568" s="34" t="e">
        <f>INDEX(Curves!$A$12:$AZ$907,$CA568,CR568)</f>
        <v>#N/A</v>
      </c>
      <c r="AL568" s="34" t="e">
        <f>INDEX(Curves!$A$12:$AZ$907,$CA568,CS568)</f>
        <v>#N/A</v>
      </c>
      <c r="AM568" s="34" t="e">
        <f>INDEX(Curves!$A$12:$AZ$907,$CA568,CT568)</f>
        <v>#N/A</v>
      </c>
      <c r="AN568" s="34"/>
      <c r="AO568" s="34" t="e">
        <f>INDEX(Curves!$A$12:$AZ$907,$CA568,CV568)</f>
        <v>#N/A</v>
      </c>
      <c r="AP568" s="34" t="e">
        <f>INDEX(Curves!$A$12:$AZ$907,$CA568,CW568)</f>
        <v>#N/A</v>
      </c>
      <c r="AQ568" s="34" t="e">
        <f>INDEX(Curves!$A$12:$AZ$907,$CA568,CX568)</f>
        <v>#N/A</v>
      </c>
      <c r="AR568" s="34"/>
      <c r="AS568" s="34" t="e">
        <f>INDEX(Curves!$A$12:$AZ$907,$CA568,CZ568)</f>
        <v>#N/A</v>
      </c>
      <c r="AT568" s="34" t="e">
        <f>INDEX(Curves!$A$12:$AZ$907,$CA568,DA568)</f>
        <v>#N/A</v>
      </c>
      <c r="AU568" s="34" t="e">
        <f>INDEX(Curves!$A$12:$AZ$907,$CA568,DB568)</f>
        <v>#N/A</v>
      </c>
      <c r="AV568" s="34"/>
      <c r="AW568" s="34" t="e">
        <f>INDEX(Curves!$A$12:$AZ$907,$CA568,DD568)</f>
        <v>#N/A</v>
      </c>
      <c r="AX568" s="34" t="e">
        <f>INDEX(Curves!$A$12:$AZ$907,$CA568,DE568)</f>
        <v>#N/A</v>
      </c>
      <c r="AY568" s="34" t="e">
        <f>INDEX(Curves!$A$12:$AZ$907,$CA568,DF568)</f>
        <v>#N/A</v>
      </c>
      <c r="AZ568" s="34"/>
      <c r="BA568" s="34" t="e">
        <f>INDEX(Curves!$A$12:$AZ$907,$CA568,DH568)</f>
        <v>#N/A</v>
      </c>
      <c r="BB568" s="34" t="e">
        <f>INDEX(Curves!$A$12:$AZ$907,$CA568,DI568)</f>
        <v>#N/A</v>
      </c>
      <c r="BC568" s="34" t="e">
        <f>INDEX(Curves!$A$12:$AZ$907,$CA568,DJ568)</f>
        <v>#N/A</v>
      </c>
      <c r="BD568" s="34"/>
      <c r="BE568" s="34" t="e">
        <f>INDEX(Curves!$A$12:$AZ$907,$CA568,DL568)</f>
        <v>#N/A</v>
      </c>
      <c r="BF568" s="34" t="e">
        <f>INDEX(Curves!$A$12:$AZ$907,$CA568,DM568)</f>
        <v>#N/A</v>
      </c>
      <c r="BG568" s="34" t="e">
        <f>INDEX(Curves!$A$12:$AZ$907,$CA568,DN568)</f>
        <v>#N/A</v>
      </c>
      <c r="BH568" s="34"/>
      <c r="BI568" s="34" t="e">
        <f>INDEX(Curves!$A$12:$AZ$907,$CA568,DP568)</f>
        <v>#N/A</v>
      </c>
      <c r="BJ568" s="34" t="e">
        <f>INDEX(Curves!$A$12:$AZ$907,$CA568,DQ568)</f>
        <v>#N/A</v>
      </c>
      <c r="BK568" s="34" t="e">
        <f>INDEX(Curves!$A$12:$AZ$907,$CA568,DR568)</f>
        <v>#N/A</v>
      </c>
      <c r="BL568"/>
      <c r="BM568"/>
      <c r="BU568" s="10"/>
      <c r="BV568" s="10"/>
      <c r="BW568" s="10"/>
      <c r="CA568" s="12" t="e">
        <f>MATCH(C568,Curves!$C$12:$C$433,0)</f>
        <v>#N/A</v>
      </c>
      <c r="CB568" s="12" t="e">
        <f>MATCH(CONCATENATE("NG ",TEXT($BN568,"mmm-yyyy")),Curves!$11:$11,0)</f>
        <v>#N/A</v>
      </c>
      <c r="CC568" s="12" t="e">
        <f>MATCH(CONCATENATE("B ",TEXT($BN568,"mmm-yyyy")),Curves!$11:$11,0)</f>
        <v>#N/A</v>
      </c>
      <c r="CD568" s="12" t="e">
        <f>MATCH(CONCATENATE("DISC ",TEXT($BN568,"mmm-yyyy")),Curves!$11:$11,0)</f>
        <v>#N/A</v>
      </c>
      <c r="CE568" s="12"/>
      <c r="CF568" s="12" t="e">
        <f>MATCH(CONCATENATE("NG ",TEXT($BO568,"mmm-yyyy")),Curves!$11:$11,0)</f>
        <v>#N/A</v>
      </c>
      <c r="CG568" s="12" t="e">
        <f>MATCH(CONCATENATE("B ",TEXT($BO568,"mmm-yyyy")),Curves!$11:$11,0)</f>
        <v>#N/A</v>
      </c>
      <c r="CH568" s="12" t="e">
        <f>MATCH(CONCATENATE("DISC ",TEXT($BO568,"mmm-yyyy")),Curves!$11:$11,0)</f>
        <v>#N/A</v>
      </c>
      <c r="CI568" s="12"/>
      <c r="CJ568" s="12" t="e">
        <f>MATCH(CONCATENATE("NG ",TEXT($BP568,"mmm-yyyy")),Curves!$11:$11,0)</f>
        <v>#N/A</v>
      </c>
      <c r="CK568" s="12" t="e">
        <f>MATCH(CONCATENATE("B ",TEXT($BP568,"mmm-yyyy")),Curves!$11:$11,0)</f>
        <v>#N/A</v>
      </c>
      <c r="CL568" s="12" t="e">
        <f>MATCH(CONCATENATE("DISC ",TEXT($BP568,"mmm-yyyy")),Curves!$11:$11,0)</f>
        <v>#N/A</v>
      </c>
      <c r="CM568" s="12"/>
      <c r="CN568" s="12" t="e">
        <f>MATCH(CONCATENATE("NG ",TEXT($BQ568,"mmm-yyyy")),Curves!$11:$11,0)</f>
        <v>#N/A</v>
      </c>
      <c r="CO568" s="12" t="e">
        <f>MATCH(CONCATENATE("B ",TEXT($BQ568,"mmm-yyyy")),Curves!$11:$11,0)</f>
        <v>#N/A</v>
      </c>
      <c r="CP568" s="12" t="e">
        <f>MATCH(CONCATENATE("DISC ",TEXT($BQ568,"mmm-yyyy")),Curves!$11:$11,0)</f>
        <v>#N/A</v>
      </c>
      <c r="CQ568" s="12"/>
      <c r="CR568" s="12" t="e">
        <f>MATCH(CONCATENATE("NG ",TEXT($BR568,"mmm-yyyy")),Curves!$11:$11,0)</f>
        <v>#N/A</v>
      </c>
      <c r="CS568" s="12" t="e">
        <f>MATCH(CONCATENATE("B ",TEXT($BR568,"mmm-yyyy")),Curves!$11:$11,0)</f>
        <v>#N/A</v>
      </c>
      <c r="CT568" s="12" t="e">
        <f>MATCH(CONCATENATE("DISC ",TEXT($BR568,"mmm-yyyy")),Curves!$11:$11,0)</f>
        <v>#N/A</v>
      </c>
      <c r="CU568" s="12"/>
      <c r="CV568" s="12" t="e">
        <f>MATCH(CONCATENATE("NG ",TEXT($BS568,"mmm-yyyy")),Curves!$11:$11,0)</f>
        <v>#N/A</v>
      </c>
      <c r="CW568" s="12" t="e">
        <f>MATCH(CONCATENATE("B ",TEXT($BS568,"mmm-yyyy")),Curves!$11:$11,0)</f>
        <v>#N/A</v>
      </c>
      <c r="CX568" s="12" t="e">
        <f>MATCH(CONCATENATE("DISC ",TEXT($BS568,"mmm-yyyy")),Curves!$11:$11,0)</f>
        <v>#N/A</v>
      </c>
      <c r="CY568" s="12"/>
      <c r="CZ568" s="12" t="e">
        <f>MATCH(CONCATENATE("NG ",TEXT($BT568,"mmm-yyyy")),Curves!$11:$11,0)</f>
        <v>#N/A</v>
      </c>
      <c r="DA568" s="12" t="e">
        <f>MATCH(CONCATENATE("B ",TEXT($BT568,"mmm-yyyy")),Curves!$11:$11,0)</f>
        <v>#N/A</v>
      </c>
      <c r="DB568" s="12" t="e">
        <f>MATCH(CONCATENATE("DISC ",TEXT($BT568,"mmm-yyyy")),Curves!$11:$11,0)</f>
        <v>#N/A</v>
      </c>
      <c r="DC568" s="12"/>
      <c r="DD568" s="12" t="e">
        <f>MATCH(CONCATENATE("NG ",TEXT($BU568,"mmm-yyyy")),Curves!$11:$11,0)</f>
        <v>#N/A</v>
      </c>
      <c r="DE568" s="12" t="e">
        <f>MATCH(CONCATENATE("B ",TEXT($BU568,"mmm-yyyy")),Curves!$11:$11,0)</f>
        <v>#N/A</v>
      </c>
      <c r="DF568" s="12" t="e">
        <f>MATCH(CONCATENATE("DISC ",TEXT($BU568,"mmm-yyyy")),Curves!$11:$11,0)</f>
        <v>#N/A</v>
      </c>
      <c r="DG568" s="12"/>
      <c r="DH568" s="12" t="e">
        <f>MATCH(CONCATENATE("NG ",TEXT($BV568,"mmm-yyyy")),Curves!$11:$11,0)</f>
        <v>#N/A</v>
      </c>
      <c r="DI568" s="12" t="e">
        <f>MATCH(CONCATENATE("B ",TEXT($BV568,"mmm-yyyy")),Curves!$11:$11,0)</f>
        <v>#N/A</v>
      </c>
      <c r="DJ568" s="12" t="e">
        <f>MATCH(CONCATENATE("DISC ",TEXT($BV568,"mmm-yyyy")),Curves!$11:$11,0)</f>
        <v>#N/A</v>
      </c>
      <c r="DL568" s="12" t="e">
        <f>MATCH(CONCATENATE("NG ",TEXT($BW568,"mmm-yyyy")),Curves!$11:$11,0)</f>
        <v>#N/A</v>
      </c>
      <c r="DM568" s="12" t="e">
        <f>MATCH(CONCATENATE("B ",TEXT($BW568,"mmm-yyyy")),Curves!$11:$11,0)</f>
        <v>#N/A</v>
      </c>
      <c r="DN568" s="12" t="e">
        <f>MATCH(CONCATENATE("DISC ",TEXT($BW568,"mmm-yyyy")),Curves!$11:$11,0)</f>
        <v>#N/A</v>
      </c>
      <c r="DP568" s="12" t="e">
        <f>MATCH(CONCATENATE("NG ",TEXT($BX568,"mmm-yyyy")),Curves!$11:$11,0)</f>
        <v>#N/A</v>
      </c>
      <c r="DQ568" s="12" t="e">
        <f>MATCH(CONCATENATE("B ",TEXT($BX568,"mmm-yyyy")),Curves!$11:$11,0)</f>
        <v>#N/A</v>
      </c>
      <c r="DR568" s="12" t="e">
        <f>MATCH(CONCATENATE("DISC ",TEXT($BX568,"mmm-yyyy")),Curves!$11:$11,0)</f>
        <v>#N/A</v>
      </c>
    </row>
    <row r="569" spans="2:122" x14ac:dyDescent="0.2">
      <c r="B569" s="6" t="str">
        <f t="shared" si="638"/>
        <v/>
      </c>
      <c r="C569" s="28" t="str">
        <f>IF(Curves!C578&lt;&gt;"",Curves!C578,"")</f>
        <v/>
      </c>
      <c r="D569" s="10"/>
      <c r="E569" s="22" t="e">
        <f t="shared" si="639"/>
        <v>#N/A</v>
      </c>
      <c r="F569" s="22" t="e">
        <f t="shared" si="640"/>
        <v>#N/A</v>
      </c>
      <c r="G569" s="22" t="e">
        <f t="shared" si="641"/>
        <v>#N/A</v>
      </c>
      <c r="H569" s="22" t="e">
        <f t="shared" si="642"/>
        <v>#N/A</v>
      </c>
      <c r="I569" s="22" t="e">
        <f t="shared" si="643"/>
        <v>#N/A</v>
      </c>
      <c r="J569" s="22" t="e">
        <f t="shared" si="644"/>
        <v>#N/A</v>
      </c>
      <c r="K569" s="22" t="e">
        <f t="shared" si="645"/>
        <v>#N/A</v>
      </c>
      <c r="L569" s="22" t="e">
        <f t="shared" si="646"/>
        <v>#N/A</v>
      </c>
      <c r="M569" s="22" t="e">
        <f t="shared" si="647"/>
        <v>#N/A</v>
      </c>
      <c r="N569" s="22" t="e">
        <f t="shared" si="648"/>
        <v>#N/A</v>
      </c>
      <c r="O569" s="23" t="e">
        <f t="shared" si="649"/>
        <v>#N/A</v>
      </c>
      <c r="P569" s="22"/>
      <c r="Q569" s="50" t="e">
        <f t="shared" si="650"/>
        <v>#N/A</v>
      </c>
      <c r="R569" s="50" t="e">
        <f t="shared" si="652"/>
        <v>#N/A</v>
      </c>
      <c r="S569" s="51" t="e">
        <f t="shared" si="651"/>
        <v>#N/A</v>
      </c>
      <c r="U569" s="34" t="e">
        <f>INDEX(Curves!$A$12:$AZ$907,$CA569,CB569)</f>
        <v>#N/A</v>
      </c>
      <c r="V569" s="34" t="e">
        <f>INDEX(Curves!$A$12:$AZ$907,$CA569,CC569)</f>
        <v>#N/A</v>
      </c>
      <c r="W569" s="34" t="e">
        <f>INDEX(Curves!$A$12:$AZ$907,$CA569,CD569)</f>
        <v>#N/A</v>
      </c>
      <c r="X569" s="34"/>
      <c r="Y569" s="34" t="e">
        <f>INDEX(Curves!$A$12:$AZ$907,$CA569,CF569)</f>
        <v>#N/A</v>
      </c>
      <c r="Z569" s="34" t="e">
        <f>INDEX(Curves!$A$12:$AZ$907,$CA569,CG569)</f>
        <v>#N/A</v>
      </c>
      <c r="AA569" s="34" t="e">
        <f>INDEX(Curves!$A$12:$AZ$907,$CA569,CH569)</f>
        <v>#N/A</v>
      </c>
      <c r="AB569" s="34"/>
      <c r="AC569" s="34" t="e">
        <f>INDEX(Curves!$A$12:$AZ$907,$CA569,CJ569)</f>
        <v>#N/A</v>
      </c>
      <c r="AD569" s="34" t="e">
        <f>INDEX(Curves!$A$12:$AZ$907,$CA569,CK569)</f>
        <v>#N/A</v>
      </c>
      <c r="AE569" s="34" t="e">
        <f>INDEX(Curves!$A$12:$AZ$907,$CA569,CL569)</f>
        <v>#N/A</v>
      </c>
      <c r="AF569" s="34"/>
      <c r="AG569" s="34" t="e">
        <f>INDEX(Curves!$A$12:$AZ$907,$CA569,CN569)</f>
        <v>#N/A</v>
      </c>
      <c r="AH569" s="34" t="e">
        <f>INDEX(Curves!$A$12:$AZ$907,$CA569,CO569)</f>
        <v>#N/A</v>
      </c>
      <c r="AI569" s="34" t="e">
        <f>INDEX(Curves!$A$12:$AZ$907,$CA569,CP569)</f>
        <v>#N/A</v>
      </c>
      <c r="AJ569" s="34"/>
      <c r="AK569" s="34" t="e">
        <f>INDEX(Curves!$A$12:$AZ$907,$CA569,CR569)</f>
        <v>#N/A</v>
      </c>
      <c r="AL569" s="34" t="e">
        <f>INDEX(Curves!$A$12:$AZ$907,$CA569,CS569)</f>
        <v>#N/A</v>
      </c>
      <c r="AM569" s="34" t="e">
        <f>INDEX(Curves!$A$12:$AZ$907,$CA569,CT569)</f>
        <v>#N/A</v>
      </c>
      <c r="AN569" s="34"/>
      <c r="AO569" s="34" t="e">
        <f>INDEX(Curves!$A$12:$AZ$907,$CA569,CV569)</f>
        <v>#N/A</v>
      </c>
      <c r="AP569" s="34" t="e">
        <f>INDEX(Curves!$A$12:$AZ$907,$CA569,CW569)</f>
        <v>#N/A</v>
      </c>
      <c r="AQ569" s="34" t="e">
        <f>INDEX(Curves!$A$12:$AZ$907,$CA569,CX569)</f>
        <v>#N/A</v>
      </c>
      <c r="AR569" s="34"/>
      <c r="AS569" s="34" t="e">
        <f>INDEX(Curves!$A$12:$AZ$907,$CA569,CZ569)</f>
        <v>#N/A</v>
      </c>
      <c r="AT569" s="34" t="e">
        <f>INDEX(Curves!$A$12:$AZ$907,$CA569,DA569)</f>
        <v>#N/A</v>
      </c>
      <c r="AU569" s="34" t="e">
        <f>INDEX(Curves!$A$12:$AZ$907,$CA569,DB569)</f>
        <v>#N/A</v>
      </c>
      <c r="AV569" s="34"/>
      <c r="AW569" s="34" t="e">
        <f>INDEX(Curves!$A$12:$AZ$907,$CA569,DD569)</f>
        <v>#N/A</v>
      </c>
      <c r="AX569" s="34" t="e">
        <f>INDEX(Curves!$A$12:$AZ$907,$CA569,DE569)</f>
        <v>#N/A</v>
      </c>
      <c r="AY569" s="34" t="e">
        <f>INDEX(Curves!$A$12:$AZ$907,$CA569,DF569)</f>
        <v>#N/A</v>
      </c>
      <c r="AZ569" s="34"/>
      <c r="BA569" s="34" t="e">
        <f>INDEX(Curves!$A$12:$AZ$907,$CA569,DH569)</f>
        <v>#N/A</v>
      </c>
      <c r="BB569" s="34" t="e">
        <f>INDEX(Curves!$A$12:$AZ$907,$CA569,DI569)</f>
        <v>#N/A</v>
      </c>
      <c r="BC569" s="34" t="e">
        <f>INDEX(Curves!$A$12:$AZ$907,$CA569,DJ569)</f>
        <v>#N/A</v>
      </c>
      <c r="BD569" s="34"/>
      <c r="BE569" s="34" t="e">
        <f>INDEX(Curves!$A$12:$AZ$907,$CA569,DL569)</f>
        <v>#N/A</v>
      </c>
      <c r="BF569" s="34" t="e">
        <f>INDEX(Curves!$A$12:$AZ$907,$CA569,DM569)</f>
        <v>#N/A</v>
      </c>
      <c r="BG569" s="34" t="e">
        <f>INDEX(Curves!$A$12:$AZ$907,$CA569,DN569)</f>
        <v>#N/A</v>
      </c>
      <c r="BH569" s="34"/>
      <c r="BI569" s="34" t="e">
        <f>INDEX(Curves!$A$12:$AZ$907,$CA569,DP569)</f>
        <v>#N/A</v>
      </c>
      <c r="BJ569" s="34" t="e">
        <f>INDEX(Curves!$A$12:$AZ$907,$CA569,DQ569)</f>
        <v>#N/A</v>
      </c>
      <c r="BK569" s="34" t="e">
        <f>INDEX(Curves!$A$12:$AZ$907,$CA569,DR569)</f>
        <v>#N/A</v>
      </c>
      <c r="BL569"/>
      <c r="BM569"/>
      <c r="BU569" s="10"/>
      <c r="BV569" s="10"/>
      <c r="BW569" s="10"/>
      <c r="CA569" s="12" t="e">
        <f>MATCH(C569,Curves!$C$12:$C$433,0)</f>
        <v>#N/A</v>
      </c>
      <c r="CB569" s="12" t="e">
        <f>MATCH(CONCATENATE("NG ",TEXT($BN569,"mmm-yyyy")),Curves!$11:$11,0)</f>
        <v>#N/A</v>
      </c>
      <c r="CC569" s="12" t="e">
        <f>MATCH(CONCATENATE("B ",TEXT($BN569,"mmm-yyyy")),Curves!$11:$11,0)</f>
        <v>#N/A</v>
      </c>
      <c r="CD569" s="12" t="e">
        <f>MATCH(CONCATENATE("DISC ",TEXT($BN569,"mmm-yyyy")),Curves!$11:$11,0)</f>
        <v>#N/A</v>
      </c>
      <c r="CE569" s="12"/>
      <c r="CF569" s="12" t="e">
        <f>MATCH(CONCATENATE("NG ",TEXT($BO569,"mmm-yyyy")),Curves!$11:$11,0)</f>
        <v>#N/A</v>
      </c>
      <c r="CG569" s="12" t="e">
        <f>MATCH(CONCATENATE("B ",TEXT($BO569,"mmm-yyyy")),Curves!$11:$11,0)</f>
        <v>#N/A</v>
      </c>
      <c r="CH569" s="12" t="e">
        <f>MATCH(CONCATENATE("DISC ",TEXT($BO569,"mmm-yyyy")),Curves!$11:$11,0)</f>
        <v>#N/A</v>
      </c>
      <c r="CI569" s="12"/>
      <c r="CJ569" s="12" t="e">
        <f>MATCH(CONCATENATE("NG ",TEXT($BP569,"mmm-yyyy")),Curves!$11:$11,0)</f>
        <v>#N/A</v>
      </c>
      <c r="CK569" s="12" t="e">
        <f>MATCH(CONCATENATE("B ",TEXT($BP569,"mmm-yyyy")),Curves!$11:$11,0)</f>
        <v>#N/A</v>
      </c>
      <c r="CL569" s="12" t="e">
        <f>MATCH(CONCATENATE("DISC ",TEXT($BP569,"mmm-yyyy")),Curves!$11:$11,0)</f>
        <v>#N/A</v>
      </c>
      <c r="CM569" s="12"/>
      <c r="CN569" s="12" t="e">
        <f>MATCH(CONCATENATE("NG ",TEXT($BQ569,"mmm-yyyy")),Curves!$11:$11,0)</f>
        <v>#N/A</v>
      </c>
      <c r="CO569" s="12" t="e">
        <f>MATCH(CONCATENATE("B ",TEXT($BQ569,"mmm-yyyy")),Curves!$11:$11,0)</f>
        <v>#N/A</v>
      </c>
      <c r="CP569" s="12" t="e">
        <f>MATCH(CONCATENATE("DISC ",TEXT($BQ569,"mmm-yyyy")),Curves!$11:$11,0)</f>
        <v>#N/A</v>
      </c>
      <c r="CQ569" s="12"/>
      <c r="CR569" s="12" t="e">
        <f>MATCH(CONCATENATE("NG ",TEXT($BR569,"mmm-yyyy")),Curves!$11:$11,0)</f>
        <v>#N/A</v>
      </c>
      <c r="CS569" s="12" t="e">
        <f>MATCH(CONCATENATE("B ",TEXT($BR569,"mmm-yyyy")),Curves!$11:$11,0)</f>
        <v>#N/A</v>
      </c>
      <c r="CT569" s="12" t="e">
        <f>MATCH(CONCATENATE("DISC ",TEXT($BR569,"mmm-yyyy")),Curves!$11:$11,0)</f>
        <v>#N/A</v>
      </c>
      <c r="CU569" s="12"/>
      <c r="CV569" s="12" t="e">
        <f>MATCH(CONCATENATE("NG ",TEXT($BS569,"mmm-yyyy")),Curves!$11:$11,0)</f>
        <v>#N/A</v>
      </c>
      <c r="CW569" s="12" t="e">
        <f>MATCH(CONCATENATE("B ",TEXT($BS569,"mmm-yyyy")),Curves!$11:$11,0)</f>
        <v>#N/A</v>
      </c>
      <c r="CX569" s="12" t="e">
        <f>MATCH(CONCATENATE("DISC ",TEXT($BS569,"mmm-yyyy")),Curves!$11:$11,0)</f>
        <v>#N/A</v>
      </c>
      <c r="CY569" s="12"/>
      <c r="CZ569" s="12" t="e">
        <f>MATCH(CONCATENATE("NG ",TEXT($BT569,"mmm-yyyy")),Curves!$11:$11,0)</f>
        <v>#N/A</v>
      </c>
      <c r="DA569" s="12" t="e">
        <f>MATCH(CONCATENATE("B ",TEXT($BT569,"mmm-yyyy")),Curves!$11:$11,0)</f>
        <v>#N/A</v>
      </c>
      <c r="DB569" s="12" t="e">
        <f>MATCH(CONCATENATE("DISC ",TEXT($BT569,"mmm-yyyy")),Curves!$11:$11,0)</f>
        <v>#N/A</v>
      </c>
      <c r="DC569" s="12"/>
      <c r="DD569" s="12" t="e">
        <f>MATCH(CONCATENATE("NG ",TEXT($BU569,"mmm-yyyy")),Curves!$11:$11,0)</f>
        <v>#N/A</v>
      </c>
      <c r="DE569" s="12" t="e">
        <f>MATCH(CONCATENATE("B ",TEXT($BU569,"mmm-yyyy")),Curves!$11:$11,0)</f>
        <v>#N/A</v>
      </c>
      <c r="DF569" s="12" t="e">
        <f>MATCH(CONCATENATE("DISC ",TEXT($BU569,"mmm-yyyy")),Curves!$11:$11,0)</f>
        <v>#N/A</v>
      </c>
      <c r="DG569" s="12"/>
      <c r="DH569" s="12" t="e">
        <f>MATCH(CONCATENATE("NG ",TEXT($BV569,"mmm-yyyy")),Curves!$11:$11,0)</f>
        <v>#N/A</v>
      </c>
      <c r="DI569" s="12" t="e">
        <f>MATCH(CONCATENATE("B ",TEXT($BV569,"mmm-yyyy")),Curves!$11:$11,0)</f>
        <v>#N/A</v>
      </c>
      <c r="DJ569" s="12" t="e">
        <f>MATCH(CONCATENATE("DISC ",TEXT($BV569,"mmm-yyyy")),Curves!$11:$11,0)</f>
        <v>#N/A</v>
      </c>
      <c r="DL569" s="12" t="e">
        <f>MATCH(CONCATENATE("NG ",TEXT($BW569,"mmm-yyyy")),Curves!$11:$11,0)</f>
        <v>#N/A</v>
      </c>
      <c r="DM569" s="12" t="e">
        <f>MATCH(CONCATENATE("B ",TEXT($BW569,"mmm-yyyy")),Curves!$11:$11,0)</f>
        <v>#N/A</v>
      </c>
      <c r="DN569" s="12" t="e">
        <f>MATCH(CONCATENATE("DISC ",TEXT($BW569,"mmm-yyyy")),Curves!$11:$11,0)</f>
        <v>#N/A</v>
      </c>
      <c r="DP569" s="12" t="e">
        <f>MATCH(CONCATENATE("NG ",TEXT($BX569,"mmm-yyyy")),Curves!$11:$11,0)</f>
        <v>#N/A</v>
      </c>
      <c r="DQ569" s="12" t="e">
        <f>MATCH(CONCATENATE("B ",TEXT($BX569,"mmm-yyyy")),Curves!$11:$11,0)</f>
        <v>#N/A</v>
      </c>
      <c r="DR569" s="12" t="e">
        <f>MATCH(CONCATENATE("DISC ",TEXT($BX569,"mmm-yyyy")),Curves!$11:$11,0)</f>
        <v>#N/A</v>
      </c>
    </row>
    <row r="570" spans="2:122" x14ac:dyDescent="0.2">
      <c r="B570" s="6" t="str">
        <f t="shared" si="638"/>
        <v/>
      </c>
      <c r="C570" s="28" t="str">
        <f>IF(Curves!C579&lt;&gt;"",Curves!C579,"")</f>
        <v/>
      </c>
      <c r="D570" s="10"/>
      <c r="E570" s="22" t="e">
        <f t="shared" si="639"/>
        <v>#N/A</v>
      </c>
      <c r="F570" s="22" t="e">
        <f t="shared" si="640"/>
        <v>#N/A</v>
      </c>
      <c r="G570" s="22" t="e">
        <f t="shared" si="641"/>
        <v>#N/A</v>
      </c>
      <c r="H570" s="22" t="e">
        <f t="shared" si="642"/>
        <v>#N/A</v>
      </c>
      <c r="I570" s="22" t="e">
        <f t="shared" si="643"/>
        <v>#N/A</v>
      </c>
      <c r="J570" s="22" t="e">
        <f t="shared" si="644"/>
        <v>#N/A</v>
      </c>
      <c r="K570" s="22" t="e">
        <f t="shared" si="645"/>
        <v>#N/A</v>
      </c>
      <c r="L570" s="22" t="e">
        <f t="shared" si="646"/>
        <v>#N/A</v>
      </c>
      <c r="M570" s="22" t="e">
        <f t="shared" si="647"/>
        <v>#N/A</v>
      </c>
      <c r="N570" s="22" t="e">
        <f t="shared" si="648"/>
        <v>#N/A</v>
      </c>
      <c r="O570" s="23" t="e">
        <f t="shared" si="649"/>
        <v>#N/A</v>
      </c>
      <c r="P570" s="22"/>
      <c r="Q570" s="50" t="e">
        <f t="shared" si="650"/>
        <v>#N/A</v>
      </c>
      <c r="R570" s="50" t="e">
        <f t="shared" si="652"/>
        <v>#N/A</v>
      </c>
      <c r="S570" s="51" t="e">
        <f t="shared" si="651"/>
        <v>#N/A</v>
      </c>
      <c r="U570" s="34" t="e">
        <f>INDEX(Curves!$A$12:$AZ$907,$CA570,CB570)</f>
        <v>#N/A</v>
      </c>
      <c r="V570" s="34" t="e">
        <f>INDEX(Curves!$A$12:$AZ$907,$CA570,CC570)</f>
        <v>#N/A</v>
      </c>
      <c r="W570" s="34" t="e">
        <f>INDEX(Curves!$A$12:$AZ$907,$CA570,CD570)</f>
        <v>#N/A</v>
      </c>
      <c r="X570" s="34"/>
      <c r="Y570" s="34" t="e">
        <f>INDEX(Curves!$A$12:$AZ$907,$CA570,CF570)</f>
        <v>#N/A</v>
      </c>
      <c r="Z570" s="34" t="e">
        <f>INDEX(Curves!$A$12:$AZ$907,$CA570,CG570)</f>
        <v>#N/A</v>
      </c>
      <c r="AA570" s="34" t="e">
        <f>INDEX(Curves!$A$12:$AZ$907,$CA570,CH570)</f>
        <v>#N/A</v>
      </c>
      <c r="AB570" s="34"/>
      <c r="AC570" s="34" t="e">
        <f>INDEX(Curves!$A$12:$AZ$907,$CA570,CJ570)</f>
        <v>#N/A</v>
      </c>
      <c r="AD570" s="34" t="e">
        <f>INDEX(Curves!$A$12:$AZ$907,$CA570,CK570)</f>
        <v>#N/A</v>
      </c>
      <c r="AE570" s="34" t="e">
        <f>INDEX(Curves!$A$12:$AZ$907,$CA570,CL570)</f>
        <v>#N/A</v>
      </c>
      <c r="AF570" s="34"/>
      <c r="AG570" s="34" t="e">
        <f>INDEX(Curves!$A$12:$AZ$907,$CA570,CN570)</f>
        <v>#N/A</v>
      </c>
      <c r="AH570" s="34" t="e">
        <f>INDEX(Curves!$A$12:$AZ$907,$CA570,CO570)</f>
        <v>#N/A</v>
      </c>
      <c r="AI570" s="34" t="e">
        <f>INDEX(Curves!$A$12:$AZ$907,$CA570,CP570)</f>
        <v>#N/A</v>
      </c>
      <c r="AJ570" s="34"/>
      <c r="AK570" s="34" t="e">
        <f>INDEX(Curves!$A$12:$AZ$907,$CA570,CR570)</f>
        <v>#N/A</v>
      </c>
      <c r="AL570" s="34" t="e">
        <f>INDEX(Curves!$A$12:$AZ$907,$CA570,CS570)</f>
        <v>#N/A</v>
      </c>
      <c r="AM570" s="34" t="e">
        <f>INDEX(Curves!$A$12:$AZ$907,$CA570,CT570)</f>
        <v>#N/A</v>
      </c>
      <c r="AN570" s="34"/>
      <c r="AO570" s="34" t="e">
        <f>INDEX(Curves!$A$12:$AZ$907,$CA570,CV570)</f>
        <v>#N/A</v>
      </c>
      <c r="AP570" s="34" t="e">
        <f>INDEX(Curves!$A$12:$AZ$907,$CA570,CW570)</f>
        <v>#N/A</v>
      </c>
      <c r="AQ570" s="34" t="e">
        <f>INDEX(Curves!$A$12:$AZ$907,$CA570,CX570)</f>
        <v>#N/A</v>
      </c>
      <c r="AR570" s="34"/>
      <c r="AS570" s="34" t="e">
        <f>INDEX(Curves!$A$12:$AZ$907,$CA570,CZ570)</f>
        <v>#N/A</v>
      </c>
      <c r="AT570" s="34" t="e">
        <f>INDEX(Curves!$A$12:$AZ$907,$CA570,DA570)</f>
        <v>#N/A</v>
      </c>
      <c r="AU570" s="34" t="e">
        <f>INDEX(Curves!$A$12:$AZ$907,$CA570,DB570)</f>
        <v>#N/A</v>
      </c>
      <c r="AV570" s="34"/>
      <c r="AW570" s="34" t="e">
        <f>INDEX(Curves!$A$12:$AZ$907,$CA570,DD570)</f>
        <v>#N/A</v>
      </c>
      <c r="AX570" s="34" t="e">
        <f>INDEX(Curves!$A$12:$AZ$907,$CA570,DE570)</f>
        <v>#N/A</v>
      </c>
      <c r="AY570" s="34" t="e">
        <f>INDEX(Curves!$A$12:$AZ$907,$CA570,DF570)</f>
        <v>#N/A</v>
      </c>
      <c r="AZ570" s="34"/>
      <c r="BA570" s="34" t="e">
        <f>INDEX(Curves!$A$12:$AZ$907,$CA570,DH570)</f>
        <v>#N/A</v>
      </c>
      <c r="BB570" s="34" t="e">
        <f>INDEX(Curves!$A$12:$AZ$907,$CA570,DI570)</f>
        <v>#N/A</v>
      </c>
      <c r="BC570" s="34" t="e">
        <f>INDEX(Curves!$A$12:$AZ$907,$CA570,DJ570)</f>
        <v>#N/A</v>
      </c>
      <c r="BD570" s="34"/>
      <c r="BE570" s="34" t="e">
        <f>INDEX(Curves!$A$12:$AZ$907,$CA570,DL570)</f>
        <v>#N/A</v>
      </c>
      <c r="BF570" s="34" t="e">
        <f>INDEX(Curves!$A$12:$AZ$907,$CA570,DM570)</f>
        <v>#N/A</v>
      </c>
      <c r="BG570" s="34" t="e">
        <f>INDEX(Curves!$A$12:$AZ$907,$CA570,DN570)</f>
        <v>#N/A</v>
      </c>
      <c r="BH570" s="34"/>
      <c r="BI570" s="34" t="e">
        <f>INDEX(Curves!$A$12:$AZ$907,$CA570,DP570)</f>
        <v>#N/A</v>
      </c>
      <c r="BJ570" s="34" t="e">
        <f>INDEX(Curves!$A$12:$AZ$907,$CA570,DQ570)</f>
        <v>#N/A</v>
      </c>
      <c r="BK570" s="34" t="e">
        <f>INDEX(Curves!$A$12:$AZ$907,$CA570,DR570)</f>
        <v>#N/A</v>
      </c>
      <c r="BL570"/>
      <c r="BM570"/>
      <c r="BU570" s="10"/>
      <c r="BV570" s="10"/>
      <c r="BW570" s="10"/>
      <c r="CA570" s="12" t="e">
        <f>MATCH(C570,Curves!$C$12:$C$433,0)</f>
        <v>#N/A</v>
      </c>
      <c r="CB570" s="12" t="e">
        <f>MATCH(CONCATENATE("NG ",TEXT($BN570,"mmm-yyyy")),Curves!$11:$11,0)</f>
        <v>#N/A</v>
      </c>
      <c r="CC570" s="12" t="e">
        <f>MATCH(CONCATENATE("B ",TEXT($BN570,"mmm-yyyy")),Curves!$11:$11,0)</f>
        <v>#N/A</v>
      </c>
      <c r="CD570" s="12" t="e">
        <f>MATCH(CONCATENATE("DISC ",TEXT($BN570,"mmm-yyyy")),Curves!$11:$11,0)</f>
        <v>#N/A</v>
      </c>
      <c r="CE570" s="12"/>
      <c r="CF570" s="12" t="e">
        <f>MATCH(CONCATENATE("NG ",TEXT($BO570,"mmm-yyyy")),Curves!$11:$11,0)</f>
        <v>#N/A</v>
      </c>
      <c r="CG570" s="12" t="e">
        <f>MATCH(CONCATENATE("B ",TEXT($BO570,"mmm-yyyy")),Curves!$11:$11,0)</f>
        <v>#N/A</v>
      </c>
      <c r="CH570" s="12" t="e">
        <f>MATCH(CONCATENATE("DISC ",TEXT($BO570,"mmm-yyyy")),Curves!$11:$11,0)</f>
        <v>#N/A</v>
      </c>
      <c r="CI570" s="12"/>
      <c r="CJ570" s="12" t="e">
        <f>MATCH(CONCATENATE("NG ",TEXT($BP570,"mmm-yyyy")),Curves!$11:$11,0)</f>
        <v>#N/A</v>
      </c>
      <c r="CK570" s="12" t="e">
        <f>MATCH(CONCATENATE("B ",TEXT($BP570,"mmm-yyyy")),Curves!$11:$11,0)</f>
        <v>#N/A</v>
      </c>
      <c r="CL570" s="12" t="e">
        <f>MATCH(CONCATENATE("DISC ",TEXT($BP570,"mmm-yyyy")),Curves!$11:$11,0)</f>
        <v>#N/A</v>
      </c>
      <c r="CM570" s="12"/>
      <c r="CN570" s="12" t="e">
        <f>MATCH(CONCATENATE("NG ",TEXT($BQ570,"mmm-yyyy")),Curves!$11:$11,0)</f>
        <v>#N/A</v>
      </c>
      <c r="CO570" s="12" t="e">
        <f>MATCH(CONCATENATE("B ",TEXT($BQ570,"mmm-yyyy")),Curves!$11:$11,0)</f>
        <v>#N/A</v>
      </c>
      <c r="CP570" s="12" t="e">
        <f>MATCH(CONCATENATE("DISC ",TEXT($BQ570,"mmm-yyyy")),Curves!$11:$11,0)</f>
        <v>#N/A</v>
      </c>
      <c r="CQ570" s="12"/>
      <c r="CR570" s="12" t="e">
        <f>MATCH(CONCATENATE("NG ",TEXT($BR570,"mmm-yyyy")),Curves!$11:$11,0)</f>
        <v>#N/A</v>
      </c>
      <c r="CS570" s="12" t="e">
        <f>MATCH(CONCATENATE("B ",TEXT($BR570,"mmm-yyyy")),Curves!$11:$11,0)</f>
        <v>#N/A</v>
      </c>
      <c r="CT570" s="12" t="e">
        <f>MATCH(CONCATENATE("DISC ",TEXT($BR570,"mmm-yyyy")),Curves!$11:$11,0)</f>
        <v>#N/A</v>
      </c>
      <c r="CU570" s="12"/>
      <c r="CV570" s="12" t="e">
        <f>MATCH(CONCATENATE("NG ",TEXT($BS570,"mmm-yyyy")),Curves!$11:$11,0)</f>
        <v>#N/A</v>
      </c>
      <c r="CW570" s="12" t="e">
        <f>MATCH(CONCATENATE("B ",TEXT($BS570,"mmm-yyyy")),Curves!$11:$11,0)</f>
        <v>#N/A</v>
      </c>
      <c r="CX570" s="12" t="e">
        <f>MATCH(CONCATENATE("DISC ",TEXT($BS570,"mmm-yyyy")),Curves!$11:$11,0)</f>
        <v>#N/A</v>
      </c>
      <c r="CY570" s="12"/>
      <c r="CZ570" s="12" t="e">
        <f>MATCH(CONCATENATE("NG ",TEXT($BT570,"mmm-yyyy")),Curves!$11:$11,0)</f>
        <v>#N/A</v>
      </c>
      <c r="DA570" s="12" t="e">
        <f>MATCH(CONCATENATE("B ",TEXT($BT570,"mmm-yyyy")),Curves!$11:$11,0)</f>
        <v>#N/A</v>
      </c>
      <c r="DB570" s="12" t="e">
        <f>MATCH(CONCATENATE("DISC ",TEXT($BT570,"mmm-yyyy")),Curves!$11:$11,0)</f>
        <v>#N/A</v>
      </c>
      <c r="DC570" s="12"/>
      <c r="DD570" s="12" t="e">
        <f>MATCH(CONCATENATE("NG ",TEXT($BU570,"mmm-yyyy")),Curves!$11:$11,0)</f>
        <v>#N/A</v>
      </c>
      <c r="DE570" s="12" t="e">
        <f>MATCH(CONCATENATE("B ",TEXT($BU570,"mmm-yyyy")),Curves!$11:$11,0)</f>
        <v>#N/A</v>
      </c>
      <c r="DF570" s="12" t="e">
        <f>MATCH(CONCATENATE("DISC ",TEXT($BU570,"mmm-yyyy")),Curves!$11:$11,0)</f>
        <v>#N/A</v>
      </c>
      <c r="DG570" s="12"/>
      <c r="DH570" s="12" t="e">
        <f>MATCH(CONCATENATE("NG ",TEXT($BV570,"mmm-yyyy")),Curves!$11:$11,0)</f>
        <v>#N/A</v>
      </c>
      <c r="DI570" s="12" t="e">
        <f>MATCH(CONCATENATE("B ",TEXT($BV570,"mmm-yyyy")),Curves!$11:$11,0)</f>
        <v>#N/A</v>
      </c>
      <c r="DJ570" s="12" t="e">
        <f>MATCH(CONCATENATE("DISC ",TEXT($BV570,"mmm-yyyy")),Curves!$11:$11,0)</f>
        <v>#N/A</v>
      </c>
      <c r="DL570" s="12" t="e">
        <f>MATCH(CONCATENATE("NG ",TEXT($BW570,"mmm-yyyy")),Curves!$11:$11,0)</f>
        <v>#N/A</v>
      </c>
      <c r="DM570" s="12" t="e">
        <f>MATCH(CONCATENATE("B ",TEXT($BW570,"mmm-yyyy")),Curves!$11:$11,0)</f>
        <v>#N/A</v>
      </c>
      <c r="DN570" s="12" t="e">
        <f>MATCH(CONCATENATE("DISC ",TEXT($BW570,"mmm-yyyy")),Curves!$11:$11,0)</f>
        <v>#N/A</v>
      </c>
      <c r="DP570" s="12" t="e">
        <f>MATCH(CONCATENATE("NG ",TEXT($BX570,"mmm-yyyy")),Curves!$11:$11,0)</f>
        <v>#N/A</v>
      </c>
      <c r="DQ570" s="12" t="e">
        <f>MATCH(CONCATENATE("B ",TEXT($BX570,"mmm-yyyy")),Curves!$11:$11,0)</f>
        <v>#N/A</v>
      </c>
      <c r="DR570" s="12" t="e">
        <f>MATCH(CONCATENATE("DISC ",TEXT($BX570,"mmm-yyyy")),Curves!$11:$11,0)</f>
        <v>#N/A</v>
      </c>
    </row>
    <row r="571" spans="2:122" x14ac:dyDescent="0.2">
      <c r="B571" s="6" t="str">
        <f t="shared" si="638"/>
        <v/>
      </c>
      <c r="C571" s="28" t="str">
        <f>IF(Curves!C580&lt;&gt;"",Curves!C580,"")</f>
        <v/>
      </c>
      <c r="D571" s="10"/>
      <c r="E571" s="22" t="e">
        <f t="shared" si="639"/>
        <v>#N/A</v>
      </c>
      <c r="F571" s="22" t="e">
        <f t="shared" si="640"/>
        <v>#N/A</v>
      </c>
      <c r="G571" s="22" t="e">
        <f t="shared" si="641"/>
        <v>#N/A</v>
      </c>
      <c r="H571" s="22" t="e">
        <f t="shared" si="642"/>
        <v>#N/A</v>
      </c>
      <c r="I571" s="22" t="e">
        <f t="shared" si="643"/>
        <v>#N/A</v>
      </c>
      <c r="J571" s="22" t="e">
        <f t="shared" si="644"/>
        <v>#N/A</v>
      </c>
      <c r="K571" s="22" t="e">
        <f t="shared" si="645"/>
        <v>#N/A</v>
      </c>
      <c r="L571" s="22" t="e">
        <f t="shared" si="646"/>
        <v>#N/A</v>
      </c>
      <c r="M571" s="22" t="e">
        <f t="shared" si="647"/>
        <v>#N/A</v>
      </c>
      <c r="N571" s="22" t="e">
        <f t="shared" si="648"/>
        <v>#N/A</v>
      </c>
      <c r="O571" s="23" t="e">
        <f t="shared" si="649"/>
        <v>#N/A</v>
      </c>
      <c r="P571" s="22"/>
      <c r="Q571" s="50" t="e">
        <f t="shared" si="650"/>
        <v>#N/A</v>
      </c>
      <c r="R571" s="50" t="e">
        <f t="shared" si="652"/>
        <v>#N/A</v>
      </c>
      <c r="S571" s="51" t="e">
        <f t="shared" si="651"/>
        <v>#N/A</v>
      </c>
      <c r="U571" s="34" t="e">
        <f>INDEX(Curves!$A$12:$AZ$907,$CA571,CB571)</f>
        <v>#N/A</v>
      </c>
      <c r="V571" s="34" t="e">
        <f>INDEX(Curves!$A$12:$AZ$907,$CA571,CC571)</f>
        <v>#N/A</v>
      </c>
      <c r="W571" s="34" t="e">
        <f>INDEX(Curves!$A$12:$AZ$907,$CA571,CD571)</f>
        <v>#N/A</v>
      </c>
      <c r="X571" s="34"/>
      <c r="Y571" s="34" t="e">
        <f>INDEX(Curves!$A$12:$AZ$907,$CA571,CF571)</f>
        <v>#N/A</v>
      </c>
      <c r="Z571" s="34" t="e">
        <f>INDEX(Curves!$A$12:$AZ$907,$CA571,CG571)</f>
        <v>#N/A</v>
      </c>
      <c r="AA571" s="34" t="e">
        <f>INDEX(Curves!$A$12:$AZ$907,$CA571,CH571)</f>
        <v>#N/A</v>
      </c>
      <c r="AB571" s="34"/>
      <c r="AC571" s="34" t="e">
        <f>INDEX(Curves!$A$12:$AZ$907,$CA571,CJ571)</f>
        <v>#N/A</v>
      </c>
      <c r="AD571" s="34" t="e">
        <f>INDEX(Curves!$A$12:$AZ$907,$CA571,CK571)</f>
        <v>#N/A</v>
      </c>
      <c r="AE571" s="34" t="e">
        <f>INDEX(Curves!$A$12:$AZ$907,$CA571,CL571)</f>
        <v>#N/A</v>
      </c>
      <c r="AF571" s="34"/>
      <c r="AG571" s="34" t="e">
        <f>INDEX(Curves!$A$12:$AZ$907,$CA571,CN571)</f>
        <v>#N/A</v>
      </c>
      <c r="AH571" s="34" t="e">
        <f>INDEX(Curves!$A$12:$AZ$907,$CA571,CO571)</f>
        <v>#N/A</v>
      </c>
      <c r="AI571" s="34" t="e">
        <f>INDEX(Curves!$A$12:$AZ$907,$CA571,CP571)</f>
        <v>#N/A</v>
      </c>
      <c r="AJ571" s="34"/>
      <c r="AK571" s="34" t="e">
        <f>INDEX(Curves!$A$12:$AZ$907,$CA571,CR571)</f>
        <v>#N/A</v>
      </c>
      <c r="AL571" s="34" t="e">
        <f>INDEX(Curves!$A$12:$AZ$907,$CA571,CS571)</f>
        <v>#N/A</v>
      </c>
      <c r="AM571" s="34" t="e">
        <f>INDEX(Curves!$A$12:$AZ$907,$CA571,CT571)</f>
        <v>#N/A</v>
      </c>
      <c r="AN571" s="34"/>
      <c r="AO571" s="34" t="e">
        <f>INDEX(Curves!$A$12:$AZ$907,$CA571,CV571)</f>
        <v>#N/A</v>
      </c>
      <c r="AP571" s="34" t="e">
        <f>INDEX(Curves!$A$12:$AZ$907,$CA571,CW571)</f>
        <v>#N/A</v>
      </c>
      <c r="AQ571" s="34" t="e">
        <f>INDEX(Curves!$A$12:$AZ$907,$CA571,CX571)</f>
        <v>#N/A</v>
      </c>
      <c r="AR571" s="34"/>
      <c r="AS571" s="34" t="e">
        <f>INDEX(Curves!$A$12:$AZ$907,$CA571,CZ571)</f>
        <v>#N/A</v>
      </c>
      <c r="AT571" s="34" t="e">
        <f>INDEX(Curves!$A$12:$AZ$907,$CA571,DA571)</f>
        <v>#N/A</v>
      </c>
      <c r="AU571" s="34" t="e">
        <f>INDEX(Curves!$A$12:$AZ$907,$CA571,DB571)</f>
        <v>#N/A</v>
      </c>
      <c r="AV571" s="34"/>
      <c r="AW571" s="34" t="e">
        <f>INDEX(Curves!$A$12:$AZ$907,$CA571,DD571)</f>
        <v>#N/A</v>
      </c>
      <c r="AX571" s="34" t="e">
        <f>INDEX(Curves!$A$12:$AZ$907,$CA571,DE571)</f>
        <v>#N/A</v>
      </c>
      <c r="AY571" s="34" t="e">
        <f>INDEX(Curves!$A$12:$AZ$907,$CA571,DF571)</f>
        <v>#N/A</v>
      </c>
      <c r="AZ571" s="34"/>
      <c r="BA571" s="34" t="e">
        <f>INDEX(Curves!$A$12:$AZ$907,$CA571,DH571)</f>
        <v>#N/A</v>
      </c>
      <c r="BB571" s="34" t="e">
        <f>INDEX(Curves!$A$12:$AZ$907,$CA571,DI571)</f>
        <v>#N/A</v>
      </c>
      <c r="BC571" s="34" t="e">
        <f>INDEX(Curves!$A$12:$AZ$907,$CA571,DJ571)</f>
        <v>#N/A</v>
      </c>
      <c r="BD571" s="34"/>
      <c r="BE571" s="34" t="e">
        <f>INDEX(Curves!$A$12:$AZ$907,$CA571,DL571)</f>
        <v>#N/A</v>
      </c>
      <c r="BF571" s="34" t="e">
        <f>INDEX(Curves!$A$12:$AZ$907,$CA571,DM571)</f>
        <v>#N/A</v>
      </c>
      <c r="BG571" s="34" t="e">
        <f>INDEX(Curves!$A$12:$AZ$907,$CA571,DN571)</f>
        <v>#N/A</v>
      </c>
      <c r="BH571" s="34"/>
      <c r="BI571" s="34" t="e">
        <f>INDEX(Curves!$A$12:$AZ$907,$CA571,DP571)</f>
        <v>#N/A</v>
      </c>
      <c r="BJ571" s="34" t="e">
        <f>INDEX(Curves!$A$12:$AZ$907,$CA571,DQ571)</f>
        <v>#N/A</v>
      </c>
      <c r="BK571" s="34" t="e">
        <f>INDEX(Curves!$A$12:$AZ$907,$CA571,DR571)</f>
        <v>#N/A</v>
      </c>
      <c r="BL571"/>
      <c r="BM571"/>
      <c r="BU571" s="10"/>
      <c r="BV571" s="10"/>
      <c r="BW571" s="10"/>
      <c r="CA571" s="12" t="e">
        <f>MATCH(C571,Curves!$C$12:$C$433,0)</f>
        <v>#N/A</v>
      </c>
      <c r="CB571" s="12" t="e">
        <f>MATCH(CONCATENATE("NG ",TEXT($BN571,"mmm-yyyy")),Curves!$11:$11,0)</f>
        <v>#N/A</v>
      </c>
      <c r="CC571" s="12" t="e">
        <f>MATCH(CONCATENATE("B ",TEXT($BN571,"mmm-yyyy")),Curves!$11:$11,0)</f>
        <v>#N/A</v>
      </c>
      <c r="CD571" s="12" t="e">
        <f>MATCH(CONCATENATE("DISC ",TEXT($BN571,"mmm-yyyy")),Curves!$11:$11,0)</f>
        <v>#N/A</v>
      </c>
      <c r="CE571" s="12"/>
      <c r="CF571" s="12" t="e">
        <f>MATCH(CONCATENATE("NG ",TEXT($BO571,"mmm-yyyy")),Curves!$11:$11,0)</f>
        <v>#N/A</v>
      </c>
      <c r="CG571" s="12" t="e">
        <f>MATCH(CONCATENATE("B ",TEXT($BO571,"mmm-yyyy")),Curves!$11:$11,0)</f>
        <v>#N/A</v>
      </c>
      <c r="CH571" s="12" t="e">
        <f>MATCH(CONCATENATE("DISC ",TEXT($BO571,"mmm-yyyy")),Curves!$11:$11,0)</f>
        <v>#N/A</v>
      </c>
      <c r="CI571" s="12"/>
      <c r="CJ571" s="12" t="e">
        <f>MATCH(CONCATENATE("NG ",TEXT($BP571,"mmm-yyyy")),Curves!$11:$11,0)</f>
        <v>#N/A</v>
      </c>
      <c r="CK571" s="12" t="e">
        <f>MATCH(CONCATENATE("B ",TEXT($BP571,"mmm-yyyy")),Curves!$11:$11,0)</f>
        <v>#N/A</v>
      </c>
      <c r="CL571" s="12" t="e">
        <f>MATCH(CONCATENATE("DISC ",TEXT($BP571,"mmm-yyyy")),Curves!$11:$11,0)</f>
        <v>#N/A</v>
      </c>
      <c r="CM571" s="12"/>
      <c r="CN571" s="12" t="e">
        <f>MATCH(CONCATENATE("NG ",TEXT($BQ571,"mmm-yyyy")),Curves!$11:$11,0)</f>
        <v>#N/A</v>
      </c>
      <c r="CO571" s="12" t="e">
        <f>MATCH(CONCATENATE("B ",TEXT($BQ571,"mmm-yyyy")),Curves!$11:$11,0)</f>
        <v>#N/A</v>
      </c>
      <c r="CP571" s="12" t="e">
        <f>MATCH(CONCATENATE("DISC ",TEXT($BQ571,"mmm-yyyy")),Curves!$11:$11,0)</f>
        <v>#N/A</v>
      </c>
      <c r="CQ571" s="12"/>
      <c r="CR571" s="12" t="e">
        <f>MATCH(CONCATENATE("NG ",TEXT($BR571,"mmm-yyyy")),Curves!$11:$11,0)</f>
        <v>#N/A</v>
      </c>
      <c r="CS571" s="12" t="e">
        <f>MATCH(CONCATENATE("B ",TEXT($BR571,"mmm-yyyy")),Curves!$11:$11,0)</f>
        <v>#N/A</v>
      </c>
      <c r="CT571" s="12" t="e">
        <f>MATCH(CONCATENATE("DISC ",TEXT($BR571,"mmm-yyyy")),Curves!$11:$11,0)</f>
        <v>#N/A</v>
      </c>
      <c r="CU571" s="12"/>
      <c r="CV571" s="12" t="e">
        <f>MATCH(CONCATENATE("NG ",TEXT($BS571,"mmm-yyyy")),Curves!$11:$11,0)</f>
        <v>#N/A</v>
      </c>
      <c r="CW571" s="12" t="e">
        <f>MATCH(CONCATENATE("B ",TEXT($BS571,"mmm-yyyy")),Curves!$11:$11,0)</f>
        <v>#N/A</v>
      </c>
      <c r="CX571" s="12" t="e">
        <f>MATCH(CONCATENATE("DISC ",TEXT($BS571,"mmm-yyyy")),Curves!$11:$11,0)</f>
        <v>#N/A</v>
      </c>
      <c r="CY571" s="12"/>
      <c r="CZ571" s="12" t="e">
        <f>MATCH(CONCATENATE("NG ",TEXT($BT571,"mmm-yyyy")),Curves!$11:$11,0)</f>
        <v>#N/A</v>
      </c>
      <c r="DA571" s="12" t="e">
        <f>MATCH(CONCATENATE("B ",TEXT($BT571,"mmm-yyyy")),Curves!$11:$11,0)</f>
        <v>#N/A</v>
      </c>
      <c r="DB571" s="12" t="e">
        <f>MATCH(CONCATENATE("DISC ",TEXT($BT571,"mmm-yyyy")),Curves!$11:$11,0)</f>
        <v>#N/A</v>
      </c>
      <c r="DC571" s="12"/>
      <c r="DD571" s="12" t="e">
        <f>MATCH(CONCATENATE("NG ",TEXT($BU571,"mmm-yyyy")),Curves!$11:$11,0)</f>
        <v>#N/A</v>
      </c>
      <c r="DE571" s="12" t="e">
        <f>MATCH(CONCATENATE("B ",TEXT($BU571,"mmm-yyyy")),Curves!$11:$11,0)</f>
        <v>#N/A</v>
      </c>
      <c r="DF571" s="12" t="e">
        <f>MATCH(CONCATENATE("DISC ",TEXT($BU571,"mmm-yyyy")),Curves!$11:$11,0)</f>
        <v>#N/A</v>
      </c>
      <c r="DG571" s="12"/>
      <c r="DH571" s="12" t="e">
        <f>MATCH(CONCATENATE("NG ",TEXT($BV571,"mmm-yyyy")),Curves!$11:$11,0)</f>
        <v>#N/A</v>
      </c>
      <c r="DI571" s="12" t="e">
        <f>MATCH(CONCATENATE("B ",TEXT($BV571,"mmm-yyyy")),Curves!$11:$11,0)</f>
        <v>#N/A</v>
      </c>
      <c r="DJ571" s="12" t="e">
        <f>MATCH(CONCATENATE("DISC ",TEXT($BV571,"mmm-yyyy")),Curves!$11:$11,0)</f>
        <v>#N/A</v>
      </c>
      <c r="DL571" s="12" t="e">
        <f>MATCH(CONCATENATE("NG ",TEXT($BW571,"mmm-yyyy")),Curves!$11:$11,0)</f>
        <v>#N/A</v>
      </c>
      <c r="DM571" s="12" t="e">
        <f>MATCH(CONCATENATE("B ",TEXT($BW571,"mmm-yyyy")),Curves!$11:$11,0)</f>
        <v>#N/A</v>
      </c>
      <c r="DN571" s="12" t="e">
        <f>MATCH(CONCATENATE("DISC ",TEXT($BW571,"mmm-yyyy")),Curves!$11:$11,0)</f>
        <v>#N/A</v>
      </c>
      <c r="DP571" s="12" t="e">
        <f>MATCH(CONCATENATE("NG ",TEXT($BX571,"mmm-yyyy")),Curves!$11:$11,0)</f>
        <v>#N/A</v>
      </c>
      <c r="DQ571" s="12" t="e">
        <f>MATCH(CONCATENATE("B ",TEXT($BX571,"mmm-yyyy")),Curves!$11:$11,0)</f>
        <v>#N/A</v>
      </c>
      <c r="DR571" s="12" t="e">
        <f>MATCH(CONCATENATE("DISC ",TEXT($BX571,"mmm-yyyy")),Curves!$11:$11,0)</f>
        <v>#N/A</v>
      </c>
    </row>
    <row r="572" spans="2:122" x14ac:dyDescent="0.2">
      <c r="B572" s="6" t="str">
        <f t="shared" si="638"/>
        <v/>
      </c>
      <c r="C572" s="28" t="str">
        <f>IF(Curves!C581&lt;&gt;"",Curves!C581,"")</f>
        <v/>
      </c>
      <c r="D572" s="10"/>
      <c r="E572" s="22" t="e">
        <f t="shared" si="639"/>
        <v>#N/A</v>
      </c>
      <c r="F572" s="22" t="e">
        <f t="shared" si="640"/>
        <v>#N/A</v>
      </c>
      <c r="G572" s="22" t="e">
        <f t="shared" si="641"/>
        <v>#N/A</v>
      </c>
      <c r="H572" s="22" t="e">
        <f t="shared" si="642"/>
        <v>#N/A</v>
      </c>
      <c r="I572" s="22" t="e">
        <f t="shared" si="643"/>
        <v>#N/A</v>
      </c>
      <c r="J572" s="22" t="e">
        <f t="shared" si="644"/>
        <v>#N/A</v>
      </c>
      <c r="K572" s="22" t="e">
        <f t="shared" si="645"/>
        <v>#N/A</v>
      </c>
      <c r="L572" s="22" t="e">
        <f t="shared" si="646"/>
        <v>#N/A</v>
      </c>
      <c r="M572" s="22" t="e">
        <f t="shared" si="647"/>
        <v>#N/A</v>
      </c>
      <c r="N572" s="22" t="e">
        <f t="shared" si="648"/>
        <v>#N/A</v>
      </c>
      <c r="O572" s="23" t="e">
        <f t="shared" si="649"/>
        <v>#N/A</v>
      </c>
      <c r="P572" s="22"/>
      <c r="Q572" s="50" t="e">
        <f t="shared" si="650"/>
        <v>#N/A</v>
      </c>
      <c r="R572" s="50" t="e">
        <f t="shared" si="652"/>
        <v>#N/A</v>
      </c>
      <c r="S572" s="51" t="e">
        <f t="shared" si="651"/>
        <v>#N/A</v>
      </c>
      <c r="U572" s="34" t="e">
        <f>INDEX(Curves!$A$12:$AZ$907,$CA572,CB572)</f>
        <v>#N/A</v>
      </c>
      <c r="V572" s="34" t="e">
        <f>INDEX(Curves!$A$12:$AZ$907,$CA572,CC572)</f>
        <v>#N/A</v>
      </c>
      <c r="W572" s="34" t="e">
        <f>INDEX(Curves!$A$12:$AZ$907,$CA572,CD572)</f>
        <v>#N/A</v>
      </c>
      <c r="X572" s="34"/>
      <c r="Y572" s="34" t="e">
        <f>INDEX(Curves!$A$12:$AZ$907,$CA572,CF572)</f>
        <v>#N/A</v>
      </c>
      <c r="Z572" s="34" t="e">
        <f>INDEX(Curves!$A$12:$AZ$907,$CA572,CG572)</f>
        <v>#N/A</v>
      </c>
      <c r="AA572" s="34" t="e">
        <f>INDEX(Curves!$A$12:$AZ$907,$CA572,CH572)</f>
        <v>#N/A</v>
      </c>
      <c r="AB572" s="34"/>
      <c r="AC572" s="34" t="e">
        <f>INDEX(Curves!$A$12:$AZ$907,$CA572,CJ572)</f>
        <v>#N/A</v>
      </c>
      <c r="AD572" s="34" t="e">
        <f>INDEX(Curves!$A$12:$AZ$907,$CA572,CK572)</f>
        <v>#N/A</v>
      </c>
      <c r="AE572" s="34" t="e">
        <f>INDEX(Curves!$A$12:$AZ$907,$CA572,CL572)</f>
        <v>#N/A</v>
      </c>
      <c r="AF572" s="34"/>
      <c r="AG572" s="34" t="e">
        <f>INDEX(Curves!$A$12:$AZ$907,$CA572,CN572)</f>
        <v>#N/A</v>
      </c>
      <c r="AH572" s="34" t="e">
        <f>INDEX(Curves!$A$12:$AZ$907,$CA572,CO572)</f>
        <v>#N/A</v>
      </c>
      <c r="AI572" s="34" t="e">
        <f>INDEX(Curves!$A$12:$AZ$907,$CA572,CP572)</f>
        <v>#N/A</v>
      </c>
      <c r="AJ572" s="34"/>
      <c r="AK572" s="34" t="e">
        <f>INDEX(Curves!$A$12:$AZ$907,$CA572,CR572)</f>
        <v>#N/A</v>
      </c>
      <c r="AL572" s="34" t="e">
        <f>INDEX(Curves!$A$12:$AZ$907,$CA572,CS572)</f>
        <v>#N/A</v>
      </c>
      <c r="AM572" s="34" t="e">
        <f>INDEX(Curves!$A$12:$AZ$907,$CA572,CT572)</f>
        <v>#N/A</v>
      </c>
      <c r="AN572" s="34"/>
      <c r="AO572" s="34" t="e">
        <f>INDEX(Curves!$A$12:$AZ$907,$CA572,CV572)</f>
        <v>#N/A</v>
      </c>
      <c r="AP572" s="34" t="e">
        <f>INDEX(Curves!$A$12:$AZ$907,$CA572,CW572)</f>
        <v>#N/A</v>
      </c>
      <c r="AQ572" s="34" t="e">
        <f>INDEX(Curves!$A$12:$AZ$907,$CA572,CX572)</f>
        <v>#N/A</v>
      </c>
      <c r="AR572" s="34"/>
      <c r="AS572" s="34" t="e">
        <f>INDEX(Curves!$A$12:$AZ$907,$CA572,CZ572)</f>
        <v>#N/A</v>
      </c>
      <c r="AT572" s="34" t="e">
        <f>INDEX(Curves!$A$12:$AZ$907,$CA572,DA572)</f>
        <v>#N/A</v>
      </c>
      <c r="AU572" s="34" t="e">
        <f>INDEX(Curves!$A$12:$AZ$907,$CA572,DB572)</f>
        <v>#N/A</v>
      </c>
      <c r="AV572" s="34"/>
      <c r="AW572" s="34" t="e">
        <f>INDEX(Curves!$A$12:$AZ$907,$CA572,DD572)</f>
        <v>#N/A</v>
      </c>
      <c r="AX572" s="34" t="e">
        <f>INDEX(Curves!$A$12:$AZ$907,$CA572,DE572)</f>
        <v>#N/A</v>
      </c>
      <c r="AY572" s="34" t="e">
        <f>INDEX(Curves!$A$12:$AZ$907,$CA572,DF572)</f>
        <v>#N/A</v>
      </c>
      <c r="AZ572" s="34"/>
      <c r="BA572" s="34" t="e">
        <f>INDEX(Curves!$A$12:$AZ$907,$CA572,DH572)</f>
        <v>#N/A</v>
      </c>
      <c r="BB572" s="34" t="e">
        <f>INDEX(Curves!$A$12:$AZ$907,$CA572,DI572)</f>
        <v>#N/A</v>
      </c>
      <c r="BC572" s="34" t="e">
        <f>INDEX(Curves!$A$12:$AZ$907,$CA572,DJ572)</f>
        <v>#N/A</v>
      </c>
      <c r="BD572" s="34"/>
      <c r="BE572" s="34" t="e">
        <f>INDEX(Curves!$A$12:$AZ$907,$CA572,DL572)</f>
        <v>#N/A</v>
      </c>
      <c r="BF572" s="34" t="e">
        <f>INDEX(Curves!$A$12:$AZ$907,$CA572,DM572)</f>
        <v>#N/A</v>
      </c>
      <c r="BG572" s="34" t="e">
        <f>INDEX(Curves!$A$12:$AZ$907,$CA572,DN572)</f>
        <v>#N/A</v>
      </c>
      <c r="BH572" s="34"/>
      <c r="BI572" s="34" t="e">
        <f>INDEX(Curves!$A$12:$AZ$907,$CA572,DP572)</f>
        <v>#N/A</v>
      </c>
      <c r="BJ572" s="34" t="e">
        <f>INDEX(Curves!$A$12:$AZ$907,$CA572,DQ572)</f>
        <v>#N/A</v>
      </c>
      <c r="BK572" s="34" t="e">
        <f>INDEX(Curves!$A$12:$AZ$907,$CA572,DR572)</f>
        <v>#N/A</v>
      </c>
      <c r="BL572"/>
      <c r="BM572"/>
      <c r="BU572" s="10"/>
      <c r="BV572" s="10"/>
      <c r="BW572" s="10"/>
      <c r="CA572" s="12" t="e">
        <f>MATCH(C572,Curves!$C$12:$C$433,0)</f>
        <v>#N/A</v>
      </c>
      <c r="CB572" s="12" t="e">
        <f>MATCH(CONCATENATE("NG ",TEXT($BN572,"mmm-yyyy")),Curves!$11:$11,0)</f>
        <v>#N/A</v>
      </c>
      <c r="CC572" s="12" t="e">
        <f>MATCH(CONCATENATE("B ",TEXT($BN572,"mmm-yyyy")),Curves!$11:$11,0)</f>
        <v>#N/A</v>
      </c>
      <c r="CD572" s="12" t="e">
        <f>MATCH(CONCATENATE("DISC ",TEXT($BN572,"mmm-yyyy")),Curves!$11:$11,0)</f>
        <v>#N/A</v>
      </c>
      <c r="CE572" s="12"/>
      <c r="CF572" s="12" t="e">
        <f>MATCH(CONCATENATE("NG ",TEXT($BO572,"mmm-yyyy")),Curves!$11:$11,0)</f>
        <v>#N/A</v>
      </c>
      <c r="CG572" s="12" t="e">
        <f>MATCH(CONCATENATE("B ",TEXT($BO572,"mmm-yyyy")),Curves!$11:$11,0)</f>
        <v>#N/A</v>
      </c>
      <c r="CH572" s="12" t="e">
        <f>MATCH(CONCATENATE("DISC ",TEXT($BO572,"mmm-yyyy")),Curves!$11:$11,0)</f>
        <v>#N/A</v>
      </c>
      <c r="CI572" s="12"/>
      <c r="CJ572" s="12" t="e">
        <f>MATCH(CONCATENATE("NG ",TEXT($BP572,"mmm-yyyy")),Curves!$11:$11,0)</f>
        <v>#N/A</v>
      </c>
      <c r="CK572" s="12" t="e">
        <f>MATCH(CONCATENATE("B ",TEXT($BP572,"mmm-yyyy")),Curves!$11:$11,0)</f>
        <v>#N/A</v>
      </c>
      <c r="CL572" s="12" t="e">
        <f>MATCH(CONCATENATE("DISC ",TEXT($BP572,"mmm-yyyy")),Curves!$11:$11,0)</f>
        <v>#N/A</v>
      </c>
      <c r="CM572" s="12"/>
      <c r="CN572" s="12" t="e">
        <f>MATCH(CONCATENATE("NG ",TEXT($BQ572,"mmm-yyyy")),Curves!$11:$11,0)</f>
        <v>#N/A</v>
      </c>
      <c r="CO572" s="12" t="e">
        <f>MATCH(CONCATENATE("B ",TEXT($BQ572,"mmm-yyyy")),Curves!$11:$11,0)</f>
        <v>#N/A</v>
      </c>
      <c r="CP572" s="12" t="e">
        <f>MATCH(CONCATENATE("DISC ",TEXT($BQ572,"mmm-yyyy")),Curves!$11:$11,0)</f>
        <v>#N/A</v>
      </c>
      <c r="CQ572" s="12"/>
      <c r="CR572" s="12" t="e">
        <f>MATCH(CONCATENATE("NG ",TEXT($BR572,"mmm-yyyy")),Curves!$11:$11,0)</f>
        <v>#N/A</v>
      </c>
      <c r="CS572" s="12" t="e">
        <f>MATCH(CONCATENATE("B ",TEXT($BR572,"mmm-yyyy")),Curves!$11:$11,0)</f>
        <v>#N/A</v>
      </c>
      <c r="CT572" s="12" t="e">
        <f>MATCH(CONCATENATE("DISC ",TEXT($BR572,"mmm-yyyy")),Curves!$11:$11,0)</f>
        <v>#N/A</v>
      </c>
      <c r="CU572" s="12"/>
      <c r="CV572" s="12" t="e">
        <f>MATCH(CONCATENATE("NG ",TEXT($BS572,"mmm-yyyy")),Curves!$11:$11,0)</f>
        <v>#N/A</v>
      </c>
      <c r="CW572" s="12" t="e">
        <f>MATCH(CONCATENATE("B ",TEXT($BS572,"mmm-yyyy")),Curves!$11:$11,0)</f>
        <v>#N/A</v>
      </c>
      <c r="CX572" s="12" t="e">
        <f>MATCH(CONCATENATE("DISC ",TEXT($BS572,"mmm-yyyy")),Curves!$11:$11,0)</f>
        <v>#N/A</v>
      </c>
      <c r="CY572" s="12"/>
      <c r="CZ572" s="12" t="e">
        <f>MATCH(CONCATENATE("NG ",TEXT($BT572,"mmm-yyyy")),Curves!$11:$11,0)</f>
        <v>#N/A</v>
      </c>
      <c r="DA572" s="12" t="e">
        <f>MATCH(CONCATENATE("B ",TEXT($BT572,"mmm-yyyy")),Curves!$11:$11,0)</f>
        <v>#N/A</v>
      </c>
      <c r="DB572" s="12" t="e">
        <f>MATCH(CONCATENATE("DISC ",TEXT($BT572,"mmm-yyyy")),Curves!$11:$11,0)</f>
        <v>#N/A</v>
      </c>
      <c r="DC572" s="12"/>
      <c r="DD572" s="12" t="e">
        <f>MATCH(CONCATENATE("NG ",TEXT($BU572,"mmm-yyyy")),Curves!$11:$11,0)</f>
        <v>#N/A</v>
      </c>
      <c r="DE572" s="12" t="e">
        <f>MATCH(CONCATENATE("B ",TEXT($BU572,"mmm-yyyy")),Curves!$11:$11,0)</f>
        <v>#N/A</v>
      </c>
      <c r="DF572" s="12" t="e">
        <f>MATCH(CONCATENATE("DISC ",TEXT($BU572,"mmm-yyyy")),Curves!$11:$11,0)</f>
        <v>#N/A</v>
      </c>
      <c r="DG572" s="12"/>
      <c r="DH572" s="12" t="e">
        <f>MATCH(CONCATENATE("NG ",TEXT($BV572,"mmm-yyyy")),Curves!$11:$11,0)</f>
        <v>#N/A</v>
      </c>
      <c r="DI572" s="12" t="e">
        <f>MATCH(CONCATENATE("B ",TEXT($BV572,"mmm-yyyy")),Curves!$11:$11,0)</f>
        <v>#N/A</v>
      </c>
      <c r="DJ572" s="12" t="e">
        <f>MATCH(CONCATENATE("DISC ",TEXT($BV572,"mmm-yyyy")),Curves!$11:$11,0)</f>
        <v>#N/A</v>
      </c>
      <c r="DL572" s="12" t="e">
        <f>MATCH(CONCATENATE("NG ",TEXT($BW572,"mmm-yyyy")),Curves!$11:$11,0)</f>
        <v>#N/A</v>
      </c>
      <c r="DM572" s="12" t="e">
        <f>MATCH(CONCATENATE("B ",TEXT($BW572,"mmm-yyyy")),Curves!$11:$11,0)</f>
        <v>#N/A</v>
      </c>
      <c r="DN572" s="12" t="e">
        <f>MATCH(CONCATENATE("DISC ",TEXT($BW572,"mmm-yyyy")),Curves!$11:$11,0)</f>
        <v>#N/A</v>
      </c>
      <c r="DP572" s="12" t="e">
        <f>MATCH(CONCATENATE("NG ",TEXT($BX572,"mmm-yyyy")),Curves!$11:$11,0)</f>
        <v>#N/A</v>
      </c>
      <c r="DQ572" s="12" t="e">
        <f>MATCH(CONCATENATE("B ",TEXT($BX572,"mmm-yyyy")),Curves!$11:$11,0)</f>
        <v>#N/A</v>
      </c>
      <c r="DR572" s="12" t="e">
        <f>MATCH(CONCATENATE("DISC ",TEXT($BX572,"mmm-yyyy")),Curves!$11:$11,0)</f>
        <v>#N/A</v>
      </c>
    </row>
    <row r="573" spans="2:122" ht="13.5" thickBot="1" x14ac:dyDescent="0.25">
      <c r="B573" s="6" t="str">
        <f t="shared" si="638"/>
        <v/>
      </c>
      <c r="C573" s="32" t="str">
        <f>IF(Curves!C582&lt;&gt;"",Curves!C582,"")</f>
        <v/>
      </c>
      <c r="D573" s="33"/>
      <c r="E573" s="24" t="e">
        <f t="shared" si="639"/>
        <v>#N/A</v>
      </c>
      <c r="F573" s="24" t="e">
        <f t="shared" si="640"/>
        <v>#N/A</v>
      </c>
      <c r="G573" s="24" t="e">
        <f t="shared" si="641"/>
        <v>#N/A</v>
      </c>
      <c r="H573" s="24" t="e">
        <f t="shared" si="642"/>
        <v>#N/A</v>
      </c>
      <c r="I573" s="24" t="e">
        <f t="shared" si="643"/>
        <v>#N/A</v>
      </c>
      <c r="J573" s="24" t="e">
        <f t="shared" si="644"/>
        <v>#N/A</v>
      </c>
      <c r="K573" s="24" t="e">
        <f t="shared" si="645"/>
        <v>#N/A</v>
      </c>
      <c r="L573" s="24" t="e">
        <f t="shared" si="646"/>
        <v>#N/A</v>
      </c>
      <c r="M573" s="24" t="e">
        <f t="shared" si="647"/>
        <v>#N/A</v>
      </c>
      <c r="N573" s="24" t="e">
        <f t="shared" si="648"/>
        <v>#N/A</v>
      </c>
      <c r="O573" s="25" t="e">
        <f t="shared" si="649"/>
        <v>#N/A</v>
      </c>
      <c r="P573" s="22"/>
      <c r="Q573" s="50" t="e">
        <f t="shared" si="650"/>
        <v>#N/A</v>
      </c>
      <c r="R573" s="50" t="e">
        <f t="shared" si="652"/>
        <v>#N/A</v>
      </c>
      <c r="S573" s="51" t="e">
        <f t="shared" si="651"/>
        <v>#N/A</v>
      </c>
      <c r="U573" s="34" t="e">
        <f>INDEX(Curves!$A$12:$AZ$907,$CA573,CB573)</f>
        <v>#N/A</v>
      </c>
      <c r="V573" s="34" t="e">
        <f>INDEX(Curves!$A$12:$AZ$907,$CA573,CC573)</f>
        <v>#N/A</v>
      </c>
      <c r="W573" s="34" t="e">
        <f>INDEX(Curves!$A$12:$AZ$907,$CA573,CD573)</f>
        <v>#N/A</v>
      </c>
      <c r="X573" s="34"/>
      <c r="Y573" s="34" t="e">
        <f>INDEX(Curves!$A$12:$AZ$907,$CA573,CF573)</f>
        <v>#N/A</v>
      </c>
      <c r="Z573" s="34" t="e">
        <f>INDEX(Curves!$A$12:$AZ$907,$CA573,CG573)</f>
        <v>#N/A</v>
      </c>
      <c r="AA573" s="34" t="e">
        <f>INDEX(Curves!$A$12:$AZ$907,$CA573,CH573)</f>
        <v>#N/A</v>
      </c>
      <c r="AB573" s="34"/>
      <c r="AC573" s="34" t="e">
        <f>INDEX(Curves!$A$12:$AZ$907,$CA573,CJ573)</f>
        <v>#N/A</v>
      </c>
      <c r="AD573" s="34" t="e">
        <f>INDEX(Curves!$A$12:$AZ$907,$CA573,CK573)</f>
        <v>#N/A</v>
      </c>
      <c r="AE573" s="34" t="e">
        <f>INDEX(Curves!$A$12:$AZ$907,$CA573,CL573)</f>
        <v>#N/A</v>
      </c>
      <c r="AF573" s="34"/>
      <c r="AG573" s="34" t="e">
        <f>INDEX(Curves!$A$12:$AZ$907,$CA573,CN573)</f>
        <v>#N/A</v>
      </c>
      <c r="AH573" s="34" t="e">
        <f>INDEX(Curves!$A$12:$AZ$907,$CA573,CO573)</f>
        <v>#N/A</v>
      </c>
      <c r="AI573" s="34" t="e">
        <f>INDEX(Curves!$A$12:$AZ$907,$CA573,CP573)</f>
        <v>#N/A</v>
      </c>
      <c r="AJ573" s="34"/>
      <c r="AK573" s="34" t="e">
        <f>INDEX(Curves!$A$12:$AZ$907,$CA573,CR573)</f>
        <v>#N/A</v>
      </c>
      <c r="AL573" s="34" t="e">
        <f>INDEX(Curves!$A$12:$AZ$907,$CA573,CS573)</f>
        <v>#N/A</v>
      </c>
      <c r="AM573" s="34" t="e">
        <f>INDEX(Curves!$A$12:$AZ$907,$CA573,CT573)</f>
        <v>#N/A</v>
      </c>
      <c r="AN573" s="34"/>
      <c r="AO573" s="34" t="e">
        <f>INDEX(Curves!$A$12:$AZ$907,$CA573,CV573)</f>
        <v>#N/A</v>
      </c>
      <c r="AP573" s="34" t="e">
        <f>INDEX(Curves!$A$12:$AZ$907,$CA573,CW573)</f>
        <v>#N/A</v>
      </c>
      <c r="AQ573" s="34" t="e">
        <f>INDEX(Curves!$A$12:$AZ$907,$CA573,CX573)</f>
        <v>#N/A</v>
      </c>
      <c r="AR573" s="34"/>
      <c r="AS573" s="34" t="e">
        <f>INDEX(Curves!$A$12:$AZ$907,$CA573,CZ573)</f>
        <v>#N/A</v>
      </c>
      <c r="AT573" s="34" t="e">
        <f>INDEX(Curves!$A$12:$AZ$907,$CA573,DA573)</f>
        <v>#N/A</v>
      </c>
      <c r="AU573" s="34" t="e">
        <f>INDEX(Curves!$A$12:$AZ$907,$CA573,DB573)</f>
        <v>#N/A</v>
      </c>
      <c r="AV573" s="34"/>
      <c r="AW573" s="34" t="e">
        <f>INDEX(Curves!$A$12:$AZ$907,$CA573,DD573)</f>
        <v>#N/A</v>
      </c>
      <c r="AX573" s="34" t="e">
        <f>INDEX(Curves!$A$12:$AZ$907,$CA573,DE573)</f>
        <v>#N/A</v>
      </c>
      <c r="AY573" s="34" t="e">
        <f>INDEX(Curves!$A$12:$AZ$907,$CA573,DF573)</f>
        <v>#N/A</v>
      </c>
      <c r="AZ573" s="34"/>
      <c r="BA573" s="34" t="e">
        <f>INDEX(Curves!$A$12:$AZ$907,$CA573,DH573)</f>
        <v>#N/A</v>
      </c>
      <c r="BB573" s="34" t="e">
        <f>INDEX(Curves!$A$12:$AZ$907,$CA573,DI573)</f>
        <v>#N/A</v>
      </c>
      <c r="BC573" s="34" t="e">
        <f>INDEX(Curves!$A$12:$AZ$907,$CA573,DJ573)</f>
        <v>#N/A</v>
      </c>
      <c r="BD573" s="34"/>
      <c r="BE573" s="34" t="e">
        <f>INDEX(Curves!$A$12:$AZ$907,$CA573,DL573)</f>
        <v>#N/A</v>
      </c>
      <c r="BF573" s="34" t="e">
        <f>INDEX(Curves!$A$12:$AZ$907,$CA573,DM573)</f>
        <v>#N/A</v>
      </c>
      <c r="BG573" s="34" t="e">
        <f>INDEX(Curves!$A$12:$AZ$907,$CA573,DN573)</f>
        <v>#N/A</v>
      </c>
      <c r="BH573" s="34"/>
      <c r="BI573" s="34" t="e">
        <f>INDEX(Curves!$A$12:$AZ$907,$CA573,DP573)</f>
        <v>#N/A</v>
      </c>
      <c r="BJ573" s="34" t="e">
        <f>INDEX(Curves!$A$12:$AZ$907,$CA573,DQ573)</f>
        <v>#N/A</v>
      </c>
      <c r="BK573" s="34" t="e">
        <f>INDEX(Curves!$A$12:$AZ$907,$CA573,DR573)</f>
        <v>#N/A</v>
      </c>
      <c r="BL573"/>
      <c r="BM573"/>
      <c r="BU573" s="10"/>
      <c r="BV573" s="10"/>
      <c r="BW573" s="10"/>
      <c r="CA573" s="12" t="e">
        <f>MATCH(C573,Curves!$C$12:$C$433,0)</f>
        <v>#N/A</v>
      </c>
      <c r="CB573" s="12" t="e">
        <f>MATCH(CONCATENATE("NG ",TEXT($BN573,"mmm-yyyy")),Curves!$11:$11,0)</f>
        <v>#N/A</v>
      </c>
      <c r="CC573" s="12" t="e">
        <f>MATCH(CONCATENATE("B ",TEXT($BN573,"mmm-yyyy")),Curves!$11:$11,0)</f>
        <v>#N/A</v>
      </c>
      <c r="CD573" s="12" t="e">
        <f>MATCH(CONCATENATE("DISC ",TEXT($BN573,"mmm-yyyy")),Curves!$11:$11,0)</f>
        <v>#N/A</v>
      </c>
      <c r="CE573" s="12"/>
      <c r="CF573" s="12" t="e">
        <f>MATCH(CONCATENATE("NG ",TEXT($BO573,"mmm-yyyy")),Curves!$11:$11,0)</f>
        <v>#N/A</v>
      </c>
      <c r="CG573" s="12" t="e">
        <f>MATCH(CONCATENATE("B ",TEXT($BO573,"mmm-yyyy")),Curves!$11:$11,0)</f>
        <v>#N/A</v>
      </c>
      <c r="CH573" s="12" t="e">
        <f>MATCH(CONCATENATE("DISC ",TEXT($BO573,"mmm-yyyy")),Curves!$11:$11,0)</f>
        <v>#N/A</v>
      </c>
      <c r="CI573" s="12"/>
      <c r="CJ573" s="12" t="e">
        <f>MATCH(CONCATENATE("NG ",TEXT($BP573,"mmm-yyyy")),Curves!$11:$11,0)</f>
        <v>#N/A</v>
      </c>
      <c r="CK573" s="12" t="e">
        <f>MATCH(CONCATENATE("B ",TEXT($BP573,"mmm-yyyy")),Curves!$11:$11,0)</f>
        <v>#N/A</v>
      </c>
      <c r="CL573" s="12" t="e">
        <f>MATCH(CONCATENATE("DISC ",TEXT($BP573,"mmm-yyyy")),Curves!$11:$11,0)</f>
        <v>#N/A</v>
      </c>
      <c r="CM573" s="12"/>
      <c r="CN573" s="12" t="e">
        <f>MATCH(CONCATENATE("NG ",TEXT($BQ573,"mmm-yyyy")),Curves!$11:$11,0)</f>
        <v>#N/A</v>
      </c>
      <c r="CO573" s="12" t="e">
        <f>MATCH(CONCATENATE("B ",TEXT($BQ573,"mmm-yyyy")),Curves!$11:$11,0)</f>
        <v>#N/A</v>
      </c>
      <c r="CP573" s="12" t="e">
        <f>MATCH(CONCATENATE("DISC ",TEXT($BQ573,"mmm-yyyy")),Curves!$11:$11,0)</f>
        <v>#N/A</v>
      </c>
      <c r="CQ573" s="12"/>
      <c r="CR573" s="12" t="e">
        <f>MATCH(CONCATENATE("NG ",TEXT($BR573,"mmm-yyyy")),Curves!$11:$11,0)</f>
        <v>#N/A</v>
      </c>
      <c r="CS573" s="12" t="e">
        <f>MATCH(CONCATENATE("B ",TEXT($BR573,"mmm-yyyy")),Curves!$11:$11,0)</f>
        <v>#N/A</v>
      </c>
      <c r="CT573" s="12" t="e">
        <f>MATCH(CONCATENATE("DISC ",TEXT($BR573,"mmm-yyyy")),Curves!$11:$11,0)</f>
        <v>#N/A</v>
      </c>
      <c r="CU573" s="12"/>
      <c r="CV573" s="12" t="e">
        <f>MATCH(CONCATENATE("NG ",TEXT($BS573,"mmm-yyyy")),Curves!$11:$11,0)</f>
        <v>#N/A</v>
      </c>
      <c r="CW573" s="12" t="e">
        <f>MATCH(CONCATENATE("B ",TEXT($BS573,"mmm-yyyy")),Curves!$11:$11,0)</f>
        <v>#N/A</v>
      </c>
      <c r="CX573" s="12" t="e">
        <f>MATCH(CONCATENATE("DISC ",TEXT($BS573,"mmm-yyyy")),Curves!$11:$11,0)</f>
        <v>#N/A</v>
      </c>
      <c r="CY573" s="12"/>
      <c r="CZ573" s="12" t="e">
        <f>MATCH(CONCATENATE("NG ",TEXT($BT573,"mmm-yyyy")),Curves!$11:$11,0)</f>
        <v>#N/A</v>
      </c>
      <c r="DA573" s="12" t="e">
        <f>MATCH(CONCATENATE("B ",TEXT($BT573,"mmm-yyyy")),Curves!$11:$11,0)</f>
        <v>#N/A</v>
      </c>
      <c r="DB573" s="12" t="e">
        <f>MATCH(CONCATENATE("DISC ",TEXT($BT573,"mmm-yyyy")),Curves!$11:$11,0)</f>
        <v>#N/A</v>
      </c>
      <c r="DC573" s="12"/>
      <c r="DD573" s="12" t="e">
        <f>MATCH(CONCATENATE("NG ",TEXT($BU573,"mmm-yyyy")),Curves!$11:$11,0)</f>
        <v>#N/A</v>
      </c>
      <c r="DE573" s="12" t="e">
        <f>MATCH(CONCATENATE("B ",TEXT($BU573,"mmm-yyyy")),Curves!$11:$11,0)</f>
        <v>#N/A</v>
      </c>
      <c r="DF573" s="12" t="e">
        <f>MATCH(CONCATENATE("DISC ",TEXT($BU573,"mmm-yyyy")),Curves!$11:$11,0)</f>
        <v>#N/A</v>
      </c>
      <c r="DG573" s="12"/>
      <c r="DH573" s="12" t="e">
        <f>MATCH(CONCATENATE("NG ",TEXT($BV573,"mmm-yyyy")),Curves!$11:$11,0)</f>
        <v>#N/A</v>
      </c>
      <c r="DI573" s="12" t="e">
        <f>MATCH(CONCATENATE("B ",TEXT($BV573,"mmm-yyyy")),Curves!$11:$11,0)</f>
        <v>#N/A</v>
      </c>
      <c r="DJ573" s="12" t="e">
        <f>MATCH(CONCATENATE("DISC ",TEXT($BV573,"mmm-yyyy")),Curves!$11:$11,0)</f>
        <v>#N/A</v>
      </c>
      <c r="DL573" s="12" t="e">
        <f>MATCH(CONCATENATE("NG ",TEXT($BW573,"mmm-yyyy")),Curves!$11:$11,0)</f>
        <v>#N/A</v>
      </c>
      <c r="DM573" s="12" t="e">
        <f>MATCH(CONCATENATE("B ",TEXT($BW573,"mmm-yyyy")),Curves!$11:$11,0)</f>
        <v>#N/A</v>
      </c>
      <c r="DN573" s="12" t="e">
        <f>MATCH(CONCATENATE("DISC ",TEXT($BW573,"mmm-yyyy")),Curves!$11:$11,0)</f>
        <v>#N/A</v>
      </c>
      <c r="DP573" s="12" t="e">
        <f>MATCH(CONCATENATE("NG ",TEXT($BX573,"mmm-yyyy")),Curves!$11:$11,0)</f>
        <v>#N/A</v>
      </c>
      <c r="DQ573" s="12" t="e">
        <f>MATCH(CONCATENATE("B ",TEXT($BX573,"mmm-yyyy")),Curves!$11:$11,0)</f>
        <v>#N/A</v>
      </c>
      <c r="DR573" s="12" t="e">
        <f>MATCH(CONCATENATE("DISC ",TEXT($BX573,"mmm-yyyy")),Curves!$11:$11,0)</f>
        <v>#N/A</v>
      </c>
    </row>
    <row r="574" spans="2:122" x14ac:dyDescent="0.2"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</row>
  </sheetData>
  <sheetCalcPr fullCalcOnLoad="1"/>
  <mergeCells count="2">
    <mergeCell ref="E1:O1"/>
    <mergeCell ref="BN1:BX1"/>
  </mergeCells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368"/>
  <sheetViews>
    <sheetView workbookViewId="0">
      <selection activeCell="H3" sqref="H3:I368"/>
    </sheetView>
  </sheetViews>
  <sheetFormatPr defaultRowHeight="12.75" x14ac:dyDescent="0.2"/>
  <cols>
    <col min="2" max="2" width="10.140625" customWidth="1"/>
    <col min="3" max="4" width="10.140625" bestFit="1" customWidth="1"/>
  </cols>
  <sheetData>
    <row r="2" spans="2:9" x14ac:dyDescent="0.2">
      <c r="B2" s="2" t="s">
        <v>15</v>
      </c>
      <c r="C2" s="2" t="s">
        <v>16</v>
      </c>
      <c r="D2" t="s">
        <v>17</v>
      </c>
      <c r="H2" s="37" t="s">
        <v>14</v>
      </c>
      <c r="I2" s="37" t="s">
        <v>9</v>
      </c>
    </row>
    <row r="3" spans="2:9" x14ac:dyDescent="0.2">
      <c r="B3" s="2">
        <v>34700</v>
      </c>
      <c r="C3" s="2">
        <f t="shared" ref="C3:C34" si="0">EOMONTH(B3,0)+1</f>
        <v>34731</v>
      </c>
      <c r="D3" s="2">
        <f t="shared" ref="D3:D34" si="1">WORKDAY(C3,-1)</f>
        <v>34730</v>
      </c>
      <c r="H3" s="14">
        <v>1.89</v>
      </c>
      <c r="I3" s="14">
        <v>1.988</v>
      </c>
    </row>
    <row r="4" spans="2:9" x14ac:dyDescent="0.2">
      <c r="B4" s="2">
        <v>34731</v>
      </c>
      <c r="C4" s="2">
        <f t="shared" si="0"/>
        <v>34759</v>
      </c>
      <c r="D4" s="2">
        <f t="shared" si="1"/>
        <v>34758</v>
      </c>
      <c r="H4" s="14">
        <v>1.87</v>
      </c>
      <c r="I4" s="14"/>
    </row>
    <row r="5" spans="2:9" x14ac:dyDescent="0.2">
      <c r="B5" s="2">
        <v>34759</v>
      </c>
      <c r="C5" s="2">
        <f t="shared" si="0"/>
        <v>34790</v>
      </c>
      <c r="D5" s="2">
        <f t="shared" si="1"/>
        <v>34789</v>
      </c>
      <c r="H5" s="14"/>
      <c r="I5" s="14"/>
    </row>
    <row r="6" spans="2:9" x14ac:dyDescent="0.2">
      <c r="B6" s="2">
        <v>34790</v>
      </c>
      <c r="C6" s="2">
        <f t="shared" si="0"/>
        <v>34820</v>
      </c>
      <c r="D6" s="2">
        <f t="shared" si="1"/>
        <v>34817</v>
      </c>
      <c r="H6" s="14"/>
      <c r="I6" s="14"/>
    </row>
    <row r="7" spans="2:9" x14ac:dyDescent="0.2">
      <c r="B7" s="2">
        <v>34820</v>
      </c>
      <c r="C7" s="2">
        <f t="shared" si="0"/>
        <v>34851</v>
      </c>
      <c r="D7" s="2">
        <f t="shared" si="1"/>
        <v>34850</v>
      </c>
      <c r="H7" s="14">
        <v>1.87</v>
      </c>
      <c r="I7" s="14">
        <v>1.99</v>
      </c>
    </row>
    <row r="8" spans="2:9" x14ac:dyDescent="0.2">
      <c r="B8" s="2">
        <v>34851</v>
      </c>
      <c r="C8" s="2">
        <f t="shared" si="0"/>
        <v>34881</v>
      </c>
      <c r="D8" s="2">
        <f t="shared" si="1"/>
        <v>34880</v>
      </c>
      <c r="H8" s="14">
        <v>2.02</v>
      </c>
      <c r="I8" s="14">
        <v>1.988</v>
      </c>
    </row>
    <row r="9" spans="2:9" x14ac:dyDescent="0.2">
      <c r="B9" s="2">
        <v>34881</v>
      </c>
      <c r="C9" s="2">
        <f t="shared" si="0"/>
        <v>34912</v>
      </c>
      <c r="D9" s="2">
        <f t="shared" si="1"/>
        <v>34911</v>
      </c>
      <c r="H9" s="14">
        <v>2.0249999999999999</v>
      </c>
      <c r="I9" s="14">
        <v>1.9890000000000001</v>
      </c>
    </row>
    <row r="10" spans="2:9" x14ac:dyDescent="0.2">
      <c r="B10" s="2">
        <v>34912</v>
      </c>
      <c r="C10" s="2">
        <f t="shared" si="0"/>
        <v>34943</v>
      </c>
      <c r="D10" s="2">
        <f t="shared" si="1"/>
        <v>34942</v>
      </c>
      <c r="H10" s="14">
        <v>2.0649999999999999</v>
      </c>
      <c r="I10" s="14">
        <v>2.0390000000000001</v>
      </c>
    </row>
    <row r="11" spans="2:9" x14ac:dyDescent="0.2">
      <c r="B11" s="2">
        <v>34943</v>
      </c>
      <c r="C11" s="2">
        <f t="shared" si="0"/>
        <v>34973</v>
      </c>
      <c r="D11" s="2">
        <f t="shared" si="1"/>
        <v>34971</v>
      </c>
      <c r="H11" s="14">
        <v>2.09</v>
      </c>
      <c r="I11" s="14">
        <v>2.056</v>
      </c>
    </row>
    <row r="12" spans="2:9" x14ac:dyDescent="0.2">
      <c r="B12" s="2">
        <v>34973</v>
      </c>
      <c r="C12" s="2">
        <f t="shared" si="0"/>
        <v>35004</v>
      </c>
      <c r="D12" s="2">
        <f t="shared" si="1"/>
        <v>35003</v>
      </c>
      <c r="H12" s="14"/>
      <c r="I12" s="14"/>
    </row>
    <row r="13" spans="2:9" x14ac:dyDescent="0.2">
      <c r="B13" s="2">
        <v>35004</v>
      </c>
      <c r="C13" s="2">
        <f t="shared" si="0"/>
        <v>35034</v>
      </c>
      <c r="D13" s="2">
        <f t="shared" si="1"/>
        <v>35033</v>
      </c>
      <c r="H13" s="14"/>
      <c r="I13" s="14"/>
    </row>
    <row r="14" spans="2:9" x14ac:dyDescent="0.2">
      <c r="B14" s="2">
        <v>35034</v>
      </c>
      <c r="C14" s="2">
        <f t="shared" si="0"/>
        <v>35065</v>
      </c>
      <c r="D14" s="2">
        <f t="shared" si="1"/>
        <v>35062</v>
      </c>
      <c r="H14" s="14">
        <v>2.1349999999999998</v>
      </c>
      <c r="I14" s="14">
        <v>2.0880000000000001</v>
      </c>
    </row>
    <row r="15" spans="2:9" x14ac:dyDescent="0.2">
      <c r="B15" s="2">
        <v>35065</v>
      </c>
      <c r="C15" s="2">
        <f t="shared" si="0"/>
        <v>35096</v>
      </c>
      <c r="D15" s="2">
        <f t="shared" si="1"/>
        <v>35095</v>
      </c>
      <c r="H15" s="14">
        <v>2.06</v>
      </c>
      <c r="I15" s="14">
        <v>2.0960000000000001</v>
      </c>
    </row>
    <row r="16" spans="2:9" x14ac:dyDescent="0.2">
      <c r="B16" s="2">
        <v>35096</v>
      </c>
      <c r="C16" s="2">
        <f t="shared" si="0"/>
        <v>35125</v>
      </c>
      <c r="D16" s="2">
        <f t="shared" si="1"/>
        <v>35124</v>
      </c>
      <c r="H16" s="14">
        <v>2.0750000000000002</v>
      </c>
      <c r="I16" s="14">
        <v>2.056</v>
      </c>
    </row>
    <row r="17" spans="2:9" x14ac:dyDescent="0.2">
      <c r="B17" s="2">
        <v>35125</v>
      </c>
      <c r="C17" s="2">
        <f t="shared" si="0"/>
        <v>35156</v>
      </c>
      <c r="D17" s="2">
        <f t="shared" si="1"/>
        <v>35153</v>
      </c>
      <c r="H17" s="14">
        <v>2.0499999999999998</v>
      </c>
      <c r="I17" s="14">
        <v>2.0870000000000002</v>
      </c>
    </row>
    <row r="18" spans="2:9" x14ac:dyDescent="0.2">
      <c r="B18" s="2">
        <v>35156</v>
      </c>
      <c r="C18" s="2">
        <f t="shared" si="0"/>
        <v>35186</v>
      </c>
      <c r="D18" s="2">
        <f t="shared" si="1"/>
        <v>35185</v>
      </c>
      <c r="H18" s="14">
        <v>2.0649999999999999</v>
      </c>
      <c r="I18" s="14">
        <v>2.0790000000000002</v>
      </c>
    </row>
    <row r="19" spans="2:9" x14ac:dyDescent="0.2">
      <c r="B19" s="2">
        <v>35186</v>
      </c>
      <c r="C19" s="2">
        <f t="shared" si="0"/>
        <v>35217</v>
      </c>
      <c r="D19" s="2">
        <f t="shared" si="1"/>
        <v>35216</v>
      </c>
      <c r="H19" s="14"/>
      <c r="I19" s="14"/>
    </row>
    <row r="20" spans="2:9" x14ac:dyDescent="0.2">
      <c r="B20" s="2">
        <v>35217</v>
      </c>
      <c r="C20" s="2">
        <f t="shared" si="0"/>
        <v>35247</v>
      </c>
      <c r="D20" s="2">
        <f t="shared" si="1"/>
        <v>35244</v>
      </c>
      <c r="H20" s="14"/>
      <c r="I20" s="14"/>
    </row>
    <row r="21" spans="2:9" x14ac:dyDescent="0.2">
      <c r="B21" s="2">
        <v>35247</v>
      </c>
      <c r="C21" s="2">
        <f t="shared" si="0"/>
        <v>35278</v>
      </c>
      <c r="D21" s="2">
        <f t="shared" si="1"/>
        <v>35277</v>
      </c>
      <c r="H21" s="14">
        <v>2.0699999999999998</v>
      </c>
      <c r="I21" s="14">
        <v>2.129</v>
      </c>
    </row>
    <row r="22" spans="2:9" x14ac:dyDescent="0.2">
      <c r="B22" s="2">
        <v>35278</v>
      </c>
      <c r="C22" s="2">
        <f t="shared" si="0"/>
        <v>35309</v>
      </c>
      <c r="D22" s="2">
        <f t="shared" si="1"/>
        <v>35307</v>
      </c>
      <c r="H22" s="14">
        <v>2.0649999999999999</v>
      </c>
      <c r="I22" s="14">
        <v>2.1040000000000001</v>
      </c>
    </row>
    <row r="23" spans="2:9" x14ac:dyDescent="0.2">
      <c r="B23" s="2">
        <v>35309</v>
      </c>
      <c r="C23" s="2">
        <f t="shared" si="0"/>
        <v>35339</v>
      </c>
      <c r="D23" s="2">
        <f t="shared" si="1"/>
        <v>35338</v>
      </c>
      <c r="H23" s="14">
        <v>2.12</v>
      </c>
      <c r="I23" s="14">
        <v>2.1389999999999998</v>
      </c>
    </row>
    <row r="24" spans="2:9" x14ac:dyDescent="0.2">
      <c r="B24" s="2">
        <v>35339</v>
      </c>
      <c r="C24" s="2">
        <f t="shared" si="0"/>
        <v>35370</v>
      </c>
      <c r="D24" s="2">
        <f t="shared" si="1"/>
        <v>35369</v>
      </c>
      <c r="H24" s="14">
        <v>2.125</v>
      </c>
      <c r="I24" s="14">
        <v>2.19</v>
      </c>
    </row>
    <row r="25" spans="2:9" x14ac:dyDescent="0.2">
      <c r="B25" s="2">
        <v>35370</v>
      </c>
      <c r="C25" s="2">
        <f t="shared" si="0"/>
        <v>35400</v>
      </c>
      <c r="D25" s="2">
        <f t="shared" si="1"/>
        <v>35398</v>
      </c>
      <c r="H25" s="14">
        <v>2.1850000000000001</v>
      </c>
      <c r="I25" s="14">
        <v>2.1909999999999998</v>
      </c>
    </row>
    <row r="26" spans="2:9" x14ac:dyDescent="0.2">
      <c r="B26" s="2">
        <v>35400</v>
      </c>
      <c r="C26" s="2">
        <f t="shared" si="0"/>
        <v>35431</v>
      </c>
      <c r="D26" s="2">
        <f t="shared" si="1"/>
        <v>35430</v>
      </c>
      <c r="H26" s="14"/>
      <c r="I26" s="14"/>
    </row>
    <row r="27" spans="2:9" x14ac:dyDescent="0.2">
      <c r="B27" s="2">
        <v>35431</v>
      </c>
      <c r="C27" s="2">
        <f t="shared" si="0"/>
        <v>35462</v>
      </c>
      <c r="D27" s="2">
        <f t="shared" si="1"/>
        <v>35461</v>
      </c>
      <c r="H27" s="14"/>
      <c r="I27" s="14"/>
    </row>
    <row r="28" spans="2:9" x14ac:dyDescent="0.2">
      <c r="B28" s="2">
        <v>35462</v>
      </c>
      <c r="C28" s="2">
        <f t="shared" si="0"/>
        <v>35490</v>
      </c>
      <c r="D28" s="2">
        <f t="shared" si="1"/>
        <v>35489</v>
      </c>
      <c r="H28" s="14">
        <v>2.1749999999999998</v>
      </c>
      <c r="I28" s="14">
        <v>2.19</v>
      </c>
    </row>
    <row r="29" spans="2:9" x14ac:dyDescent="0.2">
      <c r="B29" s="2">
        <v>35490</v>
      </c>
      <c r="C29" s="2">
        <f t="shared" si="0"/>
        <v>35521</v>
      </c>
      <c r="D29" s="2">
        <f t="shared" si="1"/>
        <v>35520</v>
      </c>
      <c r="H29" s="14">
        <v>2.1800000000000002</v>
      </c>
      <c r="I29" s="14">
        <v>2.2200000000000002</v>
      </c>
    </row>
    <row r="30" spans="2:9" x14ac:dyDescent="0.2">
      <c r="B30" s="2">
        <v>35521</v>
      </c>
      <c r="C30" s="2">
        <f t="shared" si="0"/>
        <v>35551</v>
      </c>
      <c r="D30" s="2">
        <f t="shared" si="1"/>
        <v>35550</v>
      </c>
      <c r="H30" s="14">
        <v>2.27</v>
      </c>
      <c r="I30" s="14">
        <v>2.2200000000000002</v>
      </c>
    </row>
    <row r="31" spans="2:9" x14ac:dyDescent="0.2">
      <c r="B31" s="2">
        <v>35551</v>
      </c>
      <c r="C31" s="2">
        <f t="shared" si="0"/>
        <v>35582</v>
      </c>
      <c r="D31" s="2">
        <f t="shared" si="1"/>
        <v>35580</v>
      </c>
      <c r="H31" s="14">
        <v>2.2599999999999998</v>
      </c>
      <c r="I31" s="14">
        <v>2.2250000000000001</v>
      </c>
    </row>
    <row r="32" spans="2:9" x14ac:dyDescent="0.2">
      <c r="B32" s="2">
        <v>35582</v>
      </c>
      <c r="C32" s="2">
        <f t="shared" si="0"/>
        <v>35612</v>
      </c>
      <c r="D32" s="2">
        <f t="shared" si="1"/>
        <v>35611</v>
      </c>
      <c r="H32" s="14">
        <v>2.2450000000000001</v>
      </c>
      <c r="I32" s="14">
        <v>2.2250000000000001</v>
      </c>
    </row>
    <row r="33" spans="2:9" x14ac:dyDescent="0.2">
      <c r="B33" s="2">
        <v>35612</v>
      </c>
      <c r="C33" s="2">
        <f t="shared" si="0"/>
        <v>35643</v>
      </c>
      <c r="D33" s="2">
        <f t="shared" si="1"/>
        <v>35642</v>
      </c>
      <c r="H33" s="14"/>
      <c r="I33" s="14"/>
    </row>
    <row r="34" spans="2:9" x14ac:dyDescent="0.2">
      <c r="B34" s="2">
        <v>35643</v>
      </c>
      <c r="C34" s="2">
        <f t="shared" si="0"/>
        <v>35674</v>
      </c>
      <c r="D34" s="2">
        <f t="shared" si="1"/>
        <v>35671</v>
      </c>
      <c r="H34" s="14"/>
      <c r="I34" s="14"/>
    </row>
    <row r="35" spans="2:9" x14ac:dyDescent="0.2">
      <c r="B35" s="2">
        <v>35674</v>
      </c>
      <c r="C35" s="2">
        <f t="shared" ref="C35:C66" si="2">EOMONTH(B35,0)+1</f>
        <v>35704</v>
      </c>
      <c r="D35" s="2">
        <f t="shared" ref="D35:D66" si="3">WORKDAY(C35,-1)</f>
        <v>35703</v>
      </c>
      <c r="H35" s="14">
        <v>2.16</v>
      </c>
      <c r="I35" s="14">
        <v>2.25</v>
      </c>
    </row>
    <row r="36" spans="2:9" x14ac:dyDescent="0.2">
      <c r="B36" s="2">
        <v>35704</v>
      </c>
      <c r="C36" s="2">
        <f t="shared" si="2"/>
        <v>35735</v>
      </c>
      <c r="D36" s="2">
        <f t="shared" si="3"/>
        <v>35734</v>
      </c>
      <c r="H36" s="14">
        <v>2.17</v>
      </c>
      <c r="I36" s="14">
        <v>2.2400000000000002</v>
      </c>
    </row>
    <row r="37" spans="2:9" x14ac:dyDescent="0.2">
      <c r="B37" s="2">
        <v>35735</v>
      </c>
      <c r="C37" s="2">
        <f t="shared" si="2"/>
        <v>35765</v>
      </c>
      <c r="D37" s="2">
        <f t="shared" si="3"/>
        <v>35762</v>
      </c>
      <c r="H37" s="14">
        <v>2.21</v>
      </c>
      <c r="I37" s="14">
        <v>2.25</v>
      </c>
    </row>
    <row r="38" spans="2:9" x14ac:dyDescent="0.2">
      <c r="B38" s="2">
        <v>35765</v>
      </c>
      <c r="C38" s="2">
        <f t="shared" si="2"/>
        <v>35796</v>
      </c>
      <c r="D38" s="2">
        <f t="shared" si="3"/>
        <v>35795</v>
      </c>
      <c r="H38" s="14">
        <v>2.2650000000000001</v>
      </c>
      <c r="I38" s="14">
        <v>2.19</v>
      </c>
    </row>
    <row r="39" spans="2:9" x14ac:dyDescent="0.2">
      <c r="B39" s="2">
        <v>35796</v>
      </c>
      <c r="C39" s="2">
        <f t="shared" si="2"/>
        <v>35827</v>
      </c>
      <c r="D39" s="2">
        <f t="shared" si="3"/>
        <v>35825</v>
      </c>
      <c r="H39" s="14">
        <v>2.2349999999999999</v>
      </c>
      <c r="I39" s="14">
        <v>2.17</v>
      </c>
    </row>
    <row r="40" spans="2:9" x14ac:dyDescent="0.2">
      <c r="B40" s="2">
        <v>35827</v>
      </c>
      <c r="C40" s="2">
        <f t="shared" si="2"/>
        <v>35855</v>
      </c>
      <c r="D40" s="2">
        <f t="shared" si="3"/>
        <v>35853</v>
      </c>
      <c r="H40" s="14"/>
      <c r="I40" s="14"/>
    </row>
    <row r="41" spans="2:9" x14ac:dyDescent="0.2">
      <c r="B41" s="2">
        <v>35855</v>
      </c>
      <c r="C41" s="2">
        <f t="shared" si="2"/>
        <v>35886</v>
      </c>
      <c r="D41" s="2">
        <f t="shared" si="3"/>
        <v>35885</v>
      </c>
      <c r="H41" s="14"/>
      <c r="I41" s="14"/>
    </row>
    <row r="42" spans="2:9" x14ac:dyDescent="0.2">
      <c r="B42" s="2">
        <v>35886</v>
      </c>
      <c r="C42" s="2">
        <f t="shared" si="2"/>
        <v>35916</v>
      </c>
      <c r="D42" s="2">
        <f t="shared" si="3"/>
        <v>35915</v>
      </c>
      <c r="H42" s="14">
        <v>2.165</v>
      </c>
      <c r="I42" s="14">
        <v>2.21</v>
      </c>
    </row>
    <row r="43" spans="2:9" x14ac:dyDescent="0.2">
      <c r="B43" s="2">
        <v>35916</v>
      </c>
      <c r="C43" s="2">
        <f t="shared" si="2"/>
        <v>35947</v>
      </c>
      <c r="D43" s="2">
        <f t="shared" si="3"/>
        <v>35944</v>
      </c>
      <c r="H43" s="14">
        <v>2.2050000000000001</v>
      </c>
      <c r="I43" s="14">
        <v>2.16</v>
      </c>
    </row>
    <row r="44" spans="2:9" x14ac:dyDescent="0.2">
      <c r="B44" s="2">
        <v>35947</v>
      </c>
      <c r="C44" s="2">
        <f t="shared" si="2"/>
        <v>35977</v>
      </c>
      <c r="D44" s="2">
        <f t="shared" si="3"/>
        <v>35976</v>
      </c>
      <c r="H44" s="14">
        <v>2.2599999999999998</v>
      </c>
      <c r="I44" s="14">
        <v>2.1150000000000002</v>
      </c>
    </row>
    <row r="45" spans="2:9" x14ac:dyDescent="0.2">
      <c r="B45" s="2">
        <v>35977</v>
      </c>
      <c r="C45" s="2">
        <f t="shared" si="2"/>
        <v>36008</v>
      </c>
      <c r="D45" s="2">
        <f t="shared" si="3"/>
        <v>36007</v>
      </c>
      <c r="H45" s="14">
        <v>2.2000000000000002</v>
      </c>
      <c r="I45" s="14">
        <v>2.2200000000000002</v>
      </c>
    </row>
    <row r="46" spans="2:9" x14ac:dyDescent="0.2">
      <c r="B46" s="2">
        <v>36008</v>
      </c>
      <c r="C46" s="2">
        <f t="shared" si="2"/>
        <v>36039</v>
      </c>
      <c r="D46" s="2">
        <f t="shared" si="3"/>
        <v>36038</v>
      </c>
      <c r="H46" s="14">
        <v>2.21</v>
      </c>
      <c r="I46" s="14">
        <v>2.2250000000000001</v>
      </c>
    </row>
    <row r="47" spans="2:9" x14ac:dyDescent="0.2">
      <c r="B47" s="2">
        <v>36039</v>
      </c>
      <c r="C47" s="2">
        <f t="shared" si="2"/>
        <v>36069</v>
      </c>
      <c r="D47" s="2">
        <f t="shared" si="3"/>
        <v>36068</v>
      </c>
      <c r="H47" s="14"/>
      <c r="I47" s="14"/>
    </row>
    <row r="48" spans="2:9" x14ac:dyDescent="0.2">
      <c r="B48" s="2">
        <v>36069</v>
      </c>
      <c r="C48" s="2">
        <f t="shared" si="2"/>
        <v>36100</v>
      </c>
      <c r="D48" s="2">
        <f t="shared" si="3"/>
        <v>36098</v>
      </c>
      <c r="H48" s="14"/>
      <c r="I48" s="14"/>
    </row>
    <row r="49" spans="2:9" x14ac:dyDescent="0.2">
      <c r="B49" s="2">
        <v>36100</v>
      </c>
      <c r="C49" s="2">
        <f t="shared" si="2"/>
        <v>36130</v>
      </c>
      <c r="D49" s="2">
        <f t="shared" si="3"/>
        <v>36129</v>
      </c>
      <c r="H49" s="14">
        <v>2.2450000000000001</v>
      </c>
      <c r="I49" s="14">
        <v>2.2799999999999998</v>
      </c>
    </row>
    <row r="50" spans="2:9" x14ac:dyDescent="0.2">
      <c r="B50" s="2">
        <v>36130</v>
      </c>
      <c r="C50" s="2">
        <f t="shared" si="2"/>
        <v>36161</v>
      </c>
      <c r="D50" s="2">
        <f t="shared" si="3"/>
        <v>36160</v>
      </c>
      <c r="H50" s="14">
        <v>2.2650000000000001</v>
      </c>
      <c r="I50" s="14">
        <v>2.2149999999999999</v>
      </c>
    </row>
    <row r="51" spans="2:9" x14ac:dyDescent="0.2">
      <c r="B51" s="2">
        <v>36161</v>
      </c>
      <c r="C51" s="2">
        <f t="shared" si="2"/>
        <v>36192</v>
      </c>
      <c r="D51" s="2">
        <f t="shared" si="3"/>
        <v>36189</v>
      </c>
      <c r="H51" s="14">
        <v>2.2749999999999999</v>
      </c>
      <c r="I51" s="14">
        <v>2.2050000000000001</v>
      </c>
    </row>
    <row r="52" spans="2:9" x14ac:dyDescent="0.2">
      <c r="B52" s="2">
        <v>36192</v>
      </c>
      <c r="C52" s="2">
        <f t="shared" si="2"/>
        <v>36220</v>
      </c>
      <c r="D52" s="2">
        <f t="shared" si="3"/>
        <v>36217</v>
      </c>
      <c r="H52" s="14">
        <v>2.2549999999999999</v>
      </c>
      <c r="I52" s="14">
        <v>2.21</v>
      </c>
    </row>
    <row r="53" spans="2:9" x14ac:dyDescent="0.2">
      <c r="B53" s="2">
        <v>36220</v>
      </c>
      <c r="C53" s="2">
        <f t="shared" si="2"/>
        <v>36251</v>
      </c>
      <c r="D53" s="2">
        <f t="shared" si="3"/>
        <v>36250</v>
      </c>
      <c r="H53" s="14">
        <v>2.2599999999999998</v>
      </c>
      <c r="I53" s="14">
        <v>2.2200000000000002</v>
      </c>
    </row>
    <row r="54" spans="2:9" x14ac:dyDescent="0.2">
      <c r="B54" s="2">
        <v>36251</v>
      </c>
      <c r="C54" s="2">
        <f t="shared" si="2"/>
        <v>36281</v>
      </c>
      <c r="D54" s="2">
        <f t="shared" si="3"/>
        <v>36280</v>
      </c>
      <c r="H54" s="14"/>
      <c r="I54" s="14"/>
    </row>
    <row r="55" spans="2:9" x14ac:dyDescent="0.2">
      <c r="B55" s="2">
        <v>36281</v>
      </c>
      <c r="C55" s="2">
        <f t="shared" si="2"/>
        <v>36312</v>
      </c>
      <c r="D55" s="2">
        <f t="shared" si="3"/>
        <v>36311</v>
      </c>
      <c r="H55" s="14"/>
      <c r="I55" s="14"/>
    </row>
    <row r="56" spans="2:9" x14ac:dyDescent="0.2">
      <c r="B56" s="2">
        <v>36312</v>
      </c>
      <c r="C56" s="2">
        <f t="shared" si="2"/>
        <v>36342</v>
      </c>
      <c r="D56" s="2">
        <f t="shared" si="3"/>
        <v>36341</v>
      </c>
      <c r="H56" s="14">
        <v>2.2149999999999999</v>
      </c>
      <c r="I56" s="14">
        <v>2.165</v>
      </c>
    </row>
    <row r="57" spans="2:9" x14ac:dyDescent="0.2">
      <c r="B57" s="2">
        <v>36342</v>
      </c>
      <c r="C57" s="2">
        <f t="shared" si="2"/>
        <v>36373</v>
      </c>
      <c r="D57" s="2">
        <f t="shared" si="3"/>
        <v>36371</v>
      </c>
      <c r="H57" s="14">
        <v>2.23</v>
      </c>
      <c r="I57" s="14">
        <v>2.2000000000000002</v>
      </c>
    </row>
    <row r="58" spans="2:9" x14ac:dyDescent="0.2">
      <c r="B58" s="2">
        <v>36373</v>
      </c>
      <c r="C58" s="2">
        <f t="shared" si="2"/>
        <v>36404</v>
      </c>
      <c r="D58" s="2">
        <f t="shared" si="3"/>
        <v>36403</v>
      </c>
      <c r="H58" s="14">
        <v>2.23</v>
      </c>
      <c r="I58" s="14">
        <v>2.21</v>
      </c>
    </row>
    <row r="59" spans="2:9" x14ac:dyDescent="0.2">
      <c r="B59" s="2">
        <v>36404</v>
      </c>
      <c r="C59" s="2">
        <f t="shared" si="2"/>
        <v>36434</v>
      </c>
      <c r="D59" s="2">
        <f t="shared" si="3"/>
        <v>36433</v>
      </c>
      <c r="H59" s="14">
        <v>2.2400000000000002</v>
      </c>
      <c r="I59" s="14">
        <v>2.21</v>
      </c>
    </row>
    <row r="60" spans="2:9" x14ac:dyDescent="0.2">
      <c r="B60" s="2">
        <v>36434</v>
      </c>
      <c r="C60" s="2">
        <f t="shared" si="2"/>
        <v>36465</v>
      </c>
      <c r="D60" s="2">
        <f t="shared" si="3"/>
        <v>36462</v>
      </c>
      <c r="H60" s="14">
        <v>2.2650000000000001</v>
      </c>
      <c r="I60" s="14">
        <v>2.13</v>
      </c>
    </row>
    <row r="61" spans="2:9" x14ac:dyDescent="0.2">
      <c r="B61" s="2">
        <v>36465</v>
      </c>
      <c r="C61" s="2">
        <f t="shared" si="2"/>
        <v>36495</v>
      </c>
      <c r="D61" s="2">
        <f t="shared" si="3"/>
        <v>36494</v>
      </c>
      <c r="H61" s="14"/>
      <c r="I61" s="14"/>
    </row>
    <row r="62" spans="2:9" x14ac:dyDescent="0.2">
      <c r="B62" s="2">
        <v>36495</v>
      </c>
      <c r="C62" s="2">
        <f t="shared" si="2"/>
        <v>36526</v>
      </c>
      <c r="D62" s="2">
        <f t="shared" si="3"/>
        <v>36525</v>
      </c>
      <c r="H62" s="14"/>
      <c r="I62" s="14"/>
    </row>
    <row r="63" spans="2:9" x14ac:dyDescent="0.2">
      <c r="B63" s="2">
        <v>36526</v>
      </c>
      <c r="C63" s="2">
        <f t="shared" si="2"/>
        <v>36557</v>
      </c>
      <c r="D63" s="2">
        <f t="shared" si="3"/>
        <v>36556</v>
      </c>
      <c r="H63" s="14">
        <v>2.1800000000000002</v>
      </c>
      <c r="I63" s="14"/>
    </row>
    <row r="64" spans="2:9" x14ac:dyDescent="0.2">
      <c r="B64" s="2">
        <v>36557</v>
      </c>
      <c r="C64" s="2">
        <f t="shared" si="2"/>
        <v>36586</v>
      </c>
      <c r="D64" s="2">
        <f t="shared" si="3"/>
        <v>36585</v>
      </c>
      <c r="H64" s="14">
        <v>2.2050000000000001</v>
      </c>
      <c r="I64" s="14">
        <v>2.2650000000000001</v>
      </c>
    </row>
    <row r="65" spans="2:9" x14ac:dyDescent="0.2">
      <c r="B65" s="2">
        <v>36586</v>
      </c>
      <c r="C65" s="2">
        <f t="shared" si="2"/>
        <v>36617</v>
      </c>
      <c r="D65" s="2">
        <f t="shared" si="3"/>
        <v>36616</v>
      </c>
      <c r="H65" s="14">
        <v>2.2549999999999999</v>
      </c>
      <c r="I65" s="14">
        <v>2.23</v>
      </c>
    </row>
    <row r="66" spans="2:9" x14ac:dyDescent="0.2">
      <c r="B66" s="2">
        <v>36617</v>
      </c>
      <c r="C66" s="2">
        <f t="shared" si="2"/>
        <v>36647</v>
      </c>
      <c r="D66" s="2">
        <f t="shared" si="3"/>
        <v>36644</v>
      </c>
      <c r="H66" s="14">
        <v>2.2450000000000001</v>
      </c>
      <c r="I66" s="14">
        <v>2.2149999999999999</v>
      </c>
    </row>
    <row r="67" spans="2:9" x14ac:dyDescent="0.2">
      <c r="B67" s="2">
        <v>36647</v>
      </c>
      <c r="C67" s="2">
        <f t="shared" ref="C67:C98" si="4">EOMONTH(B67,0)+1</f>
        <v>36678</v>
      </c>
      <c r="D67" s="2">
        <f t="shared" ref="D67:D98" si="5">WORKDAY(C67,-1)</f>
        <v>36677</v>
      </c>
      <c r="H67" s="14">
        <v>2.2450000000000001</v>
      </c>
      <c r="I67" s="14">
        <v>2.2549999999999999</v>
      </c>
    </row>
    <row r="68" spans="2:9" x14ac:dyDescent="0.2">
      <c r="B68" s="2">
        <v>36678</v>
      </c>
      <c r="C68" s="2">
        <f t="shared" si="4"/>
        <v>36708</v>
      </c>
      <c r="D68" s="2">
        <f t="shared" si="5"/>
        <v>36707</v>
      </c>
      <c r="H68" s="14"/>
      <c r="I68" s="14"/>
    </row>
    <row r="69" spans="2:9" x14ac:dyDescent="0.2">
      <c r="B69" s="2">
        <v>36708</v>
      </c>
      <c r="C69" s="2">
        <f t="shared" si="4"/>
        <v>36739</v>
      </c>
      <c r="D69" s="2">
        <f t="shared" si="5"/>
        <v>36738</v>
      </c>
      <c r="H69" s="14"/>
      <c r="I69" s="14"/>
    </row>
    <row r="70" spans="2:9" x14ac:dyDescent="0.2">
      <c r="B70" s="2">
        <v>36739</v>
      </c>
      <c r="C70" s="2">
        <f t="shared" si="4"/>
        <v>36770</v>
      </c>
      <c r="D70" s="2">
        <f t="shared" si="5"/>
        <v>36769</v>
      </c>
      <c r="H70" s="14">
        <v>2.165</v>
      </c>
      <c r="I70" s="14">
        <v>2.2670000000000003</v>
      </c>
    </row>
    <row r="71" spans="2:9" x14ac:dyDescent="0.2">
      <c r="B71" s="2">
        <v>36770</v>
      </c>
      <c r="C71" s="2">
        <f t="shared" si="4"/>
        <v>36800</v>
      </c>
      <c r="D71" s="2">
        <f t="shared" si="5"/>
        <v>36798</v>
      </c>
      <c r="H71" s="14">
        <v>2.2599999999999998</v>
      </c>
      <c r="I71" s="14">
        <v>2.2599999999999998</v>
      </c>
    </row>
    <row r="72" spans="2:9" x14ac:dyDescent="0.2">
      <c r="B72" s="2">
        <v>36800</v>
      </c>
      <c r="C72" s="2">
        <f t="shared" si="4"/>
        <v>36831</v>
      </c>
      <c r="D72" s="2">
        <f t="shared" si="5"/>
        <v>36830</v>
      </c>
      <c r="H72" s="14">
        <v>2.27</v>
      </c>
      <c r="I72" s="14">
        <v>2.34</v>
      </c>
    </row>
    <row r="73" spans="2:9" x14ac:dyDescent="0.2">
      <c r="B73" s="2">
        <v>36831</v>
      </c>
      <c r="C73" s="2">
        <f t="shared" si="4"/>
        <v>36861</v>
      </c>
      <c r="D73" s="2">
        <f t="shared" si="5"/>
        <v>36860</v>
      </c>
      <c r="H73" s="14">
        <v>2.2949999999999999</v>
      </c>
      <c r="I73" s="14">
        <v>2.31</v>
      </c>
    </row>
    <row r="74" spans="2:9" x14ac:dyDescent="0.2">
      <c r="B74" s="2">
        <v>36861</v>
      </c>
      <c r="C74" s="2">
        <f t="shared" si="4"/>
        <v>36892</v>
      </c>
      <c r="D74" s="2">
        <f t="shared" si="5"/>
        <v>36889</v>
      </c>
      <c r="H74" s="14">
        <v>2.31</v>
      </c>
      <c r="I74" s="14">
        <v>2.3050000000000002</v>
      </c>
    </row>
    <row r="75" spans="2:9" x14ac:dyDescent="0.2">
      <c r="B75" s="2">
        <v>36892</v>
      </c>
      <c r="C75" s="2">
        <f t="shared" si="4"/>
        <v>36923</v>
      </c>
      <c r="D75" s="2">
        <f t="shared" si="5"/>
        <v>36922</v>
      </c>
      <c r="H75" s="14"/>
      <c r="I75" s="14"/>
    </row>
    <row r="76" spans="2:9" x14ac:dyDescent="0.2">
      <c r="B76" s="2">
        <v>36923</v>
      </c>
      <c r="C76" s="2">
        <f t="shared" si="4"/>
        <v>36951</v>
      </c>
      <c r="D76" s="2">
        <f t="shared" si="5"/>
        <v>36950</v>
      </c>
      <c r="H76" s="14"/>
      <c r="I76" s="14"/>
    </row>
    <row r="77" spans="2:9" x14ac:dyDescent="0.2">
      <c r="B77" s="2">
        <v>36951</v>
      </c>
      <c r="C77" s="2">
        <f t="shared" si="4"/>
        <v>36982</v>
      </c>
      <c r="D77" s="2">
        <f t="shared" si="5"/>
        <v>36980</v>
      </c>
      <c r="H77" s="14">
        <v>2.2349999999999999</v>
      </c>
      <c r="I77" s="14">
        <v>2.302</v>
      </c>
    </row>
    <row r="78" spans="2:9" x14ac:dyDescent="0.2">
      <c r="B78" s="2">
        <v>36982</v>
      </c>
      <c r="C78" s="2">
        <f t="shared" si="4"/>
        <v>37012</v>
      </c>
      <c r="D78" s="2">
        <f t="shared" si="5"/>
        <v>37011</v>
      </c>
      <c r="H78" s="14">
        <v>2.29</v>
      </c>
      <c r="I78" s="14">
        <v>2.2920000000000003</v>
      </c>
    </row>
    <row r="79" spans="2:9" x14ac:dyDescent="0.2">
      <c r="B79" s="2">
        <v>37012</v>
      </c>
      <c r="C79" s="2">
        <f t="shared" si="4"/>
        <v>37043</v>
      </c>
      <c r="D79" s="2">
        <f t="shared" si="5"/>
        <v>37042</v>
      </c>
      <c r="H79" s="14">
        <v>2.3149999999999999</v>
      </c>
      <c r="I79" s="14">
        <v>2.3199999999999998</v>
      </c>
    </row>
    <row r="80" spans="2:9" x14ac:dyDescent="0.2">
      <c r="B80" s="2">
        <v>37043</v>
      </c>
      <c r="C80" s="2">
        <f t="shared" si="4"/>
        <v>37073</v>
      </c>
      <c r="D80" s="2">
        <f t="shared" si="5"/>
        <v>37071</v>
      </c>
      <c r="H80" s="14">
        <v>2.34</v>
      </c>
      <c r="I80" s="14">
        <v>2.34</v>
      </c>
    </row>
    <row r="81" spans="2:9" x14ac:dyDescent="0.2">
      <c r="B81" s="2">
        <v>37073</v>
      </c>
      <c r="C81" s="2">
        <f t="shared" si="4"/>
        <v>37104</v>
      </c>
      <c r="D81" s="2">
        <f t="shared" si="5"/>
        <v>37103</v>
      </c>
      <c r="H81" s="14">
        <v>2.35</v>
      </c>
      <c r="I81" s="14">
        <v>2.36</v>
      </c>
    </row>
    <row r="82" spans="2:9" x14ac:dyDescent="0.2">
      <c r="B82" s="2">
        <v>37104</v>
      </c>
      <c r="C82" s="2">
        <f t="shared" si="4"/>
        <v>37135</v>
      </c>
      <c r="D82" s="2">
        <f t="shared" si="5"/>
        <v>37134</v>
      </c>
      <c r="H82" s="14"/>
      <c r="I82" s="14"/>
    </row>
    <row r="83" spans="2:9" x14ac:dyDescent="0.2">
      <c r="B83" s="2">
        <v>37135</v>
      </c>
      <c r="C83" s="2">
        <f t="shared" si="4"/>
        <v>37165</v>
      </c>
      <c r="D83" s="2">
        <f t="shared" si="5"/>
        <v>37162</v>
      </c>
      <c r="H83" s="14"/>
      <c r="I83" s="14"/>
    </row>
    <row r="84" spans="2:9" x14ac:dyDescent="0.2">
      <c r="B84" s="2">
        <v>37165</v>
      </c>
      <c r="C84" s="2">
        <f t="shared" si="4"/>
        <v>37196</v>
      </c>
      <c r="D84" s="2">
        <f t="shared" si="5"/>
        <v>37195</v>
      </c>
      <c r="H84" s="14">
        <v>2.335</v>
      </c>
      <c r="I84" s="14">
        <v>2.27</v>
      </c>
    </row>
    <row r="85" spans="2:9" x14ac:dyDescent="0.2">
      <c r="B85" s="2">
        <v>37196</v>
      </c>
      <c r="C85" s="2">
        <f t="shared" si="4"/>
        <v>37226</v>
      </c>
      <c r="D85" s="2">
        <f t="shared" si="5"/>
        <v>37225</v>
      </c>
      <c r="H85" s="14">
        <v>2.3050000000000002</v>
      </c>
      <c r="I85" s="14">
        <v>2.2799999999999998</v>
      </c>
    </row>
    <row r="86" spans="2:9" x14ac:dyDescent="0.2">
      <c r="B86" s="2">
        <v>37226</v>
      </c>
      <c r="C86" s="2">
        <f t="shared" si="4"/>
        <v>37257</v>
      </c>
      <c r="D86" s="2">
        <f t="shared" si="5"/>
        <v>37256</v>
      </c>
      <c r="H86" s="14">
        <v>2.33</v>
      </c>
      <c r="I86" s="14">
        <v>2.31</v>
      </c>
    </row>
    <row r="87" spans="2:9" x14ac:dyDescent="0.2">
      <c r="B87" s="2">
        <v>37257</v>
      </c>
      <c r="C87" s="2">
        <f t="shared" si="4"/>
        <v>37288</v>
      </c>
      <c r="D87" s="2">
        <f t="shared" si="5"/>
        <v>37287</v>
      </c>
      <c r="H87" s="14">
        <v>2.335</v>
      </c>
      <c r="I87" s="14">
        <v>2.3250000000000002</v>
      </c>
    </row>
    <row r="88" spans="2:9" x14ac:dyDescent="0.2">
      <c r="B88" s="2">
        <v>37288</v>
      </c>
      <c r="C88" s="2">
        <f t="shared" si="4"/>
        <v>37316</v>
      </c>
      <c r="D88" s="2">
        <f t="shared" si="5"/>
        <v>37315</v>
      </c>
      <c r="H88" s="14">
        <v>2.34</v>
      </c>
      <c r="I88" s="14">
        <v>2.29</v>
      </c>
    </row>
    <row r="89" spans="2:9" x14ac:dyDescent="0.2">
      <c r="B89" s="2">
        <v>37316</v>
      </c>
      <c r="C89" s="2">
        <f t="shared" si="4"/>
        <v>37347</v>
      </c>
      <c r="D89" s="2">
        <f t="shared" si="5"/>
        <v>37344</v>
      </c>
      <c r="H89" s="14"/>
      <c r="I89" s="14"/>
    </row>
    <row r="90" spans="2:9" x14ac:dyDescent="0.2">
      <c r="B90" s="2">
        <v>37347</v>
      </c>
      <c r="C90" s="2">
        <f t="shared" si="4"/>
        <v>37377</v>
      </c>
      <c r="D90" s="2">
        <f t="shared" si="5"/>
        <v>37376</v>
      </c>
      <c r="H90" s="14"/>
      <c r="I90" s="14"/>
    </row>
    <row r="91" spans="2:9" x14ac:dyDescent="0.2">
      <c r="B91" s="2">
        <v>37377</v>
      </c>
      <c r="C91" s="2">
        <f t="shared" si="4"/>
        <v>37408</v>
      </c>
      <c r="D91" s="2">
        <f t="shared" si="5"/>
        <v>37407</v>
      </c>
      <c r="H91" s="14">
        <v>2.335</v>
      </c>
      <c r="I91" s="14">
        <v>2.35</v>
      </c>
    </row>
    <row r="92" spans="2:9" x14ac:dyDescent="0.2">
      <c r="B92" s="2">
        <v>37408</v>
      </c>
      <c r="C92" s="2">
        <f t="shared" si="4"/>
        <v>37438</v>
      </c>
      <c r="D92" s="2">
        <f t="shared" si="5"/>
        <v>37435</v>
      </c>
      <c r="H92" s="14">
        <v>2.37</v>
      </c>
      <c r="I92" s="14">
        <v>2.4300000000000002</v>
      </c>
    </row>
    <row r="93" spans="2:9" x14ac:dyDescent="0.2">
      <c r="B93" s="2">
        <v>37438</v>
      </c>
      <c r="C93" s="2">
        <f t="shared" si="4"/>
        <v>37469</v>
      </c>
      <c r="D93" s="2">
        <f t="shared" si="5"/>
        <v>37468</v>
      </c>
      <c r="H93" s="14">
        <v>2.4950000000000001</v>
      </c>
      <c r="I93" s="14">
        <v>2.4300000000000002</v>
      </c>
    </row>
    <row r="94" spans="2:9" x14ac:dyDescent="0.2">
      <c r="B94" s="2">
        <v>37469</v>
      </c>
      <c r="C94" s="2">
        <f t="shared" si="4"/>
        <v>37500</v>
      </c>
      <c r="D94" s="2">
        <f t="shared" si="5"/>
        <v>37498</v>
      </c>
      <c r="H94" s="14">
        <v>2.48</v>
      </c>
      <c r="I94" s="14">
        <v>2.4049999999999998</v>
      </c>
    </row>
    <row r="95" spans="2:9" x14ac:dyDescent="0.2">
      <c r="B95" s="2">
        <v>37500</v>
      </c>
      <c r="C95" s="2">
        <f t="shared" si="4"/>
        <v>37530</v>
      </c>
      <c r="D95" s="2">
        <f t="shared" si="5"/>
        <v>37529</v>
      </c>
      <c r="H95" s="14">
        <v>2.4350000000000001</v>
      </c>
      <c r="I95" s="14">
        <v>2.4049999999999998</v>
      </c>
    </row>
    <row r="96" spans="2:9" x14ac:dyDescent="0.2">
      <c r="B96" s="2">
        <v>37530</v>
      </c>
      <c r="C96" s="2">
        <f t="shared" si="4"/>
        <v>37561</v>
      </c>
      <c r="D96" s="2">
        <f t="shared" si="5"/>
        <v>37560</v>
      </c>
      <c r="H96" s="14"/>
      <c r="I96" s="14"/>
    </row>
    <row r="97" spans="2:9" x14ac:dyDescent="0.2">
      <c r="B97" s="2">
        <v>37561</v>
      </c>
      <c r="C97" s="2">
        <f t="shared" si="4"/>
        <v>37591</v>
      </c>
      <c r="D97" s="2">
        <f t="shared" si="5"/>
        <v>37589</v>
      </c>
      <c r="H97" s="14"/>
      <c r="I97" s="14"/>
    </row>
    <row r="98" spans="2:9" x14ac:dyDescent="0.2">
      <c r="B98" s="2">
        <v>37591</v>
      </c>
      <c r="C98" s="2">
        <f t="shared" si="4"/>
        <v>37622</v>
      </c>
      <c r="D98" s="2">
        <f t="shared" si="5"/>
        <v>37621</v>
      </c>
      <c r="H98" s="14">
        <v>2.2450000000000001</v>
      </c>
      <c r="I98" s="14"/>
    </row>
    <row r="99" spans="2:9" x14ac:dyDescent="0.2">
      <c r="B99" s="2">
        <v>37622</v>
      </c>
      <c r="C99" s="2">
        <f t="shared" ref="C99:C130" si="6">EOMONTH(B99,0)+1</f>
        <v>37653</v>
      </c>
      <c r="D99" s="2">
        <f t="shared" ref="D99:D130" si="7">WORKDAY(C99,-1)</f>
        <v>37652</v>
      </c>
      <c r="H99" s="14">
        <v>2.2450000000000001</v>
      </c>
      <c r="I99" s="14">
        <v>2.39</v>
      </c>
    </row>
    <row r="100" spans="2:9" x14ac:dyDescent="0.2">
      <c r="B100" s="2">
        <v>37653</v>
      </c>
      <c r="C100" s="2">
        <f t="shared" si="6"/>
        <v>37681</v>
      </c>
      <c r="D100" s="2">
        <f t="shared" si="7"/>
        <v>37680</v>
      </c>
      <c r="H100" s="14">
        <v>2.4300000000000002</v>
      </c>
      <c r="I100" s="14">
        <v>2.355</v>
      </c>
    </row>
    <row r="101" spans="2:9" x14ac:dyDescent="0.2">
      <c r="H101" s="14">
        <v>2.395</v>
      </c>
      <c r="I101" s="14">
        <v>2.36</v>
      </c>
    </row>
    <row r="102" spans="2:9" x14ac:dyDescent="0.2">
      <c r="H102" s="14">
        <v>2.3849999999999998</v>
      </c>
      <c r="I102" s="14">
        <v>2.36</v>
      </c>
    </row>
    <row r="103" spans="2:9" x14ac:dyDescent="0.2">
      <c r="H103" s="14"/>
      <c r="I103" s="14"/>
    </row>
    <row r="104" spans="2:9" x14ac:dyDescent="0.2">
      <c r="H104" s="14"/>
      <c r="I104" s="14"/>
    </row>
    <row r="105" spans="2:9" x14ac:dyDescent="0.2">
      <c r="H105" s="14">
        <v>2.2149999999999999</v>
      </c>
      <c r="I105" s="14">
        <v>2.36</v>
      </c>
    </row>
    <row r="106" spans="2:9" x14ac:dyDescent="0.2">
      <c r="H106" s="14">
        <v>2.36</v>
      </c>
      <c r="I106" s="14">
        <v>2.38</v>
      </c>
    </row>
    <row r="107" spans="2:9" x14ac:dyDescent="0.2">
      <c r="H107" s="14">
        <v>2.4</v>
      </c>
      <c r="I107" s="14">
        <v>2.36</v>
      </c>
    </row>
    <row r="108" spans="2:9" x14ac:dyDescent="0.2">
      <c r="H108" s="14">
        <v>2.4049999999999998</v>
      </c>
      <c r="I108" s="14">
        <v>2.3849999999999998</v>
      </c>
    </row>
    <row r="109" spans="2:9" x14ac:dyDescent="0.2">
      <c r="H109" s="14">
        <v>2.375</v>
      </c>
      <c r="I109" s="14">
        <v>2.395</v>
      </c>
    </row>
    <row r="110" spans="2:9" x14ac:dyDescent="0.2">
      <c r="H110" s="14"/>
      <c r="I110" s="14"/>
    </row>
    <row r="111" spans="2:9" x14ac:dyDescent="0.2">
      <c r="H111" s="14"/>
      <c r="I111" s="14"/>
    </row>
    <row r="112" spans="2:9" x14ac:dyDescent="0.2">
      <c r="H112" s="14">
        <v>2.16</v>
      </c>
      <c r="I112" s="14">
        <v>2.4</v>
      </c>
    </row>
    <row r="113" spans="8:9" x14ac:dyDescent="0.2">
      <c r="H113" s="14">
        <v>2.38</v>
      </c>
      <c r="I113" s="14">
        <v>2.38</v>
      </c>
    </row>
    <row r="114" spans="8:9" x14ac:dyDescent="0.2">
      <c r="H114" s="14">
        <v>2.395</v>
      </c>
      <c r="I114" s="14">
        <v>2.375</v>
      </c>
    </row>
    <row r="115" spans="8:9" x14ac:dyDescent="0.2">
      <c r="H115" s="14">
        <v>2.4</v>
      </c>
      <c r="I115" s="14">
        <v>2.44</v>
      </c>
    </row>
    <row r="116" spans="8:9" x14ac:dyDescent="0.2">
      <c r="H116" s="14">
        <v>2.39</v>
      </c>
      <c r="I116" s="14">
        <v>2.52</v>
      </c>
    </row>
    <row r="117" spans="8:9" x14ac:dyDescent="0.2">
      <c r="H117" s="14"/>
      <c r="I117" s="14"/>
    </row>
    <row r="118" spans="8:9" x14ac:dyDescent="0.2">
      <c r="H118" s="14"/>
      <c r="I118" s="14"/>
    </row>
    <row r="119" spans="8:9" x14ac:dyDescent="0.2">
      <c r="H119" s="14">
        <v>2.2000000000000002</v>
      </c>
      <c r="I119" s="14">
        <v>2.5499999999999998</v>
      </c>
    </row>
    <row r="120" spans="8:9" x14ac:dyDescent="0.2">
      <c r="H120" s="14">
        <v>2.4849999999999999</v>
      </c>
      <c r="I120" s="14">
        <v>2.57</v>
      </c>
    </row>
    <row r="121" spans="8:9" x14ac:dyDescent="0.2">
      <c r="H121" s="14">
        <v>2.5150000000000001</v>
      </c>
      <c r="I121" s="14">
        <v>2.59</v>
      </c>
    </row>
    <row r="122" spans="8:9" x14ac:dyDescent="0.2">
      <c r="H122" s="14">
        <v>2.5550000000000002</v>
      </c>
      <c r="I122" s="14">
        <v>2.56</v>
      </c>
    </row>
    <row r="123" spans="8:9" x14ac:dyDescent="0.2">
      <c r="H123" s="14">
        <v>2.605</v>
      </c>
      <c r="I123" s="14">
        <v>2.58</v>
      </c>
    </row>
    <row r="124" spans="8:9" x14ac:dyDescent="0.2">
      <c r="H124" s="14">
        <v>2.4900000000000002</v>
      </c>
      <c r="I124" s="14"/>
    </row>
    <row r="125" spans="8:9" x14ac:dyDescent="0.2">
      <c r="H125" s="14"/>
      <c r="I125" s="14"/>
    </row>
    <row r="126" spans="8:9" x14ac:dyDescent="0.2">
      <c r="H126" s="14">
        <v>2.5049999999999999</v>
      </c>
      <c r="I126" s="14">
        <v>2.58</v>
      </c>
    </row>
    <row r="127" spans="8:9" x14ac:dyDescent="0.2">
      <c r="H127" s="14">
        <v>2.5499999999999998</v>
      </c>
      <c r="I127" s="14">
        <v>2.6</v>
      </c>
    </row>
    <row r="128" spans="8:9" x14ac:dyDescent="0.2">
      <c r="H128" s="14">
        <v>2.6150000000000002</v>
      </c>
      <c r="I128" s="14">
        <v>2.63</v>
      </c>
    </row>
    <row r="129" spans="8:9" x14ac:dyDescent="0.2">
      <c r="H129" s="14">
        <v>2.65</v>
      </c>
      <c r="I129" s="14">
        <v>2.62</v>
      </c>
    </row>
    <row r="130" spans="8:9" x14ac:dyDescent="0.2">
      <c r="H130" s="14">
        <v>2.65</v>
      </c>
      <c r="I130" s="14">
        <v>2.67</v>
      </c>
    </row>
    <row r="131" spans="8:9" x14ac:dyDescent="0.2">
      <c r="H131" s="14"/>
      <c r="I131" s="14"/>
    </row>
    <row r="132" spans="8:9" x14ac:dyDescent="0.2">
      <c r="H132" s="14"/>
      <c r="I132" s="14"/>
    </row>
    <row r="133" spans="8:9" x14ac:dyDescent="0.2">
      <c r="H133" s="14">
        <v>2.605</v>
      </c>
      <c r="I133" s="14">
        <v>2.6549999999999998</v>
      </c>
    </row>
    <row r="134" spans="8:9" x14ac:dyDescent="0.2">
      <c r="H134" s="14">
        <v>2.665</v>
      </c>
      <c r="I134" s="14">
        <v>2.67</v>
      </c>
    </row>
    <row r="135" spans="8:9" x14ac:dyDescent="0.2">
      <c r="H135" s="14">
        <v>2.69</v>
      </c>
      <c r="I135" s="14">
        <v>2.6549999999999998</v>
      </c>
    </row>
    <row r="136" spans="8:9" x14ac:dyDescent="0.2">
      <c r="H136" s="14">
        <v>2.69</v>
      </c>
      <c r="I136" s="14">
        <v>2.67</v>
      </c>
    </row>
    <row r="137" spans="8:9" x14ac:dyDescent="0.2">
      <c r="H137" s="14">
        <v>2.68</v>
      </c>
      <c r="I137" s="14">
        <v>2.67</v>
      </c>
    </row>
    <row r="138" spans="8:9" x14ac:dyDescent="0.2">
      <c r="H138" s="14"/>
      <c r="I138" s="14"/>
    </row>
    <row r="139" spans="8:9" x14ac:dyDescent="0.2">
      <c r="H139" s="14"/>
      <c r="I139" s="14"/>
    </row>
    <row r="140" spans="8:9" x14ac:dyDescent="0.2">
      <c r="H140" s="14">
        <v>2.58</v>
      </c>
      <c r="I140" s="14">
        <v>2.66</v>
      </c>
    </row>
    <row r="141" spans="8:9" x14ac:dyDescent="0.2">
      <c r="H141" s="14">
        <v>2.6749999999999998</v>
      </c>
      <c r="I141" s="14">
        <v>2.69</v>
      </c>
    </row>
    <row r="142" spans="8:9" x14ac:dyDescent="0.2">
      <c r="H142" s="14">
        <v>2.6549999999999998</v>
      </c>
      <c r="I142" s="14">
        <v>2.73</v>
      </c>
    </row>
    <row r="143" spans="8:9" x14ac:dyDescent="0.2">
      <c r="H143" s="14">
        <v>2.68</v>
      </c>
      <c r="I143" s="14">
        <v>2.8</v>
      </c>
    </row>
    <row r="144" spans="8:9" x14ac:dyDescent="0.2">
      <c r="H144" s="14">
        <v>2.7549999999999999</v>
      </c>
      <c r="I144" s="14">
        <v>2.82</v>
      </c>
    </row>
    <row r="145" spans="8:9" x14ac:dyDescent="0.2">
      <c r="H145" s="14"/>
      <c r="I145" s="14"/>
    </row>
    <row r="146" spans="8:9" x14ac:dyDescent="0.2">
      <c r="H146" s="14"/>
      <c r="I146" s="14"/>
    </row>
    <row r="147" spans="8:9" x14ac:dyDescent="0.2">
      <c r="H147" s="14">
        <v>2.8</v>
      </c>
      <c r="I147" s="14">
        <v>2.9049999999999998</v>
      </c>
    </row>
    <row r="148" spans="8:9" x14ac:dyDescent="0.2">
      <c r="H148" s="14">
        <v>2.835</v>
      </c>
      <c r="I148" s="14">
        <v>2.9649999999999999</v>
      </c>
    </row>
    <row r="149" spans="8:9" x14ac:dyDescent="0.2">
      <c r="H149" s="14">
        <v>2.9350000000000001</v>
      </c>
      <c r="I149" s="14">
        <v>2.95</v>
      </c>
    </row>
    <row r="150" spans="8:9" x14ac:dyDescent="0.2">
      <c r="H150" s="14">
        <v>3.02</v>
      </c>
      <c r="I150" s="14">
        <v>2.95</v>
      </c>
    </row>
    <row r="151" spans="8:9" x14ac:dyDescent="0.2">
      <c r="H151" s="14">
        <v>2.97</v>
      </c>
      <c r="I151" s="14">
        <v>2.93</v>
      </c>
    </row>
    <row r="152" spans="8:9" x14ac:dyDescent="0.2">
      <c r="H152" s="14"/>
      <c r="I152" s="14"/>
    </row>
    <row r="153" spans="8:9" x14ac:dyDescent="0.2">
      <c r="H153" s="14"/>
      <c r="I153" s="14"/>
    </row>
    <row r="154" spans="8:9" x14ac:dyDescent="0.2">
      <c r="H154" s="14">
        <v>2.9249999999999998</v>
      </c>
      <c r="I154" s="14">
        <v>2.9</v>
      </c>
    </row>
    <row r="155" spans="8:9" x14ac:dyDescent="0.2">
      <c r="H155" s="14">
        <v>2.915</v>
      </c>
      <c r="I155" s="14">
        <v>2.915</v>
      </c>
    </row>
    <row r="156" spans="8:9" x14ac:dyDescent="0.2">
      <c r="H156" s="14">
        <v>2.92</v>
      </c>
      <c r="I156" s="14">
        <v>2.7549999999999999</v>
      </c>
    </row>
    <row r="157" spans="8:9" x14ac:dyDescent="0.2">
      <c r="H157" s="14">
        <v>2.8149999999999999</v>
      </c>
      <c r="I157" s="14">
        <v>2.5099999999999998</v>
      </c>
    </row>
    <row r="158" spans="8:9" x14ac:dyDescent="0.2">
      <c r="H158" s="14">
        <v>2.7149999999999999</v>
      </c>
      <c r="I158" s="14">
        <v>2.5550000000000002</v>
      </c>
    </row>
    <row r="159" spans="8:9" x14ac:dyDescent="0.2">
      <c r="H159" s="14"/>
      <c r="I159" s="14"/>
    </row>
    <row r="160" spans="8:9" x14ac:dyDescent="0.2">
      <c r="H160" s="14"/>
      <c r="I160" s="14"/>
    </row>
    <row r="161" spans="8:9" x14ac:dyDescent="0.2">
      <c r="H161" s="14"/>
      <c r="I161" s="14"/>
    </row>
    <row r="162" spans="8:9" x14ac:dyDescent="0.2">
      <c r="H162" s="14">
        <v>2.4449999999999998</v>
      </c>
      <c r="I162" s="14">
        <v>2.625</v>
      </c>
    </row>
    <row r="163" spans="8:9" x14ac:dyDescent="0.2">
      <c r="H163" s="14">
        <v>2.625</v>
      </c>
      <c r="I163" s="14">
        <v>2.63</v>
      </c>
    </row>
    <row r="164" spans="8:9" x14ac:dyDescent="0.2">
      <c r="H164" s="14">
        <v>2.73</v>
      </c>
      <c r="I164" s="14">
        <v>2.83</v>
      </c>
    </row>
    <row r="165" spans="8:9" x14ac:dyDescent="0.2">
      <c r="H165" s="14">
        <v>2.7949999999999999</v>
      </c>
      <c r="I165" s="14">
        <v>2.8050000000000002</v>
      </c>
    </row>
    <row r="166" spans="8:9" x14ac:dyDescent="0.2">
      <c r="H166" s="14"/>
      <c r="I166" s="14"/>
    </row>
    <row r="167" spans="8:9" x14ac:dyDescent="0.2">
      <c r="H167" s="14"/>
      <c r="I167" s="14"/>
    </row>
    <row r="168" spans="8:9" x14ac:dyDescent="0.2">
      <c r="H168" s="14">
        <v>2.7949999999999999</v>
      </c>
      <c r="I168" s="14">
        <v>2.8</v>
      </c>
    </row>
    <row r="169" spans="8:9" x14ac:dyDescent="0.2">
      <c r="H169" s="14">
        <v>2.88</v>
      </c>
      <c r="I169" s="14">
        <v>2.69</v>
      </c>
    </row>
    <row r="170" spans="8:9" x14ac:dyDescent="0.2">
      <c r="H170" s="14">
        <v>2.74</v>
      </c>
      <c r="I170" s="14">
        <v>2.6680000000000001</v>
      </c>
    </row>
    <row r="171" spans="8:9" x14ac:dyDescent="0.2">
      <c r="H171" s="14">
        <v>2.64</v>
      </c>
      <c r="I171" s="14">
        <v>2.57</v>
      </c>
    </row>
    <row r="172" spans="8:9" x14ac:dyDescent="0.2">
      <c r="H172" s="14">
        <v>2.625</v>
      </c>
      <c r="I172" s="14">
        <v>2.63</v>
      </c>
    </row>
    <row r="173" spans="8:9" x14ac:dyDescent="0.2">
      <c r="H173" s="14"/>
      <c r="I173" s="14"/>
    </row>
    <row r="174" spans="8:9" x14ac:dyDescent="0.2">
      <c r="H174" s="14"/>
      <c r="I174" s="14"/>
    </row>
    <row r="175" spans="8:9" x14ac:dyDescent="0.2">
      <c r="H175" s="14">
        <v>2.46</v>
      </c>
      <c r="I175" s="14">
        <v>2.54</v>
      </c>
    </row>
    <row r="176" spans="8:9" x14ac:dyDescent="0.2">
      <c r="H176" s="14">
        <v>2.65</v>
      </c>
      <c r="I176" s="14">
        <v>2.5</v>
      </c>
    </row>
    <row r="177" spans="8:9" x14ac:dyDescent="0.2">
      <c r="H177" s="14">
        <v>2.5550000000000002</v>
      </c>
      <c r="I177" s="14">
        <v>2.5</v>
      </c>
    </row>
    <row r="178" spans="8:9" x14ac:dyDescent="0.2">
      <c r="H178" s="14">
        <v>2.57</v>
      </c>
      <c r="I178" s="14">
        <v>2.71</v>
      </c>
    </row>
    <row r="179" spans="8:9" x14ac:dyDescent="0.2">
      <c r="H179" s="14">
        <v>2.7</v>
      </c>
      <c r="I179" s="14">
        <v>2.66</v>
      </c>
    </row>
    <row r="180" spans="8:9" x14ac:dyDescent="0.2">
      <c r="H180" s="14"/>
      <c r="I180" s="14"/>
    </row>
    <row r="181" spans="8:9" x14ac:dyDescent="0.2">
      <c r="H181" s="14"/>
      <c r="I181" s="14"/>
    </row>
    <row r="182" spans="8:9" x14ac:dyDescent="0.2">
      <c r="H182" s="14">
        <v>2.69</v>
      </c>
      <c r="I182" s="14">
        <v>2.75</v>
      </c>
    </row>
    <row r="183" spans="8:9" x14ac:dyDescent="0.2">
      <c r="H183" s="14">
        <v>2.7749999999999999</v>
      </c>
      <c r="I183" s="14">
        <v>2.76</v>
      </c>
    </row>
    <row r="184" spans="8:9" x14ac:dyDescent="0.2">
      <c r="H184" s="14">
        <v>2.835</v>
      </c>
      <c r="I184" s="14">
        <v>2.82</v>
      </c>
    </row>
    <row r="185" spans="8:9" x14ac:dyDescent="0.2">
      <c r="H185" s="14">
        <v>2.8050000000000002</v>
      </c>
      <c r="I185" s="14">
        <v>2.82</v>
      </c>
    </row>
    <row r="186" spans="8:9" x14ac:dyDescent="0.2">
      <c r="H186" s="14">
        <v>2.7149999999999999</v>
      </c>
      <c r="I186" s="14">
        <v>2.7050000000000001</v>
      </c>
    </row>
    <row r="187" spans="8:9" x14ac:dyDescent="0.2">
      <c r="H187" s="14"/>
      <c r="I187" s="14"/>
    </row>
    <row r="188" spans="8:9" x14ac:dyDescent="0.2">
      <c r="H188" s="14"/>
      <c r="I188" s="14"/>
    </row>
    <row r="189" spans="8:9" x14ac:dyDescent="0.2">
      <c r="H189" s="14">
        <v>2.74</v>
      </c>
      <c r="I189" s="14">
        <v>2.72</v>
      </c>
    </row>
    <row r="190" spans="8:9" x14ac:dyDescent="0.2">
      <c r="H190" s="14">
        <v>2.8450000000000002</v>
      </c>
      <c r="I190" s="14">
        <v>2.72</v>
      </c>
    </row>
    <row r="191" spans="8:9" x14ac:dyDescent="0.2">
      <c r="H191" s="14">
        <v>2.8250000000000002</v>
      </c>
      <c r="I191" s="14">
        <v>2.7349999999999999</v>
      </c>
    </row>
    <row r="192" spans="8:9" x14ac:dyDescent="0.2">
      <c r="H192" s="14">
        <v>2.79</v>
      </c>
      <c r="I192" s="14">
        <v>2.74</v>
      </c>
    </row>
    <row r="193" spans="8:9" x14ac:dyDescent="0.2">
      <c r="H193" s="14">
        <v>2.7650000000000001</v>
      </c>
      <c r="I193" s="14">
        <v>2.77</v>
      </c>
    </row>
    <row r="194" spans="8:9" x14ac:dyDescent="0.2">
      <c r="H194" s="14"/>
      <c r="I194" s="14"/>
    </row>
    <row r="195" spans="8:9" x14ac:dyDescent="0.2">
      <c r="H195" s="14"/>
      <c r="I195" s="14"/>
    </row>
    <row r="196" spans="8:9" x14ac:dyDescent="0.2">
      <c r="H196" s="14">
        <v>2.7050000000000001</v>
      </c>
      <c r="I196" s="14">
        <v>2.86</v>
      </c>
    </row>
    <row r="197" spans="8:9" x14ac:dyDescent="0.2">
      <c r="H197" s="14">
        <v>2.835</v>
      </c>
      <c r="I197" s="14">
        <v>2.9449999999999998</v>
      </c>
    </row>
    <row r="198" spans="8:9" x14ac:dyDescent="0.2">
      <c r="H198" s="14">
        <v>2.9550000000000001</v>
      </c>
      <c r="I198" s="14">
        <v>3.06</v>
      </c>
    </row>
    <row r="199" spans="8:9" x14ac:dyDescent="0.2">
      <c r="H199" s="14">
        <v>3.09</v>
      </c>
      <c r="I199" s="14">
        <v>2.94</v>
      </c>
    </row>
    <row r="200" spans="8:9" x14ac:dyDescent="0.2">
      <c r="H200" s="14">
        <v>3.0049999999999999</v>
      </c>
      <c r="I200" s="14">
        <v>3.08</v>
      </c>
    </row>
    <row r="201" spans="8:9" x14ac:dyDescent="0.2">
      <c r="H201" s="14"/>
      <c r="I201" s="14"/>
    </row>
    <row r="202" spans="8:9" x14ac:dyDescent="0.2">
      <c r="H202" s="14"/>
      <c r="I202" s="14"/>
    </row>
    <row r="203" spans="8:9" x14ac:dyDescent="0.2">
      <c r="H203" s="14">
        <v>2.98</v>
      </c>
      <c r="I203" s="14">
        <v>3.12</v>
      </c>
    </row>
    <row r="204" spans="8:9" x14ac:dyDescent="0.2">
      <c r="H204" s="14">
        <v>3.08</v>
      </c>
      <c r="I204" s="14">
        <v>3.15</v>
      </c>
    </row>
    <row r="205" spans="8:9" x14ac:dyDescent="0.2">
      <c r="H205" s="14">
        <v>3.09</v>
      </c>
      <c r="I205" s="14">
        <v>3.08</v>
      </c>
    </row>
    <row r="206" spans="8:9" x14ac:dyDescent="0.2">
      <c r="H206" s="14">
        <v>3.0649999999999999</v>
      </c>
      <c r="I206" s="14">
        <v>3.13</v>
      </c>
    </row>
    <row r="207" spans="8:9" x14ac:dyDescent="0.2">
      <c r="H207" s="14">
        <v>3.12</v>
      </c>
      <c r="I207" s="14">
        <v>3.0950000000000002</v>
      </c>
    </row>
    <row r="208" spans="8:9" x14ac:dyDescent="0.2">
      <c r="H208" s="14"/>
      <c r="I208" s="14"/>
    </row>
    <row r="209" spans="8:9" x14ac:dyDescent="0.2">
      <c r="H209" s="14"/>
      <c r="I209" s="14"/>
    </row>
    <row r="210" spans="8:9" x14ac:dyDescent="0.2">
      <c r="H210" s="14">
        <v>3.07</v>
      </c>
      <c r="I210" s="14">
        <v>3.16</v>
      </c>
    </row>
    <row r="211" spans="8:9" x14ac:dyDescent="0.2">
      <c r="H211" s="14">
        <v>3.105</v>
      </c>
      <c r="I211" s="14">
        <v>3.0950000000000002</v>
      </c>
    </row>
    <row r="212" spans="8:9" x14ac:dyDescent="0.2">
      <c r="H212" s="14">
        <v>3.0649999999999999</v>
      </c>
      <c r="I212" s="14">
        <v>3.16</v>
      </c>
    </row>
    <row r="213" spans="8:9" x14ac:dyDescent="0.2">
      <c r="H213" s="14">
        <v>3.1349999999999998</v>
      </c>
      <c r="I213" s="14">
        <v>3.14</v>
      </c>
    </row>
    <row r="214" spans="8:9" x14ac:dyDescent="0.2">
      <c r="H214" s="14">
        <v>3.13</v>
      </c>
      <c r="I214" s="14">
        <v>3.13</v>
      </c>
    </row>
    <row r="215" spans="8:9" x14ac:dyDescent="0.2">
      <c r="H215" s="14"/>
      <c r="I215" s="14"/>
    </row>
    <row r="216" spans="8:9" x14ac:dyDescent="0.2">
      <c r="H216" s="14"/>
      <c r="I216" s="14"/>
    </row>
    <row r="217" spans="8:9" x14ac:dyDescent="0.2">
      <c r="H217" s="14">
        <v>3.0350000000000001</v>
      </c>
      <c r="I217" s="14">
        <v>2.97</v>
      </c>
    </row>
    <row r="218" spans="8:9" x14ac:dyDescent="0.2">
      <c r="H218" s="14">
        <v>2.98</v>
      </c>
      <c r="I218" s="14">
        <v>2.89</v>
      </c>
    </row>
    <row r="219" spans="8:9" x14ac:dyDescent="0.2">
      <c r="H219" s="14">
        <v>2.9550000000000001</v>
      </c>
      <c r="I219" s="14">
        <v>2.91</v>
      </c>
    </row>
    <row r="220" spans="8:9" x14ac:dyDescent="0.2">
      <c r="H220" s="14">
        <v>2.9449999999999998</v>
      </c>
      <c r="I220" s="14">
        <v>2.87</v>
      </c>
    </row>
    <row r="221" spans="8:9" x14ac:dyDescent="0.2">
      <c r="H221" s="14">
        <v>2.92</v>
      </c>
      <c r="I221" s="14">
        <v>2.87</v>
      </c>
    </row>
    <row r="222" spans="8:9" x14ac:dyDescent="0.2">
      <c r="H222" s="14"/>
      <c r="I222" s="14"/>
    </row>
    <row r="223" spans="8:9" x14ac:dyDescent="0.2">
      <c r="H223" s="14"/>
      <c r="I223" s="14"/>
    </row>
    <row r="224" spans="8:9" x14ac:dyDescent="0.2">
      <c r="H224" s="14">
        <v>2.7149999999999999</v>
      </c>
      <c r="I224" s="14">
        <v>2.66</v>
      </c>
    </row>
    <row r="225" spans="8:9" x14ac:dyDescent="0.2">
      <c r="H225" s="14">
        <v>2.7250000000000001</v>
      </c>
      <c r="I225" s="14">
        <v>2.6</v>
      </c>
    </row>
    <row r="226" spans="8:9" x14ac:dyDescent="0.2">
      <c r="H226" s="14">
        <v>2.645</v>
      </c>
      <c r="I226" s="14">
        <v>2.56</v>
      </c>
    </row>
    <row r="227" spans="8:9" x14ac:dyDescent="0.2">
      <c r="H227" s="14">
        <v>2.61</v>
      </c>
      <c r="I227" s="14">
        <v>2.48</v>
      </c>
    </row>
    <row r="228" spans="8:9" x14ac:dyDescent="0.2">
      <c r="H228" s="14">
        <v>2.63</v>
      </c>
      <c r="I228" s="14">
        <v>2.5299999999999998</v>
      </c>
    </row>
    <row r="229" spans="8:9" x14ac:dyDescent="0.2">
      <c r="H229" s="14"/>
      <c r="I229" s="14"/>
    </row>
    <row r="230" spans="8:9" x14ac:dyDescent="0.2">
      <c r="H230" s="14"/>
      <c r="I230" s="14"/>
    </row>
    <row r="231" spans="8:9" x14ac:dyDescent="0.2">
      <c r="H231" s="14">
        <v>2.33</v>
      </c>
      <c r="I231" s="14">
        <v>2.4</v>
      </c>
    </row>
    <row r="232" spans="8:9" x14ac:dyDescent="0.2">
      <c r="H232" s="14">
        <v>2.5099999999999998</v>
      </c>
      <c r="I232" s="14">
        <v>2.33</v>
      </c>
    </row>
    <row r="233" spans="8:9" x14ac:dyDescent="0.2">
      <c r="H233" s="14">
        <v>2.4500000000000002</v>
      </c>
      <c r="I233" s="14">
        <v>2.2799999999999998</v>
      </c>
    </row>
    <row r="234" spans="8:9" x14ac:dyDescent="0.2">
      <c r="H234" s="14">
        <v>2.4700000000000002</v>
      </c>
      <c r="I234" s="14">
        <v>2.36</v>
      </c>
    </row>
    <row r="235" spans="8:9" x14ac:dyDescent="0.2">
      <c r="H235" s="14">
        <v>2.48</v>
      </c>
      <c r="I235" s="14">
        <v>2.44</v>
      </c>
    </row>
    <row r="236" spans="8:9" x14ac:dyDescent="0.2">
      <c r="H236" s="14"/>
      <c r="I236" s="14"/>
    </row>
    <row r="237" spans="8:9" x14ac:dyDescent="0.2">
      <c r="H237" s="14"/>
      <c r="I237" s="14"/>
    </row>
    <row r="238" spans="8:9" x14ac:dyDescent="0.2">
      <c r="H238" s="14">
        <v>2.44</v>
      </c>
      <c r="I238" s="14">
        <v>2.25</v>
      </c>
    </row>
    <row r="239" spans="8:9" x14ac:dyDescent="0.2">
      <c r="H239" s="14">
        <v>2.4300000000000002</v>
      </c>
      <c r="I239" s="14">
        <v>2.2999999999999998</v>
      </c>
    </row>
    <row r="240" spans="8:9" x14ac:dyDescent="0.2">
      <c r="H240" s="14">
        <v>2.4700000000000002</v>
      </c>
      <c r="I240" s="14">
        <v>2.33</v>
      </c>
    </row>
    <row r="241" spans="8:9" x14ac:dyDescent="0.2">
      <c r="H241" s="14"/>
      <c r="I241" s="14"/>
    </row>
    <row r="242" spans="8:9" x14ac:dyDescent="0.2">
      <c r="H242" s="14">
        <v>2.35</v>
      </c>
      <c r="I242" s="14"/>
    </row>
    <row r="243" spans="8:9" x14ac:dyDescent="0.2">
      <c r="H243" s="14"/>
      <c r="I243" s="14"/>
    </row>
    <row r="244" spans="8:9" x14ac:dyDescent="0.2">
      <c r="H244" s="14"/>
      <c r="I244" s="14"/>
    </row>
    <row r="245" spans="8:9" x14ac:dyDescent="0.2">
      <c r="H245" s="14">
        <v>2.35</v>
      </c>
      <c r="I245" s="14">
        <v>2.44</v>
      </c>
    </row>
    <row r="246" spans="8:9" x14ac:dyDescent="0.2">
      <c r="H246" s="14">
        <v>2.4649999999999999</v>
      </c>
      <c r="I246" s="14">
        <v>2.4649999999999999</v>
      </c>
    </row>
    <row r="247" spans="8:9" x14ac:dyDescent="0.2">
      <c r="H247" s="14">
        <v>2.44</v>
      </c>
      <c r="I247" s="14">
        <v>2.395</v>
      </c>
    </row>
    <row r="248" spans="8:9" x14ac:dyDescent="0.2">
      <c r="H248" s="14">
        <v>2.415</v>
      </c>
      <c r="I248" s="14">
        <v>2.34</v>
      </c>
    </row>
    <row r="249" spans="8:9" x14ac:dyDescent="0.2">
      <c r="H249" s="14">
        <v>2.3650000000000002</v>
      </c>
      <c r="I249" s="14">
        <v>2.34</v>
      </c>
    </row>
    <row r="250" spans="8:9" x14ac:dyDescent="0.2">
      <c r="H250" s="14"/>
      <c r="I250" s="14"/>
    </row>
    <row r="251" spans="8:9" x14ac:dyDescent="0.2">
      <c r="H251" s="14"/>
      <c r="I251" s="14"/>
    </row>
    <row r="252" spans="8:9" x14ac:dyDescent="0.2">
      <c r="H252" s="14">
        <v>2.335</v>
      </c>
      <c r="I252" s="14">
        <v>2.37</v>
      </c>
    </row>
    <row r="253" spans="8:9" x14ac:dyDescent="0.2">
      <c r="H253" s="14">
        <v>2.3849999999999998</v>
      </c>
      <c r="I253" s="14">
        <v>2.4</v>
      </c>
    </row>
    <row r="254" spans="8:9" x14ac:dyDescent="0.2">
      <c r="H254" s="14">
        <v>2.415</v>
      </c>
      <c r="I254" s="14">
        <v>2.42</v>
      </c>
    </row>
    <row r="255" spans="8:9" x14ac:dyDescent="0.2">
      <c r="H255" s="14">
        <v>2.4550000000000001</v>
      </c>
      <c r="I255" s="14">
        <v>2.44</v>
      </c>
    </row>
    <row r="256" spans="8:9" x14ac:dyDescent="0.2">
      <c r="H256" s="14">
        <v>2.4300000000000002</v>
      </c>
      <c r="I256" s="14">
        <v>2.52</v>
      </c>
    </row>
    <row r="257" spans="8:9" x14ac:dyDescent="0.2">
      <c r="H257" s="14"/>
      <c r="I257" s="14"/>
    </row>
    <row r="258" spans="8:9" x14ac:dyDescent="0.2">
      <c r="H258" s="14"/>
      <c r="I258" s="14"/>
    </row>
    <row r="259" spans="8:9" x14ac:dyDescent="0.2">
      <c r="H259" s="14">
        <v>2.4350000000000001</v>
      </c>
      <c r="I259" s="14">
        <v>2.57</v>
      </c>
    </row>
    <row r="260" spans="8:9" x14ac:dyDescent="0.2">
      <c r="H260" s="14">
        <v>2.5150000000000001</v>
      </c>
      <c r="I260" s="14">
        <v>2.63</v>
      </c>
    </row>
    <row r="261" spans="8:9" x14ac:dyDescent="0.2">
      <c r="H261" s="14">
        <v>2.61</v>
      </c>
      <c r="I261" s="14">
        <v>2.59</v>
      </c>
    </row>
    <row r="262" spans="8:9" x14ac:dyDescent="0.2">
      <c r="H262" s="14">
        <v>2.6549999999999998</v>
      </c>
      <c r="I262" s="14">
        <v>2.69</v>
      </c>
    </row>
    <row r="263" spans="8:9" x14ac:dyDescent="0.2">
      <c r="H263" s="14">
        <v>2.6349999999999998</v>
      </c>
      <c r="I263" s="14">
        <v>2.67</v>
      </c>
    </row>
    <row r="264" spans="8:9" x14ac:dyDescent="0.2">
      <c r="H264" s="14"/>
      <c r="I264" s="14"/>
    </row>
    <row r="265" spans="8:9" x14ac:dyDescent="0.2">
      <c r="H265" s="14"/>
      <c r="I265" s="14"/>
    </row>
    <row r="266" spans="8:9" x14ac:dyDescent="0.2">
      <c r="H266" s="14">
        <v>2.62</v>
      </c>
      <c r="I266" s="14">
        <v>2.62</v>
      </c>
    </row>
    <row r="267" spans="8:9" x14ac:dyDescent="0.2">
      <c r="H267" s="14">
        <v>2.6850000000000001</v>
      </c>
      <c r="I267" s="14">
        <v>2.54</v>
      </c>
    </row>
    <row r="268" spans="8:9" x14ac:dyDescent="0.2">
      <c r="H268" s="14">
        <v>2.6</v>
      </c>
      <c r="I268" s="14">
        <v>2.5099999999999998</v>
      </c>
    </row>
    <row r="269" spans="8:9" x14ac:dyDescent="0.2">
      <c r="H269" s="14">
        <v>2.4700000000000002</v>
      </c>
      <c r="I269" s="14">
        <v>2.44</v>
      </c>
    </row>
    <row r="270" spans="8:9" x14ac:dyDescent="0.2">
      <c r="H270" s="14"/>
      <c r="I270" s="14"/>
    </row>
    <row r="271" spans="8:9" x14ac:dyDescent="0.2">
      <c r="H271" s="14"/>
      <c r="I271" s="14"/>
    </row>
    <row r="272" spans="8:9" x14ac:dyDescent="0.2">
      <c r="H272" s="14"/>
      <c r="I272" s="14"/>
    </row>
    <row r="273" spans="8:9" x14ac:dyDescent="0.2">
      <c r="H273" s="14">
        <v>2.42</v>
      </c>
      <c r="I273" s="14">
        <v>2.38</v>
      </c>
    </row>
    <row r="274" spans="8:9" x14ac:dyDescent="0.2">
      <c r="H274" s="14">
        <v>2.3849999999999998</v>
      </c>
      <c r="I274" s="14">
        <v>2.42</v>
      </c>
    </row>
    <row r="275" spans="8:9" x14ac:dyDescent="0.2">
      <c r="H275" s="14">
        <v>2.36</v>
      </c>
      <c r="I275" s="14">
        <v>2.38</v>
      </c>
    </row>
    <row r="276" spans="8:9" x14ac:dyDescent="0.2">
      <c r="H276" s="14">
        <v>2.375</v>
      </c>
      <c r="I276" s="14">
        <v>2.36</v>
      </c>
    </row>
    <row r="277" spans="8:9" x14ac:dyDescent="0.2">
      <c r="H277" s="14">
        <v>2.37</v>
      </c>
      <c r="I277" s="14"/>
    </row>
    <row r="278" spans="8:9" x14ac:dyDescent="0.2">
      <c r="H278" s="14">
        <v>2.37</v>
      </c>
      <c r="I278" s="14"/>
    </row>
    <row r="279" spans="8:9" x14ac:dyDescent="0.2">
      <c r="H279" s="14"/>
      <c r="I279" s="14"/>
    </row>
    <row r="280" spans="8:9" x14ac:dyDescent="0.2">
      <c r="H280" s="14">
        <v>2.37</v>
      </c>
      <c r="I280" s="14"/>
    </row>
    <row r="281" spans="8:9" x14ac:dyDescent="0.2">
      <c r="H281" s="14">
        <v>2.375</v>
      </c>
      <c r="I281" s="14">
        <v>2.3199999999999998</v>
      </c>
    </row>
    <row r="282" spans="8:9" x14ac:dyDescent="0.2">
      <c r="H282" s="14">
        <v>2.2999999999999998</v>
      </c>
      <c r="I282" s="14">
        <v>2.2999999999999998</v>
      </c>
    </row>
    <row r="283" spans="8:9" x14ac:dyDescent="0.2">
      <c r="H283" s="14">
        <v>2.36</v>
      </c>
      <c r="I283" s="14">
        <v>2.34</v>
      </c>
    </row>
    <row r="284" spans="8:9" x14ac:dyDescent="0.2">
      <c r="H284" s="14">
        <v>2.3450000000000002</v>
      </c>
      <c r="I284" s="14">
        <v>2.36</v>
      </c>
    </row>
    <row r="285" spans="8:9" x14ac:dyDescent="0.2">
      <c r="H285" s="14"/>
      <c r="I285" s="14"/>
    </row>
    <row r="286" spans="8:9" x14ac:dyDescent="0.2">
      <c r="H286" s="14"/>
      <c r="I286" s="14"/>
    </row>
    <row r="287" spans="8:9" x14ac:dyDescent="0.2">
      <c r="H287" s="14">
        <v>2.33</v>
      </c>
      <c r="I287" s="14">
        <v>2.37</v>
      </c>
    </row>
    <row r="288" spans="8:9" x14ac:dyDescent="0.2">
      <c r="H288" s="14">
        <v>2.35</v>
      </c>
      <c r="I288" s="14">
        <v>2.42</v>
      </c>
    </row>
    <row r="289" spans="8:9" x14ac:dyDescent="0.2">
      <c r="H289" s="14">
        <v>2.38</v>
      </c>
      <c r="I289" s="14">
        <v>2.41</v>
      </c>
    </row>
    <row r="290" spans="8:9" x14ac:dyDescent="0.2">
      <c r="H290" s="14">
        <v>2.39</v>
      </c>
      <c r="I290" s="14">
        <v>2.39</v>
      </c>
    </row>
    <row r="291" spans="8:9" x14ac:dyDescent="0.2">
      <c r="H291" s="14">
        <v>2.3849999999999998</v>
      </c>
      <c r="I291" s="14">
        <v>2.4500000000000002</v>
      </c>
    </row>
    <row r="292" spans="8:9" x14ac:dyDescent="0.2">
      <c r="H292" s="14"/>
      <c r="I292" s="14"/>
    </row>
    <row r="293" spans="8:9" x14ac:dyDescent="0.2">
      <c r="H293" s="14"/>
      <c r="I293" s="14"/>
    </row>
    <row r="294" spans="8:9" x14ac:dyDescent="0.2">
      <c r="H294" s="14">
        <v>2.375</v>
      </c>
      <c r="I294" s="14"/>
    </row>
    <row r="295" spans="8:9" x14ac:dyDescent="0.2">
      <c r="H295" s="14">
        <v>2.375</v>
      </c>
      <c r="I295" s="14">
        <v>2.4700000000000002</v>
      </c>
    </row>
    <row r="296" spans="8:9" x14ac:dyDescent="0.2">
      <c r="H296" s="14">
        <v>2.395</v>
      </c>
      <c r="I296" s="14">
        <v>2.48</v>
      </c>
    </row>
    <row r="297" spans="8:9" x14ac:dyDescent="0.2">
      <c r="H297" s="14">
        <v>2.4049999999999998</v>
      </c>
      <c r="I297" s="14">
        <v>2.56</v>
      </c>
    </row>
    <row r="298" spans="8:9" x14ac:dyDescent="0.2">
      <c r="H298" s="14">
        <v>2.5049999999999999</v>
      </c>
      <c r="I298" s="14">
        <v>2.5099999999999998</v>
      </c>
    </row>
    <row r="299" spans="8:9" x14ac:dyDescent="0.2">
      <c r="H299" s="14"/>
      <c r="I299" s="14"/>
    </row>
    <row r="300" spans="8:9" x14ac:dyDescent="0.2">
      <c r="H300" s="14"/>
      <c r="I300" s="14"/>
    </row>
    <row r="301" spans="8:9" x14ac:dyDescent="0.2">
      <c r="H301" s="14">
        <v>2.5150000000000001</v>
      </c>
      <c r="I301" s="14">
        <v>2.5499999999999998</v>
      </c>
    </row>
    <row r="302" spans="8:9" x14ac:dyDescent="0.2">
      <c r="H302" s="14">
        <v>2.5</v>
      </c>
      <c r="I302" s="14">
        <v>2.58</v>
      </c>
    </row>
    <row r="303" spans="8:9" x14ac:dyDescent="0.2">
      <c r="H303" s="14">
        <v>2.5449999999999999</v>
      </c>
      <c r="I303" s="14">
        <v>2.63</v>
      </c>
    </row>
    <row r="304" spans="8:9" x14ac:dyDescent="0.2">
      <c r="H304" s="14">
        <v>2.58</v>
      </c>
      <c r="I304" s="14">
        <v>2.63</v>
      </c>
    </row>
    <row r="305" spans="8:9" x14ac:dyDescent="0.2">
      <c r="H305" s="14">
        <v>2.5099999999999998</v>
      </c>
      <c r="I305" s="14">
        <v>2.5499999999999998</v>
      </c>
    </row>
    <row r="306" spans="8:9" x14ac:dyDescent="0.2">
      <c r="H306" s="14"/>
      <c r="I306" s="14"/>
    </row>
    <row r="307" spans="8:9" x14ac:dyDescent="0.2">
      <c r="H307" s="14"/>
      <c r="I307" s="14"/>
    </row>
    <row r="308" spans="8:9" x14ac:dyDescent="0.2">
      <c r="H308" s="14">
        <v>2.5550000000000002</v>
      </c>
      <c r="I308" s="14">
        <v>2.5550000000000002</v>
      </c>
    </row>
    <row r="309" spans="8:9" x14ac:dyDescent="0.2">
      <c r="H309" s="14">
        <v>2.65</v>
      </c>
      <c r="I309" s="14">
        <v>2.73</v>
      </c>
    </row>
    <row r="310" spans="8:9" x14ac:dyDescent="0.2">
      <c r="H310" s="14">
        <v>2.7149999999999999</v>
      </c>
      <c r="I310" s="14">
        <v>2.78</v>
      </c>
    </row>
    <row r="311" spans="8:9" x14ac:dyDescent="0.2">
      <c r="H311" s="14">
        <v>2.8</v>
      </c>
      <c r="I311" s="14">
        <v>2.65</v>
      </c>
    </row>
    <row r="312" spans="8:9" x14ac:dyDescent="0.2">
      <c r="H312" s="14">
        <v>2.6749999999999998</v>
      </c>
      <c r="I312" s="14">
        <v>2.72</v>
      </c>
    </row>
    <row r="313" spans="8:9" x14ac:dyDescent="0.2">
      <c r="H313" s="14"/>
      <c r="I313" s="14"/>
    </row>
    <row r="314" spans="8:9" x14ac:dyDescent="0.2">
      <c r="H314" s="14"/>
      <c r="I314" s="14"/>
    </row>
    <row r="315" spans="8:9" x14ac:dyDescent="0.2">
      <c r="H315" s="14">
        <v>2.5950000000000002</v>
      </c>
      <c r="I315" s="14">
        <v>2.57</v>
      </c>
    </row>
    <row r="316" spans="8:9" x14ac:dyDescent="0.2">
      <c r="H316" s="14">
        <v>2.6349999999999998</v>
      </c>
      <c r="I316" s="14">
        <v>2.5499999999999998</v>
      </c>
    </row>
    <row r="317" spans="8:9" x14ac:dyDescent="0.2">
      <c r="H317" s="14">
        <v>2.5449999999999999</v>
      </c>
      <c r="I317" s="14">
        <v>2.56</v>
      </c>
    </row>
    <row r="318" spans="8:9" x14ac:dyDescent="0.2">
      <c r="H318" s="14">
        <v>2.5550000000000002</v>
      </c>
      <c r="I318" s="14">
        <v>2.61</v>
      </c>
    </row>
    <row r="319" spans="8:9" x14ac:dyDescent="0.2">
      <c r="H319" s="14">
        <v>2.5750000000000002</v>
      </c>
      <c r="I319" s="14">
        <v>2.6</v>
      </c>
    </row>
    <row r="320" spans="8:9" x14ac:dyDescent="0.2">
      <c r="H320" s="14"/>
      <c r="I320" s="14"/>
    </row>
    <row r="321" spans="8:9" x14ac:dyDescent="0.2">
      <c r="H321" s="14"/>
      <c r="I321" s="14"/>
    </row>
    <row r="322" spans="8:9" x14ac:dyDescent="0.2">
      <c r="H322" s="14">
        <v>2.57</v>
      </c>
      <c r="I322" s="14">
        <v>2.58</v>
      </c>
    </row>
    <row r="323" spans="8:9" x14ac:dyDescent="0.2">
      <c r="H323" s="14">
        <v>2.5750000000000002</v>
      </c>
      <c r="I323" s="14">
        <v>2.62</v>
      </c>
    </row>
    <row r="324" spans="8:9" x14ac:dyDescent="0.2">
      <c r="H324" s="14">
        <v>2.6</v>
      </c>
      <c r="I324" s="14">
        <v>2.64</v>
      </c>
    </row>
    <row r="325" spans="8:9" x14ac:dyDescent="0.2">
      <c r="H325" s="14">
        <v>2.625</v>
      </c>
      <c r="I325" s="14">
        <v>2.66</v>
      </c>
    </row>
    <row r="326" spans="8:9" x14ac:dyDescent="0.2">
      <c r="H326" s="14">
        <v>2.62</v>
      </c>
      <c r="I326" s="14">
        <v>2.67</v>
      </c>
    </row>
    <row r="327" spans="8:9" x14ac:dyDescent="0.2">
      <c r="H327" s="14"/>
      <c r="I327" s="14"/>
    </row>
    <row r="328" spans="8:9" x14ac:dyDescent="0.2">
      <c r="H328" s="14"/>
      <c r="I328" s="14"/>
    </row>
    <row r="329" spans="8:9" x14ac:dyDescent="0.2">
      <c r="H329" s="14"/>
      <c r="I329" s="14"/>
    </row>
    <row r="330" spans="8:9" x14ac:dyDescent="0.2">
      <c r="H330" s="14">
        <v>2.645</v>
      </c>
      <c r="I330" s="14">
        <v>2.62</v>
      </c>
    </row>
    <row r="331" spans="8:9" x14ac:dyDescent="0.2">
      <c r="H331" s="14">
        <v>2.63</v>
      </c>
      <c r="I331" s="14">
        <v>2.61</v>
      </c>
    </row>
    <row r="332" spans="8:9" x14ac:dyDescent="0.2">
      <c r="H332" s="14">
        <v>2.5950000000000002</v>
      </c>
      <c r="I332" s="14">
        <v>2.61</v>
      </c>
    </row>
    <row r="333" spans="8:9" x14ac:dyDescent="0.2">
      <c r="H333" s="14">
        <v>2.61</v>
      </c>
      <c r="I333" s="14">
        <v>2.64</v>
      </c>
    </row>
    <row r="334" spans="8:9" x14ac:dyDescent="0.2">
      <c r="H334" s="14"/>
      <c r="I334" s="14"/>
    </row>
    <row r="335" spans="8:9" x14ac:dyDescent="0.2">
      <c r="H335" s="14"/>
      <c r="I335" s="14"/>
    </row>
    <row r="336" spans="8:9" x14ac:dyDescent="0.2">
      <c r="H336" s="14">
        <v>2.6</v>
      </c>
      <c r="I336" s="14">
        <v>2.61</v>
      </c>
    </row>
    <row r="337" spans="8:9" x14ac:dyDescent="0.2">
      <c r="H337" s="14">
        <v>2.61</v>
      </c>
      <c r="I337" s="14">
        <v>2.61</v>
      </c>
    </row>
    <row r="338" spans="8:9" x14ac:dyDescent="0.2">
      <c r="H338" s="14">
        <v>2.67</v>
      </c>
      <c r="I338" s="14">
        <v>2.78</v>
      </c>
    </row>
    <row r="339" spans="8:9" x14ac:dyDescent="0.2">
      <c r="H339" s="14">
        <v>2.7450000000000001</v>
      </c>
      <c r="I339" s="14">
        <v>2.79</v>
      </c>
    </row>
    <row r="340" spans="8:9" x14ac:dyDescent="0.2">
      <c r="H340" s="14">
        <v>2.79</v>
      </c>
      <c r="I340" s="14">
        <v>2.82</v>
      </c>
    </row>
    <row r="341" spans="8:9" x14ac:dyDescent="0.2">
      <c r="H341" s="14"/>
      <c r="I341" s="14"/>
    </row>
    <row r="342" spans="8:9" x14ac:dyDescent="0.2">
      <c r="H342" s="14"/>
      <c r="I342" s="14"/>
    </row>
    <row r="343" spans="8:9" x14ac:dyDescent="0.2">
      <c r="H343" s="14">
        <v>2.75</v>
      </c>
      <c r="I343" s="14">
        <v>2.88</v>
      </c>
    </row>
    <row r="344" spans="8:9" x14ac:dyDescent="0.2">
      <c r="H344" s="14">
        <v>2.86</v>
      </c>
      <c r="I344" s="14">
        <v>2.85</v>
      </c>
    </row>
    <row r="345" spans="8:9" x14ac:dyDescent="0.2">
      <c r="H345" s="14">
        <v>2.915</v>
      </c>
      <c r="I345" s="14">
        <v>2.8</v>
      </c>
    </row>
    <row r="346" spans="8:9" x14ac:dyDescent="0.2">
      <c r="H346" s="14">
        <v>2.855</v>
      </c>
      <c r="I346" s="14">
        <v>2.82</v>
      </c>
    </row>
    <row r="347" spans="8:9" x14ac:dyDescent="0.2">
      <c r="H347" s="14">
        <v>2.7749999999999999</v>
      </c>
      <c r="I347" s="14">
        <v>2.84</v>
      </c>
    </row>
    <row r="348" spans="8:9" x14ac:dyDescent="0.2">
      <c r="H348" s="14"/>
      <c r="I348" s="14"/>
    </row>
    <row r="349" spans="8:9" x14ac:dyDescent="0.2">
      <c r="H349" s="14"/>
      <c r="I349" s="14"/>
    </row>
    <row r="350" spans="8:9" x14ac:dyDescent="0.2">
      <c r="H350" s="14">
        <v>2.8250000000000002</v>
      </c>
      <c r="I350" s="14">
        <v>2.8650000000000002</v>
      </c>
    </row>
    <row r="351" spans="8:9" x14ac:dyDescent="0.2">
      <c r="H351" s="14">
        <v>2.85</v>
      </c>
      <c r="I351" s="14">
        <v>2.85</v>
      </c>
    </row>
    <row r="352" spans="8:9" x14ac:dyDescent="0.2">
      <c r="H352" s="14">
        <v>2.8450000000000002</v>
      </c>
      <c r="I352" s="14">
        <v>2.9</v>
      </c>
    </row>
    <row r="353" spans="8:9" x14ac:dyDescent="0.2">
      <c r="H353" s="14">
        <v>2.835</v>
      </c>
      <c r="I353" s="14">
        <v>2.86</v>
      </c>
    </row>
    <row r="354" spans="8:9" x14ac:dyDescent="0.2">
      <c r="H354" s="14">
        <v>2.8450000000000002</v>
      </c>
      <c r="I354" s="14">
        <v>2.835</v>
      </c>
    </row>
    <row r="355" spans="8:9" x14ac:dyDescent="0.2">
      <c r="H355" s="14"/>
      <c r="I355" s="14"/>
    </row>
    <row r="356" spans="8:9" x14ac:dyDescent="0.2">
      <c r="H356" s="14"/>
      <c r="I356" s="14"/>
    </row>
    <row r="357" spans="8:9" x14ac:dyDescent="0.2">
      <c r="H357" s="14">
        <v>2.73</v>
      </c>
      <c r="I357" s="14">
        <v>2.82</v>
      </c>
    </row>
    <row r="358" spans="8:9" x14ac:dyDescent="0.2">
      <c r="H358" s="14">
        <v>2.84</v>
      </c>
      <c r="I358" s="14">
        <v>2.86</v>
      </c>
    </row>
    <row r="359" spans="8:9" x14ac:dyDescent="0.2">
      <c r="H359" s="14">
        <v>2.86</v>
      </c>
      <c r="I359" s="14">
        <v>2.89</v>
      </c>
    </row>
    <row r="360" spans="8:9" x14ac:dyDescent="0.2">
      <c r="H360" s="14">
        <v>2.88</v>
      </c>
      <c r="I360" s="14">
        <v>2.92</v>
      </c>
    </row>
    <row r="361" spans="8:9" x14ac:dyDescent="0.2">
      <c r="H361" s="14">
        <v>2.895</v>
      </c>
      <c r="I361" s="14">
        <v>2.93</v>
      </c>
    </row>
    <row r="362" spans="8:9" x14ac:dyDescent="0.2">
      <c r="H362" s="14"/>
      <c r="I362" s="14"/>
    </row>
    <row r="363" spans="8:9" x14ac:dyDescent="0.2">
      <c r="H363" s="14"/>
      <c r="I363" s="14"/>
    </row>
    <row r="364" spans="8:9" x14ac:dyDescent="0.2">
      <c r="H364" s="14">
        <v>2.895</v>
      </c>
      <c r="I364" s="14">
        <v>3.02</v>
      </c>
    </row>
    <row r="365" spans="8:9" x14ac:dyDescent="0.2">
      <c r="H365" s="14">
        <v>2.93</v>
      </c>
      <c r="I365" s="14">
        <v>3.05</v>
      </c>
    </row>
    <row r="366" spans="8:9" x14ac:dyDescent="0.2">
      <c r="H366" s="14">
        <v>3.0249999999999999</v>
      </c>
      <c r="I366" s="14">
        <v>3.02</v>
      </c>
    </row>
    <row r="367" spans="8:9" x14ac:dyDescent="0.2">
      <c r="H367" s="14">
        <v>3.0249999999999999</v>
      </c>
      <c r="I367" s="14">
        <v>3</v>
      </c>
    </row>
    <row r="368" spans="8:9" x14ac:dyDescent="0.2">
      <c r="H368" s="14">
        <v>2.9750000000000001</v>
      </c>
      <c r="I368" s="14">
        <v>3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Curves</vt:lpstr>
      <vt:lpstr>PV Curves</vt:lpstr>
      <vt:lpstr>Sheet2</vt:lpstr>
      <vt:lpstr>Curves!Date</vt:lpstr>
      <vt:lpstr>'PV Curves'!date</vt:lpstr>
      <vt:lpstr>Curves!PVfactors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cp:lastPrinted>2000-09-06T20:48:07Z</cp:lastPrinted>
  <dcterms:created xsi:type="dcterms:W3CDTF">2000-09-06T20:12:05Z</dcterms:created>
  <dcterms:modified xsi:type="dcterms:W3CDTF">2023-09-16T21:29:25Z</dcterms:modified>
</cp:coreProperties>
</file>