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1037993-0BEC-4053-827A-EB7F6F2E374C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Sheet1!$A$1:$AB$102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E39" i="1"/>
  <c r="E40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E85" i="1"/>
  <c r="E86" i="1"/>
  <c r="E87" i="1"/>
  <c r="E88" i="1"/>
  <c r="E89" i="1"/>
  <c r="E90" i="1"/>
  <c r="E91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E93" i="1"/>
  <c r="E94" i="1"/>
  <c r="E95" i="1"/>
  <c r="E96" i="1"/>
  <c r="D97" i="1"/>
  <c r="E97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E98" i="1"/>
  <c r="F98" i="1"/>
  <c r="G98" i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E99" i="1"/>
  <c r="E100" i="1"/>
  <c r="D101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</calcChain>
</file>

<file path=xl/sharedStrings.xml><?xml version="1.0" encoding="utf-8"?>
<sst xmlns="http://schemas.openxmlformats.org/spreadsheetml/2006/main" count="137" uniqueCount="122">
  <si>
    <t>na</t>
  </si>
  <si>
    <t>West</t>
  </si>
  <si>
    <t>Kern</t>
  </si>
  <si>
    <t>Kern*</t>
  </si>
  <si>
    <t>North Midway Cogeneration Plant</t>
  </si>
  <si>
    <t>S. MIDWAY-Aera</t>
  </si>
  <si>
    <t>McKittrick Cogen</t>
  </si>
  <si>
    <t>KERN RIVER</t>
  </si>
  <si>
    <t>N. KERN RIVER</t>
  </si>
  <si>
    <t>Sycamore Cogeneration Company</t>
  </si>
  <si>
    <t>U S Borax Incorporated</t>
  </si>
  <si>
    <t>Midway Sunset Cogeneration Co</t>
  </si>
  <si>
    <t>Oxford Cogeneration Facility</t>
  </si>
  <si>
    <t>Allen</t>
  </si>
  <si>
    <t>Kern Front</t>
  </si>
  <si>
    <t>Mid Set Cogeneration Company</t>
  </si>
  <si>
    <t>Coolwater Generating Station</t>
  </si>
  <si>
    <t>Bear Mountain Cogen</t>
  </si>
  <si>
    <t>Kern River Eastridge</t>
  </si>
  <si>
    <t>S.E. KERN RIVER</t>
  </si>
  <si>
    <t>Chevron Taft 26C</t>
  </si>
  <si>
    <t>Mojave</t>
  </si>
  <si>
    <t>Mojave*</t>
  </si>
  <si>
    <t>MIDWAY, SANTA FE</t>
  </si>
  <si>
    <t>MIDWAY MIDSET, TEXACO</t>
  </si>
  <si>
    <t>NORTH KERN RIVER, SHELL</t>
  </si>
  <si>
    <t>BEAR MOUNTAIN, DESTEC</t>
  </si>
  <si>
    <t>KERN RIVER, CHEVRON</t>
  </si>
  <si>
    <t>S.E. KERN RIVER, SHELL</t>
  </si>
  <si>
    <t>BORON, U.S. BORAX</t>
  </si>
  <si>
    <t>SYCAMORE, TEXACO</t>
  </si>
  <si>
    <t>MCKITTRICK, DESTEC</t>
  </si>
  <si>
    <t>MT. POSO, SHELL</t>
  </si>
  <si>
    <t>NORTH MIDWAY, MOBIL</t>
  </si>
  <si>
    <t>KERN FRONT, DESTEC</t>
  </si>
  <si>
    <t>KERN RIVER, SANTA FE</t>
  </si>
  <si>
    <t>OXFORD, ARCO</t>
  </si>
  <si>
    <t>TEHACHAPI-CUMMINGS</t>
  </si>
  <si>
    <t>Transwestern</t>
  </si>
  <si>
    <t>TW*</t>
  </si>
  <si>
    <t>Calpine S. Pt.</t>
  </si>
  <si>
    <t>Citizens-Griffith</t>
  </si>
  <si>
    <t>El Paso</t>
  </si>
  <si>
    <t>El Paso*</t>
  </si>
  <si>
    <t>OXFORD LEASE</t>
  </si>
  <si>
    <t>MOBIL TORRANCE REFINERY</t>
  </si>
  <si>
    <t>FEE C LEASE</t>
  </si>
  <si>
    <t>FEE A/B LEASE</t>
  </si>
  <si>
    <t>Salt River</t>
  </si>
  <si>
    <t>AZ ELECTRIC CO-OP</t>
  </si>
  <si>
    <t>AJO POWER PLANT</t>
  </si>
  <si>
    <t>Agua Fria</t>
  </si>
  <si>
    <t>PHOENIX POWER PLANT</t>
  </si>
  <si>
    <t>Santan</t>
  </si>
  <si>
    <t>West Phoenix</t>
  </si>
  <si>
    <t>SAGUARO POWER PLANT</t>
  </si>
  <si>
    <t>SAN MANUEL POWER PLANT</t>
  </si>
  <si>
    <t>Yucca</t>
  </si>
  <si>
    <t>SANTAN POWER PLT</t>
  </si>
  <si>
    <t>W PHOENIX PP LOW FLOW</t>
  </si>
  <si>
    <t>WEST PHOENIX POWER PLANT</t>
  </si>
  <si>
    <t>Ocotillo</t>
  </si>
  <si>
    <t>Saguaro</t>
  </si>
  <si>
    <t>POWER PLANT 3 &amp; 4 DEDUCT</t>
  </si>
  <si>
    <t>POWER PLANT</t>
  </si>
  <si>
    <t>HAYDEN POWER PLANT</t>
  </si>
  <si>
    <t>Yuma Cogeneration Assoc.</t>
  </si>
  <si>
    <t>JUNCTION POWER PLANT</t>
  </si>
  <si>
    <t>WARREN DIESEL POWER PLANT</t>
  </si>
  <si>
    <t>ARIZ ELEC CO-OP 20-552</t>
  </si>
  <si>
    <t>HAYDEN POW. PLT. 30-048</t>
  </si>
  <si>
    <t>MORENCI SMELTER &amp; PP</t>
  </si>
  <si>
    <t>OCOTILLO POWER PLANT</t>
  </si>
  <si>
    <t>Kyrene</t>
  </si>
  <si>
    <t>CURTISS PLANT</t>
  </si>
  <si>
    <t>APS PHOENIX</t>
  </si>
  <si>
    <t>HAYDEN SMELTER</t>
  </si>
  <si>
    <t>Miami Plant</t>
  </si>
  <si>
    <t>DOUGLAS PLANT</t>
  </si>
  <si>
    <t>PIMALCO PLANT</t>
  </si>
  <si>
    <t>Desert Basin</t>
  </si>
  <si>
    <t>Chino Mines Company</t>
  </si>
  <si>
    <t>Hidalgo Smelter</t>
  </si>
  <si>
    <t>Rio Grande</t>
  </si>
  <si>
    <t>Ciniza Refinery</t>
  </si>
  <si>
    <t>Lordsburg</t>
  </si>
  <si>
    <t>NWPL</t>
  </si>
  <si>
    <t>NWPL*</t>
  </si>
  <si>
    <t>RATHDRUM GENERATING TAP</t>
  </si>
  <si>
    <t>COYOTE SP. EXT. MTR.</t>
  </si>
  <si>
    <t>KLAMATH COGENERATION</t>
  </si>
  <si>
    <t>RIVER ROAD</t>
  </si>
  <si>
    <t>KN</t>
  </si>
  <si>
    <t>KN*</t>
  </si>
  <si>
    <t>CASPER MAIN FUEL (NGC)</t>
  </si>
  <si>
    <t>SHARON SPRINGS PP</t>
  </si>
  <si>
    <t>West Total</t>
  </si>
  <si>
    <t>Gas Fired Generation1 Total</t>
  </si>
  <si>
    <t>End</t>
  </si>
  <si>
    <t>Gas Fired Generation1</t>
  </si>
  <si>
    <t>Maximum</t>
  </si>
  <si>
    <t>Capacity</t>
  </si>
  <si>
    <t>Change</t>
  </si>
  <si>
    <t>Thu</t>
  </si>
  <si>
    <t>Wed</t>
  </si>
  <si>
    <t>Tue</t>
  </si>
  <si>
    <t>Mon</t>
  </si>
  <si>
    <t>Sun</t>
  </si>
  <si>
    <t>Sat</t>
  </si>
  <si>
    <t>Fri</t>
  </si>
  <si>
    <t>MTD Avg</t>
  </si>
  <si>
    <t>Prior Mo Avg</t>
  </si>
  <si>
    <t>Month-2 Avg</t>
  </si>
  <si>
    <t>Canyon</t>
  </si>
  <si>
    <t>Kelso</t>
  </si>
  <si>
    <t>Bellingham</t>
  </si>
  <si>
    <t>Total</t>
  </si>
  <si>
    <t>PGT</t>
  </si>
  <si>
    <t>Klamath Falls</t>
  </si>
  <si>
    <t>South Hermiston</t>
  </si>
  <si>
    <t>Coyote</t>
  </si>
  <si>
    <t>Rathdrum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</si>
</sst>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mm\ d\,\ yyyy"/>
  </numFmts>
  <fonts count="5" x14ac:knownFonts="1">
    <font>
      <sz val="10"/>
      <name val="Arial"/>
    </font>
    <font>
      <b/>
      <sz val="8"/>
      <name val="Arial"/>
      <family val="2"/>
    </font>
    <font>
      <sz val="8"/>
      <name val="Arial"/>
      <family val="2"/>
    </font>
    <font>
      <sz val="8"/>
      <color indexed="12"/>
      <name val="Arial"/>
      <family val="2"/>
    </font>
    <font>
      <b/>
      <sz val="1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38" fontId="2" fillId="0" borderId="1" xfId="0" applyNumberFormat="1" applyFont="1" applyBorder="1" applyAlignment="1">
      <alignment horizontal="center"/>
    </xf>
    <xf numFmtId="38" fontId="2" fillId="0" borderId="8" xfId="0" applyNumberFormat="1" applyFont="1" applyBorder="1" applyAlignment="1">
      <alignment horizontal="center"/>
    </xf>
    <xf numFmtId="38" fontId="2" fillId="0" borderId="2" xfId="0" applyNumberFormat="1" applyFont="1" applyBorder="1" applyAlignment="1">
      <alignment horizontal="center"/>
    </xf>
    <xf numFmtId="38" fontId="2" fillId="0" borderId="9" xfId="0" applyNumberFormat="1" applyFont="1" applyBorder="1" applyAlignment="1">
      <alignment horizontal="center"/>
    </xf>
    <xf numFmtId="38" fontId="2" fillId="0" borderId="3" xfId="0" applyNumberFormat="1" applyFont="1" applyBorder="1" applyAlignment="1">
      <alignment horizontal="center"/>
    </xf>
    <xf numFmtId="38" fontId="2" fillId="0" borderId="10" xfId="0" applyNumberFormat="1" applyFont="1" applyBorder="1" applyAlignment="1">
      <alignment horizontal="center"/>
    </xf>
    <xf numFmtId="38" fontId="2" fillId="0" borderId="0" xfId="0" applyNumberFormat="1" applyFont="1" applyBorder="1" applyAlignment="1">
      <alignment horizontal="center"/>
    </xf>
    <xf numFmtId="38" fontId="2" fillId="0" borderId="11" xfId="0" applyNumberFormat="1" applyFont="1" applyBorder="1" applyAlignment="1">
      <alignment horizontal="center"/>
    </xf>
    <xf numFmtId="38" fontId="2" fillId="0" borderId="4" xfId="0" applyNumberFormat="1" applyFont="1" applyBorder="1" applyAlignment="1">
      <alignment horizontal="center"/>
    </xf>
    <xf numFmtId="38" fontId="2" fillId="0" borderId="12" xfId="0" applyNumberFormat="1" applyFont="1" applyBorder="1" applyAlignment="1">
      <alignment horizontal="center"/>
    </xf>
    <xf numFmtId="38" fontId="2" fillId="0" borderId="13" xfId="0" applyNumberFormat="1" applyFont="1" applyBorder="1" applyAlignment="1">
      <alignment horizontal="center"/>
    </xf>
    <xf numFmtId="38" fontId="2" fillId="0" borderId="14" xfId="0" applyNumberFormat="1" applyFont="1" applyBorder="1" applyAlignment="1">
      <alignment horizontal="center"/>
    </xf>
    <xf numFmtId="38" fontId="1" fillId="2" borderId="15" xfId="0" applyNumberFormat="1" applyFont="1" applyFill="1" applyBorder="1" applyAlignment="1">
      <alignment horizontal="center"/>
    </xf>
    <xf numFmtId="38" fontId="1" fillId="2" borderId="5" xfId="0" applyNumberFormat="1" applyFont="1" applyFill="1" applyBorder="1" applyAlignment="1">
      <alignment horizontal="center"/>
    </xf>
    <xf numFmtId="38" fontId="1" fillId="2" borderId="7" xfId="0" applyNumberFormat="1" applyFont="1" applyFill="1" applyBorder="1" applyAlignment="1">
      <alignment horizontal="center"/>
    </xf>
    <xf numFmtId="38" fontId="1" fillId="2" borderId="6" xfId="0" applyNumberFormat="1" applyFont="1" applyFill="1" applyBorder="1" applyAlignment="1">
      <alignment horizontal="center"/>
    </xf>
    <xf numFmtId="38" fontId="1" fillId="3" borderId="15" xfId="0" applyNumberFormat="1" applyFont="1" applyFill="1" applyBorder="1" applyAlignment="1">
      <alignment horizontal="center"/>
    </xf>
    <xf numFmtId="38" fontId="1" fillId="3" borderId="5" xfId="0" applyNumberFormat="1" applyFont="1" applyFill="1" applyBorder="1" applyAlignment="1">
      <alignment horizontal="center"/>
    </xf>
    <xf numFmtId="38" fontId="1" fillId="3" borderId="7" xfId="0" applyNumberFormat="1" applyFont="1" applyFill="1" applyBorder="1" applyAlignment="1">
      <alignment horizontal="center"/>
    </xf>
    <xf numFmtId="38" fontId="1" fillId="3" borderId="6" xfId="0" applyNumberFormat="1" applyFont="1" applyFill="1" applyBorder="1" applyAlignment="1">
      <alignment horizontal="center"/>
    </xf>
    <xf numFmtId="0" fontId="1" fillId="3" borderId="5" xfId="0" applyFont="1" applyFill="1" applyBorder="1" applyAlignment="1">
      <alignment horizontal="left"/>
    </xf>
    <xf numFmtId="0" fontId="1" fillId="0" borderId="6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38" fontId="1" fillId="0" borderId="1" xfId="0" applyNumberFormat="1" applyFont="1" applyBorder="1" applyAlignment="1">
      <alignment horizontal="center"/>
    </xf>
    <xf numFmtId="38" fontId="1" fillId="0" borderId="2" xfId="0" applyNumberFormat="1" applyFont="1" applyBorder="1" applyAlignment="1">
      <alignment horizontal="center"/>
    </xf>
    <xf numFmtId="38" fontId="1" fillId="0" borderId="9" xfId="0" applyNumberFormat="1" applyFont="1" applyBorder="1" applyAlignment="1">
      <alignment horizontal="center"/>
    </xf>
    <xf numFmtId="38" fontId="1" fillId="0" borderId="8" xfId="0" applyNumberFormat="1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38" fontId="1" fillId="0" borderId="4" xfId="0" applyNumberFormat="1" applyFont="1" applyBorder="1" applyAlignment="1">
      <alignment horizontal="center"/>
    </xf>
    <xf numFmtId="16" fontId="1" fillId="0" borderId="13" xfId="0" applyNumberFormat="1" applyFont="1" applyBorder="1" applyAlignment="1">
      <alignment horizontal="center"/>
    </xf>
    <xf numFmtId="16" fontId="1" fillId="0" borderId="14" xfId="0" applyNumberFormat="1" applyFont="1" applyBorder="1" applyAlignment="1">
      <alignment horizontal="center"/>
    </xf>
    <xf numFmtId="17" fontId="1" fillId="0" borderId="12" xfId="0" applyNumberFormat="1" applyFont="1" applyBorder="1" applyAlignment="1">
      <alignment horizontal="center"/>
    </xf>
    <xf numFmtId="17" fontId="1" fillId="0" borderId="4" xfId="0" applyNumberFormat="1" applyFont="1" applyBorder="1" applyAlignment="1">
      <alignment horizontal="center"/>
    </xf>
    <xf numFmtId="17" fontId="1" fillId="0" borderId="14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38" fontId="1" fillId="0" borderId="12" xfId="0" applyNumberFormat="1" applyFont="1" applyBorder="1" applyAlignment="1">
      <alignment horizontal="center"/>
    </xf>
    <xf numFmtId="38" fontId="1" fillId="0" borderId="13" xfId="0" applyNumberFormat="1" applyFont="1" applyBorder="1" applyAlignment="1">
      <alignment horizontal="center"/>
    </xf>
    <xf numFmtId="38" fontId="1" fillId="0" borderId="14" xfId="0" applyNumberFormat="1" applyFont="1" applyBorder="1" applyAlignment="1">
      <alignment horizontal="center"/>
    </xf>
    <xf numFmtId="164" fontId="1" fillId="0" borderId="5" xfId="0" applyNumberFormat="1" applyFont="1" applyBorder="1" applyAlignment="1">
      <alignment horizontal="center"/>
    </xf>
    <xf numFmtId="164" fontId="1" fillId="0" borderId="7" xfId="0" applyNumberFormat="1" applyFont="1" applyBorder="1" applyAlignment="1">
      <alignment horizontal="center"/>
    </xf>
    <xf numFmtId="164" fontId="1" fillId="0" borderId="6" xfId="0" applyNumberFormat="1" applyFont="1" applyBorder="1" applyAlignment="1">
      <alignment horizontal="center"/>
    </xf>
    <xf numFmtId="38" fontId="4" fillId="0" borderId="5" xfId="0" applyNumberFormat="1" applyFont="1" applyBorder="1" applyAlignment="1">
      <alignment horizontal="center"/>
    </xf>
    <xf numFmtId="38" fontId="4" fillId="0" borderId="7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Z103"/>
  <sheetViews>
    <sheetView tabSelected="1" workbookViewId="0">
      <pane xSplit="3" ySplit="3" topLeftCell="D4" activePane="bottomRight" state="frozen"/>
      <selection pane="topRight" activeCell="D1" sqref="D1"/>
      <selection pane="bottomLeft" activeCell="A4" sqref="A4"/>
      <selection pane="bottomRight" sqref="A1:C1"/>
    </sheetView>
  </sheetViews>
  <sheetFormatPr defaultRowHeight="11.25" x14ac:dyDescent="0.2"/>
  <cols>
    <col min="1" max="2" width="12.7109375" style="4" customWidth="1"/>
    <col min="3" max="3" width="14.7109375" style="4" customWidth="1"/>
    <col min="4" max="4" width="8.7109375" style="4" customWidth="1"/>
    <col min="5" max="5" width="7" style="4" hidden="1" customWidth="1"/>
    <col min="6" max="26" width="8.42578125" style="4" customWidth="1"/>
    <col min="27" max="27" width="11.140625" style="4" bestFit="1" customWidth="1"/>
    <col min="28" max="28" width="10.85546875" style="4" bestFit="1" customWidth="1"/>
    <col min="29" max="29" width="1.7109375" style="4" customWidth="1"/>
    <col min="30" max="16384" width="9.140625" style="4"/>
  </cols>
  <sheetData>
    <row r="1" spans="1:130" ht="18" customHeight="1" x14ac:dyDescent="0.25">
      <c r="A1" s="57">
        <v>37200</v>
      </c>
      <c r="B1" s="58"/>
      <c r="C1" s="59"/>
      <c r="D1" s="60" t="s">
        <v>99</v>
      </c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  <c r="W1" s="61"/>
      <c r="X1" s="61"/>
      <c r="Y1" s="61"/>
      <c r="Z1" s="61"/>
      <c r="AA1" s="61"/>
      <c r="AB1" s="36"/>
      <c r="DZ1" s="4" t="s">
        <v>98</v>
      </c>
    </row>
    <row r="2" spans="1:130" x14ac:dyDescent="0.2">
      <c r="A2" s="37"/>
      <c r="B2" s="38"/>
      <c r="C2" s="39"/>
      <c r="D2" s="40" t="s">
        <v>100</v>
      </c>
      <c r="E2" s="40"/>
      <c r="F2" s="41" t="s">
        <v>106</v>
      </c>
      <c r="G2" s="41" t="s">
        <v>107</v>
      </c>
      <c r="H2" s="41" t="s">
        <v>108</v>
      </c>
      <c r="I2" s="41" t="s">
        <v>109</v>
      </c>
      <c r="J2" s="41" t="s">
        <v>103</v>
      </c>
      <c r="K2" s="41" t="s">
        <v>104</v>
      </c>
      <c r="L2" s="41" t="s">
        <v>105</v>
      </c>
      <c r="M2" s="41" t="s">
        <v>106</v>
      </c>
      <c r="N2" s="41" t="s">
        <v>107</v>
      </c>
      <c r="O2" s="41" t="s">
        <v>108</v>
      </c>
      <c r="P2" s="41" t="s">
        <v>109</v>
      </c>
      <c r="Q2" s="41" t="s">
        <v>103</v>
      </c>
      <c r="R2" s="41" t="s">
        <v>104</v>
      </c>
      <c r="S2" s="41" t="s">
        <v>105</v>
      </c>
      <c r="T2" s="41" t="s">
        <v>106</v>
      </c>
      <c r="U2" s="41" t="s">
        <v>107</v>
      </c>
      <c r="V2" s="41" t="s">
        <v>108</v>
      </c>
      <c r="W2" s="41" t="s">
        <v>109</v>
      </c>
      <c r="X2" s="41" t="s">
        <v>103</v>
      </c>
      <c r="Y2" s="42" t="s">
        <v>104</v>
      </c>
      <c r="Z2" s="43" t="s">
        <v>110</v>
      </c>
      <c r="AA2" s="40" t="s">
        <v>111</v>
      </c>
      <c r="AB2" s="42" t="s">
        <v>112</v>
      </c>
    </row>
    <row r="3" spans="1:130" x14ac:dyDescent="0.2">
      <c r="A3" s="44"/>
      <c r="B3" s="45"/>
      <c r="C3" s="46"/>
      <c r="D3" s="47" t="s">
        <v>101</v>
      </c>
      <c r="E3" s="47" t="s">
        <v>102</v>
      </c>
      <c r="F3" s="48">
        <v>37200</v>
      </c>
      <c r="G3" s="48">
        <v>37199</v>
      </c>
      <c r="H3" s="48">
        <v>37198</v>
      </c>
      <c r="I3" s="48">
        <v>37197</v>
      </c>
      <c r="J3" s="48">
        <v>37196</v>
      </c>
      <c r="K3" s="48">
        <v>37195</v>
      </c>
      <c r="L3" s="48">
        <v>37194</v>
      </c>
      <c r="M3" s="48">
        <v>37193</v>
      </c>
      <c r="N3" s="48">
        <v>37192</v>
      </c>
      <c r="O3" s="48">
        <v>37191</v>
      </c>
      <c r="P3" s="48">
        <v>37190</v>
      </c>
      <c r="Q3" s="48">
        <v>37189</v>
      </c>
      <c r="R3" s="48">
        <v>37188</v>
      </c>
      <c r="S3" s="48">
        <v>37187</v>
      </c>
      <c r="T3" s="48">
        <v>37186</v>
      </c>
      <c r="U3" s="48">
        <v>37185</v>
      </c>
      <c r="V3" s="48">
        <v>37184</v>
      </c>
      <c r="W3" s="48">
        <v>37183</v>
      </c>
      <c r="X3" s="48">
        <v>37182</v>
      </c>
      <c r="Y3" s="49">
        <v>37181</v>
      </c>
      <c r="Z3" s="50">
        <v>37200</v>
      </c>
      <c r="AA3" s="51">
        <v>37169</v>
      </c>
      <c r="AB3" s="52">
        <v>37139</v>
      </c>
    </row>
    <row r="4" spans="1:130" x14ac:dyDescent="0.2">
      <c r="A4" s="1" t="s">
        <v>1</v>
      </c>
      <c r="B4" s="2" t="s">
        <v>2</v>
      </c>
      <c r="C4" s="2" t="s">
        <v>3</v>
      </c>
      <c r="D4" s="15"/>
      <c r="E4" s="16">
        <f>IF(ISERROR($F4-$G4), "na", ($F4-$G4))</f>
        <v>-1342</v>
      </c>
      <c r="F4" s="16">
        <f>SUM(F$5:F$21)</f>
        <v>273429</v>
      </c>
      <c r="G4" s="17">
        <f t="shared" ref="G4:AB4" si="0">SUM(G$5:G$21)</f>
        <v>274771</v>
      </c>
      <c r="H4" s="17">
        <f t="shared" si="0"/>
        <v>275924</v>
      </c>
      <c r="I4" s="17">
        <f t="shared" si="0"/>
        <v>296013</v>
      </c>
      <c r="J4" s="17">
        <f t="shared" si="0"/>
        <v>290926</v>
      </c>
      <c r="K4" s="17">
        <f t="shared" si="0"/>
        <v>306488</v>
      </c>
      <c r="L4" s="17">
        <f t="shared" si="0"/>
        <v>299976</v>
      </c>
      <c r="M4" s="17">
        <f t="shared" si="0"/>
        <v>293654</v>
      </c>
      <c r="N4" s="17">
        <f t="shared" si="0"/>
        <v>271850</v>
      </c>
      <c r="O4" s="17">
        <f t="shared" si="0"/>
        <v>284496</v>
      </c>
      <c r="P4" s="17">
        <f t="shared" si="0"/>
        <v>314930</v>
      </c>
      <c r="Q4" s="17">
        <f t="shared" si="0"/>
        <v>301103</v>
      </c>
      <c r="R4" s="17">
        <f t="shared" si="0"/>
        <v>336461</v>
      </c>
      <c r="S4" s="17">
        <f t="shared" si="0"/>
        <v>314430</v>
      </c>
      <c r="T4" s="17">
        <f t="shared" si="0"/>
        <v>293928</v>
      </c>
      <c r="U4" s="17">
        <f t="shared" si="0"/>
        <v>313234</v>
      </c>
      <c r="V4" s="17">
        <f t="shared" si="0"/>
        <v>290334</v>
      </c>
      <c r="W4" s="17">
        <f t="shared" si="0"/>
        <v>277776</v>
      </c>
      <c r="X4" s="17">
        <f t="shared" si="0"/>
        <v>331157</v>
      </c>
      <c r="Y4" s="18">
        <f t="shared" si="0"/>
        <v>273684</v>
      </c>
      <c r="Z4" s="15">
        <f t="shared" si="0"/>
        <v>284410</v>
      </c>
      <c r="AA4" s="15">
        <f t="shared" si="0"/>
        <v>308736</v>
      </c>
      <c r="AB4" s="15">
        <f t="shared" si="0"/>
        <v>326161</v>
      </c>
    </row>
    <row r="5" spans="1:130" hidden="1" x14ac:dyDescent="0.2">
      <c r="A5" s="5"/>
      <c r="B5" s="6"/>
      <c r="C5" s="7" t="s">
        <v>4</v>
      </c>
      <c r="D5" s="19">
        <v>81976</v>
      </c>
      <c r="E5" s="20">
        <f t="shared" ref="E5:E68" si="1">IF(ISERROR($F5-$G5), "na", ($F5-$G5))</f>
        <v>2422</v>
      </c>
      <c r="F5" s="20">
        <v>14912</v>
      </c>
      <c r="G5" s="21">
        <v>12490</v>
      </c>
      <c r="H5" s="21">
        <v>16817</v>
      </c>
      <c r="I5" s="21">
        <v>16792</v>
      </c>
      <c r="J5" s="21">
        <v>12327</v>
      </c>
      <c r="K5" s="21">
        <v>25576</v>
      </c>
      <c r="L5" s="21">
        <v>26885</v>
      </c>
      <c r="M5" s="21">
        <v>27036</v>
      </c>
      <c r="N5" s="21">
        <v>25136</v>
      </c>
      <c r="O5" s="21">
        <v>22387</v>
      </c>
      <c r="P5" s="21">
        <v>23304</v>
      </c>
      <c r="Q5" s="21">
        <v>22359</v>
      </c>
      <c r="R5" s="21">
        <v>23101</v>
      </c>
      <c r="S5" s="21">
        <v>22467</v>
      </c>
      <c r="T5" s="21">
        <v>15970</v>
      </c>
      <c r="U5" s="21">
        <v>16045</v>
      </c>
      <c r="V5" s="21">
        <v>22820</v>
      </c>
      <c r="W5" s="21">
        <v>18788</v>
      </c>
      <c r="X5" s="21">
        <v>22553</v>
      </c>
      <c r="Y5" s="22">
        <v>18867</v>
      </c>
      <c r="Z5" s="19">
        <v>14607</v>
      </c>
      <c r="AA5" s="19">
        <v>22574</v>
      </c>
      <c r="AB5" s="19">
        <v>23898</v>
      </c>
    </row>
    <row r="6" spans="1:130" hidden="1" x14ac:dyDescent="0.2">
      <c r="A6" s="5"/>
      <c r="B6" s="6"/>
      <c r="C6" s="7" t="s">
        <v>5</v>
      </c>
      <c r="D6" s="19">
        <v>192558</v>
      </c>
      <c r="E6" s="20">
        <f t="shared" si="1"/>
        <v>3850</v>
      </c>
      <c r="F6" s="20">
        <v>56788</v>
      </c>
      <c r="G6" s="21">
        <v>52938</v>
      </c>
      <c r="H6" s="21">
        <v>46988</v>
      </c>
      <c r="I6" s="21">
        <v>43289</v>
      </c>
      <c r="J6" s="21">
        <v>41988</v>
      </c>
      <c r="K6" s="21">
        <v>58612</v>
      </c>
      <c r="L6" s="21">
        <v>58612</v>
      </c>
      <c r="M6" s="21">
        <v>58612</v>
      </c>
      <c r="N6" s="21">
        <v>58612</v>
      </c>
      <c r="O6" s="21">
        <v>58612</v>
      </c>
      <c r="P6" s="21">
        <v>58612</v>
      </c>
      <c r="Q6" s="21">
        <v>58612</v>
      </c>
      <c r="R6" s="21">
        <v>58441</v>
      </c>
      <c r="S6" s="21">
        <v>58613</v>
      </c>
      <c r="T6" s="21">
        <v>58613</v>
      </c>
      <c r="U6" s="21">
        <v>58561</v>
      </c>
      <c r="V6" s="21">
        <v>58531</v>
      </c>
      <c r="W6" s="21">
        <v>57752</v>
      </c>
      <c r="X6" s="21">
        <v>57752</v>
      </c>
      <c r="Y6" s="22">
        <v>59202</v>
      </c>
      <c r="Z6" s="19">
        <v>46301</v>
      </c>
      <c r="AA6" s="19">
        <v>58313</v>
      </c>
      <c r="AB6" s="19">
        <v>55329</v>
      </c>
    </row>
    <row r="7" spans="1:130" hidden="1" x14ac:dyDescent="0.2">
      <c r="A7" s="5"/>
      <c r="B7" s="6"/>
      <c r="C7" s="7" t="s">
        <v>6</v>
      </c>
      <c r="D7" s="19">
        <v>20758</v>
      </c>
      <c r="E7" s="20">
        <f t="shared" si="1"/>
        <v>0</v>
      </c>
      <c r="F7" s="20">
        <v>10000</v>
      </c>
      <c r="G7" s="21">
        <v>10000</v>
      </c>
      <c r="H7" s="21">
        <v>10000</v>
      </c>
      <c r="I7" s="21">
        <v>10000</v>
      </c>
      <c r="J7" s="21">
        <v>9999</v>
      </c>
      <c r="K7" s="21">
        <v>10000</v>
      </c>
      <c r="L7" s="21">
        <v>10000</v>
      </c>
      <c r="M7" s="21">
        <v>10000</v>
      </c>
      <c r="N7" s="21">
        <v>10000</v>
      </c>
      <c r="O7" s="21">
        <v>10000</v>
      </c>
      <c r="P7" s="21">
        <v>10000</v>
      </c>
      <c r="Q7" s="21">
        <v>10000</v>
      </c>
      <c r="R7" s="21">
        <v>10000</v>
      </c>
      <c r="S7" s="21">
        <v>10000</v>
      </c>
      <c r="T7" s="21">
        <v>10000</v>
      </c>
      <c r="U7" s="21">
        <v>10000</v>
      </c>
      <c r="V7" s="21">
        <v>10000</v>
      </c>
      <c r="W7" s="21">
        <v>0</v>
      </c>
      <c r="X7" s="21">
        <v>0</v>
      </c>
      <c r="Y7" s="22">
        <v>0</v>
      </c>
      <c r="Z7" s="19">
        <v>10000</v>
      </c>
      <c r="AA7" s="19">
        <v>8274</v>
      </c>
      <c r="AB7" s="19">
        <v>10077</v>
      </c>
    </row>
    <row r="8" spans="1:130" hidden="1" x14ac:dyDescent="0.2">
      <c r="A8" s="5"/>
      <c r="B8" s="6"/>
      <c r="C8" s="7" t="s">
        <v>7</v>
      </c>
      <c r="D8" s="19"/>
      <c r="E8" s="20">
        <f t="shared" si="1"/>
        <v>0</v>
      </c>
      <c r="F8" s="20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2"/>
      <c r="Z8" s="19"/>
      <c r="AA8" s="19"/>
      <c r="AB8" s="19"/>
    </row>
    <row r="9" spans="1:130" hidden="1" x14ac:dyDescent="0.2">
      <c r="A9" s="5"/>
      <c r="B9" s="6"/>
      <c r="C9" s="7" t="s">
        <v>8</v>
      </c>
      <c r="D9" s="19"/>
      <c r="E9" s="20">
        <f t="shared" si="1"/>
        <v>0</v>
      </c>
      <c r="F9" s="20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2"/>
      <c r="Z9" s="19"/>
      <c r="AA9" s="19"/>
      <c r="AB9" s="19"/>
    </row>
    <row r="10" spans="1:130" hidden="1" x14ac:dyDescent="0.2">
      <c r="A10" s="5"/>
      <c r="B10" s="6"/>
      <c r="C10" s="7" t="s">
        <v>9</v>
      </c>
      <c r="D10" s="19">
        <v>385303</v>
      </c>
      <c r="E10" s="20">
        <f t="shared" si="1"/>
        <v>-2430</v>
      </c>
      <c r="F10" s="20">
        <v>88376</v>
      </c>
      <c r="G10" s="21">
        <v>90806</v>
      </c>
      <c r="H10" s="21">
        <v>88604</v>
      </c>
      <c r="I10" s="21">
        <v>101892</v>
      </c>
      <c r="J10" s="21">
        <v>99474</v>
      </c>
      <c r="K10" s="21">
        <v>87086</v>
      </c>
      <c r="L10" s="21">
        <v>73202</v>
      </c>
      <c r="M10" s="21">
        <v>74966</v>
      </c>
      <c r="N10" s="21">
        <v>73967</v>
      </c>
      <c r="O10" s="21">
        <v>71483</v>
      </c>
      <c r="P10" s="21">
        <v>83573</v>
      </c>
      <c r="Q10" s="21">
        <v>103118</v>
      </c>
      <c r="R10" s="21">
        <v>90292</v>
      </c>
      <c r="S10" s="21">
        <v>89699</v>
      </c>
      <c r="T10" s="21">
        <v>95004</v>
      </c>
      <c r="U10" s="21">
        <v>94373</v>
      </c>
      <c r="V10" s="21">
        <v>61581</v>
      </c>
      <c r="W10" s="21">
        <v>71012</v>
      </c>
      <c r="X10" s="21">
        <v>118294</v>
      </c>
      <c r="Y10" s="22">
        <v>115561</v>
      </c>
      <c r="Z10" s="19">
        <v>95194</v>
      </c>
      <c r="AA10" s="19">
        <v>92520</v>
      </c>
      <c r="AB10" s="19">
        <v>92999</v>
      </c>
    </row>
    <row r="11" spans="1:130" hidden="1" x14ac:dyDescent="0.2">
      <c r="A11" s="5"/>
      <c r="B11" s="6"/>
      <c r="C11" s="7" t="s">
        <v>10</v>
      </c>
      <c r="D11" s="19">
        <v>60869</v>
      </c>
      <c r="E11" s="20">
        <f t="shared" si="1"/>
        <v>0</v>
      </c>
      <c r="F11" s="20">
        <v>10700</v>
      </c>
      <c r="G11" s="21">
        <v>10700</v>
      </c>
      <c r="H11" s="21">
        <v>10700</v>
      </c>
      <c r="I11" s="21">
        <v>10700</v>
      </c>
      <c r="J11" s="21">
        <v>10700</v>
      </c>
      <c r="K11" s="21">
        <v>9642</v>
      </c>
      <c r="L11" s="21">
        <v>9642</v>
      </c>
      <c r="M11" s="21">
        <v>9642</v>
      </c>
      <c r="N11" s="21">
        <v>9641</v>
      </c>
      <c r="O11" s="21">
        <v>9642</v>
      </c>
      <c r="P11" s="21">
        <v>9642</v>
      </c>
      <c r="Q11" s="21">
        <v>9642</v>
      </c>
      <c r="R11" s="21">
        <v>9642</v>
      </c>
      <c r="S11" s="21">
        <v>9650</v>
      </c>
      <c r="T11" s="21">
        <v>8471</v>
      </c>
      <c r="U11" s="21">
        <v>9638</v>
      </c>
      <c r="V11" s="21">
        <v>12295</v>
      </c>
      <c r="W11" s="21">
        <v>9650</v>
      </c>
      <c r="X11" s="21">
        <v>12157</v>
      </c>
      <c r="Y11" s="22">
        <v>9641</v>
      </c>
      <c r="Z11" s="19">
        <v>10700</v>
      </c>
      <c r="AA11" s="19">
        <v>8803</v>
      </c>
      <c r="AB11" s="19">
        <v>7126</v>
      </c>
    </row>
    <row r="12" spans="1:130" hidden="1" x14ac:dyDescent="0.2">
      <c r="A12" s="5"/>
      <c r="B12" s="6"/>
      <c r="C12" s="7" t="s">
        <v>11</v>
      </c>
      <c r="D12" s="19"/>
      <c r="E12" s="20">
        <f t="shared" si="1"/>
        <v>0</v>
      </c>
      <c r="F12" s="20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2"/>
      <c r="Z12" s="19"/>
      <c r="AA12" s="19"/>
      <c r="AB12" s="19"/>
    </row>
    <row r="13" spans="1:130" hidden="1" x14ac:dyDescent="0.2">
      <c r="A13" s="5"/>
      <c r="B13" s="6"/>
      <c r="C13" s="7" t="s">
        <v>12</v>
      </c>
      <c r="D13" s="19">
        <v>12218</v>
      </c>
      <c r="E13" s="20">
        <f t="shared" si="1"/>
        <v>0</v>
      </c>
      <c r="F13" s="20">
        <v>3000</v>
      </c>
      <c r="G13" s="21">
        <v>3000</v>
      </c>
      <c r="H13" s="21">
        <v>3000</v>
      </c>
      <c r="I13" s="21">
        <v>3000</v>
      </c>
      <c r="J13" s="21">
        <v>3000</v>
      </c>
      <c r="K13" s="21">
        <v>3000</v>
      </c>
      <c r="L13" s="21">
        <v>3000</v>
      </c>
      <c r="M13" s="21">
        <v>3000</v>
      </c>
      <c r="N13" s="21">
        <v>3000</v>
      </c>
      <c r="O13" s="21">
        <v>3000</v>
      </c>
      <c r="P13" s="21">
        <v>3000</v>
      </c>
      <c r="Q13" s="21">
        <v>3000</v>
      </c>
      <c r="R13" s="21">
        <v>3000</v>
      </c>
      <c r="S13" s="21">
        <v>3000</v>
      </c>
      <c r="T13" s="21">
        <v>3000</v>
      </c>
      <c r="U13" s="21">
        <v>3000</v>
      </c>
      <c r="V13" s="21">
        <v>3000</v>
      </c>
      <c r="W13" s="21">
        <v>3000</v>
      </c>
      <c r="X13" s="21">
        <v>3000</v>
      </c>
      <c r="Y13" s="22">
        <v>3000</v>
      </c>
      <c r="Z13" s="19">
        <v>3000</v>
      </c>
      <c r="AA13" s="19">
        <v>3000</v>
      </c>
      <c r="AB13" s="19">
        <v>3177</v>
      </c>
    </row>
    <row r="14" spans="1:130" hidden="1" x14ac:dyDescent="0.2">
      <c r="A14" s="5"/>
      <c r="B14" s="6"/>
      <c r="C14" s="7" t="s">
        <v>13</v>
      </c>
      <c r="D14" s="19">
        <v>167144</v>
      </c>
      <c r="E14" s="20">
        <f t="shared" si="1"/>
        <v>0</v>
      </c>
      <c r="F14" s="20">
        <v>0</v>
      </c>
      <c r="G14" s="21">
        <v>0</v>
      </c>
      <c r="H14" s="21">
        <v>0</v>
      </c>
      <c r="I14" s="21">
        <v>0</v>
      </c>
      <c r="J14" s="21">
        <v>0</v>
      </c>
      <c r="K14" s="21">
        <v>0</v>
      </c>
      <c r="L14" s="21">
        <v>0</v>
      </c>
      <c r="M14" s="21">
        <v>0</v>
      </c>
      <c r="N14" s="21">
        <v>0</v>
      </c>
      <c r="O14" s="21">
        <v>0</v>
      </c>
      <c r="P14" s="21">
        <v>0</v>
      </c>
      <c r="Q14" s="21">
        <v>0</v>
      </c>
      <c r="R14" s="21">
        <v>0</v>
      </c>
      <c r="S14" s="21">
        <v>0</v>
      </c>
      <c r="T14" s="21">
        <v>0</v>
      </c>
      <c r="U14" s="21">
        <v>0</v>
      </c>
      <c r="V14" s="21">
        <v>0</v>
      </c>
      <c r="W14" s="21">
        <v>0</v>
      </c>
      <c r="X14" s="21">
        <v>0</v>
      </c>
      <c r="Y14" s="22">
        <v>0</v>
      </c>
      <c r="Z14" s="19">
        <v>0</v>
      </c>
      <c r="AA14" s="19">
        <v>1227</v>
      </c>
      <c r="AB14" s="19">
        <v>839</v>
      </c>
    </row>
    <row r="15" spans="1:130" hidden="1" x14ac:dyDescent="0.2">
      <c r="A15" s="5"/>
      <c r="B15" s="6"/>
      <c r="C15" s="7" t="s">
        <v>14</v>
      </c>
      <c r="D15" s="19">
        <v>110084</v>
      </c>
      <c r="E15" s="20">
        <f t="shared" si="1"/>
        <v>0</v>
      </c>
      <c r="F15" s="20">
        <v>46035</v>
      </c>
      <c r="G15" s="21">
        <v>46035</v>
      </c>
      <c r="H15" s="21">
        <v>51035</v>
      </c>
      <c r="I15" s="21">
        <v>59735</v>
      </c>
      <c r="J15" s="21">
        <v>45422</v>
      </c>
      <c r="K15" s="21">
        <v>35084</v>
      </c>
      <c r="L15" s="21">
        <v>48131</v>
      </c>
      <c r="M15" s="21">
        <v>58085</v>
      </c>
      <c r="N15" s="21">
        <v>58085</v>
      </c>
      <c r="O15" s="21">
        <v>58085</v>
      </c>
      <c r="P15" s="21">
        <v>57806</v>
      </c>
      <c r="Q15" s="21">
        <v>57086</v>
      </c>
      <c r="R15" s="21">
        <v>56557</v>
      </c>
      <c r="S15" s="21">
        <v>57085</v>
      </c>
      <c r="T15" s="21">
        <v>57085</v>
      </c>
      <c r="U15" s="21">
        <v>56738</v>
      </c>
      <c r="V15" s="21">
        <v>57085</v>
      </c>
      <c r="W15" s="21">
        <v>57085</v>
      </c>
      <c r="X15" s="21">
        <v>57085</v>
      </c>
      <c r="Y15" s="22">
        <v>48287</v>
      </c>
      <c r="Z15" s="19">
        <v>50557</v>
      </c>
      <c r="AA15" s="19">
        <v>52519</v>
      </c>
      <c r="AB15" s="19">
        <v>48403</v>
      </c>
    </row>
    <row r="16" spans="1:130" hidden="1" x14ac:dyDescent="0.2">
      <c r="A16" s="5"/>
      <c r="B16" s="6"/>
      <c r="C16" s="7" t="s">
        <v>15</v>
      </c>
      <c r="D16" s="19"/>
      <c r="E16" s="20">
        <f t="shared" si="1"/>
        <v>0</v>
      </c>
      <c r="F16" s="20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2"/>
      <c r="Z16" s="19"/>
      <c r="AA16" s="19"/>
      <c r="AB16" s="19"/>
    </row>
    <row r="17" spans="1:28" hidden="1" x14ac:dyDescent="0.2">
      <c r="A17" s="5"/>
      <c r="B17" s="6"/>
      <c r="C17" s="7" t="s">
        <v>16</v>
      </c>
      <c r="D17" s="19">
        <v>266734</v>
      </c>
      <c r="E17" s="20">
        <f t="shared" si="1"/>
        <v>-5184</v>
      </c>
      <c r="F17" s="20">
        <v>43618</v>
      </c>
      <c r="G17" s="21">
        <v>48802</v>
      </c>
      <c r="H17" s="21">
        <v>48780</v>
      </c>
      <c r="I17" s="21">
        <v>47272</v>
      </c>
      <c r="J17" s="21">
        <v>58016</v>
      </c>
      <c r="K17" s="21">
        <v>68488</v>
      </c>
      <c r="L17" s="21">
        <v>51004</v>
      </c>
      <c r="M17" s="21">
        <v>42813</v>
      </c>
      <c r="N17" s="21">
        <v>23909</v>
      </c>
      <c r="O17" s="21">
        <v>41787</v>
      </c>
      <c r="P17" s="21">
        <v>59493</v>
      </c>
      <c r="Q17" s="21">
        <v>27786</v>
      </c>
      <c r="R17" s="21">
        <v>75928</v>
      </c>
      <c r="S17" s="21">
        <v>54416</v>
      </c>
      <c r="T17" s="21">
        <v>36285</v>
      </c>
      <c r="U17" s="21">
        <v>55379</v>
      </c>
      <c r="V17" s="21">
        <v>55522</v>
      </c>
      <c r="W17" s="21">
        <v>50989</v>
      </c>
      <c r="X17" s="21">
        <v>50816</v>
      </c>
      <c r="Y17" s="22">
        <v>9626</v>
      </c>
      <c r="Z17" s="19">
        <v>50718</v>
      </c>
      <c r="AA17" s="19">
        <v>51312</v>
      </c>
      <c r="AB17" s="19">
        <v>76402</v>
      </c>
    </row>
    <row r="18" spans="1:28" hidden="1" x14ac:dyDescent="0.2">
      <c r="A18" s="5"/>
      <c r="B18" s="6"/>
      <c r="C18" s="7" t="s">
        <v>17</v>
      </c>
      <c r="D18" s="19">
        <v>12788</v>
      </c>
      <c r="E18" s="20">
        <f t="shared" si="1"/>
        <v>0</v>
      </c>
      <c r="F18" s="20">
        <v>0</v>
      </c>
      <c r="G18" s="21">
        <v>0</v>
      </c>
      <c r="H18" s="21">
        <v>0</v>
      </c>
      <c r="I18" s="21">
        <v>3333</v>
      </c>
      <c r="J18" s="21">
        <v>10000</v>
      </c>
      <c r="K18" s="21">
        <v>9000</v>
      </c>
      <c r="L18" s="21">
        <v>9500</v>
      </c>
      <c r="M18" s="21">
        <v>9500</v>
      </c>
      <c r="N18" s="21">
        <v>9500</v>
      </c>
      <c r="O18" s="21">
        <v>9500</v>
      </c>
      <c r="P18" s="21">
        <v>9500</v>
      </c>
      <c r="Q18" s="21">
        <v>9500</v>
      </c>
      <c r="R18" s="21">
        <v>9500</v>
      </c>
      <c r="S18" s="21">
        <v>9500</v>
      </c>
      <c r="T18" s="21">
        <v>9500</v>
      </c>
      <c r="U18" s="21">
        <v>9500</v>
      </c>
      <c r="V18" s="21">
        <v>9500</v>
      </c>
      <c r="W18" s="21">
        <v>9500</v>
      </c>
      <c r="X18" s="21">
        <v>9500</v>
      </c>
      <c r="Y18" s="22">
        <v>9500</v>
      </c>
      <c r="Z18" s="19">
        <v>3333</v>
      </c>
      <c r="AA18" s="19">
        <v>9871</v>
      </c>
      <c r="AB18" s="19">
        <v>7554</v>
      </c>
    </row>
    <row r="19" spans="1:28" hidden="1" x14ac:dyDescent="0.2">
      <c r="A19" s="5"/>
      <c r="B19" s="6"/>
      <c r="C19" s="7" t="s">
        <v>18</v>
      </c>
      <c r="D19" s="19"/>
      <c r="E19" s="20">
        <f t="shared" si="1"/>
        <v>0</v>
      </c>
      <c r="F19" s="20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2"/>
      <c r="Z19" s="19"/>
      <c r="AA19" s="19"/>
      <c r="AB19" s="19"/>
    </row>
    <row r="20" spans="1:28" hidden="1" x14ac:dyDescent="0.2">
      <c r="A20" s="5"/>
      <c r="B20" s="6"/>
      <c r="C20" s="7" t="s">
        <v>19</v>
      </c>
      <c r="D20" s="19"/>
      <c r="E20" s="20">
        <f t="shared" si="1"/>
        <v>0</v>
      </c>
      <c r="F20" s="20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2"/>
      <c r="Z20" s="19"/>
      <c r="AA20" s="19"/>
      <c r="AB20" s="19"/>
    </row>
    <row r="21" spans="1:28" hidden="1" x14ac:dyDescent="0.2">
      <c r="A21" s="5"/>
      <c r="B21" s="8"/>
      <c r="C21" s="9" t="s">
        <v>20</v>
      </c>
      <c r="D21" s="23">
        <v>84418</v>
      </c>
      <c r="E21" s="24">
        <f t="shared" si="1"/>
        <v>0</v>
      </c>
      <c r="F21" s="24">
        <v>0</v>
      </c>
      <c r="G21" s="25">
        <v>0</v>
      </c>
      <c r="H21" s="25">
        <v>0</v>
      </c>
      <c r="I21" s="25">
        <v>0</v>
      </c>
      <c r="J21" s="25">
        <v>0</v>
      </c>
      <c r="K21" s="25">
        <v>0</v>
      </c>
      <c r="L21" s="25">
        <v>10000</v>
      </c>
      <c r="M21" s="25">
        <v>0</v>
      </c>
      <c r="N21" s="25">
        <v>0</v>
      </c>
      <c r="O21" s="25">
        <v>0</v>
      </c>
      <c r="P21" s="25">
        <v>0</v>
      </c>
      <c r="Q21" s="25">
        <v>0</v>
      </c>
      <c r="R21" s="25">
        <v>0</v>
      </c>
      <c r="S21" s="25">
        <v>0</v>
      </c>
      <c r="T21" s="25">
        <v>0</v>
      </c>
      <c r="U21" s="25">
        <v>0</v>
      </c>
      <c r="V21" s="25">
        <v>0</v>
      </c>
      <c r="W21" s="25">
        <v>0</v>
      </c>
      <c r="X21" s="25">
        <v>0</v>
      </c>
      <c r="Y21" s="26">
        <v>0</v>
      </c>
      <c r="Z21" s="23">
        <v>0</v>
      </c>
      <c r="AA21" s="23">
        <v>323</v>
      </c>
      <c r="AB21" s="23">
        <v>357</v>
      </c>
    </row>
    <row r="22" spans="1:28" x14ac:dyDescent="0.2">
      <c r="A22" s="5"/>
      <c r="B22" s="2" t="s">
        <v>21</v>
      </c>
      <c r="C22" s="2" t="s">
        <v>22</v>
      </c>
      <c r="D22" s="15"/>
      <c r="E22" s="16">
        <f t="shared" si="1"/>
        <v>-1332</v>
      </c>
      <c r="F22" s="16">
        <f>SUM(F$23:F$37)</f>
        <v>362952</v>
      </c>
      <c r="G22" s="17">
        <f t="shared" ref="G22:AB22" si="2">SUM(G$23:G$37)</f>
        <v>364284</v>
      </c>
      <c r="H22" s="17">
        <f t="shared" si="2"/>
        <v>376160</v>
      </c>
      <c r="I22" s="17">
        <f t="shared" si="2"/>
        <v>389556</v>
      </c>
      <c r="J22" s="17">
        <f t="shared" si="2"/>
        <v>376801</v>
      </c>
      <c r="K22" s="17">
        <f t="shared" si="2"/>
        <v>352099</v>
      </c>
      <c r="L22" s="17">
        <f t="shared" si="2"/>
        <v>364998</v>
      </c>
      <c r="M22" s="17">
        <f t="shared" si="2"/>
        <v>384345</v>
      </c>
      <c r="N22" s="17">
        <f t="shared" si="2"/>
        <v>373415</v>
      </c>
      <c r="O22" s="17">
        <f t="shared" si="2"/>
        <v>361239</v>
      </c>
      <c r="P22" s="17">
        <f t="shared" si="2"/>
        <v>375354</v>
      </c>
      <c r="Q22" s="17">
        <f t="shared" si="2"/>
        <v>378705</v>
      </c>
      <c r="R22" s="17">
        <f t="shared" si="2"/>
        <v>364820</v>
      </c>
      <c r="S22" s="17">
        <f t="shared" si="2"/>
        <v>362351</v>
      </c>
      <c r="T22" s="17">
        <f t="shared" si="2"/>
        <v>383655</v>
      </c>
      <c r="U22" s="17">
        <f t="shared" si="2"/>
        <v>387369</v>
      </c>
      <c r="V22" s="17">
        <f t="shared" si="2"/>
        <v>327901</v>
      </c>
      <c r="W22" s="17">
        <f t="shared" si="2"/>
        <v>324736</v>
      </c>
      <c r="X22" s="17">
        <f t="shared" si="2"/>
        <v>387046</v>
      </c>
      <c r="Y22" s="18">
        <f t="shared" si="2"/>
        <v>370945</v>
      </c>
      <c r="Z22" s="15">
        <f t="shared" si="2"/>
        <v>376702</v>
      </c>
      <c r="AA22" s="15">
        <f t="shared" si="2"/>
        <v>371841</v>
      </c>
      <c r="AB22" s="15">
        <f t="shared" si="2"/>
        <v>371258</v>
      </c>
    </row>
    <row r="23" spans="1:28" hidden="1" x14ac:dyDescent="0.2">
      <c r="A23" s="5"/>
      <c r="B23" s="6"/>
      <c r="C23" s="7" t="s">
        <v>23</v>
      </c>
      <c r="D23" s="19">
        <v>80570</v>
      </c>
      <c r="E23" s="20">
        <f t="shared" si="1"/>
        <v>323</v>
      </c>
      <c r="F23" s="20">
        <v>24124</v>
      </c>
      <c r="G23" s="21">
        <v>23801</v>
      </c>
      <c r="H23" s="21">
        <v>24085</v>
      </c>
      <c r="I23" s="21">
        <v>23978</v>
      </c>
      <c r="J23" s="21">
        <v>23716</v>
      </c>
      <c r="K23" s="21">
        <v>14387</v>
      </c>
      <c r="L23" s="21">
        <v>8125</v>
      </c>
      <c r="M23" s="21">
        <v>5076</v>
      </c>
      <c r="N23" s="21">
        <v>4829</v>
      </c>
      <c r="O23" s="21">
        <v>4241</v>
      </c>
      <c r="P23" s="21">
        <v>3058</v>
      </c>
      <c r="Q23" s="21">
        <v>9933</v>
      </c>
      <c r="R23" s="21">
        <v>23731</v>
      </c>
      <c r="S23" s="21">
        <v>23545</v>
      </c>
      <c r="T23" s="21">
        <v>24174</v>
      </c>
      <c r="U23" s="21">
        <v>24373</v>
      </c>
      <c r="V23" s="21">
        <v>30803</v>
      </c>
      <c r="W23" s="21">
        <v>23766</v>
      </c>
      <c r="X23" s="21">
        <v>23650</v>
      </c>
      <c r="Y23" s="22">
        <v>23709</v>
      </c>
      <c r="Z23" s="19">
        <v>23895</v>
      </c>
      <c r="AA23" s="19">
        <v>18069</v>
      </c>
      <c r="AB23" s="19">
        <v>23574</v>
      </c>
    </row>
    <row r="24" spans="1:28" hidden="1" x14ac:dyDescent="0.2">
      <c r="A24" s="5"/>
      <c r="B24" s="6"/>
      <c r="C24" s="7" t="s">
        <v>24</v>
      </c>
      <c r="D24" s="19">
        <v>20955</v>
      </c>
      <c r="E24" s="20">
        <f t="shared" si="1"/>
        <v>0</v>
      </c>
      <c r="F24" s="20">
        <v>11045</v>
      </c>
      <c r="G24" s="21">
        <v>11045</v>
      </c>
      <c r="H24" s="21">
        <v>11035</v>
      </c>
      <c r="I24" s="21">
        <v>11024</v>
      </c>
      <c r="J24" s="21">
        <v>10981</v>
      </c>
      <c r="K24" s="21">
        <v>11241</v>
      </c>
      <c r="L24" s="21">
        <v>11252</v>
      </c>
      <c r="M24" s="21">
        <v>11252</v>
      </c>
      <c r="N24" s="21">
        <v>11230</v>
      </c>
      <c r="O24" s="21">
        <v>11252</v>
      </c>
      <c r="P24" s="21">
        <v>11241</v>
      </c>
      <c r="Q24" s="21">
        <v>11230</v>
      </c>
      <c r="R24" s="21">
        <v>11252</v>
      </c>
      <c r="S24" s="21">
        <v>11241</v>
      </c>
      <c r="T24" s="21">
        <v>11252</v>
      </c>
      <c r="U24" s="21">
        <v>11263</v>
      </c>
      <c r="V24" s="21">
        <v>11241</v>
      </c>
      <c r="W24" s="21">
        <v>11197</v>
      </c>
      <c r="X24" s="21">
        <v>11197</v>
      </c>
      <c r="Y24" s="22">
        <v>11252</v>
      </c>
      <c r="Z24" s="19">
        <v>11021</v>
      </c>
      <c r="AA24" s="19">
        <v>11271</v>
      </c>
      <c r="AB24" s="19">
        <v>11270</v>
      </c>
    </row>
    <row r="25" spans="1:28" hidden="1" x14ac:dyDescent="0.2">
      <c r="A25" s="5"/>
      <c r="B25" s="6"/>
      <c r="C25" s="7" t="s">
        <v>25</v>
      </c>
      <c r="D25" s="19">
        <v>13023</v>
      </c>
      <c r="E25" s="20">
        <f t="shared" si="1"/>
        <v>0</v>
      </c>
      <c r="F25" s="20">
        <v>195</v>
      </c>
      <c r="G25" s="21">
        <v>195</v>
      </c>
      <c r="H25" s="21">
        <v>195</v>
      </c>
      <c r="I25" s="21">
        <v>195</v>
      </c>
      <c r="J25" s="21">
        <v>194</v>
      </c>
      <c r="K25" s="21">
        <v>49</v>
      </c>
      <c r="L25" s="21">
        <v>49</v>
      </c>
      <c r="M25" s="21">
        <v>49</v>
      </c>
      <c r="N25" s="21">
        <v>49</v>
      </c>
      <c r="O25" s="21">
        <v>49</v>
      </c>
      <c r="P25" s="21">
        <v>49</v>
      </c>
      <c r="Q25" s="21">
        <v>49</v>
      </c>
      <c r="R25" s="21">
        <v>49</v>
      </c>
      <c r="S25" s="21">
        <v>49</v>
      </c>
      <c r="T25" s="21">
        <v>49</v>
      </c>
      <c r="U25" s="21">
        <v>49</v>
      </c>
      <c r="V25" s="21">
        <v>49</v>
      </c>
      <c r="W25" s="21">
        <v>49</v>
      </c>
      <c r="X25" s="21">
        <v>49</v>
      </c>
      <c r="Y25" s="22">
        <v>49</v>
      </c>
      <c r="Z25" s="19">
        <v>195</v>
      </c>
      <c r="AA25" s="19">
        <v>49</v>
      </c>
      <c r="AB25" s="19">
        <v>49</v>
      </c>
    </row>
    <row r="26" spans="1:28" hidden="1" x14ac:dyDescent="0.2">
      <c r="A26" s="5"/>
      <c r="B26" s="6"/>
      <c r="C26" s="7" t="s">
        <v>26</v>
      </c>
      <c r="D26" s="19">
        <v>12500</v>
      </c>
      <c r="E26" s="20">
        <f t="shared" si="1"/>
        <v>0</v>
      </c>
      <c r="F26" s="20">
        <v>0</v>
      </c>
      <c r="G26" s="21">
        <v>0</v>
      </c>
      <c r="H26" s="21">
        <v>0</v>
      </c>
      <c r="I26" s="21">
        <v>3254</v>
      </c>
      <c r="J26" s="21">
        <v>9727</v>
      </c>
      <c r="K26" s="21">
        <v>8771</v>
      </c>
      <c r="L26" s="21">
        <v>9286</v>
      </c>
      <c r="M26" s="21">
        <v>9295</v>
      </c>
      <c r="N26" s="21">
        <v>9286</v>
      </c>
      <c r="O26" s="21">
        <v>9286</v>
      </c>
      <c r="P26" s="21">
        <v>9295</v>
      </c>
      <c r="Q26" s="21">
        <v>9277</v>
      </c>
      <c r="R26" s="21">
        <v>9286</v>
      </c>
      <c r="S26" s="21">
        <v>9286</v>
      </c>
      <c r="T26" s="21">
        <v>9295</v>
      </c>
      <c r="U26" s="21">
        <v>9295</v>
      </c>
      <c r="V26" s="21">
        <v>9304</v>
      </c>
      <c r="W26" s="21">
        <v>9250</v>
      </c>
      <c r="X26" s="21">
        <v>9241</v>
      </c>
      <c r="Y26" s="22">
        <v>9277</v>
      </c>
      <c r="Z26" s="19">
        <v>3245</v>
      </c>
      <c r="AA26" s="19">
        <v>9648</v>
      </c>
      <c r="AB26" s="19">
        <v>7402</v>
      </c>
    </row>
    <row r="27" spans="1:28" hidden="1" x14ac:dyDescent="0.2">
      <c r="A27" s="5"/>
      <c r="B27" s="6"/>
      <c r="C27" s="7" t="s">
        <v>27</v>
      </c>
      <c r="D27" s="19">
        <v>139025</v>
      </c>
      <c r="E27" s="20">
        <f t="shared" si="1"/>
        <v>39</v>
      </c>
      <c r="F27" s="20">
        <v>19838</v>
      </c>
      <c r="G27" s="21">
        <v>19799</v>
      </c>
      <c r="H27" s="21">
        <v>19799</v>
      </c>
      <c r="I27" s="21">
        <v>19799</v>
      </c>
      <c r="J27" s="21">
        <v>19722</v>
      </c>
      <c r="K27" s="21">
        <v>18615</v>
      </c>
      <c r="L27" s="21">
        <v>18670</v>
      </c>
      <c r="M27" s="21">
        <v>18688</v>
      </c>
      <c r="N27" s="21">
        <v>18670</v>
      </c>
      <c r="O27" s="21">
        <v>18670</v>
      </c>
      <c r="P27" s="21">
        <v>18688</v>
      </c>
      <c r="Q27" s="21">
        <v>18652</v>
      </c>
      <c r="R27" s="21">
        <v>18837</v>
      </c>
      <c r="S27" s="21">
        <v>19940</v>
      </c>
      <c r="T27" s="21">
        <v>19959</v>
      </c>
      <c r="U27" s="21">
        <v>19959</v>
      </c>
      <c r="V27" s="21">
        <v>19979</v>
      </c>
      <c r="W27" s="21">
        <v>20699</v>
      </c>
      <c r="X27" s="21">
        <v>20678</v>
      </c>
      <c r="Y27" s="22">
        <v>19001</v>
      </c>
      <c r="Z27" s="19">
        <v>19780</v>
      </c>
      <c r="AA27" s="19">
        <v>19965</v>
      </c>
      <c r="AB27" s="19">
        <v>20402</v>
      </c>
    </row>
    <row r="28" spans="1:28" hidden="1" x14ac:dyDescent="0.2">
      <c r="A28" s="5"/>
      <c r="B28" s="6"/>
      <c r="C28" s="7" t="s">
        <v>28</v>
      </c>
      <c r="D28" s="19">
        <v>22618</v>
      </c>
      <c r="E28" s="20">
        <f t="shared" si="1"/>
        <v>345</v>
      </c>
      <c r="F28" s="20">
        <v>8390</v>
      </c>
      <c r="G28" s="21">
        <v>8045</v>
      </c>
      <c r="H28" s="21">
        <v>8334</v>
      </c>
      <c r="I28" s="21">
        <v>8272</v>
      </c>
      <c r="J28" s="21">
        <v>8067</v>
      </c>
      <c r="K28" s="21">
        <v>6410</v>
      </c>
      <c r="L28" s="21">
        <v>6531</v>
      </c>
      <c r="M28" s="21">
        <v>6834</v>
      </c>
      <c r="N28" s="21">
        <v>6578</v>
      </c>
      <c r="O28" s="21">
        <v>5972</v>
      </c>
      <c r="P28" s="21">
        <v>6438</v>
      </c>
      <c r="Q28" s="21">
        <v>5919</v>
      </c>
      <c r="R28" s="21">
        <v>6095</v>
      </c>
      <c r="S28" s="21">
        <v>5928</v>
      </c>
      <c r="T28" s="21">
        <v>6552</v>
      </c>
      <c r="U28" s="21">
        <v>6731</v>
      </c>
      <c r="V28" s="21">
        <v>6582</v>
      </c>
      <c r="W28" s="21">
        <v>6225</v>
      </c>
      <c r="X28" s="21">
        <v>6099</v>
      </c>
      <c r="Y28" s="22">
        <v>6064</v>
      </c>
      <c r="Z28" s="19">
        <v>8180</v>
      </c>
      <c r="AA28" s="19">
        <v>6414</v>
      </c>
      <c r="AB28" s="19">
        <v>6803</v>
      </c>
    </row>
    <row r="29" spans="1:28" hidden="1" x14ac:dyDescent="0.2">
      <c r="A29" s="5"/>
      <c r="B29" s="6"/>
      <c r="C29" s="7" t="s">
        <v>29</v>
      </c>
      <c r="D29" s="19">
        <v>59501</v>
      </c>
      <c r="E29" s="20">
        <f t="shared" si="1"/>
        <v>-372</v>
      </c>
      <c r="F29" s="20">
        <v>26394</v>
      </c>
      <c r="G29" s="21">
        <v>26766</v>
      </c>
      <c r="H29" s="21">
        <v>27012</v>
      </c>
      <c r="I29" s="21">
        <v>25405</v>
      </c>
      <c r="J29" s="21">
        <v>19091</v>
      </c>
      <c r="K29" s="21">
        <v>21071</v>
      </c>
      <c r="L29" s="21">
        <v>23361</v>
      </c>
      <c r="M29" s="21">
        <v>23884</v>
      </c>
      <c r="N29" s="21">
        <v>21412</v>
      </c>
      <c r="O29" s="21">
        <v>24369</v>
      </c>
      <c r="P29" s="21">
        <v>23357</v>
      </c>
      <c r="Q29" s="21">
        <v>21129</v>
      </c>
      <c r="R29" s="21">
        <v>22266</v>
      </c>
      <c r="S29" s="21">
        <v>22349</v>
      </c>
      <c r="T29" s="21">
        <v>24395</v>
      </c>
      <c r="U29" s="21">
        <v>25443</v>
      </c>
      <c r="V29" s="21">
        <v>28512</v>
      </c>
      <c r="W29" s="21">
        <v>23315</v>
      </c>
      <c r="X29" s="21">
        <v>25684</v>
      </c>
      <c r="Y29" s="22">
        <v>22022</v>
      </c>
      <c r="Z29" s="19">
        <v>24569</v>
      </c>
      <c r="AA29" s="19">
        <v>24419</v>
      </c>
      <c r="AB29" s="19">
        <v>26053</v>
      </c>
    </row>
    <row r="30" spans="1:28" hidden="1" x14ac:dyDescent="0.2">
      <c r="A30" s="5"/>
      <c r="B30" s="6"/>
      <c r="C30" s="7" t="s">
        <v>30</v>
      </c>
      <c r="D30" s="19">
        <v>294988</v>
      </c>
      <c r="E30" s="20">
        <f t="shared" si="1"/>
        <v>-5594</v>
      </c>
      <c r="F30" s="20">
        <v>183111</v>
      </c>
      <c r="G30" s="21">
        <v>188705</v>
      </c>
      <c r="H30" s="21">
        <v>191195</v>
      </c>
      <c r="I30" s="21">
        <v>195952</v>
      </c>
      <c r="J30" s="21">
        <v>199387</v>
      </c>
      <c r="K30" s="21">
        <v>187774</v>
      </c>
      <c r="L30" s="21">
        <v>190677</v>
      </c>
      <c r="M30" s="21">
        <v>200322</v>
      </c>
      <c r="N30" s="21">
        <v>194658</v>
      </c>
      <c r="O30" s="21">
        <v>182129</v>
      </c>
      <c r="P30" s="21">
        <v>199413</v>
      </c>
      <c r="Q30" s="21">
        <v>196735</v>
      </c>
      <c r="R30" s="21">
        <v>174943</v>
      </c>
      <c r="S30" s="21">
        <v>168462</v>
      </c>
      <c r="T30" s="21">
        <v>191919</v>
      </c>
      <c r="U30" s="21">
        <v>190003</v>
      </c>
      <c r="V30" s="21">
        <v>109999</v>
      </c>
      <c r="W30" s="21">
        <v>143595</v>
      </c>
      <c r="X30" s="21">
        <v>200614</v>
      </c>
      <c r="Y30" s="22">
        <v>193614</v>
      </c>
      <c r="Z30" s="19">
        <v>193810</v>
      </c>
      <c r="AA30" s="19">
        <v>185783</v>
      </c>
      <c r="AB30" s="19">
        <v>183070</v>
      </c>
    </row>
    <row r="31" spans="1:28" hidden="1" x14ac:dyDescent="0.2">
      <c r="A31" s="5"/>
      <c r="B31" s="6"/>
      <c r="C31" s="7" t="s">
        <v>31</v>
      </c>
      <c r="D31" s="19">
        <v>20291</v>
      </c>
      <c r="E31" s="20">
        <f t="shared" si="1"/>
        <v>17</v>
      </c>
      <c r="F31" s="20">
        <v>9066</v>
      </c>
      <c r="G31" s="21">
        <v>9049</v>
      </c>
      <c r="H31" s="21">
        <v>9049</v>
      </c>
      <c r="I31" s="21">
        <v>9074</v>
      </c>
      <c r="J31" s="21">
        <v>9123</v>
      </c>
      <c r="K31" s="21">
        <v>9090</v>
      </c>
      <c r="L31" s="21">
        <v>9082</v>
      </c>
      <c r="M31" s="21">
        <v>9082</v>
      </c>
      <c r="N31" s="21">
        <v>9057</v>
      </c>
      <c r="O31" s="21">
        <v>9057</v>
      </c>
      <c r="P31" s="21">
        <v>9057</v>
      </c>
      <c r="Q31" s="21">
        <v>9066</v>
      </c>
      <c r="R31" s="21">
        <v>9074</v>
      </c>
      <c r="S31" s="21">
        <v>9074</v>
      </c>
      <c r="T31" s="21">
        <v>9082</v>
      </c>
      <c r="U31" s="21">
        <v>9082</v>
      </c>
      <c r="V31" s="21">
        <v>9082</v>
      </c>
      <c r="W31" s="21">
        <v>0</v>
      </c>
      <c r="X31" s="21">
        <v>0</v>
      </c>
      <c r="Y31" s="22">
        <v>0</v>
      </c>
      <c r="Z31" s="19">
        <v>9074</v>
      </c>
      <c r="AA31" s="19">
        <v>7512</v>
      </c>
      <c r="AB31" s="19">
        <v>9146</v>
      </c>
    </row>
    <row r="32" spans="1:28" hidden="1" x14ac:dyDescent="0.2">
      <c r="A32" s="5"/>
      <c r="B32" s="6"/>
      <c r="C32" s="7" t="s">
        <v>32</v>
      </c>
      <c r="D32" s="19">
        <v>80133</v>
      </c>
      <c r="E32" s="20">
        <f t="shared" si="1"/>
        <v>11</v>
      </c>
      <c r="F32" s="20">
        <v>5381</v>
      </c>
      <c r="G32" s="21">
        <v>5370</v>
      </c>
      <c r="H32" s="21">
        <v>5370</v>
      </c>
      <c r="I32" s="21">
        <v>5370</v>
      </c>
      <c r="J32" s="21">
        <v>5349</v>
      </c>
      <c r="K32" s="21">
        <v>6043</v>
      </c>
      <c r="L32" s="21">
        <v>5746</v>
      </c>
      <c r="M32" s="21">
        <v>6066</v>
      </c>
      <c r="N32" s="21">
        <v>5823</v>
      </c>
      <c r="O32" s="21">
        <v>6060</v>
      </c>
      <c r="P32" s="21">
        <v>6066</v>
      </c>
      <c r="Q32" s="21">
        <v>10890</v>
      </c>
      <c r="R32" s="21">
        <v>1686</v>
      </c>
      <c r="S32" s="21">
        <v>5586</v>
      </c>
      <c r="T32" s="21">
        <v>6018</v>
      </c>
      <c r="U32" s="21">
        <v>6018</v>
      </c>
      <c r="V32" s="21">
        <v>12666</v>
      </c>
      <c r="W32" s="21">
        <v>2471</v>
      </c>
      <c r="X32" s="21">
        <v>2709</v>
      </c>
      <c r="Y32" s="22">
        <v>5365</v>
      </c>
      <c r="Z32" s="19">
        <v>5365</v>
      </c>
      <c r="AA32" s="19">
        <v>5937</v>
      </c>
      <c r="AB32" s="19">
        <v>6349</v>
      </c>
    </row>
    <row r="33" spans="1:28" hidden="1" x14ac:dyDescent="0.2">
      <c r="A33" s="5"/>
      <c r="B33" s="6"/>
      <c r="C33" s="7" t="s">
        <v>33</v>
      </c>
      <c r="D33" s="19">
        <v>80133</v>
      </c>
      <c r="E33" s="20">
        <f t="shared" si="1"/>
        <v>3809</v>
      </c>
      <c r="F33" s="20">
        <v>26552</v>
      </c>
      <c r="G33" s="21">
        <v>22743</v>
      </c>
      <c r="H33" s="21">
        <v>26441</v>
      </c>
      <c r="I33" s="21">
        <v>25095</v>
      </c>
      <c r="J33" s="21">
        <v>22874</v>
      </c>
      <c r="K33" s="21">
        <v>29297</v>
      </c>
      <c r="L33" s="21">
        <v>30004</v>
      </c>
      <c r="M33" s="21">
        <v>31794</v>
      </c>
      <c r="N33" s="21">
        <v>29884</v>
      </c>
      <c r="O33" s="21">
        <v>28209</v>
      </c>
      <c r="P33" s="21">
        <v>26693</v>
      </c>
      <c r="Q33" s="21">
        <v>26155</v>
      </c>
      <c r="R33" s="21">
        <v>26633</v>
      </c>
      <c r="S33" s="21">
        <v>25926</v>
      </c>
      <c r="T33" s="21">
        <v>19936</v>
      </c>
      <c r="U33" s="21">
        <v>24126</v>
      </c>
      <c r="V33" s="21">
        <v>28606</v>
      </c>
      <c r="W33" s="21">
        <v>23425</v>
      </c>
      <c r="X33" s="21">
        <v>26423</v>
      </c>
      <c r="Y33" s="22">
        <v>24058</v>
      </c>
      <c r="Z33" s="19">
        <v>24288</v>
      </c>
      <c r="AA33" s="19">
        <v>25872</v>
      </c>
      <c r="AB33" s="19">
        <v>23345</v>
      </c>
    </row>
    <row r="34" spans="1:28" hidden="1" x14ac:dyDescent="0.2">
      <c r="A34" s="5"/>
      <c r="B34" s="6"/>
      <c r="C34" s="7" t="s">
        <v>34</v>
      </c>
      <c r="D34" s="19">
        <v>83576</v>
      </c>
      <c r="E34" s="20">
        <f t="shared" si="1"/>
        <v>88</v>
      </c>
      <c r="F34" s="20">
        <v>45044</v>
      </c>
      <c r="G34" s="21">
        <v>44956</v>
      </c>
      <c r="H34" s="21">
        <v>49838</v>
      </c>
      <c r="I34" s="21">
        <v>58334</v>
      </c>
      <c r="J34" s="21">
        <v>44780</v>
      </c>
      <c r="K34" s="21">
        <v>34212</v>
      </c>
      <c r="L34" s="21">
        <v>47066</v>
      </c>
      <c r="M34" s="21">
        <v>56852</v>
      </c>
      <c r="N34" s="21">
        <v>56796</v>
      </c>
      <c r="O34" s="21">
        <v>56796</v>
      </c>
      <c r="P34" s="21">
        <v>56851</v>
      </c>
      <c r="Q34" s="21">
        <v>55765</v>
      </c>
      <c r="R34" s="21">
        <v>55819</v>
      </c>
      <c r="S34" s="21">
        <v>55819</v>
      </c>
      <c r="T34" s="21">
        <v>55873</v>
      </c>
      <c r="U34" s="21">
        <v>55873</v>
      </c>
      <c r="V34" s="21">
        <v>55928</v>
      </c>
      <c r="W34" s="21">
        <v>55601</v>
      </c>
      <c r="X34" s="21">
        <v>55547</v>
      </c>
      <c r="Y34" s="22">
        <v>51370</v>
      </c>
      <c r="Z34" s="19">
        <v>49477</v>
      </c>
      <c r="AA34" s="19">
        <v>51698</v>
      </c>
      <c r="AB34" s="19">
        <v>47483</v>
      </c>
    </row>
    <row r="35" spans="1:28" hidden="1" x14ac:dyDescent="0.2">
      <c r="A35" s="5"/>
      <c r="B35" s="6"/>
      <c r="C35" s="7" t="s">
        <v>35</v>
      </c>
      <c r="D35" s="19">
        <v>22597</v>
      </c>
      <c r="E35" s="20">
        <f t="shared" si="1"/>
        <v>2</v>
      </c>
      <c r="F35" s="20">
        <v>880</v>
      </c>
      <c r="G35" s="21">
        <v>878</v>
      </c>
      <c r="H35" s="21">
        <v>878</v>
      </c>
      <c r="I35" s="21">
        <v>878</v>
      </c>
      <c r="J35" s="21">
        <v>875</v>
      </c>
      <c r="K35" s="21">
        <v>974</v>
      </c>
      <c r="L35" s="21">
        <v>977</v>
      </c>
      <c r="M35" s="21">
        <v>978</v>
      </c>
      <c r="N35" s="21">
        <v>977</v>
      </c>
      <c r="O35" s="21">
        <v>977</v>
      </c>
      <c r="P35" s="21">
        <v>978</v>
      </c>
      <c r="Q35" s="21">
        <v>976</v>
      </c>
      <c r="R35" s="21">
        <v>977</v>
      </c>
      <c r="S35" s="21">
        <v>977</v>
      </c>
      <c r="T35" s="21">
        <v>978</v>
      </c>
      <c r="U35" s="21">
        <v>978</v>
      </c>
      <c r="V35" s="21">
        <v>979</v>
      </c>
      <c r="W35" s="21">
        <v>973</v>
      </c>
      <c r="X35" s="21">
        <v>972</v>
      </c>
      <c r="Y35" s="22">
        <v>976</v>
      </c>
      <c r="Z35" s="19">
        <v>877</v>
      </c>
      <c r="AA35" s="19">
        <v>1072</v>
      </c>
      <c r="AB35" s="19">
        <v>1959</v>
      </c>
    </row>
    <row r="36" spans="1:28" hidden="1" x14ac:dyDescent="0.2">
      <c r="A36" s="5"/>
      <c r="B36" s="6"/>
      <c r="C36" s="7" t="s">
        <v>36</v>
      </c>
      <c r="D36" s="19">
        <v>11943</v>
      </c>
      <c r="E36" s="20">
        <f t="shared" si="1"/>
        <v>0</v>
      </c>
      <c r="F36" s="20">
        <v>2932</v>
      </c>
      <c r="G36" s="21">
        <v>2932</v>
      </c>
      <c r="H36" s="21">
        <v>2929</v>
      </c>
      <c r="I36" s="21">
        <v>2926</v>
      </c>
      <c r="J36" s="21">
        <v>2915</v>
      </c>
      <c r="K36" s="21">
        <v>2932</v>
      </c>
      <c r="L36" s="21">
        <v>2935</v>
      </c>
      <c r="M36" s="21">
        <v>2935</v>
      </c>
      <c r="N36" s="21">
        <v>2929</v>
      </c>
      <c r="O36" s="21">
        <v>2935</v>
      </c>
      <c r="P36" s="21">
        <v>2932</v>
      </c>
      <c r="Q36" s="21">
        <v>2929</v>
      </c>
      <c r="R36" s="21">
        <v>2935</v>
      </c>
      <c r="S36" s="21">
        <v>2932</v>
      </c>
      <c r="T36" s="21">
        <v>2935</v>
      </c>
      <c r="U36" s="21">
        <v>2938</v>
      </c>
      <c r="V36" s="21">
        <v>2932</v>
      </c>
      <c r="W36" s="21">
        <v>2938</v>
      </c>
      <c r="X36" s="21">
        <v>2952</v>
      </c>
      <c r="Y36" s="22">
        <v>2952</v>
      </c>
      <c r="Z36" s="19">
        <v>2926</v>
      </c>
      <c r="AA36" s="19">
        <v>2935</v>
      </c>
      <c r="AB36" s="19">
        <v>3113</v>
      </c>
    </row>
    <row r="37" spans="1:28" hidden="1" x14ac:dyDescent="0.2">
      <c r="A37" s="5"/>
      <c r="B37" s="8"/>
      <c r="C37" s="9" t="s">
        <v>37</v>
      </c>
      <c r="D37" s="23">
        <v>6000</v>
      </c>
      <c r="E37" s="24">
        <f t="shared" si="1"/>
        <v>0</v>
      </c>
      <c r="F37" s="24">
        <v>0</v>
      </c>
      <c r="G37" s="25">
        <v>0</v>
      </c>
      <c r="H37" s="25">
        <v>0</v>
      </c>
      <c r="I37" s="25">
        <v>0</v>
      </c>
      <c r="J37" s="25">
        <v>0</v>
      </c>
      <c r="K37" s="25">
        <v>1233</v>
      </c>
      <c r="L37" s="25">
        <v>1237</v>
      </c>
      <c r="M37" s="25">
        <v>1238</v>
      </c>
      <c r="N37" s="25">
        <v>1237</v>
      </c>
      <c r="O37" s="25">
        <v>1237</v>
      </c>
      <c r="P37" s="25">
        <v>1238</v>
      </c>
      <c r="Q37" s="25">
        <v>0</v>
      </c>
      <c r="R37" s="25">
        <v>1237</v>
      </c>
      <c r="S37" s="25">
        <v>1237</v>
      </c>
      <c r="T37" s="25">
        <v>1238</v>
      </c>
      <c r="U37" s="25">
        <v>1238</v>
      </c>
      <c r="V37" s="25">
        <v>1239</v>
      </c>
      <c r="W37" s="25">
        <v>1232</v>
      </c>
      <c r="X37" s="25">
        <v>1231</v>
      </c>
      <c r="Y37" s="26">
        <v>1236</v>
      </c>
      <c r="Z37" s="23">
        <v>0</v>
      </c>
      <c r="AA37" s="23">
        <v>1197</v>
      </c>
      <c r="AB37" s="23">
        <v>1240</v>
      </c>
    </row>
    <row r="38" spans="1:28" x14ac:dyDescent="0.2">
      <c r="A38" s="5"/>
      <c r="B38" s="2" t="s">
        <v>38</v>
      </c>
      <c r="C38" s="2" t="s">
        <v>39</v>
      </c>
      <c r="D38" s="15"/>
      <c r="E38" s="16">
        <f t="shared" si="1"/>
        <v>29999</v>
      </c>
      <c r="F38" s="16">
        <f>SUM(F$39:F$40)</f>
        <v>79999</v>
      </c>
      <c r="G38" s="17">
        <f t="shared" ref="G38:AB38" si="3">SUM(G$39:G$40)</f>
        <v>50000</v>
      </c>
      <c r="H38" s="17">
        <f t="shared" si="3"/>
        <v>10000</v>
      </c>
      <c r="I38" s="17">
        <f t="shared" si="3"/>
        <v>0</v>
      </c>
      <c r="J38" s="17">
        <f t="shared" si="3"/>
        <v>0</v>
      </c>
      <c r="K38" s="17">
        <f t="shared" si="3"/>
        <v>0</v>
      </c>
      <c r="L38" s="17">
        <f t="shared" si="3"/>
        <v>0</v>
      </c>
      <c r="M38" s="17">
        <f t="shared" si="3"/>
        <v>0</v>
      </c>
      <c r="N38" s="17">
        <f t="shared" si="3"/>
        <v>0</v>
      </c>
      <c r="O38" s="17">
        <f t="shared" si="3"/>
        <v>0</v>
      </c>
      <c r="P38" s="17">
        <f t="shared" si="3"/>
        <v>43714</v>
      </c>
      <c r="Q38" s="17">
        <f t="shared" si="3"/>
        <v>46455</v>
      </c>
      <c r="R38" s="17">
        <f t="shared" si="3"/>
        <v>80299</v>
      </c>
      <c r="S38" s="17">
        <f t="shared" si="3"/>
        <v>77841</v>
      </c>
      <c r="T38" s="17">
        <f t="shared" si="3"/>
        <v>80250</v>
      </c>
      <c r="U38" s="17">
        <f t="shared" si="3"/>
        <v>81965</v>
      </c>
      <c r="V38" s="17">
        <f t="shared" si="3"/>
        <v>80299</v>
      </c>
      <c r="W38" s="17">
        <f t="shared" si="3"/>
        <v>77299</v>
      </c>
      <c r="X38" s="17">
        <f t="shared" si="3"/>
        <v>85252</v>
      </c>
      <c r="Y38" s="18">
        <f t="shared" si="3"/>
        <v>120059</v>
      </c>
      <c r="Z38" s="15">
        <f t="shared" si="3"/>
        <v>5000</v>
      </c>
      <c r="AA38" s="15">
        <f t="shared" si="3"/>
        <v>97676</v>
      </c>
      <c r="AB38" s="15">
        <f t="shared" si="3"/>
        <v>104456</v>
      </c>
    </row>
    <row r="39" spans="1:28" hidden="1" x14ac:dyDescent="0.2">
      <c r="A39" s="5"/>
      <c r="B39" s="6"/>
      <c r="C39" s="7" t="s">
        <v>40</v>
      </c>
      <c r="D39" s="19">
        <v>110000</v>
      </c>
      <c r="E39" s="20">
        <f t="shared" si="1"/>
        <v>0</v>
      </c>
      <c r="F39" s="20">
        <v>0</v>
      </c>
      <c r="G39" s="21">
        <v>0</v>
      </c>
      <c r="H39" s="21">
        <v>0</v>
      </c>
      <c r="I39" s="21">
        <v>0</v>
      </c>
      <c r="J39" s="21">
        <v>0</v>
      </c>
      <c r="K39" s="21">
        <v>0</v>
      </c>
      <c r="L39" s="21">
        <v>0</v>
      </c>
      <c r="M39" s="21">
        <v>0</v>
      </c>
      <c r="N39" s="21">
        <v>0</v>
      </c>
      <c r="O39" s="21">
        <v>0</v>
      </c>
      <c r="P39" s="21">
        <v>43714</v>
      </c>
      <c r="Q39" s="21">
        <v>46455</v>
      </c>
      <c r="R39" s="21">
        <v>80299</v>
      </c>
      <c r="S39" s="21">
        <v>77841</v>
      </c>
      <c r="T39" s="21">
        <v>80250</v>
      </c>
      <c r="U39" s="21">
        <v>80299</v>
      </c>
      <c r="V39" s="21">
        <v>80299</v>
      </c>
      <c r="W39" s="21">
        <v>77299</v>
      </c>
      <c r="X39" s="21">
        <v>85252</v>
      </c>
      <c r="Y39" s="22">
        <v>80059</v>
      </c>
      <c r="Z39" s="19">
        <v>0</v>
      </c>
      <c r="AA39" s="19">
        <v>60212</v>
      </c>
      <c r="AB39" s="19">
        <v>72389</v>
      </c>
    </row>
    <row r="40" spans="1:28" hidden="1" x14ac:dyDescent="0.2">
      <c r="A40" s="5"/>
      <c r="B40" s="8"/>
      <c r="C40" s="9" t="s">
        <v>41</v>
      </c>
      <c r="D40" s="23">
        <v>120000</v>
      </c>
      <c r="E40" s="24">
        <f t="shared" si="1"/>
        <v>29999</v>
      </c>
      <c r="F40" s="24">
        <v>79999</v>
      </c>
      <c r="G40" s="25">
        <v>50000</v>
      </c>
      <c r="H40" s="25">
        <v>10000</v>
      </c>
      <c r="I40" s="25">
        <v>0</v>
      </c>
      <c r="J40" s="25" t="s">
        <v>0</v>
      </c>
      <c r="K40" s="25">
        <v>0</v>
      </c>
      <c r="L40" s="25">
        <v>0</v>
      </c>
      <c r="M40" s="25">
        <v>0</v>
      </c>
      <c r="N40" s="25">
        <v>0</v>
      </c>
      <c r="O40" s="25">
        <v>0</v>
      </c>
      <c r="P40" s="25" t="s">
        <v>0</v>
      </c>
      <c r="Q40" s="25">
        <v>0</v>
      </c>
      <c r="R40" s="25">
        <v>0</v>
      </c>
      <c r="S40" s="25">
        <v>0</v>
      </c>
      <c r="T40" s="25">
        <v>0</v>
      </c>
      <c r="U40" s="25">
        <v>1666</v>
      </c>
      <c r="V40" s="25">
        <v>0</v>
      </c>
      <c r="W40" s="25">
        <v>0</v>
      </c>
      <c r="X40" s="25">
        <v>0</v>
      </c>
      <c r="Y40" s="26">
        <v>40000</v>
      </c>
      <c r="Z40" s="23">
        <v>5000</v>
      </c>
      <c r="AA40" s="23">
        <v>37464</v>
      </c>
      <c r="AB40" s="23">
        <v>32067</v>
      </c>
    </row>
    <row r="41" spans="1:28" x14ac:dyDescent="0.2">
      <c r="A41" s="5"/>
      <c r="B41" s="2" t="s">
        <v>42</v>
      </c>
      <c r="C41" s="2" t="s">
        <v>43</v>
      </c>
      <c r="D41" s="15"/>
      <c r="E41" s="16">
        <f t="shared" si="1"/>
        <v>-1813</v>
      </c>
      <c r="F41" s="16">
        <f>SUM(F$42:F$83)</f>
        <v>84759</v>
      </c>
      <c r="G41" s="17">
        <f t="shared" ref="G41:AB41" si="4">SUM(G$42:G$83)</f>
        <v>86572</v>
      </c>
      <c r="H41" s="17">
        <f t="shared" si="4"/>
        <v>69912</v>
      </c>
      <c r="I41" s="17">
        <f t="shared" si="4"/>
        <v>140382</v>
      </c>
      <c r="J41" s="17">
        <f t="shared" si="4"/>
        <v>165644</v>
      </c>
      <c r="K41" s="17">
        <f t="shared" si="4"/>
        <v>129083</v>
      </c>
      <c r="L41" s="17">
        <f t="shared" si="4"/>
        <v>122333</v>
      </c>
      <c r="M41" s="17">
        <f t="shared" si="4"/>
        <v>116667</v>
      </c>
      <c r="N41" s="17">
        <f t="shared" si="4"/>
        <v>103326</v>
      </c>
      <c r="O41" s="17">
        <f t="shared" si="4"/>
        <v>115274</v>
      </c>
      <c r="P41" s="17">
        <f t="shared" si="4"/>
        <v>142047</v>
      </c>
      <c r="Q41" s="17">
        <f t="shared" si="4"/>
        <v>139743</v>
      </c>
      <c r="R41" s="17">
        <f t="shared" si="4"/>
        <v>125743</v>
      </c>
      <c r="S41" s="17">
        <f t="shared" si="4"/>
        <v>163983</v>
      </c>
      <c r="T41" s="17">
        <f t="shared" si="4"/>
        <v>94991</v>
      </c>
      <c r="U41" s="17">
        <f t="shared" si="4"/>
        <v>117756</v>
      </c>
      <c r="V41" s="17">
        <f t="shared" si="4"/>
        <v>99313</v>
      </c>
      <c r="W41" s="17">
        <f t="shared" si="4"/>
        <v>145224</v>
      </c>
      <c r="X41" s="17">
        <f t="shared" si="4"/>
        <v>118085</v>
      </c>
      <c r="Y41" s="18">
        <f t="shared" si="4"/>
        <v>125199</v>
      </c>
      <c r="Z41" s="15">
        <f t="shared" si="4"/>
        <v>115627</v>
      </c>
      <c r="AA41" s="15">
        <f t="shared" si="4"/>
        <v>127280</v>
      </c>
      <c r="AB41" s="15">
        <f t="shared" si="4"/>
        <v>171217</v>
      </c>
    </row>
    <row r="42" spans="1:28" hidden="1" x14ac:dyDescent="0.2">
      <c r="A42" s="5"/>
      <c r="B42" s="6"/>
      <c r="C42" s="7" t="s">
        <v>44</v>
      </c>
      <c r="D42" s="19"/>
      <c r="E42" s="20">
        <f t="shared" si="1"/>
        <v>0</v>
      </c>
      <c r="F42" s="20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2"/>
      <c r="Z42" s="19"/>
      <c r="AA42" s="19"/>
      <c r="AB42" s="19"/>
    </row>
    <row r="43" spans="1:28" hidden="1" x14ac:dyDescent="0.2">
      <c r="A43" s="5"/>
      <c r="B43" s="6"/>
      <c r="C43" s="7" t="s">
        <v>45</v>
      </c>
      <c r="D43" s="19"/>
      <c r="E43" s="20">
        <f t="shared" si="1"/>
        <v>0</v>
      </c>
      <c r="F43" s="20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2"/>
      <c r="Z43" s="19"/>
      <c r="AA43" s="19"/>
      <c r="AB43" s="19"/>
    </row>
    <row r="44" spans="1:28" hidden="1" x14ac:dyDescent="0.2">
      <c r="A44" s="5"/>
      <c r="B44" s="6"/>
      <c r="C44" s="7" t="s">
        <v>46</v>
      </c>
      <c r="D44" s="19"/>
      <c r="E44" s="20">
        <f t="shared" si="1"/>
        <v>0</v>
      </c>
      <c r="F44" s="20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2"/>
      <c r="Z44" s="19"/>
      <c r="AA44" s="19"/>
      <c r="AB44" s="19"/>
    </row>
    <row r="45" spans="1:28" hidden="1" x14ac:dyDescent="0.2">
      <c r="A45" s="5"/>
      <c r="B45" s="6"/>
      <c r="C45" s="7" t="s">
        <v>47</v>
      </c>
      <c r="D45" s="19"/>
      <c r="E45" s="20">
        <f t="shared" si="1"/>
        <v>0</v>
      </c>
      <c r="F45" s="20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2"/>
      <c r="Z45" s="19"/>
      <c r="AA45" s="19"/>
      <c r="AB45" s="19"/>
    </row>
    <row r="46" spans="1:28" hidden="1" x14ac:dyDescent="0.2">
      <c r="A46" s="5"/>
      <c r="B46" s="6"/>
      <c r="C46" s="7" t="s">
        <v>48</v>
      </c>
      <c r="D46" s="19">
        <v>453600</v>
      </c>
      <c r="E46" s="20">
        <f t="shared" si="1"/>
        <v>3844</v>
      </c>
      <c r="F46" s="20">
        <v>50198</v>
      </c>
      <c r="G46" s="21">
        <v>46354</v>
      </c>
      <c r="H46" s="21">
        <v>31691</v>
      </c>
      <c r="I46" s="21">
        <v>96458</v>
      </c>
      <c r="J46" s="21">
        <v>104066</v>
      </c>
      <c r="K46" s="21">
        <v>86241</v>
      </c>
      <c r="L46" s="21">
        <v>86467</v>
      </c>
      <c r="M46" s="21">
        <v>85836</v>
      </c>
      <c r="N46" s="21">
        <v>74474</v>
      </c>
      <c r="O46" s="21">
        <v>84754</v>
      </c>
      <c r="P46" s="21">
        <v>106207</v>
      </c>
      <c r="Q46" s="21">
        <v>103669</v>
      </c>
      <c r="R46" s="21">
        <v>99741</v>
      </c>
      <c r="S46" s="21">
        <v>130317</v>
      </c>
      <c r="T46" s="21">
        <v>56194</v>
      </c>
      <c r="U46" s="21">
        <v>70053</v>
      </c>
      <c r="V46" s="21">
        <v>55593</v>
      </c>
      <c r="W46" s="21">
        <v>97429</v>
      </c>
      <c r="X46" s="21">
        <v>76733</v>
      </c>
      <c r="Y46" s="22">
        <v>78276</v>
      </c>
      <c r="Z46" s="19">
        <v>69642</v>
      </c>
      <c r="AA46" s="19">
        <v>74362</v>
      </c>
      <c r="AB46" s="19">
        <v>94197</v>
      </c>
    </row>
    <row r="47" spans="1:28" hidden="1" x14ac:dyDescent="0.2">
      <c r="A47" s="5"/>
      <c r="B47" s="6"/>
      <c r="C47" s="7" t="s">
        <v>49</v>
      </c>
      <c r="D47" s="19">
        <v>160000</v>
      </c>
      <c r="E47" s="20">
        <f t="shared" si="1"/>
        <v>0</v>
      </c>
      <c r="F47" s="20">
        <v>0</v>
      </c>
      <c r="G47" s="21">
        <v>0</v>
      </c>
      <c r="H47" s="21">
        <v>0</v>
      </c>
      <c r="I47" s="21">
        <v>0</v>
      </c>
      <c r="J47" s="21">
        <v>0</v>
      </c>
      <c r="K47" s="21">
        <v>9896</v>
      </c>
      <c r="L47" s="21">
        <v>9248</v>
      </c>
      <c r="M47" s="21">
        <v>9189</v>
      </c>
      <c r="N47" s="21">
        <v>3499</v>
      </c>
      <c r="O47" s="21">
        <v>3298</v>
      </c>
      <c r="P47" s="21">
        <v>10304</v>
      </c>
      <c r="Q47" s="21">
        <v>8395</v>
      </c>
      <c r="R47" s="21">
        <v>9924</v>
      </c>
      <c r="S47" s="21">
        <v>8442</v>
      </c>
      <c r="T47" s="21">
        <v>10704</v>
      </c>
      <c r="U47" s="21">
        <v>10977</v>
      </c>
      <c r="V47" s="21">
        <v>11071</v>
      </c>
      <c r="W47" s="21">
        <v>12034</v>
      </c>
      <c r="X47" s="21">
        <v>11269</v>
      </c>
      <c r="Y47" s="22">
        <v>13699</v>
      </c>
      <c r="Z47" s="19">
        <v>0</v>
      </c>
      <c r="AA47" s="19">
        <v>16411</v>
      </c>
      <c r="AB47" s="19">
        <v>19212</v>
      </c>
    </row>
    <row r="48" spans="1:28" hidden="1" x14ac:dyDescent="0.2">
      <c r="A48" s="5"/>
      <c r="B48" s="6"/>
      <c r="C48" s="7" t="s">
        <v>50</v>
      </c>
      <c r="D48" s="19">
        <v>13280</v>
      </c>
      <c r="E48" s="20">
        <f t="shared" si="1"/>
        <v>-921</v>
      </c>
      <c r="F48" s="20">
        <v>861</v>
      </c>
      <c r="G48" s="21">
        <v>1782</v>
      </c>
      <c r="H48" s="21">
        <v>360</v>
      </c>
      <c r="I48" s="21">
        <v>719</v>
      </c>
      <c r="J48" s="21">
        <v>0</v>
      </c>
      <c r="K48" s="21">
        <v>322</v>
      </c>
      <c r="L48" s="21">
        <v>0</v>
      </c>
      <c r="M48" s="21">
        <v>1851</v>
      </c>
      <c r="N48" s="21">
        <v>2974</v>
      </c>
      <c r="O48" s="21">
        <v>5543</v>
      </c>
      <c r="P48" s="21">
        <v>4178</v>
      </c>
      <c r="Q48" s="21">
        <v>611</v>
      </c>
      <c r="R48" s="21">
        <v>2511</v>
      </c>
      <c r="S48" s="21">
        <v>5758</v>
      </c>
      <c r="T48" s="21">
        <v>3936</v>
      </c>
      <c r="U48" s="21">
        <v>1789</v>
      </c>
      <c r="V48" s="21">
        <v>5456</v>
      </c>
      <c r="W48" s="21">
        <v>1592</v>
      </c>
      <c r="X48" s="21">
        <v>3495</v>
      </c>
      <c r="Y48" s="22">
        <v>6165</v>
      </c>
      <c r="Z48" s="19">
        <v>715</v>
      </c>
      <c r="AA48" s="19">
        <v>3077</v>
      </c>
      <c r="AB48" s="19">
        <v>1191</v>
      </c>
    </row>
    <row r="49" spans="1:28" hidden="1" x14ac:dyDescent="0.2">
      <c r="A49" s="5"/>
      <c r="B49" s="6"/>
      <c r="C49" s="7" t="s">
        <v>51</v>
      </c>
      <c r="D49" s="19"/>
      <c r="E49" s="20">
        <f t="shared" si="1"/>
        <v>0</v>
      </c>
      <c r="F49" s="20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2"/>
      <c r="Z49" s="19"/>
      <c r="AA49" s="19"/>
      <c r="AB49" s="19"/>
    </row>
    <row r="50" spans="1:28" hidden="1" x14ac:dyDescent="0.2">
      <c r="A50" s="5"/>
      <c r="B50" s="6"/>
      <c r="C50" s="7" t="s">
        <v>52</v>
      </c>
      <c r="D50" s="19"/>
      <c r="E50" s="20">
        <f t="shared" si="1"/>
        <v>0</v>
      </c>
      <c r="F50" s="20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2"/>
      <c r="Z50" s="19"/>
      <c r="AA50" s="19"/>
      <c r="AB50" s="19"/>
    </row>
    <row r="51" spans="1:28" hidden="1" x14ac:dyDescent="0.2">
      <c r="A51" s="5"/>
      <c r="B51" s="6"/>
      <c r="C51" s="7" t="s">
        <v>53</v>
      </c>
      <c r="D51" s="19"/>
      <c r="E51" s="20">
        <f t="shared" si="1"/>
        <v>0</v>
      </c>
      <c r="F51" s="20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2"/>
      <c r="Z51" s="19"/>
      <c r="AA51" s="19"/>
      <c r="AB51" s="19"/>
    </row>
    <row r="52" spans="1:28" hidden="1" x14ac:dyDescent="0.2">
      <c r="A52" s="5"/>
      <c r="B52" s="6"/>
      <c r="C52" s="7" t="s">
        <v>54</v>
      </c>
      <c r="D52" s="19"/>
      <c r="E52" s="20">
        <f t="shared" si="1"/>
        <v>0</v>
      </c>
      <c r="F52" s="20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2"/>
      <c r="Z52" s="19"/>
      <c r="AA52" s="19"/>
      <c r="AB52" s="19"/>
    </row>
    <row r="53" spans="1:28" hidden="1" x14ac:dyDescent="0.2">
      <c r="A53" s="5"/>
      <c r="B53" s="6"/>
      <c r="C53" s="7" t="s">
        <v>55</v>
      </c>
      <c r="D53" s="19"/>
      <c r="E53" s="20">
        <f t="shared" si="1"/>
        <v>0</v>
      </c>
      <c r="F53" s="20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2"/>
      <c r="Z53" s="19"/>
      <c r="AA53" s="19"/>
      <c r="AB53" s="19"/>
    </row>
    <row r="54" spans="1:28" hidden="1" x14ac:dyDescent="0.2">
      <c r="A54" s="5"/>
      <c r="B54" s="6"/>
      <c r="C54" s="7" t="s">
        <v>56</v>
      </c>
      <c r="D54" s="19"/>
      <c r="E54" s="20">
        <f t="shared" si="1"/>
        <v>0</v>
      </c>
      <c r="F54" s="20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2"/>
      <c r="Z54" s="19"/>
      <c r="AA54" s="19"/>
      <c r="AB54" s="19"/>
    </row>
    <row r="55" spans="1:28" hidden="1" x14ac:dyDescent="0.2">
      <c r="A55" s="5"/>
      <c r="B55" s="6"/>
      <c r="C55" s="7" t="s">
        <v>57</v>
      </c>
      <c r="D55" s="19">
        <v>27750</v>
      </c>
      <c r="E55" s="20">
        <f t="shared" si="1"/>
        <v>-81</v>
      </c>
      <c r="F55" s="20">
        <v>12104</v>
      </c>
      <c r="G55" s="21">
        <v>12185</v>
      </c>
      <c r="H55" s="21">
        <v>12587</v>
      </c>
      <c r="I55" s="21">
        <v>17887</v>
      </c>
      <c r="J55" s="21">
        <v>21188</v>
      </c>
      <c r="K55" s="21">
        <v>12526</v>
      </c>
      <c r="L55" s="21">
        <v>11824</v>
      </c>
      <c r="M55" s="21">
        <v>8332</v>
      </c>
      <c r="N55" s="21">
        <v>10091</v>
      </c>
      <c r="O55" s="21">
        <v>9538</v>
      </c>
      <c r="P55" s="21">
        <v>9829</v>
      </c>
      <c r="Q55" s="21">
        <v>12298</v>
      </c>
      <c r="R55" s="21">
        <v>10637</v>
      </c>
      <c r="S55" s="21">
        <v>16814</v>
      </c>
      <c r="T55" s="21">
        <v>15776</v>
      </c>
      <c r="U55" s="21">
        <v>16605</v>
      </c>
      <c r="V55" s="21">
        <v>16264</v>
      </c>
      <c r="W55" s="21">
        <v>17575</v>
      </c>
      <c r="X55" s="21">
        <v>12464</v>
      </c>
      <c r="Y55" s="22">
        <v>11946</v>
      </c>
      <c r="Z55" s="19">
        <v>15962</v>
      </c>
      <c r="AA55" s="19">
        <v>13353</v>
      </c>
      <c r="AB55" s="19">
        <v>21206</v>
      </c>
    </row>
    <row r="56" spans="1:28" hidden="1" x14ac:dyDescent="0.2">
      <c r="A56" s="5"/>
      <c r="B56" s="6"/>
      <c r="C56" s="7" t="s">
        <v>58</v>
      </c>
      <c r="D56" s="19"/>
      <c r="E56" s="20">
        <f t="shared" si="1"/>
        <v>0</v>
      </c>
      <c r="F56" s="20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2"/>
      <c r="Z56" s="19"/>
      <c r="AA56" s="19"/>
      <c r="AB56" s="19"/>
    </row>
    <row r="57" spans="1:28" hidden="1" x14ac:dyDescent="0.2">
      <c r="A57" s="5"/>
      <c r="B57" s="6"/>
      <c r="C57" s="7" t="s">
        <v>59</v>
      </c>
      <c r="D57" s="19"/>
      <c r="E57" s="20">
        <f t="shared" si="1"/>
        <v>0</v>
      </c>
      <c r="F57" s="20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2"/>
      <c r="Z57" s="19"/>
      <c r="AA57" s="19"/>
      <c r="AB57" s="19"/>
    </row>
    <row r="58" spans="1:28" hidden="1" x14ac:dyDescent="0.2">
      <c r="A58" s="5"/>
      <c r="B58" s="6"/>
      <c r="C58" s="7" t="s">
        <v>60</v>
      </c>
      <c r="D58" s="19"/>
      <c r="E58" s="20">
        <f t="shared" si="1"/>
        <v>0</v>
      </c>
      <c r="F58" s="20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2"/>
      <c r="Z58" s="19"/>
      <c r="AA58" s="19"/>
      <c r="AB58" s="19"/>
    </row>
    <row r="59" spans="1:28" hidden="1" x14ac:dyDescent="0.2">
      <c r="A59" s="5"/>
      <c r="B59" s="6"/>
      <c r="C59" s="7" t="s">
        <v>61</v>
      </c>
      <c r="D59" s="19"/>
      <c r="E59" s="20">
        <f t="shared" si="1"/>
        <v>0</v>
      </c>
      <c r="F59" s="20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2"/>
      <c r="Z59" s="19"/>
      <c r="AA59" s="19"/>
      <c r="AB59" s="19"/>
    </row>
    <row r="60" spans="1:28" hidden="1" x14ac:dyDescent="0.2">
      <c r="A60" s="5"/>
      <c r="B60" s="6"/>
      <c r="C60" s="7" t="s">
        <v>62</v>
      </c>
      <c r="D60" s="19"/>
      <c r="E60" s="20">
        <f t="shared" si="1"/>
        <v>0</v>
      </c>
      <c r="F60" s="20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2"/>
      <c r="Z60" s="19"/>
      <c r="AA60" s="19"/>
      <c r="AB60" s="19"/>
    </row>
    <row r="61" spans="1:28" hidden="1" x14ac:dyDescent="0.2">
      <c r="A61" s="5"/>
      <c r="B61" s="6"/>
      <c r="C61" s="7" t="s">
        <v>63</v>
      </c>
      <c r="D61" s="19"/>
      <c r="E61" s="20">
        <f t="shared" si="1"/>
        <v>0</v>
      </c>
      <c r="F61" s="20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2"/>
      <c r="Z61" s="19"/>
      <c r="AA61" s="19"/>
      <c r="AB61" s="19"/>
    </row>
    <row r="62" spans="1:28" hidden="1" x14ac:dyDescent="0.2">
      <c r="A62" s="5"/>
      <c r="B62" s="6"/>
      <c r="C62" s="7" t="s">
        <v>64</v>
      </c>
      <c r="D62" s="19"/>
      <c r="E62" s="20">
        <f t="shared" si="1"/>
        <v>0</v>
      </c>
      <c r="F62" s="20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2"/>
      <c r="Z62" s="19"/>
      <c r="AA62" s="19"/>
      <c r="AB62" s="19"/>
    </row>
    <row r="63" spans="1:28" hidden="1" x14ac:dyDescent="0.2">
      <c r="A63" s="5"/>
      <c r="B63" s="6"/>
      <c r="C63" s="7" t="s">
        <v>65</v>
      </c>
      <c r="D63" s="19">
        <v>11200</v>
      </c>
      <c r="E63" s="20">
        <f t="shared" si="1"/>
        <v>-47</v>
      </c>
      <c r="F63" s="20">
        <v>505</v>
      </c>
      <c r="G63" s="21">
        <v>552</v>
      </c>
      <c r="H63" s="21">
        <v>1320</v>
      </c>
      <c r="I63" s="21">
        <v>2694</v>
      </c>
      <c r="J63" s="21">
        <v>2014</v>
      </c>
      <c r="K63" s="21">
        <v>0</v>
      </c>
      <c r="L63" s="21">
        <v>6164</v>
      </c>
      <c r="M63" s="21">
        <v>2463</v>
      </c>
      <c r="N63" s="21">
        <v>3399</v>
      </c>
      <c r="O63" s="21">
        <v>3230</v>
      </c>
      <c r="P63" s="21">
        <v>2530</v>
      </c>
      <c r="Q63" s="21">
        <v>2202</v>
      </c>
      <c r="R63" s="21">
        <v>2930</v>
      </c>
      <c r="S63" s="21">
        <v>2652</v>
      </c>
      <c r="T63" s="21">
        <v>1757</v>
      </c>
      <c r="U63" s="21">
        <v>5087</v>
      </c>
      <c r="V63" s="21">
        <v>5612</v>
      </c>
      <c r="W63" s="21">
        <v>7155</v>
      </c>
      <c r="X63" s="21">
        <v>21</v>
      </c>
      <c r="Y63" s="22">
        <v>2344</v>
      </c>
      <c r="Z63" s="19">
        <v>1645</v>
      </c>
      <c r="AA63" s="19">
        <v>2923</v>
      </c>
      <c r="AB63" s="19">
        <v>4746</v>
      </c>
    </row>
    <row r="64" spans="1:28" hidden="1" x14ac:dyDescent="0.2">
      <c r="A64" s="5"/>
      <c r="B64" s="6"/>
      <c r="C64" s="7" t="s">
        <v>66</v>
      </c>
      <c r="D64" s="19"/>
      <c r="E64" s="20">
        <f t="shared" si="1"/>
        <v>0</v>
      </c>
      <c r="F64" s="20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2"/>
      <c r="Z64" s="19"/>
      <c r="AA64" s="19"/>
      <c r="AB64" s="19"/>
    </row>
    <row r="65" spans="1:28" hidden="1" x14ac:dyDescent="0.2">
      <c r="A65" s="5"/>
      <c r="B65" s="6"/>
      <c r="C65" s="7" t="s">
        <v>67</v>
      </c>
      <c r="D65" s="19"/>
      <c r="E65" s="20">
        <f t="shared" si="1"/>
        <v>0</v>
      </c>
      <c r="F65" s="20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2"/>
      <c r="Z65" s="19"/>
      <c r="AA65" s="19"/>
      <c r="AB65" s="19"/>
    </row>
    <row r="66" spans="1:28" hidden="1" x14ac:dyDescent="0.2">
      <c r="A66" s="5"/>
      <c r="B66" s="6"/>
      <c r="C66" s="7" t="s">
        <v>68</v>
      </c>
      <c r="D66" s="19"/>
      <c r="E66" s="20">
        <f t="shared" si="1"/>
        <v>0</v>
      </c>
      <c r="F66" s="20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2"/>
      <c r="Z66" s="19"/>
      <c r="AA66" s="19"/>
      <c r="AB66" s="19"/>
    </row>
    <row r="67" spans="1:28" hidden="1" x14ac:dyDescent="0.2">
      <c r="A67" s="5"/>
      <c r="B67" s="6"/>
      <c r="C67" s="7" t="s">
        <v>69</v>
      </c>
      <c r="D67" s="19"/>
      <c r="E67" s="20">
        <f t="shared" si="1"/>
        <v>0</v>
      </c>
      <c r="F67" s="20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2"/>
      <c r="Z67" s="19"/>
      <c r="AA67" s="19"/>
      <c r="AB67" s="19"/>
    </row>
    <row r="68" spans="1:28" hidden="1" x14ac:dyDescent="0.2">
      <c r="A68" s="5"/>
      <c r="B68" s="6"/>
      <c r="C68" s="7" t="s">
        <v>70</v>
      </c>
      <c r="D68" s="19"/>
      <c r="E68" s="20">
        <f t="shared" si="1"/>
        <v>0</v>
      </c>
      <c r="F68" s="20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2"/>
      <c r="Z68" s="19"/>
      <c r="AA68" s="19"/>
      <c r="AB68" s="19"/>
    </row>
    <row r="69" spans="1:28" hidden="1" x14ac:dyDescent="0.2">
      <c r="A69" s="5"/>
      <c r="B69" s="6"/>
      <c r="C69" s="7" t="s">
        <v>71</v>
      </c>
      <c r="D69" s="19"/>
      <c r="E69" s="20">
        <f t="shared" ref="E69:E102" si="5">IF(ISERROR($F69-$G69), "na", ($F69-$G69))</f>
        <v>0</v>
      </c>
      <c r="F69" s="20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2"/>
      <c r="Z69" s="19"/>
      <c r="AA69" s="19"/>
      <c r="AB69" s="19"/>
    </row>
    <row r="70" spans="1:28" hidden="1" x14ac:dyDescent="0.2">
      <c r="A70" s="5"/>
      <c r="B70" s="6"/>
      <c r="C70" s="7" t="s">
        <v>72</v>
      </c>
      <c r="D70" s="19"/>
      <c r="E70" s="20">
        <f t="shared" si="5"/>
        <v>0</v>
      </c>
      <c r="F70" s="20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2"/>
      <c r="Z70" s="19"/>
      <c r="AA70" s="19"/>
      <c r="AB70" s="19"/>
    </row>
    <row r="71" spans="1:28" hidden="1" x14ac:dyDescent="0.2">
      <c r="A71" s="5"/>
      <c r="B71" s="6"/>
      <c r="C71" s="7" t="s">
        <v>73</v>
      </c>
      <c r="D71" s="19"/>
      <c r="E71" s="20">
        <f t="shared" si="5"/>
        <v>0</v>
      </c>
      <c r="F71" s="20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2"/>
      <c r="Z71" s="19"/>
      <c r="AA71" s="19"/>
      <c r="AB71" s="19"/>
    </row>
    <row r="72" spans="1:28" hidden="1" x14ac:dyDescent="0.2">
      <c r="A72" s="5"/>
      <c r="B72" s="6"/>
      <c r="C72" s="7" t="s">
        <v>74</v>
      </c>
      <c r="D72" s="19"/>
      <c r="E72" s="20">
        <f t="shared" si="5"/>
        <v>0</v>
      </c>
      <c r="F72" s="20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2"/>
      <c r="Z72" s="19"/>
      <c r="AA72" s="19"/>
      <c r="AB72" s="19"/>
    </row>
    <row r="73" spans="1:28" hidden="1" x14ac:dyDescent="0.2">
      <c r="A73" s="5"/>
      <c r="B73" s="6"/>
      <c r="C73" s="7" t="s">
        <v>75</v>
      </c>
      <c r="D73" s="19"/>
      <c r="E73" s="20">
        <f t="shared" si="5"/>
        <v>0</v>
      </c>
      <c r="F73" s="20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2"/>
      <c r="Z73" s="19"/>
      <c r="AA73" s="19"/>
      <c r="AB73" s="19"/>
    </row>
    <row r="74" spans="1:28" hidden="1" x14ac:dyDescent="0.2">
      <c r="A74" s="5"/>
      <c r="B74" s="6"/>
      <c r="C74" s="7" t="s">
        <v>76</v>
      </c>
      <c r="D74" s="19"/>
      <c r="E74" s="20">
        <f t="shared" si="5"/>
        <v>0</v>
      </c>
      <c r="F74" s="20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2"/>
      <c r="Z74" s="19"/>
      <c r="AA74" s="19"/>
      <c r="AB74" s="19"/>
    </row>
    <row r="75" spans="1:28" hidden="1" x14ac:dyDescent="0.2">
      <c r="A75" s="5"/>
      <c r="B75" s="6"/>
      <c r="C75" s="7" t="s">
        <v>77</v>
      </c>
      <c r="D75" s="19"/>
      <c r="E75" s="20">
        <f t="shared" si="5"/>
        <v>0</v>
      </c>
      <c r="F75" s="20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2"/>
      <c r="Z75" s="19"/>
      <c r="AA75" s="19"/>
      <c r="AB75" s="19"/>
    </row>
    <row r="76" spans="1:28" hidden="1" x14ac:dyDescent="0.2">
      <c r="A76" s="5"/>
      <c r="B76" s="6"/>
      <c r="C76" s="7" t="s">
        <v>78</v>
      </c>
      <c r="D76" s="19"/>
      <c r="E76" s="20">
        <f t="shared" si="5"/>
        <v>0</v>
      </c>
      <c r="F76" s="20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2"/>
      <c r="Z76" s="19"/>
      <c r="AA76" s="19"/>
      <c r="AB76" s="19"/>
    </row>
    <row r="77" spans="1:28" hidden="1" x14ac:dyDescent="0.2">
      <c r="A77" s="5"/>
      <c r="B77" s="6"/>
      <c r="C77" s="7" t="s">
        <v>79</v>
      </c>
      <c r="D77" s="19"/>
      <c r="E77" s="20">
        <f t="shared" si="5"/>
        <v>0</v>
      </c>
      <c r="F77" s="20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2"/>
      <c r="Z77" s="19"/>
      <c r="AA77" s="19"/>
      <c r="AB77" s="19"/>
    </row>
    <row r="78" spans="1:28" hidden="1" x14ac:dyDescent="0.2">
      <c r="A78" s="5"/>
      <c r="B78" s="6"/>
      <c r="C78" s="7" t="s">
        <v>80</v>
      </c>
      <c r="D78" s="19"/>
      <c r="E78" s="20">
        <f t="shared" si="5"/>
        <v>0</v>
      </c>
      <c r="F78" s="20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2"/>
      <c r="Z78" s="19"/>
      <c r="AA78" s="19"/>
      <c r="AB78" s="19"/>
    </row>
    <row r="79" spans="1:28" hidden="1" x14ac:dyDescent="0.2">
      <c r="A79" s="5"/>
      <c r="B79" s="6"/>
      <c r="C79" s="7" t="s">
        <v>81</v>
      </c>
      <c r="D79" s="19"/>
      <c r="E79" s="20">
        <f t="shared" si="5"/>
        <v>0</v>
      </c>
      <c r="F79" s="20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2"/>
      <c r="Z79" s="19"/>
      <c r="AA79" s="19"/>
      <c r="AB79" s="19"/>
    </row>
    <row r="80" spans="1:28" hidden="1" x14ac:dyDescent="0.2">
      <c r="A80" s="5"/>
      <c r="B80" s="6"/>
      <c r="C80" s="7" t="s">
        <v>82</v>
      </c>
      <c r="D80" s="19"/>
      <c r="E80" s="20">
        <f t="shared" si="5"/>
        <v>0</v>
      </c>
      <c r="F80" s="20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2"/>
      <c r="Z80" s="19"/>
      <c r="AA80" s="19"/>
      <c r="AB80" s="19"/>
    </row>
    <row r="81" spans="1:28" hidden="1" x14ac:dyDescent="0.2">
      <c r="A81" s="5"/>
      <c r="B81" s="6"/>
      <c r="C81" s="7" t="s">
        <v>83</v>
      </c>
      <c r="D81" s="19">
        <v>87200</v>
      </c>
      <c r="E81" s="20">
        <f t="shared" si="5"/>
        <v>-4608</v>
      </c>
      <c r="F81" s="20">
        <v>21091</v>
      </c>
      <c r="G81" s="21">
        <v>25699</v>
      </c>
      <c r="H81" s="21">
        <v>23954</v>
      </c>
      <c r="I81" s="21">
        <v>22624</v>
      </c>
      <c r="J81" s="21">
        <v>38376</v>
      </c>
      <c r="K81" s="21">
        <v>20098</v>
      </c>
      <c r="L81" s="21">
        <v>8630</v>
      </c>
      <c r="M81" s="21">
        <v>8996</v>
      </c>
      <c r="N81" s="21">
        <v>8889</v>
      </c>
      <c r="O81" s="21">
        <v>8911</v>
      </c>
      <c r="P81" s="21">
        <v>8999</v>
      </c>
      <c r="Q81" s="21">
        <v>12568</v>
      </c>
      <c r="R81" s="21">
        <v>0</v>
      </c>
      <c r="S81" s="21">
        <v>0</v>
      </c>
      <c r="T81" s="21">
        <v>6624</v>
      </c>
      <c r="U81" s="21">
        <v>13245</v>
      </c>
      <c r="V81" s="21">
        <v>5317</v>
      </c>
      <c r="W81" s="21">
        <v>9439</v>
      </c>
      <c r="X81" s="21">
        <v>14103</v>
      </c>
      <c r="Y81" s="22">
        <v>12769</v>
      </c>
      <c r="Z81" s="19">
        <v>27663</v>
      </c>
      <c r="AA81" s="19">
        <v>17154</v>
      </c>
      <c r="AB81" s="19">
        <v>30665</v>
      </c>
    </row>
    <row r="82" spans="1:28" hidden="1" x14ac:dyDescent="0.2">
      <c r="A82" s="5"/>
      <c r="B82" s="6"/>
      <c r="C82" s="7" t="s">
        <v>84</v>
      </c>
      <c r="D82" s="19"/>
      <c r="E82" s="20">
        <f t="shared" si="5"/>
        <v>0</v>
      </c>
      <c r="F82" s="20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2"/>
      <c r="Z82" s="19"/>
      <c r="AA82" s="19"/>
      <c r="AB82" s="19"/>
    </row>
    <row r="83" spans="1:28" hidden="1" x14ac:dyDescent="0.2">
      <c r="A83" s="5"/>
      <c r="B83" s="8"/>
      <c r="C83" s="9" t="s">
        <v>85</v>
      </c>
      <c r="D83" s="23"/>
      <c r="E83" s="24">
        <f t="shared" si="5"/>
        <v>0</v>
      </c>
      <c r="F83" s="24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6"/>
      <c r="Z83" s="23"/>
      <c r="AA83" s="23"/>
      <c r="AB83" s="23"/>
    </row>
    <row r="84" spans="1:28" x14ac:dyDescent="0.2">
      <c r="A84" s="5"/>
      <c r="B84" s="2" t="s">
        <v>86</v>
      </c>
      <c r="C84" s="2" t="s">
        <v>87</v>
      </c>
      <c r="D84" s="15"/>
      <c r="E84" s="16">
        <f t="shared" si="5"/>
        <v>3</v>
      </c>
      <c r="F84" s="16">
        <f>SUM(F$85:F$88)</f>
        <v>42700</v>
      </c>
      <c r="G84" s="17">
        <f t="shared" ref="G84:AB84" si="6">SUM(G$85:G$88)</f>
        <v>42697</v>
      </c>
      <c r="H84" s="17">
        <f t="shared" si="6"/>
        <v>42697</v>
      </c>
      <c r="I84" s="17">
        <f t="shared" si="6"/>
        <v>34249</v>
      </c>
      <c r="J84" s="17">
        <f t="shared" si="6"/>
        <v>42628</v>
      </c>
      <c r="K84" s="17">
        <f t="shared" si="6"/>
        <v>42700</v>
      </c>
      <c r="L84" s="17">
        <f t="shared" si="6"/>
        <v>41130</v>
      </c>
      <c r="M84" s="17">
        <f t="shared" si="6"/>
        <v>37702</v>
      </c>
      <c r="N84" s="17">
        <f t="shared" si="6"/>
        <v>37702</v>
      </c>
      <c r="O84" s="17">
        <f t="shared" si="6"/>
        <v>37702</v>
      </c>
      <c r="P84" s="17">
        <f t="shared" si="6"/>
        <v>38213</v>
      </c>
      <c r="Q84" s="17">
        <f t="shared" si="6"/>
        <v>37583</v>
      </c>
      <c r="R84" s="17">
        <f t="shared" si="6"/>
        <v>37455</v>
      </c>
      <c r="S84" s="17">
        <f t="shared" si="6"/>
        <v>37862</v>
      </c>
      <c r="T84" s="17">
        <f t="shared" si="6"/>
        <v>36231</v>
      </c>
      <c r="U84" s="17">
        <f t="shared" si="6"/>
        <v>37406</v>
      </c>
      <c r="V84" s="17">
        <f t="shared" si="6"/>
        <v>37405</v>
      </c>
      <c r="W84" s="17">
        <f t="shared" si="6"/>
        <v>37693</v>
      </c>
      <c r="X84" s="17">
        <f t="shared" si="6"/>
        <v>37288</v>
      </c>
      <c r="Y84" s="18">
        <f t="shared" si="6"/>
        <v>36831</v>
      </c>
      <c r="Z84" s="15">
        <f t="shared" si="6"/>
        <v>39858</v>
      </c>
      <c r="AA84" s="15">
        <f t="shared" si="6"/>
        <v>40341</v>
      </c>
      <c r="AB84" s="15">
        <f t="shared" si="6"/>
        <v>36845</v>
      </c>
    </row>
    <row r="85" spans="1:28" hidden="1" x14ac:dyDescent="0.2">
      <c r="A85" s="5"/>
      <c r="B85" s="6"/>
      <c r="C85" s="7" t="s">
        <v>88</v>
      </c>
      <c r="D85" s="19"/>
      <c r="E85" s="20">
        <f t="shared" si="5"/>
        <v>0</v>
      </c>
      <c r="F85" s="20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2"/>
      <c r="Z85" s="19"/>
      <c r="AA85" s="19"/>
      <c r="AB85" s="19"/>
    </row>
    <row r="86" spans="1:28" hidden="1" x14ac:dyDescent="0.2">
      <c r="A86" s="5"/>
      <c r="B86" s="6"/>
      <c r="C86" s="7" t="s">
        <v>89</v>
      </c>
      <c r="D86" s="19"/>
      <c r="E86" s="20">
        <f t="shared" si="5"/>
        <v>0</v>
      </c>
      <c r="F86" s="20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2"/>
      <c r="Z86" s="19"/>
      <c r="AA86" s="19"/>
      <c r="AB86" s="19"/>
    </row>
    <row r="87" spans="1:28" hidden="1" x14ac:dyDescent="0.2">
      <c r="A87" s="5"/>
      <c r="B87" s="6"/>
      <c r="C87" s="7" t="s">
        <v>90</v>
      </c>
      <c r="D87" s="19"/>
      <c r="E87" s="20">
        <f t="shared" si="5"/>
        <v>0</v>
      </c>
      <c r="F87" s="20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2"/>
      <c r="Z87" s="19"/>
      <c r="AA87" s="19"/>
      <c r="AB87" s="19"/>
    </row>
    <row r="88" spans="1:28" hidden="1" x14ac:dyDescent="0.2">
      <c r="A88" s="5"/>
      <c r="B88" s="6"/>
      <c r="C88" s="7" t="s">
        <v>91</v>
      </c>
      <c r="D88" s="19">
        <v>58000</v>
      </c>
      <c r="E88" s="20">
        <f t="shared" si="5"/>
        <v>3</v>
      </c>
      <c r="F88" s="20">
        <v>42700</v>
      </c>
      <c r="G88" s="21">
        <v>42697</v>
      </c>
      <c r="H88" s="21">
        <v>42697</v>
      </c>
      <c r="I88" s="21">
        <v>34249</v>
      </c>
      <c r="J88" s="21">
        <v>42628</v>
      </c>
      <c r="K88" s="21">
        <v>42700</v>
      </c>
      <c r="L88" s="21">
        <v>41130</v>
      </c>
      <c r="M88" s="21">
        <v>37702</v>
      </c>
      <c r="N88" s="21">
        <v>37702</v>
      </c>
      <c r="O88" s="21">
        <v>37702</v>
      </c>
      <c r="P88" s="21">
        <v>38213</v>
      </c>
      <c r="Q88" s="21">
        <v>37583</v>
      </c>
      <c r="R88" s="21">
        <v>37455</v>
      </c>
      <c r="S88" s="21">
        <v>37862</v>
      </c>
      <c r="T88" s="21">
        <v>36231</v>
      </c>
      <c r="U88" s="21">
        <v>37406</v>
      </c>
      <c r="V88" s="21">
        <v>37405</v>
      </c>
      <c r="W88" s="21">
        <v>37693</v>
      </c>
      <c r="X88" s="21">
        <v>37288</v>
      </c>
      <c r="Y88" s="22">
        <v>36831</v>
      </c>
      <c r="Z88" s="19">
        <v>39858</v>
      </c>
      <c r="AA88" s="19">
        <v>40341</v>
      </c>
      <c r="AB88" s="19">
        <v>36845</v>
      </c>
    </row>
    <row r="89" spans="1:28" x14ac:dyDescent="0.2">
      <c r="A89" s="5"/>
      <c r="B89" s="6"/>
      <c r="C89" s="6" t="s">
        <v>113</v>
      </c>
      <c r="D89" s="19">
        <v>54400</v>
      </c>
      <c r="E89" s="20">
        <f t="shared" si="5"/>
        <v>0</v>
      </c>
      <c r="F89" s="20">
        <v>0</v>
      </c>
      <c r="G89" s="21">
        <v>0</v>
      </c>
      <c r="H89" s="21">
        <v>0</v>
      </c>
      <c r="I89" s="21">
        <v>0</v>
      </c>
      <c r="J89" s="21">
        <v>0</v>
      </c>
      <c r="K89" s="21">
        <v>0</v>
      </c>
      <c r="L89" s="21">
        <v>0</v>
      </c>
      <c r="M89" s="21">
        <v>0</v>
      </c>
      <c r="N89" s="21">
        <v>0</v>
      </c>
      <c r="O89" s="21">
        <v>0</v>
      </c>
      <c r="P89" s="21">
        <v>0</v>
      </c>
      <c r="Q89" s="21">
        <v>0</v>
      </c>
      <c r="R89" s="21">
        <v>0</v>
      </c>
      <c r="S89" s="21">
        <v>0</v>
      </c>
      <c r="T89" s="21">
        <v>0</v>
      </c>
      <c r="U89" s="21">
        <v>0</v>
      </c>
      <c r="V89" s="21">
        <v>0</v>
      </c>
      <c r="W89" s="21">
        <v>0</v>
      </c>
      <c r="X89" s="21">
        <v>0</v>
      </c>
      <c r="Y89" s="22">
        <v>0</v>
      </c>
      <c r="Z89" s="19">
        <v>0</v>
      </c>
      <c r="AA89" s="19">
        <v>2305</v>
      </c>
      <c r="AB89" s="19">
        <v>1399</v>
      </c>
    </row>
    <row r="90" spans="1:28" x14ac:dyDescent="0.2">
      <c r="A90" s="5"/>
      <c r="B90" s="6"/>
      <c r="C90" s="6" t="s">
        <v>114</v>
      </c>
      <c r="D90" s="19">
        <v>158653</v>
      </c>
      <c r="E90" s="20">
        <f t="shared" si="5"/>
        <v>434</v>
      </c>
      <c r="F90" s="20">
        <v>69030</v>
      </c>
      <c r="G90" s="21">
        <v>68596</v>
      </c>
      <c r="H90" s="21">
        <v>68596</v>
      </c>
      <c r="I90" s="21">
        <v>73435</v>
      </c>
      <c r="J90" s="21">
        <v>92604</v>
      </c>
      <c r="K90" s="21">
        <v>100309</v>
      </c>
      <c r="L90" s="21">
        <v>95833</v>
      </c>
      <c r="M90" s="21">
        <v>97673</v>
      </c>
      <c r="N90" s="21">
        <v>97676</v>
      </c>
      <c r="O90" s="21">
        <v>91366</v>
      </c>
      <c r="P90" s="21">
        <v>86941</v>
      </c>
      <c r="Q90" s="21">
        <v>90964</v>
      </c>
      <c r="R90" s="21">
        <v>90293</v>
      </c>
      <c r="S90" s="21">
        <v>88719</v>
      </c>
      <c r="T90" s="21">
        <v>79037</v>
      </c>
      <c r="U90" s="21">
        <v>81160</v>
      </c>
      <c r="V90" s="21">
        <v>79037</v>
      </c>
      <c r="W90" s="21">
        <v>101233</v>
      </c>
      <c r="X90" s="21">
        <v>94799</v>
      </c>
      <c r="Y90" s="22">
        <v>96233</v>
      </c>
      <c r="Z90" s="19">
        <v>78212</v>
      </c>
      <c r="AA90" s="19">
        <v>93509</v>
      </c>
      <c r="AB90" s="19">
        <v>83596</v>
      </c>
    </row>
    <row r="91" spans="1:28" x14ac:dyDescent="0.2">
      <c r="A91" s="5"/>
      <c r="B91" s="6"/>
      <c r="C91" s="6" t="s">
        <v>115</v>
      </c>
      <c r="D91" s="19">
        <v>104640</v>
      </c>
      <c r="E91" s="20">
        <f t="shared" si="5"/>
        <v>-150</v>
      </c>
      <c r="F91" s="20">
        <v>39695</v>
      </c>
      <c r="G91" s="21">
        <v>39845</v>
      </c>
      <c r="H91" s="21">
        <v>27658</v>
      </c>
      <c r="I91" s="21">
        <v>27449</v>
      </c>
      <c r="J91" s="21">
        <v>26695</v>
      </c>
      <c r="K91" s="21">
        <v>33621</v>
      </c>
      <c r="L91" s="21">
        <v>28602</v>
      </c>
      <c r="M91" s="21">
        <v>31398</v>
      </c>
      <c r="N91" s="21">
        <v>38788</v>
      </c>
      <c r="O91" s="21">
        <v>38788</v>
      </c>
      <c r="P91" s="21">
        <v>36994</v>
      </c>
      <c r="Q91" s="21">
        <v>36780</v>
      </c>
      <c r="R91" s="21">
        <v>36929</v>
      </c>
      <c r="S91" s="21">
        <v>36884</v>
      </c>
      <c r="T91" s="21">
        <v>36709</v>
      </c>
      <c r="U91" s="21">
        <v>36709</v>
      </c>
      <c r="V91" s="21">
        <v>36708</v>
      </c>
      <c r="W91" s="21">
        <v>36671</v>
      </c>
      <c r="X91" s="21">
        <v>36620</v>
      </c>
      <c r="Y91" s="22">
        <v>36621</v>
      </c>
      <c r="Z91" s="19">
        <v>27267</v>
      </c>
      <c r="AA91" s="19">
        <v>36264</v>
      </c>
      <c r="AB91" s="19">
        <v>40369</v>
      </c>
    </row>
    <row r="92" spans="1:28" x14ac:dyDescent="0.2">
      <c r="A92" s="5"/>
      <c r="B92" s="8"/>
      <c r="C92" s="53" t="s">
        <v>116</v>
      </c>
      <c r="D92" s="47">
        <f>SUM(D$84,D$89,D$90,D$91)</f>
        <v>317693</v>
      </c>
      <c r="E92" s="54">
        <f t="shared" si="5"/>
        <v>287</v>
      </c>
      <c r="F92" s="54">
        <f t="shared" ref="F92:AB92" si="7">SUM(F$84,F$89,F$90,F$91)</f>
        <v>151425</v>
      </c>
      <c r="G92" s="55">
        <f t="shared" si="7"/>
        <v>151138</v>
      </c>
      <c r="H92" s="55">
        <f t="shared" si="7"/>
        <v>138951</v>
      </c>
      <c r="I92" s="55">
        <f t="shared" si="7"/>
        <v>135133</v>
      </c>
      <c r="J92" s="55">
        <f t="shared" si="7"/>
        <v>161927</v>
      </c>
      <c r="K92" s="55">
        <f t="shared" si="7"/>
        <v>176630</v>
      </c>
      <c r="L92" s="55">
        <f t="shared" si="7"/>
        <v>165565</v>
      </c>
      <c r="M92" s="55">
        <f t="shared" si="7"/>
        <v>166773</v>
      </c>
      <c r="N92" s="55">
        <f t="shared" si="7"/>
        <v>174166</v>
      </c>
      <c r="O92" s="55">
        <f t="shared" si="7"/>
        <v>167856</v>
      </c>
      <c r="P92" s="55">
        <f t="shared" si="7"/>
        <v>162148</v>
      </c>
      <c r="Q92" s="55">
        <f t="shared" si="7"/>
        <v>165327</v>
      </c>
      <c r="R92" s="55">
        <f t="shared" si="7"/>
        <v>164677</v>
      </c>
      <c r="S92" s="55">
        <f t="shared" si="7"/>
        <v>163465</v>
      </c>
      <c r="T92" s="55">
        <f t="shared" si="7"/>
        <v>151977</v>
      </c>
      <c r="U92" s="55">
        <f t="shared" si="7"/>
        <v>155275</v>
      </c>
      <c r="V92" s="55">
        <f t="shared" si="7"/>
        <v>153150</v>
      </c>
      <c r="W92" s="55">
        <f t="shared" si="7"/>
        <v>175597</v>
      </c>
      <c r="X92" s="55">
        <f t="shared" si="7"/>
        <v>168707</v>
      </c>
      <c r="Y92" s="56">
        <f t="shared" si="7"/>
        <v>169685</v>
      </c>
      <c r="Z92" s="47">
        <f t="shared" si="7"/>
        <v>145337</v>
      </c>
      <c r="AA92" s="47">
        <f t="shared" si="7"/>
        <v>172419</v>
      </c>
      <c r="AB92" s="47">
        <f t="shared" si="7"/>
        <v>162209</v>
      </c>
    </row>
    <row r="93" spans="1:28" x14ac:dyDescent="0.2">
      <c r="A93" s="5"/>
      <c r="B93" s="2" t="s">
        <v>117</v>
      </c>
      <c r="C93" s="2" t="s">
        <v>118</v>
      </c>
      <c r="D93" s="15"/>
      <c r="E93" s="16">
        <f t="shared" si="5"/>
        <v>0</v>
      </c>
      <c r="F93" s="16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8"/>
      <c r="Z93" s="15"/>
      <c r="AA93" s="15"/>
      <c r="AB93" s="15"/>
    </row>
    <row r="94" spans="1:28" x14ac:dyDescent="0.2">
      <c r="A94" s="5"/>
      <c r="B94" s="6"/>
      <c r="C94" s="6" t="s">
        <v>119</v>
      </c>
      <c r="D94" s="19">
        <v>100000</v>
      </c>
      <c r="E94" s="20">
        <f t="shared" si="5"/>
        <v>0</v>
      </c>
      <c r="F94" s="20">
        <v>78500</v>
      </c>
      <c r="G94" s="21">
        <v>78500</v>
      </c>
      <c r="H94" s="21">
        <v>78500</v>
      </c>
      <c r="I94" s="21">
        <v>78820</v>
      </c>
      <c r="J94" s="21">
        <v>78820</v>
      </c>
      <c r="K94" s="21">
        <v>73890</v>
      </c>
      <c r="L94" s="21">
        <v>55170</v>
      </c>
      <c r="M94" s="21">
        <v>67980</v>
      </c>
      <c r="N94" s="21">
        <v>81730</v>
      </c>
      <c r="O94" s="21">
        <v>81730</v>
      </c>
      <c r="P94" s="21">
        <v>70940</v>
      </c>
      <c r="Q94" s="21">
        <v>76380</v>
      </c>
      <c r="R94" s="21">
        <v>78820</v>
      </c>
      <c r="S94" s="21">
        <v>78630</v>
      </c>
      <c r="T94" s="21">
        <v>78790</v>
      </c>
      <c r="U94" s="21">
        <v>78790</v>
      </c>
      <c r="V94" s="21">
        <v>78790</v>
      </c>
      <c r="W94" s="21">
        <v>76070</v>
      </c>
      <c r="X94" s="21">
        <v>77410</v>
      </c>
      <c r="Y94" s="22">
        <v>77940</v>
      </c>
      <c r="Z94" s="19">
        <v>78660</v>
      </c>
      <c r="AA94" s="19">
        <v>76924</v>
      </c>
      <c r="AB94" s="19">
        <v>77376</v>
      </c>
    </row>
    <row r="95" spans="1:28" x14ac:dyDescent="0.2">
      <c r="A95" s="5"/>
      <c r="B95" s="6"/>
      <c r="C95" s="6" t="s">
        <v>120</v>
      </c>
      <c r="D95" s="19">
        <v>106000</v>
      </c>
      <c r="E95" s="20">
        <f t="shared" si="5"/>
        <v>0</v>
      </c>
      <c r="F95" s="20">
        <v>40390</v>
      </c>
      <c r="G95" s="21">
        <v>40390</v>
      </c>
      <c r="H95" s="21">
        <v>40390</v>
      </c>
      <c r="I95" s="21">
        <v>40390</v>
      </c>
      <c r="J95" s="21">
        <v>40390</v>
      </c>
      <c r="K95" s="21">
        <v>31780</v>
      </c>
      <c r="L95" s="21">
        <v>35870</v>
      </c>
      <c r="M95" s="21">
        <v>13460</v>
      </c>
      <c r="N95" s="21">
        <v>2950</v>
      </c>
      <c r="O95" s="21">
        <v>3340</v>
      </c>
      <c r="P95" s="21">
        <v>34970</v>
      </c>
      <c r="Q95" s="21">
        <v>36610</v>
      </c>
      <c r="R95" s="21">
        <v>42060</v>
      </c>
      <c r="S95" s="21">
        <v>41100</v>
      </c>
      <c r="T95" s="21">
        <v>42180</v>
      </c>
      <c r="U95" s="21">
        <v>40390</v>
      </c>
      <c r="V95" s="21">
        <v>42850</v>
      </c>
      <c r="W95" s="21">
        <v>36410</v>
      </c>
      <c r="X95" s="21">
        <v>37260</v>
      </c>
      <c r="Y95" s="22">
        <v>37940</v>
      </c>
      <c r="Z95" s="19">
        <v>40390</v>
      </c>
      <c r="AA95" s="19">
        <v>36048</v>
      </c>
      <c r="AB95" s="19">
        <v>38448</v>
      </c>
    </row>
    <row r="96" spans="1:28" x14ac:dyDescent="0.2">
      <c r="A96" s="5"/>
      <c r="B96" s="6"/>
      <c r="C96" s="6" t="s">
        <v>121</v>
      </c>
      <c r="D96" s="19">
        <v>129290</v>
      </c>
      <c r="E96" s="20">
        <f t="shared" si="5"/>
        <v>0</v>
      </c>
      <c r="F96" s="20">
        <v>0</v>
      </c>
      <c r="G96" s="21">
        <v>0</v>
      </c>
      <c r="H96" s="21">
        <v>0</v>
      </c>
      <c r="I96" s="21">
        <v>9850</v>
      </c>
      <c r="J96" s="21">
        <v>19700</v>
      </c>
      <c r="K96" s="21">
        <v>36190</v>
      </c>
      <c r="L96" s="21">
        <v>39410</v>
      </c>
      <c r="M96" s="21">
        <v>29560</v>
      </c>
      <c r="N96" s="21">
        <v>29560</v>
      </c>
      <c r="O96" s="21">
        <v>14780</v>
      </c>
      <c r="P96" s="21">
        <v>0</v>
      </c>
      <c r="Q96" s="21">
        <v>34480</v>
      </c>
      <c r="R96" s="21">
        <v>39410</v>
      </c>
      <c r="S96" s="21">
        <v>34480</v>
      </c>
      <c r="T96" s="21">
        <v>33190</v>
      </c>
      <c r="U96" s="21">
        <v>33500</v>
      </c>
      <c r="V96" s="21">
        <v>29560</v>
      </c>
      <c r="W96" s="21">
        <v>29560</v>
      </c>
      <c r="X96" s="21">
        <v>17620</v>
      </c>
      <c r="Y96" s="22">
        <v>32070</v>
      </c>
      <c r="Z96" s="19">
        <v>7388</v>
      </c>
      <c r="AA96" s="19">
        <v>29701</v>
      </c>
      <c r="AB96" s="19">
        <v>30039</v>
      </c>
    </row>
    <row r="97" spans="1:28" x14ac:dyDescent="0.2">
      <c r="A97" s="5"/>
      <c r="B97" s="8"/>
      <c r="C97" s="53" t="s">
        <v>116</v>
      </c>
      <c r="D97" s="47">
        <f>SUM(D$93,D$94,D$95,D$96)</f>
        <v>335290</v>
      </c>
      <c r="E97" s="54">
        <f t="shared" si="5"/>
        <v>0</v>
      </c>
      <c r="F97" s="54">
        <f t="shared" ref="F97:AB97" si="8">SUM(F$93,F$94,F$95,F$96)</f>
        <v>118890</v>
      </c>
      <c r="G97" s="55">
        <f t="shared" si="8"/>
        <v>118890</v>
      </c>
      <c r="H97" s="55">
        <f t="shared" si="8"/>
        <v>118890</v>
      </c>
      <c r="I97" s="55">
        <f t="shared" si="8"/>
        <v>129060</v>
      </c>
      <c r="J97" s="55">
        <f t="shared" si="8"/>
        <v>138910</v>
      </c>
      <c r="K97" s="55">
        <f t="shared" si="8"/>
        <v>141860</v>
      </c>
      <c r="L97" s="55">
        <f t="shared" si="8"/>
        <v>130450</v>
      </c>
      <c r="M97" s="55">
        <f t="shared" si="8"/>
        <v>111000</v>
      </c>
      <c r="N97" s="55">
        <f t="shared" si="8"/>
        <v>114240</v>
      </c>
      <c r="O97" s="55">
        <f t="shared" si="8"/>
        <v>99850</v>
      </c>
      <c r="P97" s="55">
        <f t="shared" si="8"/>
        <v>105910</v>
      </c>
      <c r="Q97" s="55">
        <f t="shared" si="8"/>
        <v>147470</v>
      </c>
      <c r="R97" s="55">
        <f t="shared" si="8"/>
        <v>160290</v>
      </c>
      <c r="S97" s="55">
        <f t="shared" si="8"/>
        <v>154210</v>
      </c>
      <c r="T97" s="55">
        <f t="shared" si="8"/>
        <v>154160</v>
      </c>
      <c r="U97" s="55">
        <f t="shared" si="8"/>
        <v>152680</v>
      </c>
      <c r="V97" s="55">
        <f t="shared" si="8"/>
        <v>151200</v>
      </c>
      <c r="W97" s="55">
        <f t="shared" si="8"/>
        <v>142040</v>
      </c>
      <c r="X97" s="55">
        <f t="shared" si="8"/>
        <v>132290</v>
      </c>
      <c r="Y97" s="56">
        <f t="shared" si="8"/>
        <v>147950</v>
      </c>
      <c r="Z97" s="47">
        <f t="shared" si="8"/>
        <v>126438</v>
      </c>
      <c r="AA97" s="47">
        <f t="shared" si="8"/>
        <v>142673</v>
      </c>
      <c r="AB97" s="47">
        <f t="shared" si="8"/>
        <v>145863</v>
      </c>
    </row>
    <row r="98" spans="1:28" x14ac:dyDescent="0.2">
      <c r="A98" s="5"/>
      <c r="B98" s="2" t="s">
        <v>92</v>
      </c>
      <c r="C98" s="2" t="s">
        <v>93</v>
      </c>
      <c r="D98" s="15"/>
      <c r="E98" s="16">
        <f t="shared" si="5"/>
        <v>1700</v>
      </c>
      <c r="F98" s="16">
        <f>SUM(F$99:F$100)</f>
        <v>30511</v>
      </c>
      <c r="G98" s="17">
        <f t="shared" ref="G98:AB98" si="9">SUM(G$99:G$100)</f>
        <v>28811</v>
      </c>
      <c r="H98" s="17">
        <f t="shared" si="9"/>
        <v>28811</v>
      </c>
      <c r="I98" s="17">
        <f t="shared" si="9"/>
        <v>34103</v>
      </c>
      <c r="J98" s="17">
        <f t="shared" si="9"/>
        <v>27873</v>
      </c>
      <c r="K98" s="17">
        <f t="shared" si="9"/>
        <v>34275</v>
      </c>
      <c r="L98" s="17">
        <f t="shared" si="9"/>
        <v>44422</v>
      </c>
      <c r="M98" s="17">
        <f t="shared" si="9"/>
        <v>30672</v>
      </c>
      <c r="N98" s="17">
        <f t="shared" si="9"/>
        <v>30672</v>
      </c>
      <c r="O98" s="17">
        <f t="shared" si="9"/>
        <v>30672</v>
      </c>
      <c r="P98" s="17">
        <f t="shared" si="9"/>
        <v>37180</v>
      </c>
      <c r="Q98" s="17">
        <f t="shared" si="9"/>
        <v>34621</v>
      </c>
      <c r="R98" s="17">
        <f t="shared" si="9"/>
        <v>30373</v>
      </c>
      <c r="S98" s="17">
        <f t="shared" si="9"/>
        <v>25375</v>
      </c>
      <c r="T98" s="17">
        <f t="shared" si="9"/>
        <v>25665</v>
      </c>
      <c r="U98" s="17">
        <f t="shared" si="9"/>
        <v>25665</v>
      </c>
      <c r="V98" s="17">
        <f t="shared" si="9"/>
        <v>25665</v>
      </c>
      <c r="W98" s="17">
        <f t="shared" si="9"/>
        <v>21313</v>
      </c>
      <c r="X98" s="17">
        <f t="shared" si="9"/>
        <v>21314</v>
      </c>
      <c r="Y98" s="18">
        <f t="shared" si="9"/>
        <v>21064</v>
      </c>
      <c r="Z98" s="15">
        <f t="shared" si="9"/>
        <v>29900</v>
      </c>
      <c r="AA98" s="15">
        <f t="shared" si="9"/>
        <v>25693</v>
      </c>
      <c r="AB98" s="15">
        <f t="shared" si="9"/>
        <v>40511</v>
      </c>
    </row>
    <row r="99" spans="1:28" hidden="1" x14ac:dyDescent="0.2">
      <c r="A99" s="5"/>
      <c r="B99" s="6"/>
      <c r="C99" s="7" t="s">
        <v>94</v>
      </c>
      <c r="D99" s="19">
        <v>75000</v>
      </c>
      <c r="E99" s="20">
        <f t="shared" si="5"/>
        <v>1700</v>
      </c>
      <c r="F99" s="20">
        <v>30511</v>
      </c>
      <c r="G99" s="21">
        <v>28811</v>
      </c>
      <c r="H99" s="21">
        <v>28811</v>
      </c>
      <c r="I99" s="21">
        <v>34103</v>
      </c>
      <c r="J99" s="21">
        <v>27873</v>
      </c>
      <c r="K99" s="21">
        <v>34275</v>
      </c>
      <c r="L99" s="21">
        <v>44422</v>
      </c>
      <c r="M99" s="21">
        <v>30672</v>
      </c>
      <c r="N99" s="21">
        <v>30672</v>
      </c>
      <c r="O99" s="21">
        <v>30672</v>
      </c>
      <c r="P99" s="21">
        <v>37180</v>
      </c>
      <c r="Q99" s="21">
        <v>34621</v>
      </c>
      <c r="R99" s="21">
        <v>30373</v>
      </c>
      <c r="S99" s="21">
        <v>25375</v>
      </c>
      <c r="T99" s="21">
        <v>25665</v>
      </c>
      <c r="U99" s="21">
        <v>25665</v>
      </c>
      <c r="V99" s="21">
        <v>25665</v>
      </c>
      <c r="W99" s="21">
        <v>21313</v>
      </c>
      <c r="X99" s="21">
        <v>21314</v>
      </c>
      <c r="Y99" s="22">
        <v>21064</v>
      </c>
      <c r="Z99" s="19">
        <v>29900</v>
      </c>
      <c r="AA99" s="19">
        <v>25693</v>
      </c>
      <c r="AB99" s="19">
        <v>40511</v>
      </c>
    </row>
    <row r="100" spans="1:28" hidden="1" x14ac:dyDescent="0.2">
      <c r="A100" s="5"/>
      <c r="B100" s="8"/>
      <c r="C100" s="9" t="s">
        <v>95</v>
      </c>
      <c r="D100" s="23"/>
      <c r="E100" s="24">
        <f t="shared" si="5"/>
        <v>0</v>
      </c>
      <c r="F100" s="24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6"/>
      <c r="Z100" s="23"/>
      <c r="AA100" s="23"/>
      <c r="AB100" s="23"/>
    </row>
    <row r="101" spans="1:28" x14ac:dyDescent="0.2">
      <c r="A101" s="10"/>
      <c r="B101" s="11" t="s">
        <v>96</v>
      </c>
      <c r="C101" s="12"/>
      <c r="D101" s="27">
        <f>SUM(D$4,D$22,D$38,D$41,D$84,D$89,D$90,D$91,D$93,D$94,D$95,D$96,D$98)</f>
        <v>652983</v>
      </c>
      <c r="E101" s="28">
        <f t="shared" si="5"/>
        <v>27499</v>
      </c>
      <c r="F101" s="28">
        <f t="shared" ref="F101:AB102" si="10">SUM(F$4,F$22,F$38,F$41,F$84,F$89,F$90,F$91,F$93,F$94,F$95,F$96,F$98)</f>
        <v>1101965</v>
      </c>
      <c r="G101" s="29">
        <f t="shared" si="10"/>
        <v>1074466</v>
      </c>
      <c r="H101" s="29">
        <f t="shared" si="10"/>
        <v>1018648</v>
      </c>
      <c r="I101" s="29">
        <f t="shared" si="10"/>
        <v>1124247</v>
      </c>
      <c r="J101" s="29">
        <f t="shared" si="10"/>
        <v>1162081</v>
      </c>
      <c r="K101" s="29">
        <f t="shared" si="10"/>
        <v>1140435</v>
      </c>
      <c r="L101" s="29">
        <f t="shared" si="10"/>
        <v>1127744</v>
      </c>
      <c r="M101" s="29">
        <f t="shared" si="10"/>
        <v>1103111</v>
      </c>
      <c r="N101" s="29">
        <f t="shared" si="10"/>
        <v>1067669</v>
      </c>
      <c r="O101" s="29">
        <f t="shared" si="10"/>
        <v>1059387</v>
      </c>
      <c r="P101" s="29">
        <f t="shared" si="10"/>
        <v>1181283</v>
      </c>
      <c r="Q101" s="29">
        <f t="shared" si="10"/>
        <v>1213424</v>
      </c>
      <c r="R101" s="29">
        <f t="shared" si="10"/>
        <v>1262663</v>
      </c>
      <c r="S101" s="29">
        <f t="shared" si="10"/>
        <v>1261655</v>
      </c>
      <c r="T101" s="29">
        <f t="shared" si="10"/>
        <v>1184626</v>
      </c>
      <c r="U101" s="29">
        <f t="shared" si="10"/>
        <v>1233944</v>
      </c>
      <c r="V101" s="29">
        <f t="shared" si="10"/>
        <v>1127862</v>
      </c>
      <c r="W101" s="29">
        <f t="shared" si="10"/>
        <v>1163985</v>
      </c>
      <c r="X101" s="29">
        <f t="shared" si="10"/>
        <v>1243851</v>
      </c>
      <c r="Y101" s="30">
        <f t="shared" si="10"/>
        <v>1228586</v>
      </c>
      <c r="Z101" s="27">
        <f t="shared" si="10"/>
        <v>1083414</v>
      </c>
      <c r="AA101" s="27">
        <f t="shared" si="10"/>
        <v>1246318</v>
      </c>
      <c r="AB101" s="27">
        <f t="shared" si="10"/>
        <v>1321675</v>
      </c>
    </row>
    <row r="102" spans="1:28" x14ac:dyDescent="0.2">
      <c r="A102" s="35" t="s">
        <v>97</v>
      </c>
      <c r="B102" s="13"/>
      <c r="C102" s="14"/>
      <c r="D102" s="31">
        <f>SUM(D$4,D$22,D$38,D$41,D$84,D$89,D$90,D$91,D$93,D$94,D$95,D$96,D$98)</f>
        <v>652983</v>
      </c>
      <c r="E102" s="32">
        <f t="shared" si="5"/>
        <v>27499</v>
      </c>
      <c r="F102" s="32">
        <f t="shared" si="10"/>
        <v>1101965</v>
      </c>
      <c r="G102" s="33">
        <f t="shared" si="10"/>
        <v>1074466</v>
      </c>
      <c r="H102" s="33">
        <f t="shared" si="10"/>
        <v>1018648</v>
      </c>
      <c r="I102" s="33">
        <f t="shared" si="10"/>
        <v>1124247</v>
      </c>
      <c r="J102" s="33">
        <f t="shared" si="10"/>
        <v>1162081</v>
      </c>
      <c r="K102" s="33">
        <f t="shared" si="10"/>
        <v>1140435</v>
      </c>
      <c r="L102" s="33">
        <f t="shared" si="10"/>
        <v>1127744</v>
      </c>
      <c r="M102" s="33">
        <f t="shared" si="10"/>
        <v>1103111</v>
      </c>
      <c r="N102" s="33">
        <f t="shared" si="10"/>
        <v>1067669</v>
      </c>
      <c r="O102" s="33">
        <f t="shared" si="10"/>
        <v>1059387</v>
      </c>
      <c r="P102" s="33">
        <f t="shared" si="10"/>
        <v>1181283</v>
      </c>
      <c r="Q102" s="33">
        <f t="shared" si="10"/>
        <v>1213424</v>
      </c>
      <c r="R102" s="33">
        <f t="shared" si="10"/>
        <v>1262663</v>
      </c>
      <c r="S102" s="33">
        <f t="shared" si="10"/>
        <v>1261655</v>
      </c>
      <c r="T102" s="33">
        <f t="shared" si="10"/>
        <v>1184626</v>
      </c>
      <c r="U102" s="33">
        <f t="shared" si="10"/>
        <v>1233944</v>
      </c>
      <c r="V102" s="33">
        <f t="shared" si="10"/>
        <v>1127862</v>
      </c>
      <c r="W102" s="33">
        <f t="shared" si="10"/>
        <v>1163985</v>
      </c>
      <c r="X102" s="33">
        <f t="shared" si="10"/>
        <v>1243851</v>
      </c>
      <c r="Y102" s="34">
        <f t="shared" si="10"/>
        <v>1228586</v>
      </c>
      <c r="Z102" s="31">
        <f t="shared" si="10"/>
        <v>1083414</v>
      </c>
      <c r="AA102" s="31">
        <f t="shared" si="10"/>
        <v>1246318</v>
      </c>
      <c r="AB102" s="31">
        <f t="shared" si="10"/>
        <v>1321675</v>
      </c>
    </row>
    <row r="103" spans="1:28" ht="3" customHeight="1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</row>
  </sheetData>
  <mergeCells count="2">
    <mergeCell ref="A1:C1"/>
    <mergeCell ref="D1:AA1"/>
  </mergeCells>
  <phoneticPr fontId="0" type="noConversion"/>
  <printOptions horizontalCentered="1" verticalCentered="1"/>
  <pageMargins left="0" right="0" top="0" bottom="0" header="0" footer="0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O'Malley</dc:creator>
  <cp:lastModifiedBy>Jan Havlíček</cp:lastModifiedBy>
  <dcterms:created xsi:type="dcterms:W3CDTF">2001-08-08T16:07:16Z</dcterms:created>
  <dcterms:modified xsi:type="dcterms:W3CDTF">2023-09-16T21:30:58Z</dcterms:modified>
</cp:coreProperties>
</file>