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65DFE4-FF0F-4D17-A4D7-B70588ECABD1}" xr6:coauthVersionLast="47" xr6:coauthVersionMax="47" xr10:uidLastSave="{00000000-0000-0000-0000-000000000000}"/>
  <bookViews>
    <workbookView xWindow="-120" yWindow="-120" windowWidth="38640" windowHeight="15720"/>
  </bookViews>
  <sheets>
    <sheet name="Central" sheetId="1" r:id="rId1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Central!$A$1:$K$62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L5" i="1"/>
  <c r="M5" i="1"/>
  <c r="I6" i="1"/>
  <c r="I7" i="1"/>
  <c r="I8" i="1"/>
  <c r="L8" i="1"/>
  <c r="M8" i="1"/>
  <c r="I9" i="1"/>
  <c r="L9" i="1"/>
  <c r="M9" i="1"/>
  <c r="I10" i="1"/>
  <c r="L10" i="1"/>
  <c r="M10" i="1"/>
  <c r="I11" i="1"/>
  <c r="L11" i="1"/>
  <c r="M11" i="1"/>
  <c r="I12" i="1"/>
  <c r="I13" i="1"/>
  <c r="I14" i="1"/>
  <c r="L14" i="1"/>
  <c r="M14" i="1"/>
  <c r="I15" i="1"/>
  <c r="I16" i="1"/>
  <c r="I17" i="1"/>
  <c r="L17" i="1"/>
  <c r="M17" i="1"/>
  <c r="I18" i="1"/>
  <c r="L18" i="1"/>
  <c r="M18" i="1"/>
  <c r="I19" i="1"/>
  <c r="I20" i="1"/>
  <c r="L21" i="1"/>
  <c r="M21" i="1"/>
  <c r="L22" i="1"/>
  <c r="M22" i="1"/>
  <c r="I23" i="1"/>
  <c r="I24" i="1"/>
  <c r="L25" i="1"/>
  <c r="M25" i="1"/>
  <c r="L26" i="1"/>
  <c r="M26" i="1"/>
  <c r="L27" i="1"/>
  <c r="M27" i="1"/>
  <c r="L28" i="1"/>
  <c r="M28" i="1"/>
  <c r="I29" i="1"/>
  <c r="I30" i="1"/>
  <c r="L31" i="1"/>
  <c r="M31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L41" i="1"/>
  <c r="M41" i="1"/>
  <c r="L42" i="1"/>
  <c r="M42" i="1"/>
  <c r="L43" i="1"/>
  <c r="M43" i="1"/>
  <c r="I44" i="1"/>
  <c r="I45" i="1"/>
  <c r="I46" i="1"/>
  <c r="L47" i="1"/>
  <c r="M47" i="1"/>
  <c r="L48" i="1"/>
  <c r="M48" i="1"/>
  <c r="I49" i="1"/>
  <c r="L49" i="1"/>
  <c r="M49" i="1"/>
  <c r="I50" i="1"/>
  <c r="L50" i="1"/>
  <c r="M50" i="1"/>
  <c r="I51" i="1"/>
  <c r="L51" i="1"/>
  <c r="M51" i="1"/>
  <c r="I52" i="1"/>
  <c r="L52" i="1"/>
  <c r="M52" i="1"/>
  <c r="I53" i="1"/>
  <c r="I54" i="1"/>
  <c r="I55" i="1"/>
  <c r="I56" i="1"/>
  <c r="L56" i="1"/>
  <c r="M56" i="1"/>
  <c r="I57" i="1"/>
  <c r="L57" i="1"/>
  <c r="M57" i="1"/>
  <c r="I58" i="1"/>
  <c r="I59" i="1"/>
  <c r="L59" i="1"/>
  <c r="M59" i="1"/>
  <c r="I60" i="1"/>
  <c r="L60" i="1"/>
  <c r="M60" i="1"/>
  <c r="I62" i="1"/>
  <c r="L62" i="1"/>
  <c r="M62" i="1"/>
</calcChain>
</file>

<file path=xl/sharedStrings.xml><?xml version="1.0" encoding="utf-8"?>
<sst xmlns="http://schemas.openxmlformats.org/spreadsheetml/2006/main" count="103" uniqueCount="67">
  <si>
    <t>Today's Date</t>
  </si>
  <si>
    <t>Central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</si>
  <si>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</si>
  <si>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</si>
  <si>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</si>
  <si>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</si>
  <si>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</si>
  <si>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</si>
  <si>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</si>
  <si>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</si>
  <si>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</si>
  <si>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</si>
  <si>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 + Physical)</t>
  </si>
  <si>
    <t>Trade Check</t>
  </si>
  <si>
    <t>Mkt. Check</t>
  </si>
  <si>
    <t>TEXAS:  WEST WAHA</t>
  </si>
  <si>
    <t>C</t>
  </si>
  <si>
    <t>Northern, mids 1-6</t>
  </si>
  <si>
    <t>EAST TEXAS-NORTH LA. AREA</t>
  </si>
  <si>
    <t>MRT mainline</t>
  </si>
  <si>
    <t>MRT west leg</t>
  </si>
  <si>
    <t>NGPL (TexOk West)</t>
  </si>
  <si>
    <t>NGPL (TexOk East)</t>
  </si>
  <si>
    <t>EAST TEXAS/HOUSTON/KATY</t>
  </si>
  <si>
    <t>Trunkline North</t>
  </si>
  <si>
    <t>TEXAS -- NORTH PANHANDLE</t>
  </si>
  <si>
    <t>NGPL (Permian)</t>
  </si>
  <si>
    <t>Northern (Mid 10)</t>
  </si>
  <si>
    <t>SOUTH TEXAS -- CORPUS CHRISTI</t>
  </si>
  <si>
    <t>NGPL (STX)</t>
  </si>
  <si>
    <t xml:space="preserve"> </t>
  </si>
  <si>
    <t>Trunkline South</t>
  </si>
  <si>
    <t>LA -- ONSHORE SOUTH</t>
  </si>
  <si>
    <t>ANR</t>
  </si>
  <si>
    <t>NGPL (La. pool)</t>
  </si>
  <si>
    <t>Trunkline E. La</t>
  </si>
  <si>
    <t>Trunkline W. La</t>
  </si>
  <si>
    <t>OKLAHOMA</t>
  </si>
  <si>
    <t>ANR- OK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</si>
  <si>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</si>
  <si>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</si>
  <si>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</si>
  <si>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</si>
  <si>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</si>
  <si>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</si>
  <si>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</si>
  <si>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CANADIAN GAS</t>
  </si>
  <si>
    <t>Iroquois</t>
  </si>
  <si>
    <t>Niagra (NGF, Tenn)</t>
  </si>
  <si>
    <t>Dawn, Ont.</t>
  </si>
  <si>
    <t>OTHERS\CITYGATES</t>
  </si>
  <si>
    <t>NGPL</t>
  </si>
  <si>
    <t xml:space="preserve">  Iowa/Illinois</t>
  </si>
  <si>
    <t xml:space="preserve">  MWA/Amarillo receipt</t>
  </si>
  <si>
    <t xml:space="preserve">  Gulf Coast receipt</t>
  </si>
  <si>
    <t>Northern, Mid 13</t>
  </si>
  <si>
    <t>Northern (Ventura)</t>
  </si>
  <si>
    <t>Northern (Demarc)</t>
  </si>
  <si>
    <t>Chicago City Gate</t>
  </si>
  <si>
    <t xml:space="preserve">  LDCs, large e-users</t>
  </si>
  <si>
    <t xml:space="preserve">  small end-users</t>
  </si>
  <si>
    <t>Michigan Citygates</t>
  </si>
  <si>
    <t xml:space="preserve">  Cons. Power (large)</t>
  </si>
  <si>
    <t xml:space="preserve">  Cons. Power (small)</t>
  </si>
  <si>
    <t xml:space="preserve">  MichCon (large)</t>
  </si>
  <si>
    <t xml:space="preserve">  MichCon (small)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</si>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</sst>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7" x14ac:knownFonts="1">
    <font>
      <sz val="10"/>
      <name val="Book Antiqua"/>
    </font>
    <font>
      <sz val="10"/>
      <name val="MS Sans Serif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indexed="12"/>
      <name val="Book Antiqua"/>
      <family val="1"/>
    </font>
    <font>
      <sz val="10"/>
      <color indexed="12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30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" wrapText="1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Border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276225</xdr:colOff>
          <xdr:row>0</xdr:row>
          <xdr:rowOff>66675</xdr:rowOff>
        </xdr:from>
        <xdr:to>
          <xdr:col>12</xdr:col>
          <xdr:colOff>409575</xdr:colOff>
          <xdr:row>1</xdr:row>
          <xdr:rowOff>266700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CA5A6E5-9450-DD31-19AA-E15083988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workbookViewId="0">
      <pane xSplit="2" ySplit="2" topLeftCell="C52" activePane="bottomRight" state="frozen"/>
      <selection activeCell="D25" sqref="D25"/>
      <selection pane="topRight" activeCell="D25" sqref="D25"/>
      <selection pane="bottomLeft" activeCell="D25" sqref="D25"/>
      <selection pane="bottomRight" activeCell="H62" sqref="H62"/>
    </sheetView>
  </sheetViews>
  <sheetFormatPr defaultRowHeight="15" x14ac:dyDescent="0.3"/>
  <cols>
    <col min="1" max="1" width="9.42578125" style="6" customWidth="1"/>
    <col min="2" max="2" width="33" style="9" customWidth="1"/>
    <col min="3" max="3" width="9.85546875" style="7" customWidth="1"/>
    <col min="4" max="4" width="12.7109375" style="8" customWidth="1"/>
    <col min="5" max="8" width="6.7109375" style="5" customWidth="1"/>
    <col min="9" max="9" width="9.140625" style="9"/>
    <col min="10" max="10" width="9.140625" style="6"/>
    <col min="11" max="11" width="10.42578125" style="6" customWidth="1"/>
    <col min="12" max="12" width="9.28515625" style="27" customWidth="1"/>
    <col min="13" max="16384" width="9.140625" style="9"/>
  </cols>
  <sheetData>
    <row r="1" spans="1:13" ht="15.75" thickBot="1" x14ac:dyDescent="0.35">
      <c r="A1" s="9"/>
      <c r="B1" s="11" t="s">
        <v>0</v>
      </c>
      <c r="C1" s="10">
        <v>37013</v>
      </c>
      <c r="I1" s="1" t="s">
        <v>1</v>
      </c>
      <c r="J1" s="2"/>
      <c r="K1" s="3"/>
      <c r="L1" s="26"/>
      <c r="M1" s="13"/>
    </row>
    <row r="2" spans="1:13" ht="60.75" thickBot="1" x14ac:dyDescent="0.35">
      <c r="A2" s="14" t="s">
        <v>2</v>
      </c>
      <c r="B2" s="15" t="s">
        <v>3</v>
      </c>
      <c r="C2" s="16" t="s">
        <v>4</v>
      </c>
      <c r="D2" s="17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9" t="s">
        <v>10</v>
      </c>
      <c r="J2" s="19" t="s">
        <v>11</v>
      </c>
      <c r="K2" s="14" t="s">
        <v>12</v>
      </c>
      <c r="L2" s="25" t="s">
        <v>13</v>
      </c>
      <c r="M2" s="25" t="s">
        <v>14</v>
      </c>
    </row>
    <row r="3" spans="1:13" x14ac:dyDescent="0.3">
      <c r="A3" s="4"/>
      <c r="B3" s="12"/>
      <c r="D3" s="20"/>
      <c r="E3" s="21"/>
      <c r="F3" s="21"/>
      <c r="G3" s="21"/>
      <c r="H3" s="21"/>
      <c r="I3" s="4"/>
      <c r="J3" s="4"/>
      <c r="K3" s="4"/>
    </row>
    <row r="4" spans="1:13" x14ac:dyDescent="0.3">
      <c r="A4" s="4"/>
      <c r="B4" s="22" t="s">
        <v>15</v>
      </c>
      <c r="E4" s="23"/>
      <c r="F4" s="23"/>
      <c r="G4" s="23"/>
      <c r="H4" s="21"/>
      <c r="I4" s="4"/>
      <c r="J4" s="4"/>
      <c r="K4" s="4"/>
    </row>
    <row r="5" spans="1:13" x14ac:dyDescent="0.3">
      <c r="A5" s="6" t="s">
        <v>16</v>
      </c>
      <c r="B5" s="9" t="s">
        <v>17</v>
      </c>
      <c r="E5" s="7"/>
      <c r="F5" s="7"/>
      <c r="G5" s="7"/>
      <c r="H5" s="7"/>
      <c r="I5" s="9" t="str">
        <f>IF(OR(E5="",F5=""),"",IF(AND(C5&gt;=E5,C5&lt;=F5),"","error"))</f>
        <v/>
      </c>
      <c r="L5" s="27" t="str">
        <f>IF(C5="","",(IF(OR(E5="",F5=""),"",IF(OR(C5&lt;E5,C5&gt;F5),"Check",""))))</f>
        <v/>
      </c>
      <c r="M5" s="27" t="str">
        <f>IF(C5="","",(IF(OR(#REF!="",H5=""),"",IF(OR(C5&lt;#REF!,C5&gt;H5),"Check",""))))</f>
        <v/>
      </c>
    </row>
    <row r="6" spans="1:13" x14ac:dyDescent="0.3">
      <c r="E6" s="7"/>
      <c r="F6" s="7"/>
      <c r="H6"/>
      <c r="I6" s="9" t="str">
        <f t="shared" ref="I6:I20" si="0">IF(OR(E6="",F6=""),"",IF(AND(C6&gt;=E6,C6&lt;=F6),"","error"))</f>
        <v/>
      </c>
      <c r="M6" s="27"/>
    </row>
    <row r="7" spans="1:13" x14ac:dyDescent="0.3">
      <c r="B7" s="22" t="s">
        <v>18</v>
      </c>
      <c r="E7" s="7"/>
      <c r="F7" s="7"/>
      <c r="G7" s="7"/>
      <c r="I7" s="9" t="str">
        <f t="shared" si="0"/>
        <v/>
      </c>
      <c r="M7" s="27"/>
    </row>
    <row r="8" spans="1:13" x14ac:dyDescent="0.3">
      <c r="A8" s="6" t="s">
        <v>16</v>
      </c>
      <c r="B8" s="9" t="s">
        <v>19</v>
      </c>
      <c r="E8" s="7"/>
      <c r="F8" s="7"/>
      <c r="G8" s="7"/>
      <c r="I8" s="9" t="str">
        <f t="shared" si="0"/>
        <v/>
      </c>
      <c r="L8" s="27" t="str">
        <f t="shared" ref="L8:L62" si="1">IF(C8="","",(IF(OR(E8="",F8=""),"",IF(OR(C8&lt;E8,C8&gt;F8),"Check",""))))</f>
        <v/>
      </c>
      <c r="M8" s="27" t="str">
        <f t="shared" ref="M8:M62" si="2">IF(C8="","",(IF(OR(G8="",H8=""),"",IF(OR(C8&lt;G8,C8&gt;H8),"Check",""))))</f>
        <v/>
      </c>
    </row>
    <row r="9" spans="1:13" x14ac:dyDescent="0.3">
      <c r="A9" s="6" t="s">
        <v>16</v>
      </c>
      <c r="B9" s="9" t="s">
        <v>20</v>
      </c>
      <c r="E9" s="7"/>
      <c r="F9" s="7"/>
      <c r="G9" s="7"/>
      <c r="I9" s="9" t="str">
        <f t="shared" si="0"/>
        <v/>
      </c>
      <c r="L9" s="27" t="str">
        <f t="shared" si="1"/>
        <v/>
      </c>
      <c r="M9" s="27" t="str">
        <f t="shared" si="2"/>
        <v/>
      </c>
    </row>
    <row r="10" spans="1:13" x14ac:dyDescent="0.3">
      <c r="A10" s="6" t="s">
        <v>16</v>
      </c>
      <c r="B10" s="9" t="s">
        <v>21</v>
      </c>
      <c r="E10" s="7"/>
      <c r="F10" s="7"/>
      <c r="G10" s="7"/>
      <c r="H10" s="7"/>
      <c r="I10" s="9" t="str">
        <f t="shared" si="0"/>
        <v/>
      </c>
      <c r="L10" s="27" t="str">
        <f>IF(C9="","",(IF(OR(E9="",F9=""),"",IF(OR(C9&lt;E9,C9&gt;F9),"Check",""))))</f>
        <v/>
      </c>
      <c r="M10" s="27" t="str">
        <f>IF(C9="","",(IF(OR(G9="",H9=""),"",IF(OR(C9&lt;G9,C9&gt;H9),"Check",""))))</f>
        <v/>
      </c>
    </row>
    <row r="11" spans="1:13" x14ac:dyDescent="0.3">
      <c r="A11" s="6" t="s">
        <v>16</v>
      </c>
      <c r="B11" s="9" t="s">
        <v>22</v>
      </c>
      <c r="C11" s="28">
        <v>4.484</v>
      </c>
      <c r="D11">
        <v>60000</v>
      </c>
      <c r="E11" s="28">
        <v>4.4450000000000003</v>
      </c>
      <c r="F11" s="28">
        <v>4.53</v>
      </c>
      <c r="G11" s="28">
        <v>4.4450000000000003</v>
      </c>
      <c r="H11" s="28">
        <v>4.53</v>
      </c>
      <c r="I11" s="9" t="str">
        <f t="shared" si="0"/>
        <v/>
      </c>
      <c r="L11" s="27" t="str">
        <f>IF(C10="","",(IF(OR(E10="",F10=""),"",IF(OR(C10&lt;E10,C10&gt;F10),"Check",""))))</f>
        <v/>
      </c>
      <c r="M11" s="27" t="str">
        <f>IF(C10="","",(IF(OR(G10="",H10=""),"",IF(OR(C10&lt;G10,C10&gt;H10),"Check",""))))</f>
        <v/>
      </c>
    </row>
    <row r="12" spans="1:13" x14ac:dyDescent="0.3">
      <c r="I12" s="9" t="str">
        <f>IF(OR(E10="",F10=""),"",IF(AND(C10&gt;=E10,C10&lt;=F10),"","error"))</f>
        <v/>
      </c>
      <c r="M12" s="27"/>
    </row>
    <row r="13" spans="1:13" x14ac:dyDescent="0.3">
      <c r="B13" s="22" t="s">
        <v>23</v>
      </c>
      <c r="E13" s="7"/>
      <c r="F13" s="7"/>
      <c r="G13" s="7"/>
      <c r="H13" s="7"/>
      <c r="I13" s="9" t="str">
        <f t="shared" si="0"/>
        <v/>
      </c>
      <c r="M13" s="27"/>
    </row>
    <row r="14" spans="1:13" x14ac:dyDescent="0.3">
      <c r="A14" s="6" t="s">
        <v>16</v>
      </c>
      <c r="B14" s="9" t="s">
        <v>24</v>
      </c>
      <c r="C14" s="7">
        <v>4.41</v>
      </c>
      <c r="D14" s="8">
        <v>20000</v>
      </c>
      <c r="E14" s="7">
        <v>4.3499999999999996</v>
      </c>
      <c r="F14" s="7">
        <v>4.45</v>
      </c>
      <c r="G14" s="7">
        <v>4.3499999999999996</v>
      </c>
      <c r="H14" s="7">
        <v>4.45</v>
      </c>
      <c r="I14" s="9" t="str">
        <f t="shared" si="0"/>
        <v/>
      </c>
      <c r="L14" s="27" t="str">
        <f t="shared" si="1"/>
        <v/>
      </c>
      <c r="M14" s="27" t="str">
        <f t="shared" si="2"/>
        <v/>
      </c>
    </row>
    <row r="15" spans="1:13" x14ac:dyDescent="0.3">
      <c r="E15" s="7"/>
      <c r="F15" s="7"/>
      <c r="G15" s="7"/>
      <c r="H15" s="7"/>
      <c r="I15" s="9" t="str">
        <f t="shared" si="0"/>
        <v/>
      </c>
      <c r="M15" s="27"/>
    </row>
    <row r="16" spans="1:13" x14ac:dyDescent="0.3">
      <c r="B16" s="22" t="s">
        <v>25</v>
      </c>
      <c r="E16" s="7"/>
      <c r="F16" s="7"/>
      <c r="G16" s="7"/>
      <c r="H16" s="7"/>
      <c r="I16" s="9" t="str">
        <f t="shared" si="0"/>
        <v/>
      </c>
      <c r="M16" s="27"/>
    </row>
    <row r="17" spans="1:13" x14ac:dyDescent="0.3">
      <c r="A17" s="6" t="s">
        <v>16</v>
      </c>
      <c r="B17" s="9" t="s">
        <v>26</v>
      </c>
      <c r="E17" s="7"/>
      <c r="F17" s="7"/>
      <c r="G17" s="7"/>
      <c r="H17" s="7"/>
      <c r="I17" s="9" t="str">
        <f t="shared" si="0"/>
        <v/>
      </c>
      <c r="L17" s="27" t="str">
        <f t="shared" si="1"/>
        <v/>
      </c>
      <c r="M17" s="27" t="str">
        <f t="shared" si="2"/>
        <v/>
      </c>
    </row>
    <row r="18" spans="1:13" x14ac:dyDescent="0.3">
      <c r="A18" s="6" t="s">
        <v>16</v>
      </c>
      <c r="B18" s="9" t="s">
        <v>27</v>
      </c>
      <c r="E18" s="7"/>
      <c r="F18" s="7"/>
      <c r="G18" s="7"/>
      <c r="H18" s="7"/>
      <c r="I18" s="9" t="str">
        <f t="shared" si="0"/>
        <v/>
      </c>
      <c r="L18" s="27" t="str">
        <f t="shared" si="1"/>
        <v/>
      </c>
      <c r="M18" s="27" t="str">
        <f t="shared" si="2"/>
        <v/>
      </c>
    </row>
    <row r="19" spans="1:13" x14ac:dyDescent="0.3">
      <c r="E19" s="7"/>
      <c r="F19" s="7"/>
      <c r="G19" s="7"/>
      <c r="H19" s="7"/>
      <c r="I19" s="9" t="str">
        <f t="shared" si="0"/>
        <v/>
      </c>
      <c r="M19" s="27"/>
    </row>
    <row r="20" spans="1:13" x14ac:dyDescent="0.3">
      <c r="B20" s="22" t="s">
        <v>28</v>
      </c>
      <c r="E20" s="7"/>
      <c r="F20" s="7"/>
      <c r="G20" s="7"/>
      <c r="H20" s="7"/>
      <c r="I20" s="9" t="str">
        <f t="shared" si="0"/>
        <v/>
      </c>
      <c r="M20" s="27"/>
    </row>
    <row r="21" spans="1:13" x14ac:dyDescent="0.3">
      <c r="A21" s="6" t="s">
        <v>16</v>
      </c>
      <c r="B21" s="9" t="s">
        <v>29</v>
      </c>
      <c r="C21" s="28">
        <v>4.4029999999999996</v>
      </c>
      <c r="D21">
        <v>45000</v>
      </c>
      <c r="E21" s="28">
        <v>4.3949999999999996</v>
      </c>
      <c r="F21" s="28">
        <v>4.415</v>
      </c>
      <c r="G21" s="28">
        <v>4.3949999999999996</v>
      </c>
      <c r="H21" s="28">
        <v>4.415</v>
      </c>
      <c r="I21" s="9" t="s">
        <v>30</v>
      </c>
      <c r="L21" s="27" t="str">
        <f t="shared" si="1"/>
        <v/>
      </c>
      <c r="M21" s="27" t="str">
        <f t="shared" si="2"/>
        <v/>
      </c>
    </row>
    <row r="22" spans="1:13" x14ac:dyDescent="0.3">
      <c r="A22" s="6" t="s">
        <v>16</v>
      </c>
      <c r="B22" s="9" t="s">
        <v>31</v>
      </c>
      <c r="C22" s="7">
        <v>4.3600000000000003</v>
      </c>
      <c r="D22">
        <v>25000</v>
      </c>
      <c r="E22" s="28">
        <v>4.33</v>
      </c>
      <c r="F22" s="28">
        <v>4.4000000000000004</v>
      </c>
      <c r="G22" s="28">
        <v>4.33</v>
      </c>
      <c r="H22" s="28">
        <v>4.4000000000000004</v>
      </c>
      <c r="L22" s="27" t="str">
        <f t="shared" si="1"/>
        <v/>
      </c>
      <c r="M22" s="27" t="str">
        <f t="shared" si="2"/>
        <v/>
      </c>
    </row>
    <row r="23" spans="1:13" x14ac:dyDescent="0.3">
      <c r="E23" s="7"/>
      <c r="F23" s="7"/>
      <c r="G23" s="7"/>
      <c r="H23" s="7"/>
      <c r="I23" s="9" t="str">
        <f>IF(OR(E23="",F23=""),"",IF(AND(C23&gt;=E23,C23&lt;=F23),"","error"))</f>
        <v/>
      </c>
      <c r="M23" s="27"/>
    </row>
    <row r="24" spans="1:13" x14ac:dyDescent="0.3">
      <c r="B24" s="22" t="s">
        <v>32</v>
      </c>
      <c r="E24" s="7"/>
      <c r="F24" s="7"/>
      <c r="G24" s="7"/>
      <c r="H24" s="7"/>
      <c r="I24" s="9" t="str">
        <f>IF(OR(E24="",F24=""),"",IF(AND(C24&gt;=E24,C24&lt;=F24),"","error"))</f>
        <v/>
      </c>
      <c r="M24" s="27"/>
    </row>
    <row r="25" spans="1:13" x14ac:dyDescent="0.3">
      <c r="A25" s="6" t="s">
        <v>16</v>
      </c>
      <c r="B25" s="9" t="s">
        <v>33</v>
      </c>
      <c r="C25" s="28">
        <v>4.4640000000000004</v>
      </c>
      <c r="D25">
        <v>570000</v>
      </c>
      <c r="E25" s="28">
        <v>4.42</v>
      </c>
      <c r="F25" s="28">
        <v>4.57</v>
      </c>
      <c r="G25" s="28">
        <v>4.42</v>
      </c>
      <c r="H25" s="28">
        <v>4.57</v>
      </c>
      <c r="L25" s="27" t="e">
        <f>IF(#REF!="","",(IF(OR(#REF!="",#REF!=""),"",IF(OR(#REF!&lt;#REF!,#REF!&gt;#REF!),"Check",""))))</f>
        <v>#REF!</v>
      </c>
      <c r="M25" s="27" t="e">
        <f>IF(#REF!="","",(IF(OR(#REF!="",#REF!=""),"",IF(OR(#REF!&lt;#REF!,#REF!&gt;#REF!),"Check",""))))</f>
        <v>#REF!</v>
      </c>
    </row>
    <row r="26" spans="1:13" x14ac:dyDescent="0.3">
      <c r="A26" s="6" t="s">
        <v>16</v>
      </c>
      <c r="B26" s="9" t="s">
        <v>34</v>
      </c>
      <c r="C26" s="7">
        <v>4.4980000000000002</v>
      </c>
      <c r="D26">
        <v>257000</v>
      </c>
      <c r="E26" s="28">
        <v>4.46</v>
      </c>
      <c r="F26" s="28">
        <v>4.54</v>
      </c>
      <c r="G26" s="28">
        <v>4.46</v>
      </c>
      <c r="H26" s="28">
        <v>4.54</v>
      </c>
      <c r="L26" s="27" t="str">
        <f>IF(C26="","",(IF(OR(E26="",F26=""),"",IF(OR(C26&lt;E26,C26&gt;F26),"Check",""))))</f>
        <v/>
      </c>
      <c r="M26" s="27" t="str">
        <f>IF(C26="","",(IF(OR(G26="",H26=""),"",IF(OR(C26&lt;G26,C26&gt;H26),"Check",""))))</f>
        <v/>
      </c>
    </row>
    <row r="27" spans="1:13" x14ac:dyDescent="0.3">
      <c r="A27" s="6" t="s">
        <v>16</v>
      </c>
      <c r="B27" s="9" t="s">
        <v>35</v>
      </c>
      <c r="C27" s="7">
        <v>4.3540000000000001</v>
      </c>
      <c r="D27">
        <v>147000</v>
      </c>
      <c r="E27" s="28">
        <v>4.33</v>
      </c>
      <c r="F27" s="28">
        <v>4.41</v>
      </c>
      <c r="G27" s="28">
        <v>4.33</v>
      </c>
      <c r="H27" s="28">
        <v>4.41</v>
      </c>
      <c r="L27" s="27" t="str">
        <f>IF(C27="","",(IF(OR(E27="",F27=""),"",IF(OR(C27&lt;E27,C27&gt;F27),"Check",""))))</f>
        <v/>
      </c>
      <c r="M27" s="27" t="str">
        <f>IF(C27="","",(IF(OR(G27="",H27=""),"",IF(OR(C27&lt;G27,C27&gt;H27),"Check",""))))</f>
        <v/>
      </c>
    </row>
    <row r="28" spans="1:13" x14ac:dyDescent="0.3">
      <c r="A28" s="6" t="s">
        <v>16</v>
      </c>
      <c r="B28" s="9" t="s">
        <v>36</v>
      </c>
      <c r="C28" s="7">
        <v>4.335</v>
      </c>
      <c r="D28" s="24">
        <v>25000</v>
      </c>
      <c r="E28" s="7">
        <v>4.3099999999999996</v>
      </c>
      <c r="F28" s="7">
        <v>4.37</v>
      </c>
      <c r="G28" s="7">
        <v>4.3099999999999996</v>
      </c>
      <c r="H28" s="7">
        <v>4.37</v>
      </c>
      <c r="L28" s="27" t="str">
        <f>IF(C28="","",(IF(OR(E28="",F28=""),"",IF(OR(C28&lt;E28,C28&gt;F28),"Check",""))))</f>
        <v/>
      </c>
      <c r="M28" s="27" t="str">
        <f>IF(C28="","",(IF(OR(G28="",H28=""),"",IF(OR(C28&lt;G28,C28&gt;H28),"Check",""))))</f>
        <v/>
      </c>
    </row>
    <row r="29" spans="1:13" x14ac:dyDescent="0.3">
      <c r="E29" s="7"/>
      <c r="F29" s="7"/>
      <c r="G29" s="7"/>
      <c r="H29" s="7"/>
      <c r="I29" s="9" t="str">
        <f>IF(OR(E29="",F29=""),"",IF(AND(C29&gt;=E29,C29&lt;=F29),"","error"))</f>
        <v/>
      </c>
      <c r="M29" s="27"/>
    </row>
    <row r="30" spans="1:13" x14ac:dyDescent="0.3">
      <c r="B30" s="22" t="s">
        <v>37</v>
      </c>
      <c r="D30" s="13"/>
      <c r="E30" s="7"/>
      <c r="F30" s="7"/>
      <c r="G30" s="7"/>
      <c r="H30" s="7"/>
      <c r="I30" s="9" t="str">
        <f>IF(OR(E30="",F30=""),"",IF(AND(C30&gt;=E30,C30&lt;=F30),"","error"))</f>
        <v/>
      </c>
      <c r="M30" s="27"/>
    </row>
    <row r="31" spans="1:13" x14ac:dyDescent="0.3">
      <c r="A31" s="6" t="s">
        <v>16</v>
      </c>
      <c r="B31" t="s">
        <v>38</v>
      </c>
      <c r="C31" s="7">
        <v>4.4219999999999997</v>
      </c>
      <c r="D31" s="8">
        <v>159063</v>
      </c>
      <c r="E31" s="5">
        <v>4.38</v>
      </c>
      <c r="F31" s="5">
        <v>4.5</v>
      </c>
      <c r="G31" s="5">
        <v>4.38</v>
      </c>
      <c r="H31" s="5">
        <v>4.5</v>
      </c>
      <c r="L31" s="27" t="str">
        <f>IF(C25="","",(IF(OR(E25="",F25=""),"",IF(OR(C25&lt;E25,C25&gt;F25),"Check",""))))</f>
        <v/>
      </c>
      <c r="M31" s="27" t="str">
        <f>IF(C25="","",(IF(OR(G25="",H25=""),"",IF(OR(C25&lt;G25,C25&gt;H25),"Check",""))))</f>
        <v/>
      </c>
    </row>
    <row r="32" spans="1:13" x14ac:dyDescent="0.3">
      <c r="A32" s="6" t="s">
        <v>16</v>
      </c>
      <c r="B32" s="9" t="s">
        <v>39</v>
      </c>
      <c r="C32" s="28">
        <v>4.4379999999999997</v>
      </c>
      <c r="D32" s="8">
        <v>294918</v>
      </c>
      <c r="E32" s="28">
        <v>4.38</v>
      </c>
      <c r="F32" s="28">
        <v>4.4950000000000001</v>
      </c>
      <c r="G32" s="28">
        <v>4.38</v>
      </c>
      <c r="H32" s="28">
        <v>4.4950000000000001</v>
      </c>
      <c r="L32" s="27" t="str">
        <f t="shared" si="1"/>
        <v/>
      </c>
      <c r="M32" s="27" t="str">
        <f t="shared" si="2"/>
        <v/>
      </c>
    </row>
    <row r="33" spans="1:13" x14ac:dyDescent="0.3">
      <c r="A33" s="6" t="s">
        <v>16</v>
      </c>
      <c r="B33" s="9" t="s">
        <v>40</v>
      </c>
      <c r="C33" s="7">
        <v>4.4800000000000004</v>
      </c>
      <c r="D33" s="8">
        <v>150000</v>
      </c>
      <c r="E33" s="7">
        <v>4.4000000000000004</v>
      </c>
      <c r="F33" s="7">
        <v>4.5199999999999996</v>
      </c>
      <c r="G33" s="7">
        <v>4.4000000000000004</v>
      </c>
      <c r="H33" s="7">
        <v>4.5199999999999996</v>
      </c>
      <c r="I33" s="9" t="str">
        <f>IF(OR(E33="",F33=""),"",IF(AND(C33&gt;=E33,C33&lt;=F33),"","error"))</f>
        <v/>
      </c>
      <c r="L33" s="27" t="str">
        <f t="shared" si="1"/>
        <v/>
      </c>
      <c r="M33" s="27" t="str">
        <f t="shared" si="2"/>
        <v/>
      </c>
    </row>
    <row r="34" spans="1:13" x14ac:dyDescent="0.3">
      <c r="A34" s="6" t="s">
        <v>16</v>
      </c>
      <c r="B34" s="9" t="s">
        <v>41</v>
      </c>
      <c r="D34" s="9"/>
      <c r="E34" s="7"/>
      <c r="F34" s="7"/>
      <c r="G34" s="7"/>
      <c r="H34" s="7"/>
      <c r="I34" s="9" t="str">
        <f>IF(OR(E34="",F34=""),"",IF(AND(C34&gt;=E34,C34&lt;=F34),"","error"))</f>
        <v/>
      </c>
      <c r="L34" s="27" t="str">
        <f t="shared" si="1"/>
        <v/>
      </c>
      <c r="M34" s="27" t="str">
        <f t="shared" si="2"/>
        <v/>
      </c>
    </row>
    <row r="35" spans="1:13" x14ac:dyDescent="0.3">
      <c r="A35" s="6" t="s">
        <v>16</v>
      </c>
      <c r="B35" s="9" t="s">
        <v>42</v>
      </c>
      <c r="E35" s="7"/>
      <c r="F35" s="7"/>
      <c r="G35" s="7"/>
      <c r="H35" s="7"/>
      <c r="I35" s="9" t="str">
        <f>IF(OR(E35="",F35=""),"",IF(AND(C35&gt;=E35,C35&lt;=F35),"","error"))</f>
        <v/>
      </c>
      <c r="L35" s="27" t="str">
        <f t="shared" si="1"/>
        <v/>
      </c>
      <c r="M35" s="27" t="str">
        <f t="shared" si="2"/>
        <v/>
      </c>
    </row>
    <row r="36" spans="1:13" x14ac:dyDescent="0.3">
      <c r="A36" s="6" t="s">
        <v>16</v>
      </c>
      <c r="B36" s="9" t="s">
        <v>43</v>
      </c>
      <c r="C36" s="7">
        <v>4.3979999999999997</v>
      </c>
      <c r="D36" s="8">
        <v>75000</v>
      </c>
      <c r="E36" s="7">
        <v>4.375</v>
      </c>
      <c r="F36" s="7">
        <v>4.42</v>
      </c>
      <c r="G36" s="7">
        <v>4.375</v>
      </c>
      <c r="H36" s="7">
        <v>4.42</v>
      </c>
      <c r="I36" s="9" t="str">
        <f>IF(OR(E36="",F36=""),"",IF(AND(C36&gt;=E36,C36&lt;=F36),"","error"))</f>
        <v/>
      </c>
      <c r="L36" s="27" t="str">
        <f t="shared" si="1"/>
        <v/>
      </c>
      <c r="M36" s="27" t="str">
        <f t="shared" si="2"/>
        <v/>
      </c>
    </row>
    <row r="37" spans="1:13" x14ac:dyDescent="0.3">
      <c r="A37" s="6" t="s">
        <v>16</v>
      </c>
      <c r="B37" s="9" t="s">
        <v>44</v>
      </c>
      <c r="C37" s="7">
        <v>4.4340000000000002</v>
      </c>
      <c r="D37" s="8">
        <v>182784</v>
      </c>
      <c r="E37" s="7">
        <v>4.3899999999999997</v>
      </c>
      <c r="F37" s="7">
        <v>4.5</v>
      </c>
      <c r="G37" s="7">
        <v>4.3899999999999997</v>
      </c>
      <c r="H37" s="7">
        <v>4.5</v>
      </c>
      <c r="I37" s="9" t="str">
        <f>IF(OR(E37="",F37=""),"",IF(AND(C37&gt;=E37,C37&lt;=F37),"","error"))</f>
        <v/>
      </c>
      <c r="L37" s="27" t="str">
        <f t="shared" si="1"/>
        <v/>
      </c>
      <c r="M37" s="27" t="str">
        <f t="shared" si="2"/>
        <v/>
      </c>
    </row>
    <row r="38" spans="1:13" x14ac:dyDescent="0.3">
      <c r="A38" s="6" t="s">
        <v>16</v>
      </c>
      <c r="B38" s="9" t="s">
        <v>45</v>
      </c>
      <c r="E38" s="7"/>
      <c r="F38" s="7"/>
      <c r="G38" s="7"/>
      <c r="H38" s="7"/>
      <c r="I38" s="9" t="str">
        <f t="shared" ref="I38:I54" si="3">IF(OR(E38="",F38=""),"",IF(AND(C38&gt;=E38,C38&lt;=F38),"","error"))</f>
        <v/>
      </c>
      <c r="L38" s="27" t="str">
        <f t="shared" si="1"/>
        <v/>
      </c>
      <c r="M38" s="27" t="str">
        <f t="shared" si="2"/>
        <v/>
      </c>
    </row>
    <row r="39" spans="1:13" x14ac:dyDescent="0.3">
      <c r="E39" s="7"/>
      <c r="F39" s="7"/>
      <c r="G39" s="7"/>
      <c r="H39" s="7"/>
      <c r="M39" s="27"/>
    </row>
    <row r="40" spans="1:13" x14ac:dyDescent="0.3">
      <c r="B40" s="22" t="s">
        <v>46</v>
      </c>
      <c r="E40" s="7"/>
      <c r="F40" s="7"/>
      <c r="G40" s="7"/>
      <c r="H40" s="7"/>
      <c r="M40" s="27"/>
    </row>
    <row r="41" spans="1:13" x14ac:dyDescent="0.3">
      <c r="A41" s="6" t="s">
        <v>16</v>
      </c>
      <c r="B41" s="9" t="s">
        <v>47</v>
      </c>
      <c r="E41" s="7"/>
      <c r="F41" s="7"/>
      <c r="G41" s="7"/>
      <c r="H41" s="7"/>
      <c r="L41" s="27" t="str">
        <f t="shared" si="1"/>
        <v/>
      </c>
      <c r="M41" s="27" t="str">
        <f t="shared" si="2"/>
        <v/>
      </c>
    </row>
    <row r="42" spans="1:13" x14ac:dyDescent="0.3">
      <c r="A42" s="6" t="s">
        <v>16</v>
      </c>
      <c r="B42" s="9" t="s">
        <v>48</v>
      </c>
      <c r="E42" s="7"/>
      <c r="F42" s="7"/>
      <c r="G42" s="7"/>
      <c r="H42" s="7"/>
      <c r="L42" s="27" t="str">
        <f t="shared" si="1"/>
        <v/>
      </c>
      <c r="M42" s="27" t="str">
        <f t="shared" si="2"/>
        <v/>
      </c>
    </row>
    <row r="43" spans="1:13" x14ac:dyDescent="0.3">
      <c r="A43" s="6" t="s">
        <v>16</v>
      </c>
      <c r="B43" s="9" t="s">
        <v>49</v>
      </c>
      <c r="E43" s="7"/>
      <c r="F43" s="7"/>
      <c r="G43" s="7"/>
      <c r="H43" s="7"/>
      <c r="L43" s="27" t="str">
        <f t="shared" si="1"/>
        <v/>
      </c>
      <c r="M43" s="27" t="str">
        <f t="shared" si="2"/>
        <v/>
      </c>
    </row>
    <row r="44" spans="1:13" x14ac:dyDescent="0.3">
      <c r="E44" s="7"/>
      <c r="F44" s="7"/>
      <c r="G44" s="7"/>
      <c r="H44" s="7"/>
      <c r="I44" s="9" t="str">
        <f t="shared" si="3"/>
        <v/>
      </c>
      <c r="M44" s="27"/>
    </row>
    <row r="45" spans="1:13" x14ac:dyDescent="0.3">
      <c r="B45" s="22" t="s">
        <v>50</v>
      </c>
      <c r="E45" s="7"/>
      <c r="F45" s="7"/>
      <c r="G45" s="7"/>
      <c r="H45" s="7"/>
      <c r="I45" s="9" t="str">
        <f t="shared" si="3"/>
        <v/>
      </c>
      <c r="M45" s="27"/>
    </row>
    <row r="46" spans="1:13" x14ac:dyDescent="0.3">
      <c r="B46" s="9" t="s">
        <v>51</v>
      </c>
      <c r="D46" s="9"/>
      <c r="E46" s="7"/>
      <c r="F46" s="7"/>
      <c r="G46" s="7"/>
      <c r="H46" s="7"/>
      <c r="I46" s="9" t="str">
        <f t="shared" si="3"/>
        <v/>
      </c>
      <c r="M46" s="27"/>
    </row>
    <row r="47" spans="1:13" x14ac:dyDescent="0.3">
      <c r="A47" s="6" t="s">
        <v>16</v>
      </c>
      <c r="B47" s="9" t="s">
        <v>52</v>
      </c>
      <c r="D47" s="13"/>
      <c r="E47" s="29"/>
      <c r="F47" s="7"/>
      <c r="G47" s="7"/>
      <c r="H47" s="7"/>
      <c r="L47" s="27" t="str">
        <f t="shared" si="1"/>
        <v/>
      </c>
      <c r="M47" s="27" t="str">
        <f t="shared" si="2"/>
        <v/>
      </c>
    </row>
    <row r="48" spans="1:13" x14ac:dyDescent="0.3">
      <c r="A48" s="6" t="s">
        <v>16</v>
      </c>
      <c r="B48" s="9" t="s">
        <v>53</v>
      </c>
      <c r="D48" s="13"/>
      <c r="E48" s="7"/>
      <c r="F48" s="7"/>
      <c r="G48" s="28"/>
      <c r="H48" s="7"/>
      <c r="L48" s="27" t="str">
        <f t="shared" si="1"/>
        <v/>
      </c>
      <c r="M48" s="27" t="str">
        <f t="shared" si="2"/>
        <v/>
      </c>
    </row>
    <row r="49" spans="1:13" x14ac:dyDescent="0.3">
      <c r="A49" s="6" t="s">
        <v>16</v>
      </c>
      <c r="B49" s="9" t="s">
        <v>54</v>
      </c>
      <c r="E49" s="7"/>
      <c r="F49" s="7"/>
      <c r="G49" s="7"/>
      <c r="H49" s="7"/>
      <c r="I49" s="9" t="str">
        <f t="shared" si="3"/>
        <v/>
      </c>
      <c r="L49" s="27" t="str">
        <f t="shared" si="1"/>
        <v/>
      </c>
      <c r="M49" s="27" t="str">
        <f t="shared" si="2"/>
        <v/>
      </c>
    </row>
    <row r="50" spans="1:13" x14ac:dyDescent="0.3">
      <c r="A50" s="6" t="s">
        <v>16</v>
      </c>
      <c r="B50" s="9" t="s">
        <v>55</v>
      </c>
      <c r="E50" s="7"/>
      <c r="F50" s="7"/>
      <c r="G50" s="7"/>
      <c r="H50" s="7"/>
      <c r="I50" s="9" t="str">
        <f t="shared" si="3"/>
        <v/>
      </c>
      <c r="L50" s="27" t="str">
        <f t="shared" si="1"/>
        <v/>
      </c>
      <c r="M50" s="27" t="str">
        <f t="shared" si="2"/>
        <v/>
      </c>
    </row>
    <row r="51" spans="1:13" x14ac:dyDescent="0.3">
      <c r="A51" s="6" t="s">
        <v>16</v>
      </c>
      <c r="B51" s="9" t="s">
        <v>56</v>
      </c>
      <c r="C51" s="7">
        <v>4.4880000000000004</v>
      </c>
      <c r="D51" s="8">
        <v>150000</v>
      </c>
      <c r="E51" s="7">
        <v>4.4349999999999996</v>
      </c>
      <c r="F51" s="7">
        <v>4.5449999999999999</v>
      </c>
      <c r="G51" s="7">
        <v>4.4349999999999996</v>
      </c>
      <c r="H51" s="7">
        <v>4.5449999999999999</v>
      </c>
      <c r="I51" s="9" t="str">
        <f t="shared" si="3"/>
        <v/>
      </c>
      <c r="L51" s="27" t="str">
        <f t="shared" si="1"/>
        <v/>
      </c>
      <c r="M51" s="27" t="str">
        <f t="shared" si="2"/>
        <v/>
      </c>
    </row>
    <row r="52" spans="1:13" x14ac:dyDescent="0.3">
      <c r="A52" s="6" t="s">
        <v>16</v>
      </c>
      <c r="B52" s="9" t="s">
        <v>57</v>
      </c>
      <c r="C52" s="7">
        <v>4.4889999999999999</v>
      </c>
      <c r="D52" s="9">
        <v>250572</v>
      </c>
      <c r="E52" s="7">
        <v>4.43</v>
      </c>
      <c r="F52" s="7">
        <v>4.54</v>
      </c>
      <c r="G52" s="7">
        <v>4.43</v>
      </c>
      <c r="H52" s="7">
        <v>4.54</v>
      </c>
      <c r="I52" s="9" t="str">
        <f>IF(OR(E52="",F52=""),"",IF(AND(C52&gt;=E52,C52&lt;=F52),"","error"))</f>
        <v/>
      </c>
      <c r="L52" s="27" t="str">
        <f t="shared" si="1"/>
        <v/>
      </c>
      <c r="M52" s="27" t="str">
        <f t="shared" si="2"/>
        <v/>
      </c>
    </row>
    <row r="53" spans="1:13" x14ac:dyDescent="0.3">
      <c r="E53" s="7"/>
      <c r="F53" s="7"/>
      <c r="G53" s="7"/>
      <c r="H53" s="7"/>
      <c r="I53" s="9" t="str">
        <f t="shared" si="3"/>
        <v/>
      </c>
      <c r="M53" s="27"/>
    </row>
    <row r="54" spans="1:13" x14ac:dyDescent="0.3">
      <c r="B54" s="22"/>
      <c r="E54" s="7"/>
      <c r="F54" s="7"/>
      <c r="G54" s="7"/>
      <c r="H54" s="7"/>
      <c r="I54" s="9" t="str">
        <f t="shared" si="3"/>
        <v/>
      </c>
      <c r="M54" s="27"/>
    </row>
    <row r="55" spans="1:13" x14ac:dyDescent="0.3">
      <c r="B55" s="9" t="s">
        <v>58</v>
      </c>
      <c r="D55" s="9"/>
      <c r="E55" s="7"/>
      <c r="F55" s="7"/>
      <c r="G55" s="7"/>
      <c r="H55" s="7"/>
      <c r="I55" s="9" t="str">
        <f t="shared" ref="I55:I62" si="4">IF(OR(E55="",F55=""),"",IF(AND(C55&gt;=E55,C55&lt;=F55),"","error"))</f>
        <v/>
      </c>
      <c r="M55" s="27"/>
    </row>
    <row r="56" spans="1:13" x14ac:dyDescent="0.3">
      <c r="A56" s="6" t="s">
        <v>16</v>
      </c>
      <c r="B56" s="9" t="s">
        <v>59</v>
      </c>
      <c r="C56" s="7">
        <v>4.6520000000000001</v>
      </c>
      <c r="D56" s="9">
        <v>857000</v>
      </c>
      <c r="E56" s="7">
        <v>4.6136999999999997</v>
      </c>
      <c r="F56" s="7">
        <v>4.7249999999999996</v>
      </c>
      <c r="G56" s="7">
        <v>4.6139999999999999</v>
      </c>
      <c r="H56" s="7">
        <v>4.7249999999999996</v>
      </c>
      <c r="I56" s="9" t="str">
        <f t="shared" si="4"/>
        <v/>
      </c>
      <c r="L56" s="27" t="str">
        <f t="shared" si="1"/>
        <v/>
      </c>
      <c r="M56" s="27" t="str">
        <f t="shared" si="2"/>
        <v/>
      </c>
    </row>
    <row r="57" spans="1:13" x14ac:dyDescent="0.3">
      <c r="A57" s="6" t="s">
        <v>16</v>
      </c>
      <c r="B57" s="9" t="s">
        <v>60</v>
      </c>
      <c r="E57" s="28"/>
      <c r="F57" s="28"/>
      <c r="G57" s="7"/>
      <c r="H57" s="7"/>
      <c r="I57" s="9" t="str">
        <f t="shared" si="4"/>
        <v/>
      </c>
      <c r="L57" s="27" t="str">
        <f t="shared" si="1"/>
        <v/>
      </c>
      <c r="M57" s="27" t="str">
        <f t="shared" si="2"/>
        <v/>
      </c>
    </row>
    <row r="58" spans="1:13" x14ac:dyDescent="0.3">
      <c r="B58" s="9" t="s">
        <v>61</v>
      </c>
      <c r="I58" s="9" t="str">
        <f>IF(OR(E61="",F61=""),"",IF(AND(C61&gt;=E61,C61&lt;=F61),"","error"))</f>
        <v/>
      </c>
      <c r="M58" s="27"/>
    </row>
    <row r="59" spans="1:13" x14ac:dyDescent="0.3">
      <c r="A59" s="6" t="s">
        <v>16</v>
      </c>
      <c r="B59" s="9" t="s">
        <v>62</v>
      </c>
      <c r="C59" s="7">
        <v>4.7249999999999996</v>
      </c>
      <c r="D59" s="8">
        <v>190000</v>
      </c>
      <c r="E59" s="28">
        <v>4.6849999999999996</v>
      </c>
      <c r="F59" s="28">
        <v>4.7750000000000004</v>
      </c>
      <c r="G59" s="7">
        <v>4.6849999999999996</v>
      </c>
      <c r="H59" s="7">
        <v>4.7750000000000004</v>
      </c>
      <c r="I59" s="9" t="str">
        <f t="shared" si="4"/>
        <v/>
      </c>
      <c r="L59" s="27" t="str">
        <f t="shared" si="1"/>
        <v/>
      </c>
      <c r="M59" s="27" t="str">
        <f t="shared" si="2"/>
        <v/>
      </c>
    </row>
    <row r="60" spans="1:13" x14ac:dyDescent="0.3">
      <c r="A60" s="6" t="s">
        <v>16</v>
      </c>
      <c r="B60" s="9" t="s">
        <v>63</v>
      </c>
      <c r="E60" s="28"/>
      <c r="F60" s="28"/>
      <c r="G60" s="7"/>
      <c r="H60" s="7"/>
      <c r="I60" s="9" t="str">
        <f t="shared" si="4"/>
        <v/>
      </c>
      <c r="L60" s="27" t="str">
        <f t="shared" si="1"/>
        <v/>
      </c>
      <c r="M60" s="27" t="str">
        <f t="shared" si="2"/>
        <v/>
      </c>
    </row>
    <row r="61" spans="1:13" x14ac:dyDescent="0.3">
      <c r="A61" s="6" t="s">
        <v>16</v>
      </c>
      <c r="B61" s="9" t="s">
        <v>64</v>
      </c>
      <c r="C61" s="7">
        <v>4.7450000000000001</v>
      </c>
      <c r="D61" s="8">
        <v>370000</v>
      </c>
      <c r="E61" s="28">
        <v>4.6950000000000003</v>
      </c>
      <c r="F61" s="28">
        <v>4.8</v>
      </c>
      <c r="G61" s="7">
        <v>4.6950000000000003</v>
      </c>
      <c r="H61" s="7">
        <v>4.8</v>
      </c>
      <c r="M61" s="27"/>
    </row>
    <row r="62" spans="1:13" x14ac:dyDescent="0.3">
      <c r="A62" s="6" t="s">
        <v>16</v>
      </c>
      <c r="B62" s="9" t="s">
        <v>65</v>
      </c>
      <c r="E62" s="28"/>
      <c r="F62" s="28"/>
      <c r="G62" s="7"/>
      <c r="H62" s="9"/>
      <c r="I62" s="9" t="str">
        <f t="shared" si="4"/>
        <v/>
      </c>
      <c r="L62" s="27" t="str">
        <f t="shared" si="1"/>
        <v/>
      </c>
      <c r="M62" s="27" t="str">
        <f t="shared" si="2"/>
        <v/>
      </c>
    </row>
    <row r="63" spans="1:13" x14ac:dyDescent="0.3">
      <c r="E63" s="7"/>
      <c r="F63" s="7"/>
      <c r="G63" s="7"/>
      <c r="H63" s="9"/>
      <c r="J63" s="9"/>
      <c r="K63" s="9"/>
    </row>
    <row r="64" spans="1:13" x14ac:dyDescent="0.3">
      <c r="B64" s="9" t="s">
        <v>66</v>
      </c>
      <c r="I64" s="6"/>
    </row>
    <row r="65" spans="5:9" x14ac:dyDescent="0.3">
      <c r="I65" s="6"/>
    </row>
    <row r="66" spans="5:9" x14ac:dyDescent="0.3">
      <c r="I66" s="6"/>
    </row>
    <row r="67" spans="5:9" x14ac:dyDescent="0.3">
      <c r="E67" s="7"/>
      <c r="F67" s="7"/>
      <c r="I67" s="6"/>
    </row>
    <row r="68" spans="5:9" x14ac:dyDescent="0.3">
      <c r="E68" s="7"/>
      <c r="F68" s="7"/>
      <c r="I68" s="6"/>
    </row>
    <row r="69" spans="5:9" x14ac:dyDescent="0.3">
      <c r="E69" s="7"/>
      <c r="F69" s="7"/>
      <c r="I69" s="6"/>
    </row>
    <row r="70" spans="5:9" x14ac:dyDescent="0.3">
      <c r="E70" s="7"/>
      <c r="F70" s="7"/>
      <c r="I70" s="6"/>
    </row>
    <row r="71" spans="5:9" x14ac:dyDescent="0.3">
      <c r="E71" s="7"/>
      <c r="F71" s="7"/>
      <c r="I71" s="6"/>
    </row>
    <row r="72" spans="5:9" x14ac:dyDescent="0.3">
      <c r="E72" s="7"/>
      <c r="F72" s="7"/>
      <c r="I72" s="6"/>
    </row>
    <row r="73" spans="5:9" x14ac:dyDescent="0.3">
      <c r="E73" s="7"/>
      <c r="F73" s="7"/>
      <c r="I73" s="6"/>
    </row>
    <row r="74" spans="5:9" x14ac:dyDescent="0.3">
      <c r="E74" s="7"/>
      <c r="F74" s="7"/>
      <c r="I74" s="6"/>
    </row>
    <row r="75" spans="5:9" x14ac:dyDescent="0.3">
      <c r="I75" s="6"/>
    </row>
    <row r="76" spans="5:9" x14ac:dyDescent="0.3">
      <c r="I76" s="6"/>
    </row>
    <row r="77" spans="5:9" x14ac:dyDescent="0.3">
      <c r="I77" s="6"/>
    </row>
    <row r="78" spans="5:9" x14ac:dyDescent="0.3">
      <c r="I78" s="6"/>
    </row>
    <row r="79" spans="5:9" x14ac:dyDescent="0.3">
      <c r="I79" s="6"/>
    </row>
    <row r="80" spans="5:9" x14ac:dyDescent="0.3">
      <c r="I80" s="6"/>
    </row>
    <row r="81" spans="9:9" x14ac:dyDescent="0.3">
      <c r="I81" s="6"/>
    </row>
    <row r="82" spans="9:9" x14ac:dyDescent="0.3">
      <c r="I82" s="6"/>
    </row>
    <row r="83" spans="9:9" x14ac:dyDescent="0.3">
      <c r="I83" s="6"/>
    </row>
    <row r="84" spans="9:9" x14ac:dyDescent="0.3">
      <c r="I84" s="6"/>
    </row>
    <row r="85" spans="9:9" x14ac:dyDescent="0.3">
      <c r="I85" s="6"/>
    </row>
    <row r="86" spans="9:9" x14ac:dyDescent="0.3">
      <c r="I86" s="6"/>
    </row>
    <row r="87" spans="9:9" x14ac:dyDescent="0.3">
      <c r="I87" s="6"/>
    </row>
  </sheetData>
  <phoneticPr fontId="0" type="noConversion"/>
  <printOptions horizontalCentered="1" gridLines="1" gridLinesSet="0"/>
  <pageMargins left="0" right="0" top="0.52" bottom="0.57999999999999996" header="0.3" footer="0.28000000000000003"/>
  <pageSetup scale="74" orientation="portrait" horizontalDpi="4294967292" verticalDpi="300" r:id="rId1"/>
  <headerFooter alignWithMargins="0">
    <oddFooter>&amp;L &amp;12&amp;A&amp;R&amp;D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enterprices">
                <anchor moveWithCells="1" sizeWithCells="1">
                  <from>
                    <xdr:col>11</xdr:col>
                    <xdr:colOff>276225</xdr:colOff>
                    <xdr:row>0</xdr:row>
                    <xdr:rowOff>66675</xdr:rowOff>
                  </from>
                  <to>
                    <xdr:col>12</xdr:col>
                    <xdr:colOff>409575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Central</vt:lpstr>
      <vt:lpstr>Central!Print_Area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cp:lastModifiedBy>Jan Havlíček</cp:lastModifiedBy>
  <cp:lastPrinted>2000-12-06T20:52:47Z</cp:lastPrinted>
  <dcterms:created xsi:type="dcterms:W3CDTF">1998-02-13T18:45:26Z</dcterms:created>
  <dcterms:modified xsi:type="dcterms:W3CDTF">2023-09-16T21:41:28Z</dcterms:modified>
</cp:coreProperties>
</file>