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452B65-A15E-4CFF-BA88-4C74AF47D2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9" i="1" l="1"/>
  <c r="F21" i="1"/>
  <c r="F23" i="1"/>
  <c r="F25" i="1"/>
  <c r="F27" i="1"/>
  <c r="F29" i="1"/>
  <c r="F31" i="1"/>
  <c r="F33" i="1"/>
  <c r="F35" i="1"/>
  <c r="B37" i="1"/>
  <c r="D37" i="1"/>
  <c r="F37" i="1"/>
  <c r="B39" i="1"/>
  <c r="D39" i="1"/>
  <c r="F39" i="1"/>
  <c r="B41" i="1"/>
  <c r="D41" i="1"/>
  <c r="F41" i="1"/>
  <c r="B43" i="1"/>
  <c r="D43" i="1"/>
  <c r="F43" i="1"/>
</calcChain>
</file>

<file path=xl/sharedStrings.xml><?xml version="1.0" encoding="utf-8"?>
<sst xmlns="http://schemas.openxmlformats.org/spreadsheetml/2006/main" count="18" uniqueCount="18">
  <si>
    <t>Electrical Equipment</t>
  </si>
  <si>
    <t>Electrical Bulks</t>
  </si>
  <si>
    <t>Utilities</t>
  </si>
  <si>
    <t>Buildings</t>
  </si>
  <si>
    <t>Labor Productivity</t>
  </si>
  <si>
    <t>Indirect Costs</t>
  </si>
  <si>
    <t>Escalation</t>
  </si>
  <si>
    <t>Profit &amp; Contingency</t>
  </si>
  <si>
    <t>Civil &amp; Structural</t>
  </si>
  <si>
    <t>Engineering</t>
  </si>
  <si>
    <t>28.8 MW Midcon</t>
  </si>
  <si>
    <t>21.2 MW Wallingford</t>
  </si>
  <si>
    <t>Total</t>
  </si>
  <si>
    <t>Shipping</t>
  </si>
  <si>
    <t xml:space="preserve"> Balance of Plant Total</t>
  </si>
  <si>
    <t>BOP + Shipping</t>
  </si>
  <si>
    <t>FUELCELL ENERGY</t>
  </si>
  <si>
    <t>BALANCE OF PLANT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</si>
</sst>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mm/dd/yy"/>
  </numFmts>
  <fonts count="4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5" fontId="0" fillId="0" borderId="1" xfId="0" applyNumberFormat="1" applyBorder="1"/>
    <xf numFmtId="5" fontId="3" fillId="0" borderId="2" xfId="0" applyNumberFormat="1" applyFont="1" applyBorder="1"/>
    <xf numFmtId="5" fontId="0" fillId="0" borderId="0" xfId="0" applyNumberFormat="1" applyBorder="1"/>
    <xf numFmtId="5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44"/>
  <sheetViews>
    <sheetView tabSelected="1" topLeftCell="A15" workbookViewId="0">
      <selection activeCell="E32" sqref="E32"/>
    </sheetView>
  </sheetViews>
  <sheetFormatPr defaultRowHeight="12.75" x14ac:dyDescent="0.2"/>
  <cols>
    <col min="1" max="1" width="32.85546875" customWidth="1"/>
    <col min="2" max="2" width="20.28515625" customWidth="1"/>
    <col min="3" max="3" width="5" customWidth="1"/>
    <col min="4" max="4" width="23.28515625" customWidth="1"/>
    <col min="5" max="5" width="5.7109375" customWidth="1"/>
    <col min="6" max="6" width="18.140625" customWidth="1"/>
  </cols>
  <sheetData>
    <row r="11" spans="3:6" x14ac:dyDescent="0.2">
      <c r="C11" s="3" t="s">
        <v>16</v>
      </c>
      <c r="F11" s="4"/>
    </row>
    <row r="12" spans="3:6" x14ac:dyDescent="0.2">
      <c r="C12" s="3" t="s">
        <v>17</v>
      </c>
    </row>
    <row r="17" spans="1:6" x14ac:dyDescent="0.2">
      <c r="B17" s="2" t="s">
        <v>10</v>
      </c>
      <c r="C17" s="2"/>
      <c r="D17" s="2" t="s">
        <v>11</v>
      </c>
      <c r="E17" s="2"/>
      <c r="F17" s="2" t="s">
        <v>12</v>
      </c>
    </row>
    <row r="19" spans="1:6" x14ac:dyDescent="0.2">
      <c r="A19" t="s">
        <v>0</v>
      </c>
      <c r="B19" s="1">
        <v>2640900</v>
      </c>
      <c r="C19" s="1"/>
      <c r="D19" s="1">
        <v>2481850</v>
      </c>
      <c r="E19" s="1"/>
      <c r="F19" s="1">
        <f>+B19+D19</f>
        <v>5122750</v>
      </c>
    </row>
    <row r="20" spans="1:6" x14ac:dyDescent="0.2">
      <c r="B20" s="1"/>
      <c r="C20" s="1"/>
      <c r="D20" s="1"/>
      <c r="E20" s="1"/>
    </row>
    <row r="21" spans="1:6" x14ac:dyDescent="0.2">
      <c r="A21" t="s">
        <v>1</v>
      </c>
      <c r="B21" s="1">
        <v>810668</v>
      </c>
      <c r="C21" s="1"/>
      <c r="D21" s="1">
        <v>756780</v>
      </c>
      <c r="E21" s="1"/>
      <c r="F21" s="1">
        <f>+B21+D21</f>
        <v>1567448</v>
      </c>
    </row>
    <row r="22" spans="1:6" x14ac:dyDescent="0.2">
      <c r="B22" s="1"/>
      <c r="C22" s="1"/>
      <c r="D22" s="1"/>
      <c r="E22" s="1"/>
    </row>
    <row r="23" spans="1:6" x14ac:dyDescent="0.2">
      <c r="A23" t="s">
        <v>8</v>
      </c>
      <c r="B23" s="1">
        <v>1211490</v>
      </c>
      <c r="C23" s="1"/>
      <c r="D23" s="1">
        <v>1295220</v>
      </c>
      <c r="E23" s="1"/>
      <c r="F23" s="1">
        <f>+B23+D23</f>
        <v>2506710</v>
      </c>
    </row>
    <row r="24" spans="1:6" x14ac:dyDescent="0.2">
      <c r="B24" s="1"/>
      <c r="C24" s="1"/>
      <c r="D24" s="1"/>
      <c r="E24" s="1"/>
    </row>
    <row r="25" spans="1:6" x14ac:dyDescent="0.2">
      <c r="A25" t="s">
        <v>2</v>
      </c>
      <c r="B25" s="1">
        <v>800980</v>
      </c>
      <c r="C25" s="1"/>
      <c r="D25" s="1">
        <v>966100</v>
      </c>
      <c r="E25" s="1"/>
      <c r="F25" s="1">
        <f>+B25+D25</f>
        <v>1767080</v>
      </c>
    </row>
    <row r="26" spans="1:6" x14ac:dyDescent="0.2">
      <c r="B26" s="1"/>
      <c r="C26" s="1"/>
      <c r="D26" s="1"/>
      <c r="E26" s="1"/>
    </row>
    <row r="27" spans="1:6" x14ac:dyDescent="0.2">
      <c r="A27" t="s">
        <v>3</v>
      </c>
      <c r="B27" s="1">
        <v>360000</v>
      </c>
      <c r="C27" s="1"/>
      <c r="D27" s="1">
        <v>300000</v>
      </c>
      <c r="E27" s="1"/>
      <c r="F27" s="1">
        <f>+B27+D27</f>
        <v>660000</v>
      </c>
    </row>
    <row r="28" spans="1:6" x14ac:dyDescent="0.2">
      <c r="B28" s="1"/>
      <c r="C28" s="1"/>
      <c r="D28" s="1"/>
      <c r="E28" s="1"/>
    </row>
    <row r="29" spans="1:6" x14ac:dyDescent="0.2">
      <c r="A29" t="s">
        <v>4</v>
      </c>
      <c r="B29" s="1">
        <v>428515</v>
      </c>
      <c r="C29" s="1"/>
      <c r="D29" s="1">
        <v>417376</v>
      </c>
      <c r="E29" s="1"/>
      <c r="F29" s="1">
        <f>+B29+D29</f>
        <v>845891</v>
      </c>
    </row>
    <row r="30" spans="1:6" x14ac:dyDescent="0.2">
      <c r="B30" s="1"/>
      <c r="C30" s="1"/>
      <c r="D30" s="1"/>
      <c r="E30" s="1"/>
    </row>
    <row r="31" spans="1:6" x14ac:dyDescent="0.2">
      <c r="A31" t="s">
        <v>9</v>
      </c>
      <c r="B31" s="1">
        <v>450000</v>
      </c>
      <c r="C31" s="1"/>
      <c r="D31" s="1">
        <v>450000</v>
      </c>
      <c r="E31" s="1"/>
      <c r="F31" s="1">
        <f>+B31+D31</f>
        <v>900000</v>
      </c>
    </row>
    <row r="32" spans="1:6" x14ac:dyDescent="0.2">
      <c r="B32" s="1"/>
      <c r="C32" s="1"/>
      <c r="D32" s="1"/>
      <c r="E32" s="1"/>
    </row>
    <row r="33" spans="1:6" x14ac:dyDescent="0.2">
      <c r="A33" t="s">
        <v>5</v>
      </c>
      <c r="B33" s="1">
        <v>954095</v>
      </c>
      <c r="C33" s="1"/>
      <c r="D33" s="1">
        <v>939339</v>
      </c>
      <c r="E33" s="1"/>
      <c r="F33" s="1">
        <f>+B33+D33</f>
        <v>1893434</v>
      </c>
    </row>
    <row r="34" spans="1:6" x14ac:dyDescent="0.2">
      <c r="B34" s="1"/>
      <c r="C34" s="1"/>
      <c r="D34" s="1"/>
      <c r="E34" s="1"/>
    </row>
    <row r="35" spans="1:6" x14ac:dyDescent="0.2">
      <c r="A35" t="s">
        <v>6</v>
      </c>
      <c r="B35" s="1">
        <v>611524</v>
      </c>
      <c r="C35" s="1"/>
      <c r="D35" s="1">
        <v>608995</v>
      </c>
      <c r="E35" s="1"/>
      <c r="F35" s="1">
        <f>+B35+D35</f>
        <v>1220519</v>
      </c>
    </row>
    <row r="36" spans="1:6" x14ac:dyDescent="0.2">
      <c r="B36" s="1"/>
      <c r="C36" s="1"/>
      <c r="D36" s="1"/>
      <c r="E36" s="1"/>
    </row>
    <row r="37" spans="1:6" x14ac:dyDescent="0.2">
      <c r="A37" t="s">
        <v>7</v>
      </c>
      <c r="B37" s="1">
        <f>826817+454749</f>
        <v>1281566</v>
      </c>
      <c r="C37" s="1"/>
      <c r="D37" s="1">
        <f>821566+451861</f>
        <v>1273427</v>
      </c>
      <c r="E37" s="1"/>
      <c r="F37" s="1">
        <f>+B37+D37</f>
        <v>2554993</v>
      </c>
    </row>
    <row r="38" spans="1:6" x14ac:dyDescent="0.2">
      <c r="B38" s="1"/>
      <c r="C38" s="1"/>
      <c r="D38" s="1"/>
      <c r="E38" s="1"/>
    </row>
    <row r="39" spans="1:6" x14ac:dyDescent="0.2">
      <c r="A39" t="s">
        <v>14</v>
      </c>
      <c r="B39" s="5">
        <f>SUM(B19:B37)</f>
        <v>9549738</v>
      </c>
      <c r="C39" s="1"/>
      <c r="D39" s="5">
        <f>SUM(D19:D37)</f>
        <v>9489087</v>
      </c>
      <c r="E39" s="7"/>
      <c r="F39" s="5">
        <f>SUM(F19:F37)</f>
        <v>19038825</v>
      </c>
    </row>
    <row r="41" spans="1:6" x14ac:dyDescent="0.2">
      <c r="A41" t="s">
        <v>13</v>
      </c>
      <c r="B41" s="1">
        <f>87000*12</f>
        <v>1044000</v>
      </c>
      <c r="C41" s="1"/>
      <c r="D41" s="1">
        <f>87000*10</f>
        <v>870000</v>
      </c>
      <c r="E41" s="1"/>
      <c r="F41" s="1">
        <f>+B41+D41</f>
        <v>1914000</v>
      </c>
    </row>
    <row r="43" spans="1:6" ht="13.5" thickBot="1" x14ac:dyDescent="0.25">
      <c r="A43" t="s">
        <v>15</v>
      </c>
      <c r="B43" s="6">
        <f>+B39+B41</f>
        <v>10593738</v>
      </c>
      <c r="C43" s="1"/>
      <c r="D43" s="6">
        <f>+D39+D41</f>
        <v>10359087</v>
      </c>
      <c r="E43" s="8"/>
      <c r="F43" s="6">
        <f>+F39+F41</f>
        <v>20952825</v>
      </c>
    </row>
    <row r="44" spans="1:6" ht="13.5" thickTop="1" x14ac:dyDescent="0.2"/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shealy</dc:creator>
  <cp:lastModifiedBy>Jan Havlíček</cp:lastModifiedBy>
  <dcterms:created xsi:type="dcterms:W3CDTF">2000-10-26T21:58:37Z</dcterms:created>
  <dcterms:modified xsi:type="dcterms:W3CDTF">2023-09-16T21:51:27Z</dcterms:modified>
</cp:coreProperties>
</file>