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374B5FF-952D-45EE-B5D6-754F1F751FE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12" i="1" l="1"/>
  <c r="E15" i="1"/>
  <c r="F18" i="1"/>
  <c r="H18" i="1"/>
  <c r="F19" i="1"/>
  <c r="H19" i="1"/>
  <c r="F23" i="1"/>
  <c r="G23" i="1"/>
  <c r="H23" i="1"/>
  <c r="F24" i="1"/>
  <c r="G24" i="1"/>
  <c r="H24" i="1"/>
</calcChain>
</file>

<file path=xl/sharedStrings.xml><?xml version="1.0" encoding="utf-8"?>
<sst xmlns="http://schemas.openxmlformats.org/spreadsheetml/2006/main" count="46" uniqueCount="36">
  <si>
    <t>Guarantee data Sheet</t>
  </si>
  <si>
    <t>Gross Power</t>
  </si>
  <si>
    <t>kW</t>
  </si>
  <si>
    <t>Gross Heat Rate</t>
  </si>
  <si>
    <t>Btu/kWhr LHV</t>
  </si>
  <si>
    <t>GT Auxiliaries</t>
  </si>
  <si>
    <t>Net Power</t>
  </si>
  <si>
    <t>Net Heat Rate</t>
  </si>
  <si>
    <t xml:space="preserve">Specific Performance </t>
  </si>
  <si>
    <t>Guarantee</t>
  </si>
  <si>
    <t>Delta</t>
  </si>
  <si>
    <t>$/kW</t>
  </si>
  <si>
    <t>0-1804 kW</t>
  </si>
  <si>
    <t>$/B/kWh LHV</t>
  </si>
  <si>
    <t>Max unit LD</t>
  </si>
  <si>
    <t>Note.  Example in 10.9.1 of the Procurement Agreement contains an example with mathematical errors.</t>
  </si>
  <si>
    <t xml:space="preserve">         The example calculates the per-unit damages, but incorrectly neglects to multiply the per unit value by 6,</t>
  </si>
  <si>
    <t xml:space="preserve">         dispite its inclusion in the equation.  This should be revised to remove doubt about the clarifying equations.</t>
  </si>
  <si>
    <t>Max facility LD</t>
  </si>
  <si>
    <t>Number of Units</t>
  </si>
  <si>
    <t>Each Unit</t>
  </si>
  <si>
    <t>Caculated</t>
  </si>
  <si>
    <t>LD Cap</t>
  </si>
  <si>
    <t>Allowance</t>
  </si>
  <si>
    <t>Power Specific Performance allowance equal to value in original purchase agreement</t>
  </si>
  <si>
    <t>Heat Rate Specific Performance allowance calculated to equal LD Cap (less than 4.5% in original purchase agreement)</t>
  </si>
  <si>
    <t>Gas Turbine Procurement Agreement Guarantees and LDs</t>
  </si>
  <si>
    <t>Fountain Valley Power</t>
  </si>
  <si>
    <t>(Lee used 4.5%)</t>
  </si>
  <si>
    <t>per 10.10.4/5</t>
  </si>
  <si>
    <t>and 1.56</t>
  </si>
  <si>
    <t>10.7.2</t>
  </si>
  <si>
    <t>10.7.1 (delete 10.7.3)</t>
  </si>
  <si>
    <t>10.8.1</t>
  </si>
  <si>
    <t>10.8.3</t>
  </si>
  <si>
    <t>LD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</si>
</sst>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_(&quot;$&quot;* #,##0_);_(&quot;$&quot;* \(#,##0\);_(&quot;$&quot;* &quot;-&quot;??_);_(@_)"/>
    <numFmt numFmtId="170" formatCode="0.000%"/>
  </numFmts>
  <fonts count="4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0" fontId="0" fillId="0" borderId="0" xfId="0" quotePrefix="1"/>
    <xf numFmtId="169" fontId="0" fillId="0" borderId="0" xfId="2" applyNumberFormat="1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70" fontId="2" fillId="0" borderId="0" xfId="0" applyNumberFormat="1" applyFont="1"/>
    <xf numFmtId="15" fontId="0" fillId="0" borderId="0" xfId="0" applyNumberFormat="1"/>
    <xf numFmtId="167" fontId="3" fillId="0" borderId="0" xfId="1" applyNumberFormat="1" applyFont="1"/>
    <xf numFmtId="0" fontId="3" fillId="0" borderId="0" xfId="0" applyFont="1"/>
    <xf numFmtId="0" fontId="3" fillId="0" borderId="0" xfId="0" quotePrefix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31"/>
  <sheetViews>
    <sheetView tabSelected="1" workbookViewId="0">
      <selection activeCell="J23" sqref="J23"/>
    </sheetView>
  </sheetViews>
  <sheetFormatPr defaultRowHeight="12.75" x14ac:dyDescent="0.2"/>
  <cols>
    <col min="2" max="2" width="3.140625" customWidth="1"/>
    <col min="3" max="3" width="18.42578125" customWidth="1"/>
    <col min="4" max="4" width="13.7109375" customWidth="1"/>
    <col min="5" max="5" width="10.28515625" bestFit="1" customWidth="1"/>
    <col min="6" max="6" width="11.7109375" customWidth="1"/>
    <col min="7" max="7" width="12.7109375" customWidth="1"/>
    <col min="8" max="8" width="12.85546875" customWidth="1"/>
    <col min="9" max="9" width="13" customWidth="1"/>
    <col min="10" max="10" width="12.7109375" customWidth="1"/>
    <col min="11" max="11" width="13.85546875" customWidth="1"/>
  </cols>
  <sheetData>
    <row r="3" spans="2:8" x14ac:dyDescent="0.2">
      <c r="B3" t="s">
        <v>27</v>
      </c>
    </row>
    <row r="4" spans="2:8" x14ac:dyDescent="0.2">
      <c r="B4" t="s">
        <v>26</v>
      </c>
      <c r="H4" s="9">
        <v>36901</v>
      </c>
    </row>
    <row r="7" spans="2:8" x14ac:dyDescent="0.2">
      <c r="C7" t="s">
        <v>19</v>
      </c>
      <c r="E7">
        <v>6</v>
      </c>
    </row>
    <row r="9" spans="2:8" x14ac:dyDescent="0.2">
      <c r="B9" t="s">
        <v>9</v>
      </c>
      <c r="E9" t="s">
        <v>20</v>
      </c>
    </row>
    <row r="10" spans="2:8" x14ac:dyDescent="0.2">
      <c r="C10" t="s">
        <v>1</v>
      </c>
      <c r="D10" t="s">
        <v>2</v>
      </c>
      <c r="E10" s="2">
        <v>41300</v>
      </c>
      <c r="G10" t="s">
        <v>0</v>
      </c>
    </row>
    <row r="11" spans="2:8" x14ac:dyDescent="0.2">
      <c r="C11" t="s">
        <v>5</v>
      </c>
      <c r="D11" t="s">
        <v>2</v>
      </c>
      <c r="E11" s="2">
        <v>265</v>
      </c>
    </row>
    <row r="12" spans="2:8" x14ac:dyDescent="0.2">
      <c r="C12" t="s">
        <v>6</v>
      </c>
      <c r="D12" t="s">
        <v>2</v>
      </c>
      <c r="E12" s="10">
        <f>+E10-E11</f>
        <v>41035</v>
      </c>
      <c r="F12" s="11" t="s">
        <v>32</v>
      </c>
      <c r="G12" s="11"/>
    </row>
    <row r="13" spans="2:8" x14ac:dyDescent="0.2">
      <c r="E13" s="2"/>
    </row>
    <row r="14" spans="2:8" x14ac:dyDescent="0.2">
      <c r="C14" t="s">
        <v>3</v>
      </c>
      <c r="D14" t="s">
        <v>4</v>
      </c>
      <c r="E14" s="2">
        <v>8859</v>
      </c>
      <c r="G14" t="s">
        <v>0</v>
      </c>
    </row>
    <row r="15" spans="2:8" x14ac:dyDescent="0.2">
      <c r="C15" t="s">
        <v>7</v>
      </c>
      <c r="D15" t="s">
        <v>4</v>
      </c>
      <c r="E15" s="10">
        <f>+E14*E10/E12</f>
        <v>8916.2105519678316</v>
      </c>
      <c r="F15" s="11" t="s">
        <v>33</v>
      </c>
    </row>
    <row r="17" spans="2:9" x14ac:dyDescent="0.2">
      <c r="B17" t="s">
        <v>8</v>
      </c>
      <c r="E17" t="s">
        <v>23</v>
      </c>
      <c r="H17" t="s">
        <v>10</v>
      </c>
    </row>
    <row r="18" spans="2:9" x14ac:dyDescent="0.2">
      <c r="C18" t="s">
        <v>6</v>
      </c>
      <c r="D18" t="s">
        <v>2</v>
      </c>
      <c r="E18" s="1">
        <v>0.04</v>
      </c>
      <c r="F18" s="10">
        <f>+E12*(1-E18)</f>
        <v>39393.599999999999</v>
      </c>
      <c r="G18" s="11" t="s">
        <v>31</v>
      </c>
      <c r="H18" s="3">
        <f>+E12-F18</f>
        <v>1641.4000000000015</v>
      </c>
    </row>
    <row r="19" spans="2:9" x14ac:dyDescent="0.2">
      <c r="C19" t="s">
        <v>7</v>
      </c>
      <c r="D19" t="s">
        <v>4</v>
      </c>
      <c r="E19" s="8">
        <v>4.4139999999999999E-2</v>
      </c>
      <c r="F19" s="10">
        <f>+E15/(1-E19)</f>
        <v>9327.946092490356</v>
      </c>
      <c r="G19" s="11" t="s">
        <v>34</v>
      </c>
      <c r="H19" s="2">
        <f>+F19-E15</f>
        <v>411.73554052252439</v>
      </c>
      <c r="I19" t="s">
        <v>28</v>
      </c>
    </row>
    <row r="20" spans="2:9" x14ac:dyDescent="0.2">
      <c r="E20" s="8"/>
      <c r="F20" s="2"/>
      <c r="G20" s="2"/>
    </row>
    <row r="21" spans="2:9" x14ac:dyDescent="0.2">
      <c r="B21" t="s">
        <v>35</v>
      </c>
      <c r="G21" s="6" t="s">
        <v>21</v>
      </c>
      <c r="H21" s="6" t="s">
        <v>22</v>
      </c>
    </row>
    <row r="22" spans="2:9" x14ac:dyDescent="0.2">
      <c r="E22" s="4" t="s">
        <v>12</v>
      </c>
      <c r="F22" t="s">
        <v>14</v>
      </c>
      <c r="G22" s="6" t="s">
        <v>18</v>
      </c>
      <c r="H22" s="7">
        <v>0.1</v>
      </c>
    </row>
    <row r="23" spans="2:9" x14ac:dyDescent="0.2">
      <c r="C23" t="s">
        <v>6</v>
      </c>
      <c r="D23" t="s">
        <v>11</v>
      </c>
      <c r="E23">
        <v>250</v>
      </c>
      <c r="F23" s="5">
        <f>+E23*$H$18</f>
        <v>410350.00000000035</v>
      </c>
      <c r="G23" s="5">
        <f>+F23*$E$7</f>
        <v>2462100.0000000019</v>
      </c>
      <c r="H23" s="5">
        <f>86464250*H22</f>
        <v>8646425</v>
      </c>
      <c r="I23" t="s">
        <v>29</v>
      </c>
    </row>
    <row r="24" spans="2:9" x14ac:dyDescent="0.2">
      <c r="C24" t="s">
        <v>7</v>
      </c>
      <c r="D24" t="s">
        <v>13</v>
      </c>
      <c r="E24">
        <v>3500</v>
      </c>
      <c r="F24" s="5">
        <f>+E24*H19</f>
        <v>1441074.3918288355</v>
      </c>
      <c r="G24" s="5">
        <f>+F24*$E$7</f>
        <v>8646446.3509730138</v>
      </c>
      <c r="H24" s="5">
        <f>86464250*H22</f>
        <v>8646425</v>
      </c>
      <c r="I24" t="s">
        <v>30</v>
      </c>
    </row>
    <row r="25" spans="2:9" x14ac:dyDescent="0.2">
      <c r="C25" s="4"/>
    </row>
    <row r="26" spans="2:9" x14ac:dyDescent="0.2">
      <c r="C26" t="s">
        <v>24</v>
      </c>
    </row>
    <row r="27" spans="2:9" x14ac:dyDescent="0.2">
      <c r="C27" t="s">
        <v>25</v>
      </c>
    </row>
    <row r="29" spans="2:9" x14ac:dyDescent="0.2">
      <c r="C29" s="11" t="s">
        <v>15</v>
      </c>
      <c r="D29" s="11"/>
      <c r="E29" s="11"/>
      <c r="F29" s="11"/>
      <c r="G29" s="11"/>
      <c r="H29" s="11"/>
      <c r="I29" s="11"/>
    </row>
    <row r="30" spans="2:9" x14ac:dyDescent="0.2">
      <c r="C30" s="12" t="s">
        <v>16</v>
      </c>
      <c r="D30" s="11"/>
      <c r="E30" s="11"/>
      <c r="F30" s="11"/>
      <c r="G30" s="11"/>
      <c r="H30" s="11"/>
      <c r="I30" s="11"/>
    </row>
    <row r="31" spans="2:9" x14ac:dyDescent="0.2">
      <c r="C31" s="12" t="s">
        <v>17</v>
      </c>
      <c r="D31" s="11"/>
      <c r="E31" s="11"/>
      <c r="F31" s="11"/>
      <c r="G31" s="11"/>
      <c r="H31" s="11"/>
      <c r="I31" s="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R. Leib</dc:creator>
  <cp:lastModifiedBy>Jan Havlíček</cp:lastModifiedBy>
  <dcterms:created xsi:type="dcterms:W3CDTF">2001-01-10T22:33:19Z</dcterms:created>
  <dcterms:modified xsi:type="dcterms:W3CDTF">2023-09-16T21:52:50Z</dcterms:modified>
</cp:coreProperties>
</file>