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E8341-6BAF-4693-841D-6A9142A50F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L13" i="1"/>
  <c r="N13" i="1"/>
  <c r="O13" i="1"/>
  <c r="P13" i="1"/>
  <c r="Q13" i="1"/>
  <c r="J14" i="1"/>
  <c r="L14" i="1"/>
  <c r="N14" i="1"/>
  <c r="O14" i="1"/>
  <c r="P14" i="1"/>
  <c r="Q14" i="1"/>
  <c r="J15" i="1"/>
  <c r="L15" i="1"/>
  <c r="N15" i="1"/>
  <c r="O15" i="1"/>
  <c r="P15" i="1"/>
  <c r="Q15" i="1"/>
  <c r="J16" i="1"/>
  <c r="L16" i="1"/>
  <c r="N16" i="1"/>
  <c r="O16" i="1"/>
  <c r="P16" i="1"/>
  <c r="Q16" i="1"/>
  <c r="J17" i="1"/>
  <c r="L17" i="1"/>
  <c r="N17" i="1"/>
  <c r="O17" i="1"/>
  <c r="P17" i="1"/>
  <c r="Q17" i="1"/>
  <c r="J18" i="1"/>
  <c r="L18" i="1"/>
  <c r="N18" i="1"/>
  <c r="O18" i="1"/>
  <c r="P18" i="1"/>
  <c r="Q18" i="1"/>
  <c r="J19" i="1"/>
  <c r="L19" i="1"/>
  <c r="N19" i="1"/>
  <c r="O19" i="1"/>
  <c r="P19" i="1"/>
  <c r="Q19" i="1"/>
  <c r="J20" i="1"/>
  <c r="L20" i="1"/>
  <c r="N20" i="1"/>
  <c r="O20" i="1"/>
  <c r="P20" i="1"/>
  <c r="Q20" i="1"/>
  <c r="J21" i="1"/>
  <c r="L21" i="1"/>
  <c r="N21" i="1"/>
  <c r="O21" i="1"/>
  <c r="P21" i="1"/>
  <c r="Q21" i="1"/>
  <c r="J22" i="1"/>
  <c r="L22" i="1"/>
  <c r="N22" i="1"/>
  <c r="O22" i="1"/>
  <c r="P22" i="1"/>
  <c r="Q22" i="1"/>
  <c r="J23" i="1"/>
  <c r="L23" i="1"/>
  <c r="N23" i="1"/>
  <c r="O23" i="1"/>
  <c r="P23" i="1"/>
  <c r="Q23" i="1"/>
  <c r="J24" i="1"/>
  <c r="L24" i="1"/>
  <c r="N24" i="1"/>
  <c r="O24" i="1"/>
  <c r="P24" i="1"/>
  <c r="Q24" i="1"/>
  <c r="J25" i="1"/>
  <c r="L25" i="1"/>
  <c r="N25" i="1"/>
  <c r="O25" i="1"/>
  <c r="P25" i="1"/>
  <c r="Q25" i="1"/>
  <c r="J27" i="1"/>
  <c r="L27" i="1"/>
  <c r="N27" i="1"/>
  <c r="O27" i="1"/>
  <c r="P27" i="1"/>
  <c r="Q27" i="1"/>
</calcChain>
</file>

<file path=xl/sharedStrings.xml><?xml version="1.0" encoding="utf-8"?>
<sst xmlns="http://schemas.openxmlformats.org/spreadsheetml/2006/main" count="58" uniqueCount="51">
  <si>
    <t>Fault Current Management Plan</t>
  </si>
  <si>
    <t>Developer</t>
  </si>
  <si>
    <t>Project</t>
  </si>
  <si>
    <t>NYISO</t>
  </si>
  <si>
    <t>Queue</t>
  </si>
  <si>
    <t>Number</t>
  </si>
  <si>
    <t>Sithe Energies</t>
  </si>
  <si>
    <t>Torne Valley</t>
  </si>
  <si>
    <t>Sunset Energy</t>
  </si>
  <si>
    <t>Ramapo Energy</t>
  </si>
  <si>
    <t>ANP</t>
  </si>
  <si>
    <t>Millennium</t>
  </si>
  <si>
    <t>East Coast Power</t>
  </si>
  <si>
    <t>ABB</t>
  </si>
  <si>
    <t>Oak Point</t>
  </si>
  <si>
    <t>KeySpan</t>
  </si>
  <si>
    <t>Ravenswood</t>
  </si>
  <si>
    <t>NYPA</t>
  </si>
  <si>
    <t>Poletti Expansion</t>
  </si>
  <si>
    <t>NYC Energy</t>
  </si>
  <si>
    <t>SEFCO</t>
  </si>
  <si>
    <t>Orion</t>
  </si>
  <si>
    <t>Astoria Repowering</t>
  </si>
  <si>
    <t>Con Edison</t>
  </si>
  <si>
    <t>East River Repowering</t>
  </si>
  <si>
    <t>Mirant</t>
  </si>
  <si>
    <t>Bowline Point No. 3</t>
  </si>
  <si>
    <t>SCS</t>
  </si>
  <si>
    <t>Astoria Energy</t>
  </si>
  <si>
    <t>Total</t>
  </si>
  <si>
    <t>Factor</t>
  </si>
  <si>
    <t>(%)</t>
  </si>
  <si>
    <t>Allocated</t>
  </si>
  <si>
    <t>Cost Of</t>
  </si>
  <si>
    <t>($Million)</t>
  </si>
  <si>
    <t>11/12/13/14</t>
  </si>
  <si>
    <t xml:space="preserve"> 9/10</t>
  </si>
  <si>
    <t>(Preliminary)</t>
  </si>
  <si>
    <t>Attachment __</t>
  </si>
  <si>
    <t>Service</t>
  </si>
  <si>
    <t>Cash Flows</t>
  </si>
  <si>
    <t>Capital Cost Allocation</t>
  </si>
  <si>
    <r>
      <t>Allocation</t>
    </r>
    <r>
      <rPr>
        <vertAlign val="superscript"/>
        <sz val="12"/>
        <rFont val="Arial"/>
        <family val="2"/>
      </rPr>
      <t>(2)</t>
    </r>
  </si>
  <si>
    <r>
      <t>Year</t>
    </r>
    <r>
      <rPr>
        <u/>
        <vertAlign val="superscript"/>
        <sz val="12"/>
        <rFont val="Arial"/>
        <family val="2"/>
      </rPr>
      <t>(1)</t>
    </r>
  </si>
  <si>
    <r>
      <t xml:space="preserve">   </t>
    </r>
    <r>
      <rPr>
        <u/>
        <sz val="12"/>
        <rFont val="Arial"/>
        <family val="2"/>
      </rPr>
      <t>MW</t>
    </r>
  </si>
  <si>
    <t>(4)  Year in which the first new generating unit is added.</t>
  </si>
  <si>
    <r>
      <t xml:space="preserve">   2003</t>
    </r>
    <r>
      <rPr>
        <vertAlign val="superscript"/>
        <sz val="12"/>
        <rFont val="Arial"/>
        <family val="2"/>
      </rPr>
      <t>(4)</t>
    </r>
  </si>
  <si>
    <r>
      <t>Plan</t>
    </r>
    <r>
      <rPr>
        <vertAlign val="superscript"/>
        <sz val="12"/>
        <rFont val="Arial"/>
        <family val="2"/>
      </rPr>
      <t>(3)</t>
    </r>
  </si>
  <si>
    <t xml:space="preserve">(3)   Based on an assumed total estimated cost of $85 million. </t>
  </si>
  <si>
    <t>(1)  The developers' projects are assumed to be in service by the summer of the specified year.</t>
  </si>
  <si>
    <t>(2)  The interim allocation is based on the project size (MW) divided by the sum of all the project sizes.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</si>
</sst>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u/>
      <vertAlign val="superscript"/>
      <sz val="12"/>
      <name val="Arial"/>
      <family val="2"/>
    </font>
    <font>
      <sz val="12"/>
      <color indexed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 applyProtection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/>
    <xf numFmtId="16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="75" workbookViewId="0">
      <selection activeCell="A40" sqref="A40"/>
    </sheetView>
  </sheetViews>
  <sheetFormatPr defaultRowHeight="12.75" x14ac:dyDescent="0.2"/>
  <cols>
    <col min="1" max="1" width="12.7109375" style="2" customWidth="1"/>
    <col min="2" max="2" width="2.7109375" customWidth="1"/>
    <col min="3" max="3" width="16.7109375" customWidth="1"/>
    <col min="4" max="4" width="4.28515625" customWidth="1"/>
    <col min="5" max="5" width="23.5703125" customWidth="1"/>
    <col min="6" max="6" width="2.85546875" customWidth="1"/>
    <col min="7" max="7" width="14.7109375" customWidth="1"/>
    <col min="8" max="8" width="9" style="11" customWidth="1"/>
    <col min="9" max="9" width="5.140625" customWidth="1"/>
    <col min="10" max="10" width="12.28515625" style="4" customWidth="1"/>
    <col min="11" max="11" width="3.7109375" customWidth="1"/>
    <col min="12" max="12" width="10.85546875" style="2" customWidth="1"/>
    <col min="13" max="13" width="5.42578125" customWidth="1"/>
    <col min="14" max="14" width="10" style="6" customWidth="1"/>
    <col min="15" max="17" width="10" style="5" customWidth="1"/>
  </cols>
  <sheetData>
    <row r="1" spans="1:19" ht="19.149999999999999" customHeight="1" x14ac:dyDescent="0.25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3" spans="1:19" ht="15.75" x14ac:dyDescent="0.25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ht="15.75" x14ac:dyDescent="0.25">
      <c r="A4" s="37" t="s">
        <v>41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1:19" ht="15.75" x14ac:dyDescent="0.25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x14ac:dyDescent="0.2">
      <c r="A6" s="1"/>
      <c r="B6" s="1"/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8"/>
      <c r="O6" s="8"/>
      <c r="P6" s="8"/>
      <c r="Q6" s="8"/>
      <c r="R6" s="1"/>
      <c r="S6" s="1"/>
    </row>
    <row r="7" spans="1:19" x14ac:dyDescent="0.2">
      <c r="B7" s="1"/>
      <c r="C7" s="1"/>
      <c r="D7" s="1"/>
      <c r="E7" s="1"/>
      <c r="F7" s="1"/>
      <c r="G7" s="1"/>
      <c r="H7" s="10"/>
      <c r="I7" s="1"/>
      <c r="J7" s="3"/>
      <c r="K7" s="1"/>
      <c r="L7" s="1"/>
      <c r="M7" s="1"/>
    </row>
    <row r="8" spans="1:19" ht="16.899999999999999" customHeight="1" x14ac:dyDescent="0.25">
      <c r="A8" s="12" t="s">
        <v>3</v>
      </c>
      <c r="B8" s="13"/>
      <c r="C8" s="13"/>
      <c r="D8" s="13"/>
      <c r="E8" s="13"/>
      <c r="F8" s="13"/>
      <c r="G8" s="13"/>
      <c r="H8" s="14"/>
      <c r="I8" s="13"/>
      <c r="J8" s="15"/>
      <c r="K8" s="13"/>
      <c r="L8" s="12" t="s">
        <v>32</v>
      </c>
      <c r="M8" s="13"/>
      <c r="N8" s="35" t="s">
        <v>40</v>
      </c>
      <c r="O8" s="36"/>
      <c r="P8" s="36"/>
      <c r="Q8" s="36"/>
      <c r="R8" s="13"/>
    </row>
    <row r="9" spans="1:19" ht="18" customHeight="1" x14ac:dyDescent="0.2">
      <c r="A9" s="12" t="s">
        <v>4</v>
      </c>
      <c r="B9" s="13"/>
      <c r="C9" s="13"/>
      <c r="D9" s="13"/>
      <c r="E9" s="13"/>
      <c r="F9" s="13"/>
      <c r="G9" s="12" t="s">
        <v>39</v>
      </c>
      <c r="H9" s="14"/>
      <c r="I9" s="13"/>
      <c r="J9" s="15" t="s">
        <v>42</v>
      </c>
      <c r="K9" s="13"/>
      <c r="L9" s="12" t="s">
        <v>33</v>
      </c>
      <c r="M9" s="13"/>
      <c r="N9" s="12"/>
      <c r="O9" s="12"/>
      <c r="P9" s="12"/>
      <c r="Q9" s="12"/>
      <c r="R9" s="12"/>
    </row>
    <row r="10" spans="1:19" ht="18.600000000000001" customHeight="1" x14ac:dyDescent="0.2">
      <c r="A10" s="16" t="s">
        <v>5</v>
      </c>
      <c r="B10" s="13"/>
      <c r="C10" s="16" t="s">
        <v>1</v>
      </c>
      <c r="D10" s="13"/>
      <c r="E10" s="16" t="s">
        <v>2</v>
      </c>
      <c r="F10" s="16"/>
      <c r="G10" s="16" t="s">
        <v>43</v>
      </c>
      <c r="H10" s="17" t="s">
        <v>44</v>
      </c>
      <c r="I10" s="13"/>
      <c r="J10" s="18" t="s">
        <v>30</v>
      </c>
      <c r="K10" s="13"/>
      <c r="L10" s="16" t="s">
        <v>47</v>
      </c>
      <c r="M10" s="13"/>
      <c r="N10" s="19">
        <v>2001</v>
      </c>
      <c r="O10" s="19">
        <v>2002</v>
      </c>
      <c r="P10" s="19">
        <v>2003</v>
      </c>
      <c r="Q10" s="19">
        <v>2004</v>
      </c>
      <c r="R10" s="16"/>
    </row>
    <row r="11" spans="1:19" ht="15" x14ac:dyDescent="0.2">
      <c r="A11" s="16"/>
      <c r="B11" s="13"/>
      <c r="C11" s="16"/>
      <c r="D11" s="13"/>
      <c r="E11" s="16"/>
      <c r="F11" s="16"/>
      <c r="G11" s="13"/>
      <c r="H11" s="20"/>
      <c r="I11" s="13"/>
      <c r="J11" s="15" t="s">
        <v>31</v>
      </c>
      <c r="K11" s="13"/>
      <c r="L11" s="12" t="s">
        <v>34</v>
      </c>
      <c r="M11" s="13"/>
      <c r="N11" s="21" t="s">
        <v>34</v>
      </c>
      <c r="O11" s="21" t="s">
        <v>34</v>
      </c>
      <c r="P11" s="21" t="s">
        <v>34</v>
      </c>
      <c r="Q11" s="21" t="s">
        <v>34</v>
      </c>
      <c r="R11" s="12"/>
    </row>
    <row r="12" spans="1:19" ht="15" x14ac:dyDescent="0.2">
      <c r="A12" s="12"/>
      <c r="B12" s="13"/>
      <c r="C12" s="13"/>
      <c r="D12" s="13"/>
      <c r="E12" s="13"/>
      <c r="F12" s="13"/>
      <c r="G12" s="13"/>
      <c r="H12" s="14"/>
      <c r="I12" s="13"/>
      <c r="J12" s="15"/>
      <c r="K12" s="13"/>
      <c r="L12" s="12"/>
      <c r="M12" s="13"/>
      <c r="N12" s="22">
        <v>14</v>
      </c>
      <c r="O12" s="23">
        <v>33</v>
      </c>
      <c r="P12" s="22">
        <v>26</v>
      </c>
      <c r="Q12" s="22">
        <v>12</v>
      </c>
      <c r="R12" s="13"/>
    </row>
    <row r="13" spans="1:19" ht="15" x14ac:dyDescent="0.2">
      <c r="A13" s="12">
        <v>5</v>
      </c>
      <c r="B13" s="13"/>
      <c r="C13" s="13" t="s">
        <v>6</v>
      </c>
      <c r="D13" s="13"/>
      <c r="E13" s="13" t="s">
        <v>7</v>
      </c>
      <c r="F13" s="13"/>
      <c r="G13" s="12">
        <v>2004</v>
      </c>
      <c r="H13" s="14">
        <v>860</v>
      </c>
      <c r="I13" s="13"/>
      <c r="J13" s="24">
        <f>H13/H27*100</f>
        <v>10.980732644696689</v>
      </c>
      <c r="K13" s="13"/>
      <c r="L13" s="15">
        <f t="shared" ref="L13:L25" si="0">J13*85/100</f>
        <v>9.3336227479921856</v>
      </c>
      <c r="M13" s="13"/>
      <c r="N13" s="15">
        <f>N12*J13/100</f>
        <v>1.5373025702575365</v>
      </c>
      <c r="O13" s="15">
        <f>O12*J13/100</f>
        <v>3.6236417727499073</v>
      </c>
      <c r="P13" s="15">
        <f>P12*J13/100</f>
        <v>2.8549904876211389</v>
      </c>
      <c r="Q13" s="15">
        <f>Q12*J13/100</f>
        <v>1.3176879173636027</v>
      </c>
      <c r="R13" s="25"/>
      <c r="S13" s="7"/>
    </row>
    <row r="14" spans="1:19" ht="15" x14ac:dyDescent="0.2">
      <c r="A14" s="12">
        <v>6</v>
      </c>
      <c r="B14" s="13"/>
      <c r="C14" s="13" t="s">
        <v>8</v>
      </c>
      <c r="D14" s="13"/>
      <c r="E14" s="13" t="s">
        <v>8</v>
      </c>
      <c r="F14" s="13"/>
      <c r="G14" s="12">
        <v>2003</v>
      </c>
      <c r="H14" s="14">
        <v>520</v>
      </c>
      <c r="I14" s="13"/>
      <c r="J14" s="15">
        <f>H14/H27*100</f>
        <v>6.6395127619096259</v>
      </c>
      <c r="K14" s="13"/>
      <c r="L14" s="15">
        <f t="shared" si="0"/>
        <v>5.6435858476231822</v>
      </c>
      <c r="M14" s="13"/>
      <c r="N14" s="15">
        <f>N12*J14/100</f>
        <v>0.92953178666734759</v>
      </c>
      <c r="O14" s="15">
        <f>O12*J14/100</f>
        <v>2.1910392114301764</v>
      </c>
      <c r="P14" s="15">
        <f>P12*J14/100</f>
        <v>1.7262733180965029</v>
      </c>
      <c r="Q14" s="15">
        <f>Q12*J14/100</f>
        <v>0.79674153142915516</v>
      </c>
      <c r="R14" s="25"/>
      <c r="S14" s="7"/>
    </row>
    <row r="15" spans="1:19" ht="15" x14ac:dyDescent="0.2">
      <c r="A15" s="12">
        <v>7</v>
      </c>
      <c r="B15" s="13"/>
      <c r="C15" s="13" t="s">
        <v>10</v>
      </c>
      <c r="D15" s="13"/>
      <c r="E15" s="13" t="s">
        <v>9</v>
      </c>
      <c r="F15" s="13"/>
      <c r="G15" s="12">
        <v>2004</v>
      </c>
      <c r="H15" s="14">
        <v>1100</v>
      </c>
      <c r="I15" s="13"/>
      <c r="J15" s="15">
        <f>H15/H27*100</f>
        <v>14.04512315019344</v>
      </c>
      <c r="K15" s="13"/>
      <c r="L15" s="15">
        <f t="shared" si="0"/>
        <v>11.938354677664424</v>
      </c>
      <c r="M15" s="13"/>
      <c r="N15" s="15">
        <f>N12*J15/100</f>
        <v>1.9663172410270817</v>
      </c>
      <c r="O15" s="15">
        <f>O12*J15/100</f>
        <v>4.6348906395638352</v>
      </c>
      <c r="P15" s="15">
        <f>P12*J15/100</f>
        <v>3.6517320190502942</v>
      </c>
      <c r="Q15" s="15">
        <f>Q12*J15/100</f>
        <v>1.6854147780232127</v>
      </c>
      <c r="R15" s="25"/>
      <c r="S15" s="7"/>
    </row>
    <row r="16" spans="1:19" ht="15" x14ac:dyDescent="0.2">
      <c r="A16" s="26" t="s">
        <v>36</v>
      </c>
      <c r="B16" s="13"/>
      <c r="C16" s="13" t="s">
        <v>11</v>
      </c>
      <c r="D16" s="13"/>
      <c r="E16" s="13" t="s">
        <v>11</v>
      </c>
      <c r="F16" s="13"/>
      <c r="G16" s="12">
        <v>2004</v>
      </c>
      <c r="H16" s="14">
        <v>480</v>
      </c>
      <c r="I16" s="13"/>
      <c r="J16" s="15">
        <f>H16/H27*100</f>
        <v>6.1287810109935013</v>
      </c>
      <c r="K16" s="13"/>
      <c r="L16" s="15">
        <f t="shared" si="0"/>
        <v>5.209463859344476</v>
      </c>
      <c r="M16" s="13"/>
      <c r="N16" s="15">
        <f>N12*J16/100</f>
        <v>0.85802934153909016</v>
      </c>
      <c r="O16" s="15">
        <f>O12*J16/100</f>
        <v>2.0224977336278553</v>
      </c>
      <c r="P16" s="15">
        <f>P12*J16/100</f>
        <v>1.5934830628583103</v>
      </c>
      <c r="Q16" s="15">
        <f>Q12*J16/100</f>
        <v>0.73545372131922027</v>
      </c>
      <c r="R16" s="25"/>
      <c r="S16" s="7"/>
    </row>
    <row r="17" spans="1:19" ht="18" x14ac:dyDescent="0.2">
      <c r="A17" s="12" t="s">
        <v>35</v>
      </c>
      <c r="B17" s="13"/>
      <c r="C17" s="13" t="s">
        <v>12</v>
      </c>
      <c r="D17" s="13"/>
      <c r="E17" s="13" t="s">
        <v>12</v>
      </c>
      <c r="F17" s="13"/>
      <c r="G17" s="12" t="s">
        <v>46</v>
      </c>
      <c r="H17" s="14">
        <v>410</v>
      </c>
      <c r="I17" s="13"/>
      <c r="J17" s="15">
        <f>H17/H27*100</f>
        <v>5.2350004468902824</v>
      </c>
      <c r="K17" s="13"/>
      <c r="L17" s="15">
        <f t="shared" si="0"/>
        <v>4.4497503798567406</v>
      </c>
      <c r="M17" s="13"/>
      <c r="N17" s="15">
        <f>N12*J17/100</f>
        <v>0.73290006256463958</v>
      </c>
      <c r="O17" s="15">
        <f>O12*J17/100</f>
        <v>1.7275501474737933</v>
      </c>
      <c r="P17" s="15">
        <f>P12*J17/100</f>
        <v>1.3611001161914735</v>
      </c>
      <c r="Q17" s="15">
        <f>Q12*J17/100</f>
        <v>0.62820005362683384</v>
      </c>
      <c r="R17" s="25"/>
      <c r="S17" s="7"/>
    </row>
    <row r="18" spans="1:19" ht="15" x14ac:dyDescent="0.2">
      <c r="A18" s="12">
        <v>16</v>
      </c>
      <c r="B18" s="13"/>
      <c r="C18" s="13" t="s">
        <v>13</v>
      </c>
      <c r="D18" s="13"/>
      <c r="E18" s="13" t="s">
        <v>14</v>
      </c>
      <c r="F18" s="13"/>
      <c r="G18" s="12">
        <v>2004</v>
      </c>
      <c r="H18" s="14">
        <v>1075</v>
      </c>
      <c r="I18" s="13"/>
      <c r="J18" s="15">
        <f>H18/H27*100</f>
        <v>13.725915805870862</v>
      </c>
      <c r="K18" s="13"/>
      <c r="L18" s="15">
        <f t="shared" si="0"/>
        <v>11.667028434990232</v>
      </c>
      <c r="M18" s="13"/>
      <c r="N18" s="15">
        <f>N12*J18/100</f>
        <v>1.9216282128219206</v>
      </c>
      <c r="O18" s="15">
        <f>O12*J18/100</f>
        <v>4.5295522159373842</v>
      </c>
      <c r="P18" s="15">
        <f>P12*J18/100</f>
        <v>3.5687381095264241</v>
      </c>
      <c r="Q18" s="15">
        <f>Q12*J18/100</f>
        <v>1.6471098967045035</v>
      </c>
      <c r="R18" s="25"/>
      <c r="S18" s="7"/>
    </row>
    <row r="19" spans="1:19" ht="15" x14ac:dyDescent="0.2">
      <c r="A19" s="12">
        <v>17</v>
      </c>
      <c r="B19" s="13"/>
      <c r="C19" s="13" t="s">
        <v>15</v>
      </c>
      <c r="D19" s="13"/>
      <c r="E19" s="13" t="s">
        <v>16</v>
      </c>
      <c r="F19" s="13"/>
      <c r="G19" s="12">
        <v>2003</v>
      </c>
      <c r="H19" s="14">
        <v>270</v>
      </c>
      <c r="I19" s="13"/>
      <c r="J19" s="15">
        <f>H19/H27*100</f>
        <v>3.4474393186838448</v>
      </c>
      <c r="K19" s="13"/>
      <c r="L19" s="15">
        <f t="shared" si="0"/>
        <v>2.9303234208812681</v>
      </c>
      <c r="M19" s="13"/>
      <c r="N19" s="15">
        <f>N12*J19/100</f>
        <v>0.48264150461573829</v>
      </c>
      <c r="O19" s="15">
        <f>O12*J19/100</f>
        <v>1.1376549751656688</v>
      </c>
      <c r="P19" s="15">
        <f>P12*J19/100</f>
        <v>0.89633422285779973</v>
      </c>
      <c r="Q19" s="15">
        <f>Q12*J19/100</f>
        <v>0.41369271824206139</v>
      </c>
      <c r="R19" s="25"/>
      <c r="S19" s="7"/>
    </row>
    <row r="20" spans="1:19" ht="15" x14ac:dyDescent="0.2">
      <c r="A20" s="12">
        <v>18</v>
      </c>
      <c r="B20" s="13"/>
      <c r="C20" s="13" t="s">
        <v>17</v>
      </c>
      <c r="D20" s="13"/>
      <c r="E20" s="13" t="s">
        <v>18</v>
      </c>
      <c r="F20" s="13"/>
      <c r="G20" s="12">
        <v>2004</v>
      </c>
      <c r="H20" s="14">
        <v>500</v>
      </c>
      <c r="I20" s="13"/>
      <c r="J20" s="15">
        <f>H20/H27*100</f>
        <v>6.384146886451564</v>
      </c>
      <c r="K20" s="13"/>
      <c r="L20" s="15">
        <f t="shared" si="0"/>
        <v>5.4265248534838291</v>
      </c>
      <c r="M20" s="13"/>
      <c r="N20" s="15">
        <f>N12*J20/100</f>
        <v>0.89378056410321904</v>
      </c>
      <c r="O20" s="15">
        <f>O12*J20/100</f>
        <v>2.1067684725290161</v>
      </c>
      <c r="P20" s="15">
        <f>P12*J20/100</f>
        <v>1.6598781904774065</v>
      </c>
      <c r="Q20" s="15">
        <f>Q12*J20/100</f>
        <v>0.76609762637418766</v>
      </c>
      <c r="R20" s="25"/>
      <c r="S20" s="7"/>
    </row>
    <row r="21" spans="1:19" ht="15" x14ac:dyDescent="0.2">
      <c r="A21" s="12">
        <v>19</v>
      </c>
      <c r="B21" s="13"/>
      <c r="C21" s="13" t="s">
        <v>19</v>
      </c>
      <c r="D21" s="13"/>
      <c r="E21" s="13" t="s">
        <v>20</v>
      </c>
      <c r="F21" s="13"/>
      <c r="G21" s="12">
        <v>2002</v>
      </c>
      <c r="H21" s="32">
        <v>79.900000000000006</v>
      </c>
      <c r="I21" s="32"/>
      <c r="J21" s="15">
        <f>H21/H27*100</f>
        <v>1.02018667245496</v>
      </c>
      <c r="K21" s="13"/>
      <c r="L21" s="15">
        <f t="shared" si="0"/>
        <v>0.867158671586716</v>
      </c>
      <c r="M21" s="13"/>
      <c r="N21" s="15">
        <f>N12*J21/100</f>
        <v>0.14282613414369438</v>
      </c>
      <c r="O21" s="15">
        <f>O12*J21/100</f>
        <v>0.33666160191013683</v>
      </c>
      <c r="P21" s="15">
        <f>P12*J21/100</f>
        <v>0.26524853483828958</v>
      </c>
      <c r="Q21" s="15">
        <f>Q12*J21/100</f>
        <v>0.1224224006945952</v>
      </c>
      <c r="R21" s="25"/>
      <c r="S21" s="7"/>
    </row>
    <row r="22" spans="1:19" ht="15" x14ac:dyDescent="0.2">
      <c r="A22" s="12">
        <v>24</v>
      </c>
      <c r="B22" s="13"/>
      <c r="C22" s="13" t="s">
        <v>21</v>
      </c>
      <c r="D22" s="13"/>
      <c r="E22" s="13" t="s">
        <v>22</v>
      </c>
      <c r="F22" s="13"/>
      <c r="G22" s="12">
        <v>2004</v>
      </c>
      <c r="H22" s="14">
        <v>499</v>
      </c>
      <c r="I22" s="13"/>
      <c r="J22" s="15">
        <f>H22/H27*100</f>
        <v>6.3713785926786599</v>
      </c>
      <c r="K22" s="13"/>
      <c r="L22" s="15">
        <f t="shared" si="0"/>
        <v>5.4156718037768607</v>
      </c>
      <c r="M22" s="13"/>
      <c r="N22" s="15">
        <f>N12*J22/100</f>
        <v>0.89199300297501238</v>
      </c>
      <c r="O22" s="15">
        <f>O12*J22/100</f>
        <v>2.1025549355839579</v>
      </c>
      <c r="P22" s="15">
        <f>P12*J22/100</f>
        <v>1.6565584340964516</v>
      </c>
      <c r="Q22" s="15">
        <f>Q12*J22/100</f>
        <v>0.76456543112143915</v>
      </c>
      <c r="R22" s="25"/>
      <c r="S22" s="7"/>
    </row>
    <row r="23" spans="1:19" ht="15" x14ac:dyDescent="0.2">
      <c r="A23" s="12">
        <v>25</v>
      </c>
      <c r="B23" s="13"/>
      <c r="C23" s="13" t="s">
        <v>23</v>
      </c>
      <c r="D23" s="13"/>
      <c r="E23" s="13" t="s">
        <v>24</v>
      </c>
      <c r="F23" s="13"/>
      <c r="G23" s="12">
        <v>2003</v>
      </c>
      <c r="H23" s="14">
        <v>288</v>
      </c>
      <c r="I23" s="13"/>
      <c r="J23" s="15">
        <f>H23/H27*100</f>
        <v>3.6772686065961007</v>
      </c>
      <c r="K23" s="13"/>
      <c r="L23" s="15">
        <f t="shared" si="0"/>
        <v>3.1256783156066854</v>
      </c>
      <c r="M23" s="13"/>
      <c r="N23" s="15">
        <f>N12*J23/100</f>
        <v>0.51481760492345408</v>
      </c>
      <c r="O23" s="15">
        <f>O12*J23/100</f>
        <v>1.2134986401767132</v>
      </c>
      <c r="P23" s="15">
        <f>P12*J23/100</f>
        <v>0.95608983771498612</v>
      </c>
      <c r="Q23" s="15">
        <f>Q12*J23/100</f>
        <v>0.44127223279153205</v>
      </c>
      <c r="R23" s="25"/>
      <c r="S23" s="7"/>
    </row>
    <row r="24" spans="1:19" ht="15" x14ac:dyDescent="0.2">
      <c r="A24" s="12">
        <v>29</v>
      </c>
      <c r="B24" s="13"/>
      <c r="C24" s="13" t="s">
        <v>25</v>
      </c>
      <c r="D24" s="13"/>
      <c r="E24" s="13" t="s">
        <v>26</v>
      </c>
      <c r="F24" s="13"/>
      <c r="G24" s="12">
        <v>2004</v>
      </c>
      <c r="H24" s="14">
        <v>750</v>
      </c>
      <c r="I24" s="13"/>
      <c r="J24" s="15">
        <f>H24/H27*100</f>
        <v>9.576220329677346</v>
      </c>
      <c r="K24" s="13"/>
      <c r="L24" s="15">
        <f t="shared" si="0"/>
        <v>8.1397872802257432</v>
      </c>
      <c r="M24" s="13"/>
      <c r="N24" s="15">
        <f>N12*J24/100</f>
        <v>1.3406708461548285</v>
      </c>
      <c r="O24" s="15">
        <f>O12*J24/100</f>
        <v>3.1601527087935244</v>
      </c>
      <c r="P24" s="15">
        <f>P12*J24/100</f>
        <v>2.4898172857161098</v>
      </c>
      <c r="Q24" s="15">
        <f>Q12*J24/100</f>
        <v>1.1491464395612814</v>
      </c>
      <c r="R24" s="25"/>
      <c r="S24" s="7"/>
    </row>
    <row r="25" spans="1:19" ht="15" x14ac:dyDescent="0.2">
      <c r="A25" s="12">
        <v>31</v>
      </c>
      <c r="B25" s="13"/>
      <c r="C25" s="13" t="s">
        <v>27</v>
      </c>
      <c r="D25" s="13"/>
      <c r="E25" s="13" t="s">
        <v>28</v>
      </c>
      <c r="F25" s="13"/>
      <c r="G25" s="12">
        <v>2004</v>
      </c>
      <c r="H25" s="27">
        <v>1000</v>
      </c>
      <c r="I25" s="13"/>
      <c r="J25" s="18">
        <f>H25/H27*100</f>
        <v>12.768293772903128</v>
      </c>
      <c r="K25" s="13"/>
      <c r="L25" s="18">
        <f t="shared" si="0"/>
        <v>10.853049706967658</v>
      </c>
      <c r="M25" s="13"/>
      <c r="N25" s="18">
        <f>N12*J25/100</f>
        <v>1.7875611282064381</v>
      </c>
      <c r="O25" s="18">
        <f>O12*J25/100</f>
        <v>4.2135369450580322</v>
      </c>
      <c r="P25" s="18">
        <f>P12*J25/100</f>
        <v>3.319756380954813</v>
      </c>
      <c r="Q25" s="18">
        <f>Q12*J25/100</f>
        <v>1.5321952527483753</v>
      </c>
      <c r="R25" s="25"/>
      <c r="S25" s="7"/>
    </row>
    <row r="26" spans="1:19" ht="15" x14ac:dyDescent="0.2">
      <c r="A26" s="12"/>
      <c r="B26" s="13"/>
      <c r="C26" s="13"/>
      <c r="D26" s="13"/>
      <c r="E26" s="13"/>
      <c r="F26" s="13"/>
      <c r="G26" s="13"/>
      <c r="H26" s="14"/>
      <c r="I26" s="13"/>
      <c r="J26" s="15"/>
      <c r="K26" s="13"/>
      <c r="L26" s="12"/>
      <c r="M26" s="13"/>
      <c r="N26" s="25"/>
      <c r="O26" s="15"/>
      <c r="P26" s="15"/>
      <c r="Q26" s="15"/>
      <c r="R26" s="13"/>
    </row>
    <row r="27" spans="1:19" ht="15" x14ac:dyDescent="0.2">
      <c r="A27" s="12"/>
      <c r="B27" s="13"/>
      <c r="C27" s="13"/>
      <c r="D27" s="13"/>
      <c r="E27" s="28"/>
      <c r="F27" s="28"/>
      <c r="G27" s="28" t="s">
        <v>29</v>
      </c>
      <c r="H27" s="33">
        <v>7831.9</v>
      </c>
      <c r="I27" s="33"/>
      <c r="J27" s="15">
        <f>SUM(J13:J26)</f>
        <v>99.999999999999972</v>
      </c>
      <c r="K27" s="13"/>
      <c r="L27" s="15">
        <f>SUM(L13:L25)</f>
        <v>84.999999999999986</v>
      </c>
      <c r="M27" s="13"/>
      <c r="N27" s="15">
        <f>SUM(N13:N25)</f>
        <v>14.000000000000002</v>
      </c>
      <c r="O27" s="15">
        <f>SUM(O13:O25)</f>
        <v>33</v>
      </c>
      <c r="P27" s="15">
        <f>SUM(P13:P25)</f>
        <v>26</v>
      </c>
      <c r="Q27" s="15">
        <f>SUM(Q13:Q25)</f>
        <v>12</v>
      </c>
      <c r="R27" s="25"/>
      <c r="S27" s="7"/>
    </row>
    <row r="28" spans="1:19" ht="15" x14ac:dyDescent="0.2">
      <c r="A28" s="12"/>
      <c r="B28" s="13"/>
      <c r="C28" s="13"/>
      <c r="D28" s="13"/>
      <c r="E28" s="13"/>
      <c r="F28" s="13"/>
      <c r="G28" s="13"/>
      <c r="H28" s="17"/>
      <c r="I28" s="13"/>
      <c r="J28" s="15"/>
      <c r="K28" s="13"/>
      <c r="L28" s="12"/>
      <c r="M28" s="13"/>
      <c r="N28" s="29"/>
      <c r="O28" s="21"/>
      <c r="P28" s="21"/>
      <c r="Q28" s="21"/>
      <c r="R28" s="13"/>
    </row>
    <row r="29" spans="1:19" ht="15" x14ac:dyDescent="0.2">
      <c r="A29" s="12"/>
      <c r="B29" s="13"/>
      <c r="C29" s="13"/>
      <c r="D29" s="13"/>
      <c r="E29" s="13"/>
      <c r="F29" s="13"/>
      <c r="G29" s="13"/>
      <c r="H29" s="14"/>
      <c r="I29" s="13"/>
      <c r="J29" s="15"/>
      <c r="K29" s="13"/>
      <c r="L29" s="12"/>
      <c r="M29" s="13"/>
      <c r="N29" s="29"/>
      <c r="O29" s="21"/>
      <c r="P29" s="21"/>
      <c r="Q29" s="21"/>
      <c r="R29" s="13"/>
    </row>
    <row r="30" spans="1:19" ht="15" x14ac:dyDescent="0.2">
      <c r="A30" s="30"/>
      <c r="B30" s="13"/>
      <c r="C30" s="13"/>
      <c r="D30" s="13"/>
      <c r="E30" s="13"/>
      <c r="F30" s="13"/>
      <c r="G30" s="13"/>
      <c r="H30" s="14"/>
      <c r="I30" s="13"/>
      <c r="J30" s="15"/>
      <c r="K30" s="13"/>
      <c r="L30" s="12"/>
      <c r="M30" s="13"/>
      <c r="N30" s="29"/>
      <c r="O30" s="21"/>
      <c r="P30" s="21"/>
      <c r="Q30" s="21"/>
      <c r="R30" s="13"/>
    </row>
    <row r="31" spans="1:19" ht="15" x14ac:dyDescent="0.2">
      <c r="A31" s="12"/>
      <c r="B31" s="13"/>
      <c r="C31" s="13"/>
      <c r="D31" s="13"/>
      <c r="E31" s="13"/>
      <c r="F31" s="13"/>
      <c r="G31" s="13"/>
      <c r="H31" s="14"/>
      <c r="I31" s="13"/>
      <c r="J31" s="15"/>
      <c r="K31" s="13"/>
      <c r="L31" s="12"/>
      <c r="M31" s="13"/>
      <c r="N31" s="29"/>
      <c r="O31" s="21"/>
      <c r="P31" s="21"/>
      <c r="Q31" s="21"/>
      <c r="R31" s="13"/>
    </row>
    <row r="32" spans="1:19" ht="15" x14ac:dyDescent="0.2">
      <c r="A32" s="12"/>
      <c r="B32" s="13"/>
      <c r="C32" s="13"/>
      <c r="D32" s="13"/>
      <c r="E32" s="13"/>
      <c r="F32" s="13"/>
      <c r="G32" s="13"/>
      <c r="H32" s="14"/>
      <c r="I32" s="13"/>
      <c r="J32" s="15"/>
      <c r="K32" s="13"/>
      <c r="L32" s="12"/>
      <c r="M32" s="13"/>
      <c r="N32" s="29"/>
      <c r="O32" s="21"/>
      <c r="P32" s="21"/>
      <c r="Q32" s="21"/>
      <c r="R32" s="13"/>
    </row>
    <row r="33" spans="1:18" ht="15" x14ac:dyDescent="0.2">
      <c r="A33" s="12"/>
      <c r="B33" s="13"/>
      <c r="C33" s="13"/>
      <c r="D33" s="13"/>
      <c r="E33" s="13"/>
      <c r="F33" s="13"/>
      <c r="G33" s="13"/>
      <c r="H33" s="14"/>
      <c r="I33" s="13"/>
      <c r="J33" s="15"/>
      <c r="K33" s="13"/>
      <c r="L33" s="12"/>
      <c r="M33" s="13"/>
      <c r="N33" s="29"/>
      <c r="O33" s="21"/>
      <c r="P33" s="21"/>
      <c r="Q33" s="21"/>
      <c r="R33" s="13"/>
    </row>
    <row r="34" spans="1:18" ht="15" x14ac:dyDescent="0.2">
      <c r="A34" s="12"/>
      <c r="B34" s="13"/>
      <c r="C34" s="13"/>
      <c r="D34" s="13"/>
      <c r="E34" s="13"/>
      <c r="F34" s="13"/>
      <c r="G34" s="13"/>
      <c r="H34" s="14"/>
      <c r="I34" s="13"/>
      <c r="J34" s="15"/>
      <c r="K34" s="13"/>
      <c r="L34" s="12"/>
      <c r="M34" s="13"/>
      <c r="N34" s="29"/>
      <c r="O34" s="21"/>
      <c r="P34" s="21"/>
      <c r="Q34" s="21"/>
      <c r="R34" s="13"/>
    </row>
    <row r="35" spans="1:18" ht="15" x14ac:dyDescent="0.2">
      <c r="A35" s="12"/>
      <c r="B35" s="13"/>
      <c r="C35" s="13"/>
      <c r="D35" s="13"/>
      <c r="E35" s="13"/>
      <c r="F35" s="13"/>
      <c r="G35" s="13"/>
      <c r="H35" s="14"/>
      <c r="I35" s="13"/>
      <c r="J35" s="15"/>
      <c r="K35" s="13"/>
      <c r="L35" s="12"/>
      <c r="M35" s="13"/>
      <c r="N35" s="29"/>
      <c r="O35" s="21"/>
      <c r="P35" s="21"/>
      <c r="Q35" s="21"/>
      <c r="R35" s="13"/>
    </row>
    <row r="36" spans="1:18" ht="15" x14ac:dyDescent="0.2">
      <c r="A36" s="12"/>
      <c r="B36" s="13"/>
      <c r="C36" s="13"/>
      <c r="D36" s="13"/>
      <c r="E36" s="13"/>
      <c r="F36" s="13"/>
      <c r="G36" s="13"/>
      <c r="H36" s="14"/>
      <c r="I36" s="13"/>
      <c r="J36" s="15"/>
      <c r="K36" s="13"/>
      <c r="L36" s="12"/>
      <c r="M36" s="13"/>
      <c r="N36" s="29"/>
      <c r="O36" s="21"/>
      <c r="P36" s="21"/>
      <c r="Q36" s="21"/>
      <c r="R36" s="13"/>
    </row>
    <row r="37" spans="1:18" ht="15" x14ac:dyDescent="0.2">
      <c r="A37" s="12"/>
      <c r="B37" s="13"/>
      <c r="C37" s="13"/>
      <c r="D37" s="13"/>
      <c r="E37" s="13"/>
      <c r="F37" s="13"/>
      <c r="G37" s="13"/>
      <c r="H37" s="14"/>
      <c r="I37" s="13"/>
      <c r="J37" s="15"/>
      <c r="K37" s="13"/>
      <c r="L37" s="12"/>
      <c r="M37" s="13"/>
      <c r="N37" s="29"/>
      <c r="O37" s="21"/>
      <c r="P37" s="21"/>
      <c r="Q37" s="21"/>
      <c r="R37" s="13"/>
    </row>
    <row r="38" spans="1:18" ht="15" x14ac:dyDescent="0.2">
      <c r="A38" s="12"/>
      <c r="B38" s="13"/>
      <c r="C38" s="13"/>
      <c r="D38" s="13"/>
      <c r="E38" s="13"/>
      <c r="F38" s="13"/>
      <c r="G38" s="13"/>
      <c r="H38" s="14"/>
      <c r="I38" s="13"/>
      <c r="J38" s="15"/>
      <c r="K38" s="13"/>
      <c r="L38" s="12"/>
      <c r="M38" s="13"/>
      <c r="N38" s="29"/>
      <c r="O38" s="21"/>
      <c r="P38" s="21"/>
      <c r="Q38" s="21"/>
      <c r="R38" s="13"/>
    </row>
    <row r="39" spans="1:18" ht="15" x14ac:dyDescent="0.2">
      <c r="A39" s="30"/>
      <c r="B39" s="13"/>
      <c r="C39" s="13"/>
      <c r="D39" s="13"/>
      <c r="E39" s="13"/>
      <c r="F39" s="13"/>
      <c r="G39" s="13"/>
      <c r="H39" s="14"/>
      <c r="I39" s="13"/>
      <c r="J39" s="15"/>
      <c r="K39" s="13"/>
      <c r="L39" s="12"/>
      <c r="M39" s="13"/>
      <c r="N39" s="29"/>
      <c r="O39" s="21"/>
      <c r="P39" s="21"/>
      <c r="Q39" s="21"/>
      <c r="R39" s="13"/>
    </row>
    <row r="40" spans="1:18" ht="15" x14ac:dyDescent="0.2">
      <c r="A40" s="30" t="s">
        <v>49</v>
      </c>
      <c r="B40" s="13"/>
      <c r="C40" s="13"/>
      <c r="D40" s="13"/>
      <c r="E40" s="13"/>
      <c r="F40" s="13"/>
      <c r="G40" s="13"/>
      <c r="H40" s="14"/>
      <c r="I40" s="13"/>
      <c r="J40" s="15"/>
      <c r="K40" s="13"/>
      <c r="L40" s="12"/>
      <c r="M40" s="13"/>
      <c r="N40" s="29"/>
      <c r="O40" s="21"/>
      <c r="P40" s="21"/>
      <c r="Q40" s="21"/>
      <c r="R40" s="13"/>
    </row>
    <row r="41" spans="1:18" ht="15" x14ac:dyDescent="0.2">
      <c r="A41" s="30" t="s">
        <v>50</v>
      </c>
      <c r="B41" s="13"/>
      <c r="C41" s="13"/>
      <c r="D41" s="13"/>
      <c r="E41" s="13"/>
      <c r="F41" s="13"/>
      <c r="G41" s="13"/>
      <c r="H41" s="14"/>
      <c r="I41" s="13"/>
      <c r="J41" s="15"/>
      <c r="K41" s="13"/>
      <c r="L41" s="12"/>
      <c r="M41" s="13"/>
      <c r="N41" s="29"/>
      <c r="O41" s="21"/>
      <c r="P41" s="21"/>
      <c r="Q41" s="21"/>
      <c r="R41" s="13"/>
    </row>
    <row r="42" spans="1:18" ht="15" x14ac:dyDescent="0.2">
      <c r="A42" s="30" t="s">
        <v>48</v>
      </c>
      <c r="B42" s="13"/>
      <c r="C42" s="13"/>
      <c r="D42" s="13"/>
      <c r="E42" s="13"/>
      <c r="F42" s="13"/>
      <c r="G42" s="13"/>
      <c r="H42" s="14"/>
      <c r="I42" s="13"/>
      <c r="J42" s="15"/>
      <c r="K42" s="13"/>
      <c r="L42" s="12"/>
      <c r="M42" s="13"/>
      <c r="N42" s="29"/>
      <c r="O42" s="21"/>
      <c r="P42" s="21"/>
      <c r="Q42" s="21"/>
      <c r="R42" s="13"/>
    </row>
    <row r="43" spans="1:18" ht="15" x14ac:dyDescent="0.2">
      <c r="A43" s="30" t="s">
        <v>45</v>
      </c>
      <c r="B43" s="13"/>
      <c r="C43" s="13"/>
      <c r="D43" s="13"/>
      <c r="E43" s="13"/>
      <c r="F43" s="13"/>
      <c r="G43" s="13"/>
      <c r="H43" s="14"/>
      <c r="I43" s="13"/>
      <c r="J43" s="15"/>
      <c r="K43" s="13"/>
      <c r="L43" s="12"/>
      <c r="M43" s="13"/>
      <c r="N43" s="29"/>
      <c r="O43" s="21"/>
      <c r="P43" s="21"/>
      <c r="Q43" s="21"/>
      <c r="R43" s="13"/>
    </row>
    <row r="44" spans="1:18" ht="15" x14ac:dyDescent="0.2">
      <c r="A44" s="30"/>
      <c r="B44" s="13"/>
      <c r="C44" s="13"/>
      <c r="D44" s="13"/>
      <c r="E44" s="13"/>
      <c r="F44" s="13"/>
      <c r="G44" s="13"/>
      <c r="H44" s="14"/>
      <c r="I44" s="13"/>
      <c r="J44" s="15"/>
      <c r="K44" s="13"/>
      <c r="L44" s="12"/>
      <c r="M44" s="13"/>
      <c r="N44" s="29"/>
      <c r="O44" s="21"/>
      <c r="P44" s="21"/>
      <c r="Q44" s="21"/>
      <c r="R44" s="13"/>
    </row>
    <row r="45" spans="1:18" ht="15" x14ac:dyDescent="0.2">
      <c r="A45" s="12"/>
      <c r="B45" s="13"/>
      <c r="C45" s="13"/>
      <c r="D45" s="13"/>
      <c r="E45" s="13"/>
      <c r="F45" s="13"/>
      <c r="G45" s="13"/>
      <c r="H45" s="14"/>
      <c r="I45" s="13"/>
      <c r="J45" s="15"/>
      <c r="K45" s="13"/>
      <c r="L45" s="12"/>
      <c r="M45" s="13"/>
      <c r="N45" s="29"/>
      <c r="O45" s="21"/>
      <c r="P45" s="21"/>
      <c r="Q45" s="21"/>
      <c r="R45" s="13"/>
    </row>
    <row r="46" spans="1:18" ht="15" x14ac:dyDescent="0.2">
      <c r="A46" s="31">
        <v>36993</v>
      </c>
      <c r="B46" s="13"/>
      <c r="C46" s="13"/>
      <c r="D46" s="13"/>
      <c r="E46" s="13"/>
      <c r="F46" s="13"/>
      <c r="G46" s="13"/>
      <c r="H46" s="14"/>
      <c r="I46" s="13"/>
      <c r="J46" s="15"/>
      <c r="K46" s="13"/>
      <c r="L46" s="12"/>
      <c r="M46" s="13"/>
      <c r="N46" s="29"/>
      <c r="O46" s="21"/>
      <c r="P46" s="21"/>
      <c r="Q46" s="21"/>
      <c r="R46" s="13"/>
    </row>
  </sheetData>
  <mergeCells count="6">
    <mergeCell ref="H27:I27"/>
    <mergeCell ref="A1:S1"/>
    <mergeCell ref="N8:Q8"/>
    <mergeCell ref="A3:S3"/>
    <mergeCell ref="A4:S4"/>
    <mergeCell ref="A5:S5"/>
  </mergeCells>
  <phoneticPr fontId="0" type="noConversion"/>
  <pageMargins left="1.04" right="0.68" top="1" bottom="0.96" header="0.53" footer="1.91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Consolidated Edison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TurkinR</dc:creator>
  <cp:lastModifiedBy>Jan Havlíček</cp:lastModifiedBy>
  <cp:lastPrinted>2001-04-12T12:49:57Z</cp:lastPrinted>
  <dcterms:created xsi:type="dcterms:W3CDTF">2001-04-06T19:44:22Z</dcterms:created>
  <dcterms:modified xsi:type="dcterms:W3CDTF">2023-09-16T21:53:31Z</dcterms:modified>
</cp:coreProperties>
</file>