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61B44E-561B-4D76-9A94-5828637BE885}" xr6:coauthVersionLast="47" xr6:coauthVersionMax="47" xr10:uidLastSave="{00000000-0000-0000-0000-000000000000}"/>
  <bookViews>
    <workbookView showHorizontalScroll="0" showVerticalScroll="0" showSheetTabs="0"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7" i="1" l="1"/>
  <c r="F7" i="1"/>
  <c r="H7" i="1"/>
  <c r="I7" i="1"/>
  <c r="J7" i="1"/>
  <c r="L7" i="1"/>
  <c r="M7" i="1"/>
  <c r="N7" i="1"/>
  <c r="C8" i="1"/>
  <c r="F8" i="1"/>
  <c r="H8" i="1"/>
  <c r="I8" i="1"/>
  <c r="J8" i="1"/>
  <c r="L8" i="1"/>
  <c r="M8" i="1"/>
  <c r="N8" i="1"/>
  <c r="C9" i="1"/>
  <c r="F9" i="1"/>
  <c r="H9" i="1"/>
  <c r="I9" i="1"/>
  <c r="J9" i="1"/>
  <c r="L9" i="1"/>
  <c r="M9" i="1"/>
  <c r="N9" i="1"/>
  <c r="C10" i="1"/>
  <c r="F10" i="1"/>
  <c r="H10" i="1"/>
  <c r="I10" i="1"/>
  <c r="J10" i="1"/>
  <c r="L10" i="1"/>
  <c r="M10" i="1"/>
  <c r="N10" i="1"/>
  <c r="C11" i="1"/>
  <c r="F11" i="1"/>
  <c r="H11" i="1"/>
  <c r="I11" i="1"/>
  <c r="J11" i="1"/>
  <c r="L11" i="1"/>
  <c r="M11" i="1"/>
  <c r="N11" i="1"/>
  <c r="C12" i="1"/>
  <c r="F12" i="1"/>
  <c r="H12" i="1"/>
  <c r="I12" i="1"/>
  <c r="J12" i="1"/>
  <c r="L12" i="1"/>
  <c r="M12" i="1"/>
  <c r="N12" i="1"/>
  <c r="C13" i="1"/>
  <c r="F13" i="1"/>
  <c r="H13" i="1"/>
  <c r="I13" i="1"/>
  <c r="J13" i="1"/>
  <c r="L13" i="1"/>
  <c r="M13" i="1"/>
  <c r="N13" i="1"/>
  <c r="C14" i="1"/>
  <c r="F14" i="1"/>
  <c r="H14" i="1"/>
  <c r="I14" i="1"/>
  <c r="J14" i="1"/>
  <c r="L14" i="1"/>
  <c r="M14" i="1"/>
  <c r="N14" i="1"/>
  <c r="C15" i="1"/>
  <c r="F15" i="1"/>
  <c r="H15" i="1"/>
  <c r="I15" i="1"/>
  <c r="J15" i="1"/>
  <c r="L15" i="1"/>
  <c r="M15" i="1"/>
  <c r="N15" i="1"/>
  <c r="C16" i="1"/>
  <c r="F16" i="1"/>
  <c r="H16" i="1"/>
  <c r="I16" i="1"/>
  <c r="J16" i="1"/>
  <c r="L16" i="1"/>
  <c r="M16" i="1"/>
  <c r="N16" i="1"/>
  <c r="C17" i="1"/>
  <c r="F17" i="1"/>
  <c r="H17" i="1"/>
  <c r="I17" i="1"/>
  <c r="J17" i="1"/>
  <c r="L17" i="1"/>
  <c r="M17" i="1"/>
  <c r="N17" i="1"/>
  <c r="C18" i="1"/>
  <c r="F18" i="1"/>
  <c r="H18" i="1"/>
  <c r="I18" i="1"/>
  <c r="J18" i="1"/>
  <c r="L18" i="1"/>
  <c r="M18" i="1"/>
  <c r="N18" i="1"/>
  <c r="C19" i="1"/>
  <c r="F19" i="1"/>
  <c r="H19" i="1"/>
  <c r="I19" i="1"/>
  <c r="J19" i="1"/>
  <c r="L19" i="1"/>
  <c r="M19" i="1"/>
  <c r="N19" i="1"/>
  <c r="C20" i="1"/>
  <c r="F20" i="1"/>
  <c r="H20" i="1"/>
  <c r="I20" i="1"/>
  <c r="J20" i="1"/>
  <c r="L20" i="1"/>
  <c r="M20" i="1"/>
  <c r="N20" i="1"/>
  <c r="C21" i="1"/>
  <c r="F21" i="1"/>
  <c r="H21" i="1"/>
  <c r="I21" i="1"/>
  <c r="J21" i="1"/>
  <c r="L21" i="1"/>
  <c r="M21" i="1"/>
  <c r="N21" i="1"/>
  <c r="C22" i="1"/>
  <c r="F22" i="1"/>
  <c r="H22" i="1"/>
  <c r="I22" i="1"/>
  <c r="J22" i="1"/>
  <c r="L22" i="1"/>
  <c r="M22" i="1"/>
  <c r="N22" i="1"/>
  <c r="C23" i="1"/>
  <c r="F23" i="1"/>
  <c r="H23" i="1"/>
  <c r="I23" i="1"/>
  <c r="J23" i="1"/>
  <c r="L23" i="1"/>
  <c r="M23" i="1"/>
  <c r="N23" i="1"/>
  <c r="C24" i="1"/>
  <c r="F24" i="1"/>
  <c r="H24" i="1"/>
  <c r="I24" i="1"/>
  <c r="J24" i="1"/>
  <c r="L24" i="1"/>
  <c r="M24" i="1"/>
  <c r="N24" i="1"/>
  <c r="C25" i="1"/>
  <c r="F25" i="1"/>
  <c r="H25" i="1"/>
  <c r="I25" i="1"/>
  <c r="J25" i="1"/>
  <c r="L25" i="1"/>
  <c r="M25" i="1"/>
  <c r="N25" i="1"/>
  <c r="C26" i="1"/>
  <c r="F26" i="1"/>
  <c r="H26" i="1"/>
  <c r="I26" i="1"/>
  <c r="J26" i="1"/>
  <c r="L26" i="1"/>
  <c r="M26" i="1"/>
  <c r="N26" i="1"/>
  <c r="C27" i="1"/>
  <c r="F27" i="1"/>
  <c r="H27" i="1"/>
  <c r="I27" i="1"/>
  <c r="J27" i="1"/>
  <c r="L27" i="1"/>
  <c r="M27" i="1"/>
  <c r="N27" i="1"/>
  <c r="C28" i="1"/>
  <c r="F28" i="1"/>
  <c r="H28" i="1"/>
  <c r="I28" i="1"/>
  <c r="J28" i="1"/>
  <c r="L28" i="1"/>
  <c r="M28" i="1"/>
  <c r="N28" i="1"/>
</calcChain>
</file>

<file path=xl/sharedStrings.xml><?xml version="1.0" encoding="utf-8"?>
<sst xmlns="http://schemas.openxmlformats.org/spreadsheetml/2006/main" count="50" uniqueCount="32">
  <si>
    <t>MW</t>
  </si>
  <si>
    <t>CUMULATIVE</t>
  </si>
  <si>
    <t xml:space="preserve">INSTALLED </t>
  </si>
  <si>
    <t>CAPACITY</t>
  </si>
  <si>
    <t>PRICE</t>
  </si>
  <si>
    <t>$ / kW</t>
  </si>
  <si>
    <t xml:space="preserve">UNIT </t>
  </si>
  <si>
    <t>"($000)</t>
  </si>
  <si>
    <t>AVERAGE</t>
  </si>
  <si>
    <t>($ / kW)</t>
  </si>
  <si>
    <t xml:space="preserve">PROPOSAL </t>
  </si>
  <si>
    <t>PURCHASE</t>
  </si>
  <si>
    <t>ADJUSTED</t>
  </si>
  <si>
    <t>UNIT</t>
  </si>
  <si>
    <t>PRICE*</t>
  </si>
  <si>
    <t>ADJUSTMENT TO PRICE:</t>
  </si>
  <si>
    <t>UNIT #</t>
  </si>
  <si>
    <t>EXPECTED</t>
  </si>
  <si>
    <t>MONTHS</t>
  </si>
  <si>
    <t>AFTER</t>
  </si>
  <si>
    <t>RELEASE</t>
  </si>
  <si>
    <t>MAXIMUM</t>
  </si>
  <si>
    <t>OUTPUT</t>
  </si>
  <si>
    <t>AMOUNT</t>
  </si>
  <si>
    <t>0RIGINAL</t>
  </si>
  <si>
    <t xml:space="preserve">SHIPPING COST IS NOT INCLUDED IN ADJUSTED AMOUNT. </t>
  </si>
  <si>
    <t>NOTE:</t>
  </si>
  <si>
    <t>(REFERENCE)</t>
  </si>
  <si>
    <t>DELIVERY-</t>
  </si>
  <si>
    <t>ACCEPT-</t>
  </si>
  <si>
    <t>TERM OPT-</t>
  </si>
  <si>
    <t>COST OF MONEY @ 3.6%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</si>
</sst>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0.0"/>
    <numFmt numFmtId="165" formatCode="0.0%"/>
  </numFmts>
  <fonts count="3" x14ac:knownFonts="1">
    <font>
      <sz val="10"/>
      <name val="Arial"/>
    </font>
    <font>
      <u/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6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8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tabSelected="1" topLeftCell="C1" zoomScale="75" workbookViewId="0">
      <selection activeCell="N28" sqref="N28"/>
    </sheetView>
  </sheetViews>
  <sheetFormatPr defaultRowHeight="12.75" x14ac:dyDescent="0.2"/>
  <cols>
    <col min="1" max="1" width="10.85546875" customWidth="1"/>
    <col min="2" max="5" width="12.85546875" customWidth="1"/>
    <col min="6" max="6" width="15.85546875" customWidth="1"/>
    <col min="7" max="8" width="10.85546875" customWidth="1"/>
    <col min="9" max="9" width="15.85546875" customWidth="1"/>
    <col min="10" max="10" width="12.85546875" customWidth="1"/>
    <col min="11" max="11" width="14.85546875" customWidth="1"/>
    <col min="12" max="14" width="12.85546875" customWidth="1"/>
  </cols>
  <sheetData>
    <row r="1" spans="1:14" x14ac:dyDescent="0.2">
      <c r="F1" s="1"/>
      <c r="G1" s="1"/>
      <c r="H1" s="1"/>
      <c r="I1" s="1"/>
      <c r="J1" s="1"/>
      <c r="K1" s="1"/>
      <c r="N1" s="1"/>
    </row>
    <row r="2" spans="1:14" x14ac:dyDescent="0.2">
      <c r="B2" s="1" t="s">
        <v>17</v>
      </c>
      <c r="F2" s="1"/>
      <c r="G2" s="1"/>
      <c r="H2" s="1"/>
      <c r="I2" s="1"/>
      <c r="J2" s="1"/>
      <c r="K2" s="1"/>
      <c r="L2" s="2"/>
      <c r="N2" s="1"/>
    </row>
    <row r="3" spans="1:14" x14ac:dyDescent="0.2">
      <c r="B3" s="1" t="s">
        <v>28</v>
      </c>
      <c r="C3" s="1" t="s">
        <v>29</v>
      </c>
      <c r="D3" t="s">
        <v>30</v>
      </c>
      <c r="E3" s="1" t="s">
        <v>21</v>
      </c>
      <c r="F3" s="1"/>
      <c r="G3" s="1"/>
      <c r="H3" s="1"/>
      <c r="I3" s="1"/>
      <c r="J3" s="1" t="s">
        <v>8</v>
      </c>
      <c r="K3" s="1" t="s">
        <v>24</v>
      </c>
      <c r="N3" s="1"/>
    </row>
    <row r="4" spans="1:14" x14ac:dyDescent="0.2">
      <c r="B4" s="1" t="s">
        <v>18</v>
      </c>
      <c r="C4" s="1" t="s">
        <v>18</v>
      </c>
      <c r="D4" s="1" t="s">
        <v>18</v>
      </c>
      <c r="E4" s="1" t="s">
        <v>13</v>
      </c>
      <c r="F4" s="1" t="s">
        <v>1</v>
      </c>
      <c r="G4" s="1" t="s">
        <v>13</v>
      </c>
      <c r="H4" s="1" t="s">
        <v>6</v>
      </c>
      <c r="J4" s="1" t="s">
        <v>13</v>
      </c>
      <c r="K4" s="1" t="s">
        <v>10</v>
      </c>
      <c r="L4" t="s">
        <v>12</v>
      </c>
      <c r="M4" t="s">
        <v>12</v>
      </c>
      <c r="N4" s="1" t="s">
        <v>12</v>
      </c>
    </row>
    <row r="5" spans="1:14" x14ac:dyDescent="0.2">
      <c r="A5" s="1"/>
      <c r="B5" s="1" t="s">
        <v>19</v>
      </c>
      <c r="C5" s="1" t="s">
        <v>19</v>
      </c>
      <c r="D5" s="1" t="s">
        <v>19</v>
      </c>
      <c r="E5" s="1" t="s">
        <v>22</v>
      </c>
      <c r="F5" s="1" t="s">
        <v>2</v>
      </c>
      <c r="G5" s="1" t="s">
        <v>4</v>
      </c>
      <c r="H5" s="1" t="s">
        <v>4</v>
      </c>
      <c r="I5" s="1" t="s">
        <v>11</v>
      </c>
      <c r="J5" s="1" t="s">
        <v>4</v>
      </c>
      <c r="K5" s="1" t="s">
        <v>4</v>
      </c>
      <c r="L5" s="1" t="s">
        <v>13</v>
      </c>
      <c r="M5" t="s">
        <v>11</v>
      </c>
      <c r="N5" s="1" t="s">
        <v>8</v>
      </c>
    </row>
    <row r="6" spans="1:14" x14ac:dyDescent="0.2">
      <c r="A6" s="2" t="s">
        <v>16</v>
      </c>
      <c r="B6" s="2" t="s">
        <v>20</v>
      </c>
      <c r="C6" s="2" t="s">
        <v>20</v>
      </c>
      <c r="D6" s="2" t="s">
        <v>20</v>
      </c>
      <c r="E6" s="2" t="s">
        <v>0</v>
      </c>
      <c r="F6" s="2" t="s">
        <v>3</v>
      </c>
      <c r="G6" s="2" t="s">
        <v>5</v>
      </c>
      <c r="H6" s="3" t="s">
        <v>7</v>
      </c>
      <c r="I6" s="2" t="s">
        <v>23</v>
      </c>
      <c r="J6" s="2" t="s">
        <v>9</v>
      </c>
      <c r="K6" s="2" t="s">
        <v>27</v>
      </c>
      <c r="L6" s="2" t="s">
        <v>14</v>
      </c>
      <c r="M6" s="2" t="s">
        <v>23</v>
      </c>
      <c r="N6" s="2" t="s">
        <v>9</v>
      </c>
    </row>
    <row r="7" spans="1:14" x14ac:dyDescent="0.2">
      <c r="A7" s="1">
        <v>1</v>
      </c>
      <c r="B7" s="1">
        <v>18</v>
      </c>
      <c r="C7" s="1">
        <f>+B7+2</f>
        <v>20</v>
      </c>
      <c r="D7" s="1">
        <v>29</v>
      </c>
      <c r="E7" s="4">
        <v>2</v>
      </c>
      <c r="F7" s="4">
        <f>+E7</f>
        <v>2</v>
      </c>
      <c r="G7" s="1">
        <v>4250</v>
      </c>
      <c r="H7" s="1">
        <f>+E7*G7</f>
        <v>8500</v>
      </c>
      <c r="I7" s="1">
        <f>+H7</f>
        <v>8500</v>
      </c>
      <c r="J7" s="5">
        <f>+I7/F7</f>
        <v>4250</v>
      </c>
      <c r="K7" s="1"/>
      <c r="L7" s="5">
        <f>+H7</f>
        <v>8500</v>
      </c>
      <c r="M7" s="5">
        <f>+L7</f>
        <v>8500</v>
      </c>
      <c r="N7" s="5">
        <f>+M7/F7</f>
        <v>4250</v>
      </c>
    </row>
    <row r="8" spans="1:14" x14ac:dyDescent="0.2">
      <c r="A8" s="1">
        <v>2</v>
      </c>
      <c r="B8" s="1">
        <v>19</v>
      </c>
      <c r="C8" s="1">
        <f t="shared" ref="C8:C28" si="0">+B8+2</f>
        <v>21</v>
      </c>
      <c r="D8" s="1"/>
      <c r="E8" s="4">
        <v>2</v>
      </c>
      <c r="F8" s="4">
        <f>+F7+E8</f>
        <v>4</v>
      </c>
      <c r="G8" s="1">
        <v>3750</v>
      </c>
      <c r="H8" s="1">
        <f t="shared" ref="H8:H28" si="1">+E8*G8</f>
        <v>7500</v>
      </c>
      <c r="I8" s="1">
        <f>+I7+H8</f>
        <v>16000</v>
      </c>
      <c r="J8" s="5">
        <f t="shared" ref="J8:J28" si="2">+I8/F8</f>
        <v>4000</v>
      </c>
      <c r="K8" s="1"/>
      <c r="L8" s="5">
        <f t="shared" ref="L8:L28" si="3">(+H8*(1+$F$31))</f>
        <v>7770</v>
      </c>
      <c r="M8" s="5">
        <f>+M7+L8</f>
        <v>16270</v>
      </c>
      <c r="N8" s="5">
        <f t="shared" ref="N8:N28" si="4">+M8/F8</f>
        <v>4067.5</v>
      </c>
    </row>
    <row r="9" spans="1:14" x14ac:dyDescent="0.2">
      <c r="A9" s="1">
        <v>3</v>
      </c>
      <c r="B9" s="1">
        <v>20</v>
      </c>
      <c r="C9" s="1">
        <f t="shared" si="0"/>
        <v>22</v>
      </c>
      <c r="D9" s="1"/>
      <c r="E9" s="4">
        <v>2</v>
      </c>
      <c r="F9" s="4">
        <f t="shared" ref="F9:F28" si="5">+F8+E9</f>
        <v>6</v>
      </c>
      <c r="G9" s="1">
        <v>3400</v>
      </c>
      <c r="H9" s="1">
        <f t="shared" si="1"/>
        <v>6800</v>
      </c>
      <c r="I9" s="1">
        <f t="shared" ref="I9:I28" si="6">+I8+H9</f>
        <v>22800</v>
      </c>
      <c r="J9" s="5">
        <f t="shared" si="2"/>
        <v>3800</v>
      </c>
      <c r="K9" s="1"/>
      <c r="L9" s="5">
        <f t="shared" si="3"/>
        <v>7044.8</v>
      </c>
      <c r="M9" s="5">
        <f t="shared" ref="M9:M28" si="7">+M8+L9</f>
        <v>23314.799999999999</v>
      </c>
      <c r="N9" s="5">
        <f t="shared" si="4"/>
        <v>3885.7999999999997</v>
      </c>
    </row>
    <row r="10" spans="1:14" x14ac:dyDescent="0.2">
      <c r="A10" s="1">
        <v>4</v>
      </c>
      <c r="B10" s="1">
        <v>21</v>
      </c>
      <c r="C10" s="1">
        <f t="shared" si="0"/>
        <v>23</v>
      </c>
      <c r="D10" s="1"/>
      <c r="E10" s="4">
        <v>2</v>
      </c>
      <c r="F10" s="4">
        <f t="shared" si="5"/>
        <v>8</v>
      </c>
      <c r="G10" s="1">
        <v>3300</v>
      </c>
      <c r="H10" s="1">
        <f t="shared" si="1"/>
        <v>6600</v>
      </c>
      <c r="I10" s="1">
        <f t="shared" si="6"/>
        <v>29400</v>
      </c>
      <c r="J10" s="5">
        <f t="shared" si="2"/>
        <v>3675</v>
      </c>
      <c r="K10" s="1"/>
      <c r="L10" s="5">
        <f t="shared" si="3"/>
        <v>6837.6</v>
      </c>
      <c r="M10" s="5">
        <f t="shared" si="7"/>
        <v>30152.400000000001</v>
      </c>
      <c r="N10" s="5">
        <f t="shared" si="4"/>
        <v>3769.05</v>
      </c>
    </row>
    <row r="11" spans="1:14" x14ac:dyDescent="0.2">
      <c r="A11" s="1">
        <v>5</v>
      </c>
      <c r="B11" s="1">
        <v>22</v>
      </c>
      <c r="C11" s="1">
        <f t="shared" si="0"/>
        <v>24</v>
      </c>
      <c r="D11" s="1"/>
      <c r="E11" s="4">
        <v>2</v>
      </c>
      <c r="F11" s="4">
        <f t="shared" si="5"/>
        <v>10</v>
      </c>
      <c r="G11" s="1">
        <v>3200</v>
      </c>
      <c r="H11" s="1">
        <f t="shared" si="1"/>
        <v>6400</v>
      </c>
      <c r="I11" s="1">
        <f t="shared" si="6"/>
        <v>35800</v>
      </c>
      <c r="J11" s="5">
        <f t="shared" si="2"/>
        <v>3580</v>
      </c>
      <c r="K11" s="1"/>
      <c r="L11" s="5">
        <f t="shared" si="3"/>
        <v>6630.4000000000005</v>
      </c>
      <c r="M11" s="5">
        <f t="shared" si="7"/>
        <v>36782.800000000003</v>
      </c>
      <c r="N11" s="5">
        <f t="shared" si="4"/>
        <v>3678.28</v>
      </c>
    </row>
    <row r="12" spans="1:14" x14ac:dyDescent="0.2">
      <c r="A12" s="1">
        <v>6</v>
      </c>
      <c r="B12" s="1">
        <v>23</v>
      </c>
      <c r="C12" s="1">
        <f t="shared" si="0"/>
        <v>25</v>
      </c>
      <c r="D12" s="1"/>
      <c r="E12" s="4">
        <v>2</v>
      </c>
      <c r="F12" s="4">
        <f t="shared" si="5"/>
        <v>12</v>
      </c>
      <c r="G12" s="1">
        <v>3100</v>
      </c>
      <c r="H12" s="1">
        <f t="shared" si="1"/>
        <v>6200</v>
      </c>
      <c r="I12" s="1">
        <f t="shared" si="6"/>
        <v>42000</v>
      </c>
      <c r="J12" s="5">
        <f t="shared" si="2"/>
        <v>3500</v>
      </c>
      <c r="K12" s="1"/>
      <c r="L12" s="5">
        <f t="shared" si="3"/>
        <v>6423.2</v>
      </c>
      <c r="M12" s="5">
        <f t="shared" si="7"/>
        <v>43206</v>
      </c>
      <c r="N12" s="5">
        <f t="shared" si="4"/>
        <v>3600.5</v>
      </c>
    </row>
    <row r="13" spans="1:14" x14ac:dyDescent="0.2">
      <c r="A13" s="1">
        <v>7</v>
      </c>
      <c r="B13" s="1">
        <v>24</v>
      </c>
      <c r="C13" s="1">
        <f t="shared" si="0"/>
        <v>26</v>
      </c>
      <c r="D13" s="1"/>
      <c r="E13" s="4">
        <v>2</v>
      </c>
      <c r="F13" s="4">
        <f t="shared" si="5"/>
        <v>14</v>
      </c>
      <c r="G13" s="1">
        <v>3000</v>
      </c>
      <c r="H13" s="1">
        <f t="shared" si="1"/>
        <v>6000</v>
      </c>
      <c r="I13" s="1">
        <f t="shared" si="6"/>
        <v>48000</v>
      </c>
      <c r="J13" s="5">
        <f t="shared" si="2"/>
        <v>3428.5714285714284</v>
      </c>
      <c r="K13" s="1"/>
      <c r="L13" s="5">
        <f t="shared" si="3"/>
        <v>6216</v>
      </c>
      <c r="M13" s="5">
        <f t="shared" si="7"/>
        <v>49422</v>
      </c>
      <c r="N13" s="5">
        <f t="shared" si="4"/>
        <v>3530.1428571428573</v>
      </c>
    </row>
    <row r="14" spans="1:14" x14ac:dyDescent="0.2">
      <c r="A14" s="1">
        <v>8</v>
      </c>
      <c r="B14" s="1">
        <v>26</v>
      </c>
      <c r="C14" s="1">
        <f t="shared" si="0"/>
        <v>28</v>
      </c>
      <c r="D14" s="1">
        <v>35</v>
      </c>
      <c r="E14" s="1">
        <v>2.4</v>
      </c>
      <c r="F14" s="4">
        <f t="shared" si="5"/>
        <v>16.399999999999999</v>
      </c>
      <c r="G14" s="1">
        <v>2945</v>
      </c>
      <c r="H14" s="1">
        <f t="shared" si="1"/>
        <v>7068</v>
      </c>
      <c r="I14" s="1">
        <f t="shared" si="6"/>
        <v>55068</v>
      </c>
      <c r="J14" s="5">
        <f t="shared" si="2"/>
        <v>3357.8048780487807</v>
      </c>
      <c r="K14" s="1"/>
      <c r="L14" s="5">
        <f>+H14</f>
        <v>7068</v>
      </c>
      <c r="M14" s="5">
        <f t="shared" si="7"/>
        <v>56490</v>
      </c>
      <c r="N14" s="5">
        <f t="shared" si="4"/>
        <v>3444.5121951219517</v>
      </c>
    </row>
    <row r="15" spans="1:14" x14ac:dyDescent="0.2">
      <c r="A15" s="1">
        <v>9</v>
      </c>
      <c r="B15" s="1">
        <v>27</v>
      </c>
      <c r="C15" s="1">
        <f t="shared" si="0"/>
        <v>29</v>
      </c>
      <c r="D15" s="1"/>
      <c r="E15" s="1">
        <v>2.4</v>
      </c>
      <c r="F15" s="4">
        <f t="shared" si="5"/>
        <v>18.799999999999997</v>
      </c>
      <c r="G15" s="1">
        <v>2885</v>
      </c>
      <c r="H15" s="1">
        <f t="shared" si="1"/>
        <v>6924</v>
      </c>
      <c r="I15" s="1">
        <f t="shared" si="6"/>
        <v>61992</v>
      </c>
      <c r="J15" s="5">
        <f t="shared" si="2"/>
        <v>3297.4468085106387</v>
      </c>
      <c r="K15" s="1"/>
      <c r="L15" s="5">
        <f t="shared" si="3"/>
        <v>7173.2640000000001</v>
      </c>
      <c r="M15" s="5">
        <f t="shared" si="7"/>
        <v>63663.264000000003</v>
      </c>
      <c r="N15" s="5">
        <f t="shared" si="4"/>
        <v>3386.3438297872349</v>
      </c>
    </row>
    <row r="16" spans="1:14" x14ac:dyDescent="0.2">
      <c r="A16" s="1">
        <v>10</v>
      </c>
      <c r="B16" s="1">
        <v>28</v>
      </c>
      <c r="C16" s="1">
        <f t="shared" si="0"/>
        <v>30</v>
      </c>
      <c r="D16" s="1"/>
      <c r="E16" s="1">
        <v>2.4</v>
      </c>
      <c r="F16" s="4">
        <f t="shared" si="5"/>
        <v>21.199999999999996</v>
      </c>
      <c r="G16" s="1">
        <v>2825</v>
      </c>
      <c r="H16" s="1">
        <f t="shared" si="1"/>
        <v>6780</v>
      </c>
      <c r="I16" s="1">
        <f t="shared" si="6"/>
        <v>68772</v>
      </c>
      <c r="J16" s="5">
        <f t="shared" si="2"/>
        <v>3243.9622641509441</v>
      </c>
      <c r="K16" s="1"/>
      <c r="L16" s="5">
        <f t="shared" si="3"/>
        <v>7024.08</v>
      </c>
      <c r="M16" s="5">
        <f t="shared" si="7"/>
        <v>70687.343999999997</v>
      </c>
      <c r="N16" s="5">
        <f t="shared" si="4"/>
        <v>3334.3086792452837</v>
      </c>
    </row>
    <row r="17" spans="1:14" x14ac:dyDescent="0.2">
      <c r="A17" s="1">
        <v>11</v>
      </c>
      <c r="B17" s="1">
        <v>29</v>
      </c>
      <c r="C17" s="1">
        <f t="shared" si="0"/>
        <v>31</v>
      </c>
      <c r="D17" s="1"/>
      <c r="E17" s="1">
        <v>2.4</v>
      </c>
      <c r="F17" s="4">
        <f t="shared" si="5"/>
        <v>23.599999999999994</v>
      </c>
      <c r="G17" s="1">
        <v>2765</v>
      </c>
      <c r="H17" s="1">
        <f t="shared" si="1"/>
        <v>6636</v>
      </c>
      <c r="I17" s="1">
        <f t="shared" si="6"/>
        <v>75408</v>
      </c>
      <c r="J17" s="5">
        <f t="shared" si="2"/>
        <v>3195.2542372881362</v>
      </c>
      <c r="K17" s="1"/>
      <c r="L17" s="5">
        <f t="shared" si="3"/>
        <v>6874.8960000000006</v>
      </c>
      <c r="M17" s="5">
        <f t="shared" si="7"/>
        <v>77562.239999999991</v>
      </c>
      <c r="N17" s="5">
        <f t="shared" si="4"/>
        <v>3286.5355932203393</v>
      </c>
    </row>
    <row r="18" spans="1:14" x14ac:dyDescent="0.2">
      <c r="A18" s="1">
        <v>12</v>
      </c>
      <c r="B18" s="1">
        <v>30</v>
      </c>
      <c r="C18" s="1">
        <f t="shared" si="0"/>
        <v>32</v>
      </c>
      <c r="D18" s="1"/>
      <c r="E18" s="1">
        <v>2.4</v>
      </c>
      <c r="F18" s="4">
        <f t="shared" si="5"/>
        <v>25.999999999999993</v>
      </c>
      <c r="G18" s="1">
        <v>2705</v>
      </c>
      <c r="H18" s="1">
        <f t="shared" si="1"/>
        <v>6492</v>
      </c>
      <c r="I18" s="1">
        <f t="shared" si="6"/>
        <v>81900</v>
      </c>
      <c r="J18" s="6">
        <f t="shared" si="2"/>
        <v>3150.0000000000009</v>
      </c>
      <c r="K18" s="7">
        <v>3150</v>
      </c>
      <c r="L18" s="5">
        <f t="shared" si="3"/>
        <v>6725.7120000000004</v>
      </c>
      <c r="M18" s="5">
        <f t="shared" si="7"/>
        <v>84287.95199999999</v>
      </c>
      <c r="N18" s="5">
        <f t="shared" si="4"/>
        <v>3241.8443076923081</v>
      </c>
    </row>
    <row r="19" spans="1:14" x14ac:dyDescent="0.2">
      <c r="A19" s="1">
        <v>13</v>
      </c>
      <c r="B19" s="1">
        <v>31</v>
      </c>
      <c r="C19" s="1">
        <f t="shared" si="0"/>
        <v>33</v>
      </c>
      <c r="D19" s="1"/>
      <c r="E19" s="1">
        <v>2.4</v>
      </c>
      <c r="F19" s="4">
        <f t="shared" si="5"/>
        <v>28.399999999999991</v>
      </c>
      <c r="G19" s="1">
        <v>2625</v>
      </c>
      <c r="H19" s="1">
        <f t="shared" si="1"/>
        <v>6300</v>
      </c>
      <c r="I19" s="1">
        <f t="shared" si="6"/>
        <v>88200</v>
      </c>
      <c r="J19" s="5">
        <f t="shared" si="2"/>
        <v>3105.6338028169025</v>
      </c>
      <c r="K19" s="1"/>
      <c r="L19" s="5">
        <f t="shared" si="3"/>
        <v>6526.8</v>
      </c>
      <c r="M19" s="5">
        <f t="shared" si="7"/>
        <v>90814.751999999993</v>
      </c>
      <c r="N19" s="5">
        <f t="shared" si="4"/>
        <v>3197.7025352112682</v>
      </c>
    </row>
    <row r="20" spans="1:14" x14ac:dyDescent="0.2">
      <c r="A20" s="1">
        <v>14</v>
      </c>
      <c r="B20" s="1">
        <v>32</v>
      </c>
      <c r="C20" s="1">
        <f t="shared" si="0"/>
        <v>34</v>
      </c>
      <c r="D20" s="1"/>
      <c r="E20" s="1">
        <v>2.4</v>
      </c>
      <c r="F20" s="4">
        <f t="shared" si="5"/>
        <v>30.79999999999999</v>
      </c>
      <c r="G20" s="1">
        <v>2575</v>
      </c>
      <c r="H20" s="1">
        <f t="shared" si="1"/>
        <v>6180</v>
      </c>
      <c r="I20" s="1">
        <f t="shared" si="6"/>
        <v>94380</v>
      </c>
      <c r="J20" s="5">
        <f t="shared" si="2"/>
        <v>3064.2857142857151</v>
      </c>
      <c r="K20" s="1"/>
      <c r="L20" s="5">
        <f t="shared" si="3"/>
        <v>6402.4800000000005</v>
      </c>
      <c r="M20" s="5">
        <f t="shared" si="7"/>
        <v>97217.231999999989</v>
      </c>
      <c r="N20" s="5">
        <f t="shared" si="4"/>
        <v>3156.4036363636369</v>
      </c>
    </row>
    <row r="21" spans="1:14" x14ac:dyDescent="0.2">
      <c r="A21" s="1">
        <v>15</v>
      </c>
      <c r="B21" s="1">
        <v>33</v>
      </c>
      <c r="C21" s="1">
        <f t="shared" si="0"/>
        <v>35</v>
      </c>
      <c r="D21" s="1"/>
      <c r="E21" s="1">
        <v>2.4</v>
      </c>
      <c r="F21" s="4">
        <f t="shared" si="5"/>
        <v>33.199999999999989</v>
      </c>
      <c r="G21" s="1">
        <v>2525</v>
      </c>
      <c r="H21" s="1">
        <f t="shared" si="1"/>
        <v>6060</v>
      </c>
      <c r="I21" s="1">
        <f t="shared" si="6"/>
        <v>100440</v>
      </c>
      <c r="J21" s="5">
        <f t="shared" si="2"/>
        <v>3025.3012048192782</v>
      </c>
      <c r="K21" s="1"/>
      <c r="L21" s="5">
        <f t="shared" si="3"/>
        <v>6278.16</v>
      </c>
      <c r="M21" s="5">
        <f t="shared" si="7"/>
        <v>103495.39199999999</v>
      </c>
      <c r="N21" s="5">
        <f t="shared" si="4"/>
        <v>3117.3310843373501</v>
      </c>
    </row>
    <row r="22" spans="1:14" x14ac:dyDescent="0.2">
      <c r="A22" s="1">
        <v>16</v>
      </c>
      <c r="B22" s="1">
        <v>33</v>
      </c>
      <c r="C22" s="1">
        <f t="shared" si="0"/>
        <v>35</v>
      </c>
      <c r="D22" s="1"/>
      <c r="E22" s="1">
        <v>2.4</v>
      </c>
      <c r="F22" s="4">
        <f t="shared" si="5"/>
        <v>35.599999999999987</v>
      </c>
      <c r="G22" s="1">
        <v>2475</v>
      </c>
      <c r="H22" s="1">
        <f t="shared" si="1"/>
        <v>5940</v>
      </c>
      <c r="I22" s="1">
        <f t="shared" si="6"/>
        <v>106380</v>
      </c>
      <c r="J22" s="5">
        <f t="shared" si="2"/>
        <v>2988.2022471910122</v>
      </c>
      <c r="K22" s="1"/>
      <c r="L22" s="5">
        <f t="shared" si="3"/>
        <v>6153.84</v>
      </c>
      <c r="M22" s="5">
        <f t="shared" si="7"/>
        <v>109649.23199999999</v>
      </c>
      <c r="N22" s="5">
        <f t="shared" si="4"/>
        <v>3080.034606741574</v>
      </c>
    </row>
    <row r="23" spans="1:14" x14ac:dyDescent="0.2">
      <c r="A23" s="1">
        <v>17</v>
      </c>
      <c r="B23" s="1">
        <v>34</v>
      </c>
      <c r="C23" s="1">
        <f t="shared" si="0"/>
        <v>36</v>
      </c>
      <c r="D23" s="1"/>
      <c r="E23" s="1">
        <v>2.4</v>
      </c>
      <c r="F23" s="4">
        <f t="shared" si="5"/>
        <v>37.999999999999986</v>
      </c>
      <c r="G23" s="1">
        <v>2425</v>
      </c>
      <c r="H23" s="1">
        <f t="shared" si="1"/>
        <v>5820</v>
      </c>
      <c r="I23" s="1">
        <f t="shared" si="6"/>
        <v>112200</v>
      </c>
      <c r="J23" s="5">
        <f t="shared" si="2"/>
        <v>2952.6315789473697</v>
      </c>
      <c r="K23" s="1"/>
      <c r="L23" s="5">
        <f t="shared" si="3"/>
        <v>6029.52</v>
      </c>
      <c r="M23" s="5">
        <f t="shared" si="7"/>
        <v>115678.75199999999</v>
      </c>
      <c r="N23" s="5">
        <f t="shared" si="4"/>
        <v>3044.1776842105273</v>
      </c>
    </row>
    <row r="24" spans="1:14" x14ac:dyDescent="0.2">
      <c r="A24" s="1">
        <v>18</v>
      </c>
      <c r="B24" s="1">
        <v>34</v>
      </c>
      <c r="C24" s="1">
        <f t="shared" si="0"/>
        <v>36</v>
      </c>
      <c r="D24" s="1"/>
      <c r="E24" s="1">
        <v>2.4</v>
      </c>
      <c r="F24" s="4">
        <f t="shared" si="5"/>
        <v>40.399999999999984</v>
      </c>
      <c r="G24" s="1">
        <v>2375</v>
      </c>
      <c r="H24" s="1">
        <f t="shared" si="1"/>
        <v>5700</v>
      </c>
      <c r="I24" s="1">
        <f t="shared" si="6"/>
        <v>117900</v>
      </c>
      <c r="J24" s="5">
        <f t="shared" si="2"/>
        <v>2918.3168316831693</v>
      </c>
      <c r="K24" s="1"/>
      <c r="L24" s="5">
        <f t="shared" si="3"/>
        <v>5905.2</v>
      </c>
      <c r="M24" s="5">
        <f t="shared" si="7"/>
        <v>121583.95199999999</v>
      </c>
      <c r="N24" s="5">
        <f t="shared" si="4"/>
        <v>3009.5037623762387</v>
      </c>
    </row>
    <row r="25" spans="1:14" x14ac:dyDescent="0.2">
      <c r="A25" s="1">
        <v>19</v>
      </c>
      <c r="B25" s="1">
        <v>35</v>
      </c>
      <c r="C25" s="1">
        <f t="shared" si="0"/>
        <v>37</v>
      </c>
      <c r="D25" s="1"/>
      <c r="E25" s="1">
        <v>2.4</v>
      </c>
      <c r="F25" s="4">
        <f t="shared" si="5"/>
        <v>42.799999999999983</v>
      </c>
      <c r="G25" s="1">
        <v>2325</v>
      </c>
      <c r="H25" s="1">
        <f t="shared" si="1"/>
        <v>5580</v>
      </c>
      <c r="I25" s="1">
        <f t="shared" si="6"/>
        <v>123480</v>
      </c>
      <c r="J25" s="5">
        <f t="shared" si="2"/>
        <v>2885.0467289719636</v>
      </c>
      <c r="K25" s="1"/>
      <c r="L25" s="5">
        <f t="shared" si="3"/>
        <v>5780.88</v>
      </c>
      <c r="M25" s="5">
        <f t="shared" si="7"/>
        <v>127364.83199999999</v>
      </c>
      <c r="N25" s="5">
        <f t="shared" si="4"/>
        <v>2975.8138317757021</v>
      </c>
    </row>
    <row r="26" spans="1:14" x14ac:dyDescent="0.2">
      <c r="A26" s="1">
        <v>20</v>
      </c>
      <c r="B26" s="1">
        <v>35</v>
      </c>
      <c r="C26" s="1">
        <f t="shared" si="0"/>
        <v>37</v>
      </c>
      <c r="D26" s="1"/>
      <c r="E26" s="1">
        <v>2.4</v>
      </c>
      <c r="F26" s="4">
        <f t="shared" si="5"/>
        <v>45.199999999999982</v>
      </c>
      <c r="G26" s="1">
        <v>2275</v>
      </c>
      <c r="H26" s="1">
        <f t="shared" si="1"/>
        <v>5460</v>
      </c>
      <c r="I26" s="1">
        <f t="shared" si="6"/>
        <v>128940</v>
      </c>
      <c r="J26" s="5">
        <f t="shared" si="2"/>
        <v>2852.6548672566382</v>
      </c>
      <c r="K26" s="1"/>
      <c r="L26" s="5">
        <f t="shared" si="3"/>
        <v>5656.56</v>
      </c>
      <c r="M26" s="5">
        <f t="shared" si="7"/>
        <v>133021.39199999999</v>
      </c>
      <c r="N26" s="5">
        <f t="shared" si="4"/>
        <v>2942.951150442479</v>
      </c>
    </row>
    <row r="27" spans="1:14" x14ac:dyDescent="0.2">
      <c r="A27" s="1">
        <v>21</v>
      </c>
      <c r="B27" s="1">
        <v>36</v>
      </c>
      <c r="C27" s="1">
        <f t="shared" si="0"/>
        <v>38</v>
      </c>
      <c r="D27" s="1"/>
      <c r="E27" s="1">
        <v>2.4</v>
      </c>
      <c r="F27" s="4">
        <f t="shared" si="5"/>
        <v>47.59999999999998</v>
      </c>
      <c r="G27" s="1">
        <v>2225</v>
      </c>
      <c r="H27" s="1">
        <f t="shared" si="1"/>
        <v>5340</v>
      </c>
      <c r="I27" s="1">
        <f t="shared" si="6"/>
        <v>134280</v>
      </c>
      <c r="J27" s="5">
        <f t="shared" si="2"/>
        <v>2821.0084033613457</v>
      </c>
      <c r="K27" s="1"/>
      <c r="L27" s="5">
        <f t="shared" si="3"/>
        <v>5532.24</v>
      </c>
      <c r="M27" s="5">
        <f t="shared" si="7"/>
        <v>138553.63199999998</v>
      </c>
      <c r="N27" s="5">
        <f t="shared" si="4"/>
        <v>2910.7905882352948</v>
      </c>
    </row>
    <row r="28" spans="1:14" x14ac:dyDescent="0.2">
      <c r="A28" s="1">
        <v>22</v>
      </c>
      <c r="B28" s="1">
        <v>36</v>
      </c>
      <c r="C28" s="1">
        <f t="shared" si="0"/>
        <v>38</v>
      </c>
      <c r="D28" s="1">
        <v>42</v>
      </c>
      <c r="E28" s="1">
        <v>2.4</v>
      </c>
      <c r="F28" s="4">
        <f t="shared" si="5"/>
        <v>49.999999999999979</v>
      </c>
      <c r="G28" s="1">
        <v>2175</v>
      </c>
      <c r="H28" s="1">
        <f t="shared" si="1"/>
        <v>5220</v>
      </c>
      <c r="I28" s="1">
        <f t="shared" si="6"/>
        <v>139500</v>
      </c>
      <c r="J28" s="6">
        <f t="shared" si="2"/>
        <v>2790.0000000000014</v>
      </c>
      <c r="K28" s="7">
        <v>2790</v>
      </c>
      <c r="L28" s="5">
        <f t="shared" si="3"/>
        <v>5407.92</v>
      </c>
      <c r="M28" s="5">
        <f t="shared" si="7"/>
        <v>143961.552</v>
      </c>
      <c r="N28" s="5">
        <f t="shared" si="4"/>
        <v>2879.231040000001</v>
      </c>
    </row>
    <row r="30" spans="1:14" x14ac:dyDescent="0.2">
      <c r="B30" t="s">
        <v>15</v>
      </c>
    </row>
    <row r="31" spans="1:14" x14ac:dyDescent="0.2">
      <c r="C31" t="s">
        <v>31</v>
      </c>
      <c r="F31" s="9">
        <v>3.5999999999999997E-2</v>
      </c>
    </row>
    <row r="33" spans="2:6" x14ac:dyDescent="0.2">
      <c r="B33" t="s">
        <v>26</v>
      </c>
      <c r="C33" t="s">
        <v>25</v>
      </c>
    </row>
    <row r="34" spans="2:6" x14ac:dyDescent="0.2">
      <c r="F34" s="8"/>
    </row>
  </sheetData>
  <pageMargins left="0.75" right="0.75" top="1" bottom="1" header="0.5" footer="0.5"/>
  <pageSetup scale="68" orientation="landscape" horizontalDpi="4294967292" r:id="rId1"/>
  <headerFooter alignWithMargins="0">
    <oddHeader>&amp;CEXHIBIT A  
PRICING AND SCHEDULE
DETAILS</oddHeader>
    <oddFooter>&amp;L&amp;F&amp;C&amp;N&amp;R&amp;D&amp;T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Bentley</dc:creator>
  <cp:lastModifiedBy>Jan Havlíček</cp:lastModifiedBy>
  <cp:lastPrinted>2000-11-03T23:37:42Z</cp:lastPrinted>
  <dcterms:created xsi:type="dcterms:W3CDTF">2000-10-04T01:58:04Z</dcterms:created>
  <dcterms:modified xsi:type="dcterms:W3CDTF">2023-09-16T21:53:41Z</dcterms:modified>
</cp:coreProperties>
</file>