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71A040-2976-4B63-A73E-6F23FBB6A6B3}" xr6:coauthVersionLast="47" xr6:coauthVersionMax="47" xr10:uidLastSave="{00000000-0000-0000-0000-000000000000}"/>
  <bookViews>
    <workbookView xWindow="-120" yWindow="-120" windowWidth="38640" windowHeight="15720"/>
  </bookViews>
  <sheets>
    <sheet name="Schedule D" sheetId="8" r:id="rId1"/>
  </sheets>
  <definedNames>
    <definedName name="_xlnm.Print_Area" localSheetId="0">'Schedule D'!$A$1:$J$18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I7" i="8"/>
  <c r="G8" i="8"/>
  <c r="I8" i="8"/>
  <c r="I12" i="8"/>
  <c r="G13" i="8"/>
  <c r="I13" i="8"/>
  <c r="G15" i="8"/>
  <c r="I15" i="8"/>
  <c r="A23" i="8"/>
</calcChain>
</file>

<file path=xl/sharedStrings.xml><?xml version="1.0" encoding="utf-8"?>
<sst xmlns="http://schemas.openxmlformats.org/spreadsheetml/2006/main" count="18" uniqueCount="17">
  <si>
    <t>Item:</t>
  </si>
  <si>
    <t>Power Books</t>
  </si>
  <si>
    <t>Reserve for COF Rediscounting</t>
  </si>
  <si>
    <t>Schedule D</t>
  </si>
  <si>
    <t>Total Schedule D</t>
  </si>
  <si>
    <t>Alberta PPA - Sundance 3</t>
  </si>
  <si>
    <t>Alberta PPA - Sundance 4</t>
  </si>
  <si>
    <t>Office of the Chair</t>
  </si>
  <si>
    <t>Other</t>
  </si>
  <si>
    <t>(1)</t>
  </si>
  <si>
    <t>Exchange Rate</t>
  </si>
  <si>
    <t>http://finance.yahoo.com/m5?a=1&amp;s=USD&amp;t=CAD&amp;c=0</t>
  </si>
  <si>
    <t>Alamac</t>
  </si>
  <si>
    <t>Second Quarter 2001</t>
  </si>
  <si>
    <t xml:space="preserve">  </t>
  </si>
  <si>
    <t>Bammel Accrual Book</t>
  </si>
  <si>
    <t>1)  $149 million Canadian dollars converted at 1.577 Canadian $ to US $. (Spot rate as of 9/27)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</si>
</sst>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73" formatCode="0.000"/>
  </numFmts>
  <fonts count="7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164" fontId="0" fillId="0" borderId="2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" fontId="3" fillId="0" borderId="7" xfId="0" applyNumberFormat="1" applyFont="1" applyBorder="1" applyAlignment="1">
      <alignment horizontal="center"/>
    </xf>
    <xf numFmtId="22" fontId="0" fillId="0" borderId="0" xfId="0" applyNumberForma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164" fontId="4" fillId="0" borderId="10" xfId="1" applyNumberFormat="1" applyFont="1" applyBorder="1"/>
    <xf numFmtId="0" fontId="4" fillId="0" borderId="1" xfId="0" applyFont="1" applyBorder="1"/>
    <xf numFmtId="0" fontId="4" fillId="0" borderId="0" xfId="0" applyFont="1" applyBorder="1"/>
    <xf numFmtId="164" fontId="4" fillId="0" borderId="2" xfId="1" applyNumberFormat="1" applyFont="1" applyBorder="1"/>
    <xf numFmtId="0" fontId="0" fillId="0" borderId="0" xfId="0" quotePrefix="1"/>
    <xf numFmtId="0" fontId="4" fillId="0" borderId="0" xfId="0" quotePrefix="1" applyFont="1"/>
    <xf numFmtId="0" fontId="5" fillId="0" borderId="0" xfId="0" applyFont="1"/>
    <xf numFmtId="173" fontId="5" fillId="0" borderId="0" xfId="0" applyNumberFormat="1" applyFont="1"/>
    <xf numFmtId="0" fontId="6" fillId="0" borderId="0" xfId="3" applyAlignment="1" applyProtection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3" fillId="2" borderId="13" xfId="1" applyNumberFormat="1" applyFont="1" applyFill="1" applyBorder="1"/>
    <xf numFmtId="164" fontId="4" fillId="0" borderId="11" xfId="1" applyNumberFormat="1" applyFont="1" applyBorder="1"/>
    <xf numFmtId="164" fontId="4" fillId="0" borderId="12" xfId="1" applyNumberFormat="1" applyFont="1" applyBorder="1"/>
    <xf numFmtId="165" fontId="3" fillId="2" borderId="14" xfId="2" applyNumberFormat="1" applyFont="1" applyFill="1" applyBorder="1"/>
    <xf numFmtId="164" fontId="4" fillId="0" borderId="13" xfId="1" applyNumberFormat="1" applyFont="1" applyBorder="1"/>
    <xf numFmtId="164" fontId="4" fillId="0" borderId="15" xfId="1" applyNumberFormat="1" applyFont="1" applyBorder="1"/>
    <xf numFmtId="164" fontId="0" fillId="0" borderId="15" xfId="1" applyNumberFormat="1" applyFont="1" applyBorder="1"/>
    <xf numFmtId="0" fontId="3" fillId="0" borderId="12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4" fillId="0" borderId="12" xfId="0" applyFont="1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inance.yahoo.com/m5?a=1&amp;s=USD&amp;t=CAD&amp;c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tabSelected="1" workbookViewId="0">
      <selection activeCell="I12" sqref="I12"/>
    </sheetView>
  </sheetViews>
  <sheetFormatPr defaultRowHeight="12.75" x14ac:dyDescent="0.2"/>
  <cols>
    <col min="1" max="1" width="52.7109375" customWidth="1"/>
    <col min="2" max="2" width="3.7109375" customWidth="1"/>
    <col min="3" max="3" width="14.7109375" hidden="1" customWidth="1"/>
    <col min="4" max="4" width="3.42578125" hidden="1" customWidth="1"/>
    <col min="5" max="5" width="10.85546875" hidden="1" customWidth="1"/>
    <col min="6" max="6" width="9.140625" hidden="1" customWidth="1"/>
    <col min="7" max="7" width="13" customWidth="1"/>
    <col min="8" max="8" width="4.85546875" customWidth="1"/>
    <col min="9" max="9" width="13" bestFit="1" customWidth="1"/>
    <col min="16" max="16" width="10" bestFit="1" customWidth="1"/>
  </cols>
  <sheetData>
    <row r="1" spans="1:16" s="1" customFormat="1" ht="23.25" x14ac:dyDescent="0.35">
      <c r="A1" s="1" t="s">
        <v>3</v>
      </c>
    </row>
    <row r="2" spans="1:16" s="1" customFormat="1" ht="23.25" x14ac:dyDescent="0.35">
      <c r="A2" s="1" t="s">
        <v>13</v>
      </c>
      <c r="M2" s="22" t="s">
        <v>10</v>
      </c>
      <c r="P2" s="23">
        <v>1.5772999999999999</v>
      </c>
    </row>
    <row r="3" spans="1:16" ht="40.5" customHeight="1" x14ac:dyDescent="0.2">
      <c r="P3" s="24" t="s">
        <v>11</v>
      </c>
    </row>
    <row r="4" spans="1:16" ht="15.75" x14ac:dyDescent="0.25">
      <c r="B4" s="13"/>
    </row>
    <row r="5" spans="1:16" s="5" customFormat="1" ht="15.75" x14ac:dyDescent="0.25">
      <c r="A5" s="4" t="s">
        <v>0</v>
      </c>
      <c r="B5" s="4"/>
      <c r="C5" s="11">
        <v>36817</v>
      </c>
      <c r="E5" s="11">
        <v>36836</v>
      </c>
      <c r="G5" s="11">
        <v>37072</v>
      </c>
      <c r="I5" s="11">
        <v>37162</v>
      </c>
    </row>
    <row r="6" spans="1:16" x14ac:dyDescent="0.2">
      <c r="A6" s="2" t="s">
        <v>5</v>
      </c>
      <c r="B6" s="3"/>
      <c r="C6" s="6"/>
      <c r="E6" s="6"/>
      <c r="G6" s="25">
        <v>98.9</v>
      </c>
      <c r="I6" s="25">
        <f>(224-75.4-74)/P2</f>
        <v>47.296012172700181</v>
      </c>
      <c r="J6" s="20" t="s">
        <v>9</v>
      </c>
    </row>
    <row r="7" spans="1:16" x14ac:dyDescent="0.2">
      <c r="A7" s="2" t="s">
        <v>6</v>
      </c>
      <c r="B7" s="3"/>
      <c r="C7" s="6"/>
      <c r="E7" s="6"/>
      <c r="G7" s="26">
        <v>98.9</v>
      </c>
      <c r="I7" s="33">
        <f>(224-75.4-74)/P2</f>
        <v>47.296012172700181</v>
      </c>
      <c r="J7" s="20" t="s">
        <v>9</v>
      </c>
    </row>
    <row r="8" spans="1:16" s="5" customFormat="1" ht="15.75" x14ac:dyDescent="0.25">
      <c r="A8" s="7" t="s">
        <v>1</v>
      </c>
      <c r="B8" s="9"/>
      <c r="C8" s="9"/>
      <c r="D8" s="9"/>
      <c r="E8" s="9"/>
      <c r="F8" s="9"/>
      <c r="G8" s="27">
        <f>SUM(G6:G7)</f>
        <v>197.8</v>
      </c>
      <c r="H8" s="34"/>
      <c r="I8" s="27">
        <f>SUM(I6:I7)</f>
        <v>94.592024345400361</v>
      </c>
    </row>
    <row r="9" spans="1:16" s="5" customFormat="1" ht="15" x14ac:dyDescent="0.2">
      <c r="A9" s="14" t="s">
        <v>8</v>
      </c>
      <c r="B9" s="15"/>
      <c r="C9" s="16">
        <v>56</v>
      </c>
      <c r="D9" s="18"/>
      <c r="E9" s="16">
        <v>56</v>
      </c>
      <c r="F9" s="18"/>
      <c r="G9" s="28">
        <v>56</v>
      </c>
      <c r="H9" s="35"/>
      <c r="I9" s="28">
        <v>56</v>
      </c>
    </row>
    <row r="10" spans="1:16" s="5" customFormat="1" ht="15" x14ac:dyDescent="0.2">
      <c r="A10" s="17" t="s">
        <v>15</v>
      </c>
      <c r="B10" s="18"/>
      <c r="C10" s="19"/>
      <c r="D10" s="18"/>
      <c r="E10" s="19"/>
      <c r="F10" s="18"/>
      <c r="G10" s="29">
        <v>7.9</v>
      </c>
      <c r="H10" s="35"/>
      <c r="I10" s="29">
        <v>7.9</v>
      </c>
    </row>
    <row r="11" spans="1:16" s="5" customFormat="1" ht="15" x14ac:dyDescent="0.2">
      <c r="A11" s="17" t="s">
        <v>12</v>
      </c>
      <c r="B11" s="18"/>
      <c r="C11" s="19"/>
      <c r="D11" s="18"/>
      <c r="E11" s="19"/>
      <c r="F11" s="18"/>
      <c r="G11" s="29">
        <v>7.3</v>
      </c>
      <c r="H11" s="35"/>
      <c r="I11" s="29">
        <v>7.3</v>
      </c>
    </row>
    <row r="12" spans="1:16" s="5" customFormat="1" ht="15" x14ac:dyDescent="0.2">
      <c r="A12" s="17" t="s">
        <v>2</v>
      </c>
      <c r="B12" s="18"/>
      <c r="C12" s="19"/>
      <c r="E12" s="19"/>
      <c r="G12" s="29">
        <v>12.4</v>
      </c>
      <c r="H12" s="36"/>
      <c r="I12" s="32">
        <f>23.4+12.8-23.8+41.4+71.6</f>
        <v>125.39999999999999</v>
      </c>
      <c r="J12" s="21"/>
    </row>
    <row r="13" spans="1:16" s="5" customFormat="1" ht="15.75" x14ac:dyDescent="0.25">
      <c r="A13" s="7" t="s">
        <v>7</v>
      </c>
      <c r="B13" s="9"/>
      <c r="C13" s="9"/>
      <c r="D13" s="9"/>
      <c r="E13" s="9"/>
      <c r="F13" s="9"/>
      <c r="G13" s="27">
        <f>SUM(G9:G12)</f>
        <v>83.600000000000009</v>
      </c>
      <c r="H13" s="34"/>
      <c r="I13" s="27">
        <f>SUM(I9:I12)</f>
        <v>196.6</v>
      </c>
    </row>
    <row r="14" spans="1:16" s="5" customFormat="1" ht="15" x14ac:dyDescent="0.2">
      <c r="A14" s="17"/>
      <c r="B14" s="18"/>
      <c r="C14" s="19"/>
      <c r="E14" s="19"/>
      <c r="G14" s="29"/>
      <c r="H14" s="37"/>
      <c r="I14" s="31"/>
    </row>
    <row r="15" spans="1:16" s="5" customFormat="1" ht="16.5" thickBot="1" x14ac:dyDescent="0.3">
      <c r="A15" s="8" t="s">
        <v>4</v>
      </c>
      <c r="B15" s="10"/>
      <c r="C15" s="10"/>
      <c r="D15" s="10"/>
      <c r="E15" s="10"/>
      <c r="F15" s="10"/>
      <c r="G15" s="30">
        <f>G8+G13</f>
        <v>281.40000000000003</v>
      </c>
      <c r="H15" s="34"/>
      <c r="I15" s="30">
        <f>+I13+I8</f>
        <v>291.19202434540034</v>
      </c>
    </row>
    <row r="16" spans="1:16" ht="13.5" thickTop="1" x14ac:dyDescent="0.2"/>
    <row r="18" spans="1:1" x14ac:dyDescent="0.2">
      <c r="A18" t="s">
        <v>16</v>
      </c>
    </row>
    <row r="19" spans="1:1" x14ac:dyDescent="0.2">
      <c r="A19" t="s">
        <v>14</v>
      </c>
    </row>
    <row r="23" spans="1:1" x14ac:dyDescent="0.2">
      <c r="A23" s="12">
        <f ca="1">NOW()</f>
        <v>37179.476727199071</v>
      </c>
    </row>
  </sheetData>
  <phoneticPr fontId="0" type="noConversion"/>
  <hyperlinks>
    <hyperlink ref="P3" r:id="rId1"/>
  </hyperlinks>
  <pageMargins left="0.75" right="0.75" top="1" bottom="1" header="0.5" footer="0.5"/>
  <pageSetup orientation="landscape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D</vt:lpstr>
      <vt:lpstr>'Schedule D'!Print_Area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Jan Havlíček</cp:lastModifiedBy>
  <cp:lastPrinted>2001-10-15T16:28:45Z</cp:lastPrinted>
  <dcterms:created xsi:type="dcterms:W3CDTF">2000-08-17T18:12:33Z</dcterms:created>
  <dcterms:modified xsi:type="dcterms:W3CDTF">2023-09-16T22:21:47Z</dcterms:modified>
</cp:coreProperties>
</file>