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39D2FF2-7520-405C-B22B-9AE7CBC61DD7}" xr6:coauthVersionLast="47" xr6:coauthVersionMax="47" xr10:uidLastSave="{00000000-0000-0000-0000-000000000000}"/>
  <bookViews>
    <workbookView xWindow="-120" yWindow="-120" windowWidth="38640" windowHeight="15720" activeTab="1"/>
  </bookViews>
  <sheets>
    <sheet name="Instructions" sheetId="3" r:id="rId1"/>
    <sheet name="West Power Position" sheetId="2" r:id="rId2"/>
    <sheet name="West Position" sheetId="1" r:id="rId3"/>
    <sheet name="Alberta Position" sheetId="4" r:id="rId4"/>
  </sheets>
  <externalReferences>
    <externalReference r:id="rId5"/>
    <externalReference r:id="rId6"/>
  </externalReferences>
  <definedNames>
    <definedName name="CurveDate">#REF!</definedName>
    <definedName name="DailyFileFolder">'West Power Position'!$B$5</definedName>
    <definedName name="DailyFilePath" localSheetId="3">'[2]Alberta Power Position'!#REF!</definedName>
    <definedName name="DailyFilePath">'West Power Position'!#REF!</definedName>
    <definedName name="_xlnm.Database">'West Power Position'!$B$4</definedName>
    <definedName name="DateToday">#REF!</definedName>
    <definedName name="IRFirstMonth">#REF!</definedName>
    <definedName name="myRange" localSheetId="3">'Alberta Position'!$C$2:$FV$9</definedName>
    <definedName name="myRange">'West Position'!$C$2:$FV$10</definedName>
    <definedName name="nr_west_pow_pos">'West Power Position'!$A$9:$P$71</definedName>
    <definedName name="OffPeakDelta" localSheetId="3">'Alberta Position'!$C$15:$FV$21</definedName>
    <definedName name="OffPeakDelta">'West Position'!$C$15:$FV$22</definedName>
    <definedName name="Password">'West Power Position'!$B$3</definedName>
    <definedName name="PeakDelta" localSheetId="3">'Alberta Position'!$C$3:$FV$9</definedName>
    <definedName name="PeakDelta">'West Position'!$C$3:$FV$10</definedName>
    <definedName name="PriceFolder">'West Power Position'!$B$6</definedName>
    <definedName name="ReportDate">'West Power Position'!$A$10</definedName>
    <definedName name="USER">'West Power Position'!$B$2</definedName>
    <definedName name="USERNAME">'West Power Position'!$B$2</definedName>
  </definedNames>
  <calcPr calcId="0"/>
</workbook>
</file>

<file path=xl/calcChain.xml><?xml version="1.0" encoding="utf-8"?>
<calcChain xmlns="http://schemas.openxmlformats.org/spreadsheetml/2006/main">
  <c r="C6" i="4" l="1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EW6" i="4"/>
  <c r="EX6" i="4"/>
  <c r="EY6" i="4"/>
  <c r="EZ6" i="4"/>
  <c r="FA6" i="4"/>
  <c r="FB6" i="4"/>
  <c r="FC6" i="4"/>
  <c r="FD6" i="4"/>
  <c r="FE6" i="4"/>
  <c r="FF6" i="4"/>
  <c r="FG6" i="4"/>
  <c r="FH6" i="4"/>
  <c r="FI6" i="4"/>
  <c r="FJ6" i="4"/>
  <c r="FK6" i="4"/>
  <c r="FL6" i="4"/>
  <c r="FM6" i="4"/>
  <c r="FN6" i="4"/>
  <c r="FO6" i="4"/>
  <c r="FP6" i="4"/>
  <c r="FQ6" i="4"/>
  <c r="FR6" i="4"/>
  <c r="FS6" i="4"/>
  <c r="FT6" i="4"/>
  <c r="FU6" i="4"/>
  <c r="FV6" i="4"/>
  <c r="FW6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DD18" i="4"/>
  <c r="DE18" i="4"/>
  <c r="DF18" i="4"/>
  <c r="DG18" i="4"/>
  <c r="DH18" i="4"/>
  <c r="DI18" i="4"/>
  <c r="DJ18" i="4"/>
  <c r="DK18" i="4"/>
  <c r="DL18" i="4"/>
  <c r="DM18" i="4"/>
  <c r="DN18" i="4"/>
  <c r="DO18" i="4"/>
  <c r="DP18" i="4"/>
  <c r="DQ18" i="4"/>
  <c r="DR18" i="4"/>
  <c r="DS18" i="4"/>
  <c r="DT18" i="4"/>
  <c r="DU18" i="4"/>
  <c r="DV18" i="4"/>
  <c r="DW18" i="4"/>
  <c r="DX18" i="4"/>
  <c r="DY18" i="4"/>
  <c r="DZ18" i="4"/>
  <c r="EA18" i="4"/>
  <c r="EB18" i="4"/>
  <c r="EC18" i="4"/>
  <c r="ED18" i="4"/>
  <c r="EE18" i="4"/>
  <c r="EF18" i="4"/>
  <c r="EG18" i="4"/>
  <c r="EH18" i="4"/>
  <c r="EI18" i="4"/>
  <c r="EJ18" i="4"/>
  <c r="EK18" i="4"/>
  <c r="EL18" i="4"/>
  <c r="EM18" i="4"/>
  <c r="EN18" i="4"/>
  <c r="EO18" i="4"/>
  <c r="EP18" i="4"/>
  <c r="EQ18" i="4"/>
  <c r="ER18" i="4"/>
  <c r="ES18" i="4"/>
  <c r="ET18" i="4"/>
  <c r="EU18" i="4"/>
  <c r="EV18" i="4"/>
  <c r="EW18" i="4"/>
  <c r="EX18" i="4"/>
  <c r="EY18" i="4"/>
  <c r="EZ18" i="4"/>
  <c r="FA18" i="4"/>
  <c r="FB18" i="4"/>
  <c r="FC18" i="4"/>
  <c r="FD18" i="4"/>
  <c r="FE18" i="4"/>
  <c r="FF18" i="4"/>
  <c r="FG18" i="4"/>
  <c r="FH18" i="4"/>
  <c r="FI18" i="4"/>
  <c r="FJ18" i="4"/>
  <c r="FK18" i="4"/>
  <c r="FL18" i="4"/>
  <c r="FM18" i="4"/>
  <c r="FN18" i="4"/>
  <c r="FO18" i="4"/>
  <c r="FP18" i="4"/>
  <c r="FQ18" i="4"/>
  <c r="FR18" i="4"/>
  <c r="FS18" i="4"/>
  <c r="FT18" i="4"/>
  <c r="FU18" i="4"/>
  <c r="FV18" i="4"/>
  <c r="FW18" i="4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B67" i="2"/>
  <c r="D67" i="2"/>
  <c r="P67" i="2"/>
  <c r="B70" i="2"/>
  <c r="C70" i="2"/>
  <c r="D70" i="2"/>
  <c r="E70" i="2"/>
  <c r="F70" i="2"/>
  <c r="G70" i="2"/>
  <c r="H70" i="2"/>
  <c r="I70" i="2"/>
  <c r="L70" i="2"/>
  <c r="M70" i="2"/>
  <c r="N70" i="2"/>
  <c r="O70" i="2"/>
  <c r="P70" i="2"/>
</calcChain>
</file>

<file path=xl/sharedStrings.xml><?xml version="1.0" encoding="utf-8"?>
<sst xmlns="http://schemas.openxmlformats.org/spreadsheetml/2006/main" count="909" uniqueCount="60">
  <si>
    <t>Region</t>
  </si>
  <si>
    <t>Peak Delta</t>
  </si>
  <si>
    <t>Total</t>
  </si>
  <si>
    <t>MID-COLUMBIA</t>
  </si>
  <si>
    <t>NP15</t>
  </si>
  <si>
    <t>ROCKIES</t>
  </si>
  <si>
    <t>SP15</t>
  </si>
  <si>
    <t>ZP26</t>
  </si>
  <si>
    <t xml:space="preserve">Grand Total: </t>
  </si>
  <si>
    <t>Off peak</t>
  </si>
  <si>
    <t>WEST POSITION</t>
  </si>
  <si>
    <t>Total-00</t>
  </si>
  <si>
    <t>Q1-01</t>
  </si>
  <si>
    <t>Q3-01</t>
  </si>
  <si>
    <t>Q2-01</t>
  </si>
  <si>
    <t>Q4-01</t>
  </si>
  <si>
    <t>Total-01</t>
  </si>
  <si>
    <t>2002-2015</t>
  </si>
  <si>
    <t>Q1</t>
  </si>
  <si>
    <t>Q2</t>
  </si>
  <si>
    <t>Q3</t>
  </si>
  <si>
    <t>Q4</t>
  </si>
  <si>
    <t xml:space="preserve">All Years </t>
  </si>
  <si>
    <t>Peak</t>
  </si>
  <si>
    <t>Off-peak</t>
  </si>
  <si>
    <t>Grand Total</t>
  </si>
  <si>
    <t>total</t>
  </si>
  <si>
    <t>Gas position contracts</t>
  </si>
  <si>
    <t>Sumas (Daily)</t>
  </si>
  <si>
    <t>Gas position MMBTU's</t>
  </si>
  <si>
    <t>COB</t>
  </si>
  <si>
    <t>Palo Verde</t>
  </si>
  <si>
    <t>All positions are PV'd</t>
  </si>
  <si>
    <t>Instructions:</t>
  </si>
  <si>
    <t>WSCC-N</t>
  </si>
  <si>
    <t>WSCC-S</t>
  </si>
  <si>
    <t>Off-Peak Delta</t>
  </si>
  <si>
    <t>Total-02</t>
  </si>
  <si>
    <t>Total-03</t>
  </si>
  <si>
    <t>2004-2015</t>
  </si>
  <si>
    <t>`</t>
  </si>
  <si>
    <t>zp</t>
  </si>
  <si>
    <t>Username:</t>
  </si>
  <si>
    <t>Password:</t>
  </si>
  <si>
    <t>Database:</t>
  </si>
  <si>
    <t xml:space="preserve">3)The first page has links that pull the data the way Tim wants to see it.  </t>
  </si>
  <si>
    <t>4) Click  "Publish West Power Position". The daily position by date is emailed to Kimberly Hillis.</t>
  </si>
  <si>
    <t xml:space="preserve">    If the report date is not current day, message will pop up. Click "Yes" to change the report day to current day, otherwise click "No".</t>
  </si>
  <si>
    <t xml:space="preserve">2) Click "Fetch Positions" button. </t>
  </si>
  <si>
    <t xml:space="preserve">    The program will fetch West positions,   then save as west position (date) in the daily position and/or price folder.</t>
  </si>
  <si>
    <t xml:space="preserve">    If UserName and Password has not been filled at sheet "West Power Position", </t>
  </si>
  <si>
    <t xml:space="preserve">    then  EnPower Database login window pop out, enter user name and password and click "Ok" to continue or "Cancle" to stop.</t>
  </si>
  <si>
    <t>Price Folder</t>
  </si>
  <si>
    <t>Daily Position Folder</t>
  </si>
  <si>
    <t>pwrprodn_ded</t>
  </si>
  <si>
    <t>1)  Open West Power Position tab</t>
  </si>
  <si>
    <t>C:\</t>
  </si>
  <si>
    <t>ALBERTA</t>
  </si>
  <si>
    <t>ALBERTA POSITION</t>
  </si>
  <si>
    <t>ALBERTA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</si>
</sst>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name val="Times New Roman"/>
      <family val="1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3" fontId="0" fillId="0" borderId="0" xfId="0" applyNumberFormat="1"/>
    <xf numFmtId="4" fontId="0" fillId="0" borderId="0" xfId="0" applyNumberFormat="1"/>
    <xf numFmtId="0" fontId="6" fillId="0" borderId="1" xfId="0" applyFont="1" applyFill="1" applyBorder="1" applyAlignment="1">
      <alignment horizontal="right"/>
    </xf>
    <xf numFmtId="0" fontId="5" fillId="0" borderId="0" xfId="0" applyFont="1" applyFill="1"/>
    <xf numFmtId="0" fontId="1" fillId="0" borderId="0" xfId="0" applyFont="1" applyFill="1"/>
    <xf numFmtId="0" fontId="2" fillId="0" borderId="0" xfId="0" applyFont="1" applyFill="1" applyBorder="1"/>
    <xf numFmtId="0" fontId="1" fillId="0" borderId="0" xfId="0" applyFont="1" applyFill="1" applyBorder="1"/>
    <xf numFmtId="17" fontId="2" fillId="0" borderId="2" xfId="0" applyNumberFormat="1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6" fillId="0" borderId="0" xfId="0" applyFont="1" applyFill="1" applyBorder="1" applyAlignment="1">
      <alignment horizontal="right"/>
    </xf>
    <xf numFmtId="14" fontId="1" fillId="0" borderId="0" xfId="0" applyNumberFormat="1" applyFont="1" applyFill="1" applyBorder="1"/>
    <xf numFmtId="3" fontId="1" fillId="0" borderId="0" xfId="0" applyNumberFormat="1" applyFont="1" applyFill="1" applyBorder="1"/>
    <xf numFmtId="3" fontId="1" fillId="0" borderId="4" xfId="0" applyNumberFormat="1" applyFont="1" applyFill="1" applyBorder="1"/>
    <xf numFmtId="3" fontId="1" fillId="0" borderId="5" xfId="0" applyNumberFormat="1" applyFont="1" applyFill="1" applyBorder="1"/>
    <xf numFmtId="3" fontId="1" fillId="0" borderId="6" xfId="0" applyNumberFormat="1" applyFont="1" applyFill="1" applyBorder="1"/>
    <xf numFmtId="3" fontId="1" fillId="0" borderId="7" xfId="0" applyNumberFormat="1" applyFont="1" applyFill="1" applyBorder="1"/>
    <xf numFmtId="3" fontId="2" fillId="0" borderId="3" xfId="0" applyNumberFormat="1" applyFont="1" applyFill="1" applyBorder="1"/>
    <xf numFmtId="3" fontId="2" fillId="0" borderId="2" xfId="0" applyNumberFormat="1" applyFont="1" applyFill="1" applyBorder="1"/>
    <xf numFmtId="0" fontId="2" fillId="0" borderId="0" xfId="0" applyFont="1" applyFill="1"/>
    <xf numFmtId="0" fontId="2" fillId="0" borderId="8" xfId="0" applyFont="1" applyFill="1" applyBorder="1"/>
    <xf numFmtId="17" fontId="2" fillId="0" borderId="9" xfId="0" applyNumberFormat="1" applyFont="1" applyFill="1" applyBorder="1"/>
    <xf numFmtId="0" fontId="2" fillId="0" borderId="10" xfId="0" applyFont="1" applyFill="1" applyBorder="1"/>
    <xf numFmtId="0" fontId="2" fillId="0" borderId="11" xfId="0" applyFont="1" applyFill="1" applyBorder="1"/>
    <xf numFmtId="0" fontId="2" fillId="0" borderId="12" xfId="0" applyFont="1" applyFill="1" applyBorder="1"/>
    <xf numFmtId="3" fontId="2" fillId="0" borderId="13" xfId="0" applyNumberFormat="1" applyFont="1" applyFill="1" applyBorder="1"/>
    <xf numFmtId="3" fontId="1" fillId="0" borderId="14" xfId="0" applyNumberFormat="1" applyFont="1" applyFill="1" applyBorder="1"/>
    <xf numFmtId="3" fontId="1" fillId="0" borderId="15" xfId="0" applyNumberFormat="1" applyFont="1" applyFill="1" applyBorder="1"/>
    <xf numFmtId="0" fontId="4" fillId="0" borderId="0" xfId="0" applyFont="1" applyFill="1"/>
    <xf numFmtId="0" fontId="0" fillId="0" borderId="0" xfId="0" applyFill="1"/>
    <xf numFmtId="0" fontId="2" fillId="0" borderId="16" xfId="0" applyFont="1" applyFill="1" applyBorder="1"/>
    <xf numFmtId="3" fontId="1" fillId="0" borderId="17" xfId="0" applyNumberFormat="1" applyFont="1" applyFill="1" applyBorder="1"/>
    <xf numFmtId="3" fontId="2" fillId="0" borderId="0" xfId="0" applyNumberFormat="1" applyFont="1" applyFill="1" applyBorder="1"/>
    <xf numFmtId="3" fontId="2" fillId="0" borderId="17" xfId="0" applyNumberFormat="1" applyFont="1" applyFill="1" applyBorder="1"/>
    <xf numFmtId="3" fontId="2" fillId="0" borderId="5" xfId="0" applyNumberFormat="1" applyFont="1" applyFill="1" applyBorder="1"/>
    <xf numFmtId="3" fontId="2" fillId="0" borderId="7" xfId="0" applyNumberFormat="1" applyFont="1" applyFill="1" applyBorder="1"/>
    <xf numFmtId="3" fontId="2" fillId="0" borderId="16" xfId="0" applyNumberFormat="1" applyFont="1" applyFill="1" applyBorder="1"/>
    <xf numFmtId="0" fontId="5" fillId="0" borderId="0" xfId="0" applyFont="1" applyFill="1" applyAlignment="1">
      <alignment horizontal="right"/>
    </xf>
    <xf numFmtId="0" fontId="6" fillId="0" borderId="0" xfId="0" applyFont="1" applyFill="1"/>
    <xf numFmtId="0" fontId="3" fillId="0" borderId="0" xfId="0" applyFont="1" applyFill="1"/>
    <xf numFmtId="0" fontId="2" fillId="0" borderId="18" xfId="0" applyFont="1" applyFill="1" applyBorder="1"/>
    <xf numFmtId="3" fontId="1" fillId="0" borderId="19" xfId="0" applyNumberFormat="1" applyFont="1" applyFill="1" applyBorder="1"/>
    <xf numFmtId="3" fontId="2" fillId="0" borderId="19" xfId="0" applyNumberFormat="1" applyFont="1" applyFill="1" applyBorder="1"/>
    <xf numFmtId="3" fontId="2" fillId="0" borderId="15" xfId="0" applyNumberFormat="1" applyFont="1" applyFill="1" applyBorder="1"/>
    <xf numFmtId="3" fontId="2" fillId="0" borderId="18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</xdr:row>
          <xdr:rowOff>19050</xdr:rowOff>
        </xdr:from>
        <xdr:to>
          <xdr:col>10</xdr:col>
          <xdr:colOff>457200</xdr:colOff>
          <xdr:row>3</xdr:row>
          <xdr:rowOff>85725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AAD2537B-1CDC-22BC-F254-CB4F97CC7F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Power Position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</xdr:row>
          <xdr:rowOff>9525</xdr:rowOff>
        </xdr:from>
        <xdr:to>
          <xdr:col>7</xdr:col>
          <xdr:colOff>9525</xdr:colOff>
          <xdr:row>3</xdr:row>
          <xdr:rowOff>104775</xdr:rowOff>
        </xdr:to>
        <xdr:sp macro="" textlink="">
          <xdr:nvSpPr>
            <xdr:cNvPr id="2056" name="CommandButton1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52047C57-C71A-0DE1-3D26-1E08FD265D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RISKMGMT/Monica's%20risk%20projects/Alberta%20posi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WestPowerPosition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Alberta Power Position"/>
      <sheetName val="Alberta Position"/>
    </sheetNames>
    <sheetDataSet>
      <sheetData sheetId="0" refreshError="1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E10"/>
  <sheetViews>
    <sheetView workbookViewId="0"/>
  </sheetViews>
  <sheetFormatPr defaultRowHeight="12.75" x14ac:dyDescent="0.2"/>
  <sheetData>
    <row r="1" spans="2:5" x14ac:dyDescent="0.2">
      <c r="B1" t="s">
        <v>33</v>
      </c>
      <c r="D1" s="1">
        <v>36836</v>
      </c>
    </row>
    <row r="3" spans="2:5" x14ac:dyDescent="0.2">
      <c r="B3" t="s">
        <v>55</v>
      </c>
    </row>
    <row r="4" spans="2:5" x14ac:dyDescent="0.2">
      <c r="B4" t="s">
        <v>48</v>
      </c>
    </row>
    <row r="5" spans="2:5" x14ac:dyDescent="0.2">
      <c r="B5" t="s">
        <v>47</v>
      </c>
    </row>
    <row r="6" spans="2:5" x14ac:dyDescent="0.2">
      <c r="B6" t="s">
        <v>50</v>
      </c>
    </row>
    <row r="7" spans="2:5" x14ac:dyDescent="0.2">
      <c r="B7" t="s">
        <v>51</v>
      </c>
    </row>
    <row r="8" spans="2:5" x14ac:dyDescent="0.2">
      <c r="B8" t="s">
        <v>49</v>
      </c>
    </row>
    <row r="9" spans="2:5" x14ac:dyDescent="0.2">
      <c r="B9" t="s">
        <v>45</v>
      </c>
    </row>
    <row r="10" spans="2:5" x14ac:dyDescent="0.2">
      <c r="B10" s="3" t="s">
        <v>46</v>
      </c>
      <c r="C10" s="2"/>
      <c r="D10" s="2"/>
      <c r="E10" s="2"/>
    </row>
  </sheetData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P78"/>
  <sheetViews>
    <sheetView tabSelected="1" zoomScaleNormal="100" workbookViewId="0">
      <selection activeCell="B19" sqref="B19"/>
    </sheetView>
  </sheetViews>
  <sheetFormatPr defaultRowHeight="12.75" x14ac:dyDescent="0.2"/>
  <cols>
    <col min="1" max="1" width="18.140625" style="33" customWidth="1"/>
    <col min="2" max="2" width="9.85546875" style="33" customWidth="1"/>
    <col min="3" max="3" width="9.85546875" style="33" hidden="1" customWidth="1"/>
    <col min="4" max="4" width="11.42578125" style="33" hidden="1" customWidth="1"/>
    <col min="5" max="5" width="12.85546875" style="33" customWidth="1"/>
    <col min="6" max="7" width="10.7109375" style="33" customWidth="1"/>
    <col min="8" max="8" width="10.28515625" style="33" customWidth="1"/>
    <col min="9" max="9" width="11.28515625" style="33" customWidth="1"/>
    <col min="10" max="10" width="11" style="33" customWidth="1"/>
    <col min="11" max="11" width="10.5703125" style="33" customWidth="1"/>
    <col min="12" max="12" width="10.140625" style="33" customWidth="1"/>
    <col min="13" max="13" width="11.85546875" style="33" customWidth="1"/>
    <col min="14" max="14" width="13.140625" style="33" customWidth="1"/>
    <col min="15" max="15" width="10.28515625" style="33" customWidth="1"/>
    <col min="16" max="16" width="12.28515625" style="33" customWidth="1"/>
    <col min="17" max="16384" width="9.140625" style="33"/>
  </cols>
  <sheetData>
    <row r="1" spans="1:16" s="43" customFormat="1" x14ac:dyDescent="0.2">
      <c r="A1" s="41"/>
      <c r="B1" s="42"/>
      <c r="C1" s="42"/>
      <c r="D1" s="42"/>
      <c r="E1" s="42"/>
      <c r="F1" s="42"/>
      <c r="G1" s="42"/>
      <c r="H1" s="42"/>
      <c r="I1" s="42"/>
    </row>
    <row r="2" spans="1:16" s="43" customFormat="1" x14ac:dyDescent="0.2">
      <c r="A2" s="6" t="s">
        <v>42</v>
      </c>
      <c r="B2" s="7"/>
      <c r="C2" s="42"/>
      <c r="D2" s="42"/>
      <c r="E2" s="42"/>
      <c r="F2" s="42"/>
      <c r="G2" s="42"/>
      <c r="H2" s="42"/>
      <c r="I2" s="42"/>
    </row>
    <row r="3" spans="1:16" s="43" customFormat="1" x14ac:dyDescent="0.2">
      <c r="A3" s="6" t="s">
        <v>43</v>
      </c>
      <c r="B3" s="7"/>
      <c r="C3" s="42"/>
      <c r="D3" s="42"/>
      <c r="E3" s="42"/>
      <c r="F3" s="42"/>
      <c r="G3" s="42"/>
      <c r="H3" s="42"/>
      <c r="I3" s="42"/>
    </row>
    <row r="4" spans="1:16" s="43" customFormat="1" x14ac:dyDescent="0.2">
      <c r="A4" s="6" t="s">
        <v>44</v>
      </c>
      <c r="B4" s="7" t="s">
        <v>54</v>
      </c>
      <c r="C4" s="42"/>
      <c r="D4" s="42"/>
      <c r="E4" s="42"/>
      <c r="F4" s="42"/>
      <c r="G4" s="42"/>
      <c r="H4" s="42"/>
      <c r="I4" s="42"/>
    </row>
    <row r="5" spans="1:16" s="43" customFormat="1" x14ac:dyDescent="0.2">
      <c r="A5" s="6" t="s">
        <v>53</v>
      </c>
      <c r="B5" s="7" t="s">
        <v>56</v>
      </c>
      <c r="C5" s="42"/>
      <c r="D5" s="42"/>
      <c r="E5" s="42"/>
      <c r="F5" s="42"/>
      <c r="G5" s="42"/>
      <c r="H5" s="42"/>
      <c r="I5" s="42"/>
    </row>
    <row r="6" spans="1:16" s="43" customFormat="1" x14ac:dyDescent="0.2">
      <c r="A6" s="6" t="s">
        <v>52</v>
      </c>
      <c r="B6" s="7"/>
      <c r="C6" s="42"/>
      <c r="D6" s="42"/>
      <c r="E6" s="42"/>
      <c r="F6" s="42"/>
      <c r="G6" s="42"/>
      <c r="H6" s="42"/>
      <c r="I6" s="42"/>
    </row>
    <row r="7" spans="1:16" s="43" customFormat="1" x14ac:dyDescent="0.2">
      <c r="A7" s="14"/>
      <c r="B7" s="7"/>
      <c r="C7" s="42"/>
      <c r="D7" s="42"/>
      <c r="E7" s="42"/>
      <c r="F7" s="42"/>
      <c r="G7" s="42"/>
      <c r="H7" s="42"/>
      <c r="I7" s="42"/>
    </row>
    <row r="8" spans="1:16" s="8" customFormat="1" ht="12" x14ac:dyDescent="0.2">
      <c r="A8" s="9" t="s">
        <v>10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6" s="8" customFormat="1" thickBot="1" x14ac:dyDescent="0.25">
      <c r="A9" s="10" t="s">
        <v>32</v>
      </c>
      <c r="B9" s="9" t="s">
        <v>22</v>
      </c>
      <c r="C9" s="9">
        <v>2000</v>
      </c>
      <c r="D9" s="9"/>
      <c r="E9" s="9"/>
      <c r="F9" s="9">
        <v>2001</v>
      </c>
      <c r="G9" s="9"/>
      <c r="H9" s="9"/>
      <c r="I9" s="9"/>
      <c r="J9" s="9">
        <v>2002</v>
      </c>
      <c r="K9" s="9">
        <v>2003</v>
      </c>
      <c r="L9" s="9"/>
      <c r="M9" s="9"/>
      <c r="N9" s="9" t="s">
        <v>39</v>
      </c>
      <c r="O9" s="9"/>
      <c r="P9" s="9"/>
    </row>
    <row r="10" spans="1:16" s="8" customFormat="1" thickBot="1" x14ac:dyDescent="0.25">
      <c r="A10" s="15">
        <v>36965</v>
      </c>
      <c r="B10" s="44" t="s">
        <v>26</v>
      </c>
      <c r="C10" s="11">
        <v>36861</v>
      </c>
      <c r="D10" s="12" t="s">
        <v>11</v>
      </c>
      <c r="E10" s="13" t="s">
        <v>12</v>
      </c>
      <c r="F10" s="12" t="s">
        <v>14</v>
      </c>
      <c r="G10" s="12" t="s">
        <v>13</v>
      </c>
      <c r="H10" s="12" t="s">
        <v>15</v>
      </c>
      <c r="I10" s="34" t="s">
        <v>16</v>
      </c>
      <c r="J10" s="44" t="s">
        <v>37</v>
      </c>
      <c r="K10" s="44" t="s">
        <v>38</v>
      </c>
      <c r="L10" s="13" t="s">
        <v>18</v>
      </c>
      <c r="M10" s="12" t="s">
        <v>19</v>
      </c>
      <c r="N10" s="12" t="s">
        <v>20</v>
      </c>
      <c r="O10" s="12" t="s">
        <v>21</v>
      </c>
      <c r="P10" s="34" t="s">
        <v>2</v>
      </c>
    </row>
    <row r="11" spans="1:16" s="8" customFormat="1" ht="12" x14ac:dyDescent="0.2">
      <c r="A11" s="9" t="s">
        <v>23</v>
      </c>
      <c r="B11" s="45"/>
      <c r="C11" s="16"/>
      <c r="D11" s="16"/>
      <c r="E11" s="17"/>
      <c r="F11" s="16"/>
      <c r="G11" s="16"/>
      <c r="H11" s="16"/>
      <c r="I11" s="35"/>
      <c r="J11" s="45"/>
      <c r="K11" s="16"/>
      <c r="L11" s="17"/>
      <c r="M11" s="16"/>
      <c r="N11" s="16"/>
      <c r="O11" s="16"/>
      <c r="P11" s="35"/>
    </row>
    <row r="12" spans="1:16" s="8" customFormat="1" ht="12" x14ac:dyDescent="0.2">
      <c r="A12" s="9" t="s">
        <v>3</v>
      </c>
      <c r="B12" s="46">
        <f>SUM(P12,I12,D12,J12,K12)</f>
        <v>2914766.2735508964</v>
      </c>
      <c r="C12" s="16">
        <f>'West Position'!J3</f>
        <v>0</v>
      </c>
      <c r="D12" s="36">
        <f t="shared" ref="D12:D18" si="0">SUM(C12:C12)</f>
        <v>0</v>
      </c>
      <c r="E12" s="17">
        <f>SUM('West Position'!K3:M3)</f>
        <v>2640.2753934945845</v>
      </c>
      <c r="F12" s="16">
        <f>SUM('West Position'!N3:P3)</f>
        <v>94393.121844282199</v>
      </c>
      <c r="G12" s="16">
        <f>SUM('West Position'!Q3:S3)</f>
        <v>459152.41425005801</v>
      </c>
      <c r="H12" s="16">
        <f>SUM('West Position'!T3:V3)</f>
        <v>98056.040249493701</v>
      </c>
      <c r="I12" s="37">
        <f>SUM(E12:H12)</f>
        <v>654241.85173732846</v>
      </c>
      <c r="J12" s="46">
        <f>SUM('West Position'!W3:AH3)</f>
        <v>-360272.71449246962</v>
      </c>
      <c r="K12" s="46">
        <f>SUM('West Position'!AI3:AT3)</f>
        <v>610758.41786203336</v>
      </c>
      <c r="L12" s="17">
        <f>SUM('West Position'!AU3:AW3,'West Position'!BG3:BI3,'West Position'!BS3:BU3,'West Position'!CE3:CG3,'West Position'!CQ3:CS3,'West Position'!DC3:DE3,'West Position'!DO3:DQ3,'West Position'!EA3:EC3,'West Position'!EM3:EO3,'West Position'!EY3:FA3,'West Position'!FK3:FM3)</f>
        <v>264820.85336307355</v>
      </c>
      <c r="M12" s="16">
        <f>SUM('West Position'!AX3:AZ3,'West Position'!BJ3:BL3,'West Position'!BV3:BX3,'West Position'!CH3:CJ3,'West Position'!CT3:CV3,'West Position'!DF3:DH3,'West Position'!DR3:DT3,'West Position'!ED3:EF3,'West Position'!EP3:ER3,'West Position'!FB3:FD3,'West Position'!FN3:FP3)</f>
        <v>1080304.8877477474</v>
      </c>
      <c r="N12" s="16">
        <f>SUM('West Position'!BA3:BC3,'West Position'!BM3:BO3,'West Position'!BY3:CA3,'West Position'!CK3:CM3,'West Position'!CW3:CY3,'West Position'!DI3:DK3,'West Position'!DU3:DW3,'West Position'!EG3:EI3,'West Position'!ES3:EU3,'West Position'!FE3:FG3,'West Position'!FQ3:FS3)</f>
        <v>205803.99773121747</v>
      </c>
      <c r="O12" s="16">
        <f>SUM('West Position'!BD3:BF3,'West Position'!BP3:BR3,'West Position'!CB3:CC3,'West Position'!CD3,'West Position'!CN3:CP3,'West Position'!CZ3:DB3,'West Position'!DL3,'West Position'!DM3,'West Position'!DN3,'West Position'!DX3:DZ3,'West Position'!EJ3:EL3,'West Position'!EV3:EX3,'West Position'!FH3:FJ3,'West Position'!FT3:FV3)</f>
        <v>459108.97960196581</v>
      </c>
      <c r="P12" s="35">
        <f>SUM(L12:O12)</f>
        <v>2010038.718444004</v>
      </c>
    </row>
    <row r="13" spans="1:16" s="8" customFormat="1" ht="12" x14ac:dyDescent="0.2">
      <c r="A13" s="9" t="s">
        <v>30</v>
      </c>
      <c r="B13" s="46">
        <f t="shared" ref="B13:B19" si="1">SUM(P13,I13,D13,J13,K13)</f>
        <v>-1159946.4693300091</v>
      </c>
      <c r="C13" s="16">
        <f>'West Position'!J4</f>
        <v>0</v>
      </c>
      <c r="D13" s="36">
        <f t="shared" si="0"/>
        <v>0</v>
      </c>
      <c r="E13" s="17">
        <f>SUM('West Position'!K4:M4)</f>
        <v>-20800.241905839062</v>
      </c>
      <c r="F13" s="16">
        <f>SUM('West Position'!N4:P4)</f>
        <v>-49781.045765661052</v>
      </c>
      <c r="G13" s="16">
        <f>SUM('West Position'!Q4:S4)</f>
        <v>-139319.16161806806</v>
      </c>
      <c r="H13" s="16">
        <f>SUM('West Position'!T4:V4)</f>
        <v>-47237.199918001425</v>
      </c>
      <c r="I13" s="37">
        <f t="shared" ref="I13:I18" si="2">SUM(E13:H13)</f>
        <v>-257137.6492075696</v>
      </c>
      <c r="J13" s="46">
        <f>SUM('West Position'!W4:AH4)</f>
        <v>432310.322374154</v>
      </c>
      <c r="K13" s="46">
        <f>SUM('West Position'!AI4:AT4)</f>
        <v>807789.99702947121</v>
      </c>
      <c r="L13" s="17">
        <f>SUM('West Position'!AU4:AW4,'West Position'!BG4:BI4,'West Position'!BS4:BU4,'West Position'!CE4:CG4,'West Position'!CQ4:CS4,'West Position'!DC4:DE4,'West Position'!DO4:DQ4,'West Position'!EA4:EC4,'West Position'!EM4:EO4,'West Position'!EY4:FA4,'West Position'!FK4:FM4)</f>
        <v>-543417.01108392922</v>
      </c>
      <c r="M13" s="16">
        <f>SUM('West Position'!AX4:AZ4,'West Position'!BJ4:BL4,'West Position'!BV4:BX4,'West Position'!CH4:CJ4,'West Position'!CT4:CV4,'West Position'!DF4:DH4,'West Position'!DR4:DT4,'West Position'!ED4:EF4,'West Position'!EP4:ER4,'West Position'!FB4:FD4,'West Position'!FN4:FP4)</f>
        <v>-539512.24849335547</v>
      </c>
      <c r="N13" s="16">
        <f>SUM('West Position'!BA4:BC4,'West Position'!BM4:BO4,'West Position'!BY4:CA4,'West Position'!CK4:CM4,'West Position'!CW4:CY4,'West Position'!DI4:DK4,'West Position'!DU4:DW4,'West Position'!EG4:EI4,'West Position'!ES4:EU4,'West Position'!FE4:FG4,'West Position'!FQ4:FS4)</f>
        <v>-529581.66457938275</v>
      </c>
      <c r="O13" s="16">
        <f>SUM('West Position'!BD4:BF4,'West Position'!BP4:BR4,'West Position'!CB4:CC4,'West Position'!CD4,'West Position'!CN4:CP4,'West Position'!CZ4:DB4,'West Position'!DL4,'West Position'!DM4,'West Position'!DN4,'West Position'!DX4:DZ4,'West Position'!EJ4:EL4,'West Position'!EV4:EX4,'West Position'!FH4:FJ4,'West Position'!FT4:FV4)</f>
        <v>-530398.21536939754</v>
      </c>
      <c r="P13" s="35">
        <f t="shared" ref="P13:P18" si="3">SUM(L13:O13)</f>
        <v>-2142909.1395260645</v>
      </c>
    </row>
    <row r="14" spans="1:16" s="8" customFormat="1" ht="12" x14ac:dyDescent="0.2">
      <c r="A14" s="9" t="s">
        <v>4</v>
      </c>
      <c r="B14" s="46">
        <f t="shared" si="1"/>
        <v>2549241.3387701828</v>
      </c>
      <c r="C14" s="16">
        <f>'West Position'!J5</f>
        <v>0</v>
      </c>
      <c r="D14" s="36">
        <f t="shared" si="0"/>
        <v>0</v>
      </c>
      <c r="E14" s="17">
        <f>SUM('West Position'!K5:M5)</f>
        <v>47088.947417836425</v>
      </c>
      <c r="F14" s="16">
        <f>SUM('West Position'!N5:P5)</f>
        <v>396104.57200676692</v>
      </c>
      <c r="G14" s="16">
        <f>SUM('West Position'!Q5:S5)</f>
        <v>259466.40212770371</v>
      </c>
      <c r="H14" s="16">
        <f>SUM('West Position'!T5:V5)</f>
        <v>389641.25841516716</v>
      </c>
      <c r="I14" s="37">
        <f t="shared" si="2"/>
        <v>1092301.1799674742</v>
      </c>
      <c r="J14" s="46">
        <f>SUM('West Position'!W5:AH5)</f>
        <v>642992.3073935369</v>
      </c>
      <c r="K14" s="46">
        <f>SUM('West Position'!AI5:AT5)</f>
        <v>518221.56566256308</v>
      </c>
      <c r="L14" s="17">
        <f>SUM('West Position'!AU5:AW5,'West Position'!BG5:BI5,'West Position'!BS5:BU5,'West Position'!CE5:CG5,'West Position'!CQ5:CS5,'West Position'!DC5:DE5,'West Position'!DO5:DQ5,'West Position'!EA5:EC5,'West Position'!EM5:EO5,'West Position'!EY5:FA5,'West Position'!FK5:FM5)</f>
        <v>51549.60621623051</v>
      </c>
      <c r="M14" s="16">
        <f>SUM('West Position'!AX5:AZ5,'West Position'!BJ5:BL5,'West Position'!BV5:BX5,'West Position'!CH5:CJ5,'West Position'!CT5:CV5,'West Position'!DF5:DH5,'West Position'!DR5:DT5,'West Position'!ED5:EF5,'West Position'!EP5:ER5,'West Position'!FB5:FD5,'West Position'!FN5:FP5)</f>
        <v>76138.117608603192</v>
      </c>
      <c r="N14" s="16">
        <f>SUM('West Position'!BA5:BC5,'West Position'!BM5:BO5,'West Position'!BY5:CA5,'West Position'!CK5:CM5,'West Position'!CW5:CY5,'West Position'!DI5:DK5,'West Position'!DU5:DW5,'West Position'!EG5:EI5,'West Position'!ES5:EU5,'West Position'!FE5:FG5,'West Position'!FQ5:FS5)</f>
        <v>84152.307929658302</v>
      </c>
      <c r="O14" s="16">
        <f>SUM('West Position'!BD5:BF5,'West Position'!BP5:BR5,'West Position'!CB5:CC5,'West Position'!CD5,'West Position'!CN5:CP5,'West Position'!CZ5:DB5,'West Position'!DL5,'West Position'!DM5,'West Position'!DN5,'West Position'!DX5:DZ5,'West Position'!EJ5:EL5,'West Position'!EV5:EX5,'West Position'!FH5:FJ5,'West Position'!FT5:FV5)</f>
        <v>83886.253992116646</v>
      </c>
      <c r="P14" s="35">
        <f t="shared" si="3"/>
        <v>295726.28574660863</v>
      </c>
    </row>
    <row r="15" spans="1:16" s="8" customFormat="1" ht="12" x14ac:dyDescent="0.2">
      <c r="A15" s="9" t="s">
        <v>7</v>
      </c>
      <c r="B15" s="46">
        <f t="shared" si="1"/>
        <v>-46066.716819711459</v>
      </c>
      <c r="C15" s="16">
        <f>'West Position'!J6</f>
        <v>0</v>
      </c>
      <c r="D15" s="36">
        <f t="shared" si="0"/>
        <v>0</v>
      </c>
      <c r="E15" s="17">
        <f>SUM('West Position'!K6:M6)</f>
        <v>-36.403257497444002</v>
      </c>
      <c r="F15" s="16">
        <f>SUM('West Position'!N6:P6)</f>
        <v>0</v>
      </c>
      <c r="G15" s="16">
        <f>SUM('West Position'!Q6:S6)</f>
        <v>0</v>
      </c>
      <c r="H15" s="16">
        <f>SUM('West Position'!T6:V6)</f>
        <v>0</v>
      </c>
      <c r="I15" s="37">
        <f t="shared" si="2"/>
        <v>-36.403257497444002</v>
      </c>
      <c r="J15" s="46">
        <f>SUM('West Position'!W6:AH6)</f>
        <v>-46030.313562214018</v>
      </c>
      <c r="K15" s="46">
        <f>SUM('West Position'!AI6:AT6)</f>
        <v>0</v>
      </c>
      <c r="L15" s="17">
        <f>SUM('West Position'!AU6:AW6,'West Position'!BG6:BI6,'West Position'!BS6:BU6,'West Position'!CE6:CG6,'West Position'!CQ6:CS6,'West Position'!DC6:DE6,'West Position'!DO6:DQ6,'West Position'!EA6:EC6,'West Position'!EM6:EO6,'West Position'!EY6:FA6,'West Position'!FK6:FM6)</f>
        <v>0</v>
      </c>
      <c r="M15" s="16">
        <f>SUM('West Position'!AX6:AZ6,'West Position'!BJ6:BL6,'West Position'!BV6:BX6,'West Position'!CH6:CJ6,'West Position'!CT6:CV6,'West Position'!DF6:DH6,'West Position'!DR6:DT6,'West Position'!ED6:EF6,'West Position'!EP6:ER6,'West Position'!FB6:FD6,'West Position'!FN6:FP6)</f>
        <v>0</v>
      </c>
      <c r="N15" s="16">
        <f>SUM('West Position'!BA6:BC6,'West Position'!BM6:BO6,'West Position'!BY6:CA6,'West Position'!CK6:CM6,'West Position'!CW6:CY6,'West Position'!DI6:DK6,'West Position'!DU6:DW6,'West Position'!EG6:EI6,'West Position'!ES6:EU6,'West Position'!FE6:FG6,'West Position'!FQ6:FS6)</f>
        <v>0</v>
      </c>
      <c r="O15" s="16">
        <f>SUM('West Position'!BD6:BF6,'West Position'!BP6:BR6,'West Position'!CB6:CC6,'West Position'!CD6,'West Position'!CN6:CP6,'West Position'!CZ6:DB6,'West Position'!DL6,'West Position'!DM6,'West Position'!DN6,'West Position'!DX6:DZ6,'West Position'!EJ6:EL6,'West Position'!EV6:EX6,'West Position'!FH6:FJ6,'West Position'!FT6:FV6)</f>
        <v>0</v>
      </c>
      <c r="P15" s="35">
        <f t="shared" si="3"/>
        <v>0</v>
      </c>
    </row>
    <row r="16" spans="1:16" s="8" customFormat="1" ht="12" x14ac:dyDescent="0.2">
      <c r="A16" s="9" t="s">
        <v>6</v>
      </c>
      <c r="B16" s="46">
        <f t="shared" si="1"/>
        <v>-834583.19214792666</v>
      </c>
      <c r="C16" s="16">
        <f>'West Position'!J7</f>
        <v>0</v>
      </c>
      <c r="D16" s="36">
        <f t="shared" si="0"/>
        <v>0</v>
      </c>
      <c r="E16" s="17">
        <f>SUM('West Position'!K7:M7)</f>
        <v>-19644.183126307755</v>
      </c>
      <c r="F16" s="16">
        <f>SUM('West Position'!N7:P7)</f>
        <v>-15955.125939090653</v>
      </c>
      <c r="G16" s="16">
        <f>SUM('West Position'!Q7:S7)</f>
        <v>95186.933383770956</v>
      </c>
      <c r="H16" s="16">
        <f>SUM('West Position'!T7:V7)</f>
        <v>18277.961748666683</v>
      </c>
      <c r="I16" s="37">
        <f t="shared" si="2"/>
        <v>77865.586067039229</v>
      </c>
      <c r="J16" s="46">
        <f>SUM('West Position'!W7:AH7)</f>
        <v>755957.11374130775</v>
      </c>
      <c r="K16" s="46">
        <f>SUM('West Position'!AI7:AT7)</f>
        <v>-561893.83197138086</v>
      </c>
      <c r="L16" s="17">
        <f>SUM('West Position'!AU7:AW7,'West Position'!BG7:BI7,'West Position'!BS7:BU7,'West Position'!CE7:CG7,'West Position'!CQ7:CS7,'West Position'!DC7:DE7,'West Position'!DO7:DQ7,'West Position'!EA7:EC7,'West Position'!EM7:EO7,'West Position'!EY7:FA7,'West Position'!FK7:FM7)</f>
        <v>-362050.26510387316</v>
      </c>
      <c r="M16" s="16">
        <f>SUM('West Position'!AX7:AZ7,'West Position'!BJ7:BL7,'West Position'!BV7:BX7,'West Position'!CH7:CJ7,'West Position'!CT7:CV7,'West Position'!DF7:DH7,'West Position'!DR7:DT7,'West Position'!ED7:EF7,'West Position'!EP7:ER7,'West Position'!FB7:FD7,'West Position'!FN7:FP7)</f>
        <v>-254469.93705484731</v>
      </c>
      <c r="N16" s="16">
        <f>SUM('West Position'!BA7:BC7,'West Position'!BM7:BO7,'West Position'!BY7:CA7,'West Position'!CK7:CM7,'West Position'!CW7:CY7,'West Position'!DI7:DK7,'West Position'!DU7:DW7,'West Position'!EG7:EI7,'West Position'!ES7:EU7,'West Position'!FE7:FG7,'West Position'!FQ7:FS7)</f>
        <v>-247804.13528563693</v>
      </c>
      <c r="O16" s="16">
        <f>SUM('West Position'!BD7:BF7,'West Position'!BP7:BR7,'West Position'!CB7:CC7,'West Position'!CD7,'West Position'!CN7:CP7,'West Position'!CZ7:DB7,'West Position'!DL7,'West Position'!DM7,'West Position'!DN7,'West Position'!DX7:DZ7,'West Position'!EJ7:EL7,'West Position'!EV7:EX7,'West Position'!FH7:FJ7,'West Position'!FT7:FV7)</f>
        <v>-242187.7225405355</v>
      </c>
      <c r="P16" s="35">
        <f t="shared" si="3"/>
        <v>-1106512.0599848928</v>
      </c>
    </row>
    <row r="17" spans="1:16" s="8" customFormat="1" ht="12" x14ac:dyDescent="0.2">
      <c r="A17" s="9" t="s">
        <v>31</v>
      </c>
      <c r="B17" s="46">
        <f t="shared" si="1"/>
        <v>1964968.7786303628</v>
      </c>
      <c r="C17" s="16">
        <f>'West Position'!J8</f>
        <v>0</v>
      </c>
      <c r="D17" s="36">
        <f t="shared" si="0"/>
        <v>0</v>
      </c>
      <c r="E17" s="17">
        <f>SUM('West Position'!K8:M8)</f>
        <v>18251.414715619318</v>
      </c>
      <c r="F17" s="16">
        <f>SUM('West Position'!N8:P8)</f>
        <v>-224885.05519063724</v>
      </c>
      <c r="G17" s="16">
        <f>SUM('West Position'!Q8:S8)</f>
        <v>-226085.82395670441</v>
      </c>
      <c r="H17" s="16">
        <f>SUM('West Position'!T8:V8)</f>
        <v>212172.65680127539</v>
      </c>
      <c r="I17" s="37">
        <f t="shared" si="2"/>
        <v>-220546.80763044691</v>
      </c>
      <c r="J17" s="46">
        <f>SUM('West Position'!W8:AH8)</f>
        <v>1102183.3046253743</v>
      </c>
      <c r="K17" s="46">
        <f>SUM('West Position'!AI8:AT8)</f>
        <v>1176747.1219772398</v>
      </c>
      <c r="L17" s="17">
        <f>SUM('West Position'!AU8:AW8,'West Position'!BG8:BI8,'West Position'!BS8:BU8,'West Position'!CE8:CG8,'West Position'!CQ8:CS8,'West Position'!DC8:DE8,'West Position'!DO8:DQ8,'West Position'!EA8:EC8,'West Position'!EM8:EO8,'West Position'!EY8:FA8,'West Position'!FK8:FM8)</f>
        <v>26047.989889167293</v>
      </c>
      <c r="M17" s="16">
        <f>SUM('West Position'!AX8:AZ8,'West Position'!BJ8:BL8,'West Position'!BV8:BX8,'West Position'!CH8:CJ8,'West Position'!CT8:CV8,'West Position'!DF8:DH8,'West Position'!DR8:DT8,'West Position'!ED8:EF8,'West Position'!EP8:ER8,'West Position'!FB8:FD8,'West Position'!FN8:FP8)</f>
        <v>26062.418637194893</v>
      </c>
      <c r="N17" s="16">
        <f>SUM('West Position'!BA8:BC8,'West Position'!BM8:BO8,'West Position'!BY8:CA8,'West Position'!CK8:CM8,'West Position'!CW8:CY8,'West Position'!DI8:DK8,'West Position'!DU8:DW8,'West Position'!EG8:EI8,'West Position'!ES8:EU8,'West Position'!FE8:FG8,'West Position'!FQ8:FS8)</f>
        <v>-67505.110781710217</v>
      </c>
      <c r="O17" s="16">
        <f>SUM('West Position'!BD8:BF8,'West Position'!BP8:BR8,'West Position'!CB8:CC8,'West Position'!CD8,'West Position'!CN8:CP8,'West Position'!CZ8:DB8,'West Position'!DL8,'West Position'!DM8,'West Position'!DN8,'West Position'!DX8:DZ8,'West Position'!EJ8:EL8,'West Position'!EV8:EX8,'West Position'!FH8:FJ8,'West Position'!FT8:FV8)</f>
        <v>-78020.138086456413</v>
      </c>
      <c r="P17" s="35">
        <f t="shared" si="3"/>
        <v>-93414.840341804447</v>
      </c>
    </row>
    <row r="18" spans="1:16" s="8" customFormat="1" ht="12" x14ac:dyDescent="0.2">
      <c r="A18" s="9" t="s">
        <v>5</v>
      </c>
      <c r="B18" s="46">
        <f t="shared" si="1"/>
        <v>-340860.08642174734</v>
      </c>
      <c r="C18" s="16">
        <f>'West Position'!J9</f>
        <v>0</v>
      </c>
      <c r="D18" s="36">
        <f t="shared" si="0"/>
        <v>0</v>
      </c>
      <c r="E18" s="17">
        <f>SUM('West Position'!K9:M9)</f>
        <v>-7041.6478176676665</v>
      </c>
      <c r="F18" s="16">
        <f>SUM('West Position'!N9:P9)</f>
        <v>-2706.4938010878727</v>
      </c>
      <c r="G18" s="16">
        <f>SUM('West Position'!Q9:S9)</f>
        <v>-11161.75162501872</v>
      </c>
      <c r="H18" s="16">
        <f>SUM('West Position'!T9:V9)</f>
        <v>-37266.7929015357</v>
      </c>
      <c r="I18" s="37">
        <f t="shared" si="2"/>
        <v>-58176.686145309955</v>
      </c>
      <c r="J18" s="46">
        <f>SUM('West Position'!W9:AH9)</f>
        <v>-157753.9914911181</v>
      </c>
      <c r="K18" s="46">
        <f>SUM('West Position'!AI9:AT9)</f>
        <v>-124929.40878531931</v>
      </c>
      <c r="L18" s="17">
        <f>SUM('West Position'!AU9:AW9,'West Position'!BG9:BI9,'West Position'!BS9:BU9,'West Position'!CE9:CG9,'West Position'!CQ9:CS9,'West Position'!DC9:DE9,'West Position'!DO9:DQ9,'West Position'!EA9:EC9,'West Position'!EM9:EO9,'West Position'!EY9:FA9,'West Position'!FK9:FM9)</f>
        <v>0</v>
      </c>
      <c r="M18" s="16">
        <f>SUM('West Position'!AX9:AZ9,'West Position'!BJ9:BL9,'West Position'!BV9:BX9,'West Position'!CH9:CJ9,'West Position'!CT9:CV9,'West Position'!DF9:DH9,'West Position'!DR9:DT9,'West Position'!ED9:EF9,'West Position'!EP9:ER9,'West Position'!FB9:FD9,'West Position'!FN9:FP9)</f>
        <v>0</v>
      </c>
      <c r="N18" s="16">
        <f>SUM('West Position'!BA9:BC9,'West Position'!BM9:BO9,'West Position'!BY9:CA9,'West Position'!CK9:CM9,'West Position'!CW9:CY9,'West Position'!DI9:DK9,'West Position'!DU9:DW9,'West Position'!EG9:EI9,'West Position'!ES9:EU9,'West Position'!FE9:FG9,'West Position'!FQ9:FS9)</f>
        <v>0</v>
      </c>
      <c r="O18" s="16">
        <f>SUM('West Position'!BD9:BF9,'West Position'!BP9:BR9,'West Position'!CB9:CC9,'West Position'!CD9,'West Position'!CN9:CP9,'West Position'!CZ9:DB9,'West Position'!DL9,'West Position'!DM9,'West Position'!DN9,'West Position'!DX9:DZ9,'West Position'!EJ9:EL9,'West Position'!EV9:EX9,'West Position'!FH9:FJ9,'West Position'!FT9:FV9)</f>
        <v>0</v>
      </c>
      <c r="P18" s="35">
        <f t="shared" si="3"/>
        <v>0</v>
      </c>
    </row>
    <row r="19" spans="1:16" s="8" customFormat="1" thickBot="1" x14ac:dyDescent="0.25">
      <c r="A19" s="9" t="s">
        <v>2</v>
      </c>
      <c r="B19" s="47">
        <f t="shared" si="1"/>
        <v>5047519.9262320474</v>
      </c>
      <c r="C19" s="18">
        <f t="shared" ref="C19:P19" si="4">SUM(C12:C18)</f>
        <v>0</v>
      </c>
      <c r="D19" s="38">
        <f t="shared" si="4"/>
        <v>0</v>
      </c>
      <c r="E19" s="19">
        <f t="shared" si="4"/>
        <v>20458.161419638396</v>
      </c>
      <c r="F19" s="18">
        <f t="shared" si="4"/>
        <v>197169.97315457228</v>
      </c>
      <c r="G19" s="18">
        <f t="shared" si="4"/>
        <v>437239.01256174152</v>
      </c>
      <c r="H19" s="18">
        <f t="shared" si="4"/>
        <v>633643.92439506575</v>
      </c>
      <c r="I19" s="39">
        <f t="shared" si="4"/>
        <v>1288511.071531018</v>
      </c>
      <c r="J19" s="39">
        <f>SUM(J12:J18)</f>
        <v>2369386.0285885711</v>
      </c>
      <c r="K19" s="39">
        <f>SUM(K12:K18)</f>
        <v>2426693.8617746071</v>
      </c>
      <c r="L19" s="19">
        <f t="shared" si="4"/>
        <v>-563048.82671933109</v>
      </c>
      <c r="M19" s="18">
        <f t="shared" si="4"/>
        <v>388523.23844534269</v>
      </c>
      <c r="N19" s="18">
        <f t="shared" si="4"/>
        <v>-554934.60498585412</v>
      </c>
      <c r="O19" s="18">
        <f t="shared" si="4"/>
        <v>-307610.84240230697</v>
      </c>
      <c r="P19" s="20">
        <f t="shared" si="4"/>
        <v>-1037071.0356621492</v>
      </c>
    </row>
    <row r="20" spans="1:16" s="8" customFormat="1" ht="12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s="8" customFormat="1" thickBot="1" x14ac:dyDescent="0.25">
      <c r="A21" s="10"/>
      <c r="B21" s="9" t="s">
        <v>22</v>
      </c>
      <c r="C21" s="10">
        <v>2000</v>
      </c>
      <c r="D21" s="10"/>
      <c r="E21" s="10"/>
      <c r="F21" s="10">
        <v>2001</v>
      </c>
      <c r="G21" s="10"/>
      <c r="H21" s="10"/>
      <c r="I21" s="10"/>
      <c r="J21" s="10">
        <v>2002</v>
      </c>
      <c r="K21" s="10">
        <v>2003</v>
      </c>
      <c r="L21" s="10"/>
      <c r="M21" s="10"/>
      <c r="N21" s="10" t="s">
        <v>39</v>
      </c>
      <c r="O21" s="10"/>
      <c r="P21" s="10"/>
    </row>
    <row r="22" spans="1:16" s="8" customFormat="1" thickBot="1" x14ac:dyDescent="0.25">
      <c r="A22" s="10"/>
      <c r="B22" s="48" t="s">
        <v>26</v>
      </c>
      <c r="C22" s="11">
        <v>36861</v>
      </c>
      <c r="D22" s="40" t="s">
        <v>11</v>
      </c>
      <c r="E22" s="21" t="s">
        <v>12</v>
      </c>
      <c r="F22" s="22" t="s">
        <v>14</v>
      </c>
      <c r="G22" s="22" t="s">
        <v>13</v>
      </c>
      <c r="H22" s="22" t="s">
        <v>15</v>
      </c>
      <c r="I22" s="40" t="s">
        <v>16</v>
      </c>
      <c r="J22" s="44" t="s">
        <v>37</v>
      </c>
      <c r="K22" s="22" t="s">
        <v>38</v>
      </c>
      <c r="L22" s="21" t="s">
        <v>18</v>
      </c>
      <c r="M22" s="22" t="s">
        <v>19</v>
      </c>
      <c r="N22" s="22" t="s">
        <v>20</v>
      </c>
      <c r="O22" s="22" t="s">
        <v>21</v>
      </c>
      <c r="P22" s="40" t="s">
        <v>2</v>
      </c>
    </row>
    <row r="23" spans="1:16" s="8" customFormat="1" ht="12" x14ac:dyDescent="0.2">
      <c r="A23" s="9" t="s">
        <v>24</v>
      </c>
      <c r="B23" s="45"/>
      <c r="C23" s="16"/>
      <c r="D23" s="35"/>
      <c r="E23" s="17"/>
      <c r="F23" s="16"/>
      <c r="G23" s="16"/>
      <c r="H23" s="16"/>
      <c r="I23" s="35"/>
      <c r="J23" s="45"/>
      <c r="K23" s="16"/>
      <c r="L23" s="17"/>
      <c r="M23" s="16"/>
      <c r="N23" s="16"/>
      <c r="O23" s="16"/>
      <c r="P23" s="35"/>
    </row>
    <row r="24" spans="1:16" s="8" customFormat="1" ht="12" x14ac:dyDescent="0.2">
      <c r="A24" s="9" t="s">
        <v>3</v>
      </c>
      <c r="B24" s="46">
        <f>SUM(P24,I24,D24,J24,K24)</f>
        <v>1712976.8191230902</v>
      </c>
      <c r="C24" s="16">
        <f>'West Position'!J15</f>
        <v>0</v>
      </c>
      <c r="D24" s="37">
        <f t="shared" ref="D24:D30" si="5">SUM(C24:C24)</f>
        <v>0</v>
      </c>
      <c r="E24" s="17">
        <f>SUM('West Position'!K15:M15)</f>
        <v>-9600.3095095210028</v>
      </c>
      <c r="F24" s="16">
        <f>SUM('West Position'!N15:P15)</f>
        <v>-42693.615327743253</v>
      </c>
      <c r="G24" s="16">
        <f>SUM('West Position'!Q15:S15)</f>
        <v>154877.97650976313</v>
      </c>
      <c r="H24" s="16">
        <f>SUM('West Position'!T15:V15)</f>
        <v>49540.351411703268</v>
      </c>
      <c r="I24" s="37">
        <f>SUM(E24:H24)</f>
        <v>152124.40308420215</v>
      </c>
      <c r="J24" s="46">
        <f>SUM('West Position'!W15:AH15)</f>
        <v>-468783.50224774604</v>
      </c>
      <c r="K24" s="46">
        <f>SUM('West Position'!AI15:AT15)</f>
        <v>476088.86606743193</v>
      </c>
      <c r="L24" s="17">
        <f>SUM('West Position'!AU15:AW15,'West Position'!BG15:BI15,'West Position'!BS15:BU15,'West Position'!CE15:CG15,'West Position'!CQ15:CS15,'West Position'!DC15:DE15,'West Position'!DO15:DQ15,'West Position'!EA15:EC15,'West Position'!EM15:EO15,'West Position'!EY15:FA15,'West Position'!FK15:FM15)</f>
        <v>195578.66027019476</v>
      </c>
      <c r="M24" s="16">
        <f>SUM('West Position'!AX15:AZ15,'West Position'!BJ15:BL15,'West Position'!BV15:BX15,'West Position'!CH15:CJ15,'West Position'!CT15:CV15,'West Position'!DF15:DH15,'West Position'!DR15:DT15,'West Position'!ED15:EF15,'West Position'!EP15:ER15,'West Position'!FB15:FD15,'West Position'!FN15:FP15)</f>
        <v>823673.04178825929</v>
      </c>
      <c r="N24" s="16">
        <f>SUM('West Position'!BA15:BC15,'West Position'!BM15:BO15,'West Position'!BY15:CA15,'West Position'!CK15:CM15,'West Position'!CW15:CY15,'West Position'!DI15:DK15,'West Position'!DU15:DW15,'West Position'!EG15:EI15,'West Position'!ES15:EU15,'West Position'!FE15:FG15,'West Position'!FQ15:FS15)</f>
        <v>177155.6535399335</v>
      </c>
      <c r="O24" s="16">
        <f>SUM('West Position'!BD15:BF15,'West Position'!BP15:BR15,'West Position'!CB15:CC15,'West Position'!CD15,'West Position'!CN15:CP15,'West Position'!CZ15:DB15,'West Position'!DL15,'West Position'!DM15,'West Position'!DN15,'West Position'!DX15:DZ15,'West Position'!EJ15:EL15,'West Position'!EV15:EX15,'West Position'!FH15:FJ15,'West Position'!FT15:FV15)</f>
        <v>357139.69662081462</v>
      </c>
      <c r="P24" s="35">
        <f>SUM(L24:O24)</f>
        <v>1553547.0522192023</v>
      </c>
    </row>
    <row r="25" spans="1:16" s="8" customFormat="1" ht="12" x14ac:dyDescent="0.2">
      <c r="A25" s="9" t="s">
        <v>30</v>
      </c>
      <c r="B25" s="46">
        <f t="shared" ref="B25:B31" si="6">SUM(P25,I25,D25,J25,K25)</f>
        <v>-1869106.0834397846</v>
      </c>
      <c r="C25" s="16">
        <f>'West Position'!J16</f>
        <v>0</v>
      </c>
      <c r="D25" s="37">
        <f t="shared" si="5"/>
        <v>0</v>
      </c>
      <c r="E25" s="17">
        <f>SUM('West Position'!K16:M16)</f>
        <v>-1883.2884955729244</v>
      </c>
      <c r="F25" s="16">
        <f>SUM('West Position'!N16:P16)</f>
        <v>14158.095659306688</v>
      </c>
      <c r="G25" s="16">
        <f>SUM('West Position'!Q16:S16)</f>
        <v>38859.716475565307</v>
      </c>
      <c r="H25" s="16">
        <f>SUM('West Position'!T16:V16)</f>
        <v>19177.841417646538</v>
      </c>
      <c r="I25" s="37">
        <f t="shared" ref="I25:I30" si="7">SUM(E25:H25)</f>
        <v>70312.365056945608</v>
      </c>
      <c r="J25" s="46">
        <f>SUM('West Position'!W16:AH16)</f>
        <v>339533.08671305084</v>
      </c>
      <c r="K25" s="46">
        <f>SUM('West Position'!AI16:AT16)</f>
        <v>394472.20216385229</v>
      </c>
      <c r="L25" s="17">
        <f>SUM('West Position'!AU16:AW16,'West Position'!BG16:BI16,'West Position'!BS16:BU16,'West Position'!CE16:CG16,'West Position'!CQ16:CS16,'West Position'!DC16:DE16,'West Position'!DO16:DQ16,'West Position'!EA16:EC16,'West Position'!EM16:EO16,'West Position'!EY16:FA16,'West Position'!FK16:FM16)</f>
        <v>-675662.77930230903</v>
      </c>
      <c r="M25" s="16">
        <f>SUM('West Position'!AX16:AZ16,'West Position'!BJ16:BL16,'West Position'!BV16:BX16,'West Position'!CH16:CJ16,'West Position'!CT16:CV16,'West Position'!DF16:DH16,'West Position'!DR16:DT16,'West Position'!ED16:EF16,'West Position'!EP16:ER16,'West Position'!FB16:FD16,'West Position'!FN16:FP16)</f>
        <v>-655764.32715883432</v>
      </c>
      <c r="N25" s="16">
        <f>SUM('West Position'!BA16:BC16,'West Position'!BM16:BO16,'West Position'!BY16:CA16,'West Position'!CK16:CM16,'West Position'!CW16:CY16,'West Position'!DI16:DK16,'West Position'!DU16:DW16,'West Position'!EG16:EI16,'West Position'!ES16:EU16,'West Position'!FE16:FG16,'West Position'!FQ16:FS16)</f>
        <v>-678910.17056509899</v>
      </c>
      <c r="O25" s="16">
        <f>SUM('West Position'!BD16:BF16,'West Position'!BP16:BR16,'West Position'!CB16:CC16,'West Position'!CD16,'West Position'!CN16:CP16,'West Position'!CZ16:DB16,'West Position'!DL16,'West Position'!DM16,'West Position'!DN16,'West Position'!DX16:DZ16,'West Position'!EJ16:EL16,'West Position'!EV16:EX16,'West Position'!FH16:FJ16,'West Position'!FT16:FV16)</f>
        <v>-663086.46034739108</v>
      </c>
      <c r="P25" s="35">
        <f t="shared" ref="P25:P30" si="8">SUM(L25:O25)</f>
        <v>-2673423.7373736333</v>
      </c>
    </row>
    <row r="26" spans="1:16" s="8" customFormat="1" ht="12" x14ac:dyDescent="0.2">
      <c r="A26" s="9" t="s">
        <v>4</v>
      </c>
      <c r="B26" s="46">
        <f t="shared" si="6"/>
        <v>170411.45126527455</v>
      </c>
      <c r="C26" s="16">
        <f>'West Position'!J17</f>
        <v>0</v>
      </c>
      <c r="D26" s="37">
        <f t="shared" si="5"/>
        <v>0</v>
      </c>
      <c r="E26" s="17">
        <f>SUM('West Position'!K17:M17)</f>
        <v>-10590.451740742315</v>
      </c>
      <c r="F26" s="16">
        <f>SUM('West Position'!N17:P17)</f>
        <v>14523.882499713385</v>
      </c>
      <c r="G26" s="16">
        <f>SUM('West Position'!Q17:S17)</f>
        <v>-45987.077288523862</v>
      </c>
      <c r="H26" s="16">
        <f>SUM('West Position'!T17:V17)</f>
        <v>44776.368153324132</v>
      </c>
      <c r="I26" s="37">
        <f t="shared" si="7"/>
        <v>2722.7216237713437</v>
      </c>
      <c r="J26" s="46">
        <f>SUM('West Position'!W17:AH17)</f>
        <v>361939.1019568058</v>
      </c>
      <c r="K26" s="46">
        <f>SUM('West Position'!AI17:AT17)</f>
        <v>-277256.08781186695</v>
      </c>
      <c r="L26" s="17">
        <f>SUM('West Position'!AU17:AW17,'West Position'!BG17:BI17,'West Position'!BS17:BU17,'West Position'!CE17:CG17,'West Position'!CQ17:CS17,'West Position'!DC17:DE17,'West Position'!DO17:DQ17,'West Position'!EA17:EC17,'West Position'!EM17:EO17,'West Position'!EY17:FA17,'West Position'!FK17:FM17)</f>
        <v>1884.9844358077944</v>
      </c>
      <c r="M26" s="16">
        <f>SUM('West Position'!AX17:AZ17,'West Position'!BJ17:BL17,'West Position'!BV17:BX17,'West Position'!CH17:CJ17,'West Position'!CT17:CV17,'West Position'!DF17:DH17,'West Position'!DR17:DT17,'West Position'!ED17:EF17,'West Position'!EP17:ER17,'West Position'!FB17:FD17,'West Position'!FN17:FP17)</f>
        <v>21705.52792849387</v>
      </c>
      <c r="N26" s="16">
        <f>SUM('West Position'!BA17:BC17,'West Position'!BM17:BO17,'West Position'!BY17:CA17,'West Position'!CK17:CM17,'West Position'!CW17:CY17,'West Position'!DI17:DK17,'West Position'!DU17:DW17,'West Position'!EG17:EI17,'West Position'!ES17:EU17,'West Position'!FE17:FG17,'West Position'!FQ17:FS17)</f>
        <v>29691.346642861365</v>
      </c>
      <c r="O26" s="16">
        <f>SUM('West Position'!BD17:BF17,'West Position'!BP17:BR17,'West Position'!CB17:CC17,'West Position'!CD17,'West Position'!CN17:CP17,'West Position'!CZ17:DB17,'West Position'!DL17,'West Position'!DM17,'West Position'!DN17,'West Position'!DX17:DZ17,'West Position'!EJ17:EL17,'West Position'!EV17:EX17,'West Position'!FH17:FJ17,'West Position'!FT17:FV17)</f>
        <v>29723.856489401329</v>
      </c>
      <c r="P26" s="35">
        <f t="shared" si="8"/>
        <v>83005.715496564357</v>
      </c>
    </row>
    <row r="27" spans="1:16" s="8" customFormat="1" ht="12" x14ac:dyDescent="0.2">
      <c r="A27" s="9" t="s">
        <v>7</v>
      </c>
      <c r="B27" s="46">
        <f t="shared" si="6"/>
        <v>-36065.862261905444</v>
      </c>
      <c r="C27" s="16">
        <f>'West Position'!J18</f>
        <v>0</v>
      </c>
      <c r="D27" s="37">
        <f t="shared" si="5"/>
        <v>0</v>
      </c>
      <c r="E27" s="17">
        <f>SUM('West Position'!K18:M18)</f>
        <v>-15.878545768221001</v>
      </c>
      <c r="F27" s="16">
        <f>SUM('West Position'!N18:P18)</f>
        <v>0</v>
      </c>
      <c r="G27" s="16">
        <f>SUM('West Position'!Q18:S18)</f>
        <v>0</v>
      </c>
      <c r="H27" s="16">
        <f>SUM('West Position'!T18:V18)</f>
        <v>0</v>
      </c>
      <c r="I27" s="37">
        <f t="shared" si="7"/>
        <v>-15.878545768221001</v>
      </c>
      <c r="J27" s="46">
        <f>SUM('West Position'!W18:AH18)</f>
        <v>-36049.98371613722</v>
      </c>
      <c r="K27" s="46">
        <f>SUM('West Position'!AI18:AT18)</f>
        <v>0</v>
      </c>
      <c r="L27" s="17">
        <f>SUM('West Position'!AU18:AW18,'West Position'!BG18:BI18,'West Position'!BS18:BU18,'West Position'!CE18:CG18,'West Position'!CQ18:CS18,'West Position'!DC18:DE18,'West Position'!DO18:DQ18,'West Position'!EA18:EC18,'West Position'!EM18:EO18,'West Position'!EY18:FA18,'West Position'!FK18:FM18)</f>
        <v>0</v>
      </c>
      <c r="M27" s="16">
        <f>SUM('West Position'!AX18:AZ18,'West Position'!BJ18:BL18,'West Position'!BV18:BX18,'West Position'!CH18:CJ18,'West Position'!CT18:CV18,'West Position'!DF18:DH18,'West Position'!DR18:DT18,'West Position'!ED18:EF18,'West Position'!EP18:ER18,'West Position'!FB18:FD18,'West Position'!FN18:FP18)</f>
        <v>0</v>
      </c>
      <c r="N27" s="16">
        <f>SUM('West Position'!BA18:BC18,'West Position'!BM18:BO18,'West Position'!BY18:CA18,'West Position'!CK18:CM18,'West Position'!CW18:CY18,'West Position'!DI18:DK18,'West Position'!DU18:DW18,'West Position'!EG18:EI18,'West Position'!ES18:EU18,'West Position'!FE18:FG18,'West Position'!FQ18:FS18)</f>
        <v>0</v>
      </c>
      <c r="O27" s="16">
        <f>SUM('West Position'!BD18:BF18,'West Position'!BP18:BR18,'West Position'!CB18:CC18,'West Position'!CD18,'West Position'!CN18:CP18,'West Position'!CZ18:DB18,'West Position'!DL18,'West Position'!DM18,'West Position'!DN18,'West Position'!DX18:DZ18,'West Position'!EJ18:EL18,'West Position'!EV18:EX18,'West Position'!FH18:FJ18,'West Position'!FT18:FV18)</f>
        <v>0</v>
      </c>
      <c r="P27" s="35">
        <f t="shared" si="8"/>
        <v>0</v>
      </c>
    </row>
    <row r="28" spans="1:16" s="8" customFormat="1" ht="12" x14ac:dyDescent="0.2">
      <c r="A28" s="9" t="s">
        <v>6</v>
      </c>
      <c r="B28" s="46">
        <f t="shared" si="6"/>
        <v>1583053.6668218281</v>
      </c>
      <c r="C28" s="16">
        <f>'West Position'!J19</f>
        <v>0</v>
      </c>
      <c r="D28" s="37">
        <f t="shared" si="5"/>
        <v>0</v>
      </c>
      <c r="E28" s="17">
        <f>SUM('West Position'!K19:M19)</f>
        <v>22641.321583249039</v>
      </c>
      <c r="F28" s="16">
        <f>SUM('West Position'!N19:P19)</f>
        <v>298823.73105460382</v>
      </c>
      <c r="G28" s="16">
        <f>SUM('West Position'!Q19:S19)</f>
        <v>168326.52806245827</v>
      </c>
      <c r="H28" s="16">
        <f>SUM('West Position'!T19:V19)</f>
        <v>293193.00287451566</v>
      </c>
      <c r="I28" s="37">
        <f t="shared" si="7"/>
        <v>782984.58357482683</v>
      </c>
      <c r="J28" s="46">
        <f>SUM('West Position'!W19:AH19)</f>
        <v>214351.40081115125</v>
      </c>
      <c r="K28" s="46">
        <f>SUM('West Position'!AI19:AT19)</f>
        <v>15245.911331512885</v>
      </c>
      <c r="L28" s="17">
        <f>SUM('West Position'!AU19:AW19,'West Position'!BG19:BI19,'West Position'!BS19:BU19,'West Position'!CE19:CG19,'West Position'!CQ19:CS19,'West Position'!DC19:DE19,'West Position'!DO19:DQ19,'West Position'!EA19:EC19,'West Position'!EM19:EO19,'West Position'!EY19:FA19,'West Position'!FK19:FM19)</f>
        <v>126756.88146457718</v>
      </c>
      <c r="M28" s="16">
        <f>SUM('West Position'!AX19:AZ19,'West Position'!BJ19:BL19,'West Position'!BV19:BX19,'West Position'!CH19:CJ19,'West Position'!CT19:CV19,'West Position'!DF19:DH19,'West Position'!DR19:DT19,'West Position'!ED19:EF19,'West Position'!EP19:ER19,'West Position'!FB19:FD19,'West Position'!FN19:FP19)</f>
        <v>145399.49543906839</v>
      </c>
      <c r="N28" s="16">
        <f>SUM('West Position'!BA19:BC19,'West Position'!BM19:BO19,'West Position'!BY19:CA19,'West Position'!CK19:CM19,'West Position'!CW19:CY19,'West Position'!DI19:DK19,'West Position'!DU19:DW19,'West Position'!EG19:EI19,'West Position'!ES19:EU19,'West Position'!FE19:FG19,'West Position'!FQ19:FS19)</f>
        <v>149257.40804476803</v>
      </c>
      <c r="O28" s="16">
        <f>SUM('West Position'!BD19:BF19,'West Position'!BP19:BR19,'West Position'!CB19:CC19,'West Position'!CD19,'West Position'!CN19:CP19,'West Position'!CZ19:DB19,'West Position'!DL19,'West Position'!DM19,'West Position'!DN19,'West Position'!DX19:DZ19,'West Position'!EJ19:EL19,'West Position'!EV19:EX19,'West Position'!FH19:FJ19,'West Position'!FT19:FV19)</f>
        <v>149057.98615592357</v>
      </c>
      <c r="P28" s="35">
        <f t="shared" si="8"/>
        <v>570471.77110433718</v>
      </c>
    </row>
    <row r="29" spans="1:16" s="8" customFormat="1" ht="12" x14ac:dyDescent="0.2">
      <c r="A29" s="9" t="s">
        <v>31</v>
      </c>
      <c r="B29" s="46">
        <f t="shared" si="6"/>
        <v>-598402.1586911591</v>
      </c>
      <c r="C29" s="16">
        <f>'West Position'!J20</f>
        <v>0</v>
      </c>
      <c r="D29" s="37">
        <f t="shared" si="5"/>
        <v>0</v>
      </c>
      <c r="E29" s="17">
        <f>SUM('West Position'!K20:M20)</f>
        <v>27266.988055719583</v>
      </c>
      <c r="F29" s="16">
        <f>SUM('West Position'!N20:P20)</f>
        <v>22281.001951223829</v>
      </c>
      <c r="G29" s="16">
        <f>SUM('West Position'!Q20:S20)</f>
        <v>-19158.31447074515</v>
      </c>
      <c r="H29" s="16">
        <f>SUM('West Position'!T20:V20)</f>
        <v>-32148.585024202977</v>
      </c>
      <c r="I29" s="37">
        <f t="shared" si="7"/>
        <v>-1758.9094880047196</v>
      </c>
      <c r="J29" s="46">
        <f>SUM('West Position'!W20:AH20)</f>
        <v>-113874.18950689436</v>
      </c>
      <c r="K29" s="46">
        <f>SUM('West Position'!AI20:AT20)</f>
        <v>-18124.358982156467</v>
      </c>
      <c r="L29" s="17">
        <f>SUM('West Position'!AU20:AW20,'West Position'!BG20:BI20,'West Position'!BS20:BU20,'West Position'!CE20:CG20,'West Position'!CQ20:CS20,'West Position'!DC20:DE20,'West Position'!DO20:DQ20,'West Position'!EA20:EC20,'West Position'!EM20:EO20,'West Position'!EY20:FA20,'West Position'!FK20:FM20)</f>
        <v>-125101.31540067773</v>
      </c>
      <c r="M29" s="16">
        <f>SUM('West Position'!AX20:AZ20,'West Position'!BJ20:BL20,'West Position'!BV20:BX20,'West Position'!CH20:CJ20,'West Position'!CT20:CV20,'West Position'!DF20:DH20,'West Position'!DR20:DT20,'West Position'!ED20:EF20,'West Position'!EP20:ER20,'West Position'!FB20:FD20,'West Position'!FN20:FP20)</f>
        <v>-124590.21016578753</v>
      </c>
      <c r="N29" s="16">
        <f>SUM('West Position'!BA20:BC20,'West Position'!BM20:BO20,'West Position'!BY20:CA20,'West Position'!CK20:CM20,'West Position'!CW20:CY20,'West Position'!DI20:DK20,'West Position'!DU20:DW20,'West Position'!EG20:EI20,'West Position'!ES20:EU20,'West Position'!FE20:FG20,'West Position'!FQ20:FS20)</f>
        <v>-108362.11828137329</v>
      </c>
      <c r="O29" s="16">
        <f>SUM('West Position'!BD20:BF20,'West Position'!BP20:BR20,'West Position'!CB20:CC20,'West Position'!CD20,'West Position'!CN20:CP20,'West Position'!CZ20:DB20,'West Position'!DL20,'West Position'!DM20,'West Position'!DN20,'West Position'!DX20:DZ20,'West Position'!EJ20:EL20,'West Position'!EV20:EX20,'West Position'!FH20:FJ20,'West Position'!FT20:FV20)</f>
        <v>-106591.05686626496</v>
      </c>
      <c r="P29" s="35">
        <f t="shared" si="8"/>
        <v>-464644.70071410353</v>
      </c>
    </row>
    <row r="30" spans="1:16" s="8" customFormat="1" ht="12" x14ac:dyDescent="0.2">
      <c r="A30" s="9" t="s">
        <v>5</v>
      </c>
      <c r="B30" s="46">
        <f t="shared" si="6"/>
        <v>1E-14</v>
      </c>
      <c r="C30" s="16">
        <f>'West Position'!J21</f>
        <v>0</v>
      </c>
      <c r="D30" s="37">
        <f t="shared" si="5"/>
        <v>0</v>
      </c>
      <c r="E30" s="17">
        <f>SUM('West Position'!K21:M21)</f>
        <v>1E-14</v>
      </c>
      <c r="F30" s="16">
        <f>SUM('West Position'!N21:P21)</f>
        <v>0</v>
      </c>
      <c r="G30" s="16">
        <f>SUM('West Position'!Q21:S21)</f>
        <v>0</v>
      </c>
      <c r="H30" s="16">
        <f>SUM('West Position'!T21:V21)</f>
        <v>0</v>
      </c>
      <c r="I30" s="37">
        <f t="shared" si="7"/>
        <v>1E-14</v>
      </c>
      <c r="J30" s="46">
        <f>SUM('West Position'!W21:AH21)</f>
        <v>0</v>
      </c>
      <c r="K30" s="46">
        <f>SUM('West Position'!AI21:AT21)</f>
        <v>0</v>
      </c>
      <c r="L30" s="17">
        <f>SUM('West Position'!AU21:AW21,'West Position'!BG21:BI21,'West Position'!BS21:BU21,'West Position'!CE21:CG21,'West Position'!CQ21:CS21,'West Position'!DC21:DE21,'West Position'!DO21:DQ21,'West Position'!EA21:EC21,'West Position'!EM21:EO21,'West Position'!EY21:FA21,'West Position'!FK21:FM21)</f>
        <v>0</v>
      </c>
      <c r="M30" s="16">
        <f>SUM('West Position'!AX21:AZ21,'West Position'!BJ21:BL21,'West Position'!BV21:BX21,'West Position'!CH21:CJ21,'West Position'!CT21:CV21,'West Position'!DF21:DH21,'West Position'!DR21:DT21,'West Position'!ED21:EF21,'West Position'!EP21:ER21,'West Position'!FB21:FD21,'West Position'!FN21:FP21)</f>
        <v>0</v>
      </c>
      <c r="N30" s="16">
        <f>SUM('West Position'!BA21:BC21,'West Position'!BM21:BO21,'West Position'!BY21:CA21,'West Position'!CK21:CM21,'West Position'!CW21:CY21,'West Position'!DI21:DK21,'West Position'!DU21:DW21,'West Position'!EG21:EI21,'West Position'!ES21:EU21,'West Position'!FE21:FG21,'West Position'!FQ21:FS21)</f>
        <v>0</v>
      </c>
      <c r="O30" s="16">
        <f>SUM('West Position'!BD21:BF21,'West Position'!BP21:BR21,'West Position'!CB21:CC21,'West Position'!CD21,'West Position'!CN21:CP21,'West Position'!CZ21:DB21,'West Position'!DL21,'West Position'!DM21,'West Position'!DN21,'West Position'!DX21:DZ21,'West Position'!EJ21:EL21,'West Position'!EV21:EX21,'West Position'!FH21:FJ21,'West Position'!FT21:FV21)</f>
        <v>0</v>
      </c>
      <c r="P30" s="35">
        <f t="shared" si="8"/>
        <v>0</v>
      </c>
    </row>
    <row r="31" spans="1:16" s="8" customFormat="1" thickBot="1" x14ac:dyDescent="0.25">
      <c r="A31" s="9" t="s">
        <v>2</v>
      </c>
      <c r="B31" s="47">
        <f t="shared" si="6"/>
        <v>962867.83281734388</v>
      </c>
      <c r="C31" s="18">
        <f>SUM(C24:C30)</f>
        <v>0</v>
      </c>
      <c r="D31" s="39">
        <f t="shared" ref="D31:I31" si="9">SUM(D24:D30)</f>
        <v>0</v>
      </c>
      <c r="E31" s="19">
        <f t="shared" si="9"/>
        <v>27818.381347364157</v>
      </c>
      <c r="F31" s="18">
        <f t="shared" si="9"/>
        <v>307093.09583710448</v>
      </c>
      <c r="G31" s="18">
        <f t="shared" si="9"/>
        <v>296918.82928851771</v>
      </c>
      <c r="H31" s="18">
        <f t="shared" si="9"/>
        <v>374538.97883298661</v>
      </c>
      <c r="I31" s="39">
        <f t="shared" si="9"/>
        <v>1006369.285305973</v>
      </c>
      <c r="J31" s="39">
        <f t="shared" ref="J31:P31" si="10">SUM(J24:J30)</f>
        <v>297115.91401023034</v>
      </c>
      <c r="K31" s="39">
        <f t="shared" si="10"/>
        <v>590426.5327687735</v>
      </c>
      <c r="L31" s="19">
        <f t="shared" si="10"/>
        <v>-476543.56853240705</v>
      </c>
      <c r="M31" s="18">
        <f t="shared" si="10"/>
        <v>210423.52783119964</v>
      </c>
      <c r="N31" s="18">
        <f t="shared" si="10"/>
        <v>-431167.88061890937</v>
      </c>
      <c r="O31" s="18">
        <f t="shared" si="10"/>
        <v>-233755.97794751654</v>
      </c>
      <c r="P31" s="20">
        <f t="shared" si="10"/>
        <v>-931043.89926763298</v>
      </c>
    </row>
    <row r="32" spans="1:16" s="8" customFormat="1" thickBot="1" x14ac:dyDescent="0.25">
      <c r="A32" s="10"/>
      <c r="B32" s="9" t="s">
        <v>22</v>
      </c>
      <c r="C32" s="10">
        <v>2000</v>
      </c>
      <c r="D32" s="10"/>
      <c r="E32" s="10"/>
      <c r="F32" s="10">
        <v>2001</v>
      </c>
      <c r="G32" s="10"/>
      <c r="H32" s="10"/>
      <c r="I32" s="10"/>
      <c r="J32" s="10">
        <v>2002</v>
      </c>
      <c r="K32" s="10">
        <v>2003</v>
      </c>
      <c r="L32" s="10"/>
      <c r="M32" s="10"/>
      <c r="N32" s="10" t="s">
        <v>39</v>
      </c>
      <c r="O32" s="10"/>
      <c r="P32" s="10"/>
    </row>
    <row r="33" spans="1:16" s="8" customFormat="1" thickBot="1" x14ac:dyDescent="0.25">
      <c r="A33" s="9" t="s">
        <v>25</v>
      </c>
      <c r="B33" s="44" t="s">
        <v>26</v>
      </c>
      <c r="C33" s="11">
        <v>36861</v>
      </c>
      <c r="D33" s="34" t="s">
        <v>11</v>
      </c>
      <c r="E33" s="13" t="s">
        <v>12</v>
      </c>
      <c r="F33" s="12" t="s">
        <v>14</v>
      </c>
      <c r="G33" s="12" t="s">
        <v>13</v>
      </c>
      <c r="H33" s="12" t="s">
        <v>15</v>
      </c>
      <c r="I33" s="34" t="s">
        <v>16</v>
      </c>
      <c r="J33" s="44" t="s">
        <v>37</v>
      </c>
      <c r="K33" s="44" t="s">
        <v>38</v>
      </c>
      <c r="L33" s="12" t="s">
        <v>18</v>
      </c>
      <c r="M33" s="12" t="s">
        <v>19</v>
      </c>
      <c r="N33" s="12" t="s">
        <v>20</v>
      </c>
      <c r="O33" s="12" t="s">
        <v>21</v>
      </c>
      <c r="P33" s="34" t="s">
        <v>2</v>
      </c>
    </row>
    <row r="34" spans="1:16" s="8" customFormat="1" ht="12" x14ac:dyDescent="0.2">
      <c r="A34" s="9" t="s">
        <v>3</v>
      </c>
      <c r="B34" s="46">
        <f t="shared" ref="B34:B40" si="11">B24+B12</f>
        <v>4627743.0926739872</v>
      </c>
      <c r="C34" s="16">
        <f t="shared" ref="C34:P34" si="12">C24+C12</f>
        <v>0</v>
      </c>
      <c r="D34" s="37">
        <f t="shared" si="12"/>
        <v>0</v>
      </c>
      <c r="E34" s="17">
        <f t="shared" si="12"/>
        <v>-6960.0341160264179</v>
      </c>
      <c r="F34" s="16">
        <f t="shared" si="12"/>
        <v>51699.506516538946</v>
      </c>
      <c r="G34" s="16">
        <f t="shared" si="12"/>
        <v>614030.39075982117</v>
      </c>
      <c r="H34" s="16">
        <f t="shared" si="12"/>
        <v>147596.39166119698</v>
      </c>
      <c r="I34" s="37">
        <f t="shared" si="12"/>
        <v>806366.25482153054</v>
      </c>
      <c r="J34" s="37">
        <f t="shared" ref="J34:K40" si="13">J24+J12</f>
        <v>-829056.21674021566</v>
      </c>
      <c r="K34" s="37">
        <f t="shared" si="13"/>
        <v>1086847.2839294653</v>
      </c>
      <c r="L34" s="16">
        <f t="shared" si="12"/>
        <v>460399.5136332683</v>
      </c>
      <c r="M34" s="16">
        <f t="shared" si="12"/>
        <v>1903977.9295360066</v>
      </c>
      <c r="N34" s="16">
        <f t="shared" si="12"/>
        <v>382959.65127115097</v>
      </c>
      <c r="O34" s="16">
        <f t="shared" si="12"/>
        <v>816248.67622278049</v>
      </c>
      <c r="P34" s="35">
        <f t="shared" si="12"/>
        <v>3563585.7706632065</v>
      </c>
    </row>
    <row r="35" spans="1:16" s="8" customFormat="1" ht="12" x14ac:dyDescent="0.2">
      <c r="A35" s="9" t="s">
        <v>30</v>
      </c>
      <c r="B35" s="46">
        <f t="shared" si="11"/>
        <v>-3029052.5527697937</v>
      </c>
      <c r="C35" s="16">
        <f t="shared" ref="C35:P35" si="14">C25+C13</f>
        <v>0</v>
      </c>
      <c r="D35" s="37">
        <f t="shared" si="14"/>
        <v>0</v>
      </c>
      <c r="E35" s="17">
        <f t="shared" si="14"/>
        <v>-22683.530401411987</v>
      </c>
      <c r="F35" s="16">
        <f t="shared" si="14"/>
        <v>-35622.950106354365</v>
      </c>
      <c r="G35" s="16">
        <f t="shared" si="14"/>
        <v>-100459.44514250275</v>
      </c>
      <c r="H35" s="16">
        <f t="shared" si="14"/>
        <v>-28059.358500354887</v>
      </c>
      <c r="I35" s="37">
        <f t="shared" si="14"/>
        <v>-186825.28415062401</v>
      </c>
      <c r="J35" s="37">
        <f t="shared" si="13"/>
        <v>771843.40908720484</v>
      </c>
      <c r="K35" s="37">
        <f t="shared" si="13"/>
        <v>1202262.1991933235</v>
      </c>
      <c r="L35" s="16">
        <f t="shared" si="14"/>
        <v>-1219079.7903862381</v>
      </c>
      <c r="M35" s="16">
        <f t="shared" si="14"/>
        <v>-1195276.5756521898</v>
      </c>
      <c r="N35" s="16">
        <f t="shared" si="14"/>
        <v>-1208491.8351444816</v>
      </c>
      <c r="O35" s="16">
        <f t="shared" si="14"/>
        <v>-1193484.6757167885</v>
      </c>
      <c r="P35" s="35">
        <f t="shared" si="14"/>
        <v>-4816332.8768996978</v>
      </c>
    </row>
    <row r="36" spans="1:16" s="8" customFormat="1" ht="12" x14ac:dyDescent="0.2">
      <c r="A36" s="9" t="s">
        <v>4</v>
      </c>
      <c r="B36" s="46">
        <f t="shared" si="11"/>
        <v>2719652.7900354574</v>
      </c>
      <c r="C36" s="16">
        <f t="shared" ref="C36:P36" si="15">C26+C14</f>
        <v>0</v>
      </c>
      <c r="D36" s="37">
        <f t="shared" si="15"/>
        <v>0</v>
      </c>
      <c r="E36" s="17">
        <f t="shared" si="15"/>
        <v>36498.495677094106</v>
      </c>
      <c r="F36" s="16">
        <f t="shared" si="15"/>
        <v>410628.45450648031</v>
      </c>
      <c r="G36" s="16">
        <f t="shared" si="15"/>
        <v>213479.32483917984</v>
      </c>
      <c r="H36" s="16">
        <f t="shared" si="15"/>
        <v>434417.62656849128</v>
      </c>
      <c r="I36" s="37">
        <f t="shared" si="15"/>
        <v>1095023.9015912456</v>
      </c>
      <c r="J36" s="37">
        <f t="shared" si="13"/>
        <v>1004931.4093503427</v>
      </c>
      <c r="K36" s="37">
        <f t="shared" si="13"/>
        <v>240965.47785069613</v>
      </c>
      <c r="L36" s="16">
        <f t="shared" si="15"/>
        <v>53434.590652038307</v>
      </c>
      <c r="M36" s="16">
        <f t="shared" si="15"/>
        <v>97843.645537097065</v>
      </c>
      <c r="N36" s="16">
        <f t="shared" si="15"/>
        <v>113843.65457251966</v>
      </c>
      <c r="O36" s="16">
        <f t="shared" si="15"/>
        <v>113610.11048151797</v>
      </c>
      <c r="P36" s="35">
        <f t="shared" si="15"/>
        <v>378732.00124317297</v>
      </c>
    </row>
    <row r="37" spans="1:16" s="8" customFormat="1" ht="12" x14ac:dyDescent="0.2">
      <c r="A37" s="9" t="s">
        <v>7</v>
      </c>
      <c r="B37" s="46">
        <f t="shared" si="11"/>
        <v>-82132.579081616903</v>
      </c>
      <c r="C37" s="16">
        <f t="shared" ref="C37:P37" si="16">C27+C15</f>
        <v>0</v>
      </c>
      <c r="D37" s="37">
        <f t="shared" si="16"/>
        <v>0</v>
      </c>
      <c r="E37" s="17">
        <f t="shared" si="16"/>
        <v>-52.281803265665005</v>
      </c>
      <c r="F37" s="16">
        <f t="shared" si="16"/>
        <v>0</v>
      </c>
      <c r="G37" s="16">
        <f t="shared" si="16"/>
        <v>0</v>
      </c>
      <c r="H37" s="16">
        <f t="shared" si="16"/>
        <v>0</v>
      </c>
      <c r="I37" s="37">
        <f t="shared" si="16"/>
        <v>-52.281803265665005</v>
      </c>
      <c r="J37" s="37">
        <f t="shared" si="13"/>
        <v>-82080.297278351238</v>
      </c>
      <c r="K37" s="37">
        <f t="shared" si="13"/>
        <v>0</v>
      </c>
      <c r="L37" s="16">
        <f t="shared" si="16"/>
        <v>0</v>
      </c>
      <c r="M37" s="16">
        <f t="shared" si="16"/>
        <v>0</v>
      </c>
      <c r="N37" s="16">
        <f t="shared" si="16"/>
        <v>0</v>
      </c>
      <c r="O37" s="16">
        <f t="shared" si="16"/>
        <v>0</v>
      </c>
      <c r="P37" s="35">
        <f t="shared" si="16"/>
        <v>0</v>
      </c>
    </row>
    <row r="38" spans="1:16" s="8" customFormat="1" ht="12" x14ac:dyDescent="0.2">
      <c r="A38" s="9" t="s">
        <v>6</v>
      </c>
      <c r="B38" s="46">
        <f t="shared" si="11"/>
        <v>748470.47467390145</v>
      </c>
      <c r="C38" s="16">
        <f t="shared" ref="C38:P38" si="17">C28+C16</f>
        <v>0</v>
      </c>
      <c r="D38" s="37">
        <f t="shared" si="17"/>
        <v>0</v>
      </c>
      <c r="E38" s="17">
        <f t="shared" si="17"/>
        <v>2997.1384569412839</v>
      </c>
      <c r="F38" s="16">
        <f t="shared" si="17"/>
        <v>282868.60511551314</v>
      </c>
      <c r="G38" s="16">
        <f t="shared" si="17"/>
        <v>263513.46144622925</v>
      </c>
      <c r="H38" s="16">
        <f t="shared" si="17"/>
        <v>311470.96462318231</v>
      </c>
      <c r="I38" s="37">
        <f t="shared" si="17"/>
        <v>860850.16964186612</v>
      </c>
      <c r="J38" s="37">
        <f t="shared" si="13"/>
        <v>970308.514552459</v>
      </c>
      <c r="K38" s="37">
        <f t="shared" si="13"/>
        <v>-546647.92063986801</v>
      </c>
      <c r="L38" s="16">
        <f t="shared" si="17"/>
        <v>-235293.38363929599</v>
      </c>
      <c r="M38" s="16">
        <f t="shared" si="17"/>
        <v>-109070.44161577892</v>
      </c>
      <c r="N38" s="16">
        <f t="shared" si="17"/>
        <v>-98546.727240868902</v>
      </c>
      <c r="O38" s="16">
        <f t="shared" si="17"/>
        <v>-93129.736384611926</v>
      </c>
      <c r="P38" s="35">
        <f t="shared" si="17"/>
        <v>-536040.28888055566</v>
      </c>
    </row>
    <row r="39" spans="1:16" s="8" customFormat="1" ht="12" x14ac:dyDescent="0.2">
      <c r="A39" s="9" t="s">
        <v>31</v>
      </c>
      <c r="B39" s="46">
        <f t="shared" si="11"/>
        <v>1366566.6199392038</v>
      </c>
      <c r="C39" s="16">
        <f t="shared" ref="C39:P39" si="18">C29+C17</f>
        <v>0</v>
      </c>
      <c r="D39" s="37">
        <f t="shared" si="18"/>
        <v>0</v>
      </c>
      <c r="E39" s="17">
        <f t="shared" si="18"/>
        <v>45518.4027713389</v>
      </c>
      <c r="F39" s="16">
        <f t="shared" si="18"/>
        <v>-202604.05323941342</v>
      </c>
      <c r="G39" s="16">
        <f t="shared" si="18"/>
        <v>-245244.13842744956</v>
      </c>
      <c r="H39" s="16">
        <f t="shared" si="18"/>
        <v>180024.07177707241</v>
      </c>
      <c r="I39" s="37">
        <f t="shared" si="18"/>
        <v>-222305.71711845163</v>
      </c>
      <c r="J39" s="37">
        <f t="shared" si="13"/>
        <v>988309.11511847994</v>
      </c>
      <c r="K39" s="37">
        <f t="shared" si="13"/>
        <v>1158622.7629950834</v>
      </c>
      <c r="L39" s="16">
        <f t="shared" si="18"/>
        <v>-99053.32551151044</v>
      </c>
      <c r="M39" s="16">
        <f t="shared" si="18"/>
        <v>-98527.791528592643</v>
      </c>
      <c r="N39" s="16">
        <f t="shared" si="18"/>
        <v>-175867.22906308351</v>
      </c>
      <c r="O39" s="16">
        <f t="shared" si="18"/>
        <v>-184611.19495272136</v>
      </c>
      <c r="P39" s="35">
        <f t="shared" si="18"/>
        <v>-558059.54105590796</v>
      </c>
    </row>
    <row r="40" spans="1:16" s="8" customFormat="1" ht="12" x14ac:dyDescent="0.2">
      <c r="A40" s="9" t="s">
        <v>5</v>
      </c>
      <c r="B40" s="46">
        <f t="shared" si="11"/>
        <v>-340860.08642174734</v>
      </c>
      <c r="C40" s="16">
        <f t="shared" ref="C40:P40" si="19">C30+C18</f>
        <v>0</v>
      </c>
      <c r="D40" s="37">
        <f t="shared" si="19"/>
        <v>0</v>
      </c>
      <c r="E40" s="17">
        <f t="shared" si="19"/>
        <v>-7041.6478176676665</v>
      </c>
      <c r="F40" s="16">
        <f t="shared" si="19"/>
        <v>-2706.4938010878727</v>
      </c>
      <c r="G40" s="16">
        <f t="shared" si="19"/>
        <v>-11161.75162501872</v>
      </c>
      <c r="H40" s="16">
        <f t="shared" si="19"/>
        <v>-37266.7929015357</v>
      </c>
      <c r="I40" s="37">
        <f t="shared" si="19"/>
        <v>-58176.686145309955</v>
      </c>
      <c r="J40" s="37">
        <f t="shared" si="13"/>
        <v>-157753.9914911181</v>
      </c>
      <c r="K40" s="37">
        <f t="shared" si="13"/>
        <v>-124929.40878531931</v>
      </c>
      <c r="L40" s="16">
        <f t="shared" si="19"/>
        <v>0</v>
      </c>
      <c r="M40" s="16">
        <f t="shared" si="19"/>
        <v>0</v>
      </c>
      <c r="N40" s="16">
        <f t="shared" si="19"/>
        <v>0</v>
      </c>
      <c r="O40" s="16">
        <f t="shared" si="19"/>
        <v>0</v>
      </c>
      <c r="P40" s="35">
        <f t="shared" si="19"/>
        <v>0</v>
      </c>
    </row>
    <row r="41" spans="1:16" s="8" customFormat="1" thickBot="1" x14ac:dyDescent="0.25">
      <c r="A41" s="9" t="s">
        <v>25</v>
      </c>
      <c r="B41" s="47">
        <f t="shared" ref="B41:P41" si="20">SUM(B34:B40)</f>
        <v>6010387.7590493904</v>
      </c>
      <c r="C41" s="18">
        <f t="shared" si="20"/>
        <v>0</v>
      </c>
      <c r="D41" s="39">
        <f t="shared" si="20"/>
        <v>0</v>
      </c>
      <c r="E41" s="19">
        <f t="shared" si="20"/>
        <v>48276.542767002553</v>
      </c>
      <c r="F41" s="18">
        <f t="shared" si="20"/>
        <v>504263.06899167673</v>
      </c>
      <c r="G41" s="18">
        <f t="shared" si="20"/>
        <v>734157.84185025922</v>
      </c>
      <c r="H41" s="18">
        <f t="shared" si="20"/>
        <v>1008182.9032280523</v>
      </c>
      <c r="I41" s="39">
        <f t="shared" si="20"/>
        <v>2294880.3568369909</v>
      </c>
      <c r="J41" s="39">
        <f t="shared" si="20"/>
        <v>2666501.9425988016</v>
      </c>
      <c r="K41" s="39">
        <f t="shared" si="20"/>
        <v>3017120.3945433809</v>
      </c>
      <c r="L41" s="18">
        <f t="shared" si="20"/>
        <v>-1039592.3952517379</v>
      </c>
      <c r="M41" s="18">
        <f t="shared" si="20"/>
        <v>598946.76627654233</v>
      </c>
      <c r="N41" s="18">
        <f t="shared" si="20"/>
        <v>-986102.48560476338</v>
      </c>
      <c r="O41" s="18">
        <f t="shared" si="20"/>
        <v>-541366.82034982333</v>
      </c>
      <c r="P41" s="20">
        <f t="shared" si="20"/>
        <v>-1968114.9349297821</v>
      </c>
    </row>
    <row r="42" spans="1:16" s="32" customFormat="1" x14ac:dyDescent="0.2"/>
    <row r="43" spans="1:16" s="32" customFormat="1" x14ac:dyDescent="0.2"/>
    <row r="44" spans="1:16" s="8" customFormat="1" ht="12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</row>
    <row r="45" spans="1:16" s="8" customFormat="1" ht="12" x14ac:dyDescent="0.2">
      <c r="A45" s="9" t="s">
        <v>58</v>
      </c>
      <c r="B45" s="9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</row>
    <row r="46" spans="1:16" s="8" customFormat="1" thickBot="1" x14ac:dyDescent="0.25">
      <c r="A46" s="10" t="s">
        <v>32</v>
      </c>
      <c r="B46" s="9" t="s">
        <v>22</v>
      </c>
      <c r="C46" s="9">
        <v>2000</v>
      </c>
      <c r="D46" s="9"/>
      <c r="E46" s="9"/>
      <c r="F46" s="9">
        <v>2001</v>
      </c>
      <c r="G46" s="9"/>
      <c r="H46" s="9"/>
      <c r="I46" s="9"/>
      <c r="J46" s="9">
        <v>2002</v>
      </c>
      <c r="K46" s="9">
        <v>2003</v>
      </c>
      <c r="L46" s="9"/>
      <c r="M46" s="9"/>
      <c r="N46" s="9" t="s">
        <v>39</v>
      </c>
      <c r="O46" s="9"/>
      <c r="P46" s="9"/>
    </row>
    <row r="47" spans="1:16" s="8" customFormat="1" thickBot="1" x14ac:dyDescent="0.25">
      <c r="A47" s="15"/>
      <c r="B47" s="44" t="s">
        <v>26</v>
      </c>
      <c r="C47" s="11">
        <v>36861</v>
      </c>
      <c r="D47" s="12" t="s">
        <v>11</v>
      </c>
      <c r="E47" s="13" t="s">
        <v>12</v>
      </c>
      <c r="F47" s="12" t="s">
        <v>14</v>
      </c>
      <c r="G47" s="12" t="s">
        <v>13</v>
      </c>
      <c r="H47" s="12" t="s">
        <v>15</v>
      </c>
      <c r="I47" s="34" t="s">
        <v>16</v>
      </c>
      <c r="J47" s="44" t="s">
        <v>37</v>
      </c>
      <c r="K47" s="44" t="s">
        <v>38</v>
      </c>
      <c r="L47" s="13" t="s">
        <v>18</v>
      </c>
      <c r="M47" s="12" t="s">
        <v>19</v>
      </c>
      <c r="N47" s="12" t="s">
        <v>20</v>
      </c>
      <c r="O47" s="12" t="s">
        <v>21</v>
      </c>
      <c r="P47" s="34" t="s">
        <v>2</v>
      </c>
    </row>
    <row r="48" spans="1:16" s="8" customFormat="1" ht="12" x14ac:dyDescent="0.2">
      <c r="A48" s="9" t="s">
        <v>23</v>
      </c>
      <c r="B48" s="45"/>
      <c r="C48" s="16"/>
      <c r="D48" s="16"/>
      <c r="E48" s="17"/>
      <c r="F48" s="16"/>
      <c r="G48" s="16"/>
      <c r="H48" s="16"/>
      <c r="I48" s="35"/>
      <c r="J48" s="45"/>
      <c r="K48" s="16"/>
      <c r="L48" s="17"/>
      <c r="M48" s="16"/>
      <c r="N48" s="16"/>
      <c r="O48" s="16"/>
      <c r="P48" s="35"/>
    </row>
    <row r="49" spans="1:16" s="8" customFormat="1" ht="12" x14ac:dyDescent="0.2">
      <c r="A49" s="9" t="s">
        <v>57</v>
      </c>
      <c r="B49" s="46">
        <f>SUM(P49,I49,D49,J49,K49)</f>
        <v>19013834.057547618</v>
      </c>
      <c r="C49" s="16">
        <f>'Alberta Position'!J4</f>
        <v>0</v>
      </c>
      <c r="D49" s="36">
        <f>SUM(C49:C49)</f>
        <v>0</v>
      </c>
      <c r="E49" s="17">
        <f>SUM('Alberta Position'!K4:M4)</f>
        <v>8226.2887349979701</v>
      </c>
      <c r="F49" s="16">
        <f>SUM('Alberta Position'!N4:P4)</f>
        <v>198502.49415382883</v>
      </c>
      <c r="G49" s="16">
        <f>SUM('Alberta Position'!Q4:S4)</f>
        <v>265529.15053123405</v>
      </c>
      <c r="H49" s="16">
        <f>SUM('Alberta Position'!T4:V4)</f>
        <v>83462.086798962278</v>
      </c>
      <c r="I49" s="37">
        <f>SUM(E49:H49)</f>
        <v>555720.02021902311</v>
      </c>
      <c r="J49" s="46">
        <f>SUM('Alberta Position'!W4:AH4)</f>
        <v>1520538.716463689</v>
      </c>
      <c r="K49" s="46">
        <f>SUM('Alberta Position'!AI4:AT4)</f>
        <v>1749945.8985271426</v>
      </c>
      <c r="L49" s="17">
        <f>SUM('Alberta Position'!AU4:AW4,'Alberta Position'!BG4:BI4,'Alberta Position'!BS4:BU4,'Alberta Position'!CE4:CG4,'Alberta Position'!CQ4:CS4,'Alberta Position'!DC4:DE4,'Alberta Position'!DO4:DQ4,'Alberta Position'!EA4:EC4,'Alberta Position'!EM4:EO4,'Alberta Position'!EY4:FA4,'Alberta Position'!FK4:FM4)</f>
        <v>3869377.2276854329</v>
      </c>
      <c r="M49" s="16">
        <f>SUM('Alberta Position'!AX4:AZ4,'Alberta Position'!BJ4:BL4,'Alberta Position'!BV4:BX4,'Alberta Position'!CH4:CJ4,'Alberta Position'!CT4:CV4,'Alberta Position'!DF4:DH4,'Alberta Position'!DR4:DT4,'Alberta Position'!ED4:EF4,'Alberta Position'!EP4:ER4,'Alberta Position'!FB4:FD4,'Alberta Position'!FN4:FP4)</f>
        <v>3838124.6684399946</v>
      </c>
      <c r="N49" s="16">
        <f>SUM('Alberta Position'!BA4:BC4,'Alberta Position'!BM4:BO4,'Alberta Position'!BY4:CA4,'Alberta Position'!CK4:CM4,'Alberta Position'!CW4:CY4,'Alberta Position'!DI4:DK4,'Alberta Position'!DU4:DW4,'Alberta Position'!EG4:EI4,'Alberta Position'!ES4:EU4,'Alberta Position'!FE4:FG4,'Alberta Position'!FQ4:FS4)</f>
        <v>3763114.7071182756</v>
      </c>
      <c r="O49" s="16">
        <f>SUM('Alberta Position'!BD4:BF4,'Alberta Position'!BP4:BR4,'Alberta Position'!CB4:CC4,'Alberta Position'!CD4,'Alberta Position'!CN4:CP4,'Alberta Position'!CZ4:DB4,'Alberta Position'!DL4,'Alberta Position'!DM4,'Alberta Position'!DN4,'Alberta Position'!DX4:DZ4,'Alberta Position'!EJ4:EL4,'Alberta Position'!EV4:EX4,'Alberta Position'!FH4:FJ4,'Alberta Position'!FT4:FV4)</f>
        <v>3717012.8190940591</v>
      </c>
      <c r="P49" s="35">
        <f>SUM(L49:O49)</f>
        <v>15187629.422337763</v>
      </c>
    </row>
    <row r="50" spans="1:16" s="8" customFormat="1" thickBot="1" x14ac:dyDescent="0.25">
      <c r="A50" s="9" t="s">
        <v>2</v>
      </c>
      <c r="B50" s="47">
        <f>SUM(P50,I50,D50,J50,K50)</f>
        <v>19013834.057547618</v>
      </c>
      <c r="C50" s="18">
        <f t="shared" ref="C50:P50" si="21">SUM(C49:C49)</f>
        <v>0</v>
      </c>
      <c r="D50" s="38">
        <f t="shared" si="21"/>
        <v>0</v>
      </c>
      <c r="E50" s="19">
        <f t="shared" si="21"/>
        <v>8226.2887349979701</v>
      </c>
      <c r="F50" s="18">
        <f t="shared" si="21"/>
        <v>198502.49415382883</v>
      </c>
      <c r="G50" s="18">
        <f t="shared" si="21"/>
        <v>265529.15053123405</v>
      </c>
      <c r="H50" s="18">
        <f t="shared" si="21"/>
        <v>83462.086798962278</v>
      </c>
      <c r="I50" s="39">
        <f t="shared" si="21"/>
        <v>555720.02021902311</v>
      </c>
      <c r="J50" s="39">
        <f t="shared" si="21"/>
        <v>1520538.716463689</v>
      </c>
      <c r="K50" s="39">
        <f t="shared" si="21"/>
        <v>1749945.8985271426</v>
      </c>
      <c r="L50" s="19">
        <f t="shared" si="21"/>
        <v>3869377.2276854329</v>
      </c>
      <c r="M50" s="18">
        <f t="shared" si="21"/>
        <v>3838124.6684399946</v>
      </c>
      <c r="N50" s="18">
        <f t="shared" si="21"/>
        <v>3763114.7071182756</v>
      </c>
      <c r="O50" s="18">
        <f t="shared" si="21"/>
        <v>3717012.8190940591</v>
      </c>
      <c r="P50" s="20">
        <f t="shared" si="21"/>
        <v>15187629.422337763</v>
      </c>
    </row>
    <row r="51" spans="1:16" s="8" customFormat="1" ht="12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</row>
    <row r="52" spans="1:16" s="8" customFormat="1" thickBot="1" x14ac:dyDescent="0.25">
      <c r="A52" s="10"/>
      <c r="B52" s="9" t="s">
        <v>22</v>
      </c>
      <c r="C52" s="10">
        <v>2000</v>
      </c>
      <c r="D52" s="10"/>
      <c r="E52" s="10"/>
      <c r="F52" s="10">
        <v>2001</v>
      </c>
      <c r="G52" s="10"/>
      <c r="H52" s="10"/>
      <c r="I52" s="10"/>
      <c r="J52" s="10">
        <v>2002</v>
      </c>
      <c r="K52" s="10">
        <v>2003</v>
      </c>
      <c r="L52" s="10"/>
      <c r="M52" s="10"/>
      <c r="N52" s="10" t="s">
        <v>39</v>
      </c>
      <c r="O52" s="10"/>
      <c r="P52" s="10"/>
    </row>
    <row r="53" spans="1:16" s="8" customFormat="1" thickBot="1" x14ac:dyDescent="0.25">
      <c r="A53" s="10"/>
      <c r="B53" s="48" t="s">
        <v>26</v>
      </c>
      <c r="C53" s="11">
        <v>36861</v>
      </c>
      <c r="D53" s="40" t="s">
        <v>11</v>
      </c>
      <c r="E53" s="21" t="s">
        <v>12</v>
      </c>
      <c r="F53" s="22" t="s">
        <v>14</v>
      </c>
      <c r="G53" s="22" t="s">
        <v>13</v>
      </c>
      <c r="H53" s="22" t="s">
        <v>15</v>
      </c>
      <c r="I53" s="40" t="s">
        <v>16</v>
      </c>
      <c r="J53" s="44" t="s">
        <v>37</v>
      </c>
      <c r="K53" s="22" t="s">
        <v>38</v>
      </c>
      <c r="L53" s="21" t="s">
        <v>18</v>
      </c>
      <c r="M53" s="22" t="s">
        <v>19</v>
      </c>
      <c r="N53" s="22" t="s">
        <v>20</v>
      </c>
      <c r="O53" s="22" t="s">
        <v>21</v>
      </c>
      <c r="P53" s="40" t="s">
        <v>2</v>
      </c>
    </row>
    <row r="54" spans="1:16" s="8" customFormat="1" ht="12" x14ac:dyDescent="0.2">
      <c r="A54" s="9" t="s">
        <v>24</v>
      </c>
      <c r="B54" s="45"/>
      <c r="C54" s="16"/>
      <c r="D54" s="35"/>
      <c r="E54" s="17"/>
      <c r="F54" s="16"/>
      <c r="G54" s="16"/>
      <c r="H54" s="16"/>
      <c r="I54" s="35"/>
      <c r="J54" s="45"/>
      <c r="K54" s="16"/>
      <c r="L54" s="17"/>
      <c r="M54" s="16"/>
      <c r="N54" s="16"/>
      <c r="O54" s="16"/>
      <c r="P54" s="35"/>
    </row>
    <row r="55" spans="1:16" s="8" customFormat="1" ht="12" x14ac:dyDescent="0.2">
      <c r="A55" s="9" t="s">
        <v>57</v>
      </c>
      <c r="B55" s="46">
        <f>SUM(P55,I55,D55,J55,K55)</f>
        <v>21794140.005896244</v>
      </c>
      <c r="C55" s="16">
        <f>'Alberta Position'!J16</f>
        <v>0</v>
      </c>
      <c r="D55" s="37">
        <f>SUM(C55:C55)</f>
        <v>0</v>
      </c>
      <c r="E55" s="17">
        <f>SUM('Alberta Position'!K16:M16)</f>
        <v>7785.3563264546856</v>
      </c>
      <c r="F55" s="16">
        <f>SUM('Alberta Position'!N16:P16)</f>
        <v>218698.51451425301</v>
      </c>
      <c r="G55" s="16">
        <f>SUM('Alberta Position'!Q16:S16)</f>
        <v>316054.45854487235</v>
      </c>
      <c r="H55" s="16">
        <f>SUM('Alberta Position'!T16:V16)</f>
        <v>96555.829781001798</v>
      </c>
      <c r="I55" s="37">
        <f>SUM(E55:H55)</f>
        <v>639094.15916658181</v>
      </c>
      <c r="J55" s="46">
        <f>SUM('Alberta Position'!W16:AH16)</f>
        <v>1743697.9272556519</v>
      </c>
      <c r="K55" s="46">
        <f>SUM('Alberta Position'!AI16:AT16)</f>
        <v>2006902.8721512004</v>
      </c>
      <c r="L55" s="17">
        <f>SUM('Alberta Position'!AU16:AW16,'Alberta Position'!BG16:BI16,'Alberta Position'!BS16:BU16,'Alberta Position'!CE16:CG16,'Alberta Position'!CQ16:CS16,'Alberta Position'!DC16:DE16,'Alberta Position'!DO16:DQ16,'Alberta Position'!EA16:EC16,'Alberta Position'!EM16:EO16,'Alberta Position'!EY16:FA16,'Alberta Position'!FK16:FM16)</f>
        <v>4359455.094849118</v>
      </c>
      <c r="M55" s="16">
        <f>SUM('Alberta Position'!AX16:AZ16,'Alberta Position'!BJ16:BL16,'Alberta Position'!BV16:BX16,'Alberta Position'!CH16:CJ16,'Alberta Position'!CT16:CV16,'Alberta Position'!DF16:DH16,'Alberta Position'!DR16:DT16,'Alberta Position'!ED16:EF16,'Alberta Position'!EP16:ER16,'Alberta Position'!FB16:FD16,'Alberta Position'!FN16:FP16)</f>
        <v>4344161.599745146</v>
      </c>
      <c r="N55" s="16">
        <f>SUM('Alberta Position'!BA16:BC16,'Alberta Position'!BM16:BO16,'Alberta Position'!BY16:CA16,'Alberta Position'!CK16:CM16,'Alberta Position'!CW16:CY16,'Alberta Position'!DI16:DK16,'Alberta Position'!DU16:DW16,'Alberta Position'!EG16:EI16,'Alberta Position'!ES16:EU16,'Alberta Position'!FE16:FG16,'Alberta Position'!FQ16:FS16)</f>
        <v>4387636.5501084765</v>
      </c>
      <c r="O55" s="16">
        <f>SUM('Alberta Position'!BD16:BF16,'Alberta Position'!BP16:BR16,'Alberta Position'!CB16:CC16,'Alberta Position'!CD16,'Alberta Position'!CN16:CP16,'Alberta Position'!CZ16:DB16,'Alberta Position'!DL16,'Alberta Position'!DM16,'Alberta Position'!DN16,'Alberta Position'!DX16:DZ16,'Alberta Position'!EJ16:EL16,'Alberta Position'!EV16:EX16,'Alberta Position'!FH16:FJ16,'Alberta Position'!FT16:FV16)</f>
        <v>4313191.8026200673</v>
      </c>
      <c r="P55" s="35">
        <f>SUM(L55:O55)</f>
        <v>17404445.04732281</v>
      </c>
    </row>
    <row r="56" spans="1:16" s="8" customFormat="1" thickBot="1" x14ac:dyDescent="0.25">
      <c r="A56" s="9" t="s">
        <v>2</v>
      </c>
      <c r="B56" s="47">
        <f>SUM(P56,I56,D56,J56,K56)</f>
        <v>21794140.005896244</v>
      </c>
      <c r="C56" s="18">
        <f t="shared" ref="C56:P56" si="22">SUM(C55:C55)</f>
        <v>0</v>
      </c>
      <c r="D56" s="39">
        <f t="shared" si="22"/>
        <v>0</v>
      </c>
      <c r="E56" s="19">
        <f t="shared" si="22"/>
        <v>7785.3563264546856</v>
      </c>
      <c r="F56" s="18">
        <f t="shared" si="22"/>
        <v>218698.51451425301</v>
      </c>
      <c r="G56" s="18">
        <f t="shared" si="22"/>
        <v>316054.45854487235</v>
      </c>
      <c r="H56" s="18">
        <f t="shared" si="22"/>
        <v>96555.829781001798</v>
      </c>
      <c r="I56" s="39">
        <f t="shared" si="22"/>
        <v>639094.15916658181</v>
      </c>
      <c r="J56" s="39">
        <f t="shared" si="22"/>
        <v>1743697.9272556519</v>
      </c>
      <c r="K56" s="39">
        <f t="shared" si="22"/>
        <v>2006902.8721512004</v>
      </c>
      <c r="L56" s="19">
        <f t="shared" si="22"/>
        <v>4359455.094849118</v>
      </c>
      <c r="M56" s="18">
        <f t="shared" si="22"/>
        <v>4344161.599745146</v>
      </c>
      <c r="N56" s="18">
        <f t="shared" si="22"/>
        <v>4387636.5501084765</v>
      </c>
      <c r="O56" s="18">
        <f t="shared" si="22"/>
        <v>4313191.8026200673</v>
      </c>
      <c r="P56" s="20">
        <f t="shared" si="22"/>
        <v>17404445.04732281</v>
      </c>
    </row>
    <row r="57" spans="1:16" s="8" customFormat="1" ht="12" x14ac:dyDescent="0.2">
      <c r="A57" s="9"/>
      <c r="B57" s="36"/>
      <c r="C57" s="16"/>
      <c r="D57" s="36"/>
      <c r="E57" s="16"/>
      <c r="F57" s="16"/>
      <c r="G57" s="16"/>
      <c r="H57" s="16"/>
      <c r="I57" s="36"/>
      <c r="J57" s="36"/>
      <c r="K57" s="36"/>
      <c r="L57" s="16"/>
      <c r="M57" s="16"/>
      <c r="N57" s="16"/>
      <c r="O57" s="16"/>
      <c r="P57" s="16"/>
    </row>
    <row r="58" spans="1:16" s="8" customFormat="1" thickBot="1" x14ac:dyDescent="0.25">
      <c r="A58" s="10"/>
      <c r="B58" s="9" t="s">
        <v>22</v>
      </c>
      <c r="C58" s="10">
        <v>2000</v>
      </c>
      <c r="D58" s="10"/>
      <c r="E58" s="10"/>
      <c r="F58" s="10">
        <v>2001</v>
      </c>
      <c r="G58" s="10"/>
      <c r="H58" s="10"/>
      <c r="I58" s="10"/>
      <c r="J58" s="10">
        <v>2002</v>
      </c>
      <c r="K58" s="10">
        <v>2003</v>
      </c>
      <c r="L58" s="10"/>
      <c r="M58" s="10"/>
      <c r="N58" s="10" t="s">
        <v>39</v>
      </c>
      <c r="O58" s="10"/>
      <c r="P58" s="10"/>
    </row>
    <row r="59" spans="1:16" s="8" customFormat="1" thickBot="1" x14ac:dyDescent="0.25">
      <c r="A59" s="9" t="s">
        <v>25</v>
      </c>
      <c r="B59" s="44" t="s">
        <v>26</v>
      </c>
      <c r="C59" s="11">
        <v>36861</v>
      </c>
      <c r="D59" s="34" t="s">
        <v>11</v>
      </c>
      <c r="E59" s="13" t="s">
        <v>12</v>
      </c>
      <c r="F59" s="12" t="s">
        <v>14</v>
      </c>
      <c r="G59" s="12" t="s">
        <v>13</v>
      </c>
      <c r="H59" s="12" t="s">
        <v>15</v>
      </c>
      <c r="I59" s="34" t="s">
        <v>16</v>
      </c>
      <c r="J59" s="44" t="s">
        <v>37</v>
      </c>
      <c r="K59" s="44" t="s">
        <v>38</v>
      </c>
      <c r="L59" s="12" t="s">
        <v>18</v>
      </c>
      <c r="M59" s="12" t="s">
        <v>19</v>
      </c>
      <c r="N59" s="12" t="s">
        <v>20</v>
      </c>
      <c r="O59" s="12" t="s">
        <v>21</v>
      </c>
      <c r="P59" s="34" t="s">
        <v>2</v>
      </c>
    </row>
    <row r="60" spans="1:16" s="8" customFormat="1" ht="12" x14ac:dyDescent="0.2">
      <c r="A60" s="9" t="s">
        <v>57</v>
      </c>
      <c r="B60" s="46">
        <f t="shared" ref="B60:P60" si="23">B55+B49</f>
        <v>40807974.063443862</v>
      </c>
      <c r="C60" s="16">
        <f t="shared" si="23"/>
        <v>0</v>
      </c>
      <c r="D60" s="37">
        <f t="shared" si="23"/>
        <v>0</v>
      </c>
      <c r="E60" s="17">
        <f t="shared" si="23"/>
        <v>16011.645061452655</v>
      </c>
      <c r="F60" s="16">
        <f t="shared" si="23"/>
        <v>417201.00866808183</v>
      </c>
      <c r="G60" s="16">
        <f t="shared" si="23"/>
        <v>581583.60907610646</v>
      </c>
      <c r="H60" s="16">
        <f t="shared" si="23"/>
        <v>180017.91657996408</v>
      </c>
      <c r="I60" s="37">
        <f t="shared" si="23"/>
        <v>1194814.1793856048</v>
      </c>
      <c r="J60" s="37">
        <f t="shared" si="23"/>
        <v>3264236.6437193407</v>
      </c>
      <c r="K60" s="37">
        <f t="shared" si="23"/>
        <v>3756848.7706783433</v>
      </c>
      <c r="L60" s="16">
        <f t="shared" si="23"/>
        <v>8228832.3225345509</v>
      </c>
      <c r="M60" s="16">
        <f t="shared" si="23"/>
        <v>8182286.2681851406</v>
      </c>
      <c r="N60" s="16">
        <f t="shared" si="23"/>
        <v>8150751.2572267521</v>
      </c>
      <c r="O60" s="16">
        <f t="shared" si="23"/>
        <v>8030204.6217141263</v>
      </c>
      <c r="P60" s="35">
        <f t="shared" si="23"/>
        <v>32592074.469660573</v>
      </c>
    </row>
    <row r="61" spans="1:16" s="8" customFormat="1" thickBot="1" x14ac:dyDescent="0.25">
      <c r="A61" s="9" t="s">
        <v>25</v>
      </c>
      <c r="B61" s="47">
        <f t="shared" ref="B61:P61" si="24">SUM(B60:B60)</f>
        <v>40807974.063443862</v>
      </c>
      <c r="C61" s="18">
        <f t="shared" si="24"/>
        <v>0</v>
      </c>
      <c r="D61" s="39">
        <f t="shared" si="24"/>
        <v>0</v>
      </c>
      <c r="E61" s="19">
        <f t="shared" si="24"/>
        <v>16011.645061452655</v>
      </c>
      <c r="F61" s="18">
        <f t="shared" si="24"/>
        <v>417201.00866808183</v>
      </c>
      <c r="G61" s="18">
        <f t="shared" si="24"/>
        <v>581583.60907610646</v>
      </c>
      <c r="H61" s="18">
        <f t="shared" si="24"/>
        <v>180017.91657996408</v>
      </c>
      <c r="I61" s="39">
        <f t="shared" si="24"/>
        <v>1194814.1793856048</v>
      </c>
      <c r="J61" s="39">
        <f t="shared" si="24"/>
        <v>3264236.6437193407</v>
      </c>
      <c r="K61" s="39">
        <f t="shared" si="24"/>
        <v>3756848.7706783433</v>
      </c>
      <c r="L61" s="18">
        <f t="shared" si="24"/>
        <v>8228832.3225345509</v>
      </c>
      <c r="M61" s="18">
        <f t="shared" si="24"/>
        <v>8182286.2681851406</v>
      </c>
      <c r="N61" s="18">
        <f t="shared" si="24"/>
        <v>8150751.2572267521</v>
      </c>
      <c r="O61" s="18">
        <f t="shared" si="24"/>
        <v>8030204.6217141263</v>
      </c>
      <c r="P61" s="20">
        <f t="shared" si="24"/>
        <v>32592074.469660573</v>
      </c>
    </row>
    <row r="62" spans="1:16" s="32" customFormat="1" x14ac:dyDescent="0.2"/>
    <row r="63" spans="1:16" s="32" customFormat="1" x14ac:dyDescent="0.2"/>
    <row r="64" spans="1:16" s="8" customFormat="1" ht="12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spans="1:16" s="8" customFormat="1" thickBot="1" x14ac:dyDescent="0.25">
      <c r="B65" s="23" t="s">
        <v>22</v>
      </c>
      <c r="C65" s="23">
        <v>2000</v>
      </c>
      <c r="F65" s="23">
        <v>2001</v>
      </c>
      <c r="N65" s="23" t="s">
        <v>17</v>
      </c>
    </row>
    <row r="66" spans="1:16" s="8" customFormat="1" ht="12" x14ac:dyDescent="0.2">
      <c r="A66" s="23" t="s">
        <v>27</v>
      </c>
      <c r="B66" s="24" t="s">
        <v>26</v>
      </c>
      <c r="C66" s="25">
        <v>36861</v>
      </c>
      <c r="D66" s="26" t="s">
        <v>11</v>
      </c>
      <c r="E66" s="27" t="s">
        <v>12</v>
      </c>
      <c r="F66" s="28" t="s">
        <v>14</v>
      </c>
      <c r="G66" s="28" t="s">
        <v>13</v>
      </c>
      <c r="H66" s="28" t="s">
        <v>15</v>
      </c>
      <c r="I66" s="26" t="s">
        <v>16</v>
      </c>
      <c r="J66" s="28" t="s">
        <v>37</v>
      </c>
      <c r="K66" s="24" t="s">
        <v>38</v>
      </c>
      <c r="L66" s="27" t="s">
        <v>18</v>
      </c>
      <c r="M66" s="28" t="s">
        <v>19</v>
      </c>
      <c r="N66" s="28" t="s">
        <v>20</v>
      </c>
      <c r="O66" s="28" t="s">
        <v>21</v>
      </c>
      <c r="P66" s="26" t="s">
        <v>2</v>
      </c>
    </row>
    <row r="67" spans="1:16" s="8" customFormat="1" thickBot="1" x14ac:dyDescent="0.25">
      <c r="A67" s="8" t="s">
        <v>28</v>
      </c>
      <c r="B67" s="29">
        <f>SUM(P67,I67,D67)</f>
        <v>0</v>
      </c>
      <c r="C67" s="30">
        <v>0</v>
      </c>
      <c r="D67" s="20">
        <f>SUM(C67:C67)</f>
        <v>0</v>
      </c>
      <c r="E67" s="19">
        <v>0</v>
      </c>
      <c r="F67" s="18">
        <v>0</v>
      </c>
      <c r="G67" s="18">
        <v>0</v>
      </c>
      <c r="H67" s="18">
        <v>0</v>
      </c>
      <c r="I67" s="20">
        <v>0</v>
      </c>
      <c r="J67" s="18"/>
      <c r="K67" s="31"/>
      <c r="L67" s="19">
        <v>0</v>
      </c>
      <c r="M67" s="18">
        <v>0</v>
      </c>
      <c r="N67" s="18">
        <v>0</v>
      </c>
      <c r="O67" s="18">
        <v>0</v>
      </c>
      <c r="P67" s="20">
        <f>SUM(L67:O67)</f>
        <v>0</v>
      </c>
    </row>
    <row r="68" spans="1:16" s="8" customFormat="1" thickBot="1" x14ac:dyDescent="0.25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</row>
    <row r="69" spans="1:16" s="8" customFormat="1" ht="12" x14ac:dyDescent="0.2">
      <c r="A69" s="23" t="s">
        <v>29</v>
      </c>
      <c r="B69" s="24" t="s">
        <v>26</v>
      </c>
      <c r="C69" s="25">
        <v>36861</v>
      </c>
      <c r="D69" s="26" t="s">
        <v>11</v>
      </c>
      <c r="E69" s="27" t="s">
        <v>12</v>
      </c>
      <c r="F69" s="28" t="s">
        <v>14</v>
      </c>
      <c r="G69" s="28" t="s">
        <v>13</v>
      </c>
      <c r="H69" s="28" t="s">
        <v>15</v>
      </c>
      <c r="I69" s="26" t="s">
        <v>16</v>
      </c>
      <c r="J69" s="28" t="s">
        <v>37</v>
      </c>
      <c r="K69" s="24" t="s">
        <v>38</v>
      </c>
      <c r="L69" s="27" t="s">
        <v>18</v>
      </c>
      <c r="M69" s="28" t="s">
        <v>19</v>
      </c>
      <c r="N69" s="28" t="s">
        <v>20</v>
      </c>
      <c r="O69" s="28" t="s">
        <v>21</v>
      </c>
      <c r="P69" s="26" t="s">
        <v>2</v>
      </c>
    </row>
    <row r="70" spans="1:16" s="8" customFormat="1" thickBot="1" x14ac:dyDescent="0.25">
      <c r="A70" s="8" t="s">
        <v>28</v>
      </c>
      <c r="B70" s="29">
        <f>SUM(P70,I70,D70)</f>
        <v>0</v>
      </c>
      <c r="C70" s="30">
        <f>(C67*10000)*31</f>
        <v>0</v>
      </c>
      <c r="D70" s="20">
        <f>SUM(C70:C70)</f>
        <v>0</v>
      </c>
      <c r="E70" s="19">
        <f>(E67*10000)*31</f>
        <v>0</v>
      </c>
      <c r="F70" s="18">
        <f t="shared" ref="F70:P70" si="25">(F67*10000)*31</f>
        <v>0</v>
      </c>
      <c r="G70" s="18">
        <f t="shared" si="25"/>
        <v>0</v>
      </c>
      <c r="H70" s="18">
        <f t="shared" si="25"/>
        <v>0</v>
      </c>
      <c r="I70" s="20">
        <f>SUM(E70:H70)</f>
        <v>0</v>
      </c>
      <c r="J70" s="18"/>
      <c r="K70" s="31"/>
      <c r="L70" s="19">
        <f t="shared" si="25"/>
        <v>0</v>
      </c>
      <c r="M70" s="18">
        <f t="shared" si="25"/>
        <v>0</v>
      </c>
      <c r="N70" s="18">
        <f t="shared" si="25"/>
        <v>0</v>
      </c>
      <c r="O70" s="18">
        <f t="shared" si="25"/>
        <v>0</v>
      </c>
      <c r="P70" s="20">
        <f t="shared" si="25"/>
        <v>0</v>
      </c>
    </row>
    <row r="71" spans="1:16" s="8" customFormat="1" ht="12" x14ac:dyDescent="0.2"/>
    <row r="72" spans="1:16" s="8" customFormat="1" ht="12" x14ac:dyDescent="0.2"/>
    <row r="73" spans="1:16" s="8" customFormat="1" ht="12" x14ac:dyDescent="0.2"/>
    <row r="75" spans="1:16" s="32" customFormat="1" x14ac:dyDescent="0.2"/>
    <row r="76" spans="1:16" s="32" customFormat="1" x14ac:dyDescent="0.2"/>
    <row r="77" spans="1:16" s="32" customFormat="1" x14ac:dyDescent="0.2"/>
    <row r="78" spans="1:16" s="32" customFormat="1" x14ac:dyDescent="0.2"/>
  </sheetData>
  <pageMargins left="0.34" right="0.39" top="1" bottom="1" header="0.5" footer="0.5"/>
  <pageSetup scale="52" orientation="landscape" r:id="rId1"/>
  <headerFooter alignWithMargins="0">
    <oddHeader>&amp;CWest positions</oddHeader>
  </headerFooter>
  <drawing r:id="rId2"/>
  <legacyDrawing r:id="rId3"/>
  <controls>
    <mc:AlternateContent xmlns:mc="http://schemas.openxmlformats.org/markup-compatibility/2006">
      <mc:Choice Requires="x14">
        <control shapeId="2056" r:id="rId4" name="CommandButton1">
          <controlPr autoLine="0" r:id="rId5">
            <anchor moveWithCells="1">
              <from>
                <xdr:col>5</xdr:col>
                <xdr:colOff>9525</xdr:colOff>
                <xdr:row>1</xdr:row>
                <xdr:rowOff>9525</xdr:rowOff>
              </from>
              <to>
                <xdr:col>7</xdr:col>
                <xdr:colOff>9525</xdr:colOff>
                <xdr:row>3</xdr:row>
                <xdr:rowOff>104775</xdr:rowOff>
              </to>
            </anchor>
          </controlPr>
        </control>
      </mc:Choice>
      <mc:Fallback>
        <control shapeId="2056" r:id="rId4" name="CommandButton1"/>
      </mc:Fallback>
    </mc:AlternateContent>
    <mc:AlternateContent xmlns:mc="http://schemas.openxmlformats.org/markup-compatibility/2006">
      <mc:Choice Requires="x14">
        <control shapeId="2051" r:id="rId6" name="Button 3">
          <controlPr defaultSize="0" print="0" autoFill="0" autoPict="0" macro="[1]!PublishWestPowerPosition">
            <anchor moveWithCells="1" sizeWithCells="1">
              <from>
                <xdr:col>8</xdr:col>
                <xdr:colOff>0</xdr:colOff>
                <xdr:row>1</xdr:row>
                <xdr:rowOff>19050</xdr:rowOff>
              </from>
              <to>
                <xdr:col>10</xdr:col>
                <xdr:colOff>457200</xdr:colOff>
                <xdr:row>3</xdr:row>
                <xdr:rowOff>85725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W22"/>
  <sheetViews>
    <sheetView workbookViewId="0">
      <selection activeCell="L1" sqref="L1:L65536"/>
    </sheetView>
  </sheetViews>
  <sheetFormatPr defaultRowHeight="12.75" x14ac:dyDescent="0.2"/>
  <cols>
    <col min="2" max="2" width="14.42578125" customWidth="1"/>
    <col min="3" max="4" width="10.7109375" hidden="1" customWidth="1"/>
    <col min="5" max="6" width="13" hidden="1" customWidth="1"/>
    <col min="7" max="8" width="10.7109375" hidden="1" customWidth="1"/>
    <col min="9" max="9" width="10.140625" hidden="1" customWidth="1"/>
    <col min="10" max="10" width="10.7109375" hidden="1" customWidth="1"/>
    <col min="11" max="12" width="13" hidden="1" customWidth="1"/>
    <col min="13" max="13" width="13" bestFit="1" customWidth="1"/>
    <col min="14" max="14" width="11" customWidth="1"/>
    <col min="15" max="15" width="11.85546875" customWidth="1"/>
    <col min="16" max="16" width="13" customWidth="1"/>
    <col min="17" max="20" width="13" bestFit="1" customWidth="1"/>
    <col min="21" max="28" width="10.140625" bestFit="1" customWidth="1"/>
    <col min="29" max="30" width="13" bestFit="1" customWidth="1"/>
    <col min="31" max="169" width="10.140625" bestFit="1" customWidth="1"/>
    <col min="170" max="170" width="10.5703125" customWidth="1"/>
    <col min="171" max="177" width="10.140625" bestFit="1" customWidth="1"/>
    <col min="178" max="178" width="13" bestFit="1" customWidth="1"/>
    <col min="179" max="179" width="13.85546875" bestFit="1" customWidth="1"/>
    <col min="180" max="180" width="10.5703125" bestFit="1" customWidth="1"/>
  </cols>
  <sheetData>
    <row r="1" spans="1:179" x14ac:dyDescent="0.2">
      <c r="C1" s="1">
        <v>36647</v>
      </c>
      <c r="D1" s="1">
        <v>36678</v>
      </c>
      <c r="E1" s="1">
        <v>36708</v>
      </c>
      <c r="F1" s="1">
        <v>36739</v>
      </c>
      <c r="G1" s="1">
        <v>36770</v>
      </c>
      <c r="H1" s="1">
        <v>36800</v>
      </c>
      <c r="I1" s="1">
        <v>36831</v>
      </c>
      <c r="J1" s="1">
        <v>36861</v>
      </c>
      <c r="K1" s="1">
        <v>36892</v>
      </c>
      <c r="L1" s="1">
        <v>36923</v>
      </c>
      <c r="M1" s="1">
        <v>36951</v>
      </c>
      <c r="N1" s="1">
        <v>36982</v>
      </c>
      <c r="O1" s="1">
        <v>37012</v>
      </c>
      <c r="P1" s="1">
        <v>37043</v>
      </c>
      <c r="Q1" s="1">
        <v>37073</v>
      </c>
      <c r="R1" s="1">
        <v>37104</v>
      </c>
      <c r="S1" s="1">
        <v>37135</v>
      </c>
      <c r="T1" s="1">
        <v>37165</v>
      </c>
      <c r="U1" s="1">
        <v>37196</v>
      </c>
      <c r="V1" s="1">
        <v>37226</v>
      </c>
      <c r="W1" s="1">
        <v>37257</v>
      </c>
      <c r="X1" s="1">
        <v>37288</v>
      </c>
      <c r="Y1" s="1">
        <v>37316</v>
      </c>
      <c r="Z1" s="1">
        <v>37347</v>
      </c>
      <c r="AA1" s="1">
        <v>37377</v>
      </c>
      <c r="AB1" s="1">
        <v>37408</v>
      </c>
      <c r="AC1" s="1">
        <v>37438</v>
      </c>
      <c r="AD1" s="1">
        <v>37469</v>
      </c>
      <c r="AE1" s="1">
        <v>37500</v>
      </c>
      <c r="AF1" s="1">
        <v>37530</v>
      </c>
      <c r="AG1" s="1">
        <v>37561</v>
      </c>
      <c r="AH1" s="1">
        <v>37591</v>
      </c>
      <c r="AI1" s="1">
        <v>37622</v>
      </c>
      <c r="AJ1" s="1">
        <v>37653</v>
      </c>
      <c r="AK1" s="1">
        <v>37681</v>
      </c>
      <c r="AL1" s="1">
        <v>37712</v>
      </c>
      <c r="AM1" s="1">
        <v>37742</v>
      </c>
      <c r="AN1" s="1">
        <v>37773</v>
      </c>
      <c r="AO1" s="1">
        <v>37803</v>
      </c>
      <c r="AP1" s="1">
        <v>37834</v>
      </c>
      <c r="AQ1" s="1">
        <v>37865</v>
      </c>
      <c r="AR1" s="1">
        <v>37895</v>
      </c>
      <c r="AS1" s="1">
        <v>37926</v>
      </c>
      <c r="AT1" s="1">
        <v>37956</v>
      </c>
      <c r="AU1" s="1">
        <v>37987</v>
      </c>
      <c r="AV1" s="1">
        <v>38018</v>
      </c>
      <c r="AW1" s="1">
        <v>38047</v>
      </c>
      <c r="AX1" s="1">
        <v>38078</v>
      </c>
      <c r="AY1" s="1">
        <v>38108</v>
      </c>
      <c r="AZ1" s="1">
        <v>38139</v>
      </c>
      <c r="BA1" s="1">
        <v>38169</v>
      </c>
      <c r="BB1" s="1">
        <v>38200</v>
      </c>
      <c r="BC1" s="1">
        <v>38231</v>
      </c>
      <c r="BD1" s="1">
        <v>38261</v>
      </c>
      <c r="BE1" s="1">
        <v>38292</v>
      </c>
      <c r="BF1" s="1">
        <v>38322</v>
      </c>
      <c r="BG1" s="1">
        <v>38353</v>
      </c>
      <c r="BH1" s="1">
        <v>38384</v>
      </c>
      <c r="BI1" s="1">
        <v>38412</v>
      </c>
      <c r="BJ1" s="1">
        <v>38443</v>
      </c>
      <c r="BK1" s="1">
        <v>38473</v>
      </c>
      <c r="BL1" s="1">
        <v>38504</v>
      </c>
      <c r="BM1" s="1">
        <v>38534</v>
      </c>
      <c r="BN1" s="1">
        <v>38565</v>
      </c>
      <c r="BO1" s="1">
        <v>38596</v>
      </c>
      <c r="BP1" s="1">
        <v>38626</v>
      </c>
      <c r="BQ1" s="1">
        <v>38657</v>
      </c>
      <c r="BR1" s="1">
        <v>38687</v>
      </c>
      <c r="BS1" s="1">
        <v>38718</v>
      </c>
      <c r="BT1" s="1">
        <v>38749</v>
      </c>
      <c r="BU1" s="1">
        <v>38777</v>
      </c>
      <c r="BV1" s="1">
        <v>38808</v>
      </c>
      <c r="BW1" s="1">
        <v>38838</v>
      </c>
      <c r="BX1" s="1">
        <v>38869</v>
      </c>
      <c r="BY1" s="1">
        <v>38899</v>
      </c>
      <c r="BZ1" s="1">
        <v>38930</v>
      </c>
      <c r="CA1" s="1">
        <v>38961</v>
      </c>
      <c r="CB1" s="1">
        <v>38991</v>
      </c>
      <c r="CC1" s="1">
        <v>39022</v>
      </c>
      <c r="CD1" s="1">
        <v>39052</v>
      </c>
      <c r="CE1" s="1">
        <v>39083</v>
      </c>
      <c r="CF1" s="1">
        <v>39114</v>
      </c>
      <c r="CG1" s="1">
        <v>39142</v>
      </c>
      <c r="CH1" s="1">
        <v>39173</v>
      </c>
      <c r="CI1" s="1">
        <v>39203</v>
      </c>
      <c r="CJ1" s="1">
        <v>39234</v>
      </c>
      <c r="CK1" s="1">
        <v>39264</v>
      </c>
      <c r="CL1" s="1">
        <v>39295</v>
      </c>
      <c r="CM1" s="1">
        <v>39326</v>
      </c>
      <c r="CN1" s="1">
        <v>39356</v>
      </c>
      <c r="CO1" s="1">
        <v>39387</v>
      </c>
      <c r="CP1" s="1">
        <v>39417</v>
      </c>
      <c r="CQ1" s="1">
        <v>39448</v>
      </c>
      <c r="CR1" s="1">
        <v>39479</v>
      </c>
      <c r="CS1" s="1">
        <v>39508</v>
      </c>
      <c r="CT1" s="1">
        <v>39539</v>
      </c>
      <c r="CU1" s="1">
        <v>39569</v>
      </c>
      <c r="CV1" s="1">
        <v>39600</v>
      </c>
      <c r="CW1" s="1">
        <v>39630</v>
      </c>
      <c r="CX1" s="1">
        <v>39661</v>
      </c>
      <c r="CY1" s="1">
        <v>39692</v>
      </c>
      <c r="CZ1" s="1">
        <v>39722</v>
      </c>
      <c r="DA1" s="1">
        <v>39753</v>
      </c>
      <c r="DB1" s="1">
        <v>39783</v>
      </c>
      <c r="DC1" s="1">
        <v>39814</v>
      </c>
      <c r="DD1" s="1">
        <v>39845</v>
      </c>
      <c r="DE1" s="1">
        <v>39873</v>
      </c>
      <c r="DF1" s="1">
        <v>39904</v>
      </c>
      <c r="DG1" s="1">
        <v>39934</v>
      </c>
      <c r="DH1" s="1">
        <v>39965</v>
      </c>
      <c r="DI1" s="1">
        <v>39995</v>
      </c>
      <c r="DJ1" s="1">
        <v>40026</v>
      </c>
      <c r="DK1" s="1">
        <v>40057</v>
      </c>
      <c r="DL1" s="1">
        <v>40087</v>
      </c>
      <c r="DM1" s="1">
        <v>40118</v>
      </c>
      <c r="DN1" s="1">
        <v>40148</v>
      </c>
      <c r="DO1" s="1">
        <v>40179</v>
      </c>
      <c r="DP1" s="1">
        <v>40210</v>
      </c>
      <c r="DQ1" s="1">
        <v>40238</v>
      </c>
      <c r="DR1" s="1">
        <v>40269</v>
      </c>
      <c r="DS1" s="1">
        <v>40299</v>
      </c>
      <c r="DT1" s="1">
        <v>40330</v>
      </c>
      <c r="DU1" s="1">
        <v>40360</v>
      </c>
      <c r="DV1" s="1">
        <v>40391</v>
      </c>
      <c r="DW1" s="1">
        <v>40422</v>
      </c>
      <c r="DX1" s="1">
        <v>40452</v>
      </c>
      <c r="DY1" s="1">
        <v>40483</v>
      </c>
      <c r="DZ1" s="1">
        <v>40513</v>
      </c>
      <c r="EA1" s="1">
        <v>40544</v>
      </c>
      <c r="EB1" s="1">
        <v>40575</v>
      </c>
      <c r="EC1" s="1">
        <v>40603</v>
      </c>
      <c r="ED1" s="1">
        <v>40634</v>
      </c>
      <c r="EE1" s="1">
        <v>40664</v>
      </c>
      <c r="EF1" s="1">
        <v>40695</v>
      </c>
      <c r="EG1" s="1">
        <v>40725</v>
      </c>
      <c r="EH1" s="1">
        <v>40756</v>
      </c>
      <c r="EI1" s="1">
        <v>40787</v>
      </c>
      <c r="EJ1" s="1">
        <v>40817</v>
      </c>
      <c r="EK1" s="1">
        <v>40848</v>
      </c>
      <c r="EL1" s="1">
        <v>40878</v>
      </c>
      <c r="EM1" s="1">
        <v>40909</v>
      </c>
      <c r="EN1" s="1">
        <v>40940</v>
      </c>
      <c r="EO1" s="1">
        <v>40969</v>
      </c>
      <c r="EP1" s="1">
        <v>41000</v>
      </c>
      <c r="EQ1" s="1">
        <v>41030</v>
      </c>
      <c r="ER1" s="1">
        <v>41061</v>
      </c>
      <c r="ES1" s="1">
        <v>41091</v>
      </c>
      <c r="ET1" s="1">
        <v>41122</v>
      </c>
      <c r="EU1" s="1">
        <v>41153</v>
      </c>
      <c r="EV1" s="1">
        <v>41183</v>
      </c>
      <c r="EW1" s="1">
        <v>41214</v>
      </c>
      <c r="EX1" s="1">
        <v>41244</v>
      </c>
      <c r="EY1" s="1">
        <v>41275</v>
      </c>
      <c r="EZ1" s="1">
        <v>41306</v>
      </c>
      <c r="FA1" s="1">
        <v>41334</v>
      </c>
      <c r="FB1" s="1">
        <v>41365</v>
      </c>
      <c r="FC1" s="1">
        <v>41395</v>
      </c>
      <c r="FD1" s="1">
        <v>41426</v>
      </c>
      <c r="FE1" s="1">
        <v>41456</v>
      </c>
      <c r="FF1" s="1">
        <v>41487</v>
      </c>
      <c r="FG1" s="1">
        <v>41518</v>
      </c>
      <c r="FH1" s="1">
        <v>41548</v>
      </c>
      <c r="FI1" s="1">
        <v>41579</v>
      </c>
      <c r="FJ1" s="1">
        <v>41609</v>
      </c>
      <c r="FK1" s="1">
        <v>41640</v>
      </c>
      <c r="FL1" s="1">
        <v>41671</v>
      </c>
      <c r="FM1" s="1">
        <v>41699</v>
      </c>
      <c r="FN1" s="1">
        <v>41730</v>
      </c>
      <c r="FO1" s="1">
        <v>41760</v>
      </c>
      <c r="FP1" s="1">
        <v>41791</v>
      </c>
      <c r="FQ1" s="1">
        <v>41821</v>
      </c>
      <c r="FR1" s="1">
        <v>41852</v>
      </c>
      <c r="FS1" s="1">
        <v>41883</v>
      </c>
      <c r="FT1" s="1">
        <v>41913</v>
      </c>
      <c r="FU1" s="1">
        <v>41944</v>
      </c>
      <c r="FV1" s="1">
        <v>41974</v>
      </c>
      <c r="FW1" s="5"/>
    </row>
    <row r="2" spans="1:179" x14ac:dyDescent="0.2">
      <c r="B2" t="s">
        <v>0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1</v>
      </c>
      <c r="BZ2" t="s">
        <v>1</v>
      </c>
      <c r="CA2" t="s">
        <v>1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1</v>
      </c>
      <c r="CI2" t="s">
        <v>1</v>
      </c>
      <c r="CJ2" t="s">
        <v>1</v>
      </c>
      <c r="CK2" t="s">
        <v>1</v>
      </c>
      <c r="CL2" t="s">
        <v>1</v>
      </c>
      <c r="CM2" t="s">
        <v>1</v>
      </c>
      <c r="CN2" t="s">
        <v>1</v>
      </c>
      <c r="CO2" t="s">
        <v>1</v>
      </c>
      <c r="CP2" t="s">
        <v>1</v>
      </c>
      <c r="CQ2" t="s">
        <v>1</v>
      </c>
      <c r="CR2" t="s">
        <v>1</v>
      </c>
      <c r="CS2" t="s">
        <v>1</v>
      </c>
      <c r="CT2" t="s">
        <v>1</v>
      </c>
      <c r="CU2" t="s">
        <v>1</v>
      </c>
      <c r="CV2" t="s">
        <v>1</v>
      </c>
      <c r="CW2" t="s">
        <v>1</v>
      </c>
      <c r="CX2" t="s">
        <v>1</v>
      </c>
      <c r="CY2" t="s">
        <v>1</v>
      </c>
      <c r="CZ2" t="s">
        <v>1</v>
      </c>
      <c r="DA2" t="s">
        <v>1</v>
      </c>
      <c r="DB2" t="s">
        <v>1</v>
      </c>
      <c r="DC2" t="s">
        <v>1</v>
      </c>
      <c r="DD2" t="s">
        <v>1</v>
      </c>
      <c r="DE2" t="s">
        <v>1</v>
      </c>
      <c r="DF2" t="s">
        <v>1</v>
      </c>
      <c r="DG2" t="s">
        <v>1</v>
      </c>
      <c r="DH2" t="s">
        <v>1</v>
      </c>
      <c r="DI2" t="s">
        <v>1</v>
      </c>
      <c r="DJ2" t="s">
        <v>1</v>
      </c>
      <c r="DK2" t="s">
        <v>1</v>
      </c>
      <c r="DL2" t="s">
        <v>1</v>
      </c>
      <c r="DM2" t="s">
        <v>1</v>
      </c>
      <c r="DN2" t="s">
        <v>1</v>
      </c>
      <c r="DO2" t="s">
        <v>1</v>
      </c>
      <c r="DP2" t="s">
        <v>1</v>
      </c>
      <c r="DQ2" t="s">
        <v>1</v>
      </c>
      <c r="DR2" t="s">
        <v>1</v>
      </c>
      <c r="DS2" t="s">
        <v>1</v>
      </c>
      <c r="DT2" t="s">
        <v>1</v>
      </c>
      <c r="DU2" t="s">
        <v>1</v>
      </c>
      <c r="DV2" t="s">
        <v>1</v>
      </c>
      <c r="DW2" t="s">
        <v>1</v>
      </c>
      <c r="DX2" t="s">
        <v>1</v>
      </c>
      <c r="DY2" t="s">
        <v>1</v>
      </c>
      <c r="DZ2" t="s">
        <v>1</v>
      </c>
      <c r="EA2" t="s">
        <v>1</v>
      </c>
      <c r="EB2" t="s">
        <v>1</v>
      </c>
      <c r="EC2" t="s">
        <v>1</v>
      </c>
      <c r="ED2" t="s">
        <v>1</v>
      </c>
      <c r="EE2" t="s">
        <v>1</v>
      </c>
      <c r="EF2" t="s">
        <v>1</v>
      </c>
      <c r="EG2" t="s">
        <v>1</v>
      </c>
      <c r="EH2" t="s">
        <v>1</v>
      </c>
      <c r="EI2" t="s">
        <v>1</v>
      </c>
      <c r="EJ2" t="s">
        <v>1</v>
      </c>
      <c r="EK2" t="s">
        <v>1</v>
      </c>
      <c r="EL2" t="s">
        <v>1</v>
      </c>
      <c r="EM2" t="s">
        <v>1</v>
      </c>
      <c r="EN2" t="s">
        <v>1</v>
      </c>
      <c r="EO2" t="s">
        <v>1</v>
      </c>
      <c r="EP2" t="s">
        <v>1</v>
      </c>
      <c r="EQ2" t="s">
        <v>1</v>
      </c>
      <c r="ER2" t="s">
        <v>1</v>
      </c>
      <c r="ES2" t="s">
        <v>1</v>
      </c>
      <c r="ET2" t="s">
        <v>1</v>
      </c>
      <c r="EU2" t="s">
        <v>1</v>
      </c>
      <c r="EV2" t="s">
        <v>1</v>
      </c>
      <c r="EW2" t="s">
        <v>1</v>
      </c>
      <c r="EX2" t="s">
        <v>1</v>
      </c>
      <c r="EY2" t="s">
        <v>1</v>
      </c>
      <c r="EZ2" t="s">
        <v>1</v>
      </c>
      <c r="FA2" t="s">
        <v>1</v>
      </c>
      <c r="FB2" t="s">
        <v>1</v>
      </c>
      <c r="FC2" t="s">
        <v>1</v>
      </c>
      <c r="FD2" t="s">
        <v>1</v>
      </c>
      <c r="FE2" t="s">
        <v>1</v>
      </c>
      <c r="FF2" t="s">
        <v>1</v>
      </c>
      <c r="FG2" t="s">
        <v>1</v>
      </c>
      <c r="FH2" t="s">
        <v>1</v>
      </c>
      <c r="FI2" t="s">
        <v>1</v>
      </c>
      <c r="FJ2" t="s">
        <v>1</v>
      </c>
      <c r="FK2" t="s">
        <v>1</v>
      </c>
      <c r="FL2" t="s">
        <v>1</v>
      </c>
      <c r="FM2" t="s">
        <v>1</v>
      </c>
      <c r="FN2" t="s">
        <v>1</v>
      </c>
      <c r="FO2" t="s">
        <v>1</v>
      </c>
      <c r="FP2" t="s">
        <v>1</v>
      </c>
      <c r="FQ2" t="s">
        <v>1</v>
      </c>
      <c r="FR2" t="s">
        <v>1</v>
      </c>
      <c r="FS2" t="s">
        <v>1</v>
      </c>
      <c r="FT2" t="s">
        <v>1</v>
      </c>
      <c r="FU2" t="s">
        <v>1</v>
      </c>
      <c r="FV2" t="s">
        <v>1</v>
      </c>
      <c r="FW2" t="s">
        <v>2</v>
      </c>
    </row>
    <row r="3" spans="1:179" x14ac:dyDescent="0.2">
      <c r="A3">
        <v>1</v>
      </c>
      <c r="B3" t="s">
        <v>3</v>
      </c>
      <c r="G3" s="4"/>
      <c r="H3" s="5"/>
      <c r="I3" s="5"/>
      <c r="J3" s="4"/>
      <c r="K3" s="5"/>
      <c r="L3" s="5"/>
      <c r="M3" s="5">
        <v>2640.2753934945845</v>
      </c>
      <c r="N3" s="5">
        <v>27254.89697466197</v>
      </c>
      <c r="O3" s="5">
        <v>44480.27094500613</v>
      </c>
      <c r="P3" s="5">
        <v>22657.953924614085</v>
      </c>
      <c r="Q3" s="5">
        <v>153948.75004124347</v>
      </c>
      <c r="R3" s="5">
        <v>152154.99246460339</v>
      </c>
      <c r="S3" s="5">
        <v>153048.67174421108</v>
      </c>
      <c r="T3" s="5">
        <v>24345.699790042225</v>
      </c>
      <c r="U3" s="5">
        <v>32110.681244422758</v>
      </c>
      <c r="V3" s="4">
        <v>41599.659215028725</v>
      </c>
      <c r="W3" s="5">
        <v>16227.36664180377</v>
      </c>
      <c r="X3" s="5">
        <v>14926.512464124189</v>
      </c>
      <c r="Y3" s="5">
        <v>16109.599331438571</v>
      </c>
      <c r="Z3" s="5">
        <v>-72574.95792889077</v>
      </c>
      <c r="AA3" s="5">
        <v>-33055.602061950711</v>
      </c>
      <c r="AB3" s="5">
        <v>-31659.665408546549</v>
      </c>
      <c r="AC3" s="5">
        <v>-59249.984884085286</v>
      </c>
      <c r="AD3" s="5">
        <v>-61274.19811821964</v>
      </c>
      <c r="AE3" s="5">
        <v>-54238.981091051828</v>
      </c>
      <c r="AF3" s="5">
        <v>-33621.673555259891</v>
      </c>
      <c r="AG3" s="5">
        <v>-30998.20471206279</v>
      </c>
      <c r="AH3" s="5">
        <v>-30862.92516976866</v>
      </c>
      <c r="AI3" s="5">
        <v>29218.888288454331</v>
      </c>
      <c r="AJ3" s="5">
        <v>26861.322139957541</v>
      </c>
      <c r="AK3" s="5">
        <v>28968.441943954302</v>
      </c>
      <c r="AL3" s="5">
        <v>103706.38489247789</v>
      </c>
      <c r="AM3" s="5">
        <v>140497.21505451013</v>
      </c>
      <c r="AN3" s="5">
        <v>134492.65176519711</v>
      </c>
      <c r="AO3" s="5">
        <v>21805.108314234189</v>
      </c>
      <c r="AP3" s="5">
        <v>21702.92787809845</v>
      </c>
      <c r="AQ3" s="4">
        <v>20775.84237088828</v>
      </c>
      <c r="AR3" s="5">
        <v>29141.03497408361</v>
      </c>
      <c r="AS3" s="5">
        <v>25788.005446818679</v>
      </c>
      <c r="AT3" s="5">
        <v>27800.59479335885</v>
      </c>
      <c r="AU3" s="5">
        <v>36328.15405673434</v>
      </c>
      <c r="AV3" s="5">
        <v>33383.813265146448</v>
      </c>
      <c r="AW3" s="5">
        <v>37378.067238850403</v>
      </c>
      <c r="AX3" s="5">
        <v>106657.6530170528</v>
      </c>
      <c r="AY3" s="5">
        <v>135954.61045567214</v>
      </c>
      <c r="AZ3" s="5">
        <v>140736.0398434407</v>
      </c>
      <c r="BA3" s="4">
        <v>29035.261928474811</v>
      </c>
      <c r="BB3" s="4">
        <v>28894.811962639989</v>
      </c>
      <c r="BC3" s="5">
        <v>29249.133988849786</v>
      </c>
      <c r="BD3" s="5">
        <v>36534.096200710017</v>
      </c>
      <c r="BE3" s="4">
        <v>34962.399786569636</v>
      </c>
      <c r="BF3" s="5">
        <v>27989.148866630174</v>
      </c>
      <c r="BG3" s="5">
        <v>-15554.081574949871</v>
      </c>
      <c r="BH3" s="5">
        <v>-14865.38079645779</v>
      </c>
      <c r="BI3" s="5">
        <v>-16641.79122776863</v>
      </c>
      <c r="BJ3" s="4">
        <v>50923.085229941978</v>
      </c>
      <c r="BK3" s="5">
        <v>80717.268468719223</v>
      </c>
      <c r="BL3" s="4">
        <v>83546.199860700333</v>
      </c>
      <c r="BM3" s="5">
        <v>-20816.344670297021</v>
      </c>
      <c r="BN3" s="5">
        <v>-22370.187859647249</v>
      </c>
      <c r="BO3" s="5">
        <v>-12769.8141390741</v>
      </c>
      <c r="BP3" s="5">
        <v>-7370.3487097550797</v>
      </c>
      <c r="BQ3" s="5">
        <v>-7052.4843661549003</v>
      </c>
      <c r="BR3" s="5">
        <v>-7297.6723366446304</v>
      </c>
      <c r="BS3" s="5">
        <v>-39548.234011924607</v>
      </c>
      <c r="BT3" s="5">
        <v>-37793.211974972161</v>
      </c>
      <c r="BU3" s="5">
        <v>-42303.972572127474</v>
      </c>
      <c r="BV3" s="5">
        <v>21643.503580736698</v>
      </c>
      <c r="BW3" s="5">
        <v>69444.756589783909</v>
      </c>
      <c r="BX3" s="5">
        <v>69105.672462866234</v>
      </c>
      <c r="BY3" s="5">
        <v>-36309.30798619298</v>
      </c>
      <c r="BZ3" s="4">
        <v>-55057.666471682249</v>
      </c>
      <c r="CA3" s="4">
        <v>-50728.06407801262</v>
      </c>
      <c r="CB3" s="4">
        <v>22758.081290792539</v>
      </c>
      <c r="CC3" s="5">
        <v>21774.254481036169</v>
      </c>
      <c r="CD3" s="5">
        <v>21662.345045511542</v>
      </c>
      <c r="CE3" s="5">
        <v>28617.322839821602</v>
      </c>
      <c r="CF3" s="4">
        <v>26292.589951933409</v>
      </c>
      <c r="CG3" s="5">
        <v>29425.771825530519</v>
      </c>
      <c r="CH3" s="5">
        <v>27108.924912041392</v>
      </c>
      <c r="CI3" s="5">
        <v>28046.19282310917</v>
      </c>
      <c r="CJ3" s="5">
        <v>27904.153652530589</v>
      </c>
      <c r="CK3" s="4">
        <v>26690.094309658882</v>
      </c>
      <c r="CL3" s="5">
        <v>28673.55236928997</v>
      </c>
      <c r="CM3" s="5">
        <v>25357.354409294021</v>
      </c>
      <c r="CN3" s="5">
        <v>28375.95028201877</v>
      </c>
      <c r="CO3" s="5">
        <v>26138.964425991358</v>
      </c>
      <c r="CP3" s="5">
        <v>25999.718464932928</v>
      </c>
      <c r="CQ3" s="5">
        <v>26895.2322432492</v>
      </c>
      <c r="CR3" s="5">
        <v>25732.760564522749</v>
      </c>
      <c r="CS3" s="5">
        <v>26623.381328972719</v>
      </c>
      <c r="CT3" s="5">
        <v>26491.00366735673</v>
      </c>
      <c r="CU3" s="5">
        <v>26354.642722826658</v>
      </c>
      <c r="CV3" s="5">
        <v>25214.515823355188</v>
      </c>
      <c r="CW3" s="5">
        <v>26087.59560337404</v>
      </c>
      <c r="CX3" s="5">
        <v>25952.532572560551</v>
      </c>
      <c r="CY3" s="5">
        <v>24829.08049997536</v>
      </c>
      <c r="CZ3" s="5">
        <v>26676.045238319592</v>
      </c>
      <c r="DA3" s="5">
        <v>23592.54515365927</v>
      </c>
      <c r="DB3" s="5">
        <v>25425.25499275187</v>
      </c>
      <c r="DC3" s="5">
        <v>25292.359382847641</v>
      </c>
      <c r="DD3" s="5">
        <v>23236.341356612778</v>
      </c>
      <c r="DE3" s="5">
        <v>25040.645975190269</v>
      </c>
      <c r="DF3" s="5">
        <v>24913.26867817689</v>
      </c>
      <c r="DG3" s="5">
        <v>23828.92284837941</v>
      </c>
      <c r="DH3" s="5">
        <v>24655.543336957631</v>
      </c>
      <c r="DI3" s="5">
        <v>24525.223947915001</v>
      </c>
      <c r="DJ3" s="5">
        <v>24395.346903429181</v>
      </c>
      <c r="DK3" s="5">
        <v>23336.616232003089</v>
      </c>
      <c r="DL3" s="5">
        <v>25069.5779646845</v>
      </c>
      <c r="DM3" s="5">
        <v>22169.21786281202</v>
      </c>
      <c r="DN3" s="5">
        <v>23888.519113053171</v>
      </c>
      <c r="DO3" s="5">
        <v>28859.306661068869</v>
      </c>
      <c r="DP3" s="5">
        <v>27570.901992538791</v>
      </c>
      <c r="DQ3" s="5">
        <v>30850.876838254339</v>
      </c>
      <c r="DR3" s="5">
        <v>29553.729159068142</v>
      </c>
      <c r="DS3" s="5">
        <v>28264.04617949326</v>
      </c>
      <c r="DT3" s="5">
        <v>29241.15443553813</v>
      </c>
      <c r="DU3" s="5">
        <v>29083.138320035519</v>
      </c>
      <c r="DV3" s="5">
        <v>28925.684017620741</v>
      </c>
      <c r="DW3" s="5">
        <v>28819.95587100276</v>
      </c>
      <c r="DX3" s="5">
        <v>29809.891189475999</v>
      </c>
      <c r="DY3" s="5">
        <v>28512.345665098521</v>
      </c>
      <c r="DZ3" s="4">
        <v>29491.128990472269</v>
      </c>
      <c r="FW3" s="4">
        <v>2914766.2735508955</v>
      </c>
    </row>
    <row r="4" spans="1:179" x14ac:dyDescent="0.2">
      <c r="A4">
        <v>2</v>
      </c>
      <c r="B4" t="s">
        <v>34</v>
      </c>
      <c r="G4" s="5"/>
      <c r="H4" s="5"/>
      <c r="I4" s="5"/>
      <c r="J4" s="5"/>
      <c r="K4" s="5"/>
      <c r="L4" s="5"/>
      <c r="M4" s="5">
        <v>-20800.241905839062</v>
      </c>
      <c r="N4" s="5">
        <v>104.82880501602401</v>
      </c>
      <c r="O4" s="5">
        <v>-14260.006188178741</v>
      </c>
      <c r="P4" s="5">
        <v>-35625.868382498338</v>
      </c>
      <c r="Q4" s="5">
        <v>-46444.16143767719</v>
      </c>
      <c r="R4" s="5">
        <v>-48632.321204938053</v>
      </c>
      <c r="S4" s="5">
        <v>-44242.678975452807</v>
      </c>
      <c r="T4" s="4">
        <v>-16623.294945051981</v>
      </c>
      <c r="U4" s="5">
        <v>-15336.181748284551</v>
      </c>
      <c r="V4" s="5">
        <v>-15277.723224664889</v>
      </c>
      <c r="W4" s="5">
        <v>49393.896688116823</v>
      </c>
      <c r="X4" s="5">
        <v>45434.000027051567</v>
      </c>
      <c r="Y4" s="5">
        <v>49026.936599403904</v>
      </c>
      <c r="Z4" s="5">
        <v>58686.502361945233</v>
      </c>
      <c r="AA4" s="5">
        <v>58452.755694379543</v>
      </c>
      <c r="AB4" s="5">
        <v>43067.344347799808</v>
      </c>
      <c r="AC4" s="5">
        <v>-13765.75809798559</v>
      </c>
      <c r="AD4" s="5">
        <v>-14235.47602403959</v>
      </c>
      <c r="AE4" s="5">
        <v>-12601.658906813889</v>
      </c>
      <c r="AF4" s="5">
        <v>59456.045031579597</v>
      </c>
      <c r="AG4" s="5">
        <v>54819.519750925509</v>
      </c>
      <c r="AH4" s="5">
        <v>54576.214901791078</v>
      </c>
      <c r="AI4" s="4">
        <v>72052.166402218485</v>
      </c>
      <c r="AJ4" s="5">
        <v>66238.493372542609</v>
      </c>
      <c r="AK4" s="4">
        <v>71434.612215071626</v>
      </c>
      <c r="AL4" s="5">
        <v>71121.533644862997</v>
      </c>
      <c r="AM4" s="5">
        <v>70797.505816681922</v>
      </c>
      <c r="AN4" s="5">
        <v>55511.487336358179</v>
      </c>
      <c r="AO4" s="5">
        <v>66697.763169649246</v>
      </c>
      <c r="AP4" s="5">
        <v>66389.207711624127</v>
      </c>
      <c r="AQ4" s="5">
        <v>63549.084050562793</v>
      </c>
      <c r="AR4" s="5">
        <v>71858.562428181394</v>
      </c>
      <c r="AS4" s="5">
        <v>63583.732811493348</v>
      </c>
      <c r="AT4" s="5">
        <v>68555.848070224471</v>
      </c>
      <c r="AU4" s="5">
        <v>-3590.9698578063399</v>
      </c>
      <c r="AV4" s="5">
        <v>-3299.92729568808</v>
      </c>
      <c r="AW4" s="5">
        <v>-3694.75180566984</v>
      </c>
      <c r="AX4" s="5">
        <v>-3541.4987467884898</v>
      </c>
      <c r="AY4" s="5">
        <v>-3388.9922852525101</v>
      </c>
      <c r="AZ4" s="5">
        <v>-3508.1807942210298</v>
      </c>
      <c r="BA4" s="4">
        <v>-3491.2712586503599</v>
      </c>
      <c r="BB4" s="5">
        <v>-3474.3832095532098</v>
      </c>
      <c r="BC4" s="5">
        <v>-3325.0763892151399</v>
      </c>
      <c r="BD4" s="5">
        <v>-3441.2464740938499</v>
      </c>
      <c r="BE4" s="5">
        <v>-11526.21431104886</v>
      </c>
      <c r="BF4" s="5">
        <v>-11928.13745929174</v>
      </c>
      <c r="BG4" s="5">
        <v>-3260.7044590691198</v>
      </c>
      <c r="BH4" s="5">
        <v>-3116.3275835480099</v>
      </c>
      <c r="BI4" s="5">
        <v>-3488.7281902054201</v>
      </c>
      <c r="BJ4" s="5">
        <v>-3343.6388571419102</v>
      </c>
      <c r="BK4" s="5">
        <v>-3199.27784198669</v>
      </c>
      <c r="BL4" s="5">
        <v>-3311.4042517447801</v>
      </c>
      <c r="BM4" s="4">
        <v>-3168.3163067983</v>
      </c>
      <c r="BN4" s="5">
        <v>-3404.81636446938</v>
      </c>
      <c r="BO4" s="5">
        <v>-3137.4232293545901</v>
      </c>
      <c r="BP4" s="5">
        <v>-3246.6209939028599</v>
      </c>
      <c r="BQ4" s="5">
        <v>-3106.6025101396199</v>
      </c>
      <c r="BR4" s="5">
        <v>-3214.6072252205499</v>
      </c>
      <c r="BS4" s="5">
        <v>-10763.74124742166</v>
      </c>
      <c r="BT4" s="5">
        <v>-10286.08140846204</v>
      </c>
      <c r="BU4" s="5">
        <v>-11513.76353156784</v>
      </c>
      <c r="BV4" s="5">
        <v>-10609.16116038212</v>
      </c>
      <c r="BW4" s="5">
        <v>-10978.03509755326</v>
      </c>
      <c r="BX4" s="4">
        <v>-10924.4316632679</v>
      </c>
      <c r="BY4" s="5">
        <v>-10451.10093017882</v>
      </c>
      <c r="BZ4" s="4">
        <v>-11229.8864426243</v>
      </c>
      <c r="CA4" s="4">
        <v>-10346.795197781519</v>
      </c>
      <c r="CB4" s="5">
        <v>-10705.699827926661</v>
      </c>
      <c r="CC4" s="5">
        <v>-10242.89479733822</v>
      </c>
      <c r="CD4" s="5">
        <v>-10190.251131585759</v>
      </c>
      <c r="CE4" s="5">
        <v>-18074.098635676801</v>
      </c>
      <c r="CF4" s="5">
        <v>-16605.846285431639</v>
      </c>
      <c r="CG4" s="5">
        <v>-18584.69799507198</v>
      </c>
      <c r="CH4" s="5">
        <v>-17121.426260236651</v>
      </c>
      <c r="CI4" s="5">
        <v>-17713.384940911132</v>
      </c>
      <c r="CJ4" s="5">
        <v>-17623.67599107193</v>
      </c>
      <c r="CK4" s="5">
        <v>-16856.901669258299</v>
      </c>
      <c r="CL4" s="5">
        <v>-18109.612022709542</v>
      </c>
      <c r="CM4" s="5">
        <v>-16015.17120586999</v>
      </c>
      <c r="CN4" s="5">
        <v>-17921.652809696079</v>
      </c>
      <c r="CO4" s="5">
        <v>-16508.819637468288</v>
      </c>
      <c r="CP4" s="5">
        <v>-16420.874819957651</v>
      </c>
      <c r="CQ4" s="5">
        <v>-24064.1551650125</v>
      </c>
      <c r="CR4" s="5">
        <v>-23024.048926152002</v>
      </c>
      <c r="CS4" s="4">
        <v>-23820.9201364492</v>
      </c>
      <c r="CT4" s="5">
        <v>-23702.4769655296</v>
      </c>
      <c r="CU4" s="5">
        <v>-23580.469804634398</v>
      </c>
      <c r="CV4" s="5">
        <v>-22560.356263002101</v>
      </c>
      <c r="CW4" s="5">
        <v>-23341.532908281999</v>
      </c>
      <c r="CX4" s="5">
        <v>-23220.6870386068</v>
      </c>
      <c r="CY4" s="5">
        <v>-22215.493078925399</v>
      </c>
      <c r="CZ4" s="4">
        <v>-23868.040476391299</v>
      </c>
      <c r="DA4" s="5">
        <v>-21109.119348010801</v>
      </c>
      <c r="DB4" s="5">
        <v>-22748.912361935701</v>
      </c>
      <c r="DC4" s="5">
        <v>-22630.0057636005</v>
      </c>
      <c r="DD4" s="5">
        <v>-20790.410687495802</v>
      </c>
      <c r="DE4" s="5">
        <v>-22404.788504117601</v>
      </c>
      <c r="DF4" s="5">
        <v>-22290.819343632102</v>
      </c>
      <c r="DG4" s="5">
        <v>-21320.6151801288</v>
      </c>
      <c r="DH4" s="5">
        <v>-22060.222985699002</v>
      </c>
      <c r="DI4" s="5">
        <v>-21943.6214270819</v>
      </c>
      <c r="DJ4" s="5">
        <v>-21827.4156504366</v>
      </c>
      <c r="DK4" s="5">
        <v>-20880.1303128449</v>
      </c>
      <c r="DL4" s="5">
        <v>-22430.675021033501</v>
      </c>
      <c r="DM4" s="5">
        <v>-19835.615982515999</v>
      </c>
      <c r="DN4" s="5">
        <v>-21373.938153784598</v>
      </c>
      <c r="DO4" s="5">
        <v>-8417.2977761451002</v>
      </c>
      <c r="DP4" s="5">
        <v>-8041.5130811571998</v>
      </c>
      <c r="DQ4" s="5">
        <v>-8998.1724111575004</v>
      </c>
      <c r="DR4" s="5">
        <v>-8619.8376713950001</v>
      </c>
      <c r="DS4" s="5">
        <v>-8243.6801356855995</v>
      </c>
      <c r="DT4" s="5">
        <v>-8528.6700436985993</v>
      </c>
      <c r="DU4" s="5">
        <v>-8482.5820100102992</v>
      </c>
      <c r="DV4" s="4">
        <v>-8436.6578384725999</v>
      </c>
      <c r="DW4" s="5">
        <v>-8069.5876438806999</v>
      </c>
      <c r="DX4" s="5">
        <v>-8346.7695330533006</v>
      </c>
      <c r="DY4" s="5">
        <v>-7983.4567862274998</v>
      </c>
      <c r="DZ4" s="5">
        <v>-8257.5161173321994</v>
      </c>
      <c r="EA4" s="4">
        <v>-24817.6959154383</v>
      </c>
      <c r="EB4" s="5">
        <v>-23708.547951391589</v>
      </c>
      <c r="EC4" s="5">
        <v>-26531.220586922369</v>
      </c>
      <c r="ED4" s="5">
        <v>-25419.458152490839</v>
      </c>
      <c r="EE4" s="5">
        <v>-24314.014766680051</v>
      </c>
      <c r="EF4" s="5">
        <v>-25158.50617132886</v>
      </c>
      <c r="EG4" s="5">
        <v>-24064.14545566111</v>
      </c>
      <c r="EH4" s="5">
        <v>-25852.985111669052</v>
      </c>
      <c r="EI4" s="5">
        <v>-23816.32669946046</v>
      </c>
      <c r="EJ4" s="5">
        <v>-24638.815270425908</v>
      </c>
      <c r="EK4" s="5">
        <v>-23570.548115519701</v>
      </c>
      <c r="EL4" s="5">
        <v>-24384.279677557912</v>
      </c>
      <c r="EM4" s="5">
        <v>-23322.820264756421</v>
      </c>
      <c r="EN4" s="5">
        <v>-23207.664240431532</v>
      </c>
      <c r="EO4" s="5">
        <v>-24931.875389848861</v>
      </c>
      <c r="EP4" s="4">
        <v>-22966.924029255271</v>
      </c>
      <c r="EQ4" s="5">
        <v>-23759.163156450111</v>
      </c>
      <c r="ER4" s="5">
        <v>-23637.315041943311</v>
      </c>
      <c r="ES4" s="5">
        <v>-22607.626966250649</v>
      </c>
      <c r="ET4" s="5">
        <v>-24286.586177010231</v>
      </c>
      <c r="EU4" s="4">
        <v>-21477.016931216891</v>
      </c>
      <c r="EV4" s="5">
        <v>-24033.079807884791</v>
      </c>
      <c r="EW4" s="5">
        <v>-22138.135679207058</v>
      </c>
      <c r="EX4" s="5">
        <v>-22020.095572392031</v>
      </c>
      <c r="EY4" s="5">
        <v>-22778.664524123858</v>
      </c>
      <c r="EZ4" s="5">
        <v>-20924.96350610095</v>
      </c>
      <c r="FA4" s="5">
        <v>-22547.47430486319</v>
      </c>
      <c r="FB4" s="5">
        <v>-22430.646636734458</v>
      </c>
      <c r="FC4" s="5">
        <v>-22310.43754290677</v>
      </c>
      <c r="FD4" s="5">
        <v>-21340.962597631729</v>
      </c>
      <c r="FE4" s="5">
        <v>-22075.41347477684</v>
      </c>
      <c r="FF4" s="5">
        <v>-22801.232913921918</v>
      </c>
      <c r="FG4" s="5">
        <v>-20162.207142816202</v>
      </c>
      <c r="FH4" s="5">
        <v>-22560.300080465538</v>
      </c>
      <c r="FI4" s="4">
        <v>-20780.15316301565</v>
      </c>
      <c r="FJ4" s="5">
        <v>-20667.989442328671</v>
      </c>
      <c r="FK4" s="5">
        <v>-21378.56854867348</v>
      </c>
      <c r="FL4" s="5">
        <v>-19637.634878333749</v>
      </c>
      <c r="FM4" s="5">
        <v>-21158.930226138811</v>
      </c>
      <c r="FN4" s="5">
        <v>-21047.952690473168</v>
      </c>
      <c r="FO4" s="5">
        <v>-20933.771925977449</v>
      </c>
      <c r="FP4" s="4">
        <v>-20022.839497519821</v>
      </c>
      <c r="FQ4" s="5">
        <v>-20710.56013758275</v>
      </c>
      <c r="FR4" s="5">
        <v>-20597.867045635641</v>
      </c>
      <c r="FS4" s="5">
        <v>-19701.234388376339</v>
      </c>
      <c r="FT4" s="5">
        <v>-21161.322680038342</v>
      </c>
      <c r="FU4" s="5">
        <v>-14458.2729610768</v>
      </c>
      <c r="FV4" s="5">
        <v>-15577.5571415299</v>
      </c>
      <c r="FW4" s="5">
        <v>-1159946.4693300088</v>
      </c>
    </row>
    <row r="5" spans="1:179" x14ac:dyDescent="0.2">
      <c r="A5">
        <v>3</v>
      </c>
      <c r="B5" t="s">
        <v>4</v>
      </c>
      <c r="G5" s="5"/>
      <c r="H5" s="5"/>
      <c r="I5" s="5"/>
      <c r="J5" s="5"/>
      <c r="K5" s="5"/>
      <c r="L5" s="5"/>
      <c r="M5" s="5">
        <v>47088.947417836425</v>
      </c>
      <c r="N5" s="5">
        <v>69767.960456222718</v>
      </c>
      <c r="O5" s="5">
        <v>99358.013945163577</v>
      </c>
      <c r="P5" s="5">
        <v>226978.59760538061</v>
      </c>
      <c r="Q5" s="4">
        <v>80767.35371161651</v>
      </c>
      <c r="R5" s="5">
        <v>74014.925049585392</v>
      </c>
      <c r="S5" s="5">
        <v>104684.12336650181</v>
      </c>
      <c r="T5" s="5">
        <v>123431.56052826156</v>
      </c>
      <c r="U5" s="5">
        <v>129700.73250245721</v>
      </c>
      <c r="V5" s="5">
        <v>136508.96538444841</v>
      </c>
      <c r="W5" s="5">
        <v>28688.122827467811</v>
      </c>
      <c r="X5" s="5">
        <v>24922.633235882979</v>
      </c>
      <c r="Y5" s="4">
        <v>25708.680869945889</v>
      </c>
      <c r="Z5" s="5">
        <v>51996.608407440457</v>
      </c>
      <c r="AA5" s="5">
        <v>49828.097147171728</v>
      </c>
      <c r="AB5" s="5">
        <v>46595.15892323447</v>
      </c>
      <c r="AC5" s="5">
        <v>66543.959397343177</v>
      </c>
      <c r="AD5" s="5">
        <v>76460.297071603447</v>
      </c>
      <c r="AE5" s="5">
        <v>67685.10503966565</v>
      </c>
      <c r="AF5" s="5">
        <v>60659.665826217533</v>
      </c>
      <c r="AG5" s="5">
        <v>69542.745358545653</v>
      </c>
      <c r="AH5" s="5">
        <v>74361.233289018026</v>
      </c>
      <c r="AI5" s="5">
        <v>20865.836424279471</v>
      </c>
      <c r="AJ5" s="4">
        <v>19530.867121113981</v>
      </c>
      <c r="AK5">
        <v>25198.650125870248</v>
      </c>
      <c r="AL5" s="5">
        <v>41556.380371581043</v>
      </c>
      <c r="AM5" s="5">
        <v>40622.342373400446</v>
      </c>
      <c r="AN5" s="5">
        <v>37815.943489895188</v>
      </c>
      <c r="AO5" s="5">
        <v>35819.74734582322</v>
      </c>
      <c r="AP5" s="5">
        <v>36021.487172042653</v>
      </c>
      <c r="AQ5" s="4">
        <v>48217.731158215342</v>
      </c>
      <c r="AR5" s="5">
        <v>72255.354752543208</v>
      </c>
      <c r="AS5" s="5">
        <v>65610.77774115483</v>
      </c>
      <c r="AT5" s="5">
        <v>74706.44758664348</v>
      </c>
      <c r="AU5" s="5">
        <v>-6803.3766626366696</v>
      </c>
      <c r="AV5" s="5">
        <v>-5590.7761909495403</v>
      </c>
      <c r="AW5" s="5">
        <v>-7001.5765713922601</v>
      </c>
      <c r="AX5" s="5">
        <v>1788.5309624466399</v>
      </c>
      <c r="AY5" s="5">
        <v>1711.5684132989099</v>
      </c>
      <c r="AZ5" s="5">
        <v>2121.2678252873602</v>
      </c>
      <c r="BA5" s="5">
        <v>2462.98338158352</v>
      </c>
      <c r="BB5" s="5">
        <v>3143.2727087572398</v>
      </c>
      <c r="BC5" s="5">
        <v>3009.5366819163601</v>
      </c>
      <c r="BD5" s="5">
        <v>3117.4845552706201</v>
      </c>
      <c r="BE5" s="5">
        <v>3310.2125770646599</v>
      </c>
      <c r="BF5" s="5">
        <v>3425.7631548357599</v>
      </c>
      <c r="BG5" s="5">
        <v>-18259.94497078723</v>
      </c>
      <c r="BH5" s="5">
        <v>-17451.434467868381</v>
      </c>
      <c r="BI5" s="5">
        <v>-19536.877865150622</v>
      </c>
      <c r="BJ5" s="5">
        <v>-18724.377599994328</v>
      </c>
      <c r="BK5" s="5">
        <v>-17915.95591512628</v>
      </c>
      <c r="BL5" s="5">
        <v>-18875.004234945201</v>
      </c>
      <c r="BM5" s="5">
        <v>-15841.581533991401</v>
      </c>
      <c r="BN5" s="5">
        <v>-17024.081822346659</v>
      </c>
      <c r="BO5" s="5">
        <v>-15687.11614677298</v>
      </c>
      <c r="BP5" s="5">
        <v>-16233.104969513921</v>
      </c>
      <c r="BQ5" s="5">
        <v>-15533.012550698541</v>
      </c>
      <c r="BR5" s="5">
        <v>-16073.036126102899</v>
      </c>
      <c r="BS5" s="5">
        <v>15376.7732106025</v>
      </c>
      <c r="BT5" s="5">
        <v>14694.4020120885</v>
      </c>
      <c r="BU5" s="5">
        <v>16119.268944194893</v>
      </c>
      <c r="BV5" s="5">
        <v>15155.944514831501</v>
      </c>
      <c r="BW5" s="5">
        <v>15682.907282218999</v>
      </c>
      <c r="BX5" s="5">
        <v>15606.330947525599</v>
      </c>
      <c r="BY5" s="5">
        <v>14930.144185969601</v>
      </c>
      <c r="BZ5" s="5">
        <v>16042.6949180348</v>
      </c>
      <c r="CA5" s="5">
        <v>14781.135996830601</v>
      </c>
      <c r="CB5" s="5">
        <v>15293.8568970381</v>
      </c>
      <c r="CC5" s="5">
        <v>14632.7068533403</v>
      </c>
      <c r="CD5" s="5">
        <v>14557.501616551201</v>
      </c>
      <c r="CE5" s="5">
        <v>7530.874431532</v>
      </c>
      <c r="CF5" s="5">
        <v>6919.10261892984</v>
      </c>
      <c r="CG5" s="5">
        <v>7433.8791980287569</v>
      </c>
      <c r="CH5" s="5">
        <v>7133.9276084319399</v>
      </c>
      <c r="CI5" s="5">
        <v>7380.57705871293</v>
      </c>
      <c r="CJ5" s="5">
        <v>7343.1983296133203</v>
      </c>
      <c r="CK5" s="5">
        <v>7023.7090288576001</v>
      </c>
      <c r="CL5" s="5">
        <v>7545.6716761289299</v>
      </c>
      <c r="CM5" s="5">
        <v>6672.9880024457898</v>
      </c>
      <c r="CN5" s="5">
        <v>7467.3553373733703</v>
      </c>
      <c r="CO5" s="5">
        <v>6878.6748489450902</v>
      </c>
      <c r="CP5" s="5">
        <v>6842.0311749823504</v>
      </c>
      <c r="CQ5" s="5">
        <v>7077.6926955918898</v>
      </c>
      <c r="CR5" s="5">
        <v>6771.7790959270296</v>
      </c>
      <c r="CS5" s="5">
        <v>6725.9068620562766</v>
      </c>
      <c r="CT5" s="5">
        <v>6971.3167545675697</v>
      </c>
      <c r="CU5" s="4">
        <v>6935.4322954807003</v>
      </c>
      <c r="CV5" s="4">
        <v>6369.9829448476212</v>
      </c>
      <c r="CW5" s="5">
        <v>6865.1567377300198</v>
      </c>
      <c r="CX5" s="5">
        <v>6829.6138348843597</v>
      </c>
      <c r="CY5" s="5">
        <v>6533.9685526250896</v>
      </c>
      <c r="CZ5" s="5">
        <v>7020.0119048209399</v>
      </c>
      <c r="DA5" s="5">
        <v>6208.5645141208697</v>
      </c>
      <c r="DB5" s="5">
        <v>6690.85657703998</v>
      </c>
      <c r="DC5" s="5">
        <v>6655.8840481178004</v>
      </c>
      <c r="DD5" s="5">
        <v>6114.8266727928303</v>
      </c>
      <c r="DE5" s="5">
        <v>6589.6436776816499</v>
      </c>
      <c r="DF5" s="5">
        <v>6556.1233363623296</v>
      </c>
      <c r="DG5" s="5">
        <v>6270.7691706261703</v>
      </c>
      <c r="DH5" s="5">
        <v>6488.3008781467397</v>
      </c>
      <c r="DI5" s="5">
        <v>6454.0063020828902</v>
      </c>
      <c r="DJ5" s="5">
        <v>6419.8281324813697</v>
      </c>
      <c r="DK5" s="5">
        <v>6141.21479789555</v>
      </c>
      <c r="DL5" s="5">
        <v>6597.2573591275004</v>
      </c>
      <c r="DM5" s="5">
        <v>5834.0047007400099</v>
      </c>
      <c r="DN5" s="5">
        <v>6286.4523981718803</v>
      </c>
      <c r="DO5" s="5">
        <v>6012.3555543893399</v>
      </c>
      <c r="DP5" s="5">
        <v>5743.9379151122403</v>
      </c>
      <c r="DQ5" s="5">
        <v>6427.2660079696698</v>
      </c>
      <c r="DR5" s="5">
        <v>6157.0269081391798</v>
      </c>
      <c r="DS5" s="5">
        <v>5888.3429540610796</v>
      </c>
      <c r="DT5" s="5">
        <v>6091.9071740704303</v>
      </c>
      <c r="DU5" s="5">
        <v>6058.9871500073996</v>
      </c>
      <c r="DV5" s="5">
        <v>6026.1841703376704</v>
      </c>
      <c r="DW5" s="5">
        <v>5763.9911742005597</v>
      </c>
      <c r="DX5" s="5">
        <v>5961.9782378952004</v>
      </c>
      <c r="DY5" s="5">
        <v>5702.4691330197202</v>
      </c>
      <c r="DZ5" s="5">
        <v>5898.2257980944696</v>
      </c>
      <c r="FW5" s="5">
        <v>2549241.3387701837</v>
      </c>
    </row>
    <row r="6" spans="1:179" x14ac:dyDescent="0.2">
      <c r="A6">
        <v>4</v>
      </c>
      <c r="B6" t="s">
        <v>7</v>
      </c>
      <c r="G6" s="5"/>
      <c r="M6">
        <v>-36.403257497444002</v>
      </c>
      <c r="W6">
        <v>-3983.3787651706998</v>
      </c>
      <c r="X6">
        <v>-3664.0322602460901</v>
      </c>
      <c r="Y6">
        <v>-3953.78520962934</v>
      </c>
      <c r="Z6">
        <v>-3938.6914336875998</v>
      </c>
      <c r="AA6">
        <v>-3923.0037378778202</v>
      </c>
      <c r="AB6">
        <v>-3757.23832914285</v>
      </c>
      <c r="AC6">
        <v>-3891.3803810560498</v>
      </c>
      <c r="AD6">
        <v>-4024.1628336507702</v>
      </c>
      <c r="AE6">
        <v>-3562.3064047530602</v>
      </c>
      <c r="AF6">
        <v>-3990.3385927234599</v>
      </c>
      <c r="AG6">
        <v>-3679.1623993909702</v>
      </c>
      <c r="AH6">
        <v>-3662.8332148853101</v>
      </c>
      <c r="FW6" s="5">
        <v>-46066.716819711459</v>
      </c>
    </row>
    <row r="7" spans="1:179" x14ac:dyDescent="0.2">
      <c r="A7">
        <v>5</v>
      </c>
      <c r="B7" t="s">
        <v>6</v>
      </c>
      <c r="G7" s="5"/>
      <c r="H7" s="5"/>
      <c r="I7" s="5"/>
      <c r="J7" s="5"/>
      <c r="K7" s="4"/>
      <c r="L7" s="5"/>
      <c r="M7" s="5">
        <v>-19644.183126307755</v>
      </c>
      <c r="N7" s="5">
        <v>-6104.0004904936086</v>
      </c>
      <c r="O7" s="5">
        <v>1436.4890325866329</v>
      </c>
      <c r="P7" s="5">
        <v>-11287.614481183677</v>
      </c>
      <c r="Q7" s="4">
        <v>30170.006404920074</v>
      </c>
      <c r="R7" s="5">
        <v>32914.478565245525</v>
      </c>
      <c r="S7" s="5">
        <v>32102.448413605351</v>
      </c>
      <c r="T7" s="5">
        <v>2761.0535612572412</v>
      </c>
      <c r="U7" s="5">
        <v>5635.1901402186504</v>
      </c>
      <c r="V7" s="5">
        <v>9881.7180471907905</v>
      </c>
      <c r="W7" s="5">
        <v>-119.69625591106001</v>
      </c>
      <c r="X7" s="5">
        <v>-2308.5206706102499</v>
      </c>
      <c r="Y7" s="5">
        <v>-2530.725101074654</v>
      </c>
      <c r="Z7" s="5">
        <v>104611.38307950873</v>
      </c>
      <c r="AA7" s="5">
        <v>102978.51758173037</v>
      </c>
      <c r="AB7" s="5">
        <v>97838.125848088923</v>
      </c>
      <c r="AC7" s="5">
        <v>91174.568119693504</v>
      </c>
      <c r="AD7" s="5">
        <v>93521.183284372048</v>
      </c>
      <c r="AE7" s="5">
        <v>82823.303073169474</v>
      </c>
      <c r="AF7" s="5">
        <v>64882.615774713682</v>
      </c>
      <c r="AG7" s="5">
        <v>61294.553306739952</v>
      </c>
      <c r="AH7" s="5">
        <v>61791.805700887016</v>
      </c>
      <c r="AI7" s="5">
        <v>-77854.477666251143</v>
      </c>
      <c r="AJ7" s="5">
        <v>-72269.881074904217</v>
      </c>
      <c r="AK7" s="5">
        <v>-78352.7754516024</v>
      </c>
      <c r="AL7" s="5">
        <v>-59667.509345806226</v>
      </c>
      <c r="AM7" s="5">
        <v>-60550.883459275625</v>
      </c>
      <c r="AN7" s="5">
        <v>-58713.253346797101</v>
      </c>
      <c r="AO7" s="5">
        <v>-13921.640218158818</v>
      </c>
      <c r="AP7" s="5">
        <v>-14187.931056509344</v>
      </c>
      <c r="AQ7" s="5">
        <v>-13897.582746063599</v>
      </c>
      <c r="AR7" s="5">
        <v>-41375.701270054131</v>
      </c>
      <c r="AS7" s="5">
        <v>-35272.545350356188</v>
      </c>
      <c r="AT7" s="5">
        <v>-35829.650985602115</v>
      </c>
      <c r="AU7" s="5">
        <v>-62231.741228591207</v>
      </c>
      <c r="AV7" s="5">
        <v>-57187.969236814686</v>
      </c>
      <c r="AW7" s="5">
        <v>-64806.241901199828</v>
      </c>
      <c r="AX7" s="5">
        <v>-25994.885306853284</v>
      </c>
      <c r="AY7" s="5">
        <v>-25248.333970544012</v>
      </c>
      <c r="AZ7" s="5">
        <v>-26171.421349259406</v>
      </c>
      <c r="BA7" s="5">
        <v>-25032.949542537572</v>
      </c>
      <c r="BB7" s="5">
        <v>-24876.975648084335</v>
      </c>
      <c r="BC7" s="5">
        <v>-23774.635541521155</v>
      </c>
      <c r="BD7" s="4">
        <v>-24570.825628687009</v>
      </c>
      <c r="BE7" s="5">
        <v>-23513.749330350805</v>
      </c>
      <c r="BF7" s="5">
        <v>-24299.532710783271</v>
      </c>
      <c r="BG7" s="5">
        <v>-19988.322852719979</v>
      </c>
      <c r="BH7" s="5">
        <v>-19103.281389944466</v>
      </c>
      <c r="BI7" s="5">
        <v>-21421.07707458927</v>
      </c>
      <c r="BJ7" s="5">
        <v>-20530.238879818495</v>
      </c>
      <c r="BK7" s="5">
        <v>-19675.889069873821</v>
      </c>
      <c r="BL7" s="5">
        <v>-20398.630344923615</v>
      </c>
      <c r="BM7" s="5">
        <v>-19549.04412369624</v>
      </c>
      <c r="BN7" s="5">
        <v>-20974.062698629248</v>
      </c>
      <c r="BO7" s="5">
        <v>-19295.48175227558</v>
      </c>
      <c r="BP7" s="5">
        <v>-19934.526211898774</v>
      </c>
      <c r="BQ7" s="4">
        <v>-19074.801895857407</v>
      </c>
      <c r="BR7" s="5">
        <v>-19705.715303113222</v>
      </c>
      <c r="BS7" s="5">
        <v>-31153.538882242661</v>
      </c>
      <c r="BT7" s="5">
        <v>-29771.045485337174</v>
      </c>
      <c r="BU7" s="5">
        <v>-33357.294812327411</v>
      </c>
      <c r="BV7" s="5">
        <v>-30433.432060148411</v>
      </c>
      <c r="BW7" s="5">
        <v>-31522.975901050231</v>
      </c>
      <c r="BX7" s="5">
        <v>-31400.24398505572</v>
      </c>
      <c r="BY7" s="5">
        <v>-30069.756003135884</v>
      </c>
      <c r="BZ7" s="5">
        <v>-32278.282205505788</v>
      </c>
      <c r="CA7" s="5">
        <v>-29710.424832291028</v>
      </c>
      <c r="CB7" s="5">
        <v>-30710.327934039033</v>
      </c>
      <c r="CC7" s="5">
        <v>-29382.728027534813</v>
      </c>
      <c r="CD7" s="5">
        <v>-29202.522803633987</v>
      </c>
      <c r="CE7" s="5">
        <v>-7621.4411976847832</v>
      </c>
      <c r="CF7" s="5">
        <v>-7002.312684059063</v>
      </c>
      <c r="CG7" s="4">
        <v>-7867.813660779485</v>
      </c>
      <c r="CH7" s="5">
        <v>-7248.3205601210511</v>
      </c>
      <c r="CI7" s="5">
        <v>-7528.5130403012408</v>
      </c>
      <c r="CJ7" s="5">
        <v>-7519.763801135754</v>
      </c>
      <c r="CK7" s="5">
        <v>-7220.8077409505304</v>
      </c>
      <c r="CL7" s="5">
        <v>-7727.0767282615407</v>
      </c>
      <c r="CM7" s="5">
        <v>-6806.7903314235973</v>
      </c>
      <c r="CN7" s="4">
        <v>-7587.0995961128929</v>
      </c>
      <c r="CO7" s="5">
        <v>-6988.9799216624488</v>
      </c>
      <c r="CP7" s="5">
        <v>-6924.3056425605082</v>
      </c>
      <c r="CQ7" s="5">
        <v>-85.123505805981694</v>
      </c>
      <c r="CR7" s="5">
        <v>-81.4412804365639</v>
      </c>
      <c r="CS7" s="5">
        <v>-112.340512704246</v>
      </c>
      <c r="CT7" s="5">
        <v>-111.782388112066</v>
      </c>
      <c r="CU7" s="5">
        <v>-139.03247905315899</v>
      </c>
      <c r="CV7" s="5">
        <v>-159.568820882593</v>
      </c>
      <c r="CW7" s="5">
        <v>-192.64269142775299</v>
      </c>
      <c r="CX7" s="5">
        <v>-164.24060885437399</v>
      </c>
      <c r="CY7" s="5">
        <v>-130.96483704231599</v>
      </c>
      <c r="CZ7" s="5">
        <v>-112.566028395481</v>
      </c>
      <c r="DA7" s="5">
        <v>-99.588400858538705</v>
      </c>
      <c r="DB7" s="5">
        <v>-80.453105047292894</v>
      </c>
      <c r="DC7" s="5">
        <v>-80.059964991302195</v>
      </c>
      <c r="DD7" s="5">
        <v>-73.552186885222</v>
      </c>
      <c r="DE7" s="5">
        <v>-105.667246759802</v>
      </c>
      <c r="DF7" s="4">
        <v>-105.130167452918</v>
      </c>
      <c r="DG7" s="5">
        <v>-125.73635187406001</v>
      </c>
      <c r="DH7" s="5">
        <v>-156.03857838743801</v>
      </c>
      <c r="FW7" s="5">
        <v>-834583.19214792654</v>
      </c>
    </row>
    <row r="8" spans="1:179" x14ac:dyDescent="0.2">
      <c r="A8">
        <v>6</v>
      </c>
      <c r="B8" t="s">
        <v>35</v>
      </c>
      <c r="G8" s="4"/>
      <c r="H8" s="4"/>
      <c r="I8" s="5"/>
      <c r="J8" s="5"/>
      <c r="K8" s="5"/>
      <c r="L8" s="4"/>
      <c r="M8" s="5">
        <v>18251.414715619318</v>
      </c>
      <c r="N8" s="5">
        <v>-46438.196672015547</v>
      </c>
      <c r="O8" s="5">
        <v>-21332.007113822245</v>
      </c>
      <c r="P8" s="5">
        <v>-157114.85140479947</v>
      </c>
      <c r="Q8" s="5">
        <v>-78927.897030706386</v>
      </c>
      <c r="R8" s="5">
        <v>-90635.860205516394</v>
      </c>
      <c r="S8" s="5">
        <v>-56522.066720481605</v>
      </c>
      <c r="T8" s="5">
        <v>84112.929828126027</v>
      </c>
      <c r="U8" s="5">
        <v>66098.267443207209</v>
      </c>
      <c r="V8" s="5">
        <v>61961.45952994212</v>
      </c>
      <c r="W8" s="4">
        <v>134979.94149874538</v>
      </c>
      <c r="X8" s="5">
        <v>126064.04014287943</v>
      </c>
      <c r="Y8" s="5">
        <v>137891.02200650223</v>
      </c>
      <c r="Z8" s="5">
        <v>83671.963061838236</v>
      </c>
      <c r="AA8" s="5">
        <v>83338.673548118692</v>
      </c>
      <c r="AB8" s="4">
        <v>102323.1042342635</v>
      </c>
      <c r="AC8" s="5">
        <v>-11358.952241902676</v>
      </c>
      <c r="AD8" s="4">
        <v>-11746.267628727077</v>
      </c>
      <c r="AE8" s="5">
        <v>-10362.757242616939</v>
      </c>
      <c r="AF8" s="5">
        <v>164535.76843575534</v>
      </c>
      <c r="AG8" s="5">
        <v>151778.43361712605</v>
      </c>
      <c r="AH8" s="5">
        <v>151068.33519339206</v>
      </c>
      <c r="AI8" s="5">
        <v>92722.653916258467</v>
      </c>
      <c r="AJ8" s="5">
        <v>85310.99650722451</v>
      </c>
      <c r="AK8" s="5">
        <v>91890.267358981015</v>
      </c>
      <c r="AL8" s="5">
        <v>128957.4129627424</v>
      </c>
      <c r="AM8" s="5">
        <v>128369.73366780409</v>
      </c>
      <c r="AN8" s="5">
        <v>122850.35692107968</v>
      </c>
      <c r="AO8" s="4">
        <v>44055.915025954557</v>
      </c>
      <c r="AP8" s="5">
        <v>43852.250992812224</v>
      </c>
      <c r="AQ8" s="5">
        <v>42011.35496880053</v>
      </c>
      <c r="AR8" s="5">
        <v>139710.91535699257</v>
      </c>
      <c r="AS8" s="5">
        <v>123689.38172216341</v>
      </c>
      <c r="AT8" s="5">
        <v>133325.88257642614</v>
      </c>
      <c r="AU8" s="5">
        <v>8977.5334083923826</v>
      </c>
      <c r="AV8" s="5">
        <v>8315.9435042819223</v>
      </c>
      <c r="AW8" s="4">
        <v>9200.134082391256</v>
      </c>
      <c r="AX8" s="5">
        <v>8854.0014279965253</v>
      </c>
      <c r="AY8" s="5">
        <v>8472.7184459881119</v>
      </c>
      <c r="AZ8" s="5">
        <v>8735.6874215236148</v>
      </c>
      <c r="BA8" s="5">
        <v>-52438.95876860831</v>
      </c>
      <c r="BB8" s="5">
        <v>-52185.000547403302</v>
      </c>
      <c r="BC8" s="5">
        <v>-49909.253859308985</v>
      </c>
      <c r="BD8" s="5">
        <v>-34447.032089478693</v>
      </c>
      <c r="BE8" s="5">
        <v>-32898.853351126083</v>
      </c>
      <c r="BF8" s="5">
        <v>-34080.21146045893</v>
      </c>
      <c r="BG8" s="4">
        <v>45650.026971144878</v>
      </c>
      <c r="BH8" s="5">
        <v>43691.217570058834</v>
      </c>
      <c r="BI8" s="5">
        <v>48807.449468217092</v>
      </c>
      <c r="BJ8" s="5">
        <v>46811.004376257741</v>
      </c>
      <c r="BK8" s="5">
        <v>44790.072559336317</v>
      </c>
      <c r="BL8" s="5">
        <v>46326.801945538784</v>
      </c>
      <c r="BM8" s="5">
        <v>44292.814081297125</v>
      </c>
      <c r="BN8" s="5">
        <v>47599.517255009399</v>
      </c>
      <c r="BO8" s="5">
        <v>43892.638766310665</v>
      </c>
      <c r="BP8" s="5">
        <v>45420.311539264178</v>
      </c>
      <c r="BQ8" s="5">
        <v>43523.706138408634</v>
      </c>
      <c r="BR8" s="4">
        <v>45004.911365954045</v>
      </c>
      <c r="BS8" s="5">
        <v>-23065.034650555397</v>
      </c>
      <c r="BT8" s="5">
        <v>-21982.575623218177</v>
      </c>
      <c r="BU8" s="5">
        <v>-24705.162666371329</v>
      </c>
      <c r="BV8" s="5">
        <v>-22734.036661638824</v>
      </c>
      <c r="BW8" s="5">
        <v>-23524.225392033528</v>
      </c>
      <c r="BX8" s="5">
        <v>-23440.232412150785</v>
      </c>
      <c r="BY8">
        <v>-7524.801253687624</v>
      </c>
      <c r="BZ8">
        <v>-8085.3856642247138</v>
      </c>
      <c r="CA8">
        <v>-7420.2180925901157</v>
      </c>
      <c r="CB8" s="5">
        <v>-15324.404703630706</v>
      </c>
      <c r="CC8" s="5">
        <v>-14603.282074739884</v>
      </c>
      <c r="CD8" s="5">
        <v>-14557.284884746179</v>
      </c>
      <c r="CE8" s="5">
        <v>-8315.7864048561187</v>
      </c>
      <c r="CF8" s="5">
        <v>-7584.7831399634833</v>
      </c>
      <c r="CG8" s="5">
        <v>-8581.9032637349264</v>
      </c>
      <c r="CH8" s="5">
        <v>-7877.4817944111192</v>
      </c>
      <c r="CI8" s="5">
        <v>-8149.8441629719791</v>
      </c>
      <c r="CJ8" s="5">
        <v>-8137.7429514644582</v>
      </c>
      <c r="CK8">
        <v>-788.39484837171904</v>
      </c>
      <c r="CL8">
        <v>-846.55690995205305</v>
      </c>
      <c r="CM8">
        <v>-722.53257648004796</v>
      </c>
      <c r="CN8" s="5">
        <v>-8275.6290838654477</v>
      </c>
      <c r="CO8" s="5">
        <v>-7568.081553428482</v>
      </c>
      <c r="CP8" s="5">
        <v>-7555.0765606597206</v>
      </c>
      <c r="CQ8" s="5">
        <v>-7815.4297459104182</v>
      </c>
      <c r="CR8" s="4">
        <v>-7423.3093394195812</v>
      </c>
      <c r="CS8" s="5">
        <v>-7764.451442062239</v>
      </c>
      <c r="CT8" s="5">
        <v>-7697.9022772959597</v>
      </c>
      <c r="CU8" s="5">
        <v>-7658.4011865571274</v>
      </c>
      <c r="CV8" s="5">
        <v>-7353.4585948546273</v>
      </c>
      <c r="CW8">
        <v>-770.57076571101197</v>
      </c>
      <c r="CX8">
        <v>-766.45617465373505</v>
      </c>
      <c r="CY8">
        <v>-707.21012002850398</v>
      </c>
      <c r="CZ8" s="5">
        <v>-7779.8325964904552</v>
      </c>
      <c r="DA8" s="5">
        <v>-6830.9920194866972</v>
      </c>
      <c r="DB8" s="5">
        <v>-8031.7416611614681</v>
      </c>
      <c r="DC8" s="5">
        <v>-7349.7370780424189</v>
      </c>
      <c r="DD8" s="5">
        <v>-6703.2441678746463</v>
      </c>
      <c r="DE8" s="4">
        <v>-7302.8975933103147</v>
      </c>
      <c r="DF8" s="5">
        <v>-7239.4694248063352</v>
      </c>
      <c r="DG8" s="5">
        <v>-6924.5982003712415</v>
      </c>
      <c r="DH8" s="5">
        <v>-7190.4744808902287</v>
      </c>
      <c r="DI8" s="5">
        <v>-7178.4641599208562</v>
      </c>
      <c r="DJ8" s="5">
        <v>-7140.329125207888</v>
      </c>
      <c r="DK8" s="5">
        <v>-6805.9480181785439</v>
      </c>
      <c r="DL8" s="5">
        <v>-7311.4790505574856</v>
      </c>
      <c r="DM8" s="5">
        <v>-6418.713642081113</v>
      </c>
      <c r="DN8" s="5">
        <v>-6286.4523981719203</v>
      </c>
      <c r="FW8" s="5">
        <v>1964968.778630364</v>
      </c>
    </row>
    <row r="9" spans="1:179" x14ac:dyDescent="0.2">
      <c r="A9">
        <v>7</v>
      </c>
      <c r="B9" t="s">
        <v>5</v>
      </c>
      <c r="G9" s="5"/>
      <c r="H9" s="5"/>
      <c r="I9" s="5"/>
      <c r="J9" s="5"/>
      <c r="M9">
        <v>-7041.6478176676665</v>
      </c>
      <c r="N9" s="5">
        <v>-46.390768906573001</v>
      </c>
      <c r="O9" s="5">
        <v>-48.202396007300003</v>
      </c>
      <c r="P9" s="5">
        <v>-2611.9006361739998</v>
      </c>
      <c r="Q9" s="5">
        <v>-4459.1154284998902</v>
      </c>
      <c r="R9" s="5">
        <v>-4797.53935936575</v>
      </c>
      <c r="S9" s="5">
        <v>-1905.0968371530801</v>
      </c>
      <c r="T9" s="5">
        <v>-13129.0280800825</v>
      </c>
      <c r="U9" s="5">
        <v>-12106.2913005928</v>
      </c>
      <c r="V9" s="5">
        <v>-12031.4735208604</v>
      </c>
      <c r="W9" s="5">
        <v>-12426.1909964448</v>
      </c>
      <c r="X9" s="5">
        <v>-11387.858381759899</v>
      </c>
      <c r="Y9" s="5">
        <v>-12250.1730783448</v>
      </c>
      <c r="Z9" s="5">
        <v>-12190.4501782078</v>
      </c>
      <c r="AA9" s="5">
        <v>-12205.174173837901</v>
      </c>
      <c r="AB9" s="5">
        <v>-14554.7236287224</v>
      </c>
      <c r="AC9" s="5">
        <v>-15252.3621928093</v>
      </c>
      <c r="AD9" s="5">
        <v>-15786.5551399346</v>
      </c>
      <c r="AE9" s="5">
        <v>-11149.9375662326</v>
      </c>
      <c r="AF9" s="5">
        <v>-14690.9554023488</v>
      </c>
      <c r="AG9" s="5">
        <v>-12907.1869661286</v>
      </c>
      <c r="AH9" s="5">
        <v>-12952.423786346601</v>
      </c>
      <c r="AI9" s="4">
        <v>-12990.823987809899</v>
      </c>
      <c r="AJ9" s="5">
        <v>-11721.6474868162</v>
      </c>
      <c r="AK9" s="5">
        <v>-12481.252542578</v>
      </c>
      <c r="AL9" s="5">
        <v>-12328.343534323199</v>
      </c>
      <c r="AM9" s="5">
        <v>-12780.6716470917</v>
      </c>
      <c r="AN9" s="5">
        <v>-15497.0389210347</v>
      </c>
      <c r="AO9" s="5">
        <v>-17134.288419627901</v>
      </c>
      <c r="AP9" s="5">
        <v>-17190.402345299801</v>
      </c>
      <c r="AQ9" s="5">
        <v>-12804.9399007379</v>
      </c>
      <c r="FW9" s="5">
        <v>-340860.08642174734</v>
      </c>
    </row>
    <row r="10" spans="1:179" x14ac:dyDescent="0.2">
      <c r="B10" t="s">
        <v>8</v>
      </c>
      <c r="C10">
        <f t="shared" ref="C10:AH10" si="0">SUM(C3:C9)</f>
        <v>0</v>
      </c>
      <c r="D10">
        <f t="shared" si="0"/>
        <v>0</v>
      </c>
      <c r="E10">
        <f t="shared" si="0"/>
        <v>0</v>
      </c>
      <c r="F10">
        <f t="shared" si="0"/>
        <v>0</v>
      </c>
      <c r="G10" s="5">
        <f t="shared" si="0"/>
        <v>0</v>
      </c>
      <c r="H10" s="5">
        <f t="shared" si="0"/>
        <v>0</v>
      </c>
      <c r="I10" s="5">
        <f t="shared" si="0"/>
        <v>0</v>
      </c>
      <c r="J10" s="5">
        <f t="shared" si="0"/>
        <v>0</v>
      </c>
      <c r="K10" s="5">
        <f t="shared" si="0"/>
        <v>0</v>
      </c>
      <c r="L10" s="5">
        <f t="shared" si="0"/>
        <v>0</v>
      </c>
      <c r="M10" s="5">
        <f t="shared" si="0"/>
        <v>20458.161419638396</v>
      </c>
      <c r="N10" s="5">
        <f t="shared" si="0"/>
        <v>44539.098304484978</v>
      </c>
      <c r="O10" s="4">
        <f t="shared" si="0"/>
        <v>109634.55822474805</v>
      </c>
      <c r="P10" s="5">
        <f t="shared" si="0"/>
        <v>42996.316625339226</v>
      </c>
      <c r="Q10" s="5">
        <f t="shared" si="0"/>
        <v>135054.93626089662</v>
      </c>
      <c r="R10" s="5">
        <f t="shared" si="0"/>
        <v>115018.67530961412</v>
      </c>
      <c r="S10" s="5">
        <f t="shared" si="0"/>
        <v>187165.40099123074</v>
      </c>
      <c r="T10" s="5">
        <f t="shared" si="0"/>
        <v>204898.92068255256</v>
      </c>
      <c r="U10" s="5">
        <f t="shared" si="0"/>
        <v>206102.39828142847</v>
      </c>
      <c r="V10" s="5">
        <f t="shared" si="0"/>
        <v>222642.60543108472</v>
      </c>
      <c r="W10" s="5">
        <f t="shared" si="0"/>
        <v>212760.06163860721</v>
      </c>
      <c r="X10" s="5">
        <f t="shared" si="0"/>
        <v>193986.77455732191</v>
      </c>
      <c r="Y10" s="5">
        <f t="shared" si="0"/>
        <v>210001.55541824183</v>
      </c>
      <c r="Z10" s="5">
        <f t="shared" si="0"/>
        <v>210262.35736994649</v>
      </c>
      <c r="AA10" s="5">
        <f t="shared" si="0"/>
        <v>245414.26399773385</v>
      </c>
      <c r="AB10" s="5">
        <f t="shared" si="0"/>
        <v>239852.1059869749</v>
      </c>
      <c r="AC10" s="4">
        <f t="shared" si="0"/>
        <v>54200.089719197778</v>
      </c>
      <c r="AD10" s="4">
        <f t="shared" si="0"/>
        <v>62914.820611403818</v>
      </c>
      <c r="AE10" s="5">
        <f t="shared" si="0"/>
        <v>58592.766901366813</v>
      </c>
      <c r="AF10" s="5">
        <f t="shared" si="0"/>
        <v>297231.12751793402</v>
      </c>
      <c r="AG10" s="4">
        <f t="shared" si="0"/>
        <v>289850.69795575482</v>
      </c>
      <c r="AH10" s="5">
        <f t="shared" si="0"/>
        <v>294319.40691408759</v>
      </c>
      <c r="AI10" s="5">
        <f t="shared" ref="AI10:BN10" si="1">SUM(AI3:AI9)</f>
        <v>124014.2433771497</v>
      </c>
      <c r="AJ10" s="5">
        <f t="shared" si="1"/>
        <v>113950.15057911823</v>
      </c>
      <c r="AK10" s="5">
        <f t="shared" si="1"/>
        <v>126657.9436496968</v>
      </c>
      <c r="AL10" s="5">
        <f t="shared" si="1"/>
        <v>273345.85899153486</v>
      </c>
      <c r="AM10" s="5">
        <f t="shared" si="1"/>
        <v>306955.24180602928</v>
      </c>
      <c r="AN10" s="5">
        <f t="shared" si="1"/>
        <v>276460.14724469831</v>
      </c>
      <c r="AO10" s="5">
        <f t="shared" si="1"/>
        <v>137322.60521787449</v>
      </c>
      <c r="AP10" s="4">
        <f t="shared" si="1"/>
        <v>136587.54035276829</v>
      </c>
      <c r="AQ10" s="5">
        <f t="shared" si="1"/>
        <v>147851.48990166545</v>
      </c>
      <c r="AR10" s="5">
        <f t="shared" si="1"/>
        <v>271590.16624174663</v>
      </c>
      <c r="AS10" s="5">
        <f t="shared" si="1"/>
        <v>243399.35237127409</v>
      </c>
      <c r="AT10" s="5">
        <f t="shared" si="1"/>
        <v>268559.12204105081</v>
      </c>
      <c r="AU10" s="5">
        <f t="shared" si="1"/>
        <v>-27320.400283907496</v>
      </c>
      <c r="AV10" s="4">
        <f t="shared" si="1"/>
        <v>-24378.915954023934</v>
      </c>
      <c r="AW10" s="5">
        <f t="shared" si="1"/>
        <v>-28924.36895702027</v>
      </c>
      <c r="AX10" s="5">
        <f t="shared" si="1"/>
        <v>87763.801353854185</v>
      </c>
      <c r="AY10" s="5">
        <f t="shared" si="1"/>
        <v>117501.57105916261</v>
      </c>
      <c r="AZ10" s="5">
        <f t="shared" si="1"/>
        <v>121913.39294677123</v>
      </c>
      <c r="BA10" s="5">
        <f t="shared" si="1"/>
        <v>-49464.934259737915</v>
      </c>
      <c r="BB10" s="5">
        <f t="shared" si="1"/>
        <v>-48498.274733643615</v>
      </c>
      <c r="BC10" s="5">
        <f t="shared" si="1"/>
        <v>-44750.295119279137</v>
      </c>
      <c r="BD10" s="4">
        <f t="shared" si="1"/>
        <v>-22807.52343627892</v>
      </c>
      <c r="BE10" s="4">
        <f t="shared" si="1"/>
        <v>-29666.204628891453</v>
      </c>
      <c r="BF10" s="5">
        <f t="shared" si="1"/>
        <v>-38892.969609068008</v>
      </c>
      <c r="BG10" s="4">
        <f t="shared" si="1"/>
        <v>-11413.026886381325</v>
      </c>
      <c r="BH10" s="5">
        <f t="shared" si="1"/>
        <v>-10845.206667759812</v>
      </c>
      <c r="BI10" s="5">
        <f t="shared" si="1"/>
        <v>-12281.024889496854</v>
      </c>
      <c r="BJ10" s="5">
        <f t="shared" si="1"/>
        <v>55135.834269244988</v>
      </c>
      <c r="BK10" s="5">
        <f t="shared" si="1"/>
        <v>84716.218201068739</v>
      </c>
      <c r="BL10" s="5">
        <f t="shared" si="1"/>
        <v>87287.962974625523</v>
      </c>
      <c r="BM10" s="5">
        <f t="shared" si="1"/>
        <v>-15082.47255348583</v>
      </c>
      <c r="BN10" s="5">
        <f t="shared" si="1"/>
        <v>-16173.631490083135</v>
      </c>
      <c r="BO10" s="5">
        <f t="shared" ref="BO10:CT10" si="2">SUM(BO3:BO9)</f>
        <v>-6997.1965011665816</v>
      </c>
      <c r="BP10" s="5">
        <f t="shared" si="2"/>
        <v>-1364.2893458064573</v>
      </c>
      <c r="BQ10" s="5">
        <f t="shared" si="2"/>
        <v>-1243.195184441829</v>
      </c>
      <c r="BR10" s="5">
        <f t="shared" si="2"/>
        <v>-1286.1196251272559</v>
      </c>
      <c r="BS10" s="5">
        <f t="shared" si="2"/>
        <v>-89153.77558154182</v>
      </c>
      <c r="BT10" s="5">
        <f t="shared" si="2"/>
        <v>-85138.512479901052</v>
      </c>
      <c r="BU10" s="5">
        <f t="shared" si="2"/>
        <v>-95760.924638199154</v>
      </c>
      <c r="BV10" s="5">
        <f t="shared" si="2"/>
        <v>-26977.181786601155</v>
      </c>
      <c r="BW10" s="5">
        <f t="shared" si="2"/>
        <v>19102.427481365878</v>
      </c>
      <c r="BX10" s="5">
        <f t="shared" si="2"/>
        <v>18947.095349917428</v>
      </c>
      <c r="BY10" s="5">
        <f t="shared" si="2"/>
        <v>-69424.821987225703</v>
      </c>
      <c r="BZ10" s="5">
        <f t="shared" si="2"/>
        <v>-90608.525866002252</v>
      </c>
      <c r="CA10" s="5">
        <f t="shared" si="2"/>
        <v>-83424.366203844678</v>
      </c>
      <c r="CB10" s="5">
        <f t="shared" si="2"/>
        <v>-18688.49427776576</v>
      </c>
      <c r="CC10" s="5">
        <f t="shared" si="2"/>
        <v>-17821.943565236448</v>
      </c>
      <c r="CD10" s="5">
        <f t="shared" si="2"/>
        <v>-17730.212157903185</v>
      </c>
      <c r="CE10" s="5">
        <f t="shared" si="2"/>
        <v>2136.871033135898</v>
      </c>
      <c r="CF10" s="5">
        <f t="shared" si="2"/>
        <v>2018.7504614090631</v>
      </c>
      <c r="CG10" s="5">
        <f t="shared" si="2"/>
        <v>1825.2361039728858</v>
      </c>
      <c r="CH10" s="5">
        <f t="shared" si="2"/>
        <v>1995.6239057045104</v>
      </c>
      <c r="CI10" s="5">
        <f t="shared" si="2"/>
        <v>2035.027737637748</v>
      </c>
      <c r="CJ10" s="5">
        <f t="shared" si="2"/>
        <v>1966.1692384717653</v>
      </c>
      <c r="CK10">
        <f t="shared" si="2"/>
        <v>8847.6990799359319</v>
      </c>
      <c r="CL10">
        <f t="shared" si="2"/>
        <v>9535.9783844957619</v>
      </c>
      <c r="CM10">
        <f t="shared" si="2"/>
        <v>8485.8482979661767</v>
      </c>
      <c r="CN10" s="5">
        <f t="shared" si="2"/>
        <v>2058.9241297177196</v>
      </c>
      <c r="CO10" s="5">
        <f t="shared" si="2"/>
        <v>1951.7581623772303</v>
      </c>
      <c r="CP10" s="5">
        <f t="shared" si="2"/>
        <v>1941.4926167374006</v>
      </c>
      <c r="CQ10" s="4">
        <f t="shared" si="2"/>
        <v>2008.2165221121904</v>
      </c>
      <c r="CR10" s="5">
        <f t="shared" si="2"/>
        <v>1975.7401144416317</v>
      </c>
      <c r="CS10" s="4">
        <f t="shared" si="2"/>
        <v>1651.5760998133092</v>
      </c>
      <c r="CT10" s="5">
        <f t="shared" si="2"/>
        <v>1950.1587909866739</v>
      </c>
      <c r="CU10" s="5">
        <f t="shared" ref="CU10:DZ10" si="3">SUM(CU3:CU9)</f>
        <v>1912.1715480626726</v>
      </c>
      <c r="CV10" s="5">
        <f t="shared" si="3"/>
        <v>1511.1150894634893</v>
      </c>
      <c r="CW10">
        <f t="shared" si="3"/>
        <v>8648.0059756832961</v>
      </c>
      <c r="CX10">
        <f t="shared" si="3"/>
        <v>8630.7625853300015</v>
      </c>
      <c r="CY10">
        <f t="shared" si="3"/>
        <v>8309.3810166042313</v>
      </c>
      <c r="CZ10" s="5">
        <f t="shared" si="3"/>
        <v>1935.6180418632966</v>
      </c>
      <c r="DA10" s="4">
        <f t="shared" si="3"/>
        <v>1761.4098994241031</v>
      </c>
      <c r="DB10" s="5">
        <f t="shared" si="3"/>
        <v>1255.0044416473884</v>
      </c>
      <c r="DC10" s="5">
        <f t="shared" si="3"/>
        <v>1888.4406243312205</v>
      </c>
      <c r="DD10" s="5">
        <f t="shared" si="3"/>
        <v>1783.9609871499388</v>
      </c>
      <c r="DE10" s="5">
        <f t="shared" si="3"/>
        <v>1816.9363086842013</v>
      </c>
      <c r="DF10" s="5">
        <f t="shared" si="3"/>
        <v>1833.9730786478631</v>
      </c>
      <c r="DG10" s="5">
        <f t="shared" si="3"/>
        <v>1728.7422866314791</v>
      </c>
      <c r="DH10" s="5">
        <f t="shared" si="3"/>
        <v>1737.1081701277035</v>
      </c>
      <c r="DI10" s="5">
        <f t="shared" si="3"/>
        <v>1857.1446629951342</v>
      </c>
      <c r="DJ10" s="5">
        <f t="shared" si="3"/>
        <v>1847.4302602660619</v>
      </c>
      <c r="DK10" s="5">
        <f t="shared" si="3"/>
        <v>1791.7526988751961</v>
      </c>
      <c r="DL10" s="4">
        <f t="shared" si="3"/>
        <v>1924.681252221013</v>
      </c>
      <c r="DM10" s="5">
        <f t="shared" si="3"/>
        <v>1748.8929389549176</v>
      </c>
      <c r="DN10" s="5">
        <f t="shared" si="3"/>
        <v>2514.5809592685337</v>
      </c>
      <c r="DO10" s="5">
        <f t="shared" si="3"/>
        <v>26454.364439313111</v>
      </c>
      <c r="DP10" s="5">
        <f t="shared" si="3"/>
        <v>25273.326826493831</v>
      </c>
      <c r="DQ10" s="5">
        <f t="shared" si="3"/>
        <v>28279.970435066509</v>
      </c>
      <c r="DR10" s="5">
        <f t="shared" si="3"/>
        <v>27090.918395812325</v>
      </c>
      <c r="DS10" s="5">
        <f t="shared" si="3"/>
        <v>25908.708997868744</v>
      </c>
      <c r="DT10" s="5">
        <f t="shared" si="3"/>
        <v>26804.391565909962</v>
      </c>
      <c r="DU10" s="5">
        <f t="shared" si="3"/>
        <v>26659.543460032619</v>
      </c>
      <c r="DV10" s="5">
        <f t="shared" si="3"/>
        <v>26515.210349485809</v>
      </c>
      <c r="DW10" s="5">
        <f t="shared" si="3"/>
        <v>26514.359401322621</v>
      </c>
      <c r="DX10" s="5">
        <f t="shared" si="3"/>
        <v>27425.0998943179</v>
      </c>
      <c r="DY10" s="5">
        <f t="shared" si="3"/>
        <v>26231.358011890741</v>
      </c>
      <c r="DZ10" s="4">
        <f t="shared" si="3"/>
        <v>27131.838671234538</v>
      </c>
      <c r="EA10" s="4">
        <f t="shared" ref="EA10:FF10" si="4">SUM(EA3:EA9)</f>
        <v>-24817.6959154383</v>
      </c>
      <c r="EB10" s="5">
        <f t="shared" si="4"/>
        <v>-23708.547951391589</v>
      </c>
      <c r="EC10" s="5">
        <f t="shared" si="4"/>
        <v>-26531.220586922369</v>
      </c>
      <c r="ED10" s="5">
        <f t="shared" si="4"/>
        <v>-25419.458152490839</v>
      </c>
      <c r="EE10" s="5">
        <f t="shared" si="4"/>
        <v>-24314.014766680051</v>
      </c>
      <c r="EF10" s="5">
        <f t="shared" si="4"/>
        <v>-25158.50617132886</v>
      </c>
      <c r="EG10" s="5">
        <f t="shared" si="4"/>
        <v>-24064.14545566111</v>
      </c>
      <c r="EH10" s="5">
        <f t="shared" si="4"/>
        <v>-25852.985111669052</v>
      </c>
      <c r="EI10" s="5">
        <f t="shared" si="4"/>
        <v>-23816.32669946046</v>
      </c>
      <c r="EJ10" s="5">
        <f t="shared" si="4"/>
        <v>-24638.815270425908</v>
      </c>
      <c r="EK10" s="5">
        <f t="shared" si="4"/>
        <v>-23570.548115519701</v>
      </c>
      <c r="EL10" s="5">
        <f t="shared" si="4"/>
        <v>-24384.279677557912</v>
      </c>
      <c r="EM10" s="5">
        <f t="shared" si="4"/>
        <v>-23322.820264756421</v>
      </c>
      <c r="EN10" s="5">
        <f t="shared" si="4"/>
        <v>-23207.664240431532</v>
      </c>
      <c r="EO10" s="5">
        <f t="shared" si="4"/>
        <v>-24931.875389848861</v>
      </c>
      <c r="EP10" s="4">
        <f t="shared" si="4"/>
        <v>-22966.924029255271</v>
      </c>
      <c r="EQ10" s="5">
        <f t="shared" si="4"/>
        <v>-23759.163156450111</v>
      </c>
      <c r="ER10" s="5">
        <f t="shared" si="4"/>
        <v>-23637.315041943311</v>
      </c>
      <c r="ES10" s="5">
        <f t="shared" si="4"/>
        <v>-22607.626966250649</v>
      </c>
      <c r="ET10" s="5">
        <f t="shared" si="4"/>
        <v>-24286.586177010231</v>
      </c>
      <c r="EU10" s="4">
        <f t="shared" si="4"/>
        <v>-21477.016931216891</v>
      </c>
      <c r="EV10" s="5">
        <f t="shared" si="4"/>
        <v>-24033.079807884791</v>
      </c>
      <c r="EW10" s="5">
        <f t="shared" si="4"/>
        <v>-22138.135679207058</v>
      </c>
      <c r="EX10" s="5">
        <f t="shared" si="4"/>
        <v>-22020.095572392031</v>
      </c>
      <c r="EY10" s="5">
        <f t="shared" si="4"/>
        <v>-22778.664524123858</v>
      </c>
      <c r="EZ10" s="5">
        <f t="shared" si="4"/>
        <v>-20924.96350610095</v>
      </c>
      <c r="FA10" s="5">
        <f t="shared" si="4"/>
        <v>-22547.47430486319</v>
      </c>
      <c r="FB10" s="5">
        <f t="shared" si="4"/>
        <v>-22430.646636734458</v>
      </c>
      <c r="FC10" s="5">
        <f t="shared" si="4"/>
        <v>-22310.43754290677</v>
      </c>
      <c r="FD10" s="5">
        <f t="shared" si="4"/>
        <v>-21340.962597631729</v>
      </c>
      <c r="FE10" s="5">
        <f t="shared" si="4"/>
        <v>-22075.41347477684</v>
      </c>
      <c r="FF10" s="5">
        <f t="shared" si="4"/>
        <v>-22801.232913921918</v>
      </c>
      <c r="FG10" s="5">
        <f t="shared" ref="FG10:FV10" si="5">SUM(FG3:FG9)</f>
        <v>-20162.207142816202</v>
      </c>
      <c r="FH10" s="5">
        <f t="shared" si="5"/>
        <v>-22560.300080465538</v>
      </c>
      <c r="FI10" s="4">
        <f t="shared" si="5"/>
        <v>-20780.15316301565</v>
      </c>
      <c r="FJ10" s="5">
        <f t="shared" si="5"/>
        <v>-20667.989442328671</v>
      </c>
      <c r="FK10" s="5">
        <f t="shared" si="5"/>
        <v>-21378.56854867348</v>
      </c>
      <c r="FL10" s="5">
        <f t="shared" si="5"/>
        <v>-19637.634878333749</v>
      </c>
      <c r="FM10" s="5">
        <f t="shared" si="5"/>
        <v>-21158.930226138811</v>
      </c>
      <c r="FN10" s="5">
        <f t="shared" si="5"/>
        <v>-21047.952690473168</v>
      </c>
      <c r="FO10" s="5">
        <f t="shared" si="5"/>
        <v>-20933.771925977449</v>
      </c>
      <c r="FP10" s="4">
        <f t="shared" si="5"/>
        <v>-20022.839497519821</v>
      </c>
      <c r="FQ10" s="5">
        <f t="shared" si="5"/>
        <v>-20710.56013758275</v>
      </c>
      <c r="FR10" s="5">
        <f t="shared" si="5"/>
        <v>-20597.867045635641</v>
      </c>
      <c r="FS10" s="5">
        <f t="shared" si="5"/>
        <v>-19701.234388376339</v>
      </c>
      <c r="FT10" s="5">
        <f t="shared" si="5"/>
        <v>-21161.322680038342</v>
      </c>
      <c r="FU10" s="5">
        <f t="shared" si="5"/>
        <v>-14458.2729610768</v>
      </c>
      <c r="FV10" s="5">
        <f t="shared" si="5"/>
        <v>-15577.5571415299</v>
      </c>
      <c r="FW10" s="5">
        <f>SUM(FW3:FW9)</f>
        <v>5047519.9262320492</v>
      </c>
    </row>
    <row r="11" spans="1:179" x14ac:dyDescent="0.2">
      <c r="E11" t="s">
        <v>40</v>
      </c>
    </row>
    <row r="12" spans="1:179" x14ac:dyDescent="0.2">
      <c r="A12" t="s">
        <v>9</v>
      </c>
    </row>
    <row r="13" spans="1:179" x14ac:dyDescent="0.2">
      <c r="C13" s="1"/>
      <c r="D13" s="1"/>
      <c r="E13" s="1"/>
      <c r="F13" s="1"/>
      <c r="G13" s="1">
        <v>36770</v>
      </c>
      <c r="H13" s="1">
        <v>36800</v>
      </c>
      <c r="I13" s="1">
        <v>36831</v>
      </c>
      <c r="J13" s="1">
        <v>36861</v>
      </c>
      <c r="K13" s="1">
        <v>36892</v>
      </c>
      <c r="L13" s="1">
        <v>36923</v>
      </c>
      <c r="M13" s="1">
        <v>36951</v>
      </c>
      <c r="N13" s="1">
        <v>36982</v>
      </c>
      <c r="O13" s="1">
        <v>37012</v>
      </c>
      <c r="P13" s="1">
        <v>37043</v>
      </c>
      <c r="Q13" s="1">
        <v>37073</v>
      </c>
      <c r="R13" s="1">
        <v>37104</v>
      </c>
      <c r="S13" s="1">
        <v>37135</v>
      </c>
      <c r="T13" s="1">
        <v>37165</v>
      </c>
      <c r="U13" s="1">
        <v>37196</v>
      </c>
      <c r="V13" s="1">
        <v>37226</v>
      </c>
      <c r="W13" s="1">
        <v>37257</v>
      </c>
      <c r="X13" s="1">
        <v>37288</v>
      </c>
      <c r="Y13" s="1">
        <v>37316</v>
      </c>
      <c r="Z13" s="1">
        <v>37347</v>
      </c>
      <c r="AA13" s="1">
        <v>37377</v>
      </c>
      <c r="AB13" s="1">
        <v>37408</v>
      </c>
      <c r="AC13" s="1">
        <v>37438</v>
      </c>
      <c r="AD13" s="1">
        <v>37469</v>
      </c>
      <c r="AE13" s="1">
        <v>37500</v>
      </c>
      <c r="AF13" s="1">
        <v>37530</v>
      </c>
      <c r="AG13" s="1">
        <v>37561</v>
      </c>
      <c r="AH13" s="1">
        <v>37591</v>
      </c>
      <c r="AI13" s="1">
        <v>37622</v>
      </c>
      <c r="AJ13" s="1">
        <v>37653</v>
      </c>
      <c r="AK13" s="1">
        <v>37681</v>
      </c>
      <c r="AL13" s="1">
        <v>37712</v>
      </c>
      <c r="AM13" s="1">
        <v>37742</v>
      </c>
      <c r="AN13" s="1">
        <v>37773</v>
      </c>
      <c r="AO13" s="1">
        <v>37803</v>
      </c>
      <c r="AP13" s="1">
        <v>37834</v>
      </c>
      <c r="AQ13" s="1">
        <v>37865</v>
      </c>
      <c r="AR13" s="1">
        <v>37895</v>
      </c>
      <c r="AS13" s="1">
        <v>37926</v>
      </c>
      <c r="AT13" s="1">
        <v>37956</v>
      </c>
      <c r="AU13" s="1">
        <v>37987</v>
      </c>
      <c r="AV13" s="1">
        <v>38018</v>
      </c>
      <c r="AW13" s="1">
        <v>38047</v>
      </c>
      <c r="AX13" s="1">
        <v>38078</v>
      </c>
      <c r="AY13" s="1">
        <v>38108</v>
      </c>
      <c r="AZ13" s="1">
        <v>38139</v>
      </c>
      <c r="BA13" s="1">
        <v>38169</v>
      </c>
      <c r="BB13" s="1">
        <v>38200</v>
      </c>
      <c r="BC13" s="1">
        <v>38231</v>
      </c>
      <c r="BD13" s="1">
        <v>38261</v>
      </c>
      <c r="BE13" s="1">
        <v>38292</v>
      </c>
      <c r="BF13" s="1">
        <v>38322</v>
      </c>
      <c r="BG13" s="1">
        <v>38353</v>
      </c>
      <c r="BH13" s="1">
        <v>38384</v>
      </c>
      <c r="BI13" s="1">
        <v>38412</v>
      </c>
      <c r="BJ13" s="1">
        <v>38443</v>
      </c>
      <c r="BK13" s="1">
        <v>38473</v>
      </c>
      <c r="BL13" s="1">
        <v>38504</v>
      </c>
      <c r="BM13" s="1">
        <v>38534</v>
      </c>
      <c r="BN13" s="1">
        <v>38565</v>
      </c>
      <c r="BO13" s="1">
        <v>38596</v>
      </c>
      <c r="BP13" s="1">
        <v>38626</v>
      </c>
      <c r="BQ13" s="1">
        <v>38657</v>
      </c>
      <c r="BR13" s="1">
        <v>38687</v>
      </c>
      <c r="BS13" s="1">
        <v>38718</v>
      </c>
      <c r="BT13" s="1">
        <v>38749</v>
      </c>
      <c r="BU13" s="1">
        <v>38777</v>
      </c>
      <c r="BV13" s="1">
        <v>38808</v>
      </c>
      <c r="BW13" s="1">
        <v>38838</v>
      </c>
      <c r="BX13" s="1">
        <v>38869</v>
      </c>
      <c r="BY13" s="1">
        <v>38899</v>
      </c>
      <c r="BZ13" s="1">
        <v>38930</v>
      </c>
      <c r="CA13" s="1">
        <v>38961</v>
      </c>
      <c r="CB13" s="1">
        <v>38991</v>
      </c>
      <c r="CC13" s="1">
        <v>39022</v>
      </c>
      <c r="CD13" s="1">
        <v>39052</v>
      </c>
      <c r="CE13" s="1">
        <v>39083</v>
      </c>
      <c r="CF13" s="1">
        <v>39114</v>
      </c>
      <c r="CG13" s="1">
        <v>39142</v>
      </c>
      <c r="CH13" s="1">
        <v>39173</v>
      </c>
      <c r="CI13" s="1">
        <v>39203</v>
      </c>
      <c r="CJ13" s="1">
        <v>39234</v>
      </c>
      <c r="CK13" s="1">
        <v>39264</v>
      </c>
      <c r="CL13" s="1">
        <v>39295</v>
      </c>
      <c r="CM13" s="1">
        <v>39326</v>
      </c>
      <c r="CN13" s="1">
        <v>39356</v>
      </c>
      <c r="CO13" s="1">
        <v>39387</v>
      </c>
      <c r="CP13" s="1">
        <v>39417</v>
      </c>
      <c r="CQ13" s="1">
        <v>39448</v>
      </c>
      <c r="CR13" s="1">
        <v>39479</v>
      </c>
      <c r="CS13" s="1">
        <v>39508</v>
      </c>
      <c r="CT13" s="1">
        <v>39539</v>
      </c>
      <c r="CU13" s="1">
        <v>39569</v>
      </c>
      <c r="CV13" s="1">
        <v>39600</v>
      </c>
      <c r="CW13" s="1">
        <v>39630</v>
      </c>
      <c r="CX13" s="1">
        <v>39661</v>
      </c>
      <c r="CY13" s="1">
        <v>39692</v>
      </c>
      <c r="CZ13" s="1">
        <v>39722</v>
      </c>
      <c r="DA13" s="1">
        <v>39753</v>
      </c>
      <c r="DB13" s="1">
        <v>39783</v>
      </c>
      <c r="DC13" s="1">
        <v>39814</v>
      </c>
      <c r="DD13" s="1">
        <v>39845</v>
      </c>
      <c r="DE13" s="1">
        <v>39873</v>
      </c>
      <c r="DF13" s="1">
        <v>39904</v>
      </c>
      <c r="DG13" s="1">
        <v>39934</v>
      </c>
      <c r="DH13" s="1">
        <v>39965</v>
      </c>
      <c r="DI13" s="1">
        <v>39995</v>
      </c>
      <c r="DJ13" s="1">
        <v>40026</v>
      </c>
      <c r="DK13" s="1">
        <v>40057</v>
      </c>
      <c r="DL13" s="1">
        <v>40087</v>
      </c>
      <c r="DM13" s="1">
        <v>40118</v>
      </c>
      <c r="DN13" s="1">
        <v>40148</v>
      </c>
      <c r="DO13" s="1">
        <v>40179</v>
      </c>
      <c r="DP13" s="1">
        <v>40210</v>
      </c>
      <c r="DQ13" s="1">
        <v>40238</v>
      </c>
      <c r="DR13" s="1">
        <v>40269</v>
      </c>
      <c r="DS13" s="1">
        <v>40299</v>
      </c>
      <c r="DT13" s="1">
        <v>40330</v>
      </c>
      <c r="DU13" s="1">
        <v>40360</v>
      </c>
      <c r="DV13" s="1">
        <v>40391</v>
      </c>
      <c r="DW13" s="1">
        <v>40422</v>
      </c>
      <c r="DX13" s="1">
        <v>40452</v>
      </c>
      <c r="DY13" s="1">
        <v>40483</v>
      </c>
      <c r="DZ13" s="1">
        <v>40513</v>
      </c>
      <c r="EA13" s="1">
        <v>40544</v>
      </c>
      <c r="EB13" s="1">
        <v>40575</v>
      </c>
      <c r="EC13" s="1">
        <v>40603</v>
      </c>
      <c r="ED13" s="1">
        <v>40634</v>
      </c>
      <c r="EE13" s="1">
        <v>40664</v>
      </c>
      <c r="EF13" s="1">
        <v>40695</v>
      </c>
      <c r="EG13" s="1">
        <v>40725</v>
      </c>
      <c r="EH13" s="1">
        <v>40756</v>
      </c>
      <c r="EI13" s="1">
        <v>40787</v>
      </c>
      <c r="EJ13" s="1">
        <v>40817</v>
      </c>
      <c r="EK13" s="1">
        <v>40848</v>
      </c>
      <c r="EL13" s="1">
        <v>40878</v>
      </c>
      <c r="EM13" s="1">
        <v>40909</v>
      </c>
      <c r="EN13" s="1">
        <v>40940</v>
      </c>
      <c r="EO13" s="1">
        <v>40969</v>
      </c>
      <c r="EP13" s="1">
        <v>41000</v>
      </c>
      <c r="EQ13" s="1">
        <v>41030</v>
      </c>
      <c r="ER13" s="1">
        <v>41061</v>
      </c>
      <c r="ES13" s="1">
        <v>41091</v>
      </c>
      <c r="ET13" s="1">
        <v>41122</v>
      </c>
      <c r="EU13" s="1">
        <v>41153</v>
      </c>
      <c r="EV13" s="1">
        <v>41183</v>
      </c>
      <c r="EW13" s="1">
        <v>41214</v>
      </c>
      <c r="EX13" s="1">
        <v>41244</v>
      </c>
      <c r="EY13" s="1">
        <v>41275</v>
      </c>
      <c r="EZ13" s="1">
        <v>41306</v>
      </c>
      <c r="FA13" s="1">
        <v>41334</v>
      </c>
      <c r="FB13" s="1">
        <v>41365</v>
      </c>
      <c r="FC13" s="1">
        <v>41395</v>
      </c>
      <c r="FD13" s="1">
        <v>41426</v>
      </c>
      <c r="FE13" s="1">
        <v>41456</v>
      </c>
      <c r="FF13" s="1">
        <v>41487</v>
      </c>
      <c r="FG13" s="1">
        <v>41518</v>
      </c>
      <c r="FH13" s="1">
        <v>41548</v>
      </c>
      <c r="FI13" s="1">
        <v>41579</v>
      </c>
      <c r="FJ13" s="1">
        <v>41609</v>
      </c>
      <c r="FK13" s="1">
        <v>41640</v>
      </c>
      <c r="FL13" s="1">
        <v>41671</v>
      </c>
      <c r="FM13" s="1">
        <v>41699</v>
      </c>
      <c r="FN13" s="1">
        <v>41730</v>
      </c>
      <c r="FO13" s="1">
        <v>41760</v>
      </c>
      <c r="FP13" s="1">
        <v>41791</v>
      </c>
      <c r="FQ13" s="1">
        <v>41821</v>
      </c>
      <c r="FR13" s="1">
        <v>41852</v>
      </c>
      <c r="FS13" s="1">
        <v>41883</v>
      </c>
      <c r="FT13" s="1">
        <v>41913</v>
      </c>
      <c r="FU13" s="1">
        <v>41944</v>
      </c>
      <c r="FV13" s="1">
        <v>41974</v>
      </c>
    </row>
    <row r="14" spans="1:179" x14ac:dyDescent="0.2">
      <c r="B14" t="s">
        <v>0</v>
      </c>
      <c r="G14" t="s">
        <v>36</v>
      </c>
      <c r="H14" t="s">
        <v>36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 t="s">
        <v>36</v>
      </c>
      <c r="Q14" t="s">
        <v>36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  <c r="AA14" t="s">
        <v>36</v>
      </c>
      <c r="AB14" t="s">
        <v>36</v>
      </c>
      <c r="AC14" t="s">
        <v>36</v>
      </c>
      <c r="AD14" t="s">
        <v>36</v>
      </c>
      <c r="AE14" t="s">
        <v>36</v>
      </c>
      <c r="AF14" t="s">
        <v>36</v>
      </c>
      <c r="AG14" t="s">
        <v>36</v>
      </c>
      <c r="AH14" t="s">
        <v>36</v>
      </c>
      <c r="AI14" t="s">
        <v>36</v>
      </c>
      <c r="AJ14" t="s">
        <v>36</v>
      </c>
      <c r="AK14" t="s">
        <v>36</v>
      </c>
      <c r="AL14" t="s">
        <v>36</v>
      </c>
      <c r="AM14" t="s">
        <v>36</v>
      </c>
      <c r="AN14" t="s">
        <v>36</v>
      </c>
      <c r="AO14" t="s">
        <v>36</v>
      </c>
      <c r="AP14" t="s">
        <v>36</v>
      </c>
      <c r="AQ14" t="s">
        <v>36</v>
      </c>
      <c r="AR14" t="s">
        <v>36</v>
      </c>
      <c r="AS14" t="s">
        <v>36</v>
      </c>
      <c r="AT14" t="s">
        <v>36</v>
      </c>
      <c r="AU14" t="s">
        <v>36</v>
      </c>
      <c r="AV14" t="s">
        <v>36</v>
      </c>
      <c r="AW14" t="s">
        <v>36</v>
      </c>
      <c r="AX14" t="s">
        <v>36</v>
      </c>
      <c r="AY14" t="s">
        <v>36</v>
      </c>
      <c r="AZ14" t="s">
        <v>36</v>
      </c>
      <c r="BA14" t="s">
        <v>36</v>
      </c>
      <c r="BB14" t="s">
        <v>36</v>
      </c>
      <c r="BC14" t="s">
        <v>36</v>
      </c>
      <c r="BD14" t="s">
        <v>36</v>
      </c>
      <c r="BE14" t="s">
        <v>36</v>
      </c>
      <c r="BF14" t="s">
        <v>36</v>
      </c>
      <c r="BG14" t="s">
        <v>36</v>
      </c>
      <c r="BH14" t="s">
        <v>36</v>
      </c>
      <c r="BI14" t="s">
        <v>36</v>
      </c>
      <c r="BJ14" t="s">
        <v>36</v>
      </c>
      <c r="BK14" t="s">
        <v>36</v>
      </c>
      <c r="BL14" t="s">
        <v>36</v>
      </c>
      <c r="BM14" t="s">
        <v>36</v>
      </c>
      <c r="BN14" t="s">
        <v>36</v>
      </c>
      <c r="BO14" t="s">
        <v>36</v>
      </c>
      <c r="BP14" t="s">
        <v>36</v>
      </c>
      <c r="BQ14" t="s">
        <v>36</v>
      </c>
      <c r="BR14" t="s">
        <v>36</v>
      </c>
      <c r="BS14" t="s">
        <v>36</v>
      </c>
      <c r="BT14" t="s">
        <v>36</v>
      </c>
      <c r="BU14" t="s">
        <v>36</v>
      </c>
      <c r="BV14" t="s">
        <v>36</v>
      </c>
      <c r="BW14" t="s">
        <v>36</v>
      </c>
      <c r="BX14" t="s">
        <v>36</v>
      </c>
      <c r="BY14" t="s">
        <v>36</v>
      </c>
      <c r="BZ14" t="s">
        <v>36</v>
      </c>
      <c r="CA14" t="s">
        <v>36</v>
      </c>
      <c r="CB14" t="s">
        <v>36</v>
      </c>
      <c r="CC14" t="s">
        <v>36</v>
      </c>
      <c r="CD14" t="s">
        <v>36</v>
      </c>
      <c r="CE14" t="s">
        <v>36</v>
      </c>
      <c r="CF14" t="s">
        <v>36</v>
      </c>
      <c r="CG14" t="s">
        <v>36</v>
      </c>
      <c r="CH14" t="s">
        <v>36</v>
      </c>
      <c r="CI14" t="s">
        <v>36</v>
      </c>
      <c r="CJ14" t="s">
        <v>36</v>
      </c>
      <c r="CK14" t="s">
        <v>36</v>
      </c>
      <c r="CL14" t="s">
        <v>36</v>
      </c>
      <c r="CM14" t="s">
        <v>36</v>
      </c>
      <c r="CN14" t="s">
        <v>36</v>
      </c>
      <c r="CO14" t="s">
        <v>36</v>
      </c>
      <c r="CP14" t="s">
        <v>36</v>
      </c>
      <c r="CQ14" t="s">
        <v>36</v>
      </c>
      <c r="CR14" t="s">
        <v>36</v>
      </c>
      <c r="CS14" t="s">
        <v>36</v>
      </c>
      <c r="CT14" t="s">
        <v>36</v>
      </c>
      <c r="CU14" t="s">
        <v>36</v>
      </c>
      <c r="CV14" t="s">
        <v>36</v>
      </c>
      <c r="CW14" t="s">
        <v>36</v>
      </c>
      <c r="CX14" t="s">
        <v>36</v>
      </c>
      <c r="CY14" t="s">
        <v>36</v>
      </c>
      <c r="CZ14" t="s">
        <v>36</v>
      </c>
      <c r="DA14" t="s">
        <v>36</v>
      </c>
      <c r="DB14" t="s">
        <v>36</v>
      </c>
      <c r="DC14" t="s">
        <v>36</v>
      </c>
      <c r="DD14" t="s">
        <v>36</v>
      </c>
      <c r="DE14" t="s">
        <v>36</v>
      </c>
      <c r="DF14" t="s">
        <v>36</v>
      </c>
      <c r="DG14" t="s">
        <v>36</v>
      </c>
      <c r="DH14" t="s">
        <v>36</v>
      </c>
      <c r="DI14" t="s">
        <v>36</v>
      </c>
      <c r="DJ14" t="s">
        <v>36</v>
      </c>
      <c r="DK14" t="s">
        <v>36</v>
      </c>
      <c r="DL14" t="s">
        <v>36</v>
      </c>
      <c r="DM14" t="s">
        <v>36</v>
      </c>
      <c r="DN14" t="s">
        <v>36</v>
      </c>
      <c r="DO14" t="s">
        <v>36</v>
      </c>
      <c r="DP14" t="s">
        <v>36</v>
      </c>
      <c r="DQ14" t="s">
        <v>36</v>
      </c>
      <c r="DR14" t="s">
        <v>36</v>
      </c>
      <c r="DS14" t="s">
        <v>36</v>
      </c>
      <c r="DT14" t="s">
        <v>36</v>
      </c>
      <c r="DU14" t="s">
        <v>36</v>
      </c>
      <c r="DV14" t="s">
        <v>36</v>
      </c>
      <c r="DW14" t="s">
        <v>36</v>
      </c>
      <c r="DX14" t="s">
        <v>36</v>
      </c>
      <c r="DY14" t="s">
        <v>36</v>
      </c>
      <c r="DZ14" t="s">
        <v>36</v>
      </c>
      <c r="EA14" t="s">
        <v>36</v>
      </c>
      <c r="EB14" t="s">
        <v>36</v>
      </c>
      <c r="EC14" t="s">
        <v>36</v>
      </c>
      <c r="ED14" t="s">
        <v>36</v>
      </c>
      <c r="EE14" t="s">
        <v>36</v>
      </c>
      <c r="EF14" t="s">
        <v>36</v>
      </c>
      <c r="EG14" t="s">
        <v>36</v>
      </c>
      <c r="EH14" t="s">
        <v>36</v>
      </c>
      <c r="EI14" t="s">
        <v>36</v>
      </c>
      <c r="EJ14" t="s">
        <v>36</v>
      </c>
      <c r="EK14" t="s">
        <v>36</v>
      </c>
      <c r="EL14" t="s">
        <v>36</v>
      </c>
      <c r="EM14" t="s">
        <v>36</v>
      </c>
      <c r="EN14" t="s">
        <v>36</v>
      </c>
      <c r="EO14" t="s">
        <v>36</v>
      </c>
      <c r="EP14" t="s">
        <v>36</v>
      </c>
      <c r="EQ14" t="s">
        <v>36</v>
      </c>
      <c r="ER14" t="s">
        <v>36</v>
      </c>
      <c r="ES14" t="s">
        <v>36</v>
      </c>
      <c r="ET14" t="s">
        <v>36</v>
      </c>
      <c r="EU14" t="s">
        <v>36</v>
      </c>
      <c r="EV14" t="s">
        <v>36</v>
      </c>
      <c r="EW14" t="s">
        <v>36</v>
      </c>
      <c r="EX14" t="s">
        <v>36</v>
      </c>
      <c r="EY14" t="s">
        <v>36</v>
      </c>
      <c r="EZ14" t="s">
        <v>36</v>
      </c>
      <c r="FA14" t="s">
        <v>36</v>
      </c>
      <c r="FB14" t="s">
        <v>36</v>
      </c>
      <c r="FC14" t="s">
        <v>36</v>
      </c>
      <c r="FD14" t="s">
        <v>36</v>
      </c>
      <c r="FE14" t="s">
        <v>36</v>
      </c>
      <c r="FF14" t="s">
        <v>36</v>
      </c>
      <c r="FG14" t="s">
        <v>36</v>
      </c>
      <c r="FH14" t="s">
        <v>36</v>
      </c>
      <c r="FI14" t="s">
        <v>36</v>
      </c>
      <c r="FJ14" t="s">
        <v>36</v>
      </c>
      <c r="FK14" t="s">
        <v>36</v>
      </c>
      <c r="FL14" t="s">
        <v>36</v>
      </c>
      <c r="FM14" t="s">
        <v>36</v>
      </c>
      <c r="FN14" t="s">
        <v>36</v>
      </c>
      <c r="FO14" t="s">
        <v>36</v>
      </c>
      <c r="FP14" t="s">
        <v>36</v>
      </c>
      <c r="FQ14" t="s">
        <v>36</v>
      </c>
      <c r="FR14" t="s">
        <v>36</v>
      </c>
      <c r="FS14" t="s">
        <v>36</v>
      </c>
      <c r="FT14" t="s">
        <v>36</v>
      </c>
      <c r="FU14" t="s">
        <v>36</v>
      </c>
      <c r="FV14" t="s">
        <v>36</v>
      </c>
      <c r="FW14" t="s">
        <v>2</v>
      </c>
    </row>
    <row r="15" spans="1:179" x14ac:dyDescent="0.2">
      <c r="A15">
        <v>1</v>
      </c>
      <c r="B15" t="s">
        <v>3</v>
      </c>
      <c r="G15" s="5"/>
      <c r="H15" s="5"/>
      <c r="I15" s="5"/>
      <c r="J15" s="5"/>
      <c r="K15" s="5"/>
      <c r="L15" s="5"/>
      <c r="M15" s="4">
        <v>-9600.3095095210028</v>
      </c>
      <c r="N15" s="5">
        <v>-9996.0611701520975</v>
      </c>
      <c r="O15" s="5">
        <v>-50660.298750192807</v>
      </c>
      <c r="P15" s="5">
        <v>17962.744592601652</v>
      </c>
      <c r="Q15" s="5">
        <v>52875.123999888478</v>
      </c>
      <c r="R15" s="4">
        <v>36910.74174298744</v>
      </c>
      <c r="S15" s="5">
        <v>65092.110766887221</v>
      </c>
      <c r="T15" s="5">
        <v>15320.29212142189</v>
      </c>
      <c r="U15" s="5">
        <v>16270.822002815379</v>
      </c>
      <c r="V15" s="5">
        <v>17949.237287466</v>
      </c>
      <c r="W15">
        <v>-62760.318356313161</v>
      </c>
      <c r="X15">
        <v>-54941.091181082942</v>
      </c>
      <c r="Y15" s="5">
        <v>-62291.65078673909</v>
      </c>
      <c r="Z15" s="5">
        <v>14969.071904439559</v>
      </c>
      <c r="AA15" s="5">
        <v>47064.447780662238</v>
      </c>
      <c r="AB15" s="5">
        <v>45735.461289823768</v>
      </c>
      <c r="AC15" s="5">
        <v>-73892.530942111873</v>
      </c>
      <c r="AD15" s="5">
        <v>-69993.468579533117</v>
      </c>
      <c r="AE15" s="5">
        <v>-75068.923431570496</v>
      </c>
      <c r="AF15">
        <v>-57058.823225609827</v>
      </c>
      <c r="AG15">
        <v>-58227.36331094581</v>
      </c>
      <c r="AH15">
        <v>-62318.313408765302</v>
      </c>
      <c r="AI15" s="5">
        <v>23076.021477078561</v>
      </c>
      <c r="AJ15" s="5">
        <v>20173.045880568319</v>
      </c>
      <c r="AK15" s="5">
        <v>22831.556902938872</v>
      </c>
      <c r="AL15" s="5">
        <v>75480.466041342399</v>
      </c>
      <c r="AM15" s="5">
        <v>110618.09767464863</v>
      </c>
      <c r="AN15" s="5">
        <v>107497.21733094181</v>
      </c>
      <c r="AO15" s="5">
        <v>17163.814570565381</v>
      </c>
      <c r="AP15" s="4">
        <v>17106.96881004289</v>
      </c>
      <c r="AQ15" s="5">
        <v>16620.9528282828</v>
      </c>
      <c r="AR15" s="5">
        <v>21177.069393078651</v>
      </c>
      <c r="AS15" s="5">
        <v>22480.879605646649</v>
      </c>
      <c r="AT15" s="5">
        <v>21862.775552297</v>
      </c>
      <c r="AU15" s="4">
        <v>347.40008893683</v>
      </c>
      <c r="AV15" s="5">
        <v>284.39820258659</v>
      </c>
      <c r="AW15" s="5">
        <v>37.077119412519998</v>
      </c>
      <c r="AX15" s="5">
        <v>51290.140488982557</v>
      </c>
      <c r="AY15" s="5">
        <v>86869.207988994705</v>
      </c>
      <c r="AZ15" s="5">
        <v>76664.018605371908</v>
      </c>
      <c r="BA15" s="5">
        <v>-4874.3627207437903</v>
      </c>
      <c r="BB15" s="5">
        <v>-4712.8666359587996</v>
      </c>
      <c r="BC15" s="5">
        <v>-3262.910352026202</v>
      </c>
      <c r="BD15" s="5">
        <v>1551.4767507603001</v>
      </c>
      <c r="BE15" s="5">
        <v>1160.7355392305899</v>
      </c>
      <c r="BF15" s="5">
        <v>-5274.7318205970232</v>
      </c>
      <c r="BG15" s="5">
        <v>7628.8144788906702</v>
      </c>
      <c r="BH15" s="5">
        <v>6256.1390704221403</v>
      </c>
      <c r="BI15" s="5">
        <v>6206.1151745713896</v>
      </c>
      <c r="BJ15" s="5">
        <v>53975.661265901246</v>
      </c>
      <c r="BK15" s="5">
        <v>88210.982267114436</v>
      </c>
      <c r="BL15" s="5">
        <v>78104.305912134907</v>
      </c>
      <c r="BM15" s="5">
        <v>2031.6184515303501</v>
      </c>
      <c r="BN15" s="5">
        <v>2080.2279461366211</v>
      </c>
      <c r="BO15" s="5">
        <v>8435.3312476760693</v>
      </c>
      <c r="BP15" s="4">
        <v>13058.19052124323</v>
      </c>
      <c r="BQ15" s="5">
        <v>12054.296373363533</v>
      </c>
      <c r="BR15" s="5">
        <v>12461.224453376381</v>
      </c>
      <c r="BS15" s="4">
        <v>-27399.468769696119</v>
      </c>
      <c r="BT15" s="5">
        <v>-22834.508226695882</v>
      </c>
      <c r="BU15" s="5">
        <v>-24613.229162791282</v>
      </c>
      <c r="BV15" s="5">
        <v>23190.457397065198</v>
      </c>
      <c r="BW15" s="5">
        <v>60937.204220512336</v>
      </c>
      <c r="BX15" s="5">
        <v>56202.612338305793</v>
      </c>
      <c r="BY15" s="5">
        <v>-18386.080868192119</v>
      </c>
      <c r="BZ15" s="4">
        <v>-28177.479455412082</v>
      </c>
      <c r="CA15" s="5">
        <v>-28757.542464945574</v>
      </c>
      <c r="CB15" s="5">
        <v>24083.033800794561</v>
      </c>
      <c r="CC15" s="5">
        <v>23272.48632616489</v>
      </c>
      <c r="CD15" s="4">
        <v>24889.342434257091</v>
      </c>
      <c r="CE15" s="5">
        <v>22563.658392936341</v>
      </c>
      <c r="CF15" s="4">
        <v>19719.442463950119</v>
      </c>
      <c r="CG15" s="5">
        <v>21251.946318438891</v>
      </c>
      <c r="CH15" s="5">
        <v>21619.367617353138</v>
      </c>
      <c r="CI15" s="5">
        <v>22113.344341297608</v>
      </c>
      <c r="CJ15" s="5">
        <v>20391.49689992614</v>
      </c>
      <c r="CK15" s="4">
        <v>22953.48110630671</v>
      </c>
      <c r="CL15" s="5">
        <v>20708.676711153988</v>
      </c>
      <c r="CM15" s="5">
        <v>22187.68510813242</v>
      </c>
      <c r="CN15" s="5">
        <v>20559.426940444209</v>
      </c>
      <c r="CO15" s="5">
        <v>20911.171540793199</v>
      </c>
      <c r="CP15" s="5">
        <v>22359.757879842218</v>
      </c>
      <c r="CQ15" s="5">
        <v>21205.856191792722</v>
      </c>
      <c r="CR15" s="5">
        <v>19042.242817747039</v>
      </c>
      <c r="CS15" s="5">
        <v>20991.512201689889</v>
      </c>
      <c r="CT15" s="5">
        <v>19295.130075021749</v>
      </c>
      <c r="CU15" s="5">
        <v>20779.622146844071</v>
      </c>
      <c r="CV15" s="5">
        <v>20171.612658684091</v>
      </c>
      <c r="CW15" s="5">
        <v>20569.0657641988</v>
      </c>
      <c r="CX15" s="5">
        <v>20462.573759134139</v>
      </c>
      <c r="CY15" s="5">
        <v>19863.264399980399</v>
      </c>
      <c r="CZ15" s="4">
        <v>19327.782776838059</v>
      </c>
      <c r="DA15" s="5">
        <v>20643.477009451901</v>
      </c>
      <c r="DB15" s="5">
        <v>20046.835667361898</v>
      </c>
      <c r="DC15" s="5">
        <v>19942.052590322332</v>
      </c>
      <c r="DD15" s="5">
        <v>17427.256017459698</v>
      </c>
      <c r="DE15" s="5">
        <v>19743.586249669392</v>
      </c>
      <c r="DF15" s="5">
        <v>18145.962522806814</v>
      </c>
      <c r="DG15" s="5">
        <v>20492.87364960607</v>
      </c>
      <c r="DH15" s="5">
        <v>18017.512438546026</v>
      </c>
      <c r="DI15" s="5">
        <v>19337.195805086831</v>
      </c>
      <c r="DJ15" s="5">
        <v>19234.792750780642</v>
      </c>
      <c r="DK15" s="5">
        <v>18669.292985602475</v>
      </c>
      <c r="DL15" s="5">
        <v>18163.837738301485</v>
      </c>
      <c r="DM15" s="5">
        <v>19398.065629960522</v>
      </c>
      <c r="DN15" s="5">
        <v>18835.178531445868</v>
      </c>
      <c r="DO15" s="5">
        <v>24819.003728519281</v>
      </c>
      <c r="DP15" s="4">
        <v>20678.176494404142</v>
      </c>
      <c r="DQ15" s="5">
        <v>22281.188827628044</v>
      </c>
      <c r="DR15" s="5">
        <v>21525.91330576365</v>
      </c>
      <c r="DS15" s="5">
        <v>24307.07971436423</v>
      </c>
      <c r="DT15" s="5">
        <v>21368.535933662592</v>
      </c>
      <c r="DU15" s="5">
        <v>22930.935983104926</v>
      </c>
      <c r="DV15" s="5">
        <v>22806.789321585504</v>
      </c>
      <c r="DW15" s="5">
        <v>23055.964696802181</v>
      </c>
      <c r="DX15" s="5">
        <v>23575.611060907719</v>
      </c>
      <c r="DY15" s="5">
        <v>22809.876532078721</v>
      </c>
      <c r="DZ15" s="5">
        <v>23252.620934795319</v>
      </c>
      <c r="FW15" s="5">
        <v>1712976.8191230902</v>
      </c>
    </row>
    <row r="16" spans="1:179" x14ac:dyDescent="0.2">
      <c r="A16">
        <v>2</v>
      </c>
      <c r="B16" t="s">
        <v>34</v>
      </c>
      <c r="G16" s="4"/>
      <c r="H16" s="5"/>
      <c r="I16" s="5"/>
      <c r="J16" s="4"/>
      <c r="K16" s="5"/>
      <c r="L16" s="5"/>
      <c r="M16" s="5">
        <v>-1883.2884955729244</v>
      </c>
      <c r="N16" s="5">
        <v>3872.3226164806297</v>
      </c>
      <c r="O16" s="5">
        <v>4261.4186534245737</v>
      </c>
      <c r="P16" s="4">
        <v>6024.3543894014847</v>
      </c>
      <c r="Q16" s="5">
        <v>13600.42408344543</v>
      </c>
      <c r="R16" s="4">
        <v>12373.871932103202</v>
      </c>
      <c r="S16" s="5">
        <v>12885.42046001667</v>
      </c>
      <c r="T16" s="5">
        <v>6284.9863206981936</v>
      </c>
      <c r="U16" s="4">
        <v>6227.8467421726964</v>
      </c>
      <c r="V16" s="5">
        <v>6665.0083547756476</v>
      </c>
      <c r="W16" s="5">
        <v>29721.719860327459</v>
      </c>
      <c r="X16" s="5">
        <v>25838.59414006507</v>
      </c>
      <c r="Y16" s="5">
        <v>29160.660594877922</v>
      </c>
      <c r="Z16" s="5">
        <v>26879.479798645811</v>
      </c>
      <c r="AA16" s="5">
        <v>29286.142016591632</v>
      </c>
      <c r="AB16" s="5">
        <v>28129.823228816938</v>
      </c>
      <c r="AC16" s="4">
        <v>29035.858628931699</v>
      </c>
      <c r="AD16" s="5">
        <v>27435.736382175732</v>
      </c>
      <c r="AE16" s="5">
        <v>29198.456034517149</v>
      </c>
      <c r="AF16" s="5">
        <v>27473.718292598551</v>
      </c>
      <c r="AG16" s="4">
        <v>27824.449843260219</v>
      </c>
      <c r="AH16" s="5">
        <v>29548.447892242672</v>
      </c>
      <c r="AI16" s="5">
        <v>34375.227318761499</v>
      </c>
      <c r="AJ16" s="5">
        <v>30062.77197293127</v>
      </c>
      <c r="AK16" s="5">
        <v>34113.508520402152</v>
      </c>
      <c r="AL16" s="5">
        <v>31335.31554405305</v>
      </c>
      <c r="AM16" s="5">
        <v>33948.368763279701</v>
      </c>
      <c r="AN16" s="5">
        <v>33141.789047216349</v>
      </c>
      <c r="AO16" s="5">
        <v>33529.061474959017</v>
      </c>
      <c r="AP16" s="4">
        <v>33343.12116153125</v>
      </c>
      <c r="AQ16" s="5">
        <v>32382.379972157531</v>
      </c>
      <c r="AR16" s="5">
        <v>31663.9631507714</v>
      </c>
      <c r="AS16" s="5">
        <v>33790.492916857052</v>
      </c>
      <c r="AT16" s="5">
        <v>32786.20232093196</v>
      </c>
      <c r="AU16" s="5">
        <v>-9900.3244594749194</v>
      </c>
      <c r="AV16" s="5">
        <v>-9345.4681633512701</v>
      </c>
      <c r="AW16" s="5">
        <v>-9200.1732750978499</v>
      </c>
      <c r="AX16" s="5">
        <v>-8826.5038601934903</v>
      </c>
      <c r="AY16" s="5">
        <v>-9597.5962433018303</v>
      </c>
      <c r="AZ16" s="5">
        <v>-8377.4468419078603</v>
      </c>
      <c r="BA16" s="4">
        <v>-9451.7405507501408</v>
      </c>
      <c r="BB16" s="5">
        <v>-9510.3578738300494</v>
      </c>
      <c r="BC16" s="5">
        <v>-9244.9495634056802</v>
      </c>
      <c r="BD16" s="5">
        <v>-9154.0409917008092</v>
      </c>
      <c r="BE16" s="5">
        <v>-15477.80949014233</v>
      </c>
      <c r="BF16" s="5">
        <v>-15856.1800363435</v>
      </c>
      <c r="BG16" s="5">
        <v>-16768.702300711971</v>
      </c>
      <c r="BH16" s="5">
        <v>-13934.42918914005</v>
      </c>
      <c r="BI16" s="5">
        <v>-14822.583001400249</v>
      </c>
      <c r="BJ16" s="5">
        <v>-14157.152255763591</v>
      </c>
      <c r="BK16" s="5">
        <v>-15540.162391262051</v>
      </c>
      <c r="BL16" s="5">
        <v>-13685.026747723519</v>
      </c>
      <c r="BM16" s="5">
        <v>-15930.805262892491</v>
      </c>
      <c r="BN16" s="5">
        <v>-14634.9144583445</v>
      </c>
      <c r="BO16" s="5">
        <v>-14935.38682858522</v>
      </c>
      <c r="BP16" s="5">
        <v>-14826.92653119938</v>
      </c>
      <c r="BQ16" s="5">
        <v>-14328.388517935849</v>
      </c>
      <c r="BR16" s="5">
        <v>-14720.507160203721</v>
      </c>
      <c r="BS16" s="5">
        <v>-9174.6077867037402</v>
      </c>
      <c r="BT16" s="5">
        <v>-7596.8756466791801</v>
      </c>
      <c r="BU16" s="5">
        <v>-7964.5127163277202</v>
      </c>
      <c r="BV16" s="5">
        <v>-7778.3644180476604</v>
      </c>
      <c r="BW16" s="5">
        <v>-7846.4972069793403</v>
      </c>
      <c r="BX16">
        <v>-7133.7645728223597</v>
      </c>
      <c r="BY16">
        <v>-8511.6395492633292</v>
      </c>
      <c r="BZ16" s="5">
        <v>-7968.8580997044</v>
      </c>
      <c r="CA16" s="5">
        <v>-8129.38099895293</v>
      </c>
      <c r="CB16" s="5">
        <v>-7832.3489406523504</v>
      </c>
      <c r="CC16" s="5">
        <v>-7540.2472971577599</v>
      </c>
      <c r="CD16" s="5">
        <v>-8073.6443074848303</v>
      </c>
      <c r="CE16" s="5">
        <v>-37926.997722773362</v>
      </c>
      <c r="CF16" s="5">
        <v>-33086.441358185417</v>
      </c>
      <c r="CG16" s="5">
        <v>-35446.035635592249</v>
      </c>
      <c r="CH16" s="4">
        <v>-35756.826009207929</v>
      </c>
      <c r="CI16" s="5">
        <v>-36482.024989235797</v>
      </c>
      <c r="CJ16" s="4">
        <v>-33546.434731500507</v>
      </c>
      <c r="CK16" s="4">
        <v>-38194.947148832107</v>
      </c>
      <c r="CL16" s="5">
        <v>-34734.436556128749</v>
      </c>
      <c r="CM16" s="5">
        <v>-37180.009536371988</v>
      </c>
      <c r="CN16" s="5">
        <v>-34126.673863290132</v>
      </c>
      <c r="CO16" s="5">
        <v>-34597.035890650659</v>
      </c>
      <c r="CP16" s="5">
        <v>-36998.002413929979</v>
      </c>
      <c r="CQ16" s="5">
        <v>-35636.299825880917</v>
      </c>
      <c r="CR16" s="5">
        <v>-31943.126931852079</v>
      </c>
      <c r="CS16" s="5">
        <v>-34929.823767981477</v>
      </c>
      <c r="CT16" s="4">
        <v>-32005.305520955098</v>
      </c>
      <c r="CU16" s="5">
        <v>-34279.092200501902</v>
      </c>
      <c r="CV16" s="5">
        <v>-33055.502084620952</v>
      </c>
      <c r="CW16" s="5">
        <v>-34282.754256861939</v>
      </c>
      <c r="CX16" s="4">
        <v>-34283.114708062261</v>
      </c>
      <c r="CY16" s="5">
        <v>-33302.050334542379</v>
      </c>
      <c r="CZ16" s="5">
        <v>-32073.355943052309</v>
      </c>
      <c r="DA16" s="5">
        <v>-34027.812242723441</v>
      </c>
      <c r="DB16" s="5">
        <v>-33255.660889705898</v>
      </c>
      <c r="DC16" s="5">
        <v>-33503.934129535519</v>
      </c>
      <c r="DD16" s="5">
        <v>-29219.987076069028</v>
      </c>
      <c r="DE16" s="5">
        <v>-32838.0513721877</v>
      </c>
      <c r="DF16" s="5">
        <v>-30090.108695801799</v>
      </c>
      <c r="DG16" s="5">
        <v>-33670.82361259852</v>
      </c>
      <c r="DH16" s="5">
        <v>-29653.981836294392</v>
      </c>
      <c r="DI16" s="5">
        <v>-32219.54205396468</v>
      </c>
      <c r="DJ16" s="5">
        <v>-32215.799946661489</v>
      </c>
      <c r="DK16" s="5">
        <v>-31291.54657592488</v>
      </c>
      <c r="DL16" s="5">
        <v>-30133.323191884199</v>
      </c>
      <c r="DM16" s="5">
        <v>-31966.602749858012</v>
      </c>
      <c r="DN16" s="5">
        <v>-31236.97603670806</v>
      </c>
      <c r="DO16" s="5">
        <v>-22641.510953262001</v>
      </c>
      <c r="DP16" s="5">
        <v>-18819.230547149869</v>
      </c>
      <c r="DQ16" s="5">
        <v>-20100.484967810949</v>
      </c>
      <c r="DR16" s="4">
        <v>-19280.35097305218</v>
      </c>
      <c r="DS16" s="5">
        <v>-21486.170219838052</v>
      </c>
      <c r="DT16" s="5">
        <v>-18938.169615237664</v>
      </c>
      <c r="DU16" s="5">
        <v>-20683.025834561591</v>
      </c>
      <c r="DV16" s="5">
        <v>-20726.925943378548</v>
      </c>
      <c r="DW16" s="5">
        <v>-20138.09299317783</v>
      </c>
      <c r="DX16" s="5">
        <v>-20209.603979628071</v>
      </c>
      <c r="DY16" s="5">
        <v>-19537.268934303182</v>
      </c>
      <c r="DZ16" s="5">
        <v>-19997.170467711559</v>
      </c>
      <c r="EA16" s="5">
        <v>-21229.544175939482</v>
      </c>
      <c r="EB16" s="5">
        <v>-17643.420968135011</v>
      </c>
      <c r="EC16" s="4">
        <v>-18846.238343647641</v>
      </c>
      <c r="ED16" s="5">
        <v>-18082.503780542811</v>
      </c>
      <c r="EE16" s="5">
        <v>-20161.192272831191</v>
      </c>
      <c r="EF16" s="5">
        <v>-17783.215784520726</v>
      </c>
      <c r="EG16" s="5">
        <v>-20286.66426193828</v>
      </c>
      <c r="EH16" s="4">
        <v>-18526.94568133272</v>
      </c>
      <c r="EI16" s="5">
        <v>-18901.641740739989</v>
      </c>
      <c r="EJ16" s="5">
        <v>-18971.667815933321</v>
      </c>
      <c r="EK16" s="5">
        <v>-18347.672781578</v>
      </c>
      <c r="EL16" s="5">
        <v>-18780.970792051339</v>
      </c>
      <c r="EM16" s="5">
        <v>-19938.46479503304</v>
      </c>
      <c r="EN16" s="4">
        <v>-17033.153498475262</v>
      </c>
      <c r="EO16" s="5">
        <v>-17699.724352041489</v>
      </c>
      <c r="EP16" s="5">
        <v>-17787.99426094061</v>
      </c>
      <c r="EQ16" s="5">
        <v>-18179.838294724348</v>
      </c>
      <c r="ER16" s="5">
        <v>-16709.54889270501</v>
      </c>
      <c r="ES16" s="5">
        <v>-19047.899507518221</v>
      </c>
      <c r="ET16" s="5">
        <v>-17395.68793168855</v>
      </c>
      <c r="EU16" s="5">
        <v>-18602.31196090065</v>
      </c>
      <c r="EV16" s="5">
        <v>-17009.489256714282</v>
      </c>
      <c r="EW16" s="5">
        <v>-17228.235266883945</v>
      </c>
      <c r="EX16" s="5">
        <v>-18405.705686208988</v>
      </c>
      <c r="EY16" s="5">
        <v>-17860.116328633951</v>
      </c>
      <c r="EZ16" s="5">
        <v>-15550.820861020489</v>
      </c>
      <c r="FA16" s="5">
        <v>-17404.807965938409</v>
      </c>
      <c r="FB16" s="5">
        <v>-15942.649188101957</v>
      </c>
      <c r="FC16" s="5">
        <v>-17071.820945362615</v>
      </c>
      <c r="FD16" s="4">
        <v>-16440.046113437449</v>
      </c>
      <c r="FE16" s="5">
        <v>-17100.36816787623</v>
      </c>
      <c r="FF16" s="5">
        <v>-16322.723510536949</v>
      </c>
      <c r="FG16" s="5">
        <v>-17451.910934587821</v>
      </c>
      <c r="FH16" s="5">
        <v>-15960.767858316111</v>
      </c>
      <c r="FI16" s="5">
        <v>-16168.027817764418</v>
      </c>
      <c r="FJ16" s="5">
        <v>-17268.36056181298</v>
      </c>
      <c r="FK16" s="5">
        <v>-16751.818966547431</v>
      </c>
      <c r="FL16" s="5">
        <v>-14583.03192038037</v>
      </c>
      <c r="FM16" s="5">
        <v>-16322.03629934888</v>
      </c>
      <c r="FN16" s="5">
        <v>-14955.38049193647</v>
      </c>
      <c r="FO16" s="5">
        <v>-16033.106999082678</v>
      </c>
      <c r="FP16" s="5">
        <v>-15429.72510780196</v>
      </c>
      <c r="FQ16" s="5">
        <v>-16035.956329767381</v>
      </c>
      <c r="FR16" s="5">
        <v>-16058.93655848599</v>
      </c>
      <c r="FS16" s="5">
        <v>-15608.84490552884</v>
      </c>
      <c r="FT16" s="5">
        <v>-14965.713801691874</v>
      </c>
      <c r="FU16" s="5">
        <v>-12112.779348989898</v>
      </c>
      <c r="FV16" s="5">
        <v>-11897.48948317989</v>
      </c>
      <c r="FW16" s="5">
        <v>-1869106.0834397844</v>
      </c>
    </row>
    <row r="17" spans="1:179" x14ac:dyDescent="0.2">
      <c r="A17">
        <v>3</v>
      </c>
      <c r="B17" t="s">
        <v>4</v>
      </c>
      <c r="G17" s="5"/>
      <c r="H17" s="5"/>
      <c r="I17" s="5"/>
      <c r="J17" s="5"/>
      <c r="K17" s="5"/>
      <c r="L17" s="5"/>
      <c r="M17" s="5">
        <v>-10590.451740742315</v>
      </c>
      <c r="N17" s="5">
        <v>-2849.7663598596864</v>
      </c>
      <c r="O17" s="5">
        <v>4526.63927632178</v>
      </c>
      <c r="P17" s="5">
        <v>12847.009583251291</v>
      </c>
      <c r="Q17" s="5">
        <v>-8932.0163232702107</v>
      </c>
      <c r="R17" s="5">
        <v>-16370.994132223719</v>
      </c>
      <c r="S17" s="5">
        <v>-20684.06683302993</v>
      </c>
      <c r="T17" s="4">
        <v>9088.7686784948692</v>
      </c>
      <c r="U17" s="5">
        <v>14199.010736008689</v>
      </c>
      <c r="V17" s="5">
        <v>21488.58873882057</v>
      </c>
      <c r="W17" s="5">
        <v>17895.564569268241</v>
      </c>
      <c r="X17" s="5">
        <v>14558.666968183061</v>
      </c>
      <c r="Y17" s="5">
        <v>15579.284568538191</v>
      </c>
      <c r="Z17" s="5">
        <v>19213.387790417171</v>
      </c>
      <c r="AA17" s="5">
        <v>19169.113170897421</v>
      </c>
      <c r="AB17" s="5">
        <v>17726.479734015338</v>
      </c>
      <c r="AC17" s="5">
        <v>32510.674751560378</v>
      </c>
      <c r="AD17" s="5">
        <v>36319.254291584723</v>
      </c>
      <c r="AE17" s="5">
        <v>38949.812599077442</v>
      </c>
      <c r="AF17" s="5">
        <v>39600.331799711646</v>
      </c>
      <c r="AG17" s="5">
        <v>51204.588051886727</v>
      </c>
      <c r="AH17" s="5">
        <v>59211.943661665471</v>
      </c>
      <c r="AI17" s="5">
        <v>-43362.64800725376</v>
      </c>
      <c r="AJ17" s="5">
        <v>-37657.807618978339</v>
      </c>
      <c r="AK17" s="4">
        <v>-39433.714122299847</v>
      </c>
      <c r="AL17" s="5">
        <v>-24273.69266030865</v>
      </c>
      <c r="AM17" s="5">
        <v>-26745.089353609561</v>
      </c>
      <c r="AN17" s="5">
        <v>-26831.984323532379</v>
      </c>
      <c r="AO17" s="5">
        <v>-30001.245190941841</v>
      </c>
      <c r="AP17" s="5">
        <v>-29571.7055322085</v>
      </c>
      <c r="AQ17" s="5">
        <v>-17732.17348732657</v>
      </c>
      <c r="AR17" s="4">
        <v>-2466.1984693006598</v>
      </c>
      <c r="AS17" s="5">
        <v>-1171.2792886326999</v>
      </c>
      <c r="AT17" s="5">
        <v>1991.4502425258199</v>
      </c>
      <c r="AU17" s="5">
        <v>-19536.257168719829</v>
      </c>
      <c r="AV17" s="5">
        <v>-17963.979215901862</v>
      </c>
      <c r="AW17" s="5">
        <v>-18412.179831588259</v>
      </c>
      <c r="AX17" s="5">
        <v>-11607.772935688199</v>
      </c>
      <c r="AY17" s="5">
        <v>-13115.40014392683</v>
      </c>
      <c r="AZ17" s="4">
        <v>-11280.15055372622</v>
      </c>
      <c r="BA17" s="5">
        <v>-11836.752363462499</v>
      </c>
      <c r="BB17" s="5">
        <v>-11231.611875497731</v>
      </c>
      <c r="BC17" s="4">
        <v>-10906.25055662589</v>
      </c>
      <c r="BD17" s="5">
        <v>-11158.40713679112</v>
      </c>
      <c r="BE17" s="5">
        <v>-10538.25308438761</v>
      </c>
      <c r="BF17" s="5">
        <v>-10748.43155672435</v>
      </c>
      <c r="BG17" s="5">
        <v>5327.9910861189601</v>
      </c>
      <c r="BH17" s="5">
        <v>4440.7668065558501</v>
      </c>
      <c r="BI17" s="5">
        <v>4787.3103498930504</v>
      </c>
      <c r="BJ17" s="5">
        <v>4627.2425241743804</v>
      </c>
      <c r="BK17" s="5">
        <v>5227.6199938065101</v>
      </c>
      <c r="BL17" s="5">
        <v>4355.7702080642302</v>
      </c>
      <c r="BM17" s="5">
        <v>6811.8800596163001</v>
      </c>
      <c r="BN17" s="5">
        <v>6147.58510251403</v>
      </c>
      <c r="BO17" s="5">
        <v>6274.8464587091303</v>
      </c>
      <c r="BP17" s="5">
        <v>6419.1004026083101</v>
      </c>
      <c r="BQ17" s="4">
        <v>6213.2050202793898</v>
      </c>
      <c r="BR17" s="5">
        <v>6336.4853958675103</v>
      </c>
      <c r="BS17" s="5">
        <v>-6612.0124805590503</v>
      </c>
      <c r="BT17" s="4">
        <v>-5510.4007545331697</v>
      </c>
      <c r="BU17" s="5">
        <v>-6177.225513761744</v>
      </c>
      <c r="BV17" s="5">
        <v>-6043.4328752890497</v>
      </c>
      <c r="BW17" s="5">
        <v>-6182.6846016440404</v>
      </c>
      <c r="BX17" s="5">
        <v>-5702.3132308266604</v>
      </c>
      <c r="BY17" s="4">
        <v>-6419.9619999669103</v>
      </c>
      <c r="BZ17" s="5">
        <v>-5793.19538706812</v>
      </c>
      <c r="CA17" s="5">
        <v>-5912.4543987322304</v>
      </c>
      <c r="CB17" s="5">
        <v>-6047.6910085643703</v>
      </c>
      <c r="CC17" s="5">
        <v>-5853.0827413361103</v>
      </c>
      <c r="CD17" s="5">
        <v>-6259.7256951170302</v>
      </c>
      <c r="CE17">
        <v>5937.8048402464101</v>
      </c>
      <c r="CF17">
        <v>5189.3269641974002</v>
      </c>
      <c r="CG17">
        <v>5368.9127541319413</v>
      </c>
      <c r="CH17">
        <v>5689.30726772452</v>
      </c>
      <c r="CI17">
        <v>5819.3011424467304</v>
      </c>
      <c r="CJ17">
        <v>5366.18339471741</v>
      </c>
      <c r="CK17">
        <v>6040.3897648175598</v>
      </c>
      <c r="CL17">
        <v>5449.6517660931604</v>
      </c>
      <c r="CM17">
        <v>5838.8645021401198</v>
      </c>
      <c r="CN17">
        <v>5410.37551064322</v>
      </c>
      <c r="CO17">
        <v>5502.9398791561098</v>
      </c>
      <c r="CP17">
        <v>5884.14681048479</v>
      </c>
      <c r="CQ17">
        <v>5580.4884715243998</v>
      </c>
      <c r="CR17">
        <v>5011.1165309860698</v>
      </c>
      <c r="CS17">
        <v>5303.1188720058617</v>
      </c>
      <c r="CT17">
        <v>5077.6658092162497</v>
      </c>
      <c r="CU17">
        <v>5468.32161759054</v>
      </c>
      <c r="CV17">
        <v>5095.9863558780753</v>
      </c>
      <c r="CW17">
        <v>5412.91204321022</v>
      </c>
      <c r="CX17">
        <v>5384.8878313510804</v>
      </c>
      <c r="CY17">
        <v>5227.1748421001103</v>
      </c>
      <c r="CZ17">
        <v>5086.2586254836997</v>
      </c>
      <c r="DA17">
        <v>5432.4939498557696</v>
      </c>
      <c r="DB17">
        <v>5275.4830703583903</v>
      </c>
      <c r="DC17">
        <v>5247.9085764006204</v>
      </c>
      <c r="DD17">
        <v>4586.1200045946598</v>
      </c>
      <c r="DE17">
        <v>5195.6805920182696</v>
      </c>
      <c r="DF17">
        <v>4775.2532954754797</v>
      </c>
      <c r="DG17">
        <v>5392.8614867384304</v>
      </c>
      <c r="DH17">
        <v>4741.4506417226403</v>
      </c>
      <c r="DI17">
        <v>5088.7357381807396</v>
      </c>
      <c r="DJ17">
        <v>5061.7875659949104</v>
      </c>
      <c r="DK17">
        <v>4912.97183831644</v>
      </c>
      <c r="DL17">
        <v>4779.9572995530198</v>
      </c>
      <c r="DM17">
        <v>5104.75411314751</v>
      </c>
      <c r="DN17">
        <v>4956.6259293278599</v>
      </c>
      <c r="DO17">
        <v>5170.6257767748502</v>
      </c>
      <c r="DP17">
        <v>4307.9534363342</v>
      </c>
      <c r="DQ17">
        <v>4641.9143390891804</v>
      </c>
      <c r="DR17">
        <v>4484.5652720340904</v>
      </c>
      <c r="DS17">
        <v>5063.9749404925396</v>
      </c>
      <c r="DT17">
        <v>4451.7783195130396</v>
      </c>
      <c r="DU17">
        <v>4777.27832981353</v>
      </c>
      <c r="DV17">
        <v>4751.4144419969798</v>
      </c>
      <c r="DW17">
        <v>4611.1929393604396</v>
      </c>
      <c r="DX17">
        <v>4715.1222121815399</v>
      </c>
      <c r="DY17">
        <v>4561.9753064157403</v>
      </c>
      <c r="DZ17">
        <v>4650.52418695906</v>
      </c>
      <c r="FW17" s="5">
        <v>170411.45126527458</v>
      </c>
    </row>
    <row r="18" spans="1:179" x14ac:dyDescent="0.2">
      <c r="A18">
        <v>4</v>
      </c>
      <c r="B18" t="s">
        <v>41</v>
      </c>
      <c r="G18" s="5"/>
      <c r="H18" s="5"/>
      <c r="I18" s="5"/>
      <c r="J18" s="5"/>
      <c r="L18" s="5"/>
      <c r="M18" s="5">
        <v>-15.878545768221001</v>
      </c>
      <c r="N18" s="5"/>
      <c r="O18" s="5"/>
      <c r="P18" s="5"/>
      <c r="Q18" s="5"/>
      <c r="R18" s="5"/>
      <c r="S18" s="5"/>
      <c r="T18" s="5"/>
      <c r="U18" s="5"/>
      <c r="V18" s="5"/>
      <c r="W18" s="5">
        <v>-3140.7409494615199</v>
      </c>
      <c r="X18" s="5">
        <v>-2748.0241951845701</v>
      </c>
      <c r="Y18" s="5">
        <v>-3117.4075691308299</v>
      </c>
      <c r="Z18" s="5">
        <v>-2868.8065009791899</v>
      </c>
      <c r="AA18" s="5">
        <v>-3093.1375625575201</v>
      </c>
      <c r="AB18" s="5">
        <v>-3005.7906633142802</v>
      </c>
      <c r="AC18" s="5">
        <v>-3068.2037619865</v>
      </c>
      <c r="AD18" s="5">
        <v>-2906.3398243033298</v>
      </c>
      <c r="AE18" s="5">
        <v>-3117.0181041589299</v>
      </c>
      <c r="AF18" s="5">
        <v>-2891.1481007463999</v>
      </c>
      <c r="AG18" s="5">
        <v>-2943.3299195127802</v>
      </c>
      <c r="AH18" s="5">
        <v>-3150.0365648013699</v>
      </c>
      <c r="BS18" s="5"/>
      <c r="BT18" s="5"/>
      <c r="BU18" s="4"/>
      <c r="BV18" s="5"/>
      <c r="BW18" s="5"/>
      <c r="BX18" s="5"/>
      <c r="BY18" s="5"/>
      <c r="BZ18" s="5"/>
      <c r="CA18" s="5"/>
      <c r="CB18" s="5"/>
      <c r="CC18" s="4"/>
      <c r="CD18" s="5"/>
      <c r="CE18" s="5"/>
      <c r="CF18" s="5"/>
      <c r="CG18" s="5"/>
      <c r="CH18" s="5"/>
      <c r="CI18" s="5"/>
      <c r="CJ18" s="5"/>
      <c r="CK18" s="5"/>
      <c r="CL18" s="4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4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4"/>
      <c r="DL18" s="5"/>
      <c r="DM18" s="5"/>
      <c r="DN18" s="5"/>
      <c r="FW18" s="5">
        <v>-36065.862261905437</v>
      </c>
    </row>
    <row r="19" spans="1:179" x14ac:dyDescent="0.2">
      <c r="A19">
        <v>5</v>
      </c>
      <c r="B19" t="s">
        <v>6</v>
      </c>
      <c r="G19" s="4"/>
      <c r="H19" s="5"/>
      <c r="I19" s="5"/>
      <c r="J19" s="5"/>
      <c r="K19" s="5"/>
      <c r="L19" s="5"/>
      <c r="M19" s="5">
        <v>22641.321583249039</v>
      </c>
      <c r="N19" s="5">
        <v>66258.213707806077</v>
      </c>
      <c r="O19" s="5">
        <v>106329.51223017937</v>
      </c>
      <c r="P19" s="5">
        <v>126236.00511661837</v>
      </c>
      <c r="Q19" s="5">
        <v>58752.253254483738</v>
      </c>
      <c r="R19" s="5">
        <v>51565.545340340534</v>
      </c>
      <c r="S19" s="4">
        <v>58008.729467633995</v>
      </c>
      <c r="T19" s="5">
        <v>91479.166270772694</v>
      </c>
      <c r="U19" s="5">
        <v>95632.401676830923</v>
      </c>
      <c r="V19" s="5">
        <v>106081.43492691206</v>
      </c>
      <c r="W19" s="5">
        <v>6218.5646362006037</v>
      </c>
      <c r="X19" s="5">
        <v>3845.7046883352782</v>
      </c>
      <c r="Y19" s="4">
        <v>4301.9031642141144</v>
      </c>
      <c r="Z19" s="5">
        <v>24585.528917776457</v>
      </c>
      <c r="AA19" s="5">
        <v>25518.124274944668</v>
      </c>
      <c r="AB19" s="5">
        <v>24166.26873881424</v>
      </c>
      <c r="AC19" s="5">
        <v>16690.707983671822</v>
      </c>
      <c r="AD19" s="5">
        <v>15228.959979030918</v>
      </c>
      <c r="AE19" s="5">
        <v>16395.290641738622</v>
      </c>
      <c r="AF19" s="5">
        <v>23909.637346038078</v>
      </c>
      <c r="AG19" s="5">
        <v>25518.49504190771</v>
      </c>
      <c r="AH19" s="5">
        <v>27972.215398478758</v>
      </c>
      <c r="AI19" s="5">
        <v>-3049.9328439145661</v>
      </c>
      <c r="AJ19" s="5">
        <v>-3190.0056758454803</v>
      </c>
      <c r="AK19" s="5">
        <v>-3913.109535380459</v>
      </c>
      <c r="AL19" s="5">
        <v>2917.1404563031838</v>
      </c>
      <c r="AM19" s="5">
        <v>2203.1612747486761</v>
      </c>
      <c r="AN19" s="5">
        <v>1540.6408743356419</v>
      </c>
      <c r="AO19" s="5">
        <v>2154.1567902056022</v>
      </c>
      <c r="AP19" s="5">
        <v>1854.4148307249609</v>
      </c>
      <c r="AQ19" s="5">
        <v>1575.9732921787549</v>
      </c>
      <c r="AR19" s="5">
        <v>2931.8743337517985</v>
      </c>
      <c r="AS19" s="5">
        <v>4304.2504411594073</v>
      </c>
      <c r="AT19" s="5">
        <v>5917.3470932453647</v>
      </c>
      <c r="AU19" s="5">
        <v>6172.2019427057085</v>
      </c>
      <c r="AV19" s="5">
        <v>5844.8720711112283</v>
      </c>
      <c r="AW19" s="5">
        <v>5283.3884713648231</v>
      </c>
      <c r="AX19" s="4">
        <v>12046.133384220142</v>
      </c>
      <c r="AY19" s="5">
        <v>13260.833169137068</v>
      </c>
      <c r="AZ19" s="5">
        <v>11638.777517172182</v>
      </c>
      <c r="BA19" s="5">
        <v>13322.866933885576</v>
      </c>
      <c r="BB19" s="5">
        <v>13258.471875551648</v>
      </c>
      <c r="BC19" s="5">
        <v>12927.679811743985</v>
      </c>
      <c r="BD19" s="5">
        <v>13253.81717820875</v>
      </c>
      <c r="BE19" s="5">
        <v>12830.159848755224</v>
      </c>
      <c r="BF19" s="5">
        <v>13112.974702417445</v>
      </c>
      <c r="BG19" s="5">
        <v>20694.921803474332</v>
      </c>
      <c r="BH19" s="5">
        <v>17248.776523540026</v>
      </c>
      <c r="BI19" s="5">
        <v>18594.817980810098</v>
      </c>
      <c r="BJ19" s="5">
        <v>17948.668352851404</v>
      </c>
      <c r="BK19" s="5">
        <v>20222.351145375571</v>
      </c>
      <c r="BL19" s="5">
        <v>17761.585154576413</v>
      </c>
      <c r="BM19" s="5">
        <v>19999.287318537106</v>
      </c>
      <c r="BN19" s="5">
        <v>18049.025382343822</v>
      </c>
      <c r="BO19" s="5">
        <v>18472.937483723061</v>
      </c>
      <c r="BP19" s="4">
        <v>18923.345873719685</v>
      </c>
      <c r="BQ19" s="5">
        <v>18316.370909623955</v>
      </c>
      <c r="BR19" s="5">
        <v>18705.213946127104</v>
      </c>
      <c r="BS19" s="5">
        <v>19511.151704528689</v>
      </c>
      <c r="BT19" s="5">
        <v>16261.700999574623</v>
      </c>
      <c r="BU19" s="5">
        <v>17528.833182342627</v>
      </c>
      <c r="BV19" s="5">
        <v>18048.712866653812</v>
      </c>
      <c r="BW19" s="5">
        <v>18409.026468698306</v>
      </c>
      <c r="BX19" s="5">
        <v>16955.431081322444</v>
      </c>
      <c r="BY19" s="5">
        <v>19083.933189695457</v>
      </c>
      <c r="BZ19" s="5">
        <v>17225.986681838534</v>
      </c>
      <c r="CA19" s="5">
        <v>17630.693152383184</v>
      </c>
      <c r="CB19" s="5">
        <v>18061.281141463143</v>
      </c>
      <c r="CC19" s="5">
        <v>17480.061057431682</v>
      </c>
      <c r="CD19" s="5">
        <v>18721.99763260379</v>
      </c>
      <c r="CE19" s="5">
        <v>-47.605607849539801</v>
      </c>
      <c r="CF19" s="5">
        <v>-41.605032564601501</v>
      </c>
      <c r="CG19" s="4">
        <v>-44.846206948893098</v>
      </c>
      <c r="CH19" s="5">
        <v>-68.421284229043806</v>
      </c>
      <c r="CI19" s="5">
        <v>-116.64183163690601</v>
      </c>
      <c r="CJ19" s="5">
        <v>-129.02861380489199</v>
      </c>
      <c r="CK19" s="5">
        <v>-145.28990777135999</v>
      </c>
      <c r="CL19" s="5">
        <v>-131.01475987353001</v>
      </c>
      <c r="CM19" s="5">
        <v>-93.661630284450695</v>
      </c>
      <c r="CN19" s="5">
        <v>-65.0693628220249</v>
      </c>
      <c r="CO19" s="5">
        <v>-66.183043630403603</v>
      </c>
      <c r="CP19" s="5">
        <v>-47.170694744810703</v>
      </c>
      <c r="CQ19" s="5">
        <v>-44.744406898016003</v>
      </c>
      <c r="CR19" s="5">
        <v>-40.177698348704901</v>
      </c>
      <c r="CS19" s="5">
        <v>-44.288086739173899</v>
      </c>
      <c r="CT19" s="5">
        <v>-61.063816582853399</v>
      </c>
      <c r="CU19" s="4">
        <v>-109.62176233037501</v>
      </c>
      <c r="CV19" s="5">
        <v>-127.65505670607401</v>
      </c>
      <c r="CW19" s="5">
        <v>-130.19258816271201</v>
      </c>
      <c r="CX19" s="5">
        <v>-129.49740313517901</v>
      </c>
      <c r="CY19" s="5">
        <v>-83.817495707082003</v>
      </c>
      <c r="CZ19" s="5">
        <v>-61.168692513516397</v>
      </c>
      <c r="DA19" s="5">
        <v>-65.354888063415999</v>
      </c>
      <c r="DB19" s="4">
        <v>-42.289452653064203</v>
      </c>
      <c r="DC19" s="5">
        <v>-42.0828021108127</v>
      </c>
      <c r="DD19" s="5">
        <v>-36.776093442611</v>
      </c>
      <c r="DE19" s="4">
        <v>-41.657279972614297</v>
      </c>
      <c r="DF19" s="5">
        <v>-57.429881138643204</v>
      </c>
      <c r="DG19" s="4">
        <v>-108.133262611692</v>
      </c>
      <c r="DH19" s="5">
        <v>-114.02819189851201</v>
      </c>
      <c r="DI19" s="5"/>
      <c r="DJ19" s="5"/>
      <c r="DK19" s="5"/>
      <c r="DL19" s="5"/>
      <c r="DM19" s="5"/>
      <c r="DN19" s="5"/>
      <c r="DO19" s="5"/>
      <c r="DP19" s="4"/>
      <c r="DQ19" s="5"/>
      <c r="DR19" s="5"/>
      <c r="DS19" s="5"/>
      <c r="DT19" s="5"/>
      <c r="DU19" s="5"/>
      <c r="DV19" s="5"/>
      <c r="DW19" s="5"/>
      <c r="DX19" s="5"/>
      <c r="DY19" s="5"/>
      <c r="DZ19" s="5"/>
      <c r="FW19" s="5">
        <v>1583053.6668218281</v>
      </c>
    </row>
    <row r="20" spans="1:179" x14ac:dyDescent="0.2">
      <c r="A20">
        <v>6</v>
      </c>
      <c r="B20" t="s">
        <v>35</v>
      </c>
      <c r="G20" s="5"/>
      <c r="H20" s="5"/>
      <c r="I20" s="5"/>
      <c r="J20" s="5"/>
      <c r="L20" s="5"/>
      <c r="M20" s="5">
        <v>27266.988055719583</v>
      </c>
      <c r="N20" s="5">
        <v>-175.81768690967689</v>
      </c>
      <c r="O20" s="5">
        <v>23998.972024132941</v>
      </c>
      <c r="P20" s="5">
        <v>-1542.1523859994384</v>
      </c>
      <c r="Q20" s="5">
        <v>-6381.48904409631</v>
      </c>
      <c r="R20" s="5">
        <v>-6670.6277998669957</v>
      </c>
      <c r="S20" s="5">
        <v>-6106.1976267818454</v>
      </c>
      <c r="T20" s="5">
        <v>-9254.0025440377813</v>
      </c>
      <c r="U20" s="5">
        <v>-10431.195752071682</v>
      </c>
      <c r="V20" s="5">
        <v>-12463.386728093514</v>
      </c>
      <c r="W20" s="5">
        <v>-14919.800056608003</v>
      </c>
      <c r="X20" s="5">
        <v>-10196.116584074753</v>
      </c>
      <c r="Y20" s="5">
        <v>-10101.831898220751</v>
      </c>
      <c r="Z20" s="5">
        <v>-9267.3397645458062</v>
      </c>
      <c r="AA20" s="5">
        <v>-10084.983657943316</v>
      </c>
      <c r="AB20" s="5">
        <v>-9709.8085870638097</v>
      </c>
      <c r="AC20" s="5">
        <v>-8408.1602339817618</v>
      </c>
      <c r="AD20" s="5">
        <v>-8022.6276164571782</v>
      </c>
      <c r="AE20" s="5">
        <v>-8541.9771222207146</v>
      </c>
      <c r="AF20" s="5">
        <v>-7923.0053731222151</v>
      </c>
      <c r="AG20" s="5">
        <v>-8066.1268616102952</v>
      </c>
      <c r="AH20" s="5">
        <v>-8632.4117510457399</v>
      </c>
      <c r="AI20">
        <v>-1612.2730241499801</v>
      </c>
      <c r="AJ20">
        <v>-1305.0976209770929</v>
      </c>
      <c r="AK20">
        <v>-1568.7532013800451</v>
      </c>
      <c r="AL20">
        <v>-1415.524908913394</v>
      </c>
      <c r="AM20">
        <v>-1613.7634814972621</v>
      </c>
      <c r="AN20">
        <v>-1481.457020028058</v>
      </c>
      <c r="AO20">
        <v>-1540.784358806482</v>
      </c>
      <c r="AP20">
        <v>-1591.6220119298121</v>
      </c>
      <c r="AQ20">
        <v>-1489.5390621809181</v>
      </c>
      <c r="AR20">
        <v>-1450.1686598630929</v>
      </c>
      <c r="AS20">
        <v>-1549.875338691679</v>
      </c>
      <c r="AT20">
        <v>-1505.5002937386489</v>
      </c>
      <c r="AU20">
        <v>28.460565301134</v>
      </c>
      <c r="AV20">
        <v>134.348732759277</v>
      </c>
      <c r="AW20">
        <v>53.674504505111997</v>
      </c>
      <c r="AX20">
        <v>77.725984270953006</v>
      </c>
      <c r="AY20">
        <v>0.20445025691300001</v>
      </c>
      <c r="AZ20">
        <v>77.333228041355</v>
      </c>
      <c r="BA20">
        <v>55.244706875570998</v>
      </c>
      <c r="BB20">
        <v>0.28848439390199998</v>
      </c>
      <c r="BC20">
        <v>53.478308620153001</v>
      </c>
      <c r="BD20">
        <v>54.502012215920999</v>
      </c>
      <c r="BE20">
        <v>52.950089941525</v>
      </c>
      <c r="BF20">
        <v>53.996887172660003</v>
      </c>
      <c r="BG20">
        <v>-6982.2723919857253</v>
      </c>
      <c r="BH20">
        <v>-5725.8783211350419</v>
      </c>
      <c r="BI20">
        <v>-6248.4422970818978</v>
      </c>
      <c r="BJ20">
        <v>-6015.2094460993576</v>
      </c>
      <c r="BK20">
        <v>-6878.2901767638004</v>
      </c>
      <c r="BL20">
        <v>-5976.7120553537634</v>
      </c>
      <c r="BM20">
        <v>-6757.3365116006289</v>
      </c>
      <c r="BN20">
        <v>-6147.3570409424246</v>
      </c>
      <c r="BO20">
        <v>-6224.4195888899203</v>
      </c>
      <c r="BP20">
        <v>-6367.5191843630528</v>
      </c>
      <c r="BQ20">
        <v>-6163.2829063161016</v>
      </c>
      <c r="BR20">
        <v>-6285.3791331594211</v>
      </c>
      <c r="BS20" s="5">
        <v>-19809.425460387483</v>
      </c>
      <c r="BT20" s="5">
        <v>-16420.666651724707</v>
      </c>
      <c r="BU20" s="4">
        <v>-17771.191740005615</v>
      </c>
      <c r="BV20" s="5">
        <v>-18057.696312547836</v>
      </c>
      <c r="BW20" s="5">
        <v>-18547.946943718845</v>
      </c>
      <c r="BX20" s="5">
        <v>-17038.014462466959</v>
      </c>
      <c r="BY20" s="5">
        <v>-12788.352699378667</v>
      </c>
      <c r="BZ20" s="5">
        <v>-11586.203537106901</v>
      </c>
      <c r="CA20" s="5">
        <v>-11777.515510261968</v>
      </c>
      <c r="CB20" s="5">
        <v>-12046.812760718096</v>
      </c>
      <c r="CC20" s="4">
        <v>-11659.162795621003</v>
      </c>
      <c r="CD20" s="5">
        <v>-12469.08711377705</v>
      </c>
      <c r="CE20" s="5">
        <v>-6532.8749383656368</v>
      </c>
      <c r="CF20" s="5">
        <v>-5626.1798061257159</v>
      </c>
      <c r="CG20" s="5">
        <v>-6130.7719356074467</v>
      </c>
      <c r="CH20" s="5">
        <v>-6213.8704468138158</v>
      </c>
      <c r="CI20" s="5">
        <v>-6425.8386669586807</v>
      </c>
      <c r="CJ20" s="5">
        <v>-5860.7930809694763</v>
      </c>
      <c r="CK20" s="5">
        <v>-6621.5493959029791</v>
      </c>
      <c r="CL20" s="4">
        <v>-6017.3823922117726</v>
      </c>
      <c r="CM20" s="5">
        <v>-6400.8342838467834</v>
      </c>
      <c r="CN20" s="5">
        <v>-5930.9304132193802</v>
      </c>
      <c r="CO20" s="5">
        <v>-6032.4042281993188</v>
      </c>
      <c r="CP20" s="5">
        <v>-6450.195147422538</v>
      </c>
      <c r="CQ20" s="5">
        <v>-6139.793557749601</v>
      </c>
      <c r="CR20" s="5">
        <v>-5432.9823636474312</v>
      </c>
      <c r="CS20" s="5">
        <v>-6055.5391992095456</v>
      </c>
      <c r="CT20" s="5">
        <v>-5545.8217363514595</v>
      </c>
      <c r="CU20" s="5">
        <v>-6038.3547817085118</v>
      </c>
      <c r="CV20" s="5">
        <v>-5797.6635047463215</v>
      </c>
      <c r="CW20" s="5">
        <v>-5933.6823958610294</v>
      </c>
      <c r="CX20" s="5">
        <v>-5946.0432449368973</v>
      </c>
      <c r="CY20" s="4">
        <v>-5730.0798163425816</v>
      </c>
      <c r="CZ20" s="5">
        <v>-5575.6081655918324</v>
      </c>
      <c r="DA20" s="5">
        <v>-5955.3330543630582</v>
      </c>
      <c r="DB20" s="5">
        <v>-6024.3158173370584</v>
      </c>
      <c r="DC20" s="5">
        <v>-5773.9436027857391</v>
      </c>
      <c r="DD20" s="5">
        <v>-4972.2689857420646</v>
      </c>
      <c r="DE20" s="5">
        <v>-5695.5679516896007</v>
      </c>
      <c r="DF20" s="5">
        <v>-5215.5490508717348</v>
      </c>
      <c r="DG20" s="5">
        <v>-5955.1544523192661</v>
      </c>
      <c r="DH20" s="5">
        <v>-5178.5587106669263</v>
      </c>
      <c r="DI20" s="5">
        <v>-5565.4051254120459</v>
      </c>
      <c r="DJ20" s="5">
        <v>-5589.2972213839766</v>
      </c>
      <c r="DK20" s="4">
        <v>-5385.671017184347</v>
      </c>
      <c r="DL20" s="5">
        <v>-5239.9395823052637</v>
      </c>
      <c r="DM20" s="5">
        <v>-5595.909623874034</v>
      </c>
      <c r="DN20" s="5">
        <v>-4956.6259293278599</v>
      </c>
      <c r="FW20" s="5">
        <v>-598402.1586911591</v>
      </c>
    </row>
    <row r="21" spans="1:179" x14ac:dyDescent="0.2">
      <c r="A21">
        <v>7</v>
      </c>
      <c r="B21" t="s">
        <v>5</v>
      </c>
      <c r="K21" s="5"/>
      <c r="L21" s="4"/>
      <c r="M21" s="5">
        <v>1E-14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FW21" s="5">
        <v>1E-14</v>
      </c>
    </row>
    <row r="22" spans="1:179" x14ac:dyDescent="0.2">
      <c r="B22" t="s">
        <v>8</v>
      </c>
      <c r="C22">
        <f t="shared" ref="C22:AH22" si="6">SUM(C15:C21)</f>
        <v>0</v>
      </c>
      <c r="D22">
        <f t="shared" si="6"/>
        <v>0</v>
      </c>
      <c r="E22">
        <f t="shared" si="6"/>
        <v>0</v>
      </c>
      <c r="F22">
        <f t="shared" si="6"/>
        <v>0</v>
      </c>
      <c r="G22" s="5">
        <f t="shared" si="6"/>
        <v>0</v>
      </c>
      <c r="H22" s="5">
        <f t="shared" si="6"/>
        <v>0</v>
      </c>
      <c r="I22" s="4">
        <f t="shared" si="6"/>
        <v>0</v>
      </c>
      <c r="J22" s="5">
        <f t="shared" si="6"/>
        <v>0</v>
      </c>
      <c r="K22" s="5">
        <f t="shared" si="6"/>
        <v>0</v>
      </c>
      <c r="L22" s="5">
        <f t="shared" si="6"/>
        <v>0</v>
      </c>
      <c r="M22" s="5">
        <f t="shared" si="6"/>
        <v>27818.381347364157</v>
      </c>
      <c r="N22" s="5">
        <f t="shared" si="6"/>
        <v>57108.891107365242</v>
      </c>
      <c r="O22" s="5">
        <f t="shared" si="6"/>
        <v>88456.243433865864</v>
      </c>
      <c r="P22" s="5">
        <f t="shared" si="6"/>
        <v>161527.96129587333</v>
      </c>
      <c r="Q22" s="5">
        <f t="shared" si="6"/>
        <v>109914.29597045113</v>
      </c>
      <c r="R22" s="5">
        <f t="shared" si="6"/>
        <v>77808.53708334046</v>
      </c>
      <c r="S22" s="5">
        <f t="shared" si="6"/>
        <v>109195.99623472612</v>
      </c>
      <c r="T22" s="5">
        <f t="shared" si="6"/>
        <v>112919.21084734987</v>
      </c>
      <c r="U22" s="5">
        <f t="shared" si="6"/>
        <v>121898.88540575601</v>
      </c>
      <c r="V22" s="5">
        <f t="shared" si="6"/>
        <v>139720.88257988074</v>
      </c>
      <c r="W22" s="5">
        <f t="shared" si="6"/>
        <v>-26985.010296586377</v>
      </c>
      <c r="X22" s="5">
        <f t="shared" si="6"/>
        <v>-23642.266163758857</v>
      </c>
      <c r="Y22" s="5">
        <f t="shared" si="6"/>
        <v>-26469.04192646045</v>
      </c>
      <c r="Z22" s="5">
        <f t="shared" si="6"/>
        <v>73511.322145753991</v>
      </c>
      <c r="AA22" s="5">
        <f t="shared" si="6"/>
        <v>107859.70602259511</v>
      </c>
      <c r="AB22" s="5">
        <f t="shared" si="6"/>
        <v>103042.43374109219</v>
      </c>
      <c r="AC22" s="5">
        <f t="shared" si="6"/>
        <v>-7131.6535739162318</v>
      </c>
      <c r="AD22" s="5">
        <f t="shared" si="6"/>
        <v>-1938.4853675022523</v>
      </c>
      <c r="AE22" s="5">
        <f t="shared" si="6"/>
        <v>-2184.3593826169272</v>
      </c>
      <c r="AF22" s="5">
        <f t="shared" si="6"/>
        <v>23110.710738869835</v>
      </c>
      <c r="AG22" s="5">
        <f t="shared" si="6"/>
        <v>35310.71284498577</v>
      </c>
      <c r="AH22" s="4">
        <f t="shared" si="6"/>
        <v>42631.845227774495</v>
      </c>
      <c r="AI22" s="4">
        <f t="shared" ref="AI22:BN22" si="7">SUM(AI15:AI21)</f>
        <v>9426.3949205217541</v>
      </c>
      <c r="AJ22" s="5">
        <f t="shared" si="7"/>
        <v>8082.9069376986772</v>
      </c>
      <c r="AK22" s="4">
        <f t="shared" si="7"/>
        <v>12029.488564280673</v>
      </c>
      <c r="AL22" s="5">
        <f t="shared" si="7"/>
        <v>84043.704472476587</v>
      </c>
      <c r="AM22" s="5">
        <f t="shared" si="7"/>
        <v>118410.77487757018</v>
      </c>
      <c r="AN22" s="5">
        <f t="shared" si="7"/>
        <v>113866.20590893338</v>
      </c>
      <c r="AO22" s="5">
        <f t="shared" si="7"/>
        <v>21305.003285981675</v>
      </c>
      <c r="AP22" s="5">
        <f t="shared" si="7"/>
        <v>21141.177258160787</v>
      </c>
      <c r="AQ22">
        <f t="shared" si="7"/>
        <v>31357.593543111598</v>
      </c>
      <c r="AR22" s="5">
        <f t="shared" si="7"/>
        <v>51856.539748438096</v>
      </c>
      <c r="AS22" s="5">
        <f t="shared" si="7"/>
        <v>57854.46833633873</v>
      </c>
      <c r="AT22" s="5">
        <f t="shared" si="7"/>
        <v>61052.274915261485</v>
      </c>
      <c r="AU22" s="5">
        <f t="shared" si="7"/>
        <v>-22888.519031251071</v>
      </c>
      <c r="AV22" s="5">
        <f t="shared" si="7"/>
        <v>-21045.828372796037</v>
      </c>
      <c r="AW22" s="5">
        <f t="shared" si="7"/>
        <v>-22238.213011403659</v>
      </c>
      <c r="AX22" s="5">
        <f t="shared" si="7"/>
        <v>42979.723061591969</v>
      </c>
      <c r="AY22" s="5">
        <f t="shared" si="7"/>
        <v>77417.249221160033</v>
      </c>
      <c r="AZ22" s="5">
        <f t="shared" si="7"/>
        <v>68722.531954951366</v>
      </c>
      <c r="BA22" s="5">
        <f t="shared" si="7"/>
        <v>-12784.743994195283</v>
      </c>
      <c r="BB22" s="5">
        <f t="shared" si="7"/>
        <v>-12196.07602534103</v>
      </c>
      <c r="BC22" s="5">
        <f t="shared" si="7"/>
        <v>-10432.952351693633</v>
      </c>
      <c r="BD22" s="5">
        <f t="shared" si="7"/>
        <v>-5452.6521873069569</v>
      </c>
      <c r="BE22" s="5">
        <f t="shared" si="7"/>
        <v>-11972.217096602601</v>
      </c>
      <c r="BF22">
        <f t="shared" si="7"/>
        <v>-18712.371824074769</v>
      </c>
      <c r="BG22" s="5">
        <f t="shared" si="7"/>
        <v>9900.7526757862634</v>
      </c>
      <c r="BH22" s="5">
        <f t="shared" si="7"/>
        <v>8285.3748902429252</v>
      </c>
      <c r="BI22" s="5">
        <f t="shared" si="7"/>
        <v>8517.2182067923914</v>
      </c>
      <c r="BJ22" s="5">
        <f t="shared" si="7"/>
        <v>56379.210441064075</v>
      </c>
      <c r="BK22" s="5">
        <f t="shared" si="7"/>
        <v>91242.500838270658</v>
      </c>
      <c r="BL22" s="4">
        <f t="shared" si="7"/>
        <v>80559.922471698272</v>
      </c>
      <c r="BM22" s="5">
        <f t="shared" si="7"/>
        <v>6154.6440551906371</v>
      </c>
      <c r="BN22" s="5">
        <f t="shared" si="7"/>
        <v>5494.5669317075481</v>
      </c>
      <c r="BO22" s="5">
        <f t="shared" ref="BO22:CT22" si="8">SUM(BO15:BO21)</f>
        <v>12023.308772633121</v>
      </c>
      <c r="BP22" s="5">
        <f t="shared" si="8"/>
        <v>17206.191082008794</v>
      </c>
      <c r="BQ22" s="5">
        <f t="shared" si="8"/>
        <v>16092.200879014927</v>
      </c>
      <c r="BR22" s="5">
        <f t="shared" si="8"/>
        <v>16497.037502007854</v>
      </c>
      <c r="BS22" s="5">
        <f t="shared" si="8"/>
        <v>-43484.362792817701</v>
      </c>
      <c r="BT22" s="5">
        <f t="shared" si="8"/>
        <v>-36100.750280058317</v>
      </c>
      <c r="BU22" s="4">
        <f t="shared" si="8"/>
        <v>-38997.325950543731</v>
      </c>
      <c r="BV22" s="5">
        <f t="shared" si="8"/>
        <v>9359.676657834465</v>
      </c>
      <c r="BW22" s="5">
        <f t="shared" si="8"/>
        <v>46769.101936868421</v>
      </c>
      <c r="BX22" s="5">
        <f t="shared" si="8"/>
        <v>43283.951153512258</v>
      </c>
      <c r="BY22" s="5">
        <f t="shared" si="8"/>
        <v>-27022.10192710557</v>
      </c>
      <c r="BZ22" s="5">
        <f t="shared" si="8"/>
        <v>-36299.749797452962</v>
      </c>
      <c r="CA22" s="5">
        <f t="shared" si="8"/>
        <v>-36946.20022050952</v>
      </c>
      <c r="CB22" s="5">
        <f t="shared" si="8"/>
        <v>16217.462232322889</v>
      </c>
      <c r="CC22" s="5">
        <f t="shared" si="8"/>
        <v>15700.054549481698</v>
      </c>
      <c r="CD22" s="5">
        <f t="shared" si="8"/>
        <v>16808.882950481966</v>
      </c>
      <c r="CE22" s="5">
        <f t="shared" si="8"/>
        <v>-16006.015035805787</v>
      </c>
      <c r="CF22" s="5">
        <f t="shared" si="8"/>
        <v>-13845.456768728214</v>
      </c>
      <c r="CG22" s="5">
        <f t="shared" si="8"/>
        <v>-15000.794705577755</v>
      </c>
      <c r="CH22" s="5">
        <f t="shared" si="8"/>
        <v>-14730.442855173129</v>
      </c>
      <c r="CI22" s="5">
        <f t="shared" si="8"/>
        <v>-15091.860004087044</v>
      </c>
      <c r="CJ22" s="5">
        <f t="shared" si="8"/>
        <v>-13778.576131631326</v>
      </c>
      <c r="CK22" s="5">
        <f t="shared" si="8"/>
        <v>-15967.915581382176</v>
      </c>
      <c r="CL22" s="5">
        <f t="shared" si="8"/>
        <v>-14724.505230966901</v>
      </c>
      <c r="CM22" s="5">
        <f t="shared" si="8"/>
        <v>-15647.955840230681</v>
      </c>
      <c r="CN22" s="5">
        <f t="shared" si="8"/>
        <v>-14152.871188244109</v>
      </c>
      <c r="CO22" s="5">
        <f t="shared" si="8"/>
        <v>-14281.511742531073</v>
      </c>
      <c r="CP22" s="5">
        <f t="shared" si="8"/>
        <v>-15251.463565770318</v>
      </c>
      <c r="CQ22" s="5">
        <f t="shared" si="8"/>
        <v>-15034.493127211412</v>
      </c>
      <c r="CR22" s="5">
        <f t="shared" si="8"/>
        <v>-13362.927645115105</v>
      </c>
      <c r="CS22" s="4">
        <f t="shared" si="8"/>
        <v>-14735.019980234447</v>
      </c>
      <c r="CT22" s="5">
        <f t="shared" si="8"/>
        <v>-13239.395189651412</v>
      </c>
      <c r="CU22" s="4">
        <f t="shared" ref="CU22:DZ22" si="9">SUM(CU15:CU21)</f>
        <v>-14179.124980106179</v>
      </c>
      <c r="CV22" s="5">
        <f t="shared" si="9"/>
        <v>-13713.22163151118</v>
      </c>
      <c r="CW22" s="4">
        <f t="shared" si="9"/>
        <v>-14364.65143347666</v>
      </c>
      <c r="CX22" s="5">
        <f t="shared" si="9"/>
        <v>-14511.193765649121</v>
      </c>
      <c r="CY22" s="5">
        <f t="shared" si="9"/>
        <v>-14025.508404511533</v>
      </c>
      <c r="CZ22" s="5">
        <f t="shared" si="9"/>
        <v>-13296.091398835899</v>
      </c>
      <c r="DA22" s="5">
        <f t="shared" si="9"/>
        <v>-13972.529225842245</v>
      </c>
      <c r="DB22" s="5">
        <f t="shared" si="9"/>
        <v>-13999.947421975732</v>
      </c>
      <c r="DC22" s="5">
        <f t="shared" si="9"/>
        <v>-14129.999367709119</v>
      </c>
      <c r="DD22" s="5">
        <f t="shared" si="9"/>
        <v>-12215.656133199345</v>
      </c>
      <c r="DE22" s="5">
        <f t="shared" si="9"/>
        <v>-13636.009762162254</v>
      </c>
      <c r="DF22" s="5">
        <f t="shared" si="9"/>
        <v>-12441.871809529883</v>
      </c>
      <c r="DG22" s="5">
        <f t="shared" si="9"/>
        <v>-13848.376191184978</v>
      </c>
      <c r="DH22" s="5">
        <f t="shared" si="9"/>
        <v>-12187.605658591165</v>
      </c>
      <c r="DI22" s="5">
        <f t="shared" si="9"/>
        <v>-13359.015636109156</v>
      </c>
      <c r="DJ22" s="5">
        <f t="shared" si="9"/>
        <v>-13508.516851269913</v>
      </c>
      <c r="DK22" s="5">
        <f t="shared" si="9"/>
        <v>-13094.952769190313</v>
      </c>
      <c r="DL22" s="5">
        <f t="shared" si="9"/>
        <v>-12429.467736334958</v>
      </c>
      <c r="DM22" s="5">
        <f t="shared" si="9"/>
        <v>-13059.692630624013</v>
      </c>
      <c r="DN22" s="5">
        <f t="shared" si="9"/>
        <v>-12401.797505262191</v>
      </c>
      <c r="DO22" s="5">
        <f t="shared" si="9"/>
        <v>7348.1185520321305</v>
      </c>
      <c r="DP22">
        <f t="shared" si="9"/>
        <v>6166.899383588473</v>
      </c>
      <c r="DQ22">
        <f t="shared" si="9"/>
        <v>6822.6181989062752</v>
      </c>
      <c r="DR22">
        <f t="shared" si="9"/>
        <v>6730.1276047455603</v>
      </c>
      <c r="DS22">
        <f t="shared" si="9"/>
        <v>7884.8844350187182</v>
      </c>
      <c r="DT22">
        <f t="shared" si="9"/>
        <v>6882.1446379379668</v>
      </c>
      <c r="DU22">
        <f t="shared" si="9"/>
        <v>7025.1884783568648</v>
      </c>
      <c r="DV22">
        <f t="shared" si="9"/>
        <v>6831.2778202039353</v>
      </c>
      <c r="DW22">
        <f t="shared" si="9"/>
        <v>7529.0646429847902</v>
      </c>
      <c r="DX22" s="5">
        <f t="shared" si="9"/>
        <v>8081.1292934611874</v>
      </c>
      <c r="DY22" s="5">
        <f t="shared" si="9"/>
        <v>7834.5829041912793</v>
      </c>
      <c r="DZ22">
        <f t="shared" si="9"/>
        <v>7905.9746540428196</v>
      </c>
      <c r="EA22" s="5">
        <f t="shared" ref="EA22:FF22" si="10">SUM(EA15:EA21)</f>
        <v>-21229.544175939482</v>
      </c>
      <c r="EB22" s="5">
        <f t="shared" si="10"/>
        <v>-17643.420968135011</v>
      </c>
      <c r="EC22" s="4">
        <f t="shared" si="10"/>
        <v>-18846.238343647641</v>
      </c>
      <c r="ED22" s="5">
        <f t="shared" si="10"/>
        <v>-18082.503780542811</v>
      </c>
      <c r="EE22" s="5">
        <f t="shared" si="10"/>
        <v>-20161.192272831191</v>
      </c>
      <c r="EF22" s="5">
        <f t="shared" si="10"/>
        <v>-17783.215784520726</v>
      </c>
      <c r="EG22" s="5">
        <f t="shared" si="10"/>
        <v>-20286.66426193828</v>
      </c>
      <c r="EH22" s="4">
        <f t="shared" si="10"/>
        <v>-18526.94568133272</v>
      </c>
      <c r="EI22" s="5">
        <f t="shared" si="10"/>
        <v>-18901.641740739989</v>
      </c>
      <c r="EJ22" s="5">
        <f t="shared" si="10"/>
        <v>-18971.667815933321</v>
      </c>
      <c r="EK22" s="5">
        <f t="shared" si="10"/>
        <v>-18347.672781578</v>
      </c>
      <c r="EL22" s="5">
        <f t="shared" si="10"/>
        <v>-18780.970792051339</v>
      </c>
      <c r="EM22" s="5">
        <f t="shared" si="10"/>
        <v>-19938.46479503304</v>
      </c>
      <c r="EN22" s="4">
        <f t="shared" si="10"/>
        <v>-17033.153498475262</v>
      </c>
      <c r="EO22" s="5">
        <f t="shared" si="10"/>
        <v>-17699.724352041489</v>
      </c>
      <c r="EP22" s="5">
        <f t="shared" si="10"/>
        <v>-17787.99426094061</v>
      </c>
      <c r="EQ22" s="5">
        <f t="shared" si="10"/>
        <v>-18179.838294724348</v>
      </c>
      <c r="ER22" s="5">
        <f t="shared" si="10"/>
        <v>-16709.54889270501</v>
      </c>
      <c r="ES22" s="5">
        <f t="shared" si="10"/>
        <v>-19047.899507518221</v>
      </c>
      <c r="ET22" s="5">
        <f t="shared" si="10"/>
        <v>-17395.68793168855</v>
      </c>
      <c r="EU22" s="5">
        <f t="shared" si="10"/>
        <v>-18602.31196090065</v>
      </c>
      <c r="EV22" s="5">
        <f t="shared" si="10"/>
        <v>-17009.489256714282</v>
      </c>
      <c r="EW22" s="5">
        <f t="shared" si="10"/>
        <v>-17228.235266883945</v>
      </c>
      <c r="EX22" s="5">
        <f t="shared" si="10"/>
        <v>-18405.705686208988</v>
      </c>
      <c r="EY22" s="5">
        <f t="shared" si="10"/>
        <v>-17860.116328633951</v>
      </c>
      <c r="EZ22" s="5">
        <f t="shared" si="10"/>
        <v>-15550.820861020489</v>
      </c>
      <c r="FA22" s="5">
        <f t="shared" si="10"/>
        <v>-17404.807965938409</v>
      </c>
      <c r="FB22" s="5">
        <f t="shared" si="10"/>
        <v>-15942.649188101957</v>
      </c>
      <c r="FC22" s="5">
        <f t="shared" si="10"/>
        <v>-17071.820945362615</v>
      </c>
      <c r="FD22" s="4">
        <f t="shared" si="10"/>
        <v>-16440.046113437449</v>
      </c>
      <c r="FE22" s="5">
        <f t="shared" si="10"/>
        <v>-17100.36816787623</v>
      </c>
      <c r="FF22" s="5">
        <f t="shared" si="10"/>
        <v>-16322.723510536949</v>
      </c>
      <c r="FG22" s="5">
        <f t="shared" ref="FG22:FV22" si="11">SUM(FG15:FG21)</f>
        <v>-17451.910934587821</v>
      </c>
      <c r="FH22" s="5">
        <f t="shared" si="11"/>
        <v>-15960.767858316111</v>
      </c>
      <c r="FI22" s="5">
        <f t="shared" si="11"/>
        <v>-16168.027817764418</v>
      </c>
      <c r="FJ22" s="5">
        <f t="shared" si="11"/>
        <v>-17268.36056181298</v>
      </c>
      <c r="FK22" s="5">
        <f t="shared" si="11"/>
        <v>-16751.818966547431</v>
      </c>
      <c r="FL22" s="5">
        <f t="shared" si="11"/>
        <v>-14583.03192038037</v>
      </c>
      <c r="FM22" s="5">
        <f t="shared" si="11"/>
        <v>-16322.03629934888</v>
      </c>
      <c r="FN22" s="5">
        <f t="shared" si="11"/>
        <v>-14955.38049193647</v>
      </c>
      <c r="FO22" s="5">
        <f t="shared" si="11"/>
        <v>-16033.106999082678</v>
      </c>
      <c r="FP22" s="5">
        <f t="shared" si="11"/>
        <v>-15429.72510780196</v>
      </c>
      <c r="FQ22" s="5">
        <f t="shared" si="11"/>
        <v>-16035.956329767381</v>
      </c>
      <c r="FR22" s="5">
        <f t="shared" si="11"/>
        <v>-16058.93655848599</v>
      </c>
      <c r="FS22" s="5">
        <f t="shared" si="11"/>
        <v>-15608.84490552884</v>
      </c>
      <c r="FT22" s="5">
        <f t="shared" si="11"/>
        <v>-14965.713801691874</v>
      </c>
      <c r="FU22" s="5">
        <f t="shared" si="11"/>
        <v>-12112.779348989898</v>
      </c>
      <c r="FV22" s="5">
        <f t="shared" si="11"/>
        <v>-11897.48948317989</v>
      </c>
      <c r="FW22" s="4">
        <f>SUM(FW15:FW21)</f>
        <v>962867.83281734411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FW21"/>
  <sheetViews>
    <sheetView workbookViewId="0">
      <selection activeCell="L1" sqref="L1:L65536"/>
    </sheetView>
  </sheetViews>
  <sheetFormatPr defaultRowHeight="12.75" x14ac:dyDescent="0.2"/>
  <cols>
    <col min="2" max="2" width="14.42578125" customWidth="1"/>
    <col min="3" max="4" width="10.7109375" hidden="1" customWidth="1"/>
    <col min="5" max="6" width="13" hidden="1" customWidth="1"/>
    <col min="7" max="8" width="10.7109375" hidden="1" customWidth="1"/>
    <col min="9" max="9" width="10.140625" hidden="1" customWidth="1"/>
    <col min="10" max="10" width="10.7109375" hidden="1" customWidth="1"/>
    <col min="11" max="12" width="13" hidden="1" customWidth="1"/>
    <col min="13" max="13" width="13" bestFit="1" customWidth="1"/>
    <col min="14" max="14" width="11" customWidth="1"/>
    <col min="15" max="15" width="11.85546875" customWidth="1"/>
    <col min="16" max="16" width="10.140625" bestFit="1" customWidth="1"/>
    <col min="17" max="20" width="13" bestFit="1" customWidth="1"/>
    <col min="21" max="28" width="10.140625" bestFit="1" customWidth="1"/>
    <col min="29" max="30" width="13" bestFit="1" customWidth="1"/>
    <col min="31" max="169" width="10.140625" bestFit="1" customWidth="1"/>
    <col min="170" max="170" width="10.5703125" customWidth="1"/>
    <col min="171" max="177" width="10.140625" bestFit="1" customWidth="1"/>
    <col min="178" max="178" width="13" bestFit="1" customWidth="1"/>
    <col min="179" max="179" width="13.85546875" bestFit="1" customWidth="1"/>
    <col min="180" max="180" width="10.5703125" bestFit="1" customWidth="1"/>
  </cols>
  <sheetData>
    <row r="1" spans="1:179" x14ac:dyDescent="0.2">
      <c r="C1" s="1">
        <v>36647</v>
      </c>
      <c r="D1" s="1">
        <v>36678</v>
      </c>
      <c r="E1" s="1">
        <v>36708</v>
      </c>
      <c r="F1" s="1">
        <v>36739</v>
      </c>
      <c r="G1" s="1">
        <v>36770</v>
      </c>
      <c r="H1" s="1">
        <v>36800</v>
      </c>
      <c r="I1" s="1">
        <v>36831</v>
      </c>
      <c r="J1" s="1">
        <v>36861</v>
      </c>
      <c r="K1" s="1">
        <v>36892</v>
      </c>
      <c r="L1" s="1">
        <v>36923</v>
      </c>
      <c r="M1" s="1">
        <v>36951</v>
      </c>
      <c r="N1" s="1">
        <v>36982</v>
      </c>
      <c r="O1" s="1">
        <v>37012</v>
      </c>
      <c r="P1" s="1">
        <v>37043</v>
      </c>
      <c r="Q1" s="1">
        <v>37073</v>
      </c>
      <c r="R1" s="1">
        <v>37104</v>
      </c>
      <c r="S1" s="1">
        <v>37135</v>
      </c>
      <c r="T1" s="1">
        <v>37165</v>
      </c>
      <c r="U1" s="1">
        <v>37196</v>
      </c>
      <c r="V1" s="1">
        <v>37226</v>
      </c>
      <c r="W1" s="1">
        <v>37257</v>
      </c>
      <c r="X1" s="1">
        <v>37288</v>
      </c>
      <c r="Y1" s="1">
        <v>37316</v>
      </c>
      <c r="Z1" s="1">
        <v>37347</v>
      </c>
      <c r="AA1" s="1">
        <v>37377</v>
      </c>
      <c r="AB1" s="1">
        <v>37408</v>
      </c>
      <c r="AC1" s="1">
        <v>37438</v>
      </c>
      <c r="AD1" s="1">
        <v>37469</v>
      </c>
      <c r="AE1" s="1">
        <v>37500</v>
      </c>
      <c r="AF1" s="1">
        <v>37530</v>
      </c>
      <c r="AG1" s="1">
        <v>37561</v>
      </c>
      <c r="AH1" s="1">
        <v>37591</v>
      </c>
      <c r="AI1" s="1">
        <v>37622</v>
      </c>
      <c r="AJ1" s="1">
        <v>37653</v>
      </c>
      <c r="AK1" s="1">
        <v>37681</v>
      </c>
      <c r="AL1" s="1">
        <v>37712</v>
      </c>
      <c r="AM1" s="1">
        <v>37742</v>
      </c>
      <c r="AN1" s="1">
        <v>37773</v>
      </c>
      <c r="AO1" s="1">
        <v>37803</v>
      </c>
      <c r="AP1" s="1">
        <v>37834</v>
      </c>
      <c r="AQ1" s="1">
        <v>37865</v>
      </c>
      <c r="AR1" s="1">
        <v>37895</v>
      </c>
      <c r="AS1" s="1">
        <v>37926</v>
      </c>
      <c r="AT1" s="1">
        <v>37956</v>
      </c>
      <c r="AU1" s="1">
        <v>37987</v>
      </c>
      <c r="AV1" s="1">
        <v>38018</v>
      </c>
      <c r="AW1" s="1">
        <v>38047</v>
      </c>
      <c r="AX1" s="1">
        <v>38078</v>
      </c>
      <c r="AY1" s="1">
        <v>38108</v>
      </c>
      <c r="AZ1" s="1">
        <v>38139</v>
      </c>
      <c r="BA1" s="1">
        <v>38169</v>
      </c>
      <c r="BB1" s="1">
        <v>38200</v>
      </c>
      <c r="BC1" s="1">
        <v>38231</v>
      </c>
      <c r="BD1" s="1">
        <v>38261</v>
      </c>
      <c r="BE1" s="1">
        <v>38292</v>
      </c>
      <c r="BF1" s="1">
        <v>38322</v>
      </c>
      <c r="BG1" s="1">
        <v>38353</v>
      </c>
      <c r="BH1" s="1">
        <v>38384</v>
      </c>
      <c r="BI1" s="1">
        <v>38412</v>
      </c>
      <c r="BJ1" s="1">
        <v>38443</v>
      </c>
      <c r="BK1" s="1">
        <v>38473</v>
      </c>
      <c r="BL1" s="1">
        <v>38504</v>
      </c>
      <c r="BM1" s="1">
        <v>38534</v>
      </c>
      <c r="BN1" s="1">
        <v>38565</v>
      </c>
      <c r="BO1" s="1">
        <v>38596</v>
      </c>
      <c r="BP1" s="1">
        <v>38626</v>
      </c>
      <c r="BQ1" s="1">
        <v>38657</v>
      </c>
      <c r="BR1" s="1">
        <v>38687</v>
      </c>
      <c r="BS1" s="1">
        <v>38718</v>
      </c>
      <c r="BT1" s="1">
        <v>38749</v>
      </c>
      <c r="BU1" s="1">
        <v>38777</v>
      </c>
      <c r="BV1" s="1">
        <v>38808</v>
      </c>
      <c r="BW1" s="1">
        <v>38838</v>
      </c>
      <c r="BX1" s="1">
        <v>38869</v>
      </c>
      <c r="BY1" s="1">
        <v>38899</v>
      </c>
      <c r="BZ1" s="1">
        <v>38930</v>
      </c>
      <c r="CA1" s="1">
        <v>38961</v>
      </c>
      <c r="CB1" s="1">
        <v>38991</v>
      </c>
      <c r="CC1" s="1">
        <v>39022</v>
      </c>
      <c r="CD1" s="1">
        <v>39052</v>
      </c>
      <c r="CE1" s="1">
        <v>39083</v>
      </c>
      <c r="CF1" s="1">
        <v>39114</v>
      </c>
      <c r="CG1" s="1">
        <v>39142</v>
      </c>
      <c r="CH1" s="1">
        <v>39173</v>
      </c>
      <c r="CI1" s="1">
        <v>39203</v>
      </c>
      <c r="CJ1" s="1">
        <v>39234</v>
      </c>
      <c r="CK1" s="1">
        <v>39264</v>
      </c>
      <c r="CL1" s="1">
        <v>39295</v>
      </c>
      <c r="CM1" s="1">
        <v>39326</v>
      </c>
      <c r="CN1" s="1">
        <v>39356</v>
      </c>
      <c r="CO1" s="1">
        <v>39387</v>
      </c>
      <c r="CP1" s="1">
        <v>39417</v>
      </c>
      <c r="CQ1" s="1">
        <v>39448</v>
      </c>
      <c r="CR1" s="1">
        <v>39479</v>
      </c>
      <c r="CS1" s="1">
        <v>39508</v>
      </c>
      <c r="CT1" s="1">
        <v>39539</v>
      </c>
      <c r="CU1" s="1">
        <v>39569</v>
      </c>
      <c r="CV1" s="1">
        <v>39600</v>
      </c>
      <c r="CW1" s="1">
        <v>39630</v>
      </c>
      <c r="CX1" s="1">
        <v>39661</v>
      </c>
      <c r="CY1" s="1">
        <v>39692</v>
      </c>
      <c r="CZ1" s="1">
        <v>39722</v>
      </c>
      <c r="DA1" s="1">
        <v>39753</v>
      </c>
      <c r="DB1" s="1">
        <v>39783</v>
      </c>
      <c r="DC1" s="1">
        <v>39814</v>
      </c>
      <c r="DD1" s="1">
        <v>39845</v>
      </c>
      <c r="DE1" s="1">
        <v>39873</v>
      </c>
      <c r="DF1" s="1">
        <v>39904</v>
      </c>
      <c r="DG1" s="1">
        <v>39934</v>
      </c>
      <c r="DH1" s="1">
        <v>39965</v>
      </c>
      <c r="DI1" s="1">
        <v>39995</v>
      </c>
      <c r="DJ1" s="1">
        <v>40026</v>
      </c>
      <c r="DK1" s="1">
        <v>40057</v>
      </c>
      <c r="DL1" s="1">
        <v>40087</v>
      </c>
      <c r="DM1" s="1">
        <v>40118</v>
      </c>
      <c r="DN1" s="1">
        <v>40148</v>
      </c>
      <c r="DO1" s="1">
        <v>40179</v>
      </c>
      <c r="DP1" s="1">
        <v>40210</v>
      </c>
      <c r="DQ1" s="1">
        <v>40238</v>
      </c>
      <c r="DR1" s="1">
        <v>40269</v>
      </c>
      <c r="DS1" s="1">
        <v>40299</v>
      </c>
      <c r="DT1" s="1">
        <v>40330</v>
      </c>
      <c r="DU1" s="1">
        <v>40360</v>
      </c>
      <c r="DV1" s="1">
        <v>40391</v>
      </c>
      <c r="DW1" s="1">
        <v>40422</v>
      </c>
      <c r="DX1" s="1">
        <v>40452</v>
      </c>
      <c r="DY1" s="1">
        <v>40483</v>
      </c>
      <c r="DZ1" s="1">
        <v>40513</v>
      </c>
      <c r="EA1" s="1">
        <v>40544</v>
      </c>
      <c r="EB1" s="1">
        <v>40575</v>
      </c>
      <c r="EC1" s="1">
        <v>40603</v>
      </c>
      <c r="ED1" s="1">
        <v>40634</v>
      </c>
      <c r="EE1" s="1">
        <v>40664</v>
      </c>
      <c r="EF1" s="1">
        <v>40695</v>
      </c>
      <c r="EG1" s="1">
        <v>40725</v>
      </c>
      <c r="EH1" s="1">
        <v>40756</v>
      </c>
      <c r="EI1" s="1">
        <v>40787</v>
      </c>
      <c r="EJ1" s="1">
        <v>40817</v>
      </c>
      <c r="EK1" s="1">
        <v>40848</v>
      </c>
      <c r="EL1" s="1">
        <v>40878</v>
      </c>
      <c r="EM1" s="1">
        <v>40909</v>
      </c>
      <c r="EN1" s="1">
        <v>40940</v>
      </c>
      <c r="EO1" s="1">
        <v>40969</v>
      </c>
      <c r="EP1" s="1">
        <v>41000</v>
      </c>
      <c r="EQ1" s="1">
        <v>41030</v>
      </c>
      <c r="ER1" s="1">
        <v>41061</v>
      </c>
      <c r="ES1" s="1">
        <v>41091</v>
      </c>
      <c r="ET1" s="1">
        <v>41122</v>
      </c>
      <c r="EU1" s="1">
        <v>41153</v>
      </c>
      <c r="EV1" s="1">
        <v>41183</v>
      </c>
      <c r="EW1" s="1">
        <v>41214</v>
      </c>
      <c r="EX1" s="1">
        <v>41244</v>
      </c>
      <c r="EY1" s="1">
        <v>41275</v>
      </c>
      <c r="EZ1" s="1">
        <v>41306</v>
      </c>
      <c r="FA1" s="1">
        <v>41334</v>
      </c>
      <c r="FB1" s="1">
        <v>41365</v>
      </c>
      <c r="FC1" s="1">
        <v>41395</v>
      </c>
      <c r="FD1" s="1">
        <v>41426</v>
      </c>
      <c r="FE1" s="1">
        <v>41456</v>
      </c>
      <c r="FF1" s="1">
        <v>41487</v>
      </c>
      <c r="FG1" s="1">
        <v>41518</v>
      </c>
      <c r="FH1" s="1">
        <v>41548</v>
      </c>
      <c r="FI1" s="1">
        <v>41579</v>
      </c>
      <c r="FJ1" s="1">
        <v>41609</v>
      </c>
      <c r="FK1" s="1">
        <v>41640</v>
      </c>
      <c r="FL1" s="1">
        <v>41671</v>
      </c>
      <c r="FM1" s="1">
        <v>41699</v>
      </c>
      <c r="FN1" s="1">
        <v>41730</v>
      </c>
      <c r="FO1" s="1">
        <v>41760</v>
      </c>
      <c r="FP1" s="1">
        <v>41791</v>
      </c>
      <c r="FQ1" s="1">
        <v>41821</v>
      </c>
      <c r="FR1" s="1">
        <v>41852</v>
      </c>
      <c r="FS1" s="1">
        <v>41883</v>
      </c>
      <c r="FT1" s="1">
        <v>41913</v>
      </c>
      <c r="FU1" s="1">
        <v>41944</v>
      </c>
      <c r="FV1" s="1">
        <v>41974</v>
      </c>
      <c r="FW1" s="5"/>
    </row>
    <row r="2" spans="1:179" x14ac:dyDescent="0.2">
      <c r="B2" t="s">
        <v>0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1</v>
      </c>
      <c r="BZ2" t="s">
        <v>1</v>
      </c>
      <c r="CA2" t="s">
        <v>1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1</v>
      </c>
      <c r="CI2" t="s">
        <v>1</v>
      </c>
      <c r="CJ2" t="s">
        <v>1</v>
      </c>
      <c r="CK2" t="s">
        <v>1</v>
      </c>
      <c r="CL2" t="s">
        <v>1</v>
      </c>
      <c r="CM2" t="s">
        <v>1</v>
      </c>
      <c r="CN2" t="s">
        <v>1</v>
      </c>
      <c r="CO2" t="s">
        <v>1</v>
      </c>
      <c r="CP2" t="s">
        <v>1</v>
      </c>
      <c r="CQ2" t="s">
        <v>1</v>
      </c>
      <c r="CR2" t="s">
        <v>1</v>
      </c>
      <c r="CS2" t="s">
        <v>1</v>
      </c>
      <c r="CT2" t="s">
        <v>1</v>
      </c>
      <c r="CU2" t="s">
        <v>1</v>
      </c>
      <c r="CV2" t="s">
        <v>1</v>
      </c>
      <c r="CW2" t="s">
        <v>1</v>
      </c>
      <c r="CX2" t="s">
        <v>1</v>
      </c>
      <c r="CY2" t="s">
        <v>1</v>
      </c>
      <c r="CZ2" t="s">
        <v>1</v>
      </c>
      <c r="DA2" t="s">
        <v>1</v>
      </c>
      <c r="DB2" t="s">
        <v>1</v>
      </c>
      <c r="DC2" t="s">
        <v>1</v>
      </c>
      <c r="DD2" t="s">
        <v>1</v>
      </c>
      <c r="DE2" t="s">
        <v>1</v>
      </c>
      <c r="DF2" t="s">
        <v>1</v>
      </c>
      <c r="DG2" t="s">
        <v>1</v>
      </c>
      <c r="DH2" t="s">
        <v>1</v>
      </c>
      <c r="DI2" t="s">
        <v>1</v>
      </c>
      <c r="DJ2" t="s">
        <v>1</v>
      </c>
      <c r="DK2" t="s">
        <v>1</v>
      </c>
      <c r="DL2" t="s">
        <v>1</v>
      </c>
      <c r="DM2" t="s">
        <v>1</v>
      </c>
      <c r="DN2" t="s">
        <v>1</v>
      </c>
      <c r="DO2" t="s">
        <v>1</v>
      </c>
      <c r="DP2" t="s">
        <v>1</v>
      </c>
      <c r="DQ2" t="s">
        <v>1</v>
      </c>
      <c r="DR2" t="s">
        <v>1</v>
      </c>
      <c r="DS2" t="s">
        <v>1</v>
      </c>
      <c r="DT2" t="s">
        <v>1</v>
      </c>
      <c r="DU2" t="s">
        <v>1</v>
      </c>
      <c r="DV2" t="s">
        <v>1</v>
      </c>
      <c r="DW2" t="s">
        <v>1</v>
      </c>
      <c r="DX2" t="s">
        <v>1</v>
      </c>
      <c r="DY2" t="s">
        <v>1</v>
      </c>
      <c r="DZ2" t="s">
        <v>1</v>
      </c>
      <c r="EA2" t="s">
        <v>1</v>
      </c>
      <c r="EB2" t="s">
        <v>1</v>
      </c>
      <c r="EC2" t="s">
        <v>1</v>
      </c>
      <c r="ED2" t="s">
        <v>1</v>
      </c>
      <c r="EE2" t="s">
        <v>1</v>
      </c>
      <c r="EF2" t="s">
        <v>1</v>
      </c>
      <c r="EG2" t="s">
        <v>1</v>
      </c>
      <c r="EH2" t="s">
        <v>1</v>
      </c>
      <c r="EI2" t="s">
        <v>1</v>
      </c>
      <c r="EJ2" t="s">
        <v>1</v>
      </c>
      <c r="EK2" t="s">
        <v>1</v>
      </c>
      <c r="EL2" t="s">
        <v>1</v>
      </c>
      <c r="EM2" t="s">
        <v>1</v>
      </c>
      <c r="EN2" t="s">
        <v>1</v>
      </c>
      <c r="EO2" t="s">
        <v>1</v>
      </c>
      <c r="EP2" t="s">
        <v>1</v>
      </c>
      <c r="EQ2" t="s">
        <v>1</v>
      </c>
      <c r="ER2" t="s">
        <v>1</v>
      </c>
      <c r="ES2" t="s">
        <v>1</v>
      </c>
      <c r="ET2" t="s">
        <v>1</v>
      </c>
      <c r="EU2" t="s">
        <v>1</v>
      </c>
      <c r="EV2" t="s">
        <v>1</v>
      </c>
      <c r="EW2" t="s">
        <v>1</v>
      </c>
      <c r="EX2" t="s">
        <v>1</v>
      </c>
      <c r="EY2" t="s">
        <v>1</v>
      </c>
      <c r="EZ2" t="s">
        <v>1</v>
      </c>
      <c r="FA2" t="s">
        <v>1</v>
      </c>
      <c r="FB2" t="s">
        <v>1</v>
      </c>
      <c r="FC2" t="s">
        <v>1</v>
      </c>
      <c r="FD2" t="s">
        <v>1</v>
      </c>
      <c r="FE2" t="s">
        <v>1</v>
      </c>
      <c r="FF2" t="s">
        <v>1</v>
      </c>
      <c r="FG2" t="s">
        <v>1</v>
      </c>
      <c r="FH2" t="s">
        <v>1</v>
      </c>
      <c r="FI2" t="s">
        <v>1</v>
      </c>
      <c r="FJ2" t="s">
        <v>1</v>
      </c>
      <c r="FK2" t="s">
        <v>1</v>
      </c>
      <c r="FL2" t="s">
        <v>1</v>
      </c>
      <c r="FM2" t="s">
        <v>1</v>
      </c>
      <c r="FN2" t="s">
        <v>1</v>
      </c>
      <c r="FO2" t="s">
        <v>1</v>
      </c>
      <c r="FP2" t="s">
        <v>1</v>
      </c>
      <c r="FQ2" t="s">
        <v>1</v>
      </c>
      <c r="FR2" t="s">
        <v>1</v>
      </c>
      <c r="FS2" t="s">
        <v>1</v>
      </c>
      <c r="FT2" t="s">
        <v>1</v>
      </c>
      <c r="FU2" t="s">
        <v>1</v>
      </c>
      <c r="FV2" t="s">
        <v>1</v>
      </c>
      <c r="FW2" t="s">
        <v>2</v>
      </c>
    </row>
    <row r="3" spans="1:179" x14ac:dyDescent="0.2">
      <c r="A3">
        <v>1</v>
      </c>
      <c r="B3" t="s">
        <v>3</v>
      </c>
      <c r="G3" s="4"/>
      <c r="H3" s="5"/>
      <c r="I3" s="5"/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4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4"/>
      <c r="AR3" s="5"/>
      <c r="AS3" s="5"/>
      <c r="AT3" s="5"/>
      <c r="AU3" s="5"/>
      <c r="AV3" s="5"/>
      <c r="AW3" s="5"/>
      <c r="AX3" s="5"/>
      <c r="AY3" s="5"/>
      <c r="AZ3" s="5"/>
      <c r="BA3" s="4"/>
      <c r="BB3" s="4"/>
      <c r="BC3" s="5"/>
      <c r="BD3" s="5"/>
      <c r="BE3" s="4"/>
      <c r="BF3" s="5"/>
      <c r="BG3" s="5"/>
      <c r="BH3" s="5"/>
      <c r="BI3" s="5"/>
      <c r="BJ3" s="4"/>
      <c r="BK3" s="5"/>
      <c r="BL3" s="4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4"/>
      <c r="CA3" s="4"/>
      <c r="CB3" s="4"/>
      <c r="CC3" s="5"/>
      <c r="CD3" s="5"/>
      <c r="CE3" s="5"/>
      <c r="CF3" s="4"/>
      <c r="CG3" s="5"/>
      <c r="CH3" s="5"/>
      <c r="CI3" s="5"/>
      <c r="CJ3" s="5"/>
      <c r="CK3" s="4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4"/>
      <c r="FW3" s="4"/>
    </row>
    <row r="4" spans="1:179" x14ac:dyDescent="0.2">
      <c r="A4">
        <v>2</v>
      </c>
      <c r="B4" t="s">
        <v>57</v>
      </c>
      <c r="G4" s="5"/>
      <c r="H4" s="5"/>
      <c r="I4" s="5"/>
      <c r="J4" s="5"/>
      <c r="K4" s="5"/>
      <c r="L4" s="5"/>
      <c r="M4" s="5">
        <v>8226.2887349979701</v>
      </c>
      <c r="N4" s="5">
        <v>59771.374447188558</v>
      </c>
      <c r="O4" s="5">
        <v>71089.380729748751</v>
      </c>
      <c r="P4" s="5">
        <v>67641.738976891531</v>
      </c>
      <c r="Q4" s="5">
        <v>88809.795455519139</v>
      </c>
      <c r="R4" s="5">
        <v>96954.848540975581</v>
      </c>
      <c r="S4" s="5">
        <v>79764.506534739354</v>
      </c>
      <c r="T4" s="4">
        <v>30094.522622590535</v>
      </c>
      <c r="U4" s="5">
        <v>27378.085532712346</v>
      </c>
      <c r="V4" s="5">
        <v>25989.4786436594</v>
      </c>
      <c r="W4" s="5">
        <v>134015.15627649659</v>
      </c>
      <c r="X4" s="5">
        <v>121413.78049400526</v>
      </c>
      <c r="Y4" s="5">
        <v>126969.27129137801</v>
      </c>
      <c r="Z4" s="5">
        <v>132524.51785369427</v>
      </c>
      <c r="AA4" s="5">
        <v>131997.05148333916</v>
      </c>
      <c r="AB4" s="5">
        <v>119540.09259326992</v>
      </c>
      <c r="AC4" s="5">
        <v>130954.39004081057</v>
      </c>
      <c r="AD4" s="5">
        <v>130440.40508116658</v>
      </c>
      <c r="AE4" s="5">
        <v>118096.06710969516</v>
      </c>
      <c r="AF4" s="5">
        <v>134969.34459308322</v>
      </c>
      <c r="AG4" s="5">
        <v>117129.08680108176</v>
      </c>
      <c r="AH4" s="5">
        <v>122489.55284566872</v>
      </c>
      <c r="AI4" s="4">
        <v>154529.71803661075</v>
      </c>
      <c r="AJ4" s="5">
        <v>139944.69174873337</v>
      </c>
      <c r="AK4" s="4">
        <v>146315.73847499007</v>
      </c>
      <c r="AL4" s="5">
        <v>152646.55885427145</v>
      </c>
      <c r="AM4" s="5">
        <v>145073.92709362667</v>
      </c>
      <c r="AN4" s="5">
        <v>144472.89089443031</v>
      </c>
      <c r="AO4" s="5">
        <v>150685.18128387054</v>
      </c>
      <c r="AP4" s="5">
        <v>143206.94132643205</v>
      </c>
      <c r="AQ4" s="5">
        <v>142587.64211873026</v>
      </c>
      <c r="AR4" s="5">
        <v>155216.91921581808</v>
      </c>
      <c r="AS4" s="5">
        <v>127865.2594007086</v>
      </c>
      <c r="AT4" s="5">
        <v>147400.43007891992</v>
      </c>
      <c r="AU4" s="5">
        <v>146767.86395984289</v>
      </c>
      <c r="AV4" s="5">
        <v>139184.67111374563</v>
      </c>
      <c r="AW4" s="5">
        <v>159357.98873631915</v>
      </c>
      <c r="AX4" s="5">
        <v>152045.72386478883</v>
      </c>
      <c r="AY4" s="5">
        <v>137628.90430911171</v>
      </c>
      <c r="AZ4" s="5">
        <v>150437.88964182654</v>
      </c>
      <c r="BA4" s="4">
        <v>142941.83629254636</v>
      </c>
      <c r="BB4" s="5">
        <v>149078.02178315126</v>
      </c>
      <c r="BC4" s="5">
        <v>141669.31977772011</v>
      </c>
      <c r="BD4" s="5">
        <v>141011.62172621174</v>
      </c>
      <c r="BE4" s="5">
        <v>140392.79478611099</v>
      </c>
      <c r="BF4" s="5">
        <v>153053.28385231568</v>
      </c>
      <c r="BG4" s="5">
        <v>139096.00185117649</v>
      </c>
      <c r="BH4" s="5">
        <v>131914.88139621235</v>
      </c>
      <c r="BI4" s="5">
        <v>150992.54557654823</v>
      </c>
      <c r="BJ4" s="5">
        <v>137231.59936250612</v>
      </c>
      <c r="BK4" s="5">
        <v>136588.72183813795</v>
      </c>
      <c r="BL4" s="5">
        <v>142441.64021983274</v>
      </c>
      <c r="BM4" s="4">
        <v>128863.83326088828</v>
      </c>
      <c r="BN4" s="5">
        <v>147500.11466569258</v>
      </c>
      <c r="BO4" s="5">
        <v>134044.48238284164</v>
      </c>
      <c r="BP4" s="5">
        <v>133133.62852947906</v>
      </c>
      <c r="BQ4" s="5">
        <v>132774.65433860422</v>
      </c>
      <c r="BR4" s="5">
        <v>132138.84730918382</v>
      </c>
      <c r="BS4" s="5">
        <v>139085.40648056587</v>
      </c>
      <c r="BT4" s="5">
        <v>131884.89466289105</v>
      </c>
      <c r="BU4" s="5">
        <v>150944.82315971289</v>
      </c>
      <c r="BV4" s="5">
        <v>130646.42068508259</v>
      </c>
      <c r="BW4" s="5">
        <v>143032.14476322883</v>
      </c>
      <c r="BX4" s="4">
        <v>142379.7066113257</v>
      </c>
      <c r="BY4" s="5">
        <v>128806.35641124657</v>
      </c>
      <c r="BZ4" s="4">
        <v>147417.92728454105</v>
      </c>
      <c r="CA4" s="4">
        <v>127584.94017637322</v>
      </c>
      <c r="CB4" s="5">
        <v>139667.37511587082</v>
      </c>
      <c r="CC4" s="5">
        <v>132692.53929222102</v>
      </c>
      <c r="CD4" s="5">
        <v>125761.53914146328</v>
      </c>
      <c r="CE4" s="5">
        <v>137141.39213993176</v>
      </c>
      <c r="CF4" s="5">
        <v>124122.50314984086</v>
      </c>
      <c r="CG4" s="5">
        <v>135861.20118109573</v>
      </c>
      <c r="CH4" s="5">
        <v>129070.69355771744</v>
      </c>
      <c r="CI4" s="5">
        <v>134549.2015545677</v>
      </c>
      <c r="CJ4" s="5">
        <v>127823.80606285429</v>
      </c>
      <c r="CK4" s="5">
        <v>127182.98253084013</v>
      </c>
      <c r="CL4" s="5">
        <v>138611.74249769462</v>
      </c>
      <c r="CM4" s="5">
        <v>113938.27653981181</v>
      </c>
      <c r="CN4" s="5">
        <v>137240.9728170537</v>
      </c>
      <c r="CO4" s="5">
        <v>124697.81515509381</v>
      </c>
      <c r="CP4" s="5">
        <v>118164.46070086129</v>
      </c>
      <c r="CQ4" s="5">
        <v>129321.21137498092</v>
      </c>
      <c r="CR4" s="5">
        <v>122857.94517384145</v>
      </c>
      <c r="CS4" s="4">
        <v>122233.93081740395</v>
      </c>
      <c r="CT4" s="5">
        <v>127423.36707495427</v>
      </c>
      <c r="CU4" s="5">
        <v>121007.23260593547</v>
      </c>
      <c r="CV4" s="5">
        <v>120413.3191036581</v>
      </c>
      <c r="CW4" s="5">
        <v>125496.38540098384</v>
      </c>
      <c r="CX4" s="5">
        <v>119178.01979892666</v>
      </c>
      <c r="CY4" s="5">
        <v>118579.47822118193</v>
      </c>
      <c r="CZ4" s="4">
        <v>129200.27381152952</v>
      </c>
      <c r="DA4" s="5">
        <v>106189.0686767608</v>
      </c>
      <c r="DB4" s="5">
        <v>122324.7277788889</v>
      </c>
      <c r="DC4" s="5">
        <v>116149.15798267242</v>
      </c>
      <c r="DD4" s="5">
        <v>110095.14217901656</v>
      </c>
      <c r="DE4" s="5">
        <v>120472.1316633341</v>
      </c>
      <c r="DF4" s="5">
        <v>119858.61701843819</v>
      </c>
      <c r="DG4" s="5">
        <v>108382.03762871632</v>
      </c>
      <c r="DH4" s="5">
        <v>118618.81973092837</v>
      </c>
      <c r="DI4" s="5">
        <v>117986.67017703191</v>
      </c>
      <c r="DJ4" s="5">
        <v>112027.49939015275</v>
      </c>
      <c r="DK4" s="5">
        <v>111446.50101903736</v>
      </c>
      <c r="DL4" s="5">
        <v>116126.27799361238</v>
      </c>
      <c r="DM4" s="5">
        <v>105024.30716285019</v>
      </c>
      <c r="DN4" s="5">
        <v>114908.75583203875</v>
      </c>
      <c r="DO4" s="5">
        <v>103499.34379884512</v>
      </c>
      <c r="DP4" s="5">
        <v>102994.13721802588</v>
      </c>
      <c r="DQ4" s="5">
        <v>117807.83147317612</v>
      </c>
      <c r="DR4" s="5">
        <v>114222.07161960426</v>
      </c>
      <c r="DS4" s="5">
        <v>103272.9180815406</v>
      </c>
      <c r="DT4" s="5">
        <v>113002.61302314028</v>
      </c>
      <c r="DU4" s="5">
        <v>107271.03056601192</v>
      </c>
      <c r="DV4" s="4">
        <v>111767.5982925674</v>
      </c>
      <c r="DW4" s="5">
        <v>106116.87862198295</v>
      </c>
      <c r="DX4" s="5">
        <v>105526.88289446398</v>
      </c>
      <c r="DY4" s="5">
        <v>104966.94626367923</v>
      </c>
      <c r="DZ4" s="5">
        <v>114326.55108970169</v>
      </c>
      <c r="EA4" s="4">
        <v>103805.0105392994</v>
      </c>
      <c r="EB4" s="5">
        <v>98376.819323967313</v>
      </c>
      <c r="EC4" s="5">
        <v>112535.17493657584</v>
      </c>
      <c r="ED4" s="5">
        <v>102225.89042368269</v>
      </c>
      <c r="EE4" s="5">
        <v>101691.21544883092</v>
      </c>
      <c r="EF4" s="5">
        <v>105993.59964331824</v>
      </c>
      <c r="EG4" s="5">
        <v>95843.966062714593</v>
      </c>
      <c r="EH4" s="5">
        <v>109646.05563142899</v>
      </c>
      <c r="EI4" s="5">
        <v>99597.384564397187</v>
      </c>
      <c r="EJ4" s="5">
        <v>99070.172199844688</v>
      </c>
      <c r="EK4" s="5">
        <v>98561.826433406153</v>
      </c>
      <c r="EL4" s="5">
        <v>98042.723012016839</v>
      </c>
      <c r="EM4" s="5">
        <v>97517.036292331701</v>
      </c>
      <c r="EN4" s="5">
        <v>97031.020784092543</v>
      </c>
      <c r="EO4" s="5">
        <v>101107.03541226825</v>
      </c>
      <c r="EP4" s="4">
        <v>96014.273428396846</v>
      </c>
      <c r="EQ4" s="5">
        <v>100048.09215909918</v>
      </c>
      <c r="ER4" s="5">
        <v>95009.227992130414</v>
      </c>
      <c r="ES4" s="5">
        <v>94495.053466648344</v>
      </c>
      <c r="ET4" s="5">
        <v>102944.93822820197</v>
      </c>
      <c r="EU4" s="4">
        <v>84588.937545629698</v>
      </c>
      <c r="EV4" s="5">
        <v>101849.3808824778</v>
      </c>
      <c r="EW4" s="5">
        <v>92506.769396849049</v>
      </c>
      <c r="EX4" s="5">
        <v>87627.011336570838</v>
      </c>
      <c r="EY4" s="5">
        <v>95508.83926878171</v>
      </c>
      <c r="EZ4" s="5">
        <v>86400.552161071959</v>
      </c>
      <c r="FA4" s="5">
        <v>90223.534624048523</v>
      </c>
      <c r="FB4" s="5">
        <v>94026.207411698459</v>
      </c>
      <c r="FC4" s="5">
        <v>93513.670628906708</v>
      </c>
      <c r="FD4" s="5">
        <v>84565.149615660644</v>
      </c>
      <c r="FE4" s="5">
        <v>92510.979671938869</v>
      </c>
      <c r="FF4" s="5">
        <v>92008.528916623749</v>
      </c>
      <c r="FG4" s="5">
        <v>83196.391473961034</v>
      </c>
      <c r="FH4" s="5">
        <v>95150.332975165613</v>
      </c>
      <c r="FI4" s="4">
        <v>82297.051232191079</v>
      </c>
      <c r="FJ4" s="5">
        <v>85939.727842827313</v>
      </c>
      <c r="FK4" s="5">
        <v>89533.292202560711</v>
      </c>
      <c r="FL4" s="5">
        <v>80987.553990354165</v>
      </c>
      <c r="FM4" s="5">
        <v>84566.353060901587</v>
      </c>
      <c r="FN4" s="5">
        <v>88118.123289322582</v>
      </c>
      <c r="FO4" s="5">
        <v>83643.98175814758</v>
      </c>
      <c r="FP4" s="4">
        <v>83197.788282903508</v>
      </c>
      <c r="FQ4" s="5">
        <v>86672.384546854926</v>
      </c>
      <c r="FR4" s="5">
        <v>82273.343353722652</v>
      </c>
      <c r="FS4" s="5">
        <v>81826.848564928616</v>
      </c>
      <c r="FT4" s="5">
        <v>89118.71930300862</v>
      </c>
      <c r="FU4" s="5">
        <v>73217.400294808846</v>
      </c>
      <c r="FV4" s="5">
        <v>84308.379916896782</v>
      </c>
      <c r="FW4" s="5">
        <v>19013834.057547621</v>
      </c>
    </row>
    <row r="5" spans="1:179" x14ac:dyDescent="0.2">
      <c r="A5">
        <v>3</v>
      </c>
      <c r="B5" t="s">
        <v>59</v>
      </c>
      <c r="G5" s="5"/>
      <c r="H5" s="5"/>
      <c r="I5" s="5"/>
      <c r="J5" s="5"/>
      <c r="K5" s="5"/>
      <c r="L5" s="5"/>
      <c r="M5" s="5"/>
      <c r="N5" s="5"/>
      <c r="O5" s="5"/>
      <c r="P5" s="5"/>
      <c r="Q5" s="4"/>
      <c r="R5" s="5"/>
      <c r="S5" s="5"/>
      <c r="T5" s="5"/>
      <c r="U5" s="5"/>
      <c r="V5" s="5"/>
      <c r="W5" s="5"/>
      <c r="X5" s="5"/>
      <c r="Y5" s="4"/>
      <c r="Z5" s="5"/>
      <c r="AA5" s="5"/>
      <c r="AB5" s="5"/>
      <c r="AC5" s="5"/>
      <c r="AD5" s="5"/>
      <c r="AE5" s="5"/>
      <c r="AF5" s="5"/>
      <c r="AG5" s="5"/>
      <c r="AH5" s="5"/>
      <c r="AI5" s="5"/>
      <c r="AJ5" s="4"/>
      <c r="AL5" s="5"/>
      <c r="AM5" s="5"/>
      <c r="AN5" s="5"/>
      <c r="AO5" s="5"/>
      <c r="AP5" s="5"/>
      <c r="AQ5" s="4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4"/>
      <c r="CV5" s="4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FW5" s="5"/>
    </row>
    <row r="6" spans="1:179" x14ac:dyDescent="0.2">
      <c r="B6" t="s">
        <v>8</v>
      </c>
      <c r="C6">
        <f t="shared" ref="C6:AH6" si="0">SUM(C3:C5)</f>
        <v>0</v>
      </c>
      <c r="D6">
        <f t="shared" si="0"/>
        <v>0</v>
      </c>
      <c r="E6">
        <f t="shared" si="0"/>
        <v>0</v>
      </c>
      <c r="F6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>
        <f t="shared" si="0"/>
        <v>0</v>
      </c>
      <c r="L6" s="5">
        <f t="shared" si="0"/>
        <v>0</v>
      </c>
      <c r="M6" s="5">
        <f t="shared" si="0"/>
        <v>8226.2887349979701</v>
      </c>
      <c r="N6" s="5">
        <f t="shared" si="0"/>
        <v>59771.374447188558</v>
      </c>
      <c r="O6" s="4">
        <f t="shared" si="0"/>
        <v>71089.380729748751</v>
      </c>
      <c r="P6" s="5">
        <f t="shared" si="0"/>
        <v>67641.738976891531</v>
      </c>
      <c r="Q6" s="5">
        <f t="shared" si="0"/>
        <v>88809.795455519139</v>
      </c>
      <c r="R6" s="5">
        <f t="shared" si="0"/>
        <v>96954.848540975581</v>
      </c>
      <c r="S6" s="5">
        <f t="shared" si="0"/>
        <v>79764.506534739354</v>
      </c>
      <c r="T6" s="5">
        <f t="shared" si="0"/>
        <v>30094.522622590535</v>
      </c>
      <c r="U6" s="5">
        <f t="shared" si="0"/>
        <v>27378.085532712346</v>
      </c>
      <c r="V6" s="5">
        <f t="shared" si="0"/>
        <v>25989.4786436594</v>
      </c>
      <c r="W6" s="5">
        <f t="shared" si="0"/>
        <v>134015.15627649659</v>
      </c>
      <c r="X6" s="5">
        <f t="shared" si="0"/>
        <v>121413.78049400526</v>
      </c>
      <c r="Y6" s="5">
        <f t="shared" si="0"/>
        <v>126969.27129137801</v>
      </c>
      <c r="Z6" s="5">
        <f t="shared" si="0"/>
        <v>132524.51785369427</v>
      </c>
      <c r="AA6" s="5">
        <f t="shared" si="0"/>
        <v>131997.05148333916</v>
      </c>
      <c r="AB6" s="5">
        <f t="shared" si="0"/>
        <v>119540.09259326992</v>
      </c>
      <c r="AC6" s="4">
        <f t="shared" si="0"/>
        <v>130954.39004081057</v>
      </c>
      <c r="AD6" s="4">
        <f t="shared" si="0"/>
        <v>130440.40508116658</v>
      </c>
      <c r="AE6" s="5">
        <f t="shared" si="0"/>
        <v>118096.06710969516</v>
      </c>
      <c r="AF6" s="5">
        <f t="shared" si="0"/>
        <v>134969.34459308322</v>
      </c>
      <c r="AG6" s="4">
        <f t="shared" si="0"/>
        <v>117129.08680108176</v>
      </c>
      <c r="AH6" s="5">
        <f t="shared" si="0"/>
        <v>122489.55284566872</v>
      </c>
      <c r="AI6" s="5">
        <f t="shared" ref="AI6:BN6" si="1">SUM(AI3:AI5)</f>
        <v>154529.71803661075</v>
      </c>
      <c r="AJ6" s="5">
        <f t="shared" si="1"/>
        <v>139944.69174873337</v>
      </c>
      <c r="AK6" s="5">
        <f t="shared" si="1"/>
        <v>146315.73847499007</v>
      </c>
      <c r="AL6" s="5">
        <f t="shared" si="1"/>
        <v>152646.55885427145</v>
      </c>
      <c r="AM6" s="5">
        <f t="shared" si="1"/>
        <v>145073.92709362667</v>
      </c>
      <c r="AN6" s="5">
        <f t="shared" si="1"/>
        <v>144472.89089443031</v>
      </c>
      <c r="AO6" s="5">
        <f t="shared" si="1"/>
        <v>150685.18128387054</v>
      </c>
      <c r="AP6" s="4">
        <f t="shared" si="1"/>
        <v>143206.94132643205</v>
      </c>
      <c r="AQ6" s="5">
        <f t="shared" si="1"/>
        <v>142587.64211873026</v>
      </c>
      <c r="AR6" s="5">
        <f t="shared" si="1"/>
        <v>155216.91921581808</v>
      </c>
      <c r="AS6" s="5">
        <f t="shared" si="1"/>
        <v>127865.2594007086</v>
      </c>
      <c r="AT6" s="5">
        <f t="shared" si="1"/>
        <v>147400.43007891992</v>
      </c>
      <c r="AU6" s="5">
        <f t="shared" si="1"/>
        <v>146767.86395984289</v>
      </c>
      <c r="AV6" s="4">
        <f t="shared" si="1"/>
        <v>139184.67111374563</v>
      </c>
      <c r="AW6" s="5">
        <f t="shared" si="1"/>
        <v>159357.98873631915</v>
      </c>
      <c r="AX6" s="5">
        <f t="shared" si="1"/>
        <v>152045.72386478883</v>
      </c>
      <c r="AY6" s="5">
        <f t="shared" si="1"/>
        <v>137628.90430911171</v>
      </c>
      <c r="AZ6" s="5">
        <f t="shared" si="1"/>
        <v>150437.88964182654</v>
      </c>
      <c r="BA6" s="5">
        <f t="shared" si="1"/>
        <v>142941.83629254636</v>
      </c>
      <c r="BB6" s="5">
        <f t="shared" si="1"/>
        <v>149078.02178315126</v>
      </c>
      <c r="BC6" s="5">
        <f t="shared" si="1"/>
        <v>141669.31977772011</v>
      </c>
      <c r="BD6" s="4">
        <f t="shared" si="1"/>
        <v>141011.62172621174</v>
      </c>
      <c r="BE6" s="4">
        <f t="shared" si="1"/>
        <v>140392.79478611099</v>
      </c>
      <c r="BF6" s="5">
        <f t="shared" si="1"/>
        <v>153053.28385231568</v>
      </c>
      <c r="BG6" s="4">
        <f t="shared" si="1"/>
        <v>139096.00185117649</v>
      </c>
      <c r="BH6" s="5">
        <f t="shared" si="1"/>
        <v>131914.88139621235</v>
      </c>
      <c r="BI6" s="5">
        <f t="shared" si="1"/>
        <v>150992.54557654823</v>
      </c>
      <c r="BJ6" s="5">
        <f t="shared" si="1"/>
        <v>137231.59936250612</v>
      </c>
      <c r="BK6" s="5">
        <f t="shared" si="1"/>
        <v>136588.72183813795</v>
      </c>
      <c r="BL6" s="5">
        <f t="shared" si="1"/>
        <v>142441.64021983274</v>
      </c>
      <c r="BM6" s="5">
        <f t="shared" si="1"/>
        <v>128863.83326088828</v>
      </c>
      <c r="BN6" s="5">
        <f t="shared" si="1"/>
        <v>147500.11466569258</v>
      </c>
      <c r="BO6" s="5">
        <f t="shared" ref="BO6:CT6" si="2">SUM(BO3:BO5)</f>
        <v>134044.48238284164</v>
      </c>
      <c r="BP6" s="5">
        <f t="shared" si="2"/>
        <v>133133.62852947906</v>
      </c>
      <c r="BQ6" s="5">
        <f t="shared" si="2"/>
        <v>132774.65433860422</v>
      </c>
      <c r="BR6" s="5">
        <f t="shared" si="2"/>
        <v>132138.84730918382</v>
      </c>
      <c r="BS6" s="5">
        <f t="shared" si="2"/>
        <v>139085.40648056587</v>
      </c>
      <c r="BT6" s="5">
        <f t="shared" si="2"/>
        <v>131884.89466289105</v>
      </c>
      <c r="BU6" s="5">
        <f t="shared" si="2"/>
        <v>150944.82315971289</v>
      </c>
      <c r="BV6" s="5">
        <f t="shared" si="2"/>
        <v>130646.42068508259</v>
      </c>
      <c r="BW6" s="5">
        <f t="shared" si="2"/>
        <v>143032.14476322883</v>
      </c>
      <c r="BX6" s="5">
        <f t="shared" si="2"/>
        <v>142379.7066113257</v>
      </c>
      <c r="BY6" s="5">
        <f t="shared" si="2"/>
        <v>128806.35641124657</v>
      </c>
      <c r="BZ6" s="5">
        <f t="shared" si="2"/>
        <v>147417.92728454105</v>
      </c>
      <c r="CA6" s="5">
        <f t="shared" si="2"/>
        <v>127584.94017637322</v>
      </c>
      <c r="CB6" s="5">
        <f t="shared" si="2"/>
        <v>139667.37511587082</v>
      </c>
      <c r="CC6" s="5">
        <f t="shared" si="2"/>
        <v>132692.53929222102</v>
      </c>
      <c r="CD6" s="5">
        <f t="shared" si="2"/>
        <v>125761.53914146328</v>
      </c>
      <c r="CE6" s="5">
        <f t="shared" si="2"/>
        <v>137141.39213993176</v>
      </c>
      <c r="CF6" s="5">
        <f t="shared" si="2"/>
        <v>124122.50314984086</v>
      </c>
      <c r="CG6" s="5">
        <f t="shared" si="2"/>
        <v>135861.20118109573</v>
      </c>
      <c r="CH6" s="5">
        <f t="shared" si="2"/>
        <v>129070.69355771744</v>
      </c>
      <c r="CI6" s="5">
        <f t="shared" si="2"/>
        <v>134549.2015545677</v>
      </c>
      <c r="CJ6" s="5">
        <f t="shared" si="2"/>
        <v>127823.80606285429</v>
      </c>
      <c r="CK6" s="4">
        <f t="shared" si="2"/>
        <v>127182.98253084013</v>
      </c>
      <c r="CL6" s="5">
        <f t="shared" si="2"/>
        <v>138611.74249769462</v>
      </c>
      <c r="CM6" s="5">
        <f t="shared" si="2"/>
        <v>113938.27653981181</v>
      </c>
      <c r="CN6" s="5">
        <f t="shared" si="2"/>
        <v>137240.9728170537</v>
      </c>
      <c r="CO6" s="5">
        <f t="shared" si="2"/>
        <v>124697.81515509381</v>
      </c>
      <c r="CP6" s="5">
        <f t="shared" si="2"/>
        <v>118164.46070086129</v>
      </c>
      <c r="CQ6" s="4">
        <f t="shared" si="2"/>
        <v>129321.21137498092</v>
      </c>
      <c r="CR6" s="5">
        <f t="shared" si="2"/>
        <v>122857.94517384145</v>
      </c>
      <c r="CS6" s="4">
        <f t="shared" si="2"/>
        <v>122233.93081740395</v>
      </c>
      <c r="CT6" s="5">
        <f t="shared" si="2"/>
        <v>127423.36707495427</v>
      </c>
      <c r="CU6" s="5">
        <f t="shared" ref="CU6:DZ6" si="3">SUM(CU3:CU5)</f>
        <v>121007.23260593547</v>
      </c>
      <c r="CV6" s="5">
        <f t="shared" si="3"/>
        <v>120413.3191036581</v>
      </c>
      <c r="CW6" s="5">
        <f t="shared" si="3"/>
        <v>125496.38540098384</v>
      </c>
      <c r="CX6" s="5">
        <f t="shared" si="3"/>
        <v>119178.01979892666</v>
      </c>
      <c r="CY6" s="5">
        <f t="shared" si="3"/>
        <v>118579.47822118193</v>
      </c>
      <c r="CZ6" s="5">
        <f t="shared" si="3"/>
        <v>129200.27381152952</v>
      </c>
      <c r="DA6" s="4">
        <f t="shared" si="3"/>
        <v>106189.0686767608</v>
      </c>
      <c r="DB6" s="5">
        <f t="shared" si="3"/>
        <v>122324.7277788889</v>
      </c>
      <c r="DC6" s="5">
        <f t="shared" si="3"/>
        <v>116149.15798267242</v>
      </c>
      <c r="DD6" s="5">
        <f t="shared" si="3"/>
        <v>110095.14217901656</v>
      </c>
      <c r="DE6" s="5">
        <f t="shared" si="3"/>
        <v>120472.1316633341</v>
      </c>
      <c r="DF6" s="5">
        <f t="shared" si="3"/>
        <v>119858.61701843819</v>
      </c>
      <c r="DG6" s="5">
        <f t="shared" si="3"/>
        <v>108382.03762871632</v>
      </c>
      <c r="DH6" s="5">
        <f t="shared" si="3"/>
        <v>118618.81973092837</v>
      </c>
      <c r="DI6" s="5">
        <f t="shared" si="3"/>
        <v>117986.67017703191</v>
      </c>
      <c r="DJ6" s="5">
        <f t="shared" si="3"/>
        <v>112027.49939015275</v>
      </c>
      <c r="DK6" s="5">
        <f t="shared" si="3"/>
        <v>111446.50101903736</v>
      </c>
      <c r="DL6" s="4">
        <f t="shared" si="3"/>
        <v>116126.27799361238</v>
      </c>
      <c r="DM6" s="5">
        <f t="shared" si="3"/>
        <v>105024.30716285019</v>
      </c>
      <c r="DN6" s="5">
        <f t="shared" si="3"/>
        <v>114908.75583203875</v>
      </c>
      <c r="DO6" s="5">
        <f t="shared" si="3"/>
        <v>103499.34379884512</v>
      </c>
      <c r="DP6" s="5">
        <f t="shared" si="3"/>
        <v>102994.13721802588</v>
      </c>
      <c r="DQ6" s="5">
        <f t="shared" si="3"/>
        <v>117807.83147317612</v>
      </c>
      <c r="DR6" s="5">
        <f t="shared" si="3"/>
        <v>114222.07161960426</v>
      </c>
      <c r="DS6" s="5">
        <f t="shared" si="3"/>
        <v>103272.9180815406</v>
      </c>
      <c r="DT6" s="5">
        <f t="shared" si="3"/>
        <v>113002.61302314028</v>
      </c>
      <c r="DU6" s="5">
        <f t="shared" si="3"/>
        <v>107271.03056601192</v>
      </c>
      <c r="DV6" s="5">
        <f t="shared" si="3"/>
        <v>111767.5982925674</v>
      </c>
      <c r="DW6" s="5">
        <f t="shared" si="3"/>
        <v>106116.87862198295</v>
      </c>
      <c r="DX6" s="5">
        <f t="shared" si="3"/>
        <v>105526.88289446398</v>
      </c>
      <c r="DY6" s="5">
        <f t="shared" si="3"/>
        <v>104966.94626367923</v>
      </c>
      <c r="DZ6" s="4">
        <f t="shared" si="3"/>
        <v>114326.55108970169</v>
      </c>
      <c r="EA6" s="4">
        <f t="shared" ref="EA6:FF6" si="4">SUM(EA3:EA5)</f>
        <v>103805.0105392994</v>
      </c>
      <c r="EB6" s="5">
        <f t="shared" si="4"/>
        <v>98376.819323967313</v>
      </c>
      <c r="EC6" s="5">
        <f t="shared" si="4"/>
        <v>112535.17493657584</v>
      </c>
      <c r="ED6" s="5">
        <f t="shared" si="4"/>
        <v>102225.89042368269</v>
      </c>
      <c r="EE6" s="5">
        <f t="shared" si="4"/>
        <v>101691.21544883092</v>
      </c>
      <c r="EF6" s="5">
        <f t="shared" si="4"/>
        <v>105993.59964331824</v>
      </c>
      <c r="EG6" s="5">
        <f t="shared" si="4"/>
        <v>95843.966062714593</v>
      </c>
      <c r="EH6" s="5">
        <f t="shared" si="4"/>
        <v>109646.05563142899</v>
      </c>
      <c r="EI6" s="5">
        <f t="shared" si="4"/>
        <v>99597.384564397187</v>
      </c>
      <c r="EJ6" s="5">
        <f t="shared" si="4"/>
        <v>99070.172199844688</v>
      </c>
      <c r="EK6" s="5">
        <f t="shared" si="4"/>
        <v>98561.826433406153</v>
      </c>
      <c r="EL6" s="5">
        <f t="shared" si="4"/>
        <v>98042.723012016839</v>
      </c>
      <c r="EM6" s="5">
        <f t="shared" si="4"/>
        <v>97517.036292331701</v>
      </c>
      <c r="EN6" s="5">
        <f t="shared" si="4"/>
        <v>97031.020784092543</v>
      </c>
      <c r="EO6" s="5">
        <f t="shared" si="4"/>
        <v>101107.03541226825</v>
      </c>
      <c r="EP6" s="4">
        <f t="shared" si="4"/>
        <v>96014.273428396846</v>
      </c>
      <c r="EQ6" s="5">
        <f t="shared" si="4"/>
        <v>100048.09215909918</v>
      </c>
      <c r="ER6" s="5">
        <f t="shared" si="4"/>
        <v>95009.227992130414</v>
      </c>
      <c r="ES6" s="5">
        <f t="shared" si="4"/>
        <v>94495.053466648344</v>
      </c>
      <c r="ET6" s="5">
        <f t="shared" si="4"/>
        <v>102944.93822820197</v>
      </c>
      <c r="EU6" s="4">
        <f t="shared" si="4"/>
        <v>84588.937545629698</v>
      </c>
      <c r="EV6" s="5">
        <f t="shared" si="4"/>
        <v>101849.3808824778</v>
      </c>
      <c r="EW6" s="5">
        <f t="shared" si="4"/>
        <v>92506.769396849049</v>
      </c>
      <c r="EX6" s="5">
        <f t="shared" si="4"/>
        <v>87627.011336570838</v>
      </c>
      <c r="EY6" s="5">
        <f t="shared" si="4"/>
        <v>95508.83926878171</v>
      </c>
      <c r="EZ6" s="5">
        <f t="shared" si="4"/>
        <v>86400.552161071959</v>
      </c>
      <c r="FA6" s="5">
        <f t="shared" si="4"/>
        <v>90223.534624048523</v>
      </c>
      <c r="FB6" s="5">
        <f t="shared" si="4"/>
        <v>94026.207411698459</v>
      </c>
      <c r="FC6" s="5">
        <f t="shared" si="4"/>
        <v>93513.670628906708</v>
      </c>
      <c r="FD6" s="5">
        <f t="shared" si="4"/>
        <v>84565.149615660644</v>
      </c>
      <c r="FE6" s="5">
        <f t="shared" si="4"/>
        <v>92510.979671938869</v>
      </c>
      <c r="FF6" s="5">
        <f t="shared" si="4"/>
        <v>92008.528916623749</v>
      </c>
      <c r="FG6" s="5">
        <f t="shared" ref="FG6:FV6" si="5">SUM(FG3:FG5)</f>
        <v>83196.391473961034</v>
      </c>
      <c r="FH6" s="5">
        <f t="shared" si="5"/>
        <v>95150.332975165613</v>
      </c>
      <c r="FI6" s="4">
        <f t="shared" si="5"/>
        <v>82297.051232191079</v>
      </c>
      <c r="FJ6" s="5">
        <f t="shared" si="5"/>
        <v>85939.727842827313</v>
      </c>
      <c r="FK6" s="5">
        <f t="shared" si="5"/>
        <v>89533.292202560711</v>
      </c>
      <c r="FL6" s="5">
        <f t="shared" si="5"/>
        <v>80987.553990354165</v>
      </c>
      <c r="FM6" s="5">
        <f t="shared" si="5"/>
        <v>84566.353060901587</v>
      </c>
      <c r="FN6" s="5">
        <f t="shared" si="5"/>
        <v>88118.123289322582</v>
      </c>
      <c r="FO6" s="5">
        <f t="shared" si="5"/>
        <v>83643.98175814758</v>
      </c>
      <c r="FP6" s="4">
        <f t="shared" si="5"/>
        <v>83197.788282903508</v>
      </c>
      <c r="FQ6" s="5">
        <f t="shared" si="5"/>
        <v>86672.384546854926</v>
      </c>
      <c r="FR6" s="5">
        <f t="shared" si="5"/>
        <v>82273.343353722652</v>
      </c>
      <c r="FS6" s="5">
        <f t="shared" si="5"/>
        <v>81826.848564928616</v>
      </c>
      <c r="FT6" s="5">
        <f t="shared" si="5"/>
        <v>89118.71930300862</v>
      </c>
      <c r="FU6" s="5">
        <f t="shared" si="5"/>
        <v>73217.400294808846</v>
      </c>
      <c r="FV6" s="5">
        <f t="shared" si="5"/>
        <v>84308.379916896782</v>
      </c>
      <c r="FW6" s="5">
        <f>SUM(FW3:FW5)</f>
        <v>19013834.057547621</v>
      </c>
    </row>
    <row r="7" spans="1:179" x14ac:dyDescent="0.2">
      <c r="G7" s="5"/>
      <c r="H7" s="5"/>
      <c r="I7" s="5"/>
      <c r="J7" s="5"/>
      <c r="K7" s="4"/>
      <c r="L7" s="5"/>
      <c r="M7" s="5"/>
      <c r="N7" s="5"/>
      <c r="O7" s="5"/>
      <c r="P7" s="5"/>
      <c r="Q7" s="4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4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4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4"/>
      <c r="CH7" s="5"/>
      <c r="CI7" s="5"/>
      <c r="CJ7" s="5"/>
      <c r="CK7" s="5"/>
      <c r="CL7" s="5"/>
      <c r="CM7" s="5"/>
      <c r="CN7" s="4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4"/>
      <c r="DG7" s="5"/>
      <c r="DH7" s="5"/>
      <c r="FW7" s="5"/>
    </row>
    <row r="8" spans="1:179" x14ac:dyDescent="0.2">
      <c r="G8" s="4"/>
      <c r="H8" s="4"/>
      <c r="I8" s="5"/>
      <c r="J8" s="5"/>
      <c r="K8" s="5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4"/>
      <c r="X8" s="5"/>
      <c r="Y8" s="5"/>
      <c r="Z8" s="5"/>
      <c r="AA8" s="5"/>
      <c r="AB8" s="4"/>
      <c r="AC8" s="5"/>
      <c r="AD8" s="4"/>
      <c r="AE8" s="5"/>
      <c r="AF8" s="5"/>
      <c r="AG8" s="5"/>
      <c r="AH8" s="5"/>
      <c r="AI8" s="5"/>
      <c r="AJ8" s="5"/>
      <c r="AK8" s="5"/>
      <c r="AL8" s="5"/>
      <c r="AM8" s="5"/>
      <c r="AN8" s="5"/>
      <c r="AO8" s="4"/>
      <c r="AP8" s="5"/>
      <c r="AQ8" s="5"/>
      <c r="AR8" s="5"/>
      <c r="AS8" s="5"/>
      <c r="AT8" s="5"/>
      <c r="AU8" s="5"/>
      <c r="AV8" s="5"/>
      <c r="AW8" s="4"/>
      <c r="AX8" s="5"/>
      <c r="AY8" s="5"/>
      <c r="AZ8" s="5"/>
      <c r="BA8" s="5"/>
      <c r="BB8" s="5"/>
      <c r="BC8" s="5"/>
      <c r="BD8" s="5"/>
      <c r="BE8" s="5"/>
      <c r="BF8" s="5"/>
      <c r="BG8" s="4"/>
      <c r="BH8" s="5"/>
      <c r="BI8" s="5"/>
      <c r="BJ8" s="5"/>
      <c r="BK8" s="5"/>
      <c r="BL8" s="5"/>
      <c r="BM8" s="5"/>
      <c r="BN8" s="5"/>
      <c r="BO8" s="5"/>
      <c r="BP8" s="5"/>
      <c r="BQ8" s="5"/>
      <c r="BR8" s="4"/>
      <c r="BS8" s="5"/>
      <c r="BT8" s="5"/>
      <c r="BU8" s="5"/>
      <c r="BV8" s="5"/>
      <c r="BW8" s="5"/>
      <c r="BX8" s="5"/>
      <c r="CB8" s="5"/>
      <c r="CC8" s="5"/>
      <c r="CD8" s="5"/>
      <c r="CE8" s="5"/>
      <c r="CF8" s="5"/>
      <c r="CG8" s="5"/>
      <c r="CH8" s="5"/>
      <c r="CI8" s="5"/>
      <c r="CJ8" s="5"/>
      <c r="CN8" s="5"/>
      <c r="CO8" s="5"/>
      <c r="CP8" s="5"/>
      <c r="CQ8" s="5"/>
      <c r="CR8" s="4"/>
      <c r="CS8" s="5"/>
      <c r="CT8" s="5"/>
      <c r="CU8" s="5"/>
      <c r="CV8" s="5"/>
      <c r="CZ8" s="5"/>
      <c r="DA8" s="5"/>
      <c r="DB8" s="5"/>
      <c r="DC8" s="5"/>
      <c r="DD8" s="5"/>
      <c r="DE8" s="4"/>
      <c r="DF8" s="5"/>
      <c r="DG8" s="5"/>
      <c r="DH8" s="5"/>
      <c r="DI8" s="5"/>
      <c r="DJ8" s="5"/>
      <c r="DK8" s="5"/>
      <c r="DL8" s="5"/>
      <c r="DM8" s="5"/>
      <c r="DN8" s="5"/>
      <c r="FW8" s="5"/>
    </row>
    <row r="9" spans="1:179" x14ac:dyDescent="0.2">
      <c r="G9" s="5"/>
      <c r="H9" s="5"/>
      <c r="I9" s="5"/>
      <c r="J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4"/>
      <c r="AJ9" s="5"/>
      <c r="AK9" s="5"/>
      <c r="AL9" s="5"/>
      <c r="AM9" s="5"/>
      <c r="AN9" s="5"/>
      <c r="AO9" s="5"/>
      <c r="AP9" s="5"/>
      <c r="AQ9" s="5"/>
      <c r="FW9" s="5"/>
    </row>
    <row r="12" spans="1:179" x14ac:dyDescent="0.2">
      <c r="A12" t="s">
        <v>9</v>
      </c>
    </row>
    <row r="13" spans="1:179" x14ac:dyDescent="0.2">
      <c r="C13" s="1"/>
      <c r="D13" s="1"/>
      <c r="E13" s="1"/>
      <c r="F13" s="1"/>
      <c r="G13" s="1">
        <v>36770</v>
      </c>
      <c r="H13" s="1">
        <v>36800</v>
      </c>
      <c r="I13" s="1">
        <v>36831</v>
      </c>
      <c r="J13" s="1">
        <v>36861</v>
      </c>
      <c r="K13" s="1">
        <v>36892</v>
      </c>
      <c r="L13" s="1">
        <v>36923</v>
      </c>
      <c r="M13" s="1">
        <v>36951</v>
      </c>
      <c r="N13" s="1">
        <v>36982</v>
      </c>
      <c r="O13" s="1">
        <v>37012</v>
      </c>
      <c r="P13" s="1">
        <v>37043</v>
      </c>
      <c r="Q13" s="1">
        <v>37073</v>
      </c>
      <c r="R13" s="1">
        <v>37104</v>
      </c>
      <c r="S13" s="1">
        <v>37135</v>
      </c>
      <c r="T13" s="1">
        <v>37165</v>
      </c>
      <c r="U13" s="1">
        <v>37196</v>
      </c>
      <c r="V13" s="1">
        <v>37226</v>
      </c>
      <c r="W13" s="1">
        <v>37257</v>
      </c>
      <c r="X13" s="1">
        <v>37288</v>
      </c>
      <c r="Y13" s="1">
        <v>37316</v>
      </c>
      <c r="Z13" s="1">
        <v>37347</v>
      </c>
      <c r="AA13" s="1">
        <v>37377</v>
      </c>
      <c r="AB13" s="1">
        <v>37408</v>
      </c>
      <c r="AC13" s="1">
        <v>37438</v>
      </c>
      <c r="AD13" s="1">
        <v>37469</v>
      </c>
      <c r="AE13" s="1">
        <v>37500</v>
      </c>
      <c r="AF13" s="1">
        <v>37530</v>
      </c>
      <c r="AG13" s="1">
        <v>37561</v>
      </c>
      <c r="AH13" s="1">
        <v>37591</v>
      </c>
      <c r="AI13" s="1">
        <v>37622</v>
      </c>
      <c r="AJ13" s="1">
        <v>37653</v>
      </c>
      <c r="AK13" s="1">
        <v>37681</v>
      </c>
      <c r="AL13" s="1">
        <v>37712</v>
      </c>
      <c r="AM13" s="1">
        <v>37742</v>
      </c>
      <c r="AN13" s="1">
        <v>37773</v>
      </c>
      <c r="AO13" s="1">
        <v>37803</v>
      </c>
      <c r="AP13" s="1">
        <v>37834</v>
      </c>
      <c r="AQ13" s="1">
        <v>37865</v>
      </c>
      <c r="AR13" s="1">
        <v>37895</v>
      </c>
      <c r="AS13" s="1">
        <v>37926</v>
      </c>
      <c r="AT13" s="1">
        <v>37956</v>
      </c>
      <c r="AU13" s="1">
        <v>37987</v>
      </c>
      <c r="AV13" s="1">
        <v>38018</v>
      </c>
      <c r="AW13" s="1">
        <v>38047</v>
      </c>
      <c r="AX13" s="1">
        <v>38078</v>
      </c>
      <c r="AY13" s="1">
        <v>38108</v>
      </c>
      <c r="AZ13" s="1">
        <v>38139</v>
      </c>
      <c r="BA13" s="1">
        <v>38169</v>
      </c>
      <c r="BB13" s="1">
        <v>38200</v>
      </c>
      <c r="BC13" s="1">
        <v>38231</v>
      </c>
      <c r="BD13" s="1">
        <v>38261</v>
      </c>
      <c r="BE13" s="1">
        <v>38292</v>
      </c>
      <c r="BF13" s="1">
        <v>38322</v>
      </c>
      <c r="BG13" s="1">
        <v>38353</v>
      </c>
      <c r="BH13" s="1">
        <v>38384</v>
      </c>
      <c r="BI13" s="1">
        <v>38412</v>
      </c>
      <c r="BJ13" s="1">
        <v>38443</v>
      </c>
      <c r="BK13" s="1">
        <v>38473</v>
      </c>
      <c r="BL13" s="1">
        <v>38504</v>
      </c>
      <c r="BM13" s="1">
        <v>38534</v>
      </c>
      <c r="BN13" s="1">
        <v>38565</v>
      </c>
      <c r="BO13" s="1">
        <v>38596</v>
      </c>
      <c r="BP13" s="1">
        <v>38626</v>
      </c>
      <c r="BQ13" s="1">
        <v>38657</v>
      </c>
      <c r="BR13" s="1">
        <v>38687</v>
      </c>
      <c r="BS13" s="1">
        <v>38718</v>
      </c>
      <c r="BT13" s="1">
        <v>38749</v>
      </c>
      <c r="BU13" s="1">
        <v>38777</v>
      </c>
      <c r="BV13" s="1">
        <v>38808</v>
      </c>
      <c r="BW13" s="1">
        <v>38838</v>
      </c>
      <c r="BX13" s="1">
        <v>38869</v>
      </c>
      <c r="BY13" s="1">
        <v>38899</v>
      </c>
      <c r="BZ13" s="1">
        <v>38930</v>
      </c>
      <c r="CA13" s="1">
        <v>38961</v>
      </c>
      <c r="CB13" s="1">
        <v>38991</v>
      </c>
      <c r="CC13" s="1">
        <v>39022</v>
      </c>
      <c r="CD13" s="1">
        <v>39052</v>
      </c>
      <c r="CE13" s="1">
        <v>39083</v>
      </c>
      <c r="CF13" s="1">
        <v>39114</v>
      </c>
      <c r="CG13" s="1">
        <v>39142</v>
      </c>
      <c r="CH13" s="1">
        <v>39173</v>
      </c>
      <c r="CI13" s="1">
        <v>39203</v>
      </c>
      <c r="CJ13" s="1">
        <v>39234</v>
      </c>
      <c r="CK13" s="1">
        <v>39264</v>
      </c>
      <c r="CL13" s="1">
        <v>39295</v>
      </c>
      <c r="CM13" s="1">
        <v>39326</v>
      </c>
      <c r="CN13" s="1">
        <v>39356</v>
      </c>
      <c r="CO13" s="1">
        <v>39387</v>
      </c>
      <c r="CP13" s="1">
        <v>39417</v>
      </c>
      <c r="CQ13" s="1">
        <v>39448</v>
      </c>
      <c r="CR13" s="1">
        <v>39479</v>
      </c>
      <c r="CS13" s="1">
        <v>39508</v>
      </c>
      <c r="CT13" s="1">
        <v>39539</v>
      </c>
      <c r="CU13" s="1">
        <v>39569</v>
      </c>
      <c r="CV13" s="1">
        <v>39600</v>
      </c>
      <c r="CW13" s="1">
        <v>39630</v>
      </c>
      <c r="CX13" s="1">
        <v>39661</v>
      </c>
      <c r="CY13" s="1">
        <v>39692</v>
      </c>
      <c r="CZ13" s="1">
        <v>39722</v>
      </c>
      <c r="DA13" s="1">
        <v>39753</v>
      </c>
      <c r="DB13" s="1">
        <v>39783</v>
      </c>
      <c r="DC13" s="1">
        <v>39814</v>
      </c>
      <c r="DD13" s="1">
        <v>39845</v>
      </c>
      <c r="DE13" s="1">
        <v>39873</v>
      </c>
      <c r="DF13" s="1">
        <v>39904</v>
      </c>
      <c r="DG13" s="1">
        <v>39934</v>
      </c>
      <c r="DH13" s="1">
        <v>39965</v>
      </c>
      <c r="DI13" s="1">
        <v>39995</v>
      </c>
      <c r="DJ13" s="1">
        <v>40026</v>
      </c>
      <c r="DK13" s="1">
        <v>40057</v>
      </c>
      <c r="DL13" s="1">
        <v>40087</v>
      </c>
      <c r="DM13" s="1">
        <v>40118</v>
      </c>
      <c r="DN13" s="1">
        <v>40148</v>
      </c>
      <c r="DO13" s="1">
        <v>40179</v>
      </c>
      <c r="DP13" s="1">
        <v>40210</v>
      </c>
      <c r="DQ13" s="1">
        <v>40238</v>
      </c>
      <c r="DR13" s="1">
        <v>40269</v>
      </c>
      <c r="DS13" s="1">
        <v>40299</v>
      </c>
      <c r="DT13" s="1">
        <v>40330</v>
      </c>
      <c r="DU13" s="1">
        <v>40360</v>
      </c>
      <c r="DV13" s="1">
        <v>40391</v>
      </c>
      <c r="DW13" s="1">
        <v>40422</v>
      </c>
      <c r="DX13" s="1">
        <v>40452</v>
      </c>
      <c r="DY13" s="1">
        <v>40483</v>
      </c>
      <c r="DZ13" s="1">
        <v>40513</v>
      </c>
      <c r="EA13" s="1">
        <v>40544</v>
      </c>
      <c r="EB13" s="1">
        <v>40575</v>
      </c>
      <c r="EC13" s="1">
        <v>40603</v>
      </c>
      <c r="ED13" s="1">
        <v>40634</v>
      </c>
      <c r="EE13" s="1">
        <v>40664</v>
      </c>
      <c r="EF13" s="1">
        <v>40695</v>
      </c>
      <c r="EG13" s="1">
        <v>40725</v>
      </c>
      <c r="EH13" s="1">
        <v>40756</v>
      </c>
      <c r="EI13" s="1">
        <v>40787</v>
      </c>
      <c r="EJ13" s="1">
        <v>40817</v>
      </c>
      <c r="EK13" s="1">
        <v>40848</v>
      </c>
      <c r="EL13" s="1">
        <v>40878</v>
      </c>
      <c r="EM13" s="1">
        <v>40909</v>
      </c>
      <c r="EN13" s="1">
        <v>40940</v>
      </c>
      <c r="EO13" s="1">
        <v>40969</v>
      </c>
      <c r="EP13" s="1">
        <v>41000</v>
      </c>
      <c r="EQ13" s="1">
        <v>41030</v>
      </c>
      <c r="ER13" s="1">
        <v>41061</v>
      </c>
      <c r="ES13" s="1">
        <v>41091</v>
      </c>
      <c r="ET13" s="1">
        <v>41122</v>
      </c>
      <c r="EU13" s="1">
        <v>41153</v>
      </c>
      <c r="EV13" s="1">
        <v>41183</v>
      </c>
      <c r="EW13" s="1">
        <v>41214</v>
      </c>
      <c r="EX13" s="1">
        <v>41244</v>
      </c>
      <c r="EY13" s="1">
        <v>41275</v>
      </c>
      <c r="EZ13" s="1">
        <v>41306</v>
      </c>
      <c r="FA13" s="1">
        <v>41334</v>
      </c>
      <c r="FB13" s="1">
        <v>41365</v>
      </c>
      <c r="FC13" s="1">
        <v>41395</v>
      </c>
      <c r="FD13" s="1">
        <v>41426</v>
      </c>
      <c r="FE13" s="1">
        <v>41456</v>
      </c>
      <c r="FF13" s="1">
        <v>41487</v>
      </c>
      <c r="FG13" s="1">
        <v>41518</v>
      </c>
      <c r="FH13" s="1">
        <v>41548</v>
      </c>
      <c r="FI13" s="1">
        <v>41579</v>
      </c>
      <c r="FJ13" s="1">
        <v>41609</v>
      </c>
      <c r="FK13" s="1">
        <v>41640</v>
      </c>
      <c r="FL13" s="1">
        <v>41671</v>
      </c>
      <c r="FM13" s="1">
        <v>41699</v>
      </c>
      <c r="FN13" s="1">
        <v>41730</v>
      </c>
      <c r="FO13" s="1">
        <v>41760</v>
      </c>
      <c r="FP13" s="1">
        <v>41791</v>
      </c>
      <c r="FQ13" s="1">
        <v>41821</v>
      </c>
      <c r="FR13" s="1">
        <v>41852</v>
      </c>
      <c r="FS13" s="1">
        <v>41883</v>
      </c>
      <c r="FT13" s="1">
        <v>41913</v>
      </c>
      <c r="FU13" s="1">
        <v>41944</v>
      </c>
      <c r="FV13" s="1">
        <v>41974</v>
      </c>
    </row>
    <row r="14" spans="1:179" x14ac:dyDescent="0.2">
      <c r="B14" t="s">
        <v>0</v>
      </c>
      <c r="G14" t="s">
        <v>36</v>
      </c>
      <c r="H14" t="s">
        <v>36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 t="s">
        <v>36</v>
      </c>
      <c r="Q14" t="s">
        <v>36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  <c r="AA14" t="s">
        <v>36</v>
      </c>
      <c r="AB14" t="s">
        <v>36</v>
      </c>
      <c r="AC14" t="s">
        <v>36</v>
      </c>
      <c r="AD14" t="s">
        <v>36</v>
      </c>
      <c r="AE14" t="s">
        <v>36</v>
      </c>
      <c r="AF14" t="s">
        <v>36</v>
      </c>
      <c r="AG14" t="s">
        <v>36</v>
      </c>
      <c r="AH14" t="s">
        <v>36</v>
      </c>
      <c r="AI14" t="s">
        <v>36</v>
      </c>
      <c r="AJ14" t="s">
        <v>36</v>
      </c>
      <c r="AK14" t="s">
        <v>36</v>
      </c>
      <c r="AL14" t="s">
        <v>36</v>
      </c>
      <c r="AM14" t="s">
        <v>36</v>
      </c>
      <c r="AN14" t="s">
        <v>36</v>
      </c>
      <c r="AO14" t="s">
        <v>36</v>
      </c>
      <c r="AP14" t="s">
        <v>36</v>
      </c>
      <c r="AQ14" t="s">
        <v>36</v>
      </c>
      <c r="AR14" t="s">
        <v>36</v>
      </c>
      <c r="AS14" t="s">
        <v>36</v>
      </c>
      <c r="AT14" t="s">
        <v>36</v>
      </c>
      <c r="AU14" t="s">
        <v>36</v>
      </c>
      <c r="AV14" t="s">
        <v>36</v>
      </c>
      <c r="AW14" t="s">
        <v>36</v>
      </c>
      <c r="AX14" t="s">
        <v>36</v>
      </c>
      <c r="AY14" t="s">
        <v>36</v>
      </c>
      <c r="AZ14" t="s">
        <v>36</v>
      </c>
      <c r="BA14" t="s">
        <v>36</v>
      </c>
      <c r="BB14" t="s">
        <v>36</v>
      </c>
      <c r="BC14" t="s">
        <v>36</v>
      </c>
      <c r="BD14" t="s">
        <v>36</v>
      </c>
      <c r="BE14" t="s">
        <v>36</v>
      </c>
      <c r="BF14" t="s">
        <v>36</v>
      </c>
      <c r="BG14" t="s">
        <v>36</v>
      </c>
      <c r="BH14" t="s">
        <v>36</v>
      </c>
      <c r="BI14" t="s">
        <v>36</v>
      </c>
      <c r="BJ14" t="s">
        <v>36</v>
      </c>
      <c r="BK14" t="s">
        <v>36</v>
      </c>
      <c r="BL14" t="s">
        <v>36</v>
      </c>
      <c r="BM14" t="s">
        <v>36</v>
      </c>
      <c r="BN14" t="s">
        <v>36</v>
      </c>
      <c r="BO14" t="s">
        <v>36</v>
      </c>
      <c r="BP14" t="s">
        <v>36</v>
      </c>
      <c r="BQ14" t="s">
        <v>36</v>
      </c>
      <c r="BR14" t="s">
        <v>36</v>
      </c>
      <c r="BS14" t="s">
        <v>36</v>
      </c>
      <c r="BT14" t="s">
        <v>36</v>
      </c>
      <c r="BU14" t="s">
        <v>36</v>
      </c>
      <c r="BV14" t="s">
        <v>36</v>
      </c>
      <c r="BW14" t="s">
        <v>36</v>
      </c>
      <c r="BX14" t="s">
        <v>36</v>
      </c>
      <c r="BY14" t="s">
        <v>36</v>
      </c>
      <c r="BZ14" t="s">
        <v>36</v>
      </c>
      <c r="CA14" t="s">
        <v>36</v>
      </c>
      <c r="CB14" t="s">
        <v>36</v>
      </c>
      <c r="CC14" t="s">
        <v>36</v>
      </c>
      <c r="CD14" t="s">
        <v>36</v>
      </c>
      <c r="CE14" t="s">
        <v>36</v>
      </c>
      <c r="CF14" t="s">
        <v>36</v>
      </c>
      <c r="CG14" t="s">
        <v>36</v>
      </c>
      <c r="CH14" t="s">
        <v>36</v>
      </c>
      <c r="CI14" t="s">
        <v>36</v>
      </c>
      <c r="CJ14" t="s">
        <v>36</v>
      </c>
      <c r="CK14" t="s">
        <v>36</v>
      </c>
      <c r="CL14" t="s">
        <v>36</v>
      </c>
      <c r="CM14" t="s">
        <v>36</v>
      </c>
      <c r="CN14" t="s">
        <v>36</v>
      </c>
      <c r="CO14" t="s">
        <v>36</v>
      </c>
      <c r="CP14" t="s">
        <v>36</v>
      </c>
      <c r="CQ14" t="s">
        <v>36</v>
      </c>
      <c r="CR14" t="s">
        <v>36</v>
      </c>
      <c r="CS14" t="s">
        <v>36</v>
      </c>
      <c r="CT14" t="s">
        <v>36</v>
      </c>
      <c r="CU14" t="s">
        <v>36</v>
      </c>
      <c r="CV14" t="s">
        <v>36</v>
      </c>
      <c r="CW14" t="s">
        <v>36</v>
      </c>
      <c r="CX14" t="s">
        <v>36</v>
      </c>
      <c r="CY14" t="s">
        <v>36</v>
      </c>
      <c r="CZ14" t="s">
        <v>36</v>
      </c>
      <c r="DA14" t="s">
        <v>36</v>
      </c>
      <c r="DB14" t="s">
        <v>36</v>
      </c>
      <c r="DC14" t="s">
        <v>36</v>
      </c>
      <c r="DD14" t="s">
        <v>36</v>
      </c>
      <c r="DE14" t="s">
        <v>36</v>
      </c>
      <c r="DF14" t="s">
        <v>36</v>
      </c>
      <c r="DG14" t="s">
        <v>36</v>
      </c>
      <c r="DH14" t="s">
        <v>36</v>
      </c>
      <c r="DI14" t="s">
        <v>36</v>
      </c>
      <c r="DJ14" t="s">
        <v>36</v>
      </c>
      <c r="DK14" t="s">
        <v>36</v>
      </c>
      <c r="DL14" t="s">
        <v>36</v>
      </c>
      <c r="DM14" t="s">
        <v>36</v>
      </c>
      <c r="DN14" t="s">
        <v>36</v>
      </c>
      <c r="DO14" t="s">
        <v>36</v>
      </c>
      <c r="DP14" t="s">
        <v>36</v>
      </c>
      <c r="DQ14" t="s">
        <v>36</v>
      </c>
      <c r="DR14" t="s">
        <v>36</v>
      </c>
      <c r="DS14" t="s">
        <v>36</v>
      </c>
      <c r="DT14" t="s">
        <v>36</v>
      </c>
      <c r="DU14" t="s">
        <v>36</v>
      </c>
      <c r="DV14" t="s">
        <v>36</v>
      </c>
      <c r="DW14" t="s">
        <v>36</v>
      </c>
      <c r="DX14" t="s">
        <v>36</v>
      </c>
      <c r="DY14" t="s">
        <v>36</v>
      </c>
      <c r="DZ14" t="s">
        <v>36</v>
      </c>
      <c r="EA14" t="s">
        <v>36</v>
      </c>
      <c r="EB14" t="s">
        <v>36</v>
      </c>
      <c r="EC14" t="s">
        <v>36</v>
      </c>
      <c r="ED14" t="s">
        <v>36</v>
      </c>
      <c r="EE14" t="s">
        <v>36</v>
      </c>
      <c r="EF14" t="s">
        <v>36</v>
      </c>
      <c r="EG14" t="s">
        <v>36</v>
      </c>
      <c r="EH14" t="s">
        <v>36</v>
      </c>
      <c r="EI14" t="s">
        <v>36</v>
      </c>
      <c r="EJ14" t="s">
        <v>36</v>
      </c>
      <c r="EK14" t="s">
        <v>36</v>
      </c>
      <c r="EL14" t="s">
        <v>36</v>
      </c>
      <c r="EM14" t="s">
        <v>36</v>
      </c>
      <c r="EN14" t="s">
        <v>36</v>
      </c>
      <c r="EO14" t="s">
        <v>36</v>
      </c>
      <c r="EP14" t="s">
        <v>36</v>
      </c>
      <c r="EQ14" t="s">
        <v>36</v>
      </c>
      <c r="ER14" t="s">
        <v>36</v>
      </c>
      <c r="ES14" t="s">
        <v>36</v>
      </c>
      <c r="ET14" t="s">
        <v>36</v>
      </c>
      <c r="EU14" t="s">
        <v>36</v>
      </c>
      <c r="EV14" t="s">
        <v>36</v>
      </c>
      <c r="EW14" t="s">
        <v>36</v>
      </c>
      <c r="EX14" t="s">
        <v>36</v>
      </c>
      <c r="EY14" t="s">
        <v>36</v>
      </c>
      <c r="EZ14" t="s">
        <v>36</v>
      </c>
      <c r="FA14" t="s">
        <v>36</v>
      </c>
      <c r="FB14" t="s">
        <v>36</v>
      </c>
      <c r="FC14" t="s">
        <v>36</v>
      </c>
      <c r="FD14" t="s">
        <v>36</v>
      </c>
      <c r="FE14" t="s">
        <v>36</v>
      </c>
      <c r="FF14" t="s">
        <v>36</v>
      </c>
      <c r="FG14" t="s">
        <v>36</v>
      </c>
      <c r="FH14" t="s">
        <v>36</v>
      </c>
      <c r="FI14" t="s">
        <v>36</v>
      </c>
      <c r="FJ14" t="s">
        <v>36</v>
      </c>
      <c r="FK14" t="s">
        <v>36</v>
      </c>
      <c r="FL14" t="s">
        <v>36</v>
      </c>
      <c r="FM14" t="s">
        <v>36</v>
      </c>
      <c r="FN14" t="s">
        <v>36</v>
      </c>
      <c r="FO14" t="s">
        <v>36</v>
      </c>
      <c r="FP14" t="s">
        <v>36</v>
      </c>
      <c r="FQ14" t="s">
        <v>36</v>
      </c>
      <c r="FR14" t="s">
        <v>36</v>
      </c>
      <c r="FS14" t="s">
        <v>36</v>
      </c>
      <c r="FT14" t="s">
        <v>36</v>
      </c>
      <c r="FU14" t="s">
        <v>36</v>
      </c>
      <c r="FV14" t="s">
        <v>36</v>
      </c>
      <c r="FW14" t="s">
        <v>2</v>
      </c>
    </row>
    <row r="15" spans="1:179" x14ac:dyDescent="0.2">
      <c r="A15">
        <v>1</v>
      </c>
      <c r="B15" t="s">
        <v>3</v>
      </c>
      <c r="G15" s="5"/>
      <c r="H15" s="5"/>
      <c r="I15" s="5"/>
      <c r="J15" s="5"/>
      <c r="K15" s="5"/>
      <c r="L15" s="5"/>
      <c r="M15" s="4"/>
      <c r="N15" s="5"/>
      <c r="O15" s="5"/>
      <c r="P15" s="5"/>
      <c r="Q15" s="5"/>
      <c r="R15" s="4"/>
      <c r="S15" s="5"/>
      <c r="T15" s="5"/>
      <c r="U15" s="5"/>
      <c r="V15" s="5"/>
      <c r="Y15" s="5"/>
      <c r="Z15" s="5"/>
      <c r="AA15" s="5"/>
      <c r="AB15" s="5"/>
      <c r="AC15" s="5"/>
      <c r="AD15" s="5"/>
      <c r="AE15" s="5"/>
      <c r="AI15" s="5"/>
      <c r="AJ15" s="5"/>
      <c r="AK15" s="5"/>
      <c r="AL15" s="5"/>
      <c r="AM15" s="5"/>
      <c r="AN15" s="5"/>
      <c r="AO15" s="5"/>
      <c r="AP15" s="4"/>
      <c r="AQ15" s="5"/>
      <c r="AR15" s="5"/>
      <c r="AS15" s="5"/>
      <c r="AT15" s="5"/>
      <c r="AU15" s="4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4"/>
      <c r="BQ15" s="5"/>
      <c r="BR15" s="5"/>
      <c r="BS15" s="4"/>
      <c r="BT15" s="5"/>
      <c r="BU15" s="5"/>
      <c r="BV15" s="5"/>
      <c r="BW15" s="5"/>
      <c r="BX15" s="5"/>
      <c r="BY15" s="5"/>
      <c r="BZ15" s="4"/>
      <c r="CA15" s="5"/>
      <c r="CB15" s="5"/>
      <c r="CC15" s="5"/>
      <c r="CD15" s="4"/>
      <c r="CE15" s="5"/>
      <c r="CF15" s="4"/>
      <c r="CG15" s="5"/>
      <c r="CH15" s="5"/>
      <c r="CI15" s="5"/>
      <c r="CJ15" s="5"/>
      <c r="CK15" s="4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4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4"/>
      <c r="DQ15" s="5"/>
      <c r="DR15" s="5"/>
      <c r="DS15" s="5"/>
      <c r="DT15" s="5"/>
      <c r="DU15" s="5"/>
      <c r="DV15" s="5"/>
      <c r="DW15" s="5"/>
      <c r="DX15" s="5"/>
      <c r="DY15" s="5"/>
      <c r="DZ15" s="5"/>
      <c r="FW15" s="5"/>
    </row>
    <row r="16" spans="1:179" x14ac:dyDescent="0.2">
      <c r="A16">
        <v>2</v>
      </c>
      <c r="B16" t="s">
        <v>57</v>
      </c>
      <c r="G16" s="4"/>
      <c r="H16" s="5"/>
      <c r="I16" s="5"/>
      <c r="J16" s="4"/>
      <c r="K16" s="5"/>
      <c r="L16" s="5"/>
      <c r="M16" s="5">
        <v>7785.3563264546856</v>
      </c>
      <c r="N16" s="5">
        <v>62225.950520195685</v>
      </c>
      <c r="O16" s="5">
        <v>79167.719449038384</v>
      </c>
      <c r="P16" s="4">
        <v>77304.844545018961</v>
      </c>
      <c r="Q16" s="5">
        <v>107840.46591027283</v>
      </c>
      <c r="R16" s="4">
        <v>99062.562639692944</v>
      </c>
      <c r="S16" s="5">
        <v>109151.42999490662</v>
      </c>
      <c r="T16" s="5">
        <v>30830.52996933903</v>
      </c>
      <c r="U16" s="4">
        <v>31289.240608814129</v>
      </c>
      <c r="V16" s="5">
        <v>34436.059202848643</v>
      </c>
      <c r="W16" s="5">
        <v>149244.15130791668</v>
      </c>
      <c r="X16" s="5">
        <v>133555.15854340547</v>
      </c>
      <c r="Y16" s="5">
        <v>154176.97228238726</v>
      </c>
      <c r="Z16" s="5">
        <v>138171.86946677812</v>
      </c>
      <c r="AA16" s="5">
        <v>146996.71642462767</v>
      </c>
      <c r="AB16" s="5">
        <v>149425.11574158742</v>
      </c>
      <c r="AC16" s="4">
        <v>145835.57072726617</v>
      </c>
      <c r="AD16" s="5">
        <v>145263.1783858448</v>
      </c>
      <c r="AE16" s="5">
        <v>147620.08388711864</v>
      </c>
      <c r="AF16" s="5">
        <v>138260.4378176271</v>
      </c>
      <c r="AG16" s="4">
        <v>146411.35850135182</v>
      </c>
      <c r="AH16" s="5">
        <v>148737.31416974062</v>
      </c>
      <c r="AI16" s="5">
        <v>172089.91326804349</v>
      </c>
      <c r="AJ16" s="5">
        <v>153939.16092360643</v>
      </c>
      <c r="AK16" s="5">
        <v>177669.11100534475</v>
      </c>
      <c r="AL16" s="5">
        <v>159151.3838054481</v>
      </c>
      <c r="AM16" s="5">
        <v>176161.19718511778</v>
      </c>
      <c r="AN16" s="5">
        <v>165111.8753079201</v>
      </c>
      <c r="AO16" s="5">
        <v>167808.49733885602</v>
      </c>
      <c r="AP16" s="4">
        <v>173894.1430392389</v>
      </c>
      <c r="AQ16" s="5">
        <v>162957.30527854885</v>
      </c>
      <c r="AR16" s="5">
        <v>158996.29318342463</v>
      </c>
      <c r="AS16" s="5">
        <v>174973.51286412729</v>
      </c>
      <c r="AT16" s="5">
        <v>164150.47895152427</v>
      </c>
      <c r="AU16" s="5">
        <v>178218.12052266637</v>
      </c>
      <c r="AV16" s="5">
        <v>163541.98855865141</v>
      </c>
      <c r="AW16" s="5">
        <v>162822.29283928257</v>
      </c>
      <c r="AX16" s="5">
        <v>158519.25412850053</v>
      </c>
      <c r="AY16" s="5">
        <v>182358.29820957317</v>
      </c>
      <c r="AZ16" s="5">
        <v>157275.97553463702</v>
      </c>
      <c r="BA16" s="4">
        <v>173572.22978380631</v>
      </c>
      <c r="BB16" s="5">
        <v>166018.70607669113</v>
      </c>
      <c r="BC16" s="5">
        <v>161907.79403168045</v>
      </c>
      <c r="BD16" s="5">
        <v>171648.07525601369</v>
      </c>
      <c r="BE16" s="5">
        <v>160448.9083269843</v>
      </c>
      <c r="BF16" s="5">
        <v>156380.52915345263</v>
      </c>
      <c r="BG16" s="5">
        <v>168902.28796214322</v>
      </c>
      <c r="BH16" s="5">
        <v>145106.36953583386</v>
      </c>
      <c r="BI16" s="5">
        <v>154274.99221951666</v>
      </c>
      <c r="BJ16" s="5">
        <v>156427.68617809494</v>
      </c>
      <c r="BK16" s="5">
        <v>165857.73366059607</v>
      </c>
      <c r="BL16" s="5">
        <v>148916.26022982487</v>
      </c>
      <c r="BM16" s="5">
        <v>170744.57907067673</v>
      </c>
      <c r="BN16" s="5">
        <v>150706.63889755562</v>
      </c>
      <c r="BO16" s="5">
        <v>153193.69415181887</v>
      </c>
      <c r="BP16" s="5">
        <v>162058.49425165751</v>
      </c>
      <c r="BQ16" s="5">
        <v>151742.4621012623</v>
      </c>
      <c r="BR16" s="5">
        <v>160454.31458972296</v>
      </c>
      <c r="BS16" s="5">
        <v>168889.42215497256</v>
      </c>
      <c r="BT16" s="5">
        <v>145073.38412917985</v>
      </c>
      <c r="BU16" s="5">
        <v>154226.2323588373</v>
      </c>
      <c r="BV16" s="5">
        <v>162899.75579171267</v>
      </c>
      <c r="BW16" s="5">
        <v>159285.79757723212</v>
      </c>
      <c r="BX16">
        <v>148851.51145729536</v>
      </c>
      <c r="BY16">
        <v>170668.42224490171</v>
      </c>
      <c r="BZ16" s="5">
        <v>150622.66483420465</v>
      </c>
      <c r="CA16" s="5">
        <v>159481.17522046634</v>
      </c>
      <c r="CB16" s="5">
        <v>155935.45005834469</v>
      </c>
      <c r="CC16" s="5">
        <v>151648.61633396705</v>
      </c>
      <c r="CD16" s="5">
        <v>166634.03936243919</v>
      </c>
      <c r="CE16" s="5">
        <v>152725.64124674219</v>
      </c>
      <c r="CF16" s="5">
        <v>136534.75346482469</v>
      </c>
      <c r="CG16" s="5">
        <v>151299.97404258425</v>
      </c>
      <c r="CH16" s="4">
        <v>147125.22509704132</v>
      </c>
      <c r="CI16" s="5">
        <v>149838.88354940468</v>
      </c>
      <c r="CJ16" s="4">
        <v>146084.34978611916</v>
      </c>
      <c r="CK16" s="4">
        <v>154436.47878744869</v>
      </c>
      <c r="CL16" s="5">
        <v>141625.04124764467</v>
      </c>
      <c r="CM16" s="5">
        <v>155915.53631763719</v>
      </c>
      <c r="CN16" s="5">
        <v>140597.40965225341</v>
      </c>
      <c r="CO16" s="5">
        <v>142511.78874867896</v>
      </c>
      <c r="CP16" s="5">
        <v>156567.91042864154</v>
      </c>
      <c r="CQ16" s="5">
        <v>144016.8035766831</v>
      </c>
      <c r="CR16" s="5">
        <v>131633.51268625871</v>
      </c>
      <c r="CS16" s="5">
        <v>148426.91599256158</v>
      </c>
      <c r="CT16" s="4">
        <v>132853.34010371618</v>
      </c>
      <c r="CU16" s="5">
        <v>146937.35387863594</v>
      </c>
      <c r="CV16" s="5">
        <v>137615.2218327524</v>
      </c>
      <c r="CW16" s="5">
        <v>139757.33828745899</v>
      </c>
      <c r="CX16" s="4">
        <v>144716.16689869633</v>
      </c>
      <c r="CY16" s="5">
        <v>135519.40368135076</v>
      </c>
      <c r="CZ16" s="5">
        <v>132360.06311670269</v>
      </c>
      <c r="DA16" s="5">
        <v>145311.35713662003</v>
      </c>
      <c r="DB16" s="5">
        <v>136225.26502649023</v>
      </c>
      <c r="DC16" s="5">
        <v>141038.26326467388</v>
      </c>
      <c r="DD16" s="5">
        <v>121104.65639691807</v>
      </c>
      <c r="DE16" s="5">
        <v>134162.14662507683</v>
      </c>
      <c r="DF16" s="5">
        <v>124966.22853910997</v>
      </c>
      <c r="DG16" s="5">
        <v>143606.19985804881</v>
      </c>
      <c r="DH16" s="5">
        <v>124010.58426415241</v>
      </c>
      <c r="DI16" s="5">
        <v>131394.24633351283</v>
      </c>
      <c r="DJ16" s="5">
        <v>136033.39211661372</v>
      </c>
      <c r="DK16" s="5">
        <v>127367.42973604273</v>
      </c>
      <c r="DL16" s="5">
        <v>129652.35014627778</v>
      </c>
      <c r="DM16" s="5">
        <v>131280.38395356305</v>
      </c>
      <c r="DN16" s="5">
        <v>127966.56899477009</v>
      </c>
      <c r="DO16" s="5">
        <v>137136.63053347013</v>
      </c>
      <c r="DP16" s="5">
        <v>113293.55093982872</v>
      </c>
      <c r="DQ16" s="5">
        <v>120368.87128781051</v>
      </c>
      <c r="DR16" s="4">
        <v>119089.4894443036</v>
      </c>
      <c r="DS16" s="5">
        <v>136836.61645804156</v>
      </c>
      <c r="DT16" s="5">
        <v>118139.0954332829</v>
      </c>
      <c r="DU16" s="5">
        <v>130257.6799730147</v>
      </c>
      <c r="DV16" s="5">
        <v>124468.46173490457</v>
      </c>
      <c r="DW16" s="5">
        <v>121276.43271083762</v>
      </c>
      <c r="DX16" s="5">
        <v>128453.85447570174</v>
      </c>
      <c r="DY16" s="5">
        <v>119962.22430134803</v>
      </c>
      <c r="DZ16" s="5">
        <v>116811.91089599922</v>
      </c>
      <c r="EA16" s="5">
        <v>126048.94136914962</v>
      </c>
      <c r="EB16" s="5">
        <v>108214.50125636431</v>
      </c>
      <c r="EC16" s="4">
        <v>114981.59178302287</v>
      </c>
      <c r="ED16" s="5">
        <v>116525.3453341385</v>
      </c>
      <c r="EE16" s="5">
        <v>123482.19018786607</v>
      </c>
      <c r="EF16" s="5">
        <v>110811.49053619607</v>
      </c>
      <c r="EG16" s="5">
        <v>126993.25503309681</v>
      </c>
      <c r="EH16" s="4">
        <v>112029.66553645978</v>
      </c>
      <c r="EI16" s="5">
        <v>113825.58235931137</v>
      </c>
      <c r="EJ16" s="5">
        <v>120594.34651707317</v>
      </c>
      <c r="EK16" s="5">
        <v>112642.08735246421</v>
      </c>
      <c r="EL16" s="5">
        <v>119051.87794316314</v>
      </c>
      <c r="EM16" s="5">
        <v>118413.54406925995</v>
      </c>
      <c r="EN16" s="4">
        <v>103961.80798295632</v>
      </c>
      <c r="EO16" s="5">
        <v>112596.47125457114</v>
      </c>
      <c r="EP16" s="5">
        <v>109444.84143772617</v>
      </c>
      <c r="EQ16" s="5">
        <v>111417.19354081484</v>
      </c>
      <c r="ER16" s="5">
        <v>108581.97484814937</v>
      </c>
      <c r="ES16" s="5">
        <v>114743.99349521581</v>
      </c>
      <c r="ET16" s="5">
        <v>105182.87166794577</v>
      </c>
      <c r="EU16" s="5">
        <v>115753.28295717751</v>
      </c>
      <c r="EV16" s="5">
        <v>104340.2624801468</v>
      </c>
      <c r="EW16" s="5">
        <v>105722.02216782721</v>
      </c>
      <c r="EX16" s="5">
        <v>116105.7900209567</v>
      </c>
      <c r="EY16" s="5">
        <v>106362.11645841603</v>
      </c>
      <c r="EZ16" s="5">
        <v>95040.607377179404</v>
      </c>
      <c r="FA16" s="5">
        <v>109557.1491863449</v>
      </c>
      <c r="FB16" s="5">
        <v>98033.006022992442</v>
      </c>
      <c r="FC16" s="5">
        <v>104140.22410946459</v>
      </c>
      <c r="FD16" s="4">
        <v>105706.43701957579</v>
      </c>
      <c r="FE16" s="5">
        <v>103023.59099829526</v>
      </c>
      <c r="FF16" s="5">
        <v>102464.04356624006</v>
      </c>
      <c r="FG16" s="5">
        <v>103995.48934245099</v>
      </c>
      <c r="FH16" s="5">
        <v>97477.379162057929</v>
      </c>
      <c r="FI16" s="5">
        <v>102871.31404023852</v>
      </c>
      <c r="FJ16" s="5">
        <v>104355.38380914742</v>
      </c>
      <c r="FK16" s="5">
        <v>99707.529952851517</v>
      </c>
      <c r="FL16" s="5">
        <v>89086.309389389557</v>
      </c>
      <c r="FM16" s="5">
        <v>102687.7144310945</v>
      </c>
      <c r="FN16" s="5">
        <v>91873.156952219608</v>
      </c>
      <c r="FO16" s="5">
        <v>101567.69213489347</v>
      </c>
      <c r="FP16" s="5">
        <v>95083.186609032287</v>
      </c>
      <c r="FQ16" s="5">
        <v>96521.519154451744</v>
      </c>
      <c r="FR16" s="5">
        <v>99903.345500948912</v>
      </c>
      <c r="FS16" s="5">
        <v>93516.39835991821</v>
      </c>
      <c r="FT16" s="5">
        <v>91298.253199005849</v>
      </c>
      <c r="FU16" s="5">
        <v>100192.23198236998</v>
      </c>
      <c r="FV16" s="5">
        <v>93888.87763472565</v>
      </c>
      <c r="FW16" s="5">
        <v>21794140.00589627</v>
      </c>
    </row>
    <row r="17" spans="1:179" x14ac:dyDescent="0.2">
      <c r="A17">
        <v>3</v>
      </c>
      <c r="B17" t="s">
        <v>59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4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  <c r="AL17" s="5"/>
      <c r="AM17" s="5"/>
      <c r="AN17" s="5"/>
      <c r="AO17" s="5"/>
      <c r="AP17" s="5"/>
      <c r="AQ17" s="5"/>
      <c r="AR17" s="4"/>
      <c r="AS17" s="5"/>
      <c r="AT17" s="5"/>
      <c r="AU17" s="5"/>
      <c r="AV17" s="5"/>
      <c r="AW17" s="5"/>
      <c r="AX17" s="5"/>
      <c r="AY17" s="5"/>
      <c r="AZ17" s="4"/>
      <c r="BA17" s="5"/>
      <c r="BB17" s="5"/>
      <c r="BC17" s="4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4"/>
      <c r="BR17" s="5"/>
      <c r="BS17" s="5"/>
      <c r="BT17" s="4"/>
      <c r="BU17" s="5"/>
      <c r="BV17" s="5"/>
      <c r="BW17" s="5"/>
      <c r="BX17" s="5"/>
      <c r="BY17" s="4"/>
      <c r="BZ17" s="5"/>
      <c r="CA17" s="5"/>
      <c r="CB17" s="5"/>
      <c r="CC17" s="5"/>
      <c r="CD17" s="5"/>
      <c r="FW17" s="5"/>
    </row>
    <row r="18" spans="1:179" x14ac:dyDescent="0.2">
      <c r="B18" t="s">
        <v>8</v>
      </c>
      <c r="C18">
        <f t="shared" ref="C18:AH18" si="6">SUM(C15:C17)</f>
        <v>0</v>
      </c>
      <c r="D18">
        <f t="shared" si="6"/>
        <v>0</v>
      </c>
      <c r="E18">
        <f t="shared" si="6"/>
        <v>0</v>
      </c>
      <c r="F18">
        <f t="shared" si="6"/>
        <v>0</v>
      </c>
      <c r="G18" s="5">
        <f t="shared" si="6"/>
        <v>0</v>
      </c>
      <c r="H18" s="5">
        <f t="shared" si="6"/>
        <v>0</v>
      </c>
      <c r="I18" s="4">
        <f t="shared" si="6"/>
        <v>0</v>
      </c>
      <c r="J18" s="5">
        <f t="shared" si="6"/>
        <v>0</v>
      </c>
      <c r="K18" s="5">
        <f t="shared" si="6"/>
        <v>0</v>
      </c>
      <c r="L18" s="5">
        <f t="shared" si="6"/>
        <v>0</v>
      </c>
      <c r="M18" s="5">
        <f t="shared" si="6"/>
        <v>7785.3563264546856</v>
      </c>
      <c r="N18" s="5">
        <f t="shared" si="6"/>
        <v>62225.950520195685</v>
      </c>
      <c r="O18" s="5">
        <f t="shared" si="6"/>
        <v>79167.719449038384</v>
      </c>
      <c r="P18" s="5">
        <f t="shared" si="6"/>
        <v>77304.844545018961</v>
      </c>
      <c r="Q18" s="5">
        <f t="shared" si="6"/>
        <v>107840.46591027283</v>
      </c>
      <c r="R18" s="5">
        <f t="shared" si="6"/>
        <v>99062.562639692944</v>
      </c>
      <c r="S18" s="5">
        <f t="shared" si="6"/>
        <v>109151.42999490662</v>
      </c>
      <c r="T18" s="5">
        <f t="shared" si="6"/>
        <v>30830.52996933903</v>
      </c>
      <c r="U18" s="5">
        <f t="shared" si="6"/>
        <v>31289.240608814129</v>
      </c>
      <c r="V18" s="5">
        <f t="shared" si="6"/>
        <v>34436.059202848643</v>
      </c>
      <c r="W18" s="5">
        <f t="shared" si="6"/>
        <v>149244.15130791668</v>
      </c>
      <c r="X18" s="5">
        <f t="shared" si="6"/>
        <v>133555.15854340547</v>
      </c>
      <c r="Y18" s="5">
        <f t="shared" si="6"/>
        <v>154176.97228238726</v>
      </c>
      <c r="Z18" s="5">
        <f t="shared" si="6"/>
        <v>138171.86946677812</v>
      </c>
      <c r="AA18" s="5">
        <f t="shared" si="6"/>
        <v>146996.71642462767</v>
      </c>
      <c r="AB18" s="5">
        <f t="shared" si="6"/>
        <v>149425.11574158742</v>
      </c>
      <c r="AC18" s="5">
        <f t="shared" si="6"/>
        <v>145835.57072726617</v>
      </c>
      <c r="AD18" s="5">
        <f t="shared" si="6"/>
        <v>145263.1783858448</v>
      </c>
      <c r="AE18" s="5">
        <f t="shared" si="6"/>
        <v>147620.08388711864</v>
      </c>
      <c r="AF18" s="5">
        <f t="shared" si="6"/>
        <v>138260.4378176271</v>
      </c>
      <c r="AG18" s="5">
        <f t="shared" si="6"/>
        <v>146411.35850135182</v>
      </c>
      <c r="AH18" s="4">
        <f t="shared" si="6"/>
        <v>148737.31416974062</v>
      </c>
      <c r="AI18" s="4">
        <f t="shared" ref="AI18:BN18" si="7">SUM(AI15:AI17)</f>
        <v>172089.91326804349</v>
      </c>
      <c r="AJ18" s="5">
        <f t="shared" si="7"/>
        <v>153939.16092360643</v>
      </c>
      <c r="AK18" s="4">
        <f t="shared" si="7"/>
        <v>177669.11100534475</v>
      </c>
      <c r="AL18" s="5">
        <f t="shared" si="7"/>
        <v>159151.3838054481</v>
      </c>
      <c r="AM18" s="5">
        <f t="shared" si="7"/>
        <v>176161.19718511778</v>
      </c>
      <c r="AN18" s="5">
        <f t="shared" si="7"/>
        <v>165111.8753079201</v>
      </c>
      <c r="AO18" s="5">
        <f t="shared" si="7"/>
        <v>167808.49733885602</v>
      </c>
      <c r="AP18" s="5">
        <f t="shared" si="7"/>
        <v>173894.1430392389</v>
      </c>
      <c r="AQ18" s="5">
        <f t="shared" si="7"/>
        <v>162957.30527854885</v>
      </c>
      <c r="AR18" s="5">
        <f t="shared" si="7"/>
        <v>158996.29318342463</v>
      </c>
      <c r="AS18" s="5">
        <f t="shared" si="7"/>
        <v>174973.51286412729</v>
      </c>
      <c r="AT18" s="5">
        <f t="shared" si="7"/>
        <v>164150.47895152427</v>
      </c>
      <c r="AU18" s="5">
        <f t="shared" si="7"/>
        <v>178218.12052266637</v>
      </c>
      <c r="AV18" s="5">
        <f t="shared" si="7"/>
        <v>163541.98855865141</v>
      </c>
      <c r="AW18" s="5">
        <f t="shared" si="7"/>
        <v>162822.29283928257</v>
      </c>
      <c r="AX18" s="5">
        <f t="shared" si="7"/>
        <v>158519.25412850053</v>
      </c>
      <c r="AY18" s="5">
        <f t="shared" si="7"/>
        <v>182358.29820957317</v>
      </c>
      <c r="AZ18" s="5">
        <f t="shared" si="7"/>
        <v>157275.97553463702</v>
      </c>
      <c r="BA18" s="5">
        <f t="shared" si="7"/>
        <v>173572.22978380631</v>
      </c>
      <c r="BB18" s="5">
        <f t="shared" si="7"/>
        <v>166018.70607669113</v>
      </c>
      <c r="BC18" s="5">
        <f t="shared" si="7"/>
        <v>161907.79403168045</v>
      </c>
      <c r="BD18" s="5">
        <f t="shared" si="7"/>
        <v>171648.07525601369</v>
      </c>
      <c r="BE18" s="5">
        <f t="shared" si="7"/>
        <v>160448.9083269843</v>
      </c>
      <c r="BF18" s="5">
        <f t="shared" si="7"/>
        <v>156380.52915345263</v>
      </c>
      <c r="BG18" s="5">
        <f t="shared" si="7"/>
        <v>168902.28796214322</v>
      </c>
      <c r="BH18" s="5">
        <f t="shared" si="7"/>
        <v>145106.36953583386</v>
      </c>
      <c r="BI18" s="5">
        <f t="shared" si="7"/>
        <v>154274.99221951666</v>
      </c>
      <c r="BJ18" s="5">
        <f t="shared" si="7"/>
        <v>156427.68617809494</v>
      </c>
      <c r="BK18" s="5">
        <f t="shared" si="7"/>
        <v>165857.73366059607</v>
      </c>
      <c r="BL18" s="4">
        <f t="shared" si="7"/>
        <v>148916.26022982487</v>
      </c>
      <c r="BM18" s="5">
        <f t="shared" si="7"/>
        <v>170744.57907067673</v>
      </c>
      <c r="BN18" s="5">
        <f t="shared" si="7"/>
        <v>150706.63889755562</v>
      </c>
      <c r="BO18" s="5">
        <f t="shared" ref="BO18:CT18" si="8">SUM(BO15:BO17)</f>
        <v>153193.69415181887</v>
      </c>
      <c r="BP18" s="5">
        <f t="shared" si="8"/>
        <v>162058.49425165751</v>
      </c>
      <c r="BQ18" s="5">
        <f t="shared" si="8"/>
        <v>151742.4621012623</v>
      </c>
      <c r="BR18" s="5">
        <f t="shared" si="8"/>
        <v>160454.31458972296</v>
      </c>
      <c r="BS18" s="5">
        <f t="shared" si="8"/>
        <v>168889.42215497256</v>
      </c>
      <c r="BT18" s="5">
        <f t="shared" si="8"/>
        <v>145073.38412917985</v>
      </c>
      <c r="BU18" s="4">
        <f t="shared" si="8"/>
        <v>154226.2323588373</v>
      </c>
      <c r="BV18" s="5">
        <f t="shared" si="8"/>
        <v>162899.75579171267</v>
      </c>
      <c r="BW18" s="5">
        <f t="shared" si="8"/>
        <v>159285.79757723212</v>
      </c>
      <c r="BX18" s="5">
        <f t="shared" si="8"/>
        <v>148851.51145729536</v>
      </c>
      <c r="BY18" s="5">
        <f t="shared" si="8"/>
        <v>170668.42224490171</v>
      </c>
      <c r="BZ18" s="5">
        <f t="shared" si="8"/>
        <v>150622.66483420465</v>
      </c>
      <c r="CA18" s="5">
        <f t="shared" si="8"/>
        <v>159481.17522046634</v>
      </c>
      <c r="CB18" s="5">
        <f t="shared" si="8"/>
        <v>155935.45005834469</v>
      </c>
      <c r="CC18" s="5">
        <f t="shared" si="8"/>
        <v>151648.61633396705</v>
      </c>
      <c r="CD18" s="5">
        <f t="shared" si="8"/>
        <v>166634.03936243919</v>
      </c>
      <c r="CE18" s="5">
        <f t="shared" si="8"/>
        <v>152725.64124674219</v>
      </c>
      <c r="CF18" s="5">
        <f t="shared" si="8"/>
        <v>136534.75346482469</v>
      </c>
      <c r="CG18" s="5">
        <f t="shared" si="8"/>
        <v>151299.97404258425</v>
      </c>
      <c r="CH18" s="5">
        <f t="shared" si="8"/>
        <v>147125.22509704132</v>
      </c>
      <c r="CI18" s="5">
        <f t="shared" si="8"/>
        <v>149838.88354940468</v>
      </c>
      <c r="CJ18" s="5">
        <f t="shared" si="8"/>
        <v>146084.34978611916</v>
      </c>
      <c r="CK18" s="5">
        <f t="shared" si="8"/>
        <v>154436.47878744869</v>
      </c>
      <c r="CL18" s="5">
        <f t="shared" si="8"/>
        <v>141625.04124764467</v>
      </c>
      <c r="CM18" s="5">
        <f t="shared" si="8"/>
        <v>155915.53631763719</v>
      </c>
      <c r="CN18" s="5">
        <f t="shared" si="8"/>
        <v>140597.40965225341</v>
      </c>
      <c r="CO18" s="5">
        <f t="shared" si="8"/>
        <v>142511.78874867896</v>
      </c>
      <c r="CP18" s="5">
        <f t="shared" si="8"/>
        <v>156567.91042864154</v>
      </c>
      <c r="CQ18" s="5">
        <f t="shared" si="8"/>
        <v>144016.8035766831</v>
      </c>
      <c r="CR18" s="5">
        <f t="shared" si="8"/>
        <v>131633.51268625871</v>
      </c>
      <c r="CS18" s="4">
        <f t="shared" si="8"/>
        <v>148426.91599256158</v>
      </c>
      <c r="CT18" s="5">
        <f t="shared" si="8"/>
        <v>132853.34010371618</v>
      </c>
      <c r="CU18" s="4">
        <f t="shared" ref="CU18:DZ18" si="9">SUM(CU15:CU17)</f>
        <v>146937.35387863594</v>
      </c>
      <c r="CV18" s="5">
        <f t="shared" si="9"/>
        <v>137615.2218327524</v>
      </c>
      <c r="CW18" s="4">
        <f t="shared" si="9"/>
        <v>139757.33828745899</v>
      </c>
      <c r="CX18" s="5">
        <f t="shared" si="9"/>
        <v>144716.16689869633</v>
      </c>
      <c r="CY18" s="5">
        <f t="shared" si="9"/>
        <v>135519.40368135076</v>
      </c>
      <c r="CZ18" s="5">
        <f t="shared" si="9"/>
        <v>132360.06311670269</v>
      </c>
      <c r="DA18" s="5">
        <f t="shared" si="9"/>
        <v>145311.35713662003</v>
      </c>
      <c r="DB18" s="5">
        <f t="shared" si="9"/>
        <v>136225.26502649023</v>
      </c>
      <c r="DC18" s="5">
        <f t="shared" si="9"/>
        <v>141038.26326467388</v>
      </c>
      <c r="DD18" s="5">
        <f t="shared" si="9"/>
        <v>121104.65639691807</v>
      </c>
      <c r="DE18" s="5">
        <f t="shared" si="9"/>
        <v>134162.14662507683</v>
      </c>
      <c r="DF18" s="5">
        <f t="shared" si="9"/>
        <v>124966.22853910997</v>
      </c>
      <c r="DG18" s="5">
        <f t="shared" si="9"/>
        <v>143606.19985804881</v>
      </c>
      <c r="DH18" s="5">
        <f t="shared" si="9"/>
        <v>124010.58426415241</v>
      </c>
      <c r="DI18" s="5">
        <f t="shared" si="9"/>
        <v>131394.24633351283</v>
      </c>
      <c r="DJ18" s="5">
        <f t="shared" si="9"/>
        <v>136033.39211661372</v>
      </c>
      <c r="DK18" s="5">
        <f t="shared" si="9"/>
        <v>127367.42973604273</v>
      </c>
      <c r="DL18" s="5">
        <f t="shared" si="9"/>
        <v>129652.35014627778</v>
      </c>
      <c r="DM18" s="5">
        <f t="shared" si="9"/>
        <v>131280.38395356305</v>
      </c>
      <c r="DN18" s="5">
        <f t="shared" si="9"/>
        <v>127966.56899477009</v>
      </c>
      <c r="DO18" s="5">
        <f t="shared" si="9"/>
        <v>137136.63053347013</v>
      </c>
      <c r="DP18" s="4">
        <f t="shared" si="9"/>
        <v>113293.55093982872</v>
      </c>
      <c r="DQ18" s="5">
        <f t="shared" si="9"/>
        <v>120368.87128781051</v>
      </c>
      <c r="DR18" s="5">
        <f t="shared" si="9"/>
        <v>119089.4894443036</v>
      </c>
      <c r="DS18" s="5">
        <f t="shared" si="9"/>
        <v>136836.61645804156</v>
      </c>
      <c r="DT18" s="5">
        <f t="shared" si="9"/>
        <v>118139.0954332829</v>
      </c>
      <c r="DU18" s="5">
        <f t="shared" si="9"/>
        <v>130257.6799730147</v>
      </c>
      <c r="DV18" s="5">
        <f t="shared" si="9"/>
        <v>124468.46173490457</v>
      </c>
      <c r="DW18" s="5">
        <f t="shared" si="9"/>
        <v>121276.43271083762</v>
      </c>
      <c r="DX18" s="5">
        <f t="shared" si="9"/>
        <v>128453.85447570174</v>
      </c>
      <c r="DY18" s="5">
        <f t="shared" si="9"/>
        <v>119962.22430134803</v>
      </c>
      <c r="DZ18" s="5">
        <f t="shared" si="9"/>
        <v>116811.91089599922</v>
      </c>
      <c r="EA18" s="5">
        <f t="shared" ref="EA18:FF18" si="10">SUM(EA15:EA17)</f>
        <v>126048.94136914962</v>
      </c>
      <c r="EB18" s="5">
        <f t="shared" si="10"/>
        <v>108214.50125636431</v>
      </c>
      <c r="EC18" s="4">
        <f t="shared" si="10"/>
        <v>114981.59178302287</v>
      </c>
      <c r="ED18" s="5">
        <f t="shared" si="10"/>
        <v>116525.3453341385</v>
      </c>
      <c r="EE18" s="5">
        <f t="shared" si="10"/>
        <v>123482.19018786607</v>
      </c>
      <c r="EF18" s="5">
        <f t="shared" si="10"/>
        <v>110811.49053619607</v>
      </c>
      <c r="EG18" s="5">
        <f t="shared" si="10"/>
        <v>126993.25503309681</v>
      </c>
      <c r="EH18" s="4">
        <f t="shared" si="10"/>
        <v>112029.66553645978</v>
      </c>
      <c r="EI18" s="5">
        <f t="shared" si="10"/>
        <v>113825.58235931137</v>
      </c>
      <c r="EJ18" s="5">
        <f t="shared" si="10"/>
        <v>120594.34651707317</v>
      </c>
      <c r="EK18" s="5">
        <f t="shared" si="10"/>
        <v>112642.08735246421</v>
      </c>
      <c r="EL18" s="5">
        <f t="shared" si="10"/>
        <v>119051.87794316314</v>
      </c>
      <c r="EM18" s="5">
        <f t="shared" si="10"/>
        <v>118413.54406925995</v>
      </c>
      <c r="EN18" s="4">
        <f t="shared" si="10"/>
        <v>103961.80798295632</v>
      </c>
      <c r="EO18" s="5">
        <f t="shared" si="10"/>
        <v>112596.47125457114</v>
      </c>
      <c r="EP18" s="5">
        <f t="shared" si="10"/>
        <v>109444.84143772617</v>
      </c>
      <c r="EQ18" s="5">
        <f t="shared" si="10"/>
        <v>111417.19354081484</v>
      </c>
      <c r="ER18" s="5">
        <f t="shared" si="10"/>
        <v>108581.97484814937</v>
      </c>
      <c r="ES18" s="5">
        <f t="shared" si="10"/>
        <v>114743.99349521581</v>
      </c>
      <c r="ET18" s="5">
        <f t="shared" si="10"/>
        <v>105182.87166794577</v>
      </c>
      <c r="EU18" s="5">
        <f t="shared" si="10"/>
        <v>115753.28295717751</v>
      </c>
      <c r="EV18" s="5">
        <f t="shared" si="10"/>
        <v>104340.2624801468</v>
      </c>
      <c r="EW18" s="5">
        <f t="shared" si="10"/>
        <v>105722.02216782721</v>
      </c>
      <c r="EX18" s="5">
        <f t="shared" si="10"/>
        <v>116105.7900209567</v>
      </c>
      <c r="EY18" s="5">
        <f t="shared" si="10"/>
        <v>106362.11645841603</v>
      </c>
      <c r="EZ18" s="5">
        <f t="shared" si="10"/>
        <v>95040.607377179404</v>
      </c>
      <c r="FA18" s="5">
        <f t="shared" si="10"/>
        <v>109557.1491863449</v>
      </c>
      <c r="FB18" s="5">
        <f t="shared" si="10"/>
        <v>98033.006022992442</v>
      </c>
      <c r="FC18" s="5">
        <f t="shared" si="10"/>
        <v>104140.22410946459</v>
      </c>
      <c r="FD18" s="4">
        <f t="shared" si="10"/>
        <v>105706.43701957579</v>
      </c>
      <c r="FE18" s="5">
        <f t="shared" si="10"/>
        <v>103023.59099829526</v>
      </c>
      <c r="FF18" s="5">
        <f t="shared" si="10"/>
        <v>102464.04356624006</v>
      </c>
      <c r="FG18" s="5">
        <f t="shared" ref="FG18:FV18" si="11">SUM(FG15:FG17)</f>
        <v>103995.48934245099</v>
      </c>
      <c r="FH18" s="5">
        <f t="shared" si="11"/>
        <v>97477.379162057929</v>
      </c>
      <c r="FI18" s="5">
        <f t="shared" si="11"/>
        <v>102871.31404023852</v>
      </c>
      <c r="FJ18" s="5">
        <f t="shared" si="11"/>
        <v>104355.38380914742</v>
      </c>
      <c r="FK18" s="5">
        <f t="shared" si="11"/>
        <v>99707.529952851517</v>
      </c>
      <c r="FL18" s="5">
        <f t="shared" si="11"/>
        <v>89086.309389389557</v>
      </c>
      <c r="FM18" s="5">
        <f t="shared" si="11"/>
        <v>102687.7144310945</v>
      </c>
      <c r="FN18" s="5">
        <f t="shared" si="11"/>
        <v>91873.156952219608</v>
      </c>
      <c r="FO18" s="5">
        <f t="shared" si="11"/>
        <v>101567.69213489347</v>
      </c>
      <c r="FP18" s="5">
        <f t="shared" si="11"/>
        <v>95083.186609032287</v>
      </c>
      <c r="FQ18" s="5">
        <f t="shared" si="11"/>
        <v>96521.519154451744</v>
      </c>
      <c r="FR18" s="5">
        <f t="shared" si="11"/>
        <v>99903.345500948912</v>
      </c>
      <c r="FS18" s="5">
        <f t="shared" si="11"/>
        <v>93516.39835991821</v>
      </c>
      <c r="FT18" s="5">
        <f t="shared" si="11"/>
        <v>91298.253199005849</v>
      </c>
      <c r="FU18" s="5">
        <f t="shared" si="11"/>
        <v>100192.23198236998</v>
      </c>
      <c r="FV18" s="5">
        <f t="shared" si="11"/>
        <v>93888.87763472565</v>
      </c>
      <c r="FW18" s="4">
        <f>SUM(FW15:FW17)</f>
        <v>21794140.00589627</v>
      </c>
    </row>
    <row r="19" spans="1:179" x14ac:dyDescent="0.2">
      <c r="G19" s="4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4"/>
      <c r="T19" s="5"/>
      <c r="U19" s="5"/>
      <c r="V19" s="5"/>
      <c r="W19" s="5"/>
      <c r="X19" s="5"/>
      <c r="Y19" s="4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4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4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4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4"/>
      <c r="CV19" s="5"/>
      <c r="CW19" s="5"/>
      <c r="CX19" s="5"/>
      <c r="CY19" s="5"/>
      <c r="CZ19" s="5"/>
      <c r="DA19" s="5"/>
      <c r="DB19" s="4"/>
      <c r="DC19" s="5"/>
      <c r="DD19" s="5"/>
      <c r="DE19" s="4"/>
      <c r="DF19" s="5"/>
      <c r="DG19" s="4"/>
      <c r="DH19" s="5"/>
      <c r="DI19" s="5"/>
      <c r="DJ19" s="5"/>
      <c r="DK19" s="5"/>
      <c r="DL19" s="5"/>
      <c r="DM19" s="5"/>
      <c r="DN19" s="5"/>
      <c r="DO19" s="5"/>
      <c r="DP19" s="4"/>
      <c r="DQ19" s="5"/>
      <c r="DR19" s="5"/>
      <c r="DS19" s="5"/>
      <c r="DT19" s="5"/>
      <c r="DU19" s="5"/>
      <c r="DV19" s="5"/>
      <c r="DW19" s="5"/>
      <c r="DX19" s="5"/>
      <c r="DY19" s="5"/>
      <c r="DZ19" s="5"/>
      <c r="FW19" s="5"/>
    </row>
    <row r="20" spans="1:179" x14ac:dyDescent="0.2">
      <c r="G20" s="5"/>
      <c r="H20" s="5"/>
      <c r="I20" s="5"/>
      <c r="J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BS20" s="5"/>
      <c r="BT20" s="5"/>
      <c r="BU20" s="4"/>
      <c r="BV20" s="5"/>
      <c r="BW20" s="5"/>
      <c r="BX20" s="5"/>
      <c r="BY20" s="5"/>
      <c r="BZ20" s="5"/>
      <c r="CA20" s="5"/>
      <c r="CB20" s="5"/>
      <c r="CC20" s="4"/>
      <c r="CD20" s="5"/>
      <c r="CE20" s="5"/>
      <c r="CF20" s="5"/>
      <c r="CG20" s="5"/>
      <c r="CH20" s="5"/>
      <c r="CI20" s="5"/>
      <c r="CJ20" s="5"/>
      <c r="CK20" s="5"/>
      <c r="CL20" s="4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4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4"/>
      <c r="DL20" s="5"/>
      <c r="DM20" s="5"/>
      <c r="DN20" s="5"/>
      <c r="FW20" s="5"/>
    </row>
    <row r="21" spans="1:179" x14ac:dyDescent="0.2">
      <c r="K21" s="5"/>
      <c r="L21" s="4"/>
      <c r="M21" s="5"/>
      <c r="FW21" s="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14</vt:i4>
      </vt:variant>
    </vt:vector>
  </HeadingPairs>
  <TitlesOfParts>
    <vt:vector size="18" baseType="lpstr">
      <vt:lpstr>Instructions</vt:lpstr>
      <vt:lpstr>West Power Position</vt:lpstr>
      <vt:lpstr>West Position</vt:lpstr>
      <vt:lpstr>Alberta Position</vt:lpstr>
      <vt:lpstr>DailyFileFolder</vt:lpstr>
      <vt:lpstr>Database</vt:lpstr>
      <vt:lpstr>'Alberta Position'!myRange</vt:lpstr>
      <vt:lpstr>myRange</vt:lpstr>
      <vt:lpstr>nr_west_pow_pos</vt:lpstr>
      <vt:lpstr>'Alberta Position'!OffPeakDelta</vt:lpstr>
      <vt:lpstr>OffPeakDelta</vt:lpstr>
      <vt:lpstr>Password</vt:lpstr>
      <vt:lpstr>'Alberta Position'!PeakDelta</vt:lpstr>
      <vt:lpstr>PeakDelta</vt:lpstr>
      <vt:lpstr>PriceFolder</vt:lpstr>
      <vt:lpstr>ReportDate</vt:lpstr>
      <vt:lpstr>USER</vt:lpstr>
      <vt:lpstr>USERNAME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West Positions Report</dc:title>
  <dc:creator>s_mcrouch, Min Zheng</dc:creator>
  <dc:description/>
  <cp:lastModifiedBy>Jan Havlíček</cp:lastModifiedBy>
  <cp:lastPrinted>2001-01-08T23:36:41Z</cp:lastPrinted>
  <dcterms:created xsi:type="dcterms:W3CDTF">2000-05-01T18:32:32Z</dcterms:created>
  <dcterms:modified xsi:type="dcterms:W3CDTF">2023-09-16T22:28:30Z</dcterms:modified>
</cp:coreProperties>
</file>