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8619223F-0B8B-4592-ABEF-57893E3EF596}" xr6:coauthVersionLast="47" xr6:coauthVersionMax="47" xr10:uidLastSave="{00000000-0000-0000-0000-000000000000}"/>
  <bookViews>
    <workbookView xWindow="-120" yWindow="-120" windowWidth="38640" windowHeight="15720"/>
  </bookViews>
  <sheets>
    <sheet name="Sheet1" sheetId="1" r:id="rId1"/>
    <sheet name="Sheet2" sheetId="2" r:id="rId2"/>
    <sheet name="Sheet3" sheetId="3" r:id="rId3"/>
  </sheets>
  <definedNames>
    <definedName name="_xlnm.Print_Area" localSheetId="0">Sheet1!$A$1:$G$58</definedName>
    <definedName name="_xlnm.Print_Titles" localSheetId="0">Sheet1!$1:$6</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A3" i="1" l="1"/>
  <c r="G16" i="1"/>
  <c r="G21" i="1"/>
  <c r="G25" i="1"/>
  <c r="G40" i="1"/>
  <c r="G45" i="1"/>
  <c r="G51" i="1"/>
  <c r="G54" i="1"/>
</calcChain>
</file>

<file path=xl/sharedStrings.xml><?xml version="1.0" encoding="utf-8"?>
<sst xmlns="http://schemas.openxmlformats.org/spreadsheetml/2006/main" count="177" uniqueCount="113">
  <si>
    <t>GEORGIA</t>
  </si>
  <si>
    <t>ILLINOIS</t>
  </si>
  <si>
    <t>INDIANA</t>
  </si>
  <si>
    <t>IOWA</t>
  </si>
  <si>
    <t>KENTUCKY</t>
  </si>
  <si>
    <t>LOUISIANA</t>
  </si>
  <si>
    <t>MISSOURI</t>
  </si>
  <si>
    <t>NORTH CAROLINA</t>
  </si>
  <si>
    <t>TENNESSEE</t>
  </si>
  <si>
    <t>WISCONSIN</t>
  </si>
  <si>
    <t>St. Lucie County</t>
  </si>
  <si>
    <t>Palm Beach County</t>
  </si>
  <si>
    <t>Broward County</t>
  </si>
  <si>
    <t>Miami-Dade County</t>
  </si>
  <si>
    <t>Clarke County</t>
  </si>
  <si>
    <t>Hart County</t>
  </si>
  <si>
    <t>Livingston County</t>
  </si>
  <si>
    <t>Kendall County</t>
  </si>
  <si>
    <t>Pike County</t>
  </si>
  <si>
    <t>Switzerland County</t>
  </si>
  <si>
    <t>Lawrence County</t>
  </si>
  <si>
    <t>Boone County</t>
  </si>
  <si>
    <t>Louisa County</t>
  </si>
  <si>
    <t>Washington County</t>
  </si>
  <si>
    <t>Marshall County</t>
  </si>
  <si>
    <t>Calcasieu Parish</t>
  </si>
  <si>
    <t>St. Charles Parish</t>
  </si>
  <si>
    <t>Jefferson Davis Parish</t>
  </si>
  <si>
    <t>Stoddard County</t>
  </si>
  <si>
    <t>Cape Girardeau County</t>
  </si>
  <si>
    <t>Deerfield Beach - Broward (Mancini)</t>
  </si>
  <si>
    <t>Athens (Summerour)</t>
  </si>
  <si>
    <t>Athens (Tillman)</t>
  </si>
  <si>
    <t>Hartwell</t>
  </si>
  <si>
    <t>Chicago - Pontiac (Green)</t>
  </si>
  <si>
    <t>Chicago - Plano (Konicek)</t>
  </si>
  <si>
    <t>East Fork (Stone Farms, Inc.)</t>
  </si>
  <si>
    <t>Switzerland (Curry Exec. Of Cutter Est)</t>
  </si>
  <si>
    <t>Lawrence (Jones &amp; Jones)</t>
  </si>
  <si>
    <t>Boone (Bristle)</t>
  </si>
  <si>
    <t>Louisa (Farrier)</t>
  </si>
  <si>
    <t>Washington (Ossman, Est of Kaufman)</t>
  </si>
  <si>
    <t>Calvert City (Riley)</t>
  </si>
  <si>
    <t>Calcasieu (Palvest, Inc.)</t>
  </si>
  <si>
    <t>St. Charles (3C Riverside Properties)</t>
  </si>
  <si>
    <t>Jefferson Davis (Brown &amp; Guillory)</t>
  </si>
  <si>
    <t>Stoddard (Bond, et al.)</t>
  </si>
  <si>
    <t>Cape Girardeau (AKA Lutesville) (Lorberg Trust)</t>
  </si>
  <si>
    <t>Haywood (Mann)</t>
  </si>
  <si>
    <t>Shelby (Rachel Ann Hays)</t>
  </si>
  <si>
    <t>Arpin (O'Shasky)</t>
  </si>
  <si>
    <t>Site</t>
  </si>
  <si>
    <t>County</t>
  </si>
  <si>
    <t>Acres</t>
  </si>
  <si>
    <t>Edgecombe County, NC</t>
  </si>
  <si>
    <t>Haywood County, Tennessee</t>
  </si>
  <si>
    <t>Shelby County, Tennessee</t>
  </si>
  <si>
    <t>Wood County, Wisconsin</t>
  </si>
  <si>
    <t>Status</t>
  </si>
  <si>
    <t>Enron East Power Development</t>
  </si>
  <si>
    <t>Inactive</t>
  </si>
  <si>
    <t>Corbett</t>
  </si>
  <si>
    <t>Balance Sheet Cost Basis as of 4/18/01</t>
  </si>
  <si>
    <t>Bollinger</t>
  </si>
  <si>
    <t>Bollinger County</t>
  </si>
  <si>
    <t>Doral Kelley</t>
  </si>
  <si>
    <t>Medley (Dunn)</t>
  </si>
  <si>
    <t>Continuing limited development work in order to effect site sale.</t>
  </si>
  <si>
    <t>Midway</t>
  </si>
  <si>
    <t>Pompano Beach - Thornborough</t>
  </si>
  <si>
    <t>Homestead Area (Nitram Partners)</t>
  </si>
  <si>
    <t>South Dade - Certosa Holdings</t>
  </si>
  <si>
    <t>Air permit and local approvals received; awaiting issuance of ERP.</t>
  </si>
  <si>
    <t>Objective</t>
  </si>
  <si>
    <t>Development work underway to support summer '03 start date.</t>
  </si>
  <si>
    <t>Development work underway to support summer '02 start date. Likely to slip to '03 due to local opposition.</t>
  </si>
  <si>
    <t>Inactive - development efforts focused on Certosa Holdings (see below).</t>
  </si>
  <si>
    <t>NA</t>
  </si>
  <si>
    <t>Development work underway to support summer '02 start date. Likely to slip to '03 due to switch from GE7EA to MHI 501F turbines.</t>
  </si>
  <si>
    <t>Subtotal</t>
  </si>
  <si>
    <t>In active development to support a summer '03 combined cycle position.</t>
  </si>
  <si>
    <t xml:space="preserve">Initially secured as part of '00 JV with Peoples Gas. </t>
  </si>
  <si>
    <t xml:space="preserve">All permits received, but will have to resubmit air permit depending on equipment configuration. Site was originally part of '00 peaker program, but was moved when interconnection disputes arose with TVA. </t>
  </si>
  <si>
    <t>Renegotiate interconnection requirements in order to effect site sale.</t>
  </si>
  <si>
    <t>Site initially developed to support additional MW position desired by desk. Limited development now being pursued to support customer deal or site sale.</t>
  </si>
  <si>
    <t>Development in process.</t>
  </si>
  <si>
    <t>Developer</t>
  </si>
  <si>
    <t>Krause</t>
  </si>
  <si>
    <t>Stevens</t>
  </si>
  <si>
    <t>Krimsky</t>
  </si>
  <si>
    <t>Keenan / Grube</t>
  </si>
  <si>
    <t>Mitro</t>
  </si>
  <si>
    <t>Tapscott</t>
  </si>
  <si>
    <t>Booth</t>
  </si>
  <si>
    <t xml:space="preserve">Keenan </t>
  </si>
  <si>
    <t>Continuing limited development work in order to complete site sale.</t>
  </si>
  <si>
    <t>Site option sold to AES in Dec. '00 for $5 million. Minimum additional payment of $2.5 million to be received by Aug. '01.</t>
  </si>
  <si>
    <t>Total</t>
  </si>
  <si>
    <t>Inactive - jointly held with Great River Energy.</t>
  </si>
  <si>
    <t>Inactive -- Option Agreement Terminated.</t>
  </si>
  <si>
    <t>Continuing limited development work.  Currently working to finalize long-term lease agreement.</t>
  </si>
  <si>
    <t>Continuing limited development work in order to preserve site optionality.</t>
  </si>
  <si>
    <t>Develop for site flip, additional MWs, or customer deal.</t>
  </si>
  <si>
    <t xml:space="preserve">Develop for site flip, additional MWs, or customer deal.  In discussions with FPL, Calpine, AES, and TECO on site sale. </t>
  </si>
  <si>
    <t>Will continue land option payments.</t>
  </si>
  <si>
    <t>Edgecombe**</t>
  </si>
  <si>
    <t>Notes:</t>
  </si>
  <si>
    <t>**100% of Cost to be allocated to Southeast orig.</t>
  </si>
  <si>
    <t>*Excludes Ft. Pierce</t>
  </si>
  <si>
    <t>Site initially developed to support VEPCO origination deal using SW501D5A which was damaged prior to delivery. Limited development now being pursued to support customer deal or site sale.</t>
  </si>
  <si>
    <t>Use site to attract turbines in order to gain summer '02 MWs and promote on site sale. In current discussions with TECO, Calpine, Mirant, and NRG.</t>
  </si>
  <si>
    <t>DRAFT - Site Bank Report</t>
  </si>
  <si>
    <t>FLORIDA*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</si>
</sst>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5" formatCode="&quot;$&quot;#,##0_);\(&quot;$&quot;#,##0\)"/>
    <numFmt numFmtId="43" formatCode="_(* #,##0.00_);_(* \(#,##0.00\);_(* &quot;-&quot;??_);_(@_)"/>
    <numFmt numFmtId="167" formatCode="0.0"/>
    <numFmt numFmtId="169" formatCode="&quot;$&quot;#,##0.000_);\(&quot;$&quot;#,##0.000\)"/>
  </numFmts>
  <fonts count="10" x14ac:knownFonts="1">
    <font>
      <sz val="10"/>
      <name val="Arial"/>
    </font>
    <font>
      <sz val="10"/>
      <name val="Arial"/>
    </font>
    <font>
      <b/>
      <sz val="12"/>
      <name val="Arial"/>
      <family val="2"/>
    </font>
    <font>
      <b/>
      <sz val="10"/>
      <name val="Arial"/>
      <family val="2"/>
    </font>
    <font>
      <b/>
      <sz val="16"/>
      <name val="Arial"/>
      <family val="2"/>
    </font>
    <font>
      <sz val="10"/>
      <name val="Arial"/>
      <family val="2"/>
    </font>
    <font>
      <b/>
      <sz val="12"/>
      <color indexed="9"/>
      <name val="Arial"/>
      <family val="2"/>
    </font>
    <font>
      <sz val="10"/>
      <color indexed="9"/>
      <name val="Arial"/>
      <family val="2"/>
    </font>
    <font>
      <b/>
      <sz val="10"/>
      <color indexed="9"/>
      <name val="Arial"/>
      <family val="2"/>
    </font>
    <font>
      <vertAlign val="superscript"/>
      <sz val="16"/>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3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top style="thin">
        <color indexed="64"/>
      </top>
      <bottom/>
      <diagonal/>
    </border>
    <border>
      <left style="medium">
        <color indexed="64"/>
      </left>
      <right/>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43" fontId="1" fillId="0" borderId="0" applyFont="0" applyFill="0" applyBorder="0" applyAlignment="0" applyProtection="0"/>
  </cellStyleXfs>
  <cellXfs count="83">
    <xf numFmtId="0" fontId="0" fillId="0" borderId="0" xfId="0"/>
    <xf numFmtId="0" fontId="0" fillId="0" borderId="0" xfId="0" applyAlignment="1">
      <alignment horizontal="center"/>
    </xf>
    <xf numFmtId="0" fontId="2" fillId="2" borderId="1" xfId="0" applyFont="1"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4" fillId="0" borderId="0" xfId="0" applyFont="1" applyBorder="1" applyAlignment="1">
      <alignment horizontal="left"/>
    </xf>
    <xf numFmtId="14" fontId="3" fillId="0" borderId="0" xfId="0" applyNumberFormat="1" applyFont="1" applyBorder="1" applyAlignment="1">
      <alignment horizontal="left"/>
    </xf>
    <xf numFmtId="0" fontId="2" fillId="0" borderId="0" xfId="0" applyFont="1" applyBorder="1" applyAlignment="1">
      <alignment horizontal="left"/>
    </xf>
    <xf numFmtId="0" fontId="0" fillId="0" borderId="4" xfId="0" applyBorder="1" applyAlignment="1">
      <alignment horizontal="center"/>
    </xf>
    <xf numFmtId="0" fontId="0" fillId="0" borderId="5" xfId="0" applyBorder="1" applyAlignment="1">
      <alignment horizontal="center"/>
    </xf>
    <xf numFmtId="0" fontId="0" fillId="0" borderId="0" xfId="0" applyAlignment="1">
      <alignment vertical="center"/>
    </xf>
    <xf numFmtId="0" fontId="0" fillId="0" borderId="6" xfId="0" applyBorder="1" applyAlignment="1">
      <alignment horizontal="center"/>
    </xf>
    <xf numFmtId="0" fontId="0" fillId="0" borderId="2" xfId="0" applyBorder="1" applyAlignment="1">
      <alignment horizontal="center"/>
    </xf>
    <xf numFmtId="0" fontId="5" fillId="0" borderId="4" xfId="0" applyFont="1" applyFill="1" applyBorder="1" applyAlignment="1">
      <alignment horizontal="left" wrapText="1"/>
    </xf>
    <xf numFmtId="0" fontId="0" fillId="0" borderId="7" xfId="0" applyBorder="1" applyAlignment="1">
      <alignment horizontal="left"/>
    </xf>
    <xf numFmtId="0" fontId="0" fillId="0" borderId="4" xfId="0" applyBorder="1" applyAlignment="1">
      <alignment horizontal="left"/>
    </xf>
    <xf numFmtId="0" fontId="0" fillId="0" borderId="6" xfId="0" applyBorder="1" applyAlignment="1">
      <alignment horizontal="left"/>
    </xf>
    <xf numFmtId="0" fontId="0" fillId="0" borderId="0" xfId="0" applyBorder="1" applyAlignment="1">
      <alignment horizontal="center"/>
    </xf>
    <xf numFmtId="167" fontId="0" fillId="0" borderId="4" xfId="0" applyNumberFormat="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8" xfId="0" applyBorder="1" applyAlignment="1">
      <alignment horizontal="left"/>
    </xf>
    <xf numFmtId="0" fontId="0" fillId="0" borderId="10" xfId="0" applyBorder="1" applyAlignment="1">
      <alignment horizontal="center"/>
    </xf>
    <xf numFmtId="0" fontId="0" fillId="0" borderId="11" xfId="0" applyBorder="1" applyAlignment="1">
      <alignment horizontal="center"/>
    </xf>
    <xf numFmtId="0" fontId="0" fillId="0" borderId="10" xfId="0" applyBorder="1" applyAlignment="1">
      <alignment horizontal="left"/>
    </xf>
    <xf numFmtId="0" fontId="6" fillId="3" borderId="1" xfId="0" applyFont="1" applyFill="1" applyBorder="1" applyAlignment="1">
      <alignment horizontal="left"/>
    </xf>
    <xf numFmtId="0" fontId="7" fillId="3" borderId="2" xfId="0" applyFont="1" applyFill="1" applyBorder="1" applyAlignment="1">
      <alignment horizontal="left"/>
    </xf>
    <xf numFmtId="0" fontId="8" fillId="3" borderId="2" xfId="0" applyFont="1" applyFill="1" applyBorder="1" applyAlignment="1">
      <alignment horizontal="right"/>
    </xf>
    <xf numFmtId="0" fontId="5" fillId="0" borderId="12" xfId="0" applyFont="1" applyFill="1" applyBorder="1" applyAlignment="1">
      <alignment horizontal="left" wrapText="1"/>
    </xf>
    <xf numFmtId="0" fontId="0" fillId="0" borderId="13" xfId="0" applyBorder="1" applyAlignment="1">
      <alignment horizontal="left"/>
    </xf>
    <xf numFmtId="0" fontId="0" fillId="2" borderId="14" xfId="0" applyFill="1" applyBorder="1" applyAlignment="1">
      <alignment horizontal="left"/>
    </xf>
    <xf numFmtId="0" fontId="0" fillId="0" borderId="12" xfId="0" applyBorder="1" applyAlignment="1">
      <alignment horizontal="left"/>
    </xf>
    <xf numFmtId="5" fontId="0" fillId="0" borderId="12" xfId="0" applyNumberFormat="1" applyBorder="1" applyAlignment="1">
      <alignment horizontal="center" vertical="center"/>
    </xf>
    <xf numFmtId="5" fontId="0" fillId="2" borderId="15" xfId="0" applyNumberFormat="1" applyFill="1" applyBorder="1" applyAlignment="1">
      <alignment horizontal="left"/>
    </xf>
    <xf numFmtId="5" fontId="0" fillId="2" borderId="3" xfId="0" applyNumberFormat="1" applyFill="1" applyBorder="1" applyAlignment="1">
      <alignment horizontal="left"/>
    </xf>
    <xf numFmtId="5" fontId="0" fillId="0" borderId="16" xfId="0" applyNumberFormat="1" applyBorder="1" applyAlignment="1">
      <alignment horizontal="center" vertical="center"/>
    </xf>
    <xf numFmtId="5" fontId="0" fillId="0" borderId="10" xfId="0" applyNumberFormat="1" applyBorder="1" applyAlignment="1">
      <alignment horizontal="center" vertical="center"/>
    </xf>
    <xf numFmtId="5" fontId="0" fillId="0" borderId="6" xfId="0" applyNumberFormat="1" applyBorder="1" applyAlignment="1">
      <alignment horizontal="center" vertical="center"/>
    </xf>
    <xf numFmtId="5" fontId="8" fillId="3" borderId="3" xfId="0" applyNumberFormat="1" applyFont="1" applyFill="1" applyBorder="1" applyAlignment="1">
      <alignment horizontal="center"/>
    </xf>
    <xf numFmtId="0" fontId="0" fillId="0" borderId="12" xfId="0" applyBorder="1" applyAlignment="1">
      <alignment horizontal="center"/>
    </xf>
    <xf numFmtId="0" fontId="0" fillId="0" borderId="17" xfId="0" applyBorder="1" applyAlignment="1">
      <alignment horizontal="center"/>
    </xf>
    <xf numFmtId="167" fontId="0" fillId="0" borderId="7" xfId="0" applyNumberFormat="1" applyBorder="1" applyAlignment="1">
      <alignment horizontal="center"/>
    </xf>
    <xf numFmtId="0" fontId="7" fillId="3" borderId="1" xfId="0" applyFont="1" applyFill="1" applyBorder="1" applyAlignment="1">
      <alignment horizontal="center"/>
    </xf>
    <xf numFmtId="0" fontId="7" fillId="3" borderId="2" xfId="0" applyFont="1" applyFill="1" applyBorder="1" applyAlignment="1">
      <alignment horizontal="center"/>
    </xf>
    <xf numFmtId="0" fontId="7" fillId="3" borderId="2" xfId="0" applyFont="1" applyFill="1" applyBorder="1" applyAlignment="1">
      <alignment horizontal="left" wrapText="1"/>
    </xf>
    <xf numFmtId="0" fontId="7" fillId="3" borderId="18" xfId="0" applyFont="1" applyFill="1" applyBorder="1" applyAlignment="1">
      <alignment horizontal="center"/>
    </xf>
    <xf numFmtId="0" fontId="7" fillId="3" borderId="0" xfId="0" applyFont="1" applyFill="1" applyBorder="1" applyAlignment="1">
      <alignment horizontal="center"/>
    </xf>
    <xf numFmtId="0" fontId="7" fillId="3" borderId="0" xfId="0" applyFont="1" applyFill="1" applyBorder="1" applyAlignment="1">
      <alignment horizontal="left" wrapText="1"/>
    </xf>
    <xf numFmtId="0" fontId="8" fillId="3" borderId="2" xfId="0" applyFont="1" applyFill="1" applyBorder="1" applyAlignment="1">
      <alignment horizontal="right" wrapText="1"/>
    </xf>
    <xf numFmtId="0" fontId="0" fillId="2" borderId="19" xfId="0" applyFill="1" applyBorder="1" applyAlignment="1">
      <alignment horizontal="left"/>
    </xf>
    <xf numFmtId="0" fontId="2" fillId="2" borderId="20" xfId="0" applyFont="1" applyFill="1" applyBorder="1" applyAlignment="1">
      <alignment horizontal="left"/>
    </xf>
    <xf numFmtId="0" fontId="2" fillId="2" borderId="21" xfId="0" applyFont="1" applyFill="1" applyBorder="1" applyAlignment="1">
      <alignment horizontal="left"/>
    </xf>
    <xf numFmtId="5" fontId="0" fillId="2" borderId="22" xfId="0" applyNumberFormat="1" applyFill="1" applyBorder="1" applyAlignment="1">
      <alignment horizontal="left"/>
    </xf>
    <xf numFmtId="0" fontId="0" fillId="0" borderId="23" xfId="0" applyBorder="1" applyAlignment="1">
      <alignment horizontal="left"/>
    </xf>
    <xf numFmtId="0" fontId="0" fillId="0" borderId="24" xfId="0" applyBorder="1" applyAlignment="1">
      <alignment horizontal="left"/>
    </xf>
    <xf numFmtId="0" fontId="8" fillId="3" borderId="19" xfId="0" applyFont="1" applyFill="1" applyBorder="1" applyAlignment="1">
      <alignment horizontal="right" wrapText="1"/>
    </xf>
    <xf numFmtId="0" fontId="5" fillId="0" borderId="8" xfId="0" applyFont="1" applyFill="1" applyBorder="1" applyAlignment="1">
      <alignment horizontal="left" wrapText="1"/>
    </xf>
    <xf numFmtId="0" fontId="5" fillId="0" borderId="16" xfId="0" applyFont="1" applyFill="1" applyBorder="1" applyAlignment="1">
      <alignment horizontal="left" wrapText="1"/>
    </xf>
    <xf numFmtId="0" fontId="5" fillId="0" borderId="10" xfId="0" applyFont="1" applyFill="1" applyBorder="1" applyAlignment="1">
      <alignment horizontal="left" wrapText="1"/>
    </xf>
    <xf numFmtId="5" fontId="8" fillId="3" borderId="3" xfId="0" applyNumberFormat="1" applyFont="1" applyFill="1" applyBorder="1" applyAlignment="1">
      <alignment horizontal="center" vertical="center"/>
    </xf>
    <xf numFmtId="5" fontId="8" fillId="3" borderId="25" xfId="0" applyNumberFormat="1" applyFont="1" applyFill="1" applyBorder="1" applyAlignment="1">
      <alignment horizontal="center" vertical="center"/>
    </xf>
    <xf numFmtId="43" fontId="0" fillId="0" borderId="0" xfId="1" applyFont="1"/>
    <xf numFmtId="169" fontId="0" fillId="0" borderId="0" xfId="0" applyNumberFormat="1" applyAlignment="1">
      <alignment horizontal="center"/>
    </xf>
    <xf numFmtId="0" fontId="0" fillId="0" borderId="16" xfId="0" applyBorder="1" applyAlignment="1">
      <alignment horizontal="center"/>
    </xf>
    <xf numFmtId="1" fontId="9" fillId="0" borderId="0" xfId="0" applyNumberFormat="1" applyFont="1" applyAlignment="1">
      <alignment horizontal="left" vertical="top"/>
    </xf>
    <xf numFmtId="0" fontId="5" fillId="0" borderId="23" xfId="0" applyFont="1" applyFill="1" applyBorder="1" applyAlignment="1">
      <alignment horizontal="left" wrapText="1"/>
    </xf>
    <xf numFmtId="0" fontId="5" fillId="0" borderId="7" xfId="0" applyFont="1" applyFill="1" applyBorder="1" applyAlignment="1">
      <alignment horizontal="left" wrapText="1"/>
    </xf>
    <xf numFmtId="0" fontId="5" fillId="0" borderId="24" xfId="0" applyFont="1" applyFill="1" applyBorder="1" applyAlignment="1">
      <alignment horizontal="left" wrapText="1"/>
    </xf>
    <xf numFmtId="5" fontId="0" fillId="0" borderId="26" xfId="0" applyNumberFormat="1" applyBorder="1" applyAlignment="1">
      <alignment horizontal="center" vertical="center"/>
    </xf>
    <xf numFmtId="0" fontId="0" fillId="0" borderId="0" xfId="0" quotePrefix="1" applyAlignment="1">
      <alignment horizontal="left"/>
    </xf>
    <xf numFmtId="0" fontId="0" fillId="0" borderId="0" xfId="0" applyBorder="1" applyAlignment="1">
      <alignment horizontal="left"/>
    </xf>
    <xf numFmtId="0" fontId="2" fillId="0" borderId="15" xfId="0" applyFont="1" applyBorder="1" applyAlignment="1">
      <alignment horizontal="center" vertical="center" wrapText="1"/>
    </xf>
    <xf numFmtId="0" fontId="2" fillId="0" borderId="25" xfId="0" applyFont="1" applyBorder="1" applyAlignment="1">
      <alignment horizontal="center" vertical="center" wrapText="1"/>
    </xf>
    <xf numFmtId="5" fontId="0" fillId="0" borderId="15" xfId="0" applyNumberFormat="1" applyBorder="1" applyAlignment="1">
      <alignment horizontal="center" vertical="center"/>
    </xf>
    <xf numFmtId="5" fontId="0" fillId="0" borderId="27" xfId="0" applyNumberFormat="1" applyBorder="1" applyAlignment="1">
      <alignment horizontal="center" vertical="center"/>
    </xf>
    <xf numFmtId="5" fontId="0" fillId="0" borderId="25" xfId="0" applyNumberFormat="1" applyBorder="1" applyAlignment="1">
      <alignment horizontal="center" vertical="center"/>
    </xf>
    <xf numFmtId="5" fontId="0" fillId="0" borderId="22" xfId="0" applyNumberFormat="1" applyBorder="1" applyAlignment="1">
      <alignment horizontal="center" vertical="center"/>
    </xf>
    <xf numFmtId="0" fontId="2" fillId="0" borderId="16" xfId="0" applyFont="1" applyBorder="1" applyAlignment="1">
      <alignment horizontal="center" vertical="center"/>
    </xf>
    <xf numFmtId="0" fontId="2" fillId="0" borderId="28" xfId="0" applyFont="1" applyBorder="1" applyAlignment="1">
      <alignment horizontal="center" vertical="center"/>
    </xf>
    <xf numFmtId="0" fontId="2" fillId="0" borderId="14" xfId="0" applyFont="1" applyBorder="1" applyAlignment="1">
      <alignment horizontal="center" vertical="center"/>
    </xf>
    <xf numFmtId="0" fontId="2" fillId="0" borderId="0" xfId="0" applyFont="1" applyBorder="1" applyAlignment="1">
      <alignment horizontal="center" vertical="center"/>
    </xf>
    <xf numFmtId="0" fontId="2" fillId="0" borderId="29" xfId="0" applyFont="1" applyBorder="1" applyAlignment="1">
      <alignment horizontal="center" vertical="center"/>
    </xf>
    <xf numFmtId="0" fontId="0" fillId="0" borderId="29" xfId="0"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60"/>
  <sheetViews>
    <sheetView tabSelected="1" zoomScaleNormal="100" workbookViewId="0">
      <selection activeCell="A35" sqref="A35:G35"/>
    </sheetView>
  </sheetViews>
  <sheetFormatPr defaultRowHeight="12.75" x14ac:dyDescent="0.2"/>
  <cols>
    <col min="1" max="1" width="48.28515625" style="1" bestFit="1" customWidth="1"/>
    <col min="2" max="2" width="25.7109375" style="1" customWidth="1"/>
    <col min="3" max="3" width="7.5703125" style="1" bestFit="1" customWidth="1"/>
    <col min="4" max="4" width="14.140625" style="1" bestFit="1" customWidth="1"/>
    <col min="5" max="5" width="43.5703125" style="1" customWidth="1"/>
    <col min="6" max="6" width="40.85546875" style="1" customWidth="1"/>
    <col min="7" max="7" width="20.28515625" style="1" customWidth="1"/>
    <col min="8" max="8" width="3" bestFit="1" customWidth="1"/>
    <col min="9" max="9" width="10.28515625" bestFit="1" customWidth="1"/>
  </cols>
  <sheetData>
    <row r="1" spans="1:7" ht="20.25" x14ac:dyDescent="0.3">
      <c r="A1" s="5" t="s">
        <v>59</v>
      </c>
    </row>
    <row r="2" spans="1:7" ht="15.75" x14ac:dyDescent="0.25">
      <c r="A2" s="7" t="s">
        <v>111</v>
      </c>
    </row>
    <row r="3" spans="1:7" x14ac:dyDescent="0.2">
      <c r="A3" s="6">
        <f ca="1">TODAY()</f>
        <v>37004</v>
      </c>
    </row>
    <row r="4" spans="1:7" ht="13.5" thickBot="1" x14ac:dyDescent="0.25"/>
    <row r="5" spans="1:7" x14ac:dyDescent="0.2">
      <c r="A5" s="77" t="s">
        <v>51</v>
      </c>
      <c r="B5" s="79" t="s">
        <v>52</v>
      </c>
      <c r="C5" s="77" t="s">
        <v>53</v>
      </c>
      <c r="D5" s="77" t="s">
        <v>86</v>
      </c>
      <c r="E5" s="77" t="s">
        <v>58</v>
      </c>
      <c r="F5" s="77" t="s">
        <v>73</v>
      </c>
      <c r="G5" s="71" t="s">
        <v>62</v>
      </c>
    </row>
    <row r="6" spans="1:7" ht="36.75" customHeight="1" thickBot="1" x14ac:dyDescent="0.25">
      <c r="A6" s="78"/>
      <c r="B6" s="80"/>
      <c r="C6" s="78"/>
      <c r="D6" s="78" t="s">
        <v>86</v>
      </c>
      <c r="E6" s="81"/>
      <c r="F6" s="82"/>
      <c r="G6" s="72"/>
    </row>
    <row r="7" spans="1:7" ht="16.5" thickBot="1" x14ac:dyDescent="0.3">
      <c r="A7" s="2" t="s">
        <v>112</v>
      </c>
      <c r="B7" s="3"/>
      <c r="C7" s="3"/>
      <c r="D7" s="3"/>
      <c r="E7" s="3"/>
      <c r="F7" s="3"/>
      <c r="G7" s="4"/>
    </row>
    <row r="8" spans="1:7" ht="51" x14ac:dyDescent="0.2">
      <c r="A8" s="8" t="s">
        <v>68</v>
      </c>
      <c r="B8" s="9" t="s">
        <v>10</v>
      </c>
      <c r="C8" s="8">
        <v>109.83</v>
      </c>
      <c r="D8" s="8" t="s">
        <v>87</v>
      </c>
      <c r="E8" s="13" t="s">
        <v>72</v>
      </c>
      <c r="F8" s="28" t="s">
        <v>110</v>
      </c>
      <c r="G8" s="32">
        <v>914244.45</v>
      </c>
    </row>
    <row r="9" spans="1:7" ht="29.25" customHeight="1" x14ac:dyDescent="0.2">
      <c r="A9" s="8" t="s">
        <v>61</v>
      </c>
      <c r="B9" s="9" t="s">
        <v>11</v>
      </c>
      <c r="C9" s="8">
        <v>40</v>
      </c>
      <c r="D9" s="8" t="s">
        <v>88</v>
      </c>
      <c r="E9" s="13" t="s">
        <v>74</v>
      </c>
      <c r="F9" s="28" t="s">
        <v>102</v>
      </c>
      <c r="G9" s="32">
        <v>514827.41</v>
      </c>
    </row>
    <row r="10" spans="1:7" ht="44.25" customHeight="1" x14ac:dyDescent="0.2">
      <c r="A10" s="8" t="s">
        <v>69</v>
      </c>
      <c r="B10" s="9" t="s">
        <v>12</v>
      </c>
      <c r="C10" s="8">
        <v>28</v>
      </c>
      <c r="D10" s="8" t="s">
        <v>89</v>
      </c>
      <c r="E10" s="13" t="s">
        <v>75</v>
      </c>
      <c r="F10" s="28" t="s">
        <v>102</v>
      </c>
      <c r="G10" s="32">
        <v>1129354.93</v>
      </c>
    </row>
    <row r="11" spans="1:7" ht="30.75" customHeight="1" x14ac:dyDescent="0.2">
      <c r="A11" s="8" t="s">
        <v>70</v>
      </c>
      <c r="B11" s="9" t="s">
        <v>13</v>
      </c>
      <c r="C11" s="8">
        <v>38.5</v>
      </c>
      <c r="D11" s="8" t="s">
        <v>87</v>
      </c>
      <c r="E11" s="13" t="s">
        <v>76</v>
      </c>
      <c r="F11" s="28" t="s">
        <v>77</v>
      </c>
      <c r="G11" s="32">
        <v>0</v>
      </c>
    </row>
    <row r="12" spans="1:7" ht="38.25" x14ac:dyDescent="0.2">
      <c r="A12" s="8" t="s">
        <v>30</v>
      </c>
      <c r="B12" s="9" t="s">
        <v>12</v>
      </c>
      <c r="C12" s="8">
        <v>30</v>
      </c>
      <c r="D12" s="8" t="s">
        <v>89</v>
      </c>
      <c r="E12" s="13" t="s">
        <v>75</v>
      </c>
      <c r="F12" s="28" t="s">
        <v>102</v>
      </c>
      <c r="G12" s="32">
        <v>975411.14</v>
      </c>
    </row>
    <row r="13" spans="1:7" ht="44.25" customHeight="1" x14ac:dyDescent="0.2">
      <c r="A13" s="8" t="s">
        <v>71</v>
      </c>
      <c r="B13" s="9" t="s">
        <v>13</v>
      </c>
      <c r="C13" s="8">
        <v>64</v>
      </c>
      <c r="D13" s="8" t="s">
        <v>87</v>
      </c>
      <c r="E13" s="13" t="s">
        <v>78</v>
      </c>
      <c r="F13" s="28" t="s">
        <v>102</v>
      </c>
      <c r="G13" s="32">
        <v>820900.2</v>
      </c>
    </row>
    <row r="14" spans="1:7" ht="14.25" customHeight="1" x14ac:dyDescent="0.2">
      <c r="A14" s="8" t="s">
        <v>65</v>
      </c>
      <c r="B14" s="9" t="s">
        <v>13</v>
      </c>
      <c r="C14" s="18">
        <v>18.600000000000001</v>
      </c>
      <c r="D14" s="41" t="s">
        <v>87</v>
      </c>
      <c r="E14" s="14" t="s">
        <v>99</v>
      </c>
      <c r="F14" s="29" t="s">
        <v>77</v>
      </c>
      <c r="G14" s="32">
        <v>344882.45</v>
      </c>
    </row>
    <row r="15" spans="1:7" ht="30" customHeight="1" thickBot="1" x14ac:dyDescent="0.25">
      <c r="A15" s="39" t="s">
        <v>66</v>
      </c>
      <c r="B15" s="40" t="s">
        <v>13</v>
      </c>
      <c r="C15" s="39">
        <v>20</v>
      </c>
      <c r="D15" s="39" t="s">
        <v>87</v>
      </c>
      <c r="E15" s="28" t="s">
        <v>100</v>
      </c>
      <c r="F15" s="28" t="s">
        <v>102</v>
      </c>
      <c r="G15" s="32">
        <v>205318.18</v>
      </c>
    </row>
    <row r="16" spans="1:7" ht="13.5" thickBot="1" x14ac:dyDescent="0.25">
      <c r="A16" s="42"/>
      <c r="B16" s="43"/>
      <c r="C16" s="43"/>
      <c r="D16" s="43"/>
      <c r="E16" s="44"/>
      <c r="F16" s="48" t="s">
        <v>79</v>
      </c>
      <c r="G16" s="59">
        <f>SUM(G8:G15)</f>
        <v>4904938.76</v>
      </c>
    </row>
    <row r="17" spans="1:8" ht="16.5" thickBot="1" x14ac:dyDescent="0.3">
      <c r="A17" s="50" t="s">
        <v>0</v>
      </c>
      <c r="B17" s="30"/>
      <c r="C17" s="30"/>
      <c r="D17" s="30"/>
      <c r="E17" s="30"/>
      <c r="F17" s="30"/>
      <c r="G17" s="33"/>
    </row>
    <row r="18" spans="1:8" ht="42.75" customHeight="1" x14ac:dyDescent="0.2">
      <c r="A18" s="19" t="s">
        <v>31</v>
      </c>
      <c r="B18" s="20" t="s">
        <v>14</v>
      </c>
      <c r="C18" s="19">
        <v>84</v>
      </c>
      <c r="D18" s="19" t="s">
        <v>90</v>
      </c>
      <c r="E18" s="65" t="s">
        <v>80</v>
      </c>
      <c r="F18" s="56" t="s">
        <v>103</v>
      </c>
      <c r="G18" s="73">
        <v>157201.19</v>
      </c>
    </row>
    <row r="19" spans="1:8" ht="42.75" customHeight="1" x14ac:dyDescent="0.2">
      <c r="A19" s="8" t="s">
        <v>32</v>
      </c>
      <c r="B19" s="9" t="s">
        <v>14</v>
      </c>
      <c r="C19" s="8">
        <v>83.634</v>
      </c>
      <c r="D19" s="8" t="s">
        <v>90</v>
      </c>
      <c r="E19" s="66" t="s">
        <v>80</v>
      </c>
      <c r="F19" s="13" t="s">
        <v>103</v>
      </c>
      <c r="G19" s="74"/>
    </row>
    <row r="20" spans="1:8" ht="41.25" customHeight="1" thickBot="1" x14ac:dyDescent="0.25">
      <c r="A20" s="22" t="s">
        <v>33</v>
      </c>
      <c r="B20" s="23" t="s">
        <v>15</v>
      </c>
      <c r="C20" s="22">
        <v>83.92</v>
      </c>
      <c r="D20" s="22" t="s">
        <v>90</v>
      </c>
      <c r="E20" s="67" t="s">
        <v>80</v>
      </c>
      <c r="F20" s="58" t="s">
        <v>103</v>
      </c>
      <c r="G20" s="68">
        <v>201904</v>
      </c>
    </row>
    <row r="21" spans="1:8" ht="13.5" thickBot="1" x14ac:dyDescent="0.25">
      <c r="A21" s="45"/>
      <c r="B21" s="46"/>
      <c r="C21" s="46"/>
      <c r="D21" s="46"/>
      <c r="E21" s="47"/>
      <c r="F21" s="55" t="s">
        <v>79</v>
      </c>
      <c r="G21" s="60">
        <f>G20+G18</f>
        <v>359105.19</v>
      </c>
    </row>
    <row r="22" spans="1:8" ht="16.5" thickBot="1" x14ac:dyDescent="0.3">
      <c r="A22" s="50" t="s">
        <v>1</v>
      </c>
      <c r="B22" s="30"/>
      <c r="C22" s="30"/>
      <c r="D22" s="30"/>
      <c r="E22" s="30"/>
      <c r="F22" s="30"/>
      <c r="G22" s="33"/>
    </row>
    <row r="23" spans="1:8" ht="25.5" x14ac:dyDescent="0.2">
      <c r="A23" s="19" t="s">
        <v>34</v>
      </c>
      <c r="B23" s="20" t="s">
        <v>16</v>
      </c>
      <c r="C23" s="19">
        <v>146.5</v>
      </c>
      <c r="D23" s="63" t="s">
        <v>88</v>
      </c>
      <c r="E23" s="57" t="s">
        <v>81</v>
      </c>
      <c r="F23" s="57" t="s">
        <v>101</v>
      </c>
      <c r="G23" s="35">
        <v>167512.74</v>
      </c>
      <c r="H23" s="10"/>
    </row>
    <row r="24" spans="1:8" ht="26.25" thickBot="1" x14ac:dyDescent="0.25">
      <c r="A24" s="22" t="s">
        <v>35</v>
      </c>
      <c r="B24" s="23" t="s">
        <v>17</v>
      </c>
      <c r="C24" s="22">
        <v>120</v>
      </c>
      <c r="D24" s="22" t="s">
        <v>91</v>
      </c>
      <c r="E24" s="58" t="s">
        <v>81</v>
      </c>
      <c r="F24" s="58" t="s">
        <v>101</v>
      </c>
      <c r="G24" s="36">
        <v>227128.55</v>
      </c>
    </row>
    <row r="25" spans="1:8" ht="13.5" thickBot="1" x14ac:dyDescent="0.25">
      <c r="A25" s="42"/>
      <c r="B25" s="43"/>
      <c r="C25" s="43"/>
      <c r="D25" s="43"/>
      <c r="E25" s="44"/>
      <c r="F25" s="48" t="s">
        <v>79</v>
      </c>
      <c r="G25" s="59">
        <f>G24+G23</f>
        <v>394641.29</v>
      </c>
    </row>
    <row r="26" spans="1:8" ht="16.5" thickBot="1" x14ac:dyDescent="0.3">
      <c r="A26" s="50" t="s">
        <v>2</v>
      </c>
      <c r="B26" s="30"/>
      <c r="C26" s="30"/>
      <c r="D26" s="30"/>
      <c r="E26" s="30"/>
      <c r="F26" s="30"/>
      <c r="G26" s="33"/>
    </row>
    <row r="27" spans="1:8" x14ac:dyDescent="0.2">
      <c r="A27" s="19" t="s">
        <v>36</v>
      </c>
      <c r="B27" s="20" t="s">
        <v>18</v>
      </c>
      <c r="C27" s="19">
        <v>79.5</v>
      </c>
      <c r="D27" s="19" t="s">
        <v>92</v>
      </c>
      <c r="E27" s="53" t="s">
        <v>60</v>
      </c>
      <c r="F27" s="21" t="s">
        <v>104</v>
      </c>
      <c r="G27" s="73">
        <v>6000</v>
      </c>
    </row>
    <row r="28" spans="1:8" x14ac:dyDescent="0.2">
      <c r="A28" s="8" t="s">
        <v>37</v>
      </c>
      <c r="B28" s="9" t="s">
        <v>19</v>
      </c>
      <c r="C28" s="8">
        <v>88</v>
      </c>
      <c r="D28" s="8" t="s">
        <v>92</v>
      </c>
      <c r="E28" s="14" t="s">
        <v>60</v>
      </c>
      <c r="F28" s="15" t="s">
        <v>104</v>
      </c>
      <c r="G28" s="75"/>
    </row>
    <row r="29" spans="1:8" ht="13.5" thickBot="1" x14ac:dyDescent="0.25">
      <c r="A29" s="22" t="s">
        <v>38</v>
      </c>
      <c r="B29" s="23" t="s">
        <v>20</v>
      </c>
      <c r="C29" s="22">
        <v>60</v>
      </c>
      <c r="D29" s="22" t="s">
        <v>92</v>
      </c>
      <c r="E29" s="54" t="s">
        <v>60</v>
      </c>
      <c r="F29" s="24" t="s">
        <v>104</v>
      </c>
      <c r="G29" s="76"/>
    </row>
    <row r="30" spans="1:8" ht="16.5" thickBot="1" x14ac:dyDescent="0.3">
      <c r="A30" s="51" t="s">
        <v>3</v>
      </c>
      <c r="B30" s="49"/>
      <c r="C30" s="49"/>
      <c r="D30" s="49"/>
      <c r="E30" s="49"/>
      <c r="F30" s="49"/>
      <c r="G30" s="52"/>
    </row>
    <row r="31" spans="1:8" x14ac:dyDescent="0.2">
      <c r="A31" s="19" t="s">
        <v>39</v>
      </c>
      <c r="B31" s="20" t="s">
        <v>21</v>
      </c>
      <c r="C31" s="19">
        <v>80</v>
      </c>
      <c r="D31" s="19" t="s">
        <v>92</v>
      </c>
      <c r="E31" s="21" t="s">
        <v>60</v>
      </c>
      <c r="F31" s="21" t="s">
        <v>104</v>
      </c>
      <c r="G31" s="35">
        <v>0</v>
      </c>
    </row>
    <row r="32" spans="1:8" x14ac:dyDescent="0.2">
      <c r="A32" s="8" t="s">
        <v>40</v>
      </c>
      <c r="B32" s="9" t="s">
        <v>22</v>
      </c>
      <c r="C32" s="8">
        <v>80</v>
      </c>
      <c r="D32" s="8" t="s">
        <v>92</v>
      </c>
      <c r="E32" s="15" t="s">
        <v>60</v>
      </c>
      <c r="F32" s="15" t="s">
        <v>104</v>
      </c>
      <c r="G32" s="32">
        <v>0</v>
      </c>
    </row>
    <row r="33" spans="1:7" ht="13.5" thickBot="1" x14ac:dyDescent="0.25">
      <c r="A33" s="22" t="s">
        <v>41</v>
      </c>
      <c r="B33" s="23" t="s">
        <v>23</v>
      </c>
      <c r="C33" s="22">
        <v>80</v>
      </c>
      <c r="D33" s="22" t="s">
        <v>92</v>
      </c>
      <c r="E33" s="24" t="s">
        <v>60</v>
      </c>
      <c r="F33" s="24" t="s">
        <v>104</v>
      </c>
      <c r="G33" s="36">
        <v>0</v>
      </c>
    </row>
    <row r="34" spans="1:7" ht="16.5" thickBot="1" x14ac:dyDescent="0.3">
      <c r="A34" s="2" t="s">
        <v>4</v>
      </c>
      <c r="B34" s="3"/>
      <c r="C34" s="3"/>
      <c r="D34" s="3"/>
      <c r="E34" s="3"/>
      <c r="F34" s="3"/>
      <c r="G34" s="34"/>
    </row>
    <row r="35" spans="1:7" ht="67.5" customHeight="1" thickBot="1" x14ac:dyDescent="0.25">
      <c r="A35" s="8" t="s">
        <v>42</v>
      </c>
      <c r="B35" s="9" t="s">
        <v>24</v>
      </c>
      <c r="C35" s="8">
        <v>78.44</v>
      </c>
      <c r="D35" s="39" t="s">
        <v>93</v>
      </c>
      <c r="E35" s="58" t="s">
        <v>82</v>
      </c>
      <c r="F35" s="28" t="s">
        <v>83</v>
      </c>
      <c r="G35" s="35">
        <v>6715</v>
      </c>
    </row>
    <row r="36" spans="1:7" ht="16.5" thickBot="1" x14ac:dyDescent="0.3">
      <c r="A36" s="2" t="s">
        <v>5</v>
      </c>
      <c r="B36" s="3"/>
      <c r="C36" s="3"/>
      <c r="D36" s="3"/>
      <c r="E36" s="3"/>
      <c r="F36" s="3"/>
      <c r="G36" s="34"/>
    </row>
    <row r="37" spans="1:7" ht="57.75" customHeight="1" x14ac:dyDescent="0.2">
      <c r="A37" s="8" t="s">
        <v>43</v>
      </c>
      <c r="B37" s="9" t="s">
        <v>25</v>
      </c>
      <c r="C37" s="8">
        <v>60</v>
      </c>
      <c r="D37" s="8" t="s">
        <v>92</v>
      </c>
      <c r="E37" s="15" t="s">
        <v>85</v>
      </c>
      <c r="F37" s="28" t="s">
        <v>84</v>
      </c>
      <c r="G37" s="32">
        <v>229694.21</v>
      </c>
    </row>
    <row r="38" spans="1:7" ht="57.75" customHeight="1" x14ac:dyDescent="0.2">
      <c r="A38" s="8" t="s">
        <v>44</v>
      </c>
      <c r="B38" s="9" t="s">
        <v>26</v>
      </c>
      <c r="C38" s="8">
        <v>45</v>
      </c>
      <c r="D38" s="8" t="s">
        <v>92</v>
      </c>
      <c r="E38" s="15" t="s">
        <v>85</v>
      </c>
      <c r="F38" s="28" t="s">
        <v>84</v>
      </c>
      <c r="G38" s="32">
        <v>151751.34</v>
      </c>
    </row>
    <row r="39" spans="1:7" ht="57.75" customHeight="1" thickBot="1" x14ac:dyDescent="0.25">
      <c r="A39" s="8" t="s">
        <v>45</v>
      </c>
      <c r="B39" s="9" t="s">
        <v>27</v>
      </c>
      <c r="C39" s="8">
        <v>120</v>
      </c>
      <c r="D39" s="8" t="s">
        <v>92</v>
      </c>
      <c r="E39" s="15" t="s">
        <v>85</v>
      </c>
      <c r="F39" s="28" t="s">
        <v>84</v>
      </c>
      <c r="G39" s="32">
        <v>67260.75</v>
      </c>
    </row>
    <row r="40" spans="1:7" ht="13.5" thickBot="1" x14ac:dyDescent="0.25">
      <c r="A40" s="42"/>
      <c r="B40" s="43"/>
      <c r="C40" s="43"/>
      <c r="D40" s="43"/>
      <c r="E40" s="44"/>
      <c r="F40" s="48" t="s">
        <v>79</v>
      </c>
      <c r="G40" s="59">
        <f>SUM(G37:G39)</f>
        <v>448706.3</v>
      </c>
    </row>
    <row r="41" spans="1:7" ht="16.5" thickBot="1" x14ac:dyDescent="0.3">
      <c r="A41" s="2" t="s">
        <v>6</v>
      </c>
      <c r="B41" s="3"/>
      <c r="C41" s="3"/>
      <c r="D41" s="3"/>
      <c r="E41" s="3"/>
      <c r="F41" s="3"/>
      <c r="G41" s="34"/>
    </row>
    <row r="42" spans="1:7" ht="54" customHeight="1" x14ac:dyDescent="0.2">
      <c r="A42" s="8" t="s">
        <v>46</v>
      </c>
      <c r="B42" s="9" t="s">
        <v>28</v>
      </c>
      <c r="C42" s="8">
        <v>60.5</v>
      </c>
      <c r="D42" s="8" t="s">
        <v>92</v>
      </c>
      <c r="E42" s="15" t="s">
        <v>85</v>
      </c>
      <c r="F42" s="28" t="s">
        <v>84</v>
      </c>
      <c r="G42" s="32">
        <v>112168.73</v>
      </c>
    </row>
    <row r="43" spans="1:7" ht="54" customHeight="1" x14ac:dyDescent="0.2">
      <c r="A43" s="8" t="s">
        <v>47</v>
      </c>
      <c r="B43" s="9" t="s">
        <v>29</v>
      </c>
      <c r="C43" s="8">
        <v>42</v>
      </c>
      <c r="D43" s="8" t="s">
        <v>92</v>
      </c>
      <c r="E43" s="15" t="s">
        <v>85</v>
      </c>
      <c r="F43" s="28" t="s">
        <v>84</v>
      </c>
      <c r="G43" s="32">
        <v>60560.65</v>
      </c>
    </row>
    <row r="44" spans="1:7" ht="54" customHeight="1" thickBot="1" x14ac:dyDescent="0.25">
      <c r="A44" s="8" t="s">
        <v>63</v>
      </c>
      <c r="B44" s="9" t="s">
        <v>64</v>
      </c>
      <c r="C44" s="8">
        <v>43</v>
      </c>
      <c r="D44" s="8" t="s">
        <v>92</v>
      </c>
      <c r="E44" s="15" t="s">
        <v>85</v>
      </c>
      <c r="F44" s="28" t="s">
        <v>84</v>
      </c>
      <c r="G44" s="32">
        <v>21560.69</v>
      </c>
    </row>
    <row r="45" spans="1:7" ht="13.5" thickBot="1" x14ac:dyDescent="0.25">
      <c r="A45" s="42"/>
      <c r="B45" s="43"/>
      <c r="C45" s="43"/>
      <c r="D45" s="43"/>
      <c r="E45" s="44"/>
      <c r="F45" s="48" t="s">
        <v>79</v>
      </c>
      <c r="G45" s="59">
        <f>SUM(G42:G44)</f>
        <v>194290.07</v>
      </c>
    </row>
    <row r="46" spans="1:7" ht="16.5" thickBot="1" x14ac:dyDescent="0.3">
      <c r="A46" s="2" t="s">
        <v>7</v>
      </c>
      <c r="B46" s="3"/>
      <c r="C46" s="3"/>
      <c r="D46" s="3"/>
      <c r="E46" s="3"/>
      <c r="F46" s="3"/>
      <c r="G46" s="34"/>
    </row>
    <row r="47" spans="1:7" ht="66" customHeight="1" thickBot="1" x14ac:dyDescent="0.25">
      <c r="A47" s="8" t="s">
        <v>105</v>
      </c>
      <c r="B47" s="9" t="s">
        <v>54</v>
      </c>
      <c r="C47" s="8">
        <v>26.16</v>
      </c>
      <c r="D47" s="8" t="s">
        <v>94</v>
      </c>
      <c r="E47" s="15" t="s">
        <v>60</v>
      </c>
      <c r="F47" s="28" t="s">
        <v>109</v>
      </c>
      <c r="G47" s="35">
        <v>284946.67</v>
      </c>
    </row>
    <row r="48" spans="1:7" ht="16.5" thickBot="1" x14ac:dyDescent="0.3">
      <c r="A48" s="2" t="s">
        <v>8</v>
      </c>
      <c r="B48" s="3"/>
      <c r="C48" s="3"/>
      <c r="D48" s="3"/>
      <c r="E48" s="3"/>
      <c r="F48" s="3"/>
      <c r="G48" s="34"/>
    </row>
    <row r="49" spans="1:8" ht="39.75" customHeight="1" x14ac:dyDescent="0.2">
      <c r="A49" s="8" t="s">
        <v>48</v>
      </c>
      <c r="B49" s="9" t="s">
        <v>55</v>
      </c>
      <c r="C49" s="8">
        <v>80</v>
      </c>
      <c r="D49" s="8"/>
      <c r="E49" s="28" t="s">
        <v>95</v>
      </c>
      <c r="F49" s="28" t="s">
        <v>96</v>
      </c>
      <c r="G49" s="32">
        <v>-238223.58</v>
      </c>
      <c r="H49" s="64"/>
    </row>
    <row r="50" spans="1:8" ht="30.75" customHeight="1" thickBot="1" x14ac:dyDescent="0.25">
      <c r="A50" s="39" t="s">
        <v>49</v>
      </c>
      <c r="B50" s="40" t="s">
        <v>56</v>
      </c>
      <c r="C50" s="39">
        <v>97.213999999999999</v>
      </c>
      <c r="D50" s="39"/>
      <c r="E50" s="28" t="s">
        <v>67</v>
      </c>
      <c r="F50" s="31"/>
      <c r="G50" s="32">
        <v>107000</v>
      </c>
    </row>
    <row r="51" spans="1:8" ht="13.5" thickBot="1" x14ac:dyDescent="0.25">
      <c r="A51" s="42"/>
      <c r="B51" s="43"/>
      <c r="C51" s="43"/>
      <c r="D51" s="43"/>
      <c r="E51" s="44"/>
      <c r="F51" s="48" t="s">
        <v>79</v>
      </c>
      <c r="G51" s="59">
        <f>SUM(G49:G50)</f>
        <v>-131223.57999999999</v>
      </c>
    </row>
    <row r="52" spans="1:8" ht="16.5" thickBot="1" x14ac:dyDescent="0.3">
      <c r="A52" s="2" t="s">
        <v>9</v>
      </c>
      <c r="B52" s="3"/>
      <c r="C52" s="3"/>
      <c r="D52" s="3"/>
      <c r="E52" s="3"/>
      <c r="F52" s="3"/>
      <c r="G52" s="34"/>
    </row>
    <row r="53" spans="1:8" ht="13.5" thickBot="1" x14ac:dyDescent="0.25">
      <c r="A53" s="11" t="s">
        <v>50</v>
      </c>
      <c r="B53" s="12" t="s">
        <v>57</v>
      </c>
      <c r="C53" s="11">
        <v>59</v>
      </c>
      <c r="D53" s="11"/>
      <c r="E53" s="16" t="s">
        <v>98</v>
      </c>
      <c r="F53" s="31" t="s">
        <v>104</v>
      </c>
      <c r="G53" s="37">
        <v>1250</v>
      </c>
    </row>
    <row r="54" spans="1:8" ht="16.5" thickBot="1" x14ac:dyDescent="0.3">
      <c r="A54" s="25"/>
      <c r="B54" s="26"/>
      <c r="C54" s="26"/>
      <c r="D54" s="26"/>
      <c r="E54" s="27"/>
      <c r="F54" s="48" t="s">
        <v>97</v>
      </c>
      <c r="G54" s="38">
        <f>G16+G21+G25+G27+G35+G40+G45+G47+G51+G53</f>
        <v>6469369.7000000002</v>
      </c>
    </row>
    <row r="55" spans="1:8" x14ac:dyDescent="0.2">
      <c r="A55" s="17"/>
      <c r="B55" s="17"/>
      <c r="C55" s="17"/>
      <c r="D55" s="17"/>
      <c r="E55" s="17"/>
      <c r="F55" s="17"/>
    </row>
    <row r="56" spans="1:8" x14ac:dyDescent="0.2">
      <c r="A56" s="70" t="s">
        <v>106</v>
      </c>
      <c r="B56" s="17"/>
      <c r="C56" s="17"/>
      <c r="D56" s="17"/>
      <c r="E56" s="17"/>
      <c r="F56" s="17"/>
    </row>
    <row r="57" spans="1:8" x14ac:dyDescent="0.2">
      <c r="A57" s="70" t="s">
        <v>108</v>
      </c>
      <c r="B57" s="17"/>
      <c r="C57" s="17"/>
      <c r="D57" s="17"/>
      <c r="E57" s="17"/>
      <c r="F57" s="17"/>
    </row>
    <row r="58" spans="1:8" x14ac:dyDescent="0.2">
      <c r="A58" s="69" t="s">
        <v>107</v>
      </c>
      <c r="E58" s="61"/>
    </row>
    <row r="60" spans="1:8" x14ac:dyDescent="0.2">
      <c r="F60" s="62"/>
    </row>
  </sheetData>
  <mergeCells count="9">
    <mergeCell ref="G5:G6"/>
    <mergeCell ref="G18:G19"/>
    <mergeCell ref="G27:G29"/>
    <mergeCell ref="A5:A6"/>
    <mergeCell ref="B5:B6"/>
    <mergeCell ref="C5:C6"/>
    <mergeCell ref="E5:E6"/>
    <mergeCell ref="D5:D6"/>
    <mergeCell ref="F5:F6"/>
  </mergeCells>
  <phoneticPr fontId="0" type="noConversion"/>
  <pageMargins left="0.75" right="0.75" top="1" bottom="1.0900000000000001" header="0.5" footer="0.5"/>
  <pageSetup scale="52" fitToHeight="2" orientation="landscape" r:id="rId1"/>
  <headerFooter alignWithMargins="0"/>
  <rowBreaks count="2" manualBreakCount="2">
    <brk id="34" max="6" man="1"/>
    <brk id="35"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pageSetup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pageSetup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Sheet2</vt:lpstr>
      <vt:lpstr>Sheet3</vt:lpstr>
      <vt:lpstr>Sheet1!Print_Area</vt:lpstr>
      <vt:lpstr>Sheet1!Print_Titles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E. Walker</dc:creator>
  <cp:lastModifiedBy>Jan Havlíček</cp:lastModifiedBy>
  <cp:lastPrinted>2001-04-24T00:25:27Z</cp:lastPrinted>
  <dcterms:created xsi:type="dcterms:W3CDTF">2001-04-18T18:41:16Z</dcterms:created>
  <dcterms:modified xsi:type="dcterms:W3CDTF">2023-09-16T22:32:48Z</dcterms:modified>
</cp:coreProperties>
</file>