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523041-84C9-4805-AFCB-1D739236F8EA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3" r:id="rId1"/>
    <sheet name="West Power Position" sheetId="2" r:id="rId2"/>
    <sheet name="West Position" sheetId="1" r:id="rId3"/>
    <sheet name="Alberta Position" sheetId="4" r:id="rId4"/>
  </sheets>
  <externalReferences>
    <externalReference r:id="rId5"/>
    <externalReference r:id="rId6"/>
  </externalReferences>
  <definedNames>
    <definedName name="CurveDate">#REF!</definedName>
    <definedName name="DailyFileFolder">'West Power Position'!$B$5</definedName>
    <definedName name="DailyFilePath" localSheetId="3">'[2]Alberta Power Position'!#REF!</definedName>
    <definedName name="DailyFilePath">'West Power Position'!#REF!</definedName>
    <definedName name="_xlnm.Database">'West Power Position'!$B$4</definedName>
    <definedName name="DateToday">#REF!</definedName>
    <definedName name="IRFirstMonth">#REF!</definedName>
    <definedName name="myRange" localSheetId="3">'Alberta Position'!$C$2:$FV$9</definedName>
    <definedName name="myRange">'West Position'!$C$2:$FV$10</definedName>
    <definedName name="nr_west_pow_pos">'West Power Position'!$A$9:$P$71</definedName>
    <definedName name="OffPeakDelta" localSheetId="3">'Alberta Position'!$C$15:$FV$21</definedName>
    <definedName name="OffPeakDelta">'West Position'!$C$15:$FV$22</definedName>
    <definedName name="Password">'West Power Position'!$B$3</definedName>
    <definedName name="PeakDelta" localSheetId="3">'Alberta Position'!$C$3:$FV$9</definedName>
    <definedName name="PeakDelta">'West Position'!$C$3:$FV$10</definedName>
    <definedName name="PriceFolder">'West Power Position'!$B$6</definedName>
    <definedName name="ReportDate">'West Power Position'!$A$10</definedName>
    <definedName name="USER">'West Power Position'!$B$2</definedName>
    <definedName name="USERNAME">'West Power Position'!$B$2</definedName>
  </definedNames>
  <calcPr calcId="0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7" i="2"/>
  <c r="D67" i="2"/>
  <c r="P67" i="2"/>
  <c r="B70" i="2"/>
  <c r="C70" i="2"/>
  <c r="D70" i="2"/>
  <c r="E70" i="2"/>
  <c r="F70" i="2"/>
  <c r="G70" i="2"/>
  <c r="H70" i="2"/>
  <c r="I70" i="2"/>
  <c r="L70" i="2"/>
  <c r="M70" i="2"/>
  <c r="N70" i="2"/>
  <c r="O70" i="2"/>
  <c r="P70" i="2"/>
</calcChain>
</file>

<file path=xl/sharedStrings.xml><?xml version="1.0" encoding="utf-8"?>
<sst xmlns="http://schemas.openxmlformats.org/spreadsheetml/2006/main" count="909" uniqueCount="60">
  <si>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</si>
  <si>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</si>
  <si>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</si>
  <si>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</si>
  <si>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</si>
  <si>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</si>
  <si>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</si>
  <si>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</si>
  <si>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</si>
  <si>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</si>
  <si>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</si>
  <si>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</si>
  <si>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</si>
  <si>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</si>
  <si>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</si>
  <si>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</si>
  <si>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</si>
  <si>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</si>
  <si>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</si>
  <si>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</si>
  <si>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</si>
  <si>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</si>
  <si>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</si>
  <si>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</si>
  <si>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</si>
  <si>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</si>
  <si>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</si>
  <si>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</si>
  <si>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</si>
  <si>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</si>
  <si>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</si>
  <si>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</si>
  <si>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</si>
  <si>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</si>
  <si>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>WSCC-N</t>
  </si>
  <si>
    <t>WSCC-S</t>
  </si>
  <si>
    <t>Off-Peak Delta</t>
  </si>
  <si>
    <t>Total-02</t>
  </si>
  <si>
    <t>Total-03</t>
  </si>
  <si>
    <t>2004-2015</t>
  </si>
  <si>
    <t>`</t>
  </si>
  <si>
    <t>zp</t>
  </si>
  <si>
    <t>Username:</t>
  </si>
  <si>
    <t>Password:</t>
  </si>
  <si>
    <t>Database:</t>
  </si>
  <si>
    <t xml:space="preserve">3)The first page has links that pull the data the way Tim wants to see it.  </t>
  </si>
  <si>
    <t>4) Click  "Publish West Power Position". The daily position by date is emailed to Kimberly Hillis.</t>
  </si>
  <si>
    <t xml:space="preserve">    If the report date is not current day, message will pop up. Click "Yes" to change the report day to current day, otherwise click "No".</t>
  </si>
  <si>
    <t xml:space="preserve">2) Click "Fetch Positions" button. </t>
  </si>
  <si>
    <t xml:space="preserve">    The program will fetch West positions,   then save as west position (date) in the daily position and/or price folder.</t>
  </si>
  <si>
    <t xml:space="preserve">    If UserName and Password has not been filled at sheet "West Power Position", </t>
  </si>
  <si>
    <t xml:space="preserve">    then  EnPower Database login window pop out, enter user name and password and click "Ok" to continue or "Cancle" to stop.</t>
  </si>
  <si>
    <t>Price Folder</t>
  </si>
  <si>
    <t>Daily Position Folder</t>
  </si>
  <si>
    <t>pwrprodn_ded</t>
  </si>
  <si>
    <t>1)  Open West Power Position tab</t>
  </si>
  <si>
    <t>C:\</t>
  </si>
  <si>
    <t>ALBERTA</t>
  </si>
  <si>
    <t>ALBERTA POSITION</t>
  </si>
  <si>
    <t>ALBERTA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</si>
</sst>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2" borderId="1" xfId="0" applyFont="1" applyFill="1" applyBorder="1" applyAlignment="1">
      <alignment horizontal="right"/>
    </xf>
    <xf numFmtId="0" fontId="5" fillId="0" borderId="0" xfId="0" applyFont="1"/>
    <xf numFmtId="0" fontId="6" fillId="0" borderId="1" xfId="0" applyFont="1" applyFill="1" applyBorder="1" applyAlignment="1">
      <alignment horizontal="right"/>
    </xf>
    <xf numFmtId="0" fontId="5" fillId="0" borderId="0" xfId="0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17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6" fillId="0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3" fontId="1" fillId="0" borderId="0" xfId="0" applyNumberFormat="1" applyFont="1" applyFill="1" applyBorder="1"/>
    <xf numFmtId="3" fontId="1" fillId="0" borderId="4" xfId="0" applyNumberFormat="1" applyFont="1" applyFill="1" applyBorder="1"/>
    <xf numFmtId="3" fontId="1" fillId="0" borderId="5" xfId="0" applyNumberFormat="1" applyFont="1" applyFill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3" fontId="2" fillId="0" borderId="3" xfId="0" applyNumberFormat="1" applyFont="1" applyFill="1" applyBorder="1"/>
    <xf numFmtId="3" fontId="2" fillId="0" borderId="2" xfId="0" applyNumberFormat="1" applyFont="1" applyFill="1" applyBorder="1"/>
    <xf numFmtId="0" fontId="2" fillId="0" borderId="0" xfId="0" applyFont="1" applyFill="1"/>
    <xf numFmtId="0" fontId="2" fillId="0" borderId="8" xfId="0" applyFont="1" applyFill="1" applyBorder="1"/>
    <xf numFmtId="17" fontId="2" fillId="0" borderId="9" xfId="0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3" fontId="2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5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2" fillId="0" borderId="16" xfId="0" applyFont="1" applyFill="1" applyBorder="1"/>
    <xf numFmtId="3" fontId="1" fillId="0" borderId="17" xfId="0" applyNumberFormat="1" applyFont="1" applyFill="1" applyBorder="1"/>
    <xf numFmtId="3" fontId="2" fillId="0" borderId="0" xfId="0" applyNumberFormat="1" applyFont="1" applyFill="1" applyBorder="1"/>
    <xf numFmtId="3" fontId="2" fillId="0" borderId="17" xfId="0" applyNumberFormat="1" applyFont="1" applyFill="1" applyBorder="1"/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3" fontId="2" fillId="0" borderId="16" xfId="0" applyNumberFormat="1" applyFont="1" applyFill="1" applyBorder="1"/>
    <xf numFmtId="0" fontId="2" fillId="0" borderId="18" xfId="0" applyFont="1" applyFill="1" applyBorder="1"/>
    <xf numFmtId="3" fontId="1" fillId="0" borderId="19" xfId="0" applyNumberFormat="1" applyFont="1" applyFill="1" applyBorder="1"/>
    <xf numFmtId="3" fontId="2" fillId="0" borderId="19" xfId="0" applyNumberFormat="1" applyFont="1" applyFill="1" applyBorder="1"/>
    <xf numFmtId="3" fontId="2" fillId="0" borderId="15" xfId="0" applyNumberFormat="1" applyFont="1" applyFill="1" applyBorder="1"/>
    <xf numFmtId="3" fontId="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19050</xdr:rowOff>
        </xdr:from>
        <xdr:to>
          <xdr:col>10</xdr:col>
          <xdr:colOff>457200</xdr:colOff>
          <xdr:row>3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97240710-35F4-8657-3BD8-1F962D33E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9525</xdr:rowOff>
        </xdr:from>
        <xdr:to>
          <xdr:col>7</xdr:col>
          <xdr:colOff>9525</xdr:colOff>
          <xdr:row>3</xdr:row>
          <xdr:rowOff>104775</xdr:rowOff>
        </xdr:to>
        <xdr:sp macro="" textlink="">
          <xdr:nvSpPr>
            <xdr:cNvPr id="2056" name="CommandButton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54797814-7CF3-7DC5-9E69-C0AAFFA04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Monica's%20risk%20projects/Alberta%20pos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Alberta Power Position"/>
      <sheetName val="Alberta Position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0"/>
  <sheetViews>
    <sheetView workbookViewId="0"/>
  </sheetViews>
  <sheetFormatPr defaultRowHeight="12.75" x14ac:dyDescent="0.2"/>
  <sheetData>
    <row r="1" spans="2:5" x14ac:dyDescent="0.2">
      <c r="B1" t="s">
        <v>33</v>
      </c>
      <c r="D1" s="1">
        <v>36836</v>
      </c>
    </row>
    <row r="3" spans="2:5" x14ac:dyDescent="0.2">
      <c r="B3" t="s">
        <v>55</v>
      </c>
    </row>
    <row r="4" spans="2:5" x14ac:dyDescent="0.2">
      <c r="B4" t="s">
        <v>48</v>
      </c>
    </row>
    <row r="5" spans="2:5" x14ac:dyDescent="0.2">
      <c r="B5" t="s">
        <v>47</v>
      </c>
    </row>
    <row r="6" spans="2:5" x14ac:dyDescent="0.2">
      <c r="B6" t="s">
        <v>50</v>
      </c>
    </row>
    <row r="7" spans="2:5" x14ac:dyDescent="0.2">
      <c r="B7" t="s">
        <v>51</v>
      </c>
    </row>
    <row r="8" spans="2:5" x14ac:dyDescent="0.2">
      <c r="B8" t="s">
        <v>49</v>
      </c>
    </row>
    <row r="9" spans="2:5" x14ac:dyDescent="0.2">
      <c r="B9" t="s">
        <v>45</v>
      </c>
    </row>
    <row r="10" spans="2:5" x14ac:dyDescent="0.2">
      <c r="B10" s="3" t="s">
        <v>46</v>
      </c>
      <c r="C10" s="2"/>
      <c r="D10" s="2"/>
      <c r="E10" s="2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FS517"/>
  <sheetViews>
    <sheetView tabSelected="1" zoomScaleNormal="100" workbookViewId="0">
      <selection activeCell="A10" sqref="A10"/>
    </sheetView>
  </sheetViews>
  <sheetFormatPr defaultRowHeight="12.75" x14ac:dyDescent="0.2"/>
  <cols>
    <col min="1" max="1" width="18.140625" customWidth="1"/>
    <col min="2" max="2" width="9.85546875" customWidth="1"/>
    <col min="3" max="3" width="9.85546875" hidden="1" customWidth="1"/>
    <col min="4" max="4" width="11.42578125" hidden="1" customWidth="1"/>
    <col min="5" max="5" width="12.85546875" customWidth="1"/>
    <col min="6" max="7" width="10.7109375" customWidth="1"/>
    <col min="8" max="8" width="10.28515625" customWidth="1"/>
    <col min="9" max="9" width="11.28515625" customWidth="1"/>
    <col min="10" max="10" width="11" customWidth="1"/>
    <col min="11" max="11" width="10.5703125" customWidth="1"/>
    <col min="12" max="12" width="10.140625" customWidth="1"/>
    <col min="13" max="13" width="11.85546875" customWidth="1"/>
    <col min="14" max="14" width="13.140625" customWidth="1"/>
    <col min="15" max="15" width="10.28515625" customWidth="1"/>
    <col min="16" max="16" width="12.28515625" customWidth="1"/>
  </cols>
  <sheetData>
    <row r="1" spans="1:175" s="8" customFormat="1" x14ac:dyDescent="0.2">
      <c r="A1" s="9"/>
      <c r="B1" s="10"/>
      <c r="C1" s="10"/>
      <c r="D1" s="10"/>
      <c r="E1" s="10"/>
      <c r="F1" s="10"/>
      <c r="G1" s="10"/>
      <c r="H1" s="10"/>
      <c r="I1" s="10"/>
    </row>
    <row r="2" spans="1:175" s="8" customFormat="1" x14ac:dyDescent="0.2">
      <c r="A2" s="11" t="s">
        <v>42</v>
      </c>
      <c r="B2" s="12"/>
      <c r="C2" s="10"/>
      <c r="D2" s="10"/>
      <c r="E2" s="10"/>
      <c r="F2" s="10"/>
      <c r="G2" s="10"/>
      <c r="H2" s="10"/>
      <c r="I2" s="10"/>
    </row>
    <row r="3" spans="1:175" s="8" customFormat="1" x14ac:dyDescent="0.2">
      <c r="A3" s="13" t="s">
        <v>43</v>
      </c>
      <c r="B3" s="14"/>
      <c r="C3" s="10"/>
      <c r="D3" s="10"/>
      <c r="E3" s="10"/>
      <c r="F3" s="10"/>
      <c r="G3" s="10"/>
      <c r="H3" s="10"/>
      <c r="I3" s="10"/>
    </row>
    <row r="4" spans="1:175" s="8" customFormat="1" x14ac:dyDescent="0.2">
      <c r="A4" s="13" t="s">
        <v>44</v>
      </c>
      <c r="B4" s="14" t="s">
        <v>54</v>
      </c>
      <c r="C4" s="10"/>
      <c r="D4" s="10"/>
      <c r="E4" s="10"/>
      <c r="F4" s="10"/>
      <c r="G4" s="10"/>
      <c r="H4" s="10"/>
      <c r="I4" s="10"/>
    </row>
    <row r="5" spans="1:175" s="8" customFormat="1" x14ac:dyDescent="0.2">
      <c r="A5" s="13" t="s">
        <v>53</v>
      </c>
      <c r="B5" s="14" t="s">
        <v>56</v>
      </c>
      <c r="C5" s="10"/>
      <c r="D5" s="10"/>
      <c r="E5" s="10"/>
      <c r="F5" s="10"/>
      <c r="G5" s="10"/>
      <c r="H5" s="10"/>
      <c r="I5" s="10"/>
    </row>
    <row r="6" spans="1:175" s="8" customFormat="1" x14ac:dyDescent="0.2">
      <c r="A6" s="13" t="s">
        <v>52</v>
      </c>
      <c r="B6" s="12"/>
      <c r="C6" s="10"/>
      <c r="D6" s="10"/>
      <c r="E6" s="10"/>
      <c r="F6" s="10"/>
      <c r="G6" s="10"/>
      <c r="H6" s="10"/>
      <c r="I6" s="10"/>
    </row>
    <row r="7" spans="1:175" s="8" customFormat="1" x14ac:dyDescent="0.2">
      <c r="A7" s="21"/>
      <c r="B7" s="12"/>
      <c r="C7" s="10"/>
      <c r="D7" s="10"/>
      <c r="E7" s="10"/>
      <c r="F7" s="10"/>
      <c r="G7" s="10"/>
      <c r="H7" s="10"/>
      <c r="I7" s="10"/>
    </row>
    <row r="8" spans="1:175" s="6" customFormat="1" ht="12" x14ac:dyDescent="0.2">
      <c r="A8" s="7" t="s">
        <v>10</v>
      </c>
      <c r="B8" s="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</row>
    <row r="9" spans="1:175" s="15" customFormat="1" thickBot="1" x14ac:dyDescent="0.25">
      <c r="A9" s="17" t="s">
        <v>32</v>
      </c>
      <c r="B9" s="16" t="s">
        <v>22</v>
      </c>
      <c r="C9" s="16">
        <v>2000</v>
      </c>
      <c r="D9" s="16"/>
      <c r="E9" s="16"/>
      <c r="F9" s="16">
        <v>2001</v>
      </c>
      <c r="G9" s="16"/>
      <c r="H9" s="16"/>
      <c r="I9" s="16"/>
      <c r="J9" s="16">
        <v>2002</v>
      </c>
      <c r="K9" s="16">
        <v>2003</v>
      </c>
      <c r="L9" s="16"/>
      <c r="M9" s="16"/>
      <c r="N9" s="16" t="s">
        <v>39</v>
      </c>
      <c r="O9" s="16"/>
      <c r="P9" s="16"/>
    </row>
    <row r="10" spans="1:175" s="15" customFormat="1" thickBot="1" x14ac:dyDescent="0.25">
      <c r="A10" s="22">
        <v>36931</v>
      </c>
      <c r="B10" s="48" t="s">
        <v>26</v>
      </c>
      <c r="C10" s="18">
        <v>36861</v>
      </c>
      <c r="D10" s="19" t="s">
        <v>11</v>
      </c>
      <c r="E10" s="20" t="s">
        <v>12</v>
      </c>
      <c r="F10" s="19" t="s">
        <v>14</v>
      </c>
      <c r="G10" s="19" t="s">
        <v>13</v>
      </c>
      <c r="H10" s="19" t="s">
        <v>15</v>
      </c>
      <c r="I10" s="41" t="s">
        <v>16</v>
      </c>
      <c r="J10" s="48" t="s">
        <v>37</v>
      </c>
      <c r="K10" s="48" t="s">
        <v>38</v>
      </c>
      <c r="L10" s="20" t="s">
        <v>18</v>
      </c>
      <c r="M10" s="19" t="s">
        <v>19</v>
      </c>
      <c r="N10" s="19" t="s">
        <v>20</v>
      </c>
      <c r="O10" s="19" t="s">
        <v>21</v>
      </c>
      <c r="P10" s="41" t="s">
        <v>2</v>
      </c>
    </row>
    <row r="11" spans="1:175" s="15" customFormat="1" ht="12" x14ac:dyDescent="0.2">
      <c r="A11" s="16" t="s">
        <v>23</v>
      </c>
      <c r="B11" s="49"/>
      <c r="C11" s="23"/>
      <c r="D11" s="23"/>
      <c r="E11" s="24"/>
      <c r="F11" s="23"/>
      <c r="G11" s="23"/>
      <c r="H11" s="23"/>
      <c r="I11" s="42"/>
      <c r="J11" s="49"/>
      <c r="K11" s="23"/>
      <c r="L11" s="24"/>
      <c r="M11" s="23"/>
      <c r="N11" s="23"/>
      <c r="O11" s="23"/>
      <c r="P11" s="42"/>
    </row>
    <row r="12" spans="1:175" s="15" customFormat="1" ht="12" x14ac:dyDescent="0.2">
      <c r="A12" s="16" t="s">
        <v>3</v>
      </c>
      <c r="B12" s="50">
        <f>SUM(P12,I12,D12,J12,K12)</f>
        <v>3217284.7934449036</v>
      </c>
      <c r="C12" s="23">
        <f>'West Position'!J3</f>
        <v>0</v>
      </c>
      <c r="D12" s="43">
        <f t="shared" ref="D12:D18" si="0">SUM(C12:C12)</f>
        <v>0</v>
      </c>
      <c r="E12" s="24">
        <f>SUM('West Position'!K3:M3)</f>
        <v>108753.95853629458</v>
      </c>
      <c r="F12" s="23">
        <f>SUM('West Position'!N3:P3)</f>
        <v>143003.28010881034</v>
      </c>
      <c r="G12" s="23">
        <f>SUM('West Position'!Q3:S3)</f>
        <v>456005.12747238274</v>
      </c>
      <c r="H12" s="23">
        <f>SUM('West Position'!T3:V3)</f>
        <v>-114040.25276318996</v>
      </c>
      <c r="I12" s="44">
        <f>SUM(E12:H12)</f>
        <v>593722.1133542977</v>
      </c>
      <c r="J12" s="50">
        <f>SUM('West Position'!W3:AH3)</f>
        <v>-247066.4928522835</v>
      </c>
      <c r="K12" s="50">
        <f>SUM('West Position'!AI3:AT3)</f>
        <v>817720.02515093167</v>
      </c>
      <c r="L12" s="24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280180.46834994556</v>
      </c>
      <c r="M12" s="23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1081290.2024758614</v>
      </c>
      <c r="N12" s="23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221757.22713857496</v>
      </c>
      <c r="O12" s="23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469681.2498275757</v>
      </c>
      <c r="P12" s="42">
        <f>SUM(L12:O12)</f>
        <v>2052909.1477919575</v>
      </c>
    </row>
    <row r="13" spans="1:175" s="15" customFormat="1" ht="12" x14ac:dyDescent="0.2">
      <c r="A13" s="16" t="s">
        <v>30</v>
      </c>
      <c r="B13" s="50">
        <f t="shared" ref="B13:B19" si="1">SUM(P13,I13,D13,J13,K13)</f>
        <v>-2569573.9554641536</v>
      </c>
      <c r="C13" s="23">
        <f>'West Position'!J4</f>
        <v>0</v>
      </c>
      <c r="D13" s="43">
        <f t="shared" si="0"/>
        <v>0</v>
      </c>
      <c r="E13" s="24">
        <f>SUM('West Position'!K4:M4)</f>
        <v>-82233.704793052675</v>
      </c>
      <c r="F13" s="23">
        <f>SUM('West Position'!N4:P4)</f>
        <v>-170982.5127857551</v>
      </c>
      <c r="G13" s="23">
        <f>SUM('West Position'!Q4:S4)</f>
        <v>-268529.41679405514</v>
      </c>
      <c r="H13" s="23">
        <f>SUM('West Position'!T4:V4)</f>
        <v>-102310.03767397218</v>
      </c>
      <c r="I13" s="44">
        <f t="shared" ref="I13:I18" si="2">SUM(E13:H13)</f>
        <v>-624055.67204683507</v>
      </c>
      <c r="J13" s="50">
        <f>SUM('West Position'!W4:AH4)</f>
        <v>281983.66860829061</v>
      </c>
      <c r="K13" s="50">
        <f>SUM('West Position'!AI4:AT4)</f>
        <v>550899.34363724501</v>
      </c>
      <c r="L13" s="24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-709333.95063793787</v>
      </c>
      <c r="M13" s="23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-701633.26162081468</v>
      </c>
      <c r="N13" s="23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-684353.90635275375</v>
      </c>
      <c r="O13" s="23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-683080.1770513478</v>
      </c>
      <c r="P13" s="42">
        <f t="shared" ref="P13:P18" si="3">SUM(L13:O13)</f>
        <v>-2778401.2956628539</v>
      </c>
    </row>
    <row r="14" spans="1:175" s="15" customFormat="1" ht="12" x14ac:dyDescent="0.2">
      <c r="A14" s="16" t="s">
        <v>4</v>
      </c>
      <c r="B14" s="50">
        <f t="shared" si="1"/>
        <v>1585540.8902365325</v>
      </c>
      <c r="C14" s="23">
        <f>'West Position'!J5</f>
        <v>0</v>
      </c>
      <c r="D14" s="43">
        <f t="shared" si="0"/>
        <v>0</v>
      </c>
      <c r="E14" s="24">
        <f>SUM('West Position'!K5:M5)</f>
        <v>94441.036286226081</v>
      </c>
      <c r="F14" s="23">
        <f>SUM('West Position'!N5:P5)</f>
        <v>243220.59070995796</v>
      </c>
      <c r="G14" s="23">
        <f>SUM('West Position'!Q5:S5)</f>
        <v>67208.46268131242</v>
      </c>
      <c r="H14" s="23">
        <f>SUM('West Position'!T5:V5)</f>
        <v>209595.99131108823</v>
      </c>
      <c r="I14" s="44">
        <f t="shared" si="2"/>
        <v>614466.08098858467</v>
      </c>
      <c r="J14" s="50">
        <f>SUM('West Position'!W5:AH5)</f>
        <v>606604.82551865117</v>
      </c>
      <c r="K14" s="50">
        <f>SUM('West Position'!AI5:AT5)</f>
        <v>81558.972492741595</v>
      </c>
      <c r="L14" s="24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48761.663053465149</v>
      </c>
      <c r="M14" s="23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72963.962026485562</v>
      </c>
      <c r="N14" s="23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80857.528137807909</v>
      </c>
      <c r="O14" s="23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80327.858018796542</v>
      </c>
      <c r="P14" s="42">
        <f t="shared" si="3"/>
        <v>282911.01123655518</v>
      </c>
    </row>
    <row r="15" spans="1:175" s="15" customFormat="1" ht="12" x14ac:dyDescent="0.2">
      <c r="A15" s="16" t="s">
        <v>7</v>
      </c>
      <c r="B15" s="50">
        <f t="shared" si="1"/>
        <v>-35.337290380481498</v>
      </c>
      <c r="C15" s="23">
        <f>'West Position'!J6</f>
        <v>0</v>
      </c>
      <c r="D15" s="43">
        <f t="shared" si="0"/>
        <v>0</v>
      </c>
      <c r="E15" s="24">
        <f>SUM('West Position'!K6:M6)</f>
        <v>-35.337290380481498</v>
      </c>
      <c r="F15" s="23">
        <f>SUM('West Position'!N6:P6)</f>
        <v>0</v>
      </c>
      <c r="G15" s="23">
        <f>SUM('West Position'!Q6:S6)</f>
        <v>0</v>
      </c>
      <c r="H15" s="23">
        <f>SUM('West Position'!T6:V6)</f>
        <v>0</v>
      </c>
      <c r="I15" s="44">
        <f t="shared" si="2"/>
        <v>-35.337290380481498</v>
      </c>
      <c r="J15" s="50">
        <f>SUM('West Position'!W6:AH6)</f>
        <v>0</v>
      </c>
      <c r="K15" s="50">
        <f>SUM('West Position'!AI6:AT6)</f>
        <v>0</v>
      </c>
      <c r="L15" s="24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M15" s="23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N15" s="23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O15" s="23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P15" s="42">
        <f t="shared" si="3"/>
        <v>0</v>
      </c>
    </row>
    <row r="16" spans="1:175" s="15" customFormat="1" ht="12" x14ac:dyDescent="0.2">
      <c r="A16" s="16" t="s">
        <v>6</v>
      </c>
      <c r="B16" s="50">
        <f t="shared" si="1"/>
        <v>1560086.5715845178</v>
      </c>
      <c r="C16" s="23">
        <f>'West Position'!J7</f>
        <v>0</v>
      </c>
      <c r="D16" s="43">
        <f t="shared" si="0"/>
        <v>0</v>
      </c>
      <c r="E16" s="24">
        <f>SUM('West Position'!K7:M7)</f>
        <v>8143.7676548478703</v>
      </c>
      <c r="F16" s="23">
        <f>SUM('West Position'!N7:P7)</f>
        <v>7737.6732517760247</v>
      </c>
      <c r="G16" s="23">
        <f>SUM('West Position'!Q7:S7)</f>
        <v>-220176.55050030962</v>
      </c>
      <c r="H16" s="23">
        <f>SUM('West Position'!T7:V7)</f>
        <v>135953.56406532548</v>
      </c>
      <c r="I16" s="44">
        <f t="shared" si="2"/>
        <v>-68341.545528360235</v>
      </c>
      <c r="J16" s="50">
        <f>SUM('West Position'!W7:AH7)</f>
        <v>434651.75551181019</v>
      </c>
      <c r="K16" s="50">
        <f>SUM('West Position'!AI7:AT7)</f>
        <v>119359.49203326862</v>
      </c>
      <c r="L16" s="24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252286.62692214639</v>
      </c>
      <c r="M16" s="23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276244.10050661635</v>
      </c>
      <c r="N16" s="23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275044.12473622483</v>
      </c>
      <c r="O16" s="23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270842.01740281202</v>
      </c>
      <c r="P16" s="42">
        <f t="shared" si="3"/>
        <v>1074416.8695677994</v>
      </c>
    </row>
    <row r="17" spans="1:16" s="15" customFormat="1" ht="12" x14ac:dyDescent="0.2">
      <c r="A17" s="16" t="s">
        <v>31</v>
      </c>
      <c r="B17" s="50">
        <f t="shared" si="1"/>
        <v>3715404.352659299</v>
      </c>
      <c r="C17" s="23">
        <f>'West Position'!J8</f>
        <v>0</v>
      </c>
      <c r="D17" s="43">
        <f t="shared" si="0"/>
        <v>0</v>
      </c>
      <c r="E17" s="24">
        <f>SUM('West Position'!K8:M8)</f>
        <v>-5547.6290365277491</v>
      </c>
      <c r="F17" s="23">
        <f>SUM('West Position'!N8:P8)</f>
        <v>146756.48743309203</v>
      </c>
      <c r="G17" s="23">
        <f>SUM('West Position'!Q8:S8)</f>
        <v>136171.47083377879</v>
      </c>
      <c r="H17" s="23">
        <f>SUM('West Position'!T8:V8)</f>
        <v>446320.83874762116</v>
      </c>
      <c r="I17" s="44">
        <f t="shared" si="2"/>
        <v>723701.16797796427</v>
      </c>
      <c r="J17" s="50">
        <f>SUM('West Position'!W8:AH8)</f>
        <v>788424.41955611145</v>
      </c>
      <c r="K17" s="50">
        <f>SUM('West Position'!AI8:AT8)</f>
        <v>1373617.9709794212</v>
      </c>
      <c r="L17" s="24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260230.05826297146</v>
      </c>
      <c r="M17" s="23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258466.07820768812</v>
      </c>
      <c r="N17" s="23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162527.32433704042</v>
      </c>
      <c r="O17" s="23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148437.33333810206</v>
      </c>
      <c r="P17" s="42">
        <f t="shared" si="3"/>
        <v>829660.79414580204</v>
      </c>
    </row>
    <row r="18" spans="1:16" s="15" customFormat="1" ht="12" x14ac:dyDescent="0.2">
      <c r="A18" s="16" t="s">
        <v>5</v>
      </c>
      <c r="B18" s="50">
        <f t="shared" si="1"/>
        <v>-355601.0809932925</v>
      </c>
      <c r="C18" s="23">
        <f>'West Position'!J9</f>
        <v>0</v>
      </c>
      <c r="D18" s="43">
        <f t="shared" si="0"/>
        <v>0</v>
      </c>
      <c r="E18" s="24">
        <f>SUM('West Position'!K9:M9)</f>
        <v>-17627.648236613379</v>
      </c>
      <c r="F18" s="23">
        <f>SUM('West Position'!N9:P9)</f>
        <v>-2695.0229896635401</v>
      </c>
      <c r="G18" s="23">
        <f>SUM('West Position'!Q9:S9)</f>
        <v>-11100.09868800738</v>
      </c>
      <c r="H18" s="23">
        <f>SUM('West Position'!T9:V9)</f>
        <v>-37004.906551597698</v>
      </c>
      <c r="I18" s="44">
        <f t="shared" si="2"/>
        <v>-68427.676465881988</v>
      </c>
      <c r="J18" s="50">
        <f>SUM('West Position'!W9:AH9)</f>
        <v>-157955.77201111682</v>
      </c>
      <c r="K18" s="50">
        <f>SUM('West Position'!AI9:AT9)</f>
        <v>-129217.6325162937</v>
      </c>
      <c r="L18" s="24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M18" s="23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N18" s="23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O18" s="23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P18" s="42">
        <f t="shared" si="3"/>
        <v>0</v>
      </c>
    </row>
    <row r="19" spans="1:16" s="15" customFormat="1" thickBot="1" x14ac:dyDescent="0.25">
      <c r="A19" s="16" t="s">
        <v>2</v>
      </c>
      <c r="B19" s="51">
        <f t="shared" si="1"/>
        <v>7153106.2341774264</v>
      </c>
      <c r="C19" s="25">
        <f t="shared" ref="C19:P19" si="4">SUM(C12:C18)</f>
        <v>0</v>
      </c>
      <c r="D19" s="45">
        <f t="shared" si="4"/>
        <v>0</v>
      </c>
      <c r="E19" s="26">
        <f t="shared" si="4"/>
        <v>105894.44312079423</v>
      </c>
      <c r="F19" s="25">
        <f t="shared" si="4"/>
        <v>367040.49572821776</v>
      </c>
      <c r="G19" s="25">
        <f t="shared" si="4"/>
        <v>159578.99500510178</v>
      </c>
      <c r="H19" s="25">
        <f t="shared" si="4"/>
        <v>538515.197135275</v>
      </c>
      <c r="I19" s="46">
        <f t="shared" si="4"/>
        <v>1171029.1309893888</v>
      </c>
      <c r="J19" s="46">
        <f>SUM(J12:J18)</f>
        <v>1706642.4043314632</v>
      </c>
      <c r="K19" s="46">
        <f>SUM(K12:K18)</f>
        <v>2813938.1717773145</v>
      </c>
      <c r="L19" s="26">
        <f t="shared" si="4"/>
        <v>132124.86595059067</v>
      </c>
      <c r="M19" s="25">
        <f t="shared" si="4"/>
        <v>987331.08159583691</v>
      </c>
      <c r="N19" s="25">
        <f t="shared" si="4"/>
        <v>55832.29799689434</v>
      </c>
      <c r="O19" s="25">
        <f t="shared" si="4"/>
        <v>286208.2815359385</v>
      </c>
      <c r="P19" s="27">
        <f t="shared" si="4"/>
        <v>1461496.5270792602</v>
      </c>
    </row>
    <row r="20" spans="1:16" s="15" customFormat="1" ht="12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s="15" customFormat="1" thickBot="1" x14ac:dyDescent="0.25">
      <c r="A21" s="17"/>
      <c r="B21" s="16" t="s">
        <v>22</v>
      </c>
      <c r="C21" s="17">
        <v>2000</v>
      </c>
      <c r="D21" s="17"/>
      <c r="E21" s="17"/>
      <c r="F21" s="17">
        <v>2001</v>
      </c>
      <c r="G21" s="17"/>
      <c r="H21" s="17"/>
      <c r="I21" s="17"/>
      <c r="J21" s="17">
        <v>2002</v>
      </c>
      <c r="K21" s="17">
        <v>2003</v>
      </c>
      <c r="L21" s="17"/>
      <c r="M21" s="17"/>
      <c r="N21" s="17" t="s">
        <v>39</v>
      </c>
      <c r="O21" s="17"/>
      <c r="P21" s="17"/>
    </row>
    <row r="22" spans="1:16" s="15" customFormat="1" thickBot="1" x14ac:dyDescent="0.25">
      <c r="A22" s="17"/>
      <c r="B22" s="52" t="s">
        <v>26</v>
      </c>
      <c r="C22" s="18">
        <v>36861</v>
      </c>
      <c r="D22" s="47" t="s">
        <v>11</v>
      </c>
      <c r="E22" s="28" t="s">
        <v>12</v>
      </c>
      <c r="F22" s="29" t="s">
        <v>14</v>
      </c>
      <c r="G22" s="29" t="s">
        <v>13</v>
      </c>
      <c r="H22" s="29" t="s">
        <v>15</v>
      </c>
      <c r="I22" s="47" t="s">
        <v>16</v>
      </c>
      <c r="J22" s="48" t="s">
        <v>37</v>
      </c>
      <c r="K22" s="29" t="s">
        <v>38</v>
      </c>
      <c r="L22" s="28" t="s">
        <v>18</v>
      </c>
      <c r="M22" s="29" t="s">
        <v>19</v>
      </c>
      <c r="N22" s="29" t="s">
        <v>20</v>
      </c>
      <c r="O22" s="29" t="s">
        <v>21</v>
      </c>
      <c r="P22" s="47" t="s">
        <v>2</v>
      </c>
    </row>
    <row r="23" spans="1:16" s="15" customFormat="1" ht="12" x14ac:dyDescent="0.2">
      <c r="A23" s="16" t="s">
        <v>24</v>
      </c>
      <c r="B23" s="49"/>
      <c r="C23" s="23"/>
      <c r="D23" s="42"/>
      <c r="E23" s="24"/>
      <c r="F23" s="23"/>
      <c r="G23" s="23"/>
      <c r="H23" s="23"/>
      <c r="I23" s="42"/>
      <c r="J23" s="49"/>
      <c r="K23" s="23"/>
      <c r="L23" s="24"/>
      <c r="M23" s="23"/>
      <c r="N23" s="23"/>
      <c r="O23" s="23"/>
      <c r="P23" s="42"/>
    </row>
    <row r="24" spans="1:16" s="15" customFormat="1" ht="12" x14ac:dyDescent="0.2">
      <c r="A24" s="16" t="s">
        <v>3</v>
      </c>
      <c r="B24" s="50">
        <f>SUM(P24,I24,D24,J24,K24)</f>
        <v>1498377.5193603928</v>
      </c>
      <c r="C24" s="23">
        <f>'West Position'!J15</f>
        <v>0</v>
      </c>
      <c r="D24" s="44">
        <f t="shared" ref="D24:D30" si="5">SUM(C24:C24)</f>
        <v>0</v>
      </c>
      <c r="E24" s="24">
        <f>SUM('West Position'!K15:M15)</f>
        <v>-23973.875410286411</v>
      </c>
      <c r="F24" s="23">
        <f>SUM('West Position'!N15:P15)</f>
        <v>-36923.015609696435</v>
      </c>
      <c r="G24" s="23">
        <f>SUM('West Position'!Q15:S15)</f>
        <v>129773.82329620171</v>
      </c>
      <c r="H24" s="23">
        <f>SUM('West Position'!T15:V15)</f>
        <v>72527.920146663091</v>
      </c>
      <c r="I24" s="44">
        <f>SUM(E24:H24)</f>
        <v>141404.85242288196</v>
      </c>
      <c r="J24" s="50">
        <f>SUM('West Position'!W15:AH15)</f>
        <v>-485407.28604915889</v>
      </c>
      <c r="K24" s="50">
        <f>SUM('West Position'!AI15:AT15)</f>
        <v>554033.15783548274</v>
      </c>
      <c r="L24" s="24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132984.49731591882</v>
      </c>
      <c r="M24" s="23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751696.95020839886</v>
      </c>
      <c r="N24" s="23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113827.1734949949</v>
      </c>
      <c r="O24" s="23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289838.17413187464</v>
      </c>
      <c r="P24" s="42">
        <f>SUM(L24:O24)</f>
        <v>1288346.7951511871</v>
      </c>
    </row>
    <row r="25" spans="1:16" s="15" customFormat="1" ht="12" x14ac:dyDescent="0.2">
      <c r="A25" s="16" t="s">
        <v>30</v>
      </c>
      <c r="B25" s="50">
        <f t="shared" ref="B25:B31" si="6">SUM(P25,I25,D25,J25,K25)</f>
        <v>-1807944.9414793404</v>
      </c>
      <c r="C25" s="23">
        <f>'West Position'!J16</f>
        <v>0</v>
      </c>
      <c r="D25" s="44">
        <f t="shared" si="5"/>
        <v>0</v>
      </c>
      <c r="E25" s="24">
        <f>SUM('West Position'!K16:M16)</f>
        <v>1700.5304397864265</v>
      </c>
      <c r="F25" s="23">
        <f>SUM('West Position'!N16:P16)</f>
        <v>-34565.487634462384</v>
      </c>
      <c r="G25" s="23">
        <f>SUM('West Position'!Q16:S16)</f>
        <v>-39033.002038835795</v>
      </c>
      <c r="H25" s="23">
        <f>SUM('West Position'!T16:V16)</f>
        <v>12469.093868586835</v>
      </c>
      <c r="I25" s="44">
        <f t="shared" ref="I25:I30" si="7">SUM(E25:H25)</f>
        <v>-59428.865364924932</v>
      </c>
      <c r="J25" s="50">
        <f>SUM('West Position'!W16:AH16)</f>
        <v>400060.65547019965</v>
      </c>
      <c r="K25" s="50">
        <f>SUM('West Position'!AI16:AT16)</f>
        <v>365325.54202251765</v>
      </c>
      <c r="L25" s="24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-639604.36696659506</v>
      </c>
      <c r="M25" s="23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-618379.27872596146</v>
      </c>
      <c r="N25" s="23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-635303.16376120469</v>
      </c>
      <c r="O25" s="23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-620615.46415337129</v>
      </c>
      <c r="P25" s="42">
        <f t="shared" ref="P25:P30" si="8">SUM(L25:O25)</f>
        <v>-2513902.2736071325</v>
      </c>
    </row>
    <row r="26" spans="1:16" s="15" customFormat="1" ht="12" x14ac:dyDescent="0.2">
      <c r="A26" s="16" t="s">
        <v>4</v>
      </c>
      <c r="B26" s="50">
        <f t="shared" si="6"/>
        <v>-70178.142288822361</v>
      </c>
      <c r="C26" s="23">
        <f>'West Position'!J17</f>
        <v>0</v>
      </c>
      <c r="D26" s="44">
        <f t="shared" si="5"/>
        <v>0</v>
      </c>
      <c r="E26" s="24">
        <f>SUM('West Position'!K17:M17)</f>
        <v>114.86636446433931</v>
      </c>
      <c r="F26" s="23">
        <f>SUM('West Position'!N17:P17)</f>
        <v>-22880.364393748612</v>
      </c>
      <c r="G26" s="23">
        <f>SUM('West Position'!Q17:S17)</f>
        <v>-23485.245607583121</v>
      </c>
      <c r="H26" s="23">
        <f>SUM('West Position'!T17:V17)</f>
        <v>-2340.9217977700591</v>
      </c>
      <c r="I26" s="44">
        <f t="shared" si="7"/>
        <v>-48591.665434637456</v>
      </c>
      <c r="J26" s="50">
        <f>SUM('West Position'!W17:AH17)</f>
        <v>179505.65301360827</v>
      </c>
      <c r="K26" s="50">
        <f>SUM('West Position'!AI17:AT17)</f>
        <v>-273134.40687710029</v>
      </c>
      <c r="L26" s="24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-700.74104949100001</v>
      </c>
      <c r="M26" s="23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18831.233173081324</v>
      </c>
      <c r="N26" s="23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26639.770797562149</v>
      </c>
      <c r="O26" s="23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27272.014088154643</v>
      </c>
      <c r="P26" s="42">
        <f t="shared" si="8"/>
        <v>72042.277009307116</v>
      </c>
    </row>
    <row r="27" spans="1:16" s="15" customFormat="1" ht="12" x14ac:dyDescent="0.2">
      <c r="A27" s="16" t="s">
        <v>7</v>
      </c>
      <c r="B27" s="50">
        <f t="shared" si="6"/>
        <v>-15.745223055606999</v>
      </c>
      <c r="C27" s="23">
        <f>'West Position'!J18</f>
        <v>0</v>
      </c>
      <c r="D27" s="44">
        <f t="shared" si="5"/>
        <v>0</v>
      </c>
      <c r="E27" s="24">
        <f>SUM('West Position'!K18:M18)</f>
        <v>-15.745223055606999</v>
      </c>
      <c r="F27" s="23">
        <f>SUM('West Position'!N18:P18)</f>
        <v>0</v>
      </c>
      <c r="G27" s="23">
        <f>SUM('West Position'!Q18:S18)</f>
        <v>0</v>
      </c>
      <c r="H27" s="23">
        <f>SUM('West Position'!T18:V18)</f>
        <v>0</v>
      </c>
      <c r="I27" s="44">
        <f t="shared" si="7"/>
        <v>-15.745223055606999</v>
      </c>
      <c r="J27" s="50">
        <f>SUM('West Position'!W18:AH18)</f>
        <v>0</v>
      </c>
      <c r="K27" s="50">
        <f>SUM('West Position'!AI18:AT18)</f>
        <v>0</v>
      </c>
      <c r="L27" s="24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M27" s="23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N27" s="23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O27" s="23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P27" s="42">
        <f t="shared" si="8"/>
        <v>0</v>
      </c>
    </row>
    <row r="28" spans="1:16" s="15" customFormat="1" ht="12" x14ac:dyDescent="0.2">
      <c r="A28" s="16" t="s">
        <v>6</v>
      </c>
      <c r="B28" s="50">
        <f t="shared" si="6"/>
        <v>1694621.2201403014</v>
      </c>
      <c r="C28" s="23">
        <f>'West Position'!J19</f>
        <v>0</v>
      </c>
      <c r="D28" s="44">
        <f t="shared" si="5"/>
        <v>0</v>
      </c>
      <c r="E28" s="24">
        <f>SUM('West Position'!K19:M19)</f>
        <v>53731.489585633622</v>
      </c>
      <c r="F28" s="23">
        <f>SUM('West Position'!N19:P19)</f>
        <v>329953.75443905196</v>
      </c>
      <c r="G28" s="23">
        <f>SUM('West Position'!Q19:S19)</f>
        <v>167165.41892252283</v>
      </c>
      <c r="H28" s="23">
        <f>SUM('West Position'!T19:V19)</f>
        <v>267441.81636067829</v>
      </c>
      <c r="I28" s="44">
        <f t="shared" si="7"/>
        <v>818292.47930788668</v>
      </c>
      <c r="J28" s="50">
        <f>SUM('West Position'!W19:AH19)</f>
        <v>301059.27559483959</v>
      </c>
      <c r="K28" s="50">
        <f>SUM('West Position'!AI19:AT19)</f>
        <v>15012.56200694379</v>
      </c>
      <c r="L28" s="24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124544.70442791119</v>
      </c>
      <c r="M28" s="23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142839.78891458435</v>
      </c>
      <c r="N28" s="23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146566.47376513519</v>
      </c>
      <c r="O28" s="23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146305.93612300072</v>
      </c>
      <c r="P28" s="42">
        <f t="shared" si="8"/>
        <v>560256.90323063137</v>
      </c>
    </row>
    <row r="29" spans="1:16" s="15" customFormat="1" ht="12" x14ac:dyDescent="0.2">
      <c r="A29" s="16" t="s">
        <v>31</v>
      </c>
      <c r="B29" s="50">
        <f t="shared" si="6"/>
        <v>-370753.42992371507</v>
      </c>
      <c r="C29" s="23">
        <f>'West Position'!J20</f>
        <v>0</v>
      </c>
      <c r="D29" s="44">
        <f t="shared" si="5"/>
        <v>0</v>
      </c>
      <c r="E29" s="24">
        <f>SUM('West Position'!K20:M20)</f>
        <v>46303.499340206785</v>
      </c>
      <c r="F29" s="23">
        <f>SUM('West Position'!N20:P20)</f>
        <v>60571.991074140184</v>
      </c>
      <c r="G29" s="23">
        <f>SUM('West Position'!Q20:S20)</f>
        <v>5003.9994802786714</v>
      </c>
      <c r="H29" s="23">
        <f>SUM('West Position'!T20:V20)</f>
        <v>14860.511551473202</v>
      </c>
      <c r="I29" s="44">
        <f t="shared" si="7"/>
        <v>126740.00144609885</v>
      </c>
      <c r="J29" s="50">
        <f>SUM('West Position'!W20:AH20)</f>
        <v>-112650.62811907043</v>
      </c>
      <c r="K29" s="50">
        <f>SUM('West Position'!AI20:AT20)</f>
        <v>64877.693803450951</v>
      </c>
      <c r="L29" s="24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-121250.37632522285</v>
      </c>
      <c r="M29" s="23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-120721.84154982356</v>
      </c>
      <c r="N29" s="23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-104751.88142362087</v>
      </c>
      <c r="O29" s="23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-102996.3977555272</v>
      </c>
      <c r="P29" s="42">
        <f t="shared" si="8"/>
        <v>-449720.49705419445</v>
      </c>
    </row>
    <row r="30" spans="1:16" s="15" customFormat="1" ht="12" x14ac:dyDescent="0.2">
      <c r="A30" s="16" t="s">
        <v>5</v>
      </c>
      <c r="B30" s="50">
        <f t="shared" si="6"/>
        <v>303.17506514899799</v>
      </c>
      <c r="C30" s="23">
        <f>'West Position'!J21</f>
        <v>0</v>
      </c>
      <c r="D30" s="44">
        <f t="shared" si="5"/>
        <v>0</v>
      </c>
      <c r="E30" s="24">
        <f>SUM('West Position'!K21:M21)</f>
        <v>303.17506514899799</v>
      </c>
      <c r="F30" s="23">
        <f>SUM('West Position'!N21:P21)</f>
        <v>0</v>
      </c>
      <c r="G30" s="23">
        <f>SUM('West Position'!Q21:S21)</f>
        <v>0</v>
      </c>
      <c r="H30" s="23">
        <f>SUM('West Position'!T21:V21)</f>
        <v>0</v>
      </c>
      <c r="I30" s="44">
        <f t="shared" si="7"/>
        <v>303.17506514899799</v>
      </c>
      <c r="J30" s="50">
        <f>SUM('West Position'!W21:AH21)</f>
        <v>0</v>
      </c>
      <c r="K30" s="50">
        <f>SUM('West Position'!AI21:AT21)</f>
        <v>0</v>
      </c>
      <c r="L30" s="24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M30" s="23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N30" s="23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O30" s="23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P30" s="42">
        <f t="shared" si="8"/>
        <v>0</v>
      </c>
    </row>
    <row r="31" spans="1:16" s="15" customFormat="1" thickBot="1" x14ac:dyDescent="0.25">
      <c r="A31" s="16" t="s">
        <v>2</v>
      </c>
      <c r="B31" s="51">
        <f t="shared" si="6"/>
        <v>944409.65565090999</v>
      </c>
      <c r="C31" s="25">
        <f>SUM(C24:C30)</f>
        <v>0</v>
      </c>
      <c r="D31" s="46">
        <f t="shared" ref="D31:I31" si="9">SUM(D24:D30)</f>
        <v>0</v>
      </c>
      <c r="E31" s="26">
        <f t="shared" si="9"/>
        <v>78163.94016189815</v>
      </c>
      <c r="F31" s="25">
        <f t="shared" si="9"/>
        <v>296156.87787528476</v>
      </c>
      <c r="G31" s="25">
        <f t="shared" si="9"/>
        <v>239424.99405258428</v>
      </c>
      <c r="H31" s="25">
        <f t="shared" si="9"/>
        <v>364958.4201296313</v>
      </c>
      <c r="I31" s="46">
        <f t="shared" si="9"/>
        <v>978704.23221939837</v>
      </c>
      <c r="J31" s="46">
        <f t="shared" ref="J31:P31" si="10">SUM(J24:J30)</f>
        <v>282567.66991041822</v>
      </c>
      <c r="K31" s="46">
        <f t="shared" si="10"/>
        <v>726114.54879129468</v>
      </c>
      <c r="L31" s="26">
        <f t="shared" si="10"/>
        <v>-504026.28259747889</v>
      </c>
      <c r="M31" s="25">
        <f t="shared" si="10"/>
        <v>174266.85202027953</v>
      </c>
      <c r="N31" s="25">
        <f t="shared" si="10"/>
        <v>-453021.62712713331</v>
      </c>
      <c r="O31" s="25">
        <f t="shared" si="10"/>
        <v>-260195.73756586848</v>
      </c>
      <c r="P31" s="27">
        <f t="shared" si="10"/>
        <v>-1042976.7952702013</v>
      </c>
    </row>
    <row r="32" spans="1:16" s="15" customFormat="1" thickBot="1" x14ac:dyDescent="0.25">
      <c r="A32" s="17"/>
      <c r="B32" s="16" t="s">
        <v>22</v>
      </c>
      <c r="C32" s="17">
        <v>2000</v>
      </c>
      <c r="D32" s="17"/>
      <c r="E32" s="17"/>
      <c r="F32" s="17">
        <v>2001</v>
      </c>
      <c r="G32" s="17"/>
      <c r="H32" s="17"/>
      <c r="I32" s="17"/>
      <c r="J32" s="17">
        <v>2002</v>
      </c>
      <c r="K32" s="17">
        <v>2003</v>
      </c>
      <c r="L32" s="17"/>
      <c r="M32" s="17"/>
      <c r="N32" s="17" t="s">
        <v>39</v>
      </c>
      <c r="O32" s="17"/>
      <c r="P32" s="17"/>
    </row>
    <row r="33" spans="1:16" s="15" customFormat="1" thickBot="1" x14ac:dyDescent="0.25">
      <c r="A33" s="16" t="s">
        <v>25</v>
      </c>
      <c r="B33" s="48" t="s">
        <v>26</v>
      </c>
      <c r="C33" s="18">
        <v>36861</v>
      </c>
      <c r="D33" s="41" t="s">
        <v>11</v>
      </c>
      <c r="E33" s="20" t="s">
        <v>12</v>
      </c>
      <c r="F33" s="19" t="s">
        <v>14</v>
      </c>
      <c r="G33" s="19" t="s">
        <v>13</v>
      </c>
      <c r="H33" s="19" t="s">
        <v>15</v>
      </c>
      <c r="I33" s="41" t="s">
        <v>16</v>
      </c>
      <c r="J33" s="48" t="s">
        <v>37</v>
      </c>
      <c r="K33" s="48" t="s">
        <v>38</v>
      </c>
      <c r="L33" s="19" t="s">
        <v>18</v>
      </c>
      <c r="M33" s="19" t="s">
        <v>19</v>
      </c>
      <c r="N33" s="19" t="s">
        <v>20</v>
      </c>
      <c r="O33" s="19" t="s">
        <v>21</v>
      </c>
      <c r="P33" s="41" t="s">
        <v>2</v>
      </c>
    </row>
    <row r="34" spans="1:16" s="15" customFormat="1" ht="12" x14ac:dyDescent="0.2">
      <c r="A34" s="16" t="s">
        <v>3</v>
      </c>
      <c r="B34" s="50">
        <f t="shared" ref="B34:B40" si="11">B24+B12</f>
        <v>4715662.3128052969</v>
      </c>
      <c r="C34" s="23">
        <f t="shared" ref="C34:P34" si="12">C24+C12</f>
        <v>0</v>
      </c>
      <c r="D34" s="44">
        <f t="shared" si="12"/>
        <v>0</v>
      </c>
      <c r="E34" s="24">
        <f t="shared" si="12"/>
        <v>84780.083126008161</v>
      </c>
      <c r="F34" s="23">
        <f t="shared" si="12"/>
        <v>106080.26449911391</v>
      </c>
      <c r="G34" s="23">
        <f t="shared" si="12"/>
        <v>585778.95076858439</v>
      </c>
      <c r="H34" s="23">
        <f t="shared" si="12"/>
        <v>-41512.332616526866</v>
      </c>
      <c r="I34" s="44">
        <f t="shared" si="12"/>
        <v>735126.96577717969</v>
      </c>
      <c r="J34" s="44">
        <f t="shared" ref="J34:K40" si="13">J24+J12</f>
        <v>-732473.77890144242</v>
      </c>
      <c r="K34" s="44">
        <f t="shared" si="13"/>
        <v>1371753.1829864145</v>
      </c>
      <c r="L34" s="23">
        <f t="shared" si="12"/>
        <v>413164.96566586441</v>
      </c>
      <c r="M34" s="23">
        <f t="shared" si="12"/>
        <v>1832987.1526842602</v>
      </c>
      <c r="N34" s="23">
        <f t="shared" si="12"/>
        <v>335584.40063356987</v>
      </c>
      <c r="O34" s="23">
        <f t="shared" si="12"/>
        <v>759519.42395945033</v>
      </c>
      <c r="P34" s="42">
        <f t="shared" si="12"/>
        <v>3341255.9429431446</v>
      </c>
    </row>
    <row r="35" spans="1:16" s="15" customFormat="1" ht="12" x14ac:dyDescent="0.2">
      <c r="A35" s="16" t="s">
        <v>30</v>
      </c>
      <c r="B35" s="50">
        <f t="shared" si="11"/>
        <v>-4377518.8969434937</v>
      </c>
      <c r="C35" s="23">
        <f t="shared" ref="C35:P35" si="14">C25+C13</f>
        <v>0</v>
      </c>
      <c r="D35" s="44">
        <f t="shared" si="14"/>
        <v>0</v>
      </c>
      <c r="E35" s="24">
        <f t="shared" si="14"/>
        <v>-80533.174353266251</v>
      </c>
      <c r="F35" s="23">
        <f t="shared" si="14"/>
        <v>-205548.00042021749</v>
      </c>
      <c r="G35" s="23">
        <f t="shared" si="14"/>
        <v>-307562.41883289092</v>
      </c>
      <c r="H35" s="23">
        <f t="shared" si="14"/>
        <v>-89840.943805385352</v>
      </c>
      <c r="I35" s="44">
        <f t="shared" si="14"/>
        <v>-683484.53741175996</v>
      </c>
      <c r="J35" s="44">
        <f t="shared" si="13"/>
        <v>682044.32407849026</v>
      </c>
      <c r="K35" s="44">
        <f t="shared" si="13"/>
        <v>916224.88565976266</v>
      </c>
      <c r="L35" s="23">
        <f t="shared" si="14"/>
        <v>-1348938.3176045329</v>
      </c>
      <c r="M35" s="23">
        <f t="shared" si="14"/>
        <v>-1320012.5403467761</v>
      </c>
      <c r="N35" s="23">
        <f t="shared" si="14"/>
        <v>-1319657.0701139583</v>
      </c>
      <c r="O35" s="23">
        <f t="shared" si="14"/>
        <v>-1303695.641204719</v>
      </c>
      <c r="P35" s="42">
        <f t="shared" si="14"/>
        <v>-5292303.5692699868</v>
      </c>
    </row>
    <row r="36" spans="1:16" s="15" customFormat="1" ht="12" x14ac:dyDescent="0.2">
      <c r="A36" s="16" t="s">
        <v>4</v>
      </c>
      <c r="B36" s="50">
        <f t="shared" si="11"/>
        <v>1515362.7479477101</v>
      </c>
      <c r="C36" s="23">
        <f t="shared" ref="C36:P36" si="15">C26+C14</f>
        <v>0</v>
      </c>
      <c r="D36" s="44">
        <f t="shared" si="15"/>
        <v>0</v>
      </c>
      <c r="E36" s="24">
        <f t="shared" si="15"/>
        <v>94555.902650690419</v>
      </c>
      <c r="F36" s="23">
        <f t="shared" si="15"/>
        <v>220340.22631620936</v>
      </c>
      <c r="G36" s="23">
        <f t="shared" si="15"/>
        <v>43723.217073729298</v>
      </c>
      <c r="H36" s="23">
        <f t="shared" si="15"/>
        <v>207255.06951331819</v>
      </c>
      <c r="I36" s="44">
        <f t="shared" si="15"/>
        <v>565874.41555394721</v>
      </c>
      <c r="J36" s="44">
        <f t="shared" si="13"/>
        <v>786110.47853225947</v>
      </c>
      <c r="K36" s="44">
        <f t="shared" si="13"/>
        <v>-191575.4343843587</v>
      </c>
      <c r="L36" s="23">
        <f t="shared" si="15"/>
        <v>48060.922003974149</v>
      </c>
      <c r="M36" s="23">
        <f t="shared" si="15"/>
        <v>91795.195199566893</v>
      </c>
      <c r="N36" s="23">
        <f t="shared" si="15"/>
        <v>107497.29893537005</v>
      </c>
      <c r="O36" s="23">
        <f t="shared" si="15"/>
        <v>107599.87210695118</v>
      </c>
      <c r="P36" s="42">
        <f t="shared" si="15"/>
        <v>354953.28824586229</v>
      </c>
    </row>
    <row r="37" spans="1:16" s="15" customFormat="1" ht="12" x14ac:dyDescent="0.2">
      <c r="A37" s="16" t="s">
        <v>7</v>
      </c>
      <c r="B37" s="50">
        <f t="shared" si="11"/>
        <v>-51.082513436088497</v>
      </c>
      <c r="C37" s="23">
        <f t="shared" ref="C37:P37" si="16">C27+C15</f>
        <v>0</v>
      </c>
      <c r="D37" s="44">
        <f t="shared" si="16"/>
        <v>0</v>
      </c>
      <c r="E37" s="24">
        <f t="shared" si="16"/>
        <v>-51.082513436088497</v>
      </c>
      <c r="F37" s="23">
        <f t="shared" si="16"/>
        <v>0</v>
      </c>
      <c r="G37" s="23">
        <f t="shared" si="16"/>
        <v>0</v>
      </c>
      <c r="H37" s="23">
        <f t="shared" si="16"/>
        <v>0</v>
      </c>
      <c r="I37" s="44">
        <f t="shared" si="16"/>
        <v>-51.082513436088497</v>
      </c>
      <c r="J37" s="44">
        <f t="shared" si="13"/>
        <v>0</v>
      </c>
      <c r="K37" s="44">
        <f t="shared" si="13"/>
        <v>0</v>
      </c>
      <c r="L37" s="23">
        <f t="shared" si="16"/>
        <v>0</v>
      </c>
      <c r="M37" s="23">
        <f t="shared" si="16"/>
        <v>0</v>
      </c>
      <c r="N37" s="23">
        <f t="shared" si="16"/>
        <v>0</v>
      </c>
      <c r="O37" s="23">
        <f t="shared" si="16"/>
        <v>0</v>
      </c>
      <c r="P37" s="42">
        <f t="shared" si="16"/>
        <v>0</v>
      </c>
    </row>
    <row r="38" spans="1:16" s="15" customFormat="1" ht="12" x14ac:dyDescent="0.2">
      <c r="A38" s="16" t="s">
        <v>6</v>
      </c>
      <c r="B38" s="50">
        <f t="shared" si="11"/>
        <v>3254707.7917248192</v>
      </c>
      <c r="C38" s="23">
        <f t="shared" ref="C38:P38" si="17">C28+C16</f>
        <v>0</v>
      </c>
      <c r="D38" s="44">
        <f t="shared" si="17"/>
        <v>0</v>
      </c>
      <c r="E38" s="24">
        <f t="shared" si="17"/>
        <v>61875.257240481493</v>
      </c>
      <c r="F38" s="23">
        <f t="shared" si="17"/>
        <v>337691.42769082799</v>
      </c>
      <c r="G38" s="23">
        <f t="shared" si="17"/>
        <v>-53011.131577786786</v>
      </c>
      <c r="H38" s="23">
        <f t="shared" si="17"/>
        <v>403395.38042600377</v>
      </c>
      <c r="I38" s="44">
        <f t="shared" si="17"/>
        <v>749950.9337795265</v>
      </c>
      <c r="J38" s="44">
        <f t="shared" si="13"/>
        <v>735711.03110664978</v>
      </c>
      <c r="K38" s="44">
        <f t="shared" si="13"/>
        <v>134372.05404021242</v>
      </c>
      <c r="L38" s="23">
        <f t="shared" si="17"/>
        <v>376831.33135005756</v>
      </c>
      <c r="M38" s="23">
        <f t="shared" si="17"/>
        <v>419083.88942120073</v>
      </c>
      <c r="N38" s="23">
        <f t="shared" si="17"/>
        <v>421610.59850136004</v>
      </c>
      <c r="O38" s="23">
        <f t="shared" si="17"/>
        <v>417147.95352581271</v>
      </c>
      <c r="P38" s="42">
        <f t="shared" si="17"/>
        <v>1634673.7727984306</v>
      </c>
    </row>
    <row r="39" spans="1:16" s="15" customFormat="1" ht="12" x14ac:dyDescent="0.2">
      <c r="A39" s="16" t="s">
        <v>31</v>
      </c>
      <c r="B39" s="50">
        <f t="shared" si="11"/>
        <v>3344650.922735584</v>
      </c>
      <c r="C39" s="23">
        <f t="shared" ref="C39:P39" si="18">C29+C17</f>
        <v>0</v>
      </c>
      <c r="D39" s="44">
        <f t="shared" si="18"/>
        <v>0</v>
      </c>
      <c r="E39" s="24">
        <f t="shared" si="18"/>
        <v>40755.870303679039</v>
      </c>
      <c r="F39" s="23">
        <f t="shared" si="18"/>
        <v>207328.47850723221</v>
      </c>
      <c r="G39" s="23">
        <f t="shared" si="18"/>
        <v>141175.47031405746</v>
      </c>
      <c r="H39" s="23">
        <f t="shared" si="18"/>
        <v>461181.35029909434</v>
      </c>
      <c r="I39" s="44">
        <f t="shared" si="18"/>
        <v>850441.16942406306</v>
      </c>
      <c r="J39" s="44">
        <f t="shared" si="13"/>
        <v>675773.79143704101</v>
      </c>
      <c r="K39" s="44">
        <f t="shared" si="13"/>
        <v>1438495.6647828722</v>
      </c>
      <c r="L39" s="23">
        <f t="shared" si="18"/>
        <v>138979.68193774862</v>
      </c>
      <c r="M39" s="23">
        <f t="shared" si="18"/>
        <v>137744.23665786456</v>
      </c>
      <c r="N39" s="23">
        <f t="shared" si="18"/>
        <v>57775.442913419552</v>
      </c>
      <c r="O39" s="23">
        <f t="shared" si="18"/>
        <v>45440.935582574864</v>
      </c>
      <c r="P39" s="42">
        <f t="shared" si="18"/>
        <v>379940.29709160759</v>
      </c>
    </row>
    <row r="40" spans="1:16" s="15" customFormat="1" ht="12" x14ac:dyDescent="0.2">
      <c r="A40" s="16" t="s">
        <v>5</v>
      </c>
      <c r="B40" s="50">
        <f t="shared" si="11"/>
        <v>-355297.90592814353</v>
      </c>
      <c r="C40" s="23">
        <f t="shared" ref="C40:P40" si="19">C30+C18</f>
        <v>0</v>
      </c>
      <c r="D40" s="44">
        <f t="shared" si="19"/>
        <v>0</v>
      </c>
      <c r="E40" s="24">
        <f t="shared" si="19"/>
        <v>-17324.473171464382</v>
      </c>
      <c r="F40" s="23">
        <f t="shared" si="19"/>
        <v>-2695.0229896635401</v>
      </c>
      <c r="G40" s="23">
        <f t="shared" si="19"/>
        <v>-11100.09868800738</v>
      </c>
      <c r="H40" s="23">
        <f t="shared" si="19"/>
        <v>-37004.906551597698</v>
      </c>
      <c r="I40" s="44">
        <f t="shared" si="19"/>
        <v>-68124.501400732988</v>
      </c>
      <c r="J40" s="44">
        <f t="shared" si="13"/>
        <v>-157955.77201111682</v>
      </c>
      <c r="K40" s="44">
        <f t="shared" si="13"/>
        <v>-129217.6325162937</v>
      </c>
      <c r="L40" s="23">
        <f t="shared" si="19"/>
        <v>0</v>
      </c>
      <c r="M40" s="23">
        <f t="shared" si="19"/>
        <v>0</v>
      </c>
      <c r="N40" s="23">
        <f t="shared" si="19"/>
        <v>0</v>
      </c>
      <c r="O40" s="23">
        <f t="shared" si="19"/>
        <v>0</v>
      </c>
      <c r="P40" s="42">
        <f t="shared" si="19"/>
        <v>0</v>
      </c>
    </row>
    <row r="41" spans="1:16" s="15" customFormat="1" thickBot="1" x14ac:dyDescent="0.25">
      <c r="A41" s="16" t="s">
        <v>25</v>
      </c>
      <c r="B41" s="51">
        <f t="shared" ref="B41:P41" si="20">SUM(B34:B40)</f>
        <v>8097515.8898283383</v>
      </c>
      <c r="C41" s="25">
        <f t="shared" si="20"/>
        <v>0</v>
      </c>
      <c r="D41" s="46">
        <f t="shared" si="20"/>
        <v>0</v>
      </c>
      <c r="E41" s="26">
        <f t="shared" si="20"/>
        <v>184058.38328269238</v>
      </c>
      <c r="F41" s="25">
        <f t="shared" si="20"/>
        <v>663197.37360350252</v>
      </c>
      <c r="G41" s="25">
        <f t="shared" si="20"/>
        <v>399003.98905768601</v>
      </c>
      <c r="H41" s="25">
        <f t="shared" si="20"/>
        <v>903473.61726490641</v>
      </c>
      <c r="I41" s="46">
        <f t="shared" si="20"/>
        <v>2149733.3632087875</v>
      </c>
      <c r="J41" s="46">
        <f t="shared" si="20"/>
        <v>1989210.0742418815</v>
      </c>
      <c r="K41" s="46">
        <f t="shared" si="20"/>
        <v>3540052.7205686094</v>
      </c>
      <c r="L41" s="25">
        <f t="shared" si="20"/>
        <v>-371901.41664688825</v>
      </c>
      <c r="M41" s="25">
        <f t="shared" si="20"/>
        <v>1161597.9336161162</v>
      </c>
      <c r="N41" s="25">
        <f t="shared" si="20"/>
        <v>-397189.32913023885</v>
      </c>
      <c r="O41" s="25">
        <f t="shared" si="20"/>
        <v>26012.543970070139</v>
      </c>
      <c r="P41" s="27">
        <f t="shared" si="20"/>
        <v>418519.73180905834</v>
      </c>
    </row>
    <row r="42" spans="1:16" s="39" customFormat="1" x14ac:dyDescent="0.2"/>
    <row r="43" spans="1:16" s="39" customFormat="1" x14ac:dyDescent="0.2"/>
    <row r="44" spans="1:16" s="15" customFormat="1" ht="12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s="15" customFormat="1" ht="12" x14ac:dyDescent="0.2">
      <c r="A45" s="16" t="s">
        <v>58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s="15" customFormat="1" thickBot="1" x14ac:dyDescent="0.25">
      <c r="A46" s="17" t="s">
        <v>32</v>
      </c>
      <c r="B46" s="16" t="s">
        <v>22</v>
      </c>
      <c r="C46" s="16">
        <v>2000</v>
      </c>
      <c r="D46" s="16"/>
      <c r="E46" s="16"/>
      <c r="F46" s="16">
        <v>2001</v>
      </c>
      <c r="G46" s="16"/>
      <c r="H46" s="16"/>
      <c r="I46" s="16"/>
      <c r="J46" s="16">
        <v>2002</v>
      </c>
      <c r="K46" s="16">
        <v>2003</v>
      </c>
      <c r="L46" s="16"/>
      <c r="M46" s="16"/>
      <c r="N46" s="16" t="s">
        <v>39</v>
      </c>
      <c r="O46" s="16"/>
      <c r="P46" s="16"/>
    </row>
    <row r="47" spans="1:16" s="15" customFormat="1" thickBot="1" x14ac:dyDescent="0.25">
      <c r="A47" s="22"/>
      <c r="B47" s="48" t="s">
        <v>26</v>
      </c>
      <c r="C47" s="18">
        <v>36861</v>
      </c>
      <c r="D47" s="19" t="s">
        <v>11</v>
      </c>
      <c r="E47" s="20" t="s">
        <v>12</v>
      </c>
      <c r="F47" s="19" t="s">
        <v>14</v>
      </c>
      <c r="G47" s="19" t="s">
        <v>13</v>
      </c>
      <c r="H47" s="19" t="s">
        <v>15</v>
      </c>
      <c r="I47" s="41" t="s">
        <v>16</v>
      </c>
      <c r="J47" s="48" t="s">
        <v>37</v>
      </c>
      <c r="K47" s="48" t="s">
        <v>38</v>
      </c>
      <c r="L47" s="20" t="s">
        <v>18</v>
      </c>
      <c r="M47" s="19" t="s">
        <v>19</v>
      </c>
      <c r="N47" s="19" t="s">
        <v>20</v>
      </c>
      <c r="O47" s="19" t="s">
        <v>21</v>
      </c>
      <c r="P47" s="41" t="s">
        <v>2</v>
      </c>
    </row>
    <row r="48" spans="1:16" s="15" customFormat="1" ht="12" x14ac:dyDescent="0.2">
      <c r="A48" s="16" t="s">
        <v>23</v>
      </c>
      <c r="B48" s="49"/>
      <c r="C48" s="23"/>
      <c r="D48" s="23"/>
      <c r="E48" s="24"/>
      <c r="F48" s="23"/>
      <c r="G48" s="23"/>
      <c r="H48" s="23"/>
      <c r="I48" s="42"/>
      <c r="J48" s="49"/>
      <c r="K48" s="23"/>
      <c r="L48" s="24"/>
      <c r="M48" s="23"/>
      <c r="N48" s="23"/>
      <c r="O48" s="23"/>
      <c r="P48" s="42"/>
    </row>
    <row r="49" spans="1:16" s="15" customFormat="1" ht="12" x14ac:dyDescent="0.2">
      <c r="A49" s="16" t="s">
        <v>57</v>
      </c>
      <c r="B49" s="50">
        <f>SUM(P49,I49,D49,J49,K49)</f>
        <v>18958177.358634472</v>
      </c>
      <c r="C49" s="23">
        <f>'Alberta Position'!J4</f>
        <v>0</v>
      </c>
      <c r="D49" s="43">
        <f>SUM(C49:C49)</f>
        <v>0</v>
      </c>
      <c r="E49" s="24">
        <f>SUM('Alberta Position'!K4:M4)</f>
        <v>57600.998517249056</v>
      </c>
      <c r="F49" s="23">
        <f>SUM('Alberta Position'!N4:P4)</f>
        <v>170281.6244703558</v>
      </c>
      <c r="G49" s="23">
        <f>SUM('Alberta Position'!Q4:S4)</f>
        <v>185260.73601758762</v>
      </c>
      <c r="H49" s="23">
        <f>SUM('Alberta Position'!T4:V4)</f>
        <v>166318.16497796445</v>
      </c>
      <c r="I49" s="44">
        <f>SUM(E49:H49)</f>
        <v>579461.52398315701</v>
      </c>
      <c r="J49" s="50">
        <f>SUM('Alberta Position'!W4:AH4)</f>
        <v>1504723.2111554246</v>
      </c>
      <c r="K49" s="50">
        <f>SUM('Alberta Position'!AI4:AT4)</f>
        <v>1817419.707582863</v>
      </c>
      <c r="L49" s="24">
        <f>SUM('Alberta Position'!AU4:AW4,'Alberta Position'!BG4:BI4,'Alberta Position'!BS4:BU4,'Alberta Position'!CE4:CG4,'Alberta Position'!CQ4:CS4,'Alberta Position'!DC4:DE4,'Alberta Position'!DO4:DQ4,'Alberta Position'!EA4:EC4,'Alberta Position'!EM4:EO4,'Alberta Position'!EY4:FA4,'Alberta Position'!FK4:FM4)</f>
        <v>3837603.7433345807</v>
      </c>
      <c r="M49" s="23">
        <f>SUM('Alberta Position'!AX4:AZ4,'Alberta Position'!BJ4:BL4,'Alberta Position'!BV4:BX4,'Alberta Position'!CH4:CJ4,'Alberta Position'!CT4:CV4,'Alberta Position'!DF4:DH4,'Alberta Position'!DR4:DT4,'Alberta Position'!ED4:EF4,'Alberta Position'!EP4:ER4,'Alberta Position'!FB4:FD4,'Alberta Position'!FN4:FP4)</f>
        <v>3805295.9261341644</v>
      </c>
      <c r="N49" s="23">
        <f>SUM('Alberta Position'!BA4:BC4,'Alberta Position'!BM4:BO4,'Alberta Position'!BY4:CA4,'Alberta Position'!CK4:CM4,'Alberta Position'!CW4:CY4,'Alberta Position'!DI4:DK4,'Alberta Position'!DU4:DW4,'Alberta Position'!EG4:EI4,'Alberta Position'!ES4:EU4,'Alberta Position'!FE4:FG4,'Alberta Position'!FQ4:FS4)</f>
        <v>3730163.8649561671</v>
      </c>
      <c r="O49" s="23">
        <f>SUM('Alberta Position'!BD4:BF4,'Alberta Position'!BP4:BR4,'Alberta Position'!CB4:CC4,'Alberta Position'!CD4,'Alberta Position'!CN4:CP4,'Alberta Position'!CZ4:DB4,'Alberta Position'!DL4,'Alberta Position'!DM4,'Alberta Position'!DN4,'Alberta Position'!DX4:DZ4,'Alberta Position'!EJ4:EL4,'Alberta Position'!EV4:EX4,'Alberta Position'!FH4:FJ4,'Alberta Position'!FT4:FV4)</f>
        <v>3683509.3814881137</v>
      </c>
      <c r="P49" s="42">
        <f>SUM(L49:O49)</f>
        <v>15056572.915913027</v>
      </c>
    </row>
    <row r="50" spans="1:16" s="15" customFormat="1" thickBot="1" x14ac:dyDescent="0.25">
      <c r="A50" s="16" t="s">
        <v>2</v>
      </c>
      <c r="B50" s="51">
        <f>SUM(P50,I50,D50,J50,K50)</f>
        <v>18958177.358634472</v>
      </c>
      <c r="C50" s="25">
        <f t="shared" ref="C50:P50" si="21">SUM(C49:C49)</f>
        <v>0</v>
      </c>
      <c r="D50" s="45">
        <f t="shared" si="21"/>
        <v>0</v>
      </c>
      <c r="E50" s="26">
        <f t="shared" si="21"/>
        <v>57600.998517249056</v>
      </c>
      <c r="F50" s="25">
        <f t="shared" si="21"/>
        <v>170281.6244703558</v>
      </c>
      <c r="G50" s="25">
        <f t="shared" si="21"/>
        <v>185260.73601758762</v>
      </c>
      <c r="H50" s="25">
        <f t="shared" si="21"/>
        <v>166318.16497796445</v>
      </c>
      <c r="I50" s="46">
        <f t="shared" si="21"/>
        <v>579461.52398315701</v>
      </c>
      <c r="J50" s="46">
        <f t="shared" si="21"/>
        <v>1504723.2111554246</v>
      </c>
      <c r="K50" s="46">
        <f t="shared" si="21"/>
        <v>1817419.707582863</v>
      </c>
      <c r="L50" s="26">
        <f t="shared" si="21"/>
        <v>3837603.7433345807</v>
      </c>
      <c r="M50" s="25">
        <f t="shared" si="21"/>
        <v>3805295.9261341644</v>
      </c>
      <c r="N50" s="25">
        <f t="shared" si="21"/>
        <v>3730163.8649561671</v>
      </c>
      <c r="O50" s="25">
        <f t="shared" si="21"/>
        <v>3683509.3814881137</v>
      </c>
      <c r="P50" s="27">
        <f t="shared" si="21"/>
        <v>15056572.915913027</v>
      </c>
    </row>
    <row r="51" spans="1:16" s="15" customFormat="1" ht="12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5" customFormat="1" thickBot="1" x14ac:dyDescent="0.25">
      <c r="A52" s="17"/>
      <c r="B52" s="16" t="s">
        <v>22</v>
      </c>
      <c r="C52" s="17">
        <v>2000</v>
      </c>
      <c r="D52" s="17"/>
      <c r="E52" s="17"/>
      <c r="F52" s="17">
        <v>2001</v>
      </c>
      <c r="G52" s="17"/>
      <c r="H52" s="17"/>
      <c r="I52" s="17"/>
      <c r="J52" s="17">
        <v>2002</v>
      </c>
      <c r="K52" s="17">
        <v>2003</v>
      </c>
      <c r="L52" s="17"/>
      <c r="M52" s="17"/>
      <c r="N52" s="17" t="s">
        <v>39</v>
      </c>
      <c r="O52" s="17"/>
      <c r="P52" s="17"/>
    </row>
    <row r="53" spans="1:16" s="15" customFormat="1" thickBot="1" x14ac:dyDescent="0.25">
      <c r="A53" s="17"/>
      <c r="B53" s="52" t="s">
        <v>26</v>
      </c>
      <c r="C53" s="18">
        <v>36861</v>
      </c>
      <c r="D53" s="47" t="s">
        <v>11</v>
      </c>
      <c r="E53" s="28" t="s">
        <v>12</v>
      </c>
      <c r="F53" s="29" t="s">
        <v>14</v>
      </c>
      <c r="G53" s="29" t="s">
        <v>13</v>
      </c>
      <c r="H53" s="29" t="s">
        <v>15</v>
      </c>
      <c r="I53" s="47" t="s">
        <v>16</v>
      </c>
      <c r="J53" s="48" t="s">
        <v>37</v>
      </c>
      <c r="K53" s="29" t="s">
        <v>38</v>
      </c>
      <c r="L53" s="28" t="s">
        <v>18</v>
      </c>
      <c r="M53" s="29" t="s">
        <v>19</v>
      </c>
      <c r="N53" s="29" t="s">
        <v>20</v>
      </c>
      <c r="O53" s="29" t="s">
        <v>21</v>
      </c>
      <c r="P53" s="47" t="s">
        <v>2</v>
      </c>
    </row>
    <row r="54" spans="1:16" s="15" customFormat="1" ht="12" x14ac:dyDescent="0.2">
      <c r="A54" s="16" t="s">
        <v>24</v>
      </c>
      <c r="B54" s="49"/>
      <c r="C54" s="23"/>
      <c r="D54" s="42"/>
      <c r="E54" s="24"/>
      <c r="F54" s="23"/>
      <c r="G54" s="23"/>
      <c r="H54" s="23"/>
      <c r="I54" s="42"/>
      <c r="J54" s="49"/>
      <c r="K54" s="23"/>
      <c r="L54" s="24"/>
      <c r="M54" s="23"/>
      <c r="N54" s="23"/>
      <c r="O54" s="23"/>
      <c r="P54" s="42"/>
    </row>
    <row r="55" spans="1:16" s="15" customFormat="1" ht="12" x14ac:dyDescent="0.2">
      <c r="A55" s="16" t="s">
        <v>57</v>
      </c>
      <c r="B55" s="50">
        <f>SUM(P55,I55,D55,J55,K55)</f>
        <v>21738269.985887039</v>
      </c>
      <c r="C55" s="23">
        <f>'Alberta Position'!J16</f>
        <v>0</v>
      </c>
      <c r="D55" s="44">
        <f>SUM(C55:C55)</f>
        <v>0</v>
      </c>
      <c r="E55" s="24">
        <f>SUM('Alberta Position'!K16:M16)</f>
        <v>69455.467185246322</v>
      </c>
      <c r="F55" s="23">
        <f>SUM('Alberta Position'!N16:P16)</f>
        <v>192732.65244684304</v>
      </c>
      <c r="G55" s="23">
        <f>SUM('Alberta Position'!Q16:S16)</f>
        <v>220502.19870983475</v>
      </c>
      <c r="H55" s="23">
        <f>SUM('Alberta Position'!T16:V16)</f>
        <v>192403.62908587611</v>
      </c>
      <c r="I55" s="44">
        <f>SUM(E55:H55)</f>
        <v>675093.94742780016</v>
      </c>
      <c r="J55" s="50">
        <f>SUM('Alberta Position'!W16:AH16)</f>
        <v>1725531.3600977187</v>
      </c>
      <c r="K55" s="50">
        <f>SUM('Alberta Position'!AI16:AT16)</f>
        <v>2084266.1332944124</v>
      </c>
      <c r="L55" s="24">
        <f>SUM('Alberta Position'!AU16:AW16,'Alberta Position'!BG16:BI16,'Alberta Position'!BS16:BU16,'Alberta Position'!CE16:CG16,'Alberta Position'!CQ16:CS16,'Alberta Position'!DC16:DE16,'Alberta Position'!DO16:DQ16,'Alberta Position'!EA16:EC16,'Alberta Position'!EM16:EO16,'Alberta Position'!EY16:FA16,'Alberta Position'!FK16:FM16)</f>
        <v>4323372.5189887621</v>
      </c>
      <c r="M55" s="23">
        <f>SUM('Alberta Position'!AX16:AZ16,'Alberta Position'!BJ16:BL16,'Alberta Position'!BV16:BX16,'Alberta Position'!CH16:CJ16,'Alberta Position'!CT16:CV16,'Alberta Position'!DF16:DH16,'Alberta Position'!DR16:DT16,'Alberta Position'!ED16:EF16,'Alberta Position'!EP16:ER16,'Alberta Position'!FB16:FD16,'Alberta Position'!FN16:FP16)</f>
        <v>4307011.0593572995</v>
      </c>
      <c r="N55" s="23">
        <f>SUM('Alberta Position'!BA16:BC16,'Alberta Position'!BM16:BO16,'Alberta Position'!BY16:CA16,'Alberta Position'!CK16:CM16,'Alberta Position'!CW16:CY16,'Alberta Position'!DI16:DK16,'Alberta Position'!DU16:DW16,'Alberta Position'!EG16:EI16,'Alberta Position'!ES16:EU16,'Alberta Position'!FE16:FG16,'Alberta Position'!FQ16:FS16)</f>
        <v>4348840.7331147073</v>
      </c>
      <c r="O55" s="23">
        <f>SUM('Alberta Position'!BD16:BF16,'Alberta Position'!BP16:BR16,'Alberta Position'!CB16:CC16,'Alberta Position'!CD16,'Alberta Position'!CN16:CP16,'Alberta Position'!CZ16:DB16,'Alberta Position'!DL16,'Alberta Position'!DM16,'Alberta Position'!DN16,'Alberta Position'!DX16:DZ16,'Alberta Position'!EJ16:EL16,'Alberta Position'!EV16:EX16,'Alberta Position'!FH16:FJ16,'Alberta Position'!FT16:FV16)</f>
        <v>4274154.2336063385</v>
      </c>
      <c r="P55" s="42">
        <f>SUM(L55:O55)</f>
        <v>17253378.545067109</v>
      </c>
    </row>
    <row r="56" spans="1:16" s="15" customFormat="1" thickBot="1" x14ac:dyDescent="0.25">
      <c r="A56" s="16" t="s">
        <v>2</v>
      </c>
      <c r="B56" s="51">
        <f>SUM(P56,I56,D56,J56,K56)</f>
        <v>21738269.985887039</v>
      </c>
      <c r="C56" s="25">
        <f t="shared" ref="C56:P56" si="22">SUM(C55:C55)</f>
        <v>0</v>
      </c>
      <c r="D56" s="46">
        <f t="shared" si="22"/>
        <v>0</v>
      </c>
      <c r="E56" s="26">
        <f t="shared" si="22"/>
        <v>69455.467185246322</v>
      </c>
      <c r="F56" s="25">
        <f t="shared" si="22"/>
        <v>192732.65244684304</v>
      </c>
      <c r="G56" s="25">
        <f t="shared" si="22"/>
        <v>220502.19870983475</v>
      </c>
      <c r="H56" s="25">
        <f t="shared" si="22"/>
        <v>192403.62908587611</v>
      </c>
      <c r="I56" s="46">
        <f t="shared" si="22"/>
        <v>675093.94742780016</v>
      </c>
      <c r="J56" s="46">
        <f t="shared" si="22"/>
        <v>1725531.3600977187</v>
      </c>
      <c r="K56" s="46">
        <f t="shared" si="22"/>
        <v>2084266.1332944124</v>
      </c>
      <c r="L56" s="26">
        <f t="shared" si="22"/>
        <v>4323372.5189887621</v>
      </c>
      <c r="M56" s="25">
        <f t="shared" si="22"/>
        <v>4307011.0593572995</v>
      </c>
      <c r="N56" s="25">
        <f t="shared" si="22"/>
        <v>4348840.7331147073</v>
      </c>
      <c r="O56" s="25">
        <f t="shared" si="22"/>
        <v>4274154.2336063385</v>
      </c>
      <c r="P56" s="27">
        <f t="shared" si="22"/>
        <v>17253378.545067109</v>
      </c>
    </row>
    <row r="57" spans="1:16" s="15" customFormat="1" ht="12" x14ac:dyDescent="0.2">
      <c r="A57" s="16"/>
      <c r="B57" s="43"/>
      <c r="C57" s="23"/>
      <c r="D57" s="43"/>
      <c r="E57" s="23"/>
      <c r="F57" s="23"/>
      <c r="G57" s="23"/>
      <c r="H57" s="23"/>
      <c r="I57" s="43"/>
      <c r="J57" s="43"/>
      <c r="K57" s="43"/>
      <c r="L57" s="23"/>
      <c r="M57" s="23"/>
      <c r="N57" s="23"/>
      <c r="O57" s="23"/>
      <c r="P57" s="23"/>
    </row>
    <row r="58" spans="1:16" s="15" customFormat="1" thickBot="1" x14ac:dyDescent="0.25">
      <c r="A58" s="17"/>
      <c r="B58" s="16" t="s">
        <v>22</v>
      </c>
      <c r="C58" s="17">
        <v>2000</v>
      </c>
      <c r="D58" s="17"/>
      <c r="E58" s="17"/>
      <c r="F58" s="17">
        <v>2001</v>
      </c>
      <c r="G58" s="17"/>
      <c r="H58" s="17"/>
      <c r="I58" s="17"/>
      <c r="J58" s="17">
        <v>2002</v>
      </c>
      <c r="K58" s="17">
        <v>2003</v>
      </c>
      <c r="L58" s="17"/>
      <c r="M58" s="17"/>
      <c r="N58" s="17" t="s">
        <v>39</v>
      </c>
      <c r="O58" s="17"/>
      <c r="P58" s="17"/>
    </row>
    <row r="59" spans="1:16" s="15" customFormat="1" thickBot="1" x14ac:dyDescent="0.25">
      <c r="A59" s="16" t="s">
        <v>25</v>
      </c>
      <c r="B59" s="48" t="s">
        <v>26</v>
      </c>
      <c r="C59" s="18">
        <v>36861</v>
      </c>
      <c r="D59" s="41" t="s">
        <v>11</v>
      </c>
      <c r="E59" s="20" t="s">
        <v>12</v>
      </c>
      <c r="F59" s="19" t="s">
        <v>14</v>
      </c>
      <c r="G59" s="19" t="s">
        <v>13</v>
      </c>
      <c r="H59" s="19" t="s">
        <v>15</v>
      </c>
      <c r="I59" s="41" t="s">
        <v>16</v>
      </c>
      <c r="J59" s="48" t="s">
        <v>37</v>
      </c>
      <c r="K59" s="48" t="s">
        <v>38</v>
      </c>
      <c r="L59" s="19" t="s">
        <v>18</v>
      </c>
      <c r="M59" s="19" t="s">
        <v>19</v>
      </c>
      <c r="N59" s="19" t="s">
        <v>20</v>
      </c>
      <c r="O59" s="19" t="s">
        <v>21</v>
      </c>
      <c r="P59" s="41" t="s">
        <v>2</v>
      </c>
    </row>
    <row r="60" spans="1:16" s="15" customFormat="1" ht="12" x14ac:dyDescent="0.2">
      <c r="A60" s="16" t="s">
        <v>57</v>
      </c>
      <c r="B60" s="50">
        <f t="shared" ref="B60:P60" si="23">B55+B49</f>
        <v>40696447.344521508</v>
      </c>
      <c r="C60" s="23">
        <f t="shared" si="23"/>
        <v>0</v>
      </c>
      <c r="D60" s="44">
        <f t="shared" si="23"/>
        <v>0</v>
      </c>
      <c r="E60" s="24">
        <f t="shared" si="23"/>
        <v>127056.46570249538</v>
      </c>
      <c r="F60" s="23">
        <f t="shared" si="23"/>
        <v>363014.27691719885</v>
      </c>
      <c r="G60" s="23">
        <f t="shared" si="23"/>
        <v>405762.93472742237</v>
      </c>
      <c r="H60" s="23">
        <f t="shared" si="23"/>
        <v>358721.79406384053</v>
      </c>
      <c r="I60" s="44">
        <f t="shared" si="23"/>
        <v>1254555.4714109572</v>
      </c>
      <c r="J60" s="44">
        <f t="shared" si="23"/>
        <v>3230254.5712531433</v>
      </c>
      <c r="K60" s="44">
        <f t="shared" si="23"/>
        <v>3901685.8408772754</v>
      </c>
      <c r="L60" s="23">
        <f t="shared" si="23"/>
        <v>8160976.2623233423</v>
      </c>
      <c r="M60" s="23">
        <f t="shared" si="23"/>
        <v>8112306.9854914639</v>
      </c>
      <c r="N60" s="23">
        <f t="shared" si="23"/>
        <v>8079004.5980708748</v>
      </c>
      <c r="O60" s="23">
        <f t="shared" si="23"/>
        <v>7957663.6150944522</v>
      </c>
      <c r="P60" s="42">
        <f t="shared" si="23"/>
        <v>32309951.460980136</v>
      </c>
    </row>
    <row r="61" spans="1:16" s="15" customFormat="1" thickBot="1" x14ac:dyDescent="0.25">
      <c r="A61" s="16" t="s">
        <v>25</v>
      </c>
      <c r="B61" s="51">
        <f t="shared" ref="B61:P61" si="24">SUM(B60:B60)</f>
        <v>40696447.344521508</v>
      </c>
      <c r="C61" s="25">
        <f t="shared" si="24"/>
        <v>0</v>
      </c>
      <c r="D61" s="46">
        <f t="shared" si="24"/>
        <v>0</v>
      </c>
      <c r="E61" s="26">
        <f t="shared" si="24"/>
        <v>127056.46570249538</v>
      </c>
      <c r="F61" s="25">
        <f t="shared" si="24"/>
        <v>363014.27691719885</v>
      </c>
      <c r="G61" s="25">
        <f t="shared" si="24"/>
        <v>405762.93472742237</v>
      </c>
      <c r="H61" s="25">
        <f t="shared" si="24"/>
        <v>358721.79406384053</v>
      </c>
      <c r="I61" s="46">
        <f t="shared" si="24"/>
        <v>1254555.4714109572</v>
      </c>
      <c r="J61" s="46">
        <f t="shared" si="24"/>
        <v>3230254.5712531433</v>
      </c>
      <c r="K61" s="46">
        <f t="shared" si="24"/>
        <v>3901685.8408772754</v>
      </c>
      <c r="L61" s="25">
        <f t="shared" si="24"/>
        <v>8160976.2623233423</v>
      </c>
      <c r="M61" s="25">
        <f t="shared" si="24"/>
        <v>8112306.9854914639</v>
      </c>
      <c r="N61" s="25">
        <f t="shared" si="24"/>
        <v>8079004.5980708748</v>
      </c>
      <c r="O61" s="25">
        <f t="shared" si="24"/>
        <v>7957663.6150944522</v>
      </c>
      <c r="P61" s="27">
        <f t="shared" si="24"/>
        <v>32309951.460980136</v>
      </c>
    </row>
    <row r="62" spans="1:16" s="39" customFormat="1" x14ac:dyDescent="0.2"/>
    <row r="63" spans="1:16" s="39" customFormat="1" x14ac:dyDescent="0.2"/>
    <row r="64" spans="1:16" s="15" customFormat="1" ht="12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s="15" customFormat="1" thickBot="1" x14ac:dyDescent="0.25">
      <c r="B65" s="30" t="s">
        <v>22</v>
      </c>
      <c r="C65" s="30">
        <v>2000</v>
      </c>
      <c r="F65" s="30">
        <v>2001</v>
      </c>
      <c r="N65" s="30" t="s">
        <v>17</v>
      </c>
    </row>
    <row r="66" spans="1:16" s="15" customFormat="1" ht="12" x14ac:dyDescent="0.2">
      <c r="A66" s="30" t="s">
        <v>27</v>
      </c>
      <c r="B66" s="31" t="s">
        <v>26</v>
      </c>
      <c r="C66" s="32">
        <v>36861</v>
      </c>
      <c r="D66" s="33" t="s">
        <v>11</v>
      </c>
      <c r="E66" s="34" t="s">
        <v>12</v>
      </c>
      <c r="F66" s="35" t="s">
        <v>14</v>
      </c>
      <c r="G66" s="35" t="s">
        <v>13</v>
      </c>
      <c r="H66" s="35" t="s">
        <v>15</v>
      </c>
      <c r="I66" s="33" t="s">
        <v>16</v>
      </c>
      <c r="J66" s="35" t="s">
        <v>37</v>
      </c>
      <c r="K66" s="31" t="s">
        <v>38</v>
      </c>
      <c r="L66" s="34" t="s">
        <v>18</v>
      </c>
      <c r="M66" s="35" t="s">
        <v>19</v>
      </c>
      <c r="N66" s="35" t="s">
        <v>20</v>
      </c>
      <c r="O66" s="35" t="s">
        <v>21</v>
      </c>
      <c r="P66" s="33" t="s">
        <v>2</v>
      </c>
    </row>
    <row r="67" spans="1:16" s="15" customFormat="1" thickBot="1" x14ac:dyDescent="0.25">
      <c r="A67" s="15" t="s">
        <v>28</v>
      </c>
      <c r="B67" s="36">
        <f>SUM(P67,I67,D67)</f>
        <v>0</v>
      </c>
      <c r="C67" s="37">
        <v>0</v>
      </c>
      <c r="D67" s="27">
        <f>SUM(C67:C67)</f>
        <v>0</v>
      </c>
      <c r="E67" s="26">
        <v>0</v>
      </c>
      <c r="F67" s="25">
        <v>0</v>
      </c>
      <c r="G67" s="25">
        <v>0</v>
      </c>
      <c r="H67" s="25">
        <v>0</v>
      </c>
      <c r="I67" s="27">
        <v>0</v>
      </c>
      <c r="J67" s="25"/>
      <c r="K67" s="38"/>
      <c r="L67" s="26">
        <v>0</v>
      </c>
      <c r="M67" s="25">
        <v>0</v>
      </c>
      <c r="N67" s="25">
        <v>0</v>
      </c>
      <c r="O67" s="25">
        <v>0</v>
      </c>
      <c r="P67" s="27">
        <f>SUM(L67:O67)</f>
        <v>0</v>
      </c>
    </row>
    <row r="68" spans="1:16" s="15" customFormat="1" thickBot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s="15" customFormat="1" ht="12" x14ac:dyDescent="0.2">
      <c r="A69" s="30" t="s">
        <v>29</v>
      </c>
      <c r="B69" s="31" t="s">
        <v>26</v>
      </c>
      <c r="C69" s="32">
        <v>36861</v>
      </c>
      <c r="D69" s="33" t="s">
        <v>11</v>
      </c>
      <c r="E69" s="34" t="s">
        <v>12</v>
      </c>
      <c r="F69" s="35" t="s">
        <v>14</v>
      </c>
      <c r="G69" s="35" t="s">
        <v>13</v>
      </c>
      <c r="H69" s="35" t="s">
        <v>15</v>
      </c>
      <c r="I69" s="33" t="s">
        <v>16</v>
      </c>
      <c r="J69" s="35" t="s">
        <v>37</v>
      </c>
      <c r="K69" s="31" t="s">
        <v>38</v>
      </c>
      <c r="L69" s="34" t="s">
        <v>18</v>
      </c>
      <c r="M69" s="35" t="s">
        <v>19</v>
      </c>
      <c r="N69" s="35" t="s">
        <v>20</v>
      </c>
      <c r="O69" s="35" t="s">
        <v>21</v>
      </c>
      <c r="P69" s="33" t="s">
        <v>2</v>
      </c>
    </row>
    <row r="70" spans="1:16" s="15" customFormat="1" thickBot="1" x14ac:dyDescent="0.25">
      <c r="A70" s="15" t="s">
        <v>28</v>
      </c>
      <c r="B70" s="36">
        <f>SUM(P70,I70,D70)</f>
        <v>0</v>
      </c>
      <c r="C70" s="37">
        <f>(C67*10000)*31</f>
        <v>0</v>
      </c>
      <c r="D70" s="27">
        <f>SUM(C70:C70)</f>
        <v>0</v>
      </c>
      <c r="E70" s="26">
        <f>(E67*10000)*31</f>
        <v>0</v>
      </c>
      <c r="F70" s="25">
        <f t="shared" ref="F70:P70" si="25">(F67*10000)*31</f>
        <v>0</v>
      </c>
      <c r="G70" s="25">
        <f t="shared" si="25"/>
        <v>0</v>
      </c>
      <c r="H70" s="25">
        <f t="shared" si="25"/>
        <v>0</v>
      </c>
      <c r="I70" s="27">
        <f>SUM(E70:H70)</f>
        <v>0</v>
      </c>
      <c r="J70" s="25"/>
      <c r="K70" s="38"/>
      <c r="L70" s="26">
        <f t="shared" si="25"/>
        <v>0</v>
      </c>
      <c r="M70" s="25">
        <f t="shared" si="25"/>
        <v>0</v>
      </c>
      <c r="N70" s="25">
        <f t="shared" si="25"/>
        <v>0</v>
      </c>
      <c r="O70" s="25">
        <f t="shared" si="25"/>
        <v>0</v>
      </c>
      <c r="P70" s="27">
        <f t="shared" si="25"/>
        <v>0</v>
      </c>
    </row>
    <row r="71" spans="1:16" s="15" customFormat="1" ht="12" x14ac:dyDescent="0.2"/>
    <row r="72" spans="1:16" s="15" customFormat="1" ht="12" x14ac:dyDescent="0.2"/>
    <row r="73" spans="1:16" s="15" customFormat="1" ht="12" x14ac:dyDescent="0.2"/>
    <row r="74" spans="1:16" s="40" customFormat="1" x14ac:dyDescent="0.2"/>
    <row r="75" spans="1:16" s="39" customFormat="1" x14ac:dyDescent="0.2"/>
    <row r="76" spans="1:16" s="39" customFormat="1" x14ac:dyDescent="0.2"/>
    <row r="77" spans="1:16" s="39" customFormat="1" x14ac:dyDescent="0.2"/>
    <row r="78" spans="1:16" s="39" customFormat="1" x14ac:dyDescent="0.2"/>
    <row r="79" spans="1:16" s="40" customFormat="1" x14ac:dyDescent="0.2"/>
    <row r="80" spans="1:16" s="40" customFormat="1" x14ac:dyDescent="0.2"/>
    <row r="81" s="40" customFormat="1" x14ac:dyDescent="0.2"/>
    <row r="82" s="40" customFormat="1" x14ac:dyDescent="0.2"/>
    <row r="83" s="40" customFormat="1" x14ac:dyDescent="0.2"/>
    <row r="84" s="40" customFormat="1" x14ac:dyDescent="0.2"/>
    <row r="85" s="40" customFormat="1" x14ac:dyDescent="0.2"/>
    <row r="86" s="40" customFormat="1" x14ac:dyDescent="0.2"/>
    <row r="87" s="40" customFormat="1" x14ac:dyDescent="0.2"/>
    <row r="88" s="40" customFormat="1" x14ac:dyDescent="0.2"/>
    <row r="89" s="40" customFormat="1" x14ac:dyDescent="0.2"/>
    <row r="90" s="40" customFormat="1" x14ac:dyDescent="0.2"/>
    <row r="91" s="40" customFormat="1" x14ac:dyDescent="0.2"/>
    <row r="92" s="40" customFormat="1" x14ac:dyDescent="0.2"/>
    <row r="93" s="40" customFormat="1" x14ac:dyDescent="0.2"/>
    <row r="94" s="40" customFormat="1" x14ac:dyDescent="0.2"/>
    <row r="95" s="40" customFormat="1" x14ac:dyDescent="0.2"/>
    <row r="96" s="40" customFormat="1" x14ac:dyDescent="0.2"/>
    <row r="97" s="40" customFormat="1" x14ac:dyDescent="0.2"/>
    <row r="98" s="40" customFormat="1" x14ac:dyDescent="0.2"/>
    <row r="99" s="40" customFormat="1" x14ac:dyDescent="0.2"/>
    <row r="100" s="40" customFormat="1" x14ac:dyDescent="0.2"/>
    <row r="101" s="40" customFormat="1" x14ac:dyDescent="0.2"/>
    <row r="102" s="40" customFormat="1" x14ac:dyDescent="0.2"/>
    <row r="103" s="40" customFormat="1" x14ac:dyDescent="0.2"/>
    <row r="104" s="40" customFormat="1" x14ac:dyDescent="0.2"/>
    <row r="105" s="40" customFormat="1" x14ac:dyDescent="0.2"/>
    <row r="106" s="40" customFormat="1" x14ac:dyDescent="0.2"/>
    <row r="107" s="40" customFormat="1" x14ac:dyDescent="0.2"/>
    <row r="108" s="40" customFormat="1" x14ac:dyDescent="0.2"/>
    <row r="109" s="40" customFormat="1" x14ac:dyDescent="0.2"/>
    <row r="110" s="40" customFormat="1" x14ac:dyDescent="0.2"/>
    <row r="111" s="40" customFormat="1" x14ac:dyDescent="0.2"/>
    <row r="112" s="40" customFormat="1" x14ac:dyDescent="0.2"/>
    <row r="113" s="40" customFormat="1" x14ac:dyDescent="0.2"/>
    <row r="114" s="40" customFormat="1" x14ac:dyDescent="0.2"/>
    <row r="115" s="40" customFormat="1" x14ac:dyDescent="0.2"/>
    <row r="116" s="40" customFormat="1" x14ac:dyDescent="0.2"/>
    <row r="117" s="40" customFormat="1" x14ac:dyDescent="0.2"/>
    <row r="118" s="40" customFormat="1" x14ac:dyDescent="0.2"/>
    <row r="119" s="40" customFormat="1" x14ac:dyDescent="0.2"/>
    <row r="120" s="40" customFormat="1" x14ac:dyDescent="0.2"/>
    <row r="121" s="40" customFormat="1" x14ac:dyDescent="0.2"/>
    <row r="122" s="40" customFormat="1" x14ac:dyDescent="0.2"/>
    <row r="123" s="40" customFormat="1" x14ac:dyDescent="0.2"/>
    <row r="124" s="40" customFormat="1" x14ac:dyDescent="0.2"/>
    <row r="125" s="40" customFormat="1" x14ac:dyDescent="0.2"/>
    <row r="126" s="40" customFormat="1" x14ac:dyDescent="0.2"/>
    <row r="127" s="40" customFormat="1" x14ac:dyDescent="0.2"/>
    <row r="128" s="40" customFormat="1" x14ac:dyDescent="0.2"/>
    <row r="129" s="40" customFormat="1" x14ac:dyDescent="0.2"/>
    <row r="130" s="40" customFormat="1" x14ac:dyDescent="0.2"/>
    <row r="131" s="40" customFormat="1" x14ac:dyDescent="0.2"/>
    <row r="132" s="40" customFormat="1" x14ac:dyDescent="0.2"/>
    <row r="133" s="40" customFormat="1" x14ac:dyDescent="0.2"/>
    <row r="134" s="40" customFormat="1" x14ac:dyDescent="0.2"/>
    <row r="135" s="40" customFormat="1" x14ac:dyDescent="0.2"/>
    <row r="136" s="40" customFormat="1" x14ac:dyDescent="0.2"/>
    <row r="137" s="40" customFormat="1" x14ac:dyDescent="0.2"/>
    <row r="138" s="40" customFormat="1" x14ac:dyDescent="0.2"/>
    <row r="139" s="40" customFormat="1" x14ac:dyDescent="0.2"/>
    <row r="140" s="40" customFormat="1" x14ac:dyDescent="0.2"/>
    <row r="141" s="40" customFormat="1" x14ac:dyDescent="0.2"/>
    <row r="142" s="40" customFormat="1" x14ac:dyDescent="0.2"/>
    <row r="143" s="40" customFormat="1" x14ac:dyDescent="0.2"/>
    <row r="144" s="40" customFormat="1" x14ac:dyDescent="0.2"/>
    <row r="145" s="40" customFormat="1" x14ac:dyDescent="0.2"/>
    <row r="146" s="40" customFormat="1" x14ac:dyDescent="0.2"/>
    <row r="147" s="40" customFormat="1" x14ac:dyDescent="0.2"/>
    <row r="148" s="40" customFormat="1" x14ac:dyDescent="0.2"/>
    <row r="149" s="40" customFormat="1" x14ac:dyDescent="0.2"/>
    <row r="150" s="40" customFormat="1" x14ac:dyDescent="0.2"/>
    <row r="151" s="40" customFormat="1" x14ac:dyDescent="0.2"/>
    <row r="152" s="40" customFormat="1" x14ac:dyDescent="0.2"/>
    <row r="153" s="40" customFormat="1" x14ac:dyDescent="0.2"/>
    <row r="154" s="40" customFormat="1" x14ac:dyDescent="0.2"/>
    <row r="155" s="40" customFormat="1" x14ac:dyDescent="0.2"/>
    <row r="156" s="40" customFormat="1" x14ac:dyDescent="0.2"/>
    <row r="157" s="40" customFormat="1" x14ac:dyDescent="0.2"/>
    <row r="158" s="40" customFormat="1" x14ac:dyDescent="0.2"/>
    <row r="159" s="40" customFormat="1" x14ac:dyDescent="0.2"/>
    <row r="160" s="40" customFormat="1" x14ac:dyDescent="0.2"/>
    <row r="161" s="40" customFormat="1" x14ac:dyDescent="0.2"/>
    <row r="162" s="40" customFormat="1" x14ac:dyDescent="0.2"/>
    <row r="163" s="40" customFormat="1" x14ac:dyDescent="0.2"/>
    <row r="164" s="40" customFormat="1" x14ac:dyDescent="0.2"/>
    <row r="165" s="40" customFormat="1" x14ac:dyDescent="0.2"/>
    <row r="166" s="40" customFormat="1" x14ac:dyDescent="0.2"/>
    <row r="167" s="40" customFormat="1" x14ac:dyDescent="0.2"/>
    <row r="168" s="40" customFormat="1" x14ac:dyDescent="0.2"/>
    <row r="169" s="40" customFormat="1" x14ac:dyDescent="0.2"/>
    <row r="170" s="40" customFormat="1" x14ac:dyDescent="0.2"/>
    <row r="171" s="40" customFormat="1" x14ac:dyDescent="0.2"/>
    <row r="172" s="40" customFormat="1" x14ac:dyDescent="0.2"/>
    <row r="173" s="40" customFormat="1" x14ac:dyDescent="0.2"/>
    <row r="174" s="40" customFormat="1" x14ac:dyDescent="0.2"/>
    <row r="175" s="40" customFormat="1" x14ac:dyDescent="0.2"/>
    <row r="176" s="40" customFormat="1" x14ac:dyDescent="0.2"/>
    <row r="177" s="40" customFormat="1" x14ac:dyDescent="0.2"/>
    <row r="178" s="40" customFormat="1" x14ac:dyDescent="0.2"/>
    <row r="179" s="40" customFormat="1" x14ac:dyDescent="0.2"/>
    <row r="180" s="40" customFormat="1" x14ac:dyDescent="0.2"/>
    <row r="181" s="40" customFormat="1" x14ac:dyDescent="0.2"/>
    <row r="182" s="40" customFormat="1" x14ac:dyDescent="0.2"/>
    <row r="183" s="40" customFormat="1" x14ac:dyDescent="0.2"/>
    <row r="184" s="40" customFormat="1" x14ac:dyDescent="0.2"/>
    <row r="185" s="40" customFormat="1" x14ac:dyDescent="0.2"/>
    <row r="186" s="40" customFormat="1" x14ac:dyDescent="0.2"/>
    <row r="187" s="40" customFormat="1" x14ac:dyDescent="0.2"/>
    <row r="188" s="40" customFormat="1" x14ac:dyDescent="0.2"/>
    <row r="189" s="40" customFormat="1" x14ac:dyDescent="0.2"/>
    <row r="190" s="40" customFormat="1" x14ac:dyDescent="0.2"/>
    <row r="191" s="40" customFormat="1" x14ac:dyDescent="0.2"/>
    <row r="192" s="40" customFormat="1" x14ac:dyDescent="0.2"/>
    <row r="193" s="40" customFormat="1" x14ac:dyDescent="0.2"/>
    <row r="194" s="40" customFormat="1" x14ac:dyDescent="0.2"/>
    <row r="195" s="40" customFormat="1" x14ac:dyDescent="0.2"/>
    <row r="196" s="40" customFormat="1" x14ac:dyDescent="0.2"/>
    <row r="197" s="40" customFormat="1" x14ac:dyDescent="0.2"/>
    <row r="198" s="40" customFormat="1" x14ac:dyDescent="0.2"/>
    <row r="199" s="40" customFormat="1" x14ac:dyDescent="0.2"/>
    <row r="200" s="40" customFormat="1" x14ac:dyDescent="0.2"/>
    <row r="201" s="40" customFormat="1" x14ac:dyDescent="0.2"/>
    <row r="202" s="40" customFormat="1" x14ac:dyDescent="0.2"/>
    <row r="203" s="40" customFormat="1" x14ac:dyDescent="0.2"/>
    <row r="204" s="40" customFormat="1" x14ac:dyDescent="0.2"/>
    <row r="205" s="40" customFormat="1" x14ac:dyDescent="0.2"/>
    <row r="206" s="40" customFormat="1" x14ac:dyDescent="0.2"/>
    <row r="207" s="40" customFormat="1" x14ac:dyDescent="0.2"/>
    <row r="208" s="40" customFormat="1" x14ac:dyDescent="0.2"/>
    <row r="209" s="40" customFormat="1" x14ac:dyDescent="0.2"/>
    <row r="210" s="40" customFormat="1" x14ac:dyDescent="0.2"/>
    <row r="211" s="40" customFormat="1" x14ac:dyDescent="0.2"/>
    <row r="212" s="40" customFormat="1" x14ac:dyDescent="0.2"/>
    <row r="213" s="40" customFormat="1" x14ac:dyDescent="0.2"/>
    <row r="214" s="40" customFormat="1" x14ac:dyDescent="0.2"/>
    <row r="215" s="40" customFormat="1" x14ac:dyDescent="0.2"/>
    <row r="216" s="40" customFormat="1" x14ac:dyDescent="0.2"/>
    <row r="217" s="40" customFormat="1" x14ac:dyDescent="0.2"/>
    <row r="218" s="40" customFormat="1" x14ac:dyDescent="0.2"/>
    <row r="219" s="40" customFormat="1" x14ac:dyDescent="0.2"/>
    <row r="220" s="40" customFormat="1" x14ac:dyDescent="0.2"/>
    <row r="221" s="40" customFormat="1" x14ac:dyDescent="0.2"/>
    <row r="222" s="40" customFormat="1" x14ac:dyDescent="0.2"/>
    <row r="223" s="40" customFormat="1" x14ac:dyDescent="0.2"/>
    <row r="224" s="40" customFormat="1" x14ac:dyDescent="0.2"/>
    <row r="225" s="40" customFormat="1" x14ac:dyDescent="0.2"/>
    <row r="226" s="40" customFormat="1" x14ac:dyDescent="0.2"/>
    <row r="227" s="40" customFormat="1" x14ac:dyDescent="0.2"/>
    <row r="228" s="40" customFormat="1" x14ac:dyDescent="0.2"/>
    <row r="229" s="40" customFormat="1" x14ac:dyDescent="0.2"/>
    <row r="230" s="40" customFormat="1" x14ac:dyDescent="0.2"/>
    <row r="231" s="40" customFormat="1" x14ac:dyDescent="0.2"/>
    <row r="232" s="40" customFormat="1" x14ac:dyDescent="0.2"/>
    <row r="233" s="40" customFormat="1" x14ac:dyDescent="0.2"/>
    <row r="234" s="40" customFormat="1" x14ac:dyDescent="0.2"/>
    <row r="235" s="40" customFormat="1" x14ac:dyDescent="0.2"/>
    <row r="236" s="40" customFormat="1" x14ac:dyDescent="0.2"/>
    <row r="237" s="40" customFormat="1" x14ac:dyDescent="0.2"/>
    <row r="238" s="40" customFormat="1" x14ac:dyDescent="0.2"/>
    <row r="239" s="40" customFormat="1" x14ac:dyDescent="0.2"/>
    <row r="240" s="40" customFormat="1" x14ac:dyDescent="0.2"/>
    <row r="241" s="40" customFormat="1" x14ac:dyDescent="0.2"/>
    <row r="242" s="40" customFormat="1" x14ac:dyDescent="0.2"/>
    <row r="243" s="40" customFormat="1" x14ac:dyDescent="0.2"/>
    <row r="244" s="40" customFormat="1" x14ac:dyDescent="0.2"/>
    <row r="245" s="40" customFormat="1" x14ac:dyDescent="0.2"/>
    <row r="246" s="40" customFormat="1" x14ac:dyDescent="0.2"/>
    <row r="247" s="40" customFormat="1" x14ac:dyDescent="0.2"/>
    <row r="248" s="40" customFormat="1" x14ac:dyDescent="0.2"/>
    <row r="249" s="40" customFormat="1" x14ac:dyDescent="0.2"/>
    <row r="250" s="40" customFormat="1" x14ac:dyDescent="0.2"/>
    <row r="251" s="40" customFormat="1" x14ac:dyDescent="0.2"/>
    <row r="252" s="40" customFormat="1" x14ac:dyDescent="0.2"/>
    <row r="253" s="40" customFormat="1" x14ac:dyDescent="0.2"/>
    <row r="254" s="40" customFormat="1" x14ac:dyDescent="0.2"/>
    <row r="255" s="40" customFormat="1" x14ac:dyDescent="0.2"/>
    <row r="256" s="40" customFormat="1" x14ac:dyDescent="0.2"/>
    <row r="257" s="40" customFormat="1" x14ac:dyDescent="0.2"/>
    <row r="258" s="40" customFormat="1" x14ac:dyDescent="0.2"/>
    <row r="259" s="40" customFormat="1" x14ac:dyDescent="0.2"/>
    <row r="260" s="40" customFormat="1" x14ac:dyDescent="0.2"/>
    <row r="261" s="40" customFormat="1" x14ac:dyDescent="0.2"/>
    <row r="262" s="40" customFormat="1" x14ac:dyDescent="0.2"/>
    <row r="263" s="40" customFormat="1" x14ac:dyDescent="0.2"/>
    <row r="264" s="40" customFormat="1" x14ac:dyDescent="0.2"/>
    <row r="265" s="40" customFormat="1" x14ac:dyDescent="0.2"/>
    <row r="266" s="40" customFormat="1" x14ac:dyDescent="0.2"/>
    <row r="267" s="40" customFormat="1" x14ac:dyDescent="0.2"/>
    <row r="268" s="40" customFormat="1" x14ac:dyDescent="0.2"/>
    <row r="269" s="40" customFormat="1" x14ac:dyDescent="0.2"/>
    <row r="270" s="40" customFormat="1" x14ac:dyDescent="0.2"/>
    <row r="271" s="40" customFormat="1" x14ac:dyDescent="0.2"/>
    <row r="272" s="40" customFormat="1" x14ac:dyDescent="0.2"/>
    <row r="273" s="40" customFormat="1" x14ac:dyDescent="0.2"/>
    <row r="274" s="40" customFormat="1" x14ac:dyDescent="0.2"/>
    <row r="275" s="40" customFormat="1" x14ac:dyDescent="0.2"/>
    <row r="276" s="40" customFormat="1" x14ac:dyDescent="0.2"/>
    <row r="277" s="40" customFormat="1" x14ac:dyDescent="0.2"/>
    <row r="278" s="40" customFormat="1" x14ac:dyDescent="0.2"/>
    <row r="279" s="40" customFormat="1" x14ac:dyDescent="0.2"/>
    <row r="280" s="40" customFormat="1" x14ac:dyDescent="0.2"/>
    <row r="281" s="40" customFormat="1" x14ac:dyDescent="0.2"/>
    <row r="282" s="40" customFormat="1" x14ac:dyDescent="0.2"/>
    <row r="283" s="40" customFormat="1" x14ac:dyDescent="0.2"/>
    <row r="284" s="40" customFormat="1" x14ac:dyDescent="0.2"/>
    <row r="285" s="40" customFormat="1" x14ac:dyDescent="0.2"/>
    <row r="286" s="40" customFormat="1" x14ac:dyDescent="0.2"/>
    <row r="287" s="40" customFormat="1" x14ac:dyDescent="0.2"/>
    <row r="288" s="40" customFormat="1" x14ac:dyDescent="0.2"/>
    <row r="289" s="40" customFormat="1" x14ac:dyDescent="0.2"/>
    <row r="290" s="40" customFormat="1" x14ac:dyDescent="0.2"/>
    <row r="291" s="40" customFormat="1" x14ac:dyDescent="0.2"/>
    <row r="292" s="40" customFormat="1" x14ac:dyDescent="0.2"/>
    <row r="293" s="40" customFormat="1" x14ac:dyDescent="0.2"/>
    <row r="294" s="40" customFormat="1" x14ac:dyDescent="0.2"/>
    <row r="295" s="40" customFormat="1" x14ac:dyDescent="0.2"/>
    <row r="296" s="40" customFormat="1" x14ac:dyDescent="0.2"/>
    <row r="297" s="40" customFormat="1" x14ac:dyDescent="0.2"/>
    <row r="298" s="40" customFormat="1" x14ac:dyDescent="0.2"/>
    <row r="299" s="40" customFormat="1" x14ac:dyDescent="0.2"/>
    <row r="300" s="40" customFormat="1" x14ac:dyDescent="0.2"/>
    <row r="301" s="40" customFormat="1" x14ac:dyDescent="0.2"/>
    <row r="302" s="40" customFormat="1" x14ac:dyDescent="0.2"/>
    <row r="303" s="40" customFormat="1" x14ac:dyDescent="0.2"/>
    <row r="304" s="40" customFormat="1" x14ac:dyDescent="0.2"/>
    <row r="305" s="40" customFormat="1" x14ac:dyDescent="0.2"/>
    <row r="306" s="40" customFormat="1" x14ac:dyDescent="0.2"/>
    <row r="307" s="40" customFormat="1" x14ac:dyDescent="0.2"/>
    <row r="308" s="40" customFormat="1" x14ac:dyDescent="0.2"/>
    <row r="309" s="40" customFormat="1" x14ac:dyDescent="0.2"/>
    <row r="310" s="40" customFormat="1" x14ac:dyDescent="0.2"/>
    <row r="311" s="40" customFormat="1" x14ac:dyDescent="0.2"/>
    <row r="312" s="40" customFormat="1" x14ac:dyDescent="0.2"/>
    <row r="313" s="40" customFormat="1" x14ac:dyDescent="0.2"/>
    <row r="314" s="40" customFormat="1" x14ac:dyDescent="0.2"/>
    <row r="315" s="40" customFormat="1" x14ac:dyDescent="0.2"/>
    <row r="316" s="40" customFormat="1" x14ac:dyDescent="0.2"/>
    <row r="317" s="40" customFormat="1" x14ac:dyDescent="0.2"/>
    <row r="318" s="40" customFormat="1" x14ac:dyDescent="0.2"/>
    <row r="319" s="40" customFormat="1" x14ac:dyDescent="0.2"/>
    <row r="320" s="40" customFormat="1" x14ac:dyDescent="0.2"/>
    <row r="321" s="40" customFormat="1" x14ac:dyDescent="0.2"/>
    <row r="322" s="40" customFormat="1" x14ac:dyDescent="0.2"/>
    <row r="323" s="40" customFormat="1" x14ac:dyDescent="0.2"/>
    <row r="324" s="40" customFormat="1" x14ac:dyDescent="0.2"/>
    <row r="325" s="40" customFormat="1" x14ac:dyDescent="0.2"/>
    <row r="326" s="40" customFormat="1" x14ac:dyDescent="0.2"/>
    <row r="327" s="40" customFormat="1" x14ac:dyDescent="0.2"/>
    <row r="328" s="40" customFormat="1" x14ac:dyDescent="0.2"/>
    <row r="329" s="40" customFormat="1" x14ac:dyDescent="0.2"/>
    <row r="330" s="40" customFormat="1" x14ac:dyDescent="0.2"/>
    <row r="331" s="40" customFormat="1" x14ac:dyDescent="0.2"/>
    <row r="332" s="40" customFormat="1" x14ac:dyDescent="0.2"/>
    <row r="333" s="40" customFormat="1" x14ac:dyDescent="0.2"/>
    <row r="334" s="40" customFormat="1" x14ac:dyDescent="0.2"/>
    <row r="335" s="40" customFormat="1" x14ac:dyDescent="0.2"/>
    <row r="336" s="40" customFormat="1" x14ac:dyDescent="0.2"/>
    <row r="337" s="40" customFormat="1" x14ac:dyDescent="0.2"/>
    <row r="338" s="40" customFormat="1" x14ac:dyDescent="0.2"/>
    <row r="339" s="40" customFormat="1" x14ac:dyDescent="0.2"/>
    <row r="340" s="40" customFormat="1" x14ac:dyDescent="0.2"/>
    <row r="341" s="40" customFormat="1" x14ac:dyDescent="0.2"/>
    <row r="342" s="40" customFormat="1" x14ac:dyDescent="0.2"/>
    <row r="343" s="40" customFormat="1" x14ac:dyDescent="0.2"/>
    <row r="344" s="40" customFormat="1" x14ac:dyDescent="0.2"/>
    <row r="345" s="40" customFormat="1" x14ac:dyDescent="0.2"/>
    <row r="346" s="40" customFormat="1" x14ac:dyDescent="0.2"/>
    <row r="347" s="40" customFormat="1" x14ac:dyDescent="0.2"/>
    <row r="348" s="40" customFormat="1" x14ac:dyDescent="0.2"/>
    <row r="349" s="40" customFormat="1" x14ac:dyDescent="0.2"/>
    <row r="350" s="40" customFormat="1" x14ac:dyDescent="0.2"/>
    <row r="351" s="40" customFormat="1" x14ac:dyDescent="0.2"/>
    <row r="352" s="40" customFormat="1" x14ac:dyDescent="0.2"/>
    <row r="353" s="40" customFormat="1" x14ac:dyDescent="0.2"/>
    <row r="354" s="40" customFormat="1" x14ac:dyDescent="0.2"/>
    <row r="355" s="40" customFormat="1" x14ac:dyDescent="0.2"/>
    <row r="356" s="40" customFormat="1" x14ac:dyDescent="0.2"/>
    <row r="357" s="40" customFormat="1" x14ac:dyDescent="0.2"/>
    <row r="358" s="40" customFormat="1" x14ac:dyDescent="0.2"/>
    <row r="359" s="40" customFormat="1" x14ac:dyDescent="0.2"/>
    <row r="360" s="40" customFormat="1" x14ac:dyDescent="0.2"/>
    <row r="361" s="40" customFormat="1" x14ac:dyDescent="0.2"/>
    <row r="362" s="40" customFormat="1" x14ac:dyDescent="0.2"/>
    <row r="363" s="40" customFormat="1" x14ac:dyDescent="0.2"/>
    <row r="364" s="40" customFormat="1" x14ac:dyDescent="0.2"/>
    <row r="365" s="40" customFormat="1" x14ac:dyDescent="0.2"/>
    <row r="366" s="40" customFormat="1" x14ac:dyDescent="0.2"/>
    <row r="367" s="40" customFormat="1" x14ac:dyDescent="0.2"/>
    <row r="368" s="40" customFormat="1" x14ac:dyDescent="0.2"/>
    <row r="369" s="40" customFormat="1" x14ac:dyDescent="0.2"/>
    <row r="370" s="40" customFormat="1" x14ac:dyDescent="0.2"/>
    <row r="371" s="40" customFormat="1" x14ac:dyDescent="0.2"/>
    <row r="372" s="40" customFormat="1" x14ac:dyDescent="0.2"/>
    <row r="373" s="40" customFormat="1" x14ac:dyDescent="0.2"/>
    <row r="374" s="40" customFormat="1" x14ac:dyDescent="0.2"/>
    <row r="375" s="40" customFormat="1" x14ac:dyDescent="0.2"/>
    <row r="376" s="40" customFormat="1" x14ac:dyDescent="0.2"/>
    <row r="377" s="40" customFormat="1" x14ac:dyDescent="0.2"/>
    <row r="378" s="40" customFormat="1" x14ac:dyDescent="0.2"/>
    <row r="379" s="40" customFormat="1" x14ac:dyDescent="0.2"/>
    <row r="380" s="40" customFormat="1" x14ac:dyDescent="0.2"/>
    <row r="381" s="40" customFormat="1" x14ac:dyDescent="0.2"/>
    <row r="382" s="40" customFormat="1" x14ac:dyDescent="0.2"/>
    <row r="383" s="40" customFormat="1" x14ac:dyDescent="0.2"/>
    <row r="384" s="40" customFormat="1" x14ac:dyDescent="0.2"/>
    <row r="385" s="40" customFormat="1" x14ac:dyDescent="0.2"/>
    <row r="386" s="40" customFormat="1" x14ac:dyDescent="0.2"/>
    <row r="387" s="40" customFormat="1" x14ac:dyDescent="0.2"/>
    <row r="388" s="40" customFormat="1" x14ac:dyDescent="0.2"/>
    <row r="389" s="40" customFormat="1" x14ac:dyDescent="0.2"/>
    <row r="390" s="40" customFormat="1" x14ac:dyDescent="0.2"/>
    <row r="391" s="40" customFormat="1" x14ac:dyDescent="0.2"/>
    <row r="392" s="40" customFormat="1" x14ac:dyDescent="0.2"/>
    <row r="393" s="40" customFormat="1" x14ac:dyDescent="0.2"/>
    <row r="394" s="40" customFormat="1" x14ac:dyDescent="0.2"/>
    <row r="395" s="40" customFormat="1" x14ac:dyDescent="0.2"/>
    <row r="396" s="40" customFormat="1" x14ac:dyDescent="0.2"/>
    <row r="397" s="40" customFormat="1" x14ac:dyDescent="0.2"/>
    <row r="398" s="40" customFormat="1" x14ac:dyDescent="0.2"/>
    <row r="399" s="40" customFormat="1" x14ac:dyDescent="0.2"/>
    <row r="400" s="40" customFormat="1" x14ac:dyDescent="0.2"/>
    <row r="401" s="40" customFormat="1" x14ac:dyDescent="0.2"/>
    <row r="402" s="40" customFormat="1" x14ac:dyDescent="0.2"/>
    <row r="403" s="40" customFormat="1" x14ac:dyDescent="0.2"/>
    <row r="404" s="40" customFormat="1" x14ac:dyDescent="0.2"/>
    <row r="405" s="40" customFormat="1" x14ac:dyDescent="0.2"/>
    <row r="406" s="40" customFormat="1" x14ac:dyDescent="0.2"/>
    <row r="407" s="40" customFormat="1" x14ac:dyDescent="0.2"/>
    <row r="408" s="40" customFormat="1" x14ac:dyDescent="0.2"/>
    <row r="409" s="40" customFormat="1" x14ac:dyDescent="0.2"/>
    <row r="410" s="40" customFormat="1" x14ac:dyDescent="0.2"/>
    <row r="411" s="40" customFormat="1" x14ac:dyDescent="0.2"/>
    <row r="412" s="40" customFormat="1" x14ac:dyDescent="0.2"/>
    <row r="413" s="40" customFormat="1" x14ac:dyDescent="0.2"/>
    <row r="414" s="40" customFormat="1" x14ac:dyDescent="0.2"/>
    <row r="415" s="40" customFormat="1" x14ac:dyDescent="0.2"/>
    <row r="416" s="40" customFormat="1" x14ac:dyDescent="0.2"/>
    <row r="417" s="40" customFormat="1" x14ac:dyDescent="0.2"/>
    <row r="418" s="40" customFormat="1" x14ac:dyDescent="0.2"/>
    <row r="419" s="40" customFormat="1" x14ac:dyDescent="0.2"/>
    <row r="420" s="40" customFormat="1" x14ac:dyDescent="0.2"/>
    <row r="421" s="40" customFormat="1" x14ac:dyDescent="0.2"/>
    <row r="422" s="40" customFormat="1" x14ac:dyDescent="0.2"/>
    <row r="423" s="40" customFormat="1" x14ac:dyDescent="0.2"/>
    <row r="424" s="40" customFormat="1" x14ac:dyDescent="0.2"/>
    <row r="425" s="40" customFormat="1" x14ac:dyDescent="0.2"/>
    <row r="426" s="40" customFormat="1" x14ac:dyDescent="0.2"/>
    <row r="427" s="40" customFormat="1" x14ac:dyDescent="0.2"/>
    <row r="428" s="40" customFormat="1" x14ac:dyDescent="0.2"/>
    <row r="429" s="40" customFormat="1" x14ac:dyDescent="0.2"/>
    <row r="430" s="40" customFormat="1" x14ac:dyDescent="0.2"/>
    <row r="431" s="40" customFormat="1" x14ac:dyDescent="0.2"/>
    <row r="432" s="40" customFormat="1" x14ac:dyDescent="0.2"/>
    <row r="433" s="40" customFormat="1" x14ac:dyDescent="0.2"/>
    <row r="434" s="40" customFormat="1" x14ac:dyDescent="0.2"/>
    <row r="435" s="40" customFormat="1" x14ac:dyDescent="0.2"/>
    <row r="436" s="40" customFormat="1" x14ac:dyDescent="0.2"/>
    <row r="437" s="40" customFormat="1" x14ac:dyDescent="0.2"/>
    <row r="438" s="40" customFormat="1" x14ac:dyDescent="0.2"/>
    <row r="439" s="40" customFormat="1" x14ac:dyDescent="0.2"/>
    <row r="440" s="40" customFormat="1" x14ac:dyDescent="0.2"/>
    <row r="441" s="40" customFormat="1" x14ac:dyDescent="0.2"/>
    <row r="442" s="40" customFormat="1" x14ac:dyDescent="0.2"/>
    <row r="443" s="40" customFormat="1" x14ac:dyDescent="0.2"/>
    <row r="444" s="40" customFormat="1" x14ac:dyDescent="0.2"/>
    <row r="445" s="40" customFormat="1" x14ac:dyDescent="0.2"/>
    <row r="446" s="40" customFormat="1" x14ac:dyDescent="0.2"/>
    <row r="447" s="40" customFormat="1" x14ac:dyDescent="0.2"/>
    <row r="448" s="40" customFormat="1" x14ac:dyDescent="0.2"/>
    <row r="449" s="40" customFormat="1" x14ac:dyDescent="0.2"/>
    <row r="450" s="40" customFormat="1" x14ac:dyDescent="0.2"/>
    <row r="451" s="40" customFormat="1" x14ac:dyDescent="0.2"/>
    <row r="452" s="40" customFormat="1" x14ac:dyDescent="0.2"/>
    <row r="453" s="40" customFormat="1" x14ac:dyDescent="0.2"/>
    <row r="454" s="40" customFormat="1" x14ac:dyDescent="0.2"/>
    <row r="455" s="40" customFormat="1" x14ac:dyDescent="0.2"/>
    <row r="456" s="40" customFormat="1" x14ac:dyDescent="0.2"/>
    <row r="457" s="40" customFormat="1" x14ac:dyDescent="0.2"/>
    <row r="458" s="40" customFormat="1" x14ac:dyDescent="0.2"/>
    <row r="459" s="40" customFormat="1" x14ac:dyDescent="0.2"/>
    <row r="460" s="40" customFormat="1" x14ac:dyDescent="0.2"/>
    <row r="461" s="40" customFormat="1" x14ac:dyDescent="0.2"/>
    <row r="462" s="40" customFormat="1" x14ac:dyDescent="0.2"/>
    <row r="463" s="40" customFormat="1" x14ac:dyDescent="0.2"/>
    <row r="464" s="40" customFormat="1" x14ac:dyDescent="0.2"/>
    <row r="465" s="40" customFormat="1" x14ac:dyDescent="0.2"/>
    <row r="466" s="40" customFormat="1" x14ac:dyDescent="0.2"/>
    <row r="467" s="40" customFormat="1" x14ac:dyDescent="0.2"/>
    <row r="468" s="40" customFormat="1" x14ac:dyDescent="0.2"/>
    <row r="469" s="40" customFormat="1" x14ac:dyDescent="0.2"/>
    <row r="470" s="40" customFormat="1" x14ac:dyDescent="0.2"/>
    <row r="471" s="40" customFormat="1" x14ac:dyDescent="0.2"/>
    <row r="472" s="40" customFormat="1" x14ac:dyDescent="0.2"/>
    <row r="473" s="40" customFormat="1" x14ac:dyDescent="0.2"/>
    <row r="474" s="40" customFormat="1" x14ac:dyDescent="0.2"/>
    <row r="475" s="40" customFormat="1" x14ac:dyDescent="0.2"/>
    <row r="476" s="40" customFormat="1" x14ac:dyDescent="0.2"/>
    <row r="477" s="40" customFormat="1" x14ac:dyDescent="0.2"/>
    <row r="478" s="40" customFormat="1" x14ac:dyDescent="0.2"/>
    <row r="479" s="40" customFormat="1" x14ac:dyDescent="0.2"/>
    <row r="480" s="40" customFormat="1" x14ac:dyDescent="0.2"/>
    <row r="481" s="40" customFormat="1" x14ac:dyDescent="0.2"/>
    <row r="482" s="40" customFormat="1" x14ac:dyDescent="0.2"/>
    <row r="483" s="40" customFormat="1" x14ac:dyDescent="0.2"/>
    <row r="484" s="40" customFormat="1" x14ac:dyDescent="0.2"/>
    <row r="485" s="40" customFormat="1" x14ac:dyDescent="0.2"/>
    <row r="486" s="40" customFormat="1" x14ac:dyDescent="0.2"/>
    <row r="487" s="40" customFormat="1" x14ac:dyDescent="0.2"/>
    <row r="488" s="40" customFormat="1" x14ac:dyDescent="0.2"/>
    <row r="489" s="40" customFormat="1" x14ac:dyDescent="0.2"/>
    <row r="490" s="40" customFormat="1" x14ac:dyDescent="0.2"/>
    <row r="491" s="40" customFormat="1" x14ac:dyDescent="0.2"/>
    <row r="492" s="40" customFormat="1" x14ac:dyDescent="0.2"/>
    <row r="493" s="40" customFormat="1" x14ac:dyDescent="0.2"/>
    <row r="494" s="40" customFormat="1" x14ac:dyDescent="0.2"/>
    <row r="495" s="40" customFormat="1" x14ac:dyDescent="0.2"/>
    <row r="496" s="40" customFormat="1" x14ac:dyDescent="0.2"/>
    <row r="497" s="40" customFormat="1" x14ac:dyDescent="0.2"/>
    <row r="498" s="40" customFormat="1" x14ac:dyDescent="0.2"/>
    <row r="499" s="40" customFormat="1" x14ac:dyDescent="0.2"/>
    <row r="500" s="40" customFormat="1" x14ac:dyDescent="0.2"/>
    <row r="501" s="40" customFormat="1" x14ac:dyDescent="0.2"/>
    <row r="502" s="40" customFormat="1" x14ac:dyDescent="0.2"/>
    <row r="503" s="40" customFormat="1" x14ac:dyDescent="0.2"/>
    <row r="504" s="40" customFormat="1" x14ac:dyDescent="0.2"/>
    <row r="505" s="40" customFormat="1" x14ac:dyDescent="0.2"/>
    <row r="506" s="40" customFormat="1" x14ac:dyDescent="0.2"/>
    <row r="507" s="40" customFormat="1" x14ac:dyDescent="0.2"/>
    <row r="508" s="40" customFormat="1" x14ac:dyDescent="0.2"/>
    <row r="509" s="40" customFormat="1" x14ac:dyDescent="0.2"/>
    <row r="510" s="40" customFormat="1" x14ac:dyDescent="0.2"/>
    <row r="511" s="40" customFormat="1" x14ac:dyDescent="0.2"/>
    <row r="512" s="40" customFormat="1" x14ac:dyDescent="0.2"/>
    <row r="513" s="40" customFormat="1" x14ac:dyDescent="0.2"/>
    <row r="514" s="40" customFormat="1" x14ac:dyDescent="0.2"/>
    <row r="515" s="40" customFormat="1" x14ac:dyDescent="0.2"/>
    <row r="516" s="40" customFormat="1" x14ac:dyDescent="0.2"/>
    <row r="517" s="40" customFormat="1" x14ac:dyDescent="0.2"/>
  </sheetData>
  <pageMargins left="0.34" right="0.39" top="1" bottom="1" header="0.5" footer="0.5"/>
  <pageSetup scale="52" orientation="landscape" r:id="rId1"/>
  <headerFooter alignWithMargins="0">
    <oddHeader>&amp;CWest positions</oddHeader>
  </headerFooter>
  <drawing r:id="rId2"/>
  <legacyDrawing r:id="rId3"/>
  <controls>
    <mc:AlternateContent xmlns:mc="http://schemas.openxmlformats.org/markup-compatibility/2006">
      <mc:Choice Requires="x14">
        <control shapeId="2056" r:id="rId4" name="CommandButton1">
          <controlPr autoLine="0" r:id="rId5">
            <anchor moveWithCells="1">
              <from>
                <xdr:col>5</xdr:col>
                <xdr:colOff>9525</xdr:colOff>
                <xdr:row>1</xdr:row>
                <xdr:rowOff>9525</xdr:rowOff>
              </from>
              <to>
                <xdr:col>7</xdr:col>
                <xdr:colOff>9525</xdr:colOff>
                <xdr:row>3</xdr:row>
                <xdr:rowOff>104775</xdr:rowOff>
              </to>
            </anchor>
          </controlPr>
        </control>
      </mc:Choice>
      <mc:Fallback>
        <control shapeId="2056" r:id="rId4" name="CommandButton1"/>
      </mc:Fallback>
    </mc:AlternateContent>
    <mc:AlternateContent xmlns:mc="http://schemas.openxmlformats.org/markup-compatibility/2006">
      <mc:Choice Requires="x14">
        <control shapeId="2051" r:id="rId6" name="Button 3">
          <controlPr defaultSize="0" print="0" autoFill="0" autoPict="0" macro="[1]!PublishWestPowerPosition">
            <anchor moveWithCells="1" sizeWithCells="1">
              <from>
                <xdr:col>8</xdr:col>
                <xdr:colOff>0</xdr:colOff>
                <xdr:row>1</xdr:row>
                <xdr:rowOff>19050</xdr:rowOff>
              </from>
              <to>
                <xdr:col>10</xdr:col>
                <xdr:colOff>457200</xdr:colOff>
                <xdr:row>3</xdr:row>
                <xdr:rowOff>85725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W22"/>
  <sheetViews>
    <sheetView workbookViewId="0">
      <selection activeCell="L3" sqref="L3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1" width="13" hidden="1" customWidth="1"/>
    <col min="12" max="13" width="13" bestFit="1" customWidth="1"/>
    <col min="14" max="14" width="11" customWidth="1"/>
    <col min="15" max="15" width="11.85546875" customWidth="1"/>
    <col min="16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>
        <v>57360.943115599061</v>
      </c>
      <c r="M3" s="5">
        <v>51393.015420695519</v>
      </c>
      <c r="N3" s="5">
        <v>29992.964420465945</v>
      </c>
      <c r="O3" s="5">
        <v>80322.410617939095</v>
      </c>
      <c r="P3" s="5">
        <v>32687.905070405293</v>
      </c>
      <c r="Q3" s="5">
        <v>152952.00669354148</v>
      </c>
      <c r="R3" s="5">
        <v>151112.21564355138</v>
      </c>
      <c r="S3" s="5">
        <v>151940.90513528991</v>
      </c>
      <c r="T3" s="5">
        <v>-40147.953381192849</v>
      </c>
      <c r="U3" s="5">
        <v>-37024.400975565142</v>
      </c>
      <c r="V3" s="4">
        <v>-36867.898406431959</v>
      </c>
      <c r="W3" s="5">
        <v>-38671.183526968503</v>
      </c>
      <c r="X3" s="5">
        <v>-35557.273211532432</v>
      </c>
      <c r="Y3" s="5">
        <v>-38350.333678160438</v>
      </c>
      <c r="Z3" s="5">
        <v>10544.96405464143</v>
      </c>
      <c r="AA3" s="5">
        <v>49317.004809012367</v>
      </c>
      <c r="AB3" s="5">
        <v>47214.859187715418</v>
      </c>
      <c r="AC3" s="5">
        <v>-54234.66529172079</v>
      </c>
      <c r="AD3" s="5">
        <v>-56068.707332125246</v>
      </c>
      <c r="AE3" s="5">
        <v>-49615.903133526073</v>
      </c>
      <c r="AF3" s="5">
        <v>-28756.502999883909</v>
      </c>
      <c r="AG3" s="5">
        <v>-26505.329650301639</v>
      </c>
      <c r="AH3" s="5">
        <v>-26383.422079433691</v>
      </c>
      <c r="AI3" s="5">
        <v>47558.473253227588</v>
      </c>
      <c r="AJ3" s="5">
        <v>43711.966504371841</v>
      </c>
      <c r="AK3" s="5">
        <v>47130.314854247568</v>
      </c>
      <c r="AL3" s="5">
        <v>120765.26598404744</v>
      </c>
      <c r="AM3" s="5">
        <v>156941.31007330891</v>
      </c>
      <c r="AN3" s="5">
        <v>150204.69001255804</v>
      </c>
      <c r="AO3" s="5">
        <v>39699.206178360939</v>
      </c>
      <c r="AP3" s="5">
        <v>39506.769022026543</v>
      </c>
      <c r="AQ3" s="4">
        <v>37811.314026505948</v>
      </c>
      <c r="AR3" s="5">
        <v>47346.45255785789</v>
      </c>
      <c r="AS3" s="5">
        <v>41890.086042215982</v>
      </c>
      <c r="AT3" s="5">
        <v>45154.176642203063</v>
      </c>
      <c r="AU3" s="5">
        <v>37331.59168883034</v>
      </c>
      <c r="AV3" s="5">
        <v>34300.895933769127</v>
      </c>
      <c r="AW3" s="5">
        <v>38398.866687043679</v>
      </c>
      <c r="AX3" s="5">
        <v>106526.22023189957</v>
      </c>
      <c r="AY3" s="5">
        <v>135280.63551388602</v>
      </c>
      <c r="AZ3" s="5">
        <v>140019.21853073611</v>
      </c>
      <c r="BA3" s="4">
        <v>30079.936676131321</v>
      </c>
      <c r="BB3" s="4">
        <v>29930.53754636434</v>
      </c>
      <c r="BC3" s="5">
        <v>30210.877962931103</v>
      </c>
      <c r="BD3" s="5">
        <v>37423.078614316881</v>
      </c>
      <c r="BE3" s="4">
        <v>35809.062937977404</v>
      </c>
      <c r="BF3" s="5">
        <v>28997.075419675217</v>
      </c>
      <c r="BG3" s="5">
        <v>-12645.74940123128</v>
      </c>
      <c r="BH3" s="5">
        <v>-12084.307542204941</v>
      </c>
      <c r="BI3" s="5">
        <v>-13525.95691451098</v>
      </c>
      <c r="BJ3" s="4">
        <v>52762.304214649863</v>
      </c>
      <c r="BK3" s="5">
        <v>81911.505897472685</v>
      </c>
      <c r="BL3" s="4">
        <v>84766.823631015301</v>
      </c>
      <c r="BM3" s="5">
        <v>-17876.339743526711</v>
      </c>
      <c r="BN3" s="5">
        <v>-19207.202671607942</v>
      </c>
      <c r="BO3" s="5">
        <v>-9994.0276826854097</v>
      </c>
      <c r="BP3" s="5">
        <v>-4602.8503659117096</v>
      </c>
      <c r="BQ3" s="5">
        <v>-4403.5923625629803</v>
      </c>
      <c r="BR3" s="5">
        <v>-4555.8996045165904</v>
      </c>
      <c r="BS3" s="5">
        <v>-36044.268792426177</v>
      </c>
      <c r="BT3" s="5">
        <v>-34441.707234039161</v>
      </c>
      <c r="BU3" s="5">
        <v>-38547.724250922933</v>
      </c>
      <c r="BV3" s="5">
        <v>23953.163658319481</v>
      </c>
      <c r="BW3" s="5">
        <v>70927.602453521147</v>
      </c>
      <c r="BX3" s="5">
        <v>70572.112309862554</v>
      </c>
      <c r="BY3" s="5">
        <v>-32921.739250624698</v>
      </c>
      <c r="BZ3" s="4">
        <v>-51098.878171638731</v>
      </c>
      <c r="CA3" s="4">
        <v>-47074.903793312718</v>
      </c>
      <c r="CB3" s="4">
        <v>25051.99957513867</v>
      </c>
      <c r="CC3" s="5">
        <v>23966.260531831471</v>
      </c>
      <c r="CD3" s="5">
        <v>23840.336875927918</v>
      </c>
      <c r="CE3" s="5">
        <v>28040.343260470388</v>
      </c>
      <c r="CF3" s="4">
        <v>25759.94426038416</v>
      </c>
      <c r="CG3" s="5">
        <v>28826.59713508805</v>
      </c>
      <c r="CH3" s="5">
        <v>26554.283104722279</v>
      </c>
      <c r="CI3" s="5">
        <v>27469.635484640909</v>
      </c>
      <c r="CJ3" s="5">
        <v>27327.962141535689</v>
      </c>
      <c r="CK3" s="4">
        <v>26136.529753583411</v>
      </c>
      <c r="CL3" s="5">
        <v>28076.316295880461</v>
      </c>
      <c r="CM3" s="5">
        <v>24827.098057338171</v>
      </c>
      <c r="CN3" s="5">
        <v>27780.238539111069</v>
      </c>
      <c r="CO3" s="5">
        <v>25588.213556400558</v>
      </c>
      <c r="CP3" s="5">
        <v>25449.924499420351</v>
      </c>
      <c r="CQ3" s="5">
        <v>26326.49627959319</v>
      </c>
      <c r="CR3" s="5">
        <v>25189.586316978799</v>
      </c>
      <c r="CS3" s="5">
        <v>26060.197804074422</v>
      </c>
      <c r="CT3" s="5">
        <v>25928.132711123439</v>
      </c>
      <c r="CU3" s="5">
        <v>25792.169620411951</v>
      </c>
      <c r="CV3" s="5">
        <v>24674.11521882837</v>
      </c>
      <c r="CW3" s="5">
        <v>25526.123464553879</v>
      </c>
      <c r="CX3" s="5">
        <v>25391.677871939031</v>
      </c>
      <c r="CY3" s="5">
        <v>24290.437507283721</v>
      </c>
      <c r="CZ3" s="5">
        <v>26095.097879039789</v>
      </c>
      <c r="DA3" s="5">
        <v>23076.885954943042</v>
      </c>
      <c r="DB3" s="5">
        <v>24867.518586231239</v>
      </c>
      <c r="DC3" s="5">
        <v>24735.58520066542</v>
      </c>
      <c r="DD3" s="5">
        <v>22723.251247248951</v>
      </c>
      <c r="DE3" s="5">
        <v>24485.886879302499</v>
      </c>
      <c r="DF3" s="5">
        <v>24359.62479577267</v>
      </c>
      <c r="DG3" s="5">
        <v>23297.741501978289</v>
      </c>
      <c r="DH3" s="5">
        <v>24104.35076019802</v>
      </c>
      <c r="DI3" s="5">
        <v>23975.36958091228</v>
      </c>
      <c r="DJ3" s="5">
        <v>23846.891765812448</v>
      </c>
      <c r="DK3" s="5">
        <v>22810.61252154009</v>
      </c>
      <c r="DL3" s="5">
        <v>24503.068759873331</v>
      </c>
      <c r="DM3" s="5">
        <v>21667.05992198244</v>
      </c>
      <c r="DN3" s="5">
        <v>23346.14469972283</v>
      </c>
      <c r="DO3" s="5">
        <v>28202.600480533682</v>
      </c>
      <c r="DP3" s="5">
        <v>26942.295536981768</v>
      </c>
      <c r="DQ3" s="5">
        <v>30146.043774316549</v>
      </c>
      <c r="DR3" s="5">
        <v>28877.254722922589</v>
      </c>
      <c r="DS3" s="5">
        <v>27615.892229794808</v>
      </c>
      <c r="DT3" s="5">
        <v>28569.45374256984</v>
      </c>
      <c r="DU3" s="5">
        <v>28413.959646200648</v>
      </c>
      <c r="DV3" s="5">
        <v>28259.090571809062</v>
      </c>
      <c r="DW3" s="5">
        <v>28154.859229691228</v>
      </c>
      <c r="DX3" s="5">
        <v>29121.009782629739</v>
      </c>
      <c r="DY3" s="5">
        <v>27852.640065864522</v>
      </c>
      <c r="DZ3" s="4">
        <v>28807.9759604805</v>
      </c>
      <c r="FW3" s="4">
        <v>3217284.793444905</v>
      </c>
    </row>
    <row r="4" spans="1:179" x14ac:dyDescent="0.2">
      <c r="A4">
        <v>2</v>
      </c>
      <c r="B4" t="s">
        <v>34</v>
      </c>
      <c r="G4" s="5"/>
      <c r="H4" s="5"/>
      <c r="I4" s="5"/>
      <c r="J4" s="5"/>
      <c r="K4" s="5"/>
      <c r="L4" s="5">
        <v>-33179.727599238155</v>
      </c>
      <c r="M4" s="5">
        <v>-49053.97719381452</v>
      </c>
      <c r="N4" s="5">
        <v>-45226.605552197158</v>
      </c>
      <c r="O4" s="5">
        <v>-50916.326422932339</v>
      </c>
      <c r="P4" s="5">
        <v>-74839.580810625586</v>
      </c>
      <c r="Q4" s="5">
        <v>-88689.807245251155</v>
      </c>
      <c r="R4" s="5">
        <v>-95387.918603338767</v>
      </c>
      <c r="S4" s="5">
        <v>-84451.69094546522</v>
      </c>
      <c r="T4" s="4">
        <v>-36018.46741102526</v>
      </c>
      <c r="U4" s="5">
        <v>-33216.422715847417</v>
      </c>
      <c r="V4" s="5">
        <v>-33075.147547099506</v>
      </c>
      <c r="W4" s="5">
        <v>36320.364432122369</v>
      </c>
      <c r="X4" s="5">
        <v>33395.821155429141</v>
      </c>
      <c r="Y4" s="5">
        <v>36021.806177164828</v>
      </c>
      <c r="Z4" s="5">
        <v>45617.228120493848</v>
      </c>
      <c r="AA4" s="5">
        <v>45417.176750319391</v>
      </c>
      <c r="AB4" s="5">
        <v>30706.9998590217</v>
      </c>
      <c r="AC4" s="5">
        <v>-25924.04156034223</v>
      </c>
      <c r="AD4" s="5">
        <v>-26799.387985086269</v>
      </c>
      <c r="AE4" s="5">
        <v>-23716.43131003332</v>
      </c>
      <c r="AF4" s="5">
        <v>46119.854766971228</v>
      </c>
      <c r="AG4" s="5">
        <v>42511.913547975237</v>
      </c>
      <c r="AH4" s="5">
        <v>42312.364654254721</v>
      </c>
      <c r="AI4" s="4">
        <v>49785.721587807311</v>
      </c>
      <c r="AJ4" s="5">
        <v>45759.084985321839</v>
      </c>
      <c r="AK4" s="4">
        <v>49337.580167722968</v>
      </c>
      <c r="AL4" s="5">
        <v>49111.072645266788</v>
      </c>
      <c r="AM4" s="5">
        <v>48877.16377475109</v>
      </c>
      <c r="AN4" s="5">
        <v>34689.281643991497</v>
      </c>
      <c r="AO4" s="5">
        <v>45004.911359512727</v>
      </c>
      <c r="AP4" s="5">
        <v>44788.29878163078</v>
      </c>
      <c r="AQ4" s="5">
        <v>42864.6118819107</v>
      </c>
      <c r="AR4" s="5">
        <v>49563.349338586013</v>
      </c>
      <c r="AS4" s="5">
        <v>43848.646329645177</v>
      </c>
      <c r="AT4" s="5">
        <v>47269.621141098112</v>
      </c>
      <c r="AU4" s="5">
        <v>-6012.1624240219198</v>
      </c>
      <c r="AV4" s="5">
        <v>-5524.0762130427602</v>
      </c>
      <c r="AW4" s="5">
        <v>-6184.0444775340502</v>
      </c>
      <c r="AX4" s="5">
        <v>-5926.6672794774904</v>
      </c>
      <c r="AY4" s="5">
        <v>-5670.6214217978504</v>
      </c>
      <c r="AZ4" s="5">
        <v>-5869.2508136709002</v>
      </c>
      <c r="BA4" s="4">
        <v>-5840.1728591025403</v>
      </c>
      <c r="BB4" s="5">
        <v>-5811.1662573854201</v>
      </c>
      <c r="BC4" s="5">
        <v>-5560.7538011010001</v>
      </c>
      <c r="BD4" s="5">
        <v>-5754.3311442207496</v>
      </c>
      <c r="BE4" s="5">
        <v>-13603.43745254054</v>
      </c>
      <c r="BF4" s="5">
        <v>-14076.184102453961</v>
      </c>
      <c r="BG4" s="5">
        <v>-5450.5975871266801</v>
      </c>
      <c r="BH4" s="5">
        <v>-5208.6037325099196</v>
      </c>
      <c r="BI4" s="5">
        <v>-5829.9864865766604</v>
      </c>
      <c r="BJ4" s="5">
        <v>-5586.4816671469598</v>
      </c>
      <c r="BK4" s="5">
        <v>-5344.2648559077998</v>
      </c>
      <c r="BL4" s="5">
        <v>-5530.5582715718201</v>
      </c>
      <c r="BM4" s="4">
        <v>-5290.5951567672801</v>
      </c>
      <c r="BN4" s="5">
        <v>-5684.4709200747802</v>
      </c>
      <c r="BO4" s="5">
        <v>-5237.1313594429403</v>
      </c>
      <c r="BP4" s="5">
        <v>-5418.4433268573803</v>
      </c>
      <c r="BQ4" s="5">
        <v>-5183.8781959628404</v>
      </c>
      <c r="BR4" s="5">
        <v>-5363.1732182186097</v>
      </c>
      <c r="BS4" s="5">
        <v>-12674.52226733789</v>
      </c>
      <c r="BT4" s="5">
        <v>-12111.001273930289</v>
      </c>
      <c r="BU4" s="5">
        <v>-13554.83148200759</v>
      </c>
      <c r="BV4" s="5">
        <v>-12488.17046101272</v>
      </c>
      <c r="BW4" s="5">
        <v>-12920.601714616079</v>
      </c>
      <c r="BX4" s="4">
        <v>-10713.20289718914</v>
      </c>
      <c r="BY4" s="5">
        <v>-10247.681178310961</v>
      </c>
      <c r="BZ4" s="4">
        <v>-11009.90070773976</v>
      </c>
      <c r="CA4" s="4">
        <v>-10142.884445522761</v>
      </c>
      <c r="CB4" s="5">
        <v>-10493.440228011341</v>
      </c>
      <c r="CC4" s="5">
        <v>-10038.66065163498</v>
      </c>
      <c r="CD4" s="5">
        <v>-9985.9154664631205</v>
      </c>
      <c r="CE4" s="5">
        <v>-32467.765880544772</v>
      </c>
      <c r="CF4" s="5">
        <v>-29827.303880444881</v>
      </c>
      <c r="CG4" s="5">
        <v>-33378.165103786072</v>
      </c>
      <c r="CH4" s="5">
        <v>-30747.064647573108</v>
      </c>
      <c r="CI4" s="5">
        <v>-31806.946350636761</v>
      </c>
      <c r="CJ4" s="5">
        <v>-31642.903532304452</v>
      </c>
      <c r="CK4" s="5">
        <v>-30263.350240991342</v>
      </c>
      <c r="CL4" s="5">
        <v>-32509.41886891429</v>
      </c>
      <c r="CM4" s="5">
        <v>-28747.16617165467</v>
      </c>
      <c r="CN4" s="5">
        <v>-32166.59199265495</v>
      </c>
      <c r="CO4" s="5">
        <v>-29628.457802148088</v>
      </c>
      <c r="CP4" s="5">
        <v>-29468.33363090784</v>
      </c>
      <c r="CQ4" s="5">
        <v>-37411.336818369302</v>
      </c>
      <c r="CR4" s="5">
        <v>-35795.727924127699</v>
      </c>
      <c r="CS4" s="4">
        <v>-37032.9126689478</v>
      </c>
      <c r="CT4" s="5">
        <v>-36845.241221070202</v>
      </c>
      <c r="CU4" s="5">
        <v>-36652.030513217098</v>
      </c>
      <c r="CV4" s="5">
        <v>-35063.2163635982</v>
      </c>
      <c r="CW4" s="5">
        <v>-36273.964923313302</v>
      </c>
      <c r="CX4" s="5">
        <v>-36082.910660123998</v>
      </c>
      <c r="CY4" s="5">
        <v>-34517.990141929396</v>
      </c>
      <c r="CZ4" s="4">
        <v>-37082.507512319702</v>
      </c>
      <c r="DA4" s="5">
        <v>-32793.469514919001</v>
      </c>
      <c r="DB4" s="5">
        <v>-35338.052727802198</v>
      </c>
      <c r="DC4" s="5">
        <v>-35150.568443050797</v>
      </c>
      <c r="DD4" s="5">
        <v>-32290.9359829327</v>
      </c>
      <c r="DE4" s="5">
        <v>-34795.733986377098</v>
      </c>
      <c r="DF4" s="5">
        <v>-34616.308920308402</v>
      </c>
      <c r="DG4" s="5">
        <v>-33107.3168712322</v>
      </c>
      <c r="DH4" s="5">
        <v>-34253.551080281301</v>
      </c>
      <c r="DI4" s="5">
        <v>-34070.2620360332</v>
      </c>
      <c r="DJ4" s="5">
        <v>-33887.688298786197</v>
      </c>
      <c r="DK4" s="5">
        <v>-32415.080951662301</v>
      </c>
      <c r="DL4" s="5">
        <v>-34820.150342977897</v>
      </c>
      <c r="DM4" s="5">
        <v>-30790.032520711899</v>
      </c>
      <c r="DN4" s="5">
        <v>-33176.100362764097</v>
      </c>
      <c r="DO4" s="5">
        <v>-19976.842007044699</v>
      </c>
      <c r="DP4" s="5">
        <v>-19084.126005362101</v>
      </c>
      <c r="DQ4" s="5">
        <v>-21353.4476734743</v>
      </c>
      <c r="DR4" s="5">
        <v>-20454.722095403398</v>
      </c>
      <c r="DS4" s="5">
        <v>-19561.256996104599</v>
      </c>
      <c r="DT4" s="5">
        <v>-20236.696400986901</v>
      </c>
      <c r="DU4" s="5">
        <v>-20126.5547493921</v>
      </c>
      <c r="DV4" s="4">
        <v>-20016.855821698002</v>
      </c>
      <c r="DW4" s="5">
        <v>-19145.304276190102</v>
      </c>
      <c r="DX4" s="5">
        <v>-19802.286652188301</v>
      </c>
      <c r="DY4" s="5">
        <v>-18939.795244787801</v>
      </c>
      <c r="DZ4" s="5">
        <v>-19589.423653126702</v>
      </c>
      <c r="EA4" s="4">
        <v>-24243.65105254258</v>
      </c>
      <c r="EB4" s="5">
        <v>-23161.652169789431</v>
      </c>
      <c r="EC4" s="5">
        <v>-25918.351412422111</v>
      </c>
      <c r="ED4" s="5">
        <v>-24829.901246855548</v>
      </c>
      <c r="EE4" s="5">
        <v>-23747.77587931462</v>
      </c>
      <c r="EF4" s="5">
        <v>-24570.297663628971</v>
      </c>
      <c r="EG4" s="5">
        <v>-23499.268300828669</v>
      </c>
      <c r="EH4" s="5">
        <v>-25243.717411957128</v>
      </c>
      <c r="EI4" s="5">
        <v>-23252.9369159661</v>
      </c>
      <c r="EJ4" s="5">
        <v>-24053.724924090271</v>
      </c>
      <c r="EK4" s="5">
        <v>-23008.767872430621</v>
      </c>
      <c r="EL4" s="5">
        <v>-23800.926457392648</v>
      </c>
      <c r="EM4" s="5">
        <v>-22762.797617528671</v>
      </c>
      <c r="EN4" s="5">
        <v>-22648.50480584714</v>
      </c>
      <c r="EO4" s="5">
        <v>-24329.01045898192</v>
      </c>
      <c r="EP4" s="4">
        <v>-22409.663805802062</v>
      </c>
      <c r="EQ4" s="5">
        <v>-23180.660543891259</v>
      </c>
      <c r="ER4" s="5">
        <v>-23059.854474161351</v>
      </c>
      <c r="ES4" s="5">
        <v>-22053.439027341909</v>
      </c>
      <c r="ET4" s="5">
        <v>-23689.24027409848</v>
      </c>
      <c r="EU4" s="4">
        <v>-20947.079882660029</v>
      </c>
      <c r="EV4" s="5">
        <v>-23438.134351314951</v>
      </c>
      <c r="EW4" s="5">
        <v>-21588.390548793061</v>
      </c>
      <c r="EX4" s="5">
        <v>-21471.54364790989</v>
      </c>
      <c r="EY4" s="5">
        <v>-22209.437719215221</v>
      </c>
      <c r="EZ4" s="5">
        <v>-20400.600417172271</v>
      </c>
      <c r="FA4" s="5">
        <v>-21980.730326165602</v>
      </c>
      <c r="FB4" s="5">
        <v>-21865.200109108271</v>
      </c>
      <c r="FC4" s="5">
        <v>-21746.355984887989</v>
      </c>
      <c r="FD4" s="5">
        <v>-20799.86884051665</v>
      </c>
      <c r="FE4" s="5">
        <v>-21514.088313877292</v>
      </c>
      <c r="FF4" s="5">
        <v>-22219.809382409421</v>
      </c>
      <c r="FG4" s="5">
        <v>-19646.68915891066</v>
      </c>
      <c r="FH4" s="5">
        <v>-21981.88021568258</v>
      </c>
      <c r="FI4" s="4">
        <v>-20245.97768071288</v>
      </c>
      <c r="FJ4" s="5">
        <v>-20135.279815003702</v>
      </c>
      <c r="FK4" s="5">
        <v>-20826.096607894458</v>
      </c>
      <c r="FL4" s="5">
        <v>-19128.966646204812</v>
      </c>
      <c r="FM4" s="5">
        <v>-20609.459085623679</v>
      </c>
      <c r="FN4" s="5">
        <v>-20500.03601745284</v>
      </c>
      <c r="FO4" s="5">
        <v>-20387.481350942599</v>
      </c>
      <c r="FP4" s="4">
        <v>-19499.091329144951</v>
      </c>
      <c r="FQ4" s="5">
        <v>-20167.526718551879</v>
      </c>
      <c r="FR4" s="5">
        <v>-20056.51737574306</v>
      </c>
      <c r="FS4" s="5">
        <v>-19182.289764272798</v>
      </c>
      <c r="FT4" s="5">
        <v>-20602.648897256811</v>
      </c>
      <c r="FU4" s="5">
        <v>-14075.7371294357</v>
      </c>
      <c r="FV4" s="5">
        <v>-15164.4997676526</v>
      </c>
      <c r="FW4" s="5">
        <v>-2569573.9554641531</v>
      </c>
    </row>
    <row r="5" spans="1:179" x14ac:dyDescent="0.2">
      <c r="A5">
        <v>3</v>
      </c>
      <c r="B5" t="s">
        <v>4</v>
      </c>
      <c r="G5" s="5"/>
      <c r="H5" s="5"/>
      <c r="I5" s="5"/>
      <c r="J5" s="5"/>
      <c r="K5" s="5"/>
      <c r="L5" s="5">
        <v>40465.333012577452</v>
      </c>
      <c r="M5" s="5">
        <v>53975.703273648629</v>
      </c>
      <c r="N5" s="5">
        <v>69371.23618755932</v>
      </c>
      <c r="O5" s="5">
        <v>68165.596792530123</v>
      </c>
      <c r="P5" s="5">
        <v>105683.75772986852</v>
      </c>
      <c r="Q5" s="4">
        <v>16354.75931233592</v>
      </c>
      <c r="R5" s="5">
        <v>16750.68785582636</v>
      </c>
      <c r="S5" s="5">
        <v>34103.015513150138</v>
      </c>
      <c r="T5" s="5">
        <v>60209.345606202703</v>
      </c>
      <c r="U5" s="5">
        <v>71223.082988168884</v>
      </c>
      <c r="V5" s="5">
        <v>78163.562716716639</v>
      </c>
      <c r="W5" s="5">
        <v>28433.203316939442</v>
      </c>
      <c r="X5" s="5">
        <v>24691.78511347828</v>
      </c>
      <c r="Y5" s="4">
        <v>25460.113403400221</v>
      </c>
      <c r="Z5" s="5">
        <v>41724.751641139039</v>
      </c>
      <c r="AA5" s="5">
        <v>39600.932161081233</v>
      </c>
      <c r="AB5" s="5">
        <v>36798.470959893901</v>
      </c>
      <c r="AC5" s="5">
        <v>56178.228887658581</v>
      </c>
      <c r="AD5" s="5">
        <v>65632.438352885743</v>
      </c>
      <c r="AE5" s="5">
        <v>58082.412978787019</v>
      </c>
      <c r="AF5" s="5">
        <v>69777.933797088437</v>
      </c>
      <c r="AG5" s="5">
        <v>77763.729367025022</v>
      </c>
      <c r="AH5" s="5">
        <v>82460.825539274301</v>
      </c>
      <c r="AI5" s="5">
        <v>1880.61048202079</v>
      </c>
      <c r="AJ5" s="4">
        <v>2072.5571098768501</v>
      </c>
      <c r="AK5">
        <v>6315.1619746409397</v>
      </c>
      <c r="AL5" s="5">
        <v>4068.4603150696998</v>
      </c>
      <c r="AM5" s="5">
        <v>3314.6222093126098</v>
      </c>
      <c r="AN5" s="5">
        <v>2116.2524005483601</v>
      </c>
      <c r="AO5" s="5">
        <v>-1090.6598795079001</v>
      </c>
      <c r="AP5" s="5">
        <v>-723.22775236176994</v>
      </c>
      <c r="AQ5" s="4">
        <v>12846.64666038036</v>
      </c>
      <c r="AR5" s="5">
        <v>15297.92801681564</v>
      </c>
      <c r="AS5" s="5">
        <v>15185.23330595313</v>
      </c>
      <c r="AT5" s="5">
        <v>20275.387649992881</v>
      </c>
      <c r="AU5" s="5">
        <v>-6699.6733919504804</v>
      </c>
      <c r="AV5" s="5">
        <v>-5504.6479404232796</v>
      </c>
      <c r="AW5" s="5">
        <v>-6892.8107086404098</v>
      </c>
      <c r="AX5" s="5">
        <v>1761.1905362399</v>
      </c>
      <c r="AY5" s="5">
        <v>1685.1405838707501</v>
      </c>
      <c r="AZ5" s="5">
        <v>2088.0690839581398</v>
      </c>
      <c r="BA5" s="5">
        <v>2424.0814212437799</v>
      </c>
      <c r="BB5" s="5">
        <v>3092.9937986129698</v>
      </c>
      <c r="BC5" s="5">
        <v>2961.0570178253902</v>
      </c>
      <c r="BD5" s="5">
        <v>3066.9330237950198</v>
      </c>
      <c r="BE5" s="5">
        <v>3256.0404626264799</v>
      </c>
      <c r="BF5" s="5">
        <v>3369.3024793417899</v>
      </c>
      <c r="BG5" s="5">
        <v>-25970.494385720878</v>
      </c>
      <c r="BH5" s="5">
        <v>-24817.464843135738</v>
      </c>
      <c r="BI5" s="5">
        <v>-27778.17090662937</v>
      </c>
      <c r="BJ5" s="5">
        <v>-26617.942061112219</v>
      </c>
      <c r="BK5" s="5">
        <v>-25463.850195795749</v>
      </c>
      <c r="BL5" s="5">
        <v>-26676.810486404898</v>
      </c>
      <c r="BM5" s="5">
        <v>-23340.860985737341</v>
      </c>
      <c r="BN5" s="5">
        <v>-25078.548176800829</v>
      </c>
      <c r="BO5" s="5">
        <v>-23104.991291660252</v>
      </c>
      <c r="BP5" s="5">
        <v>-23904.897030253262</v>
      </c>
      <c r="BQ5" s="5">
        <v>-22870.05086454183</v>
      </c>
      <c r="BR5" s="5">
        <v>-23661.05831566995</v>
      </c>
      <c r="BS5" s="5">
        <v>22633.075477389069</v>
      </c>
      <c r="BT5" s="5">
        <v>21626.78798916133</v>
      </c>
      <c r="BU5" s="5">
        <v>23882.322134965845</v>
      </c>
      <c r="BV5" s="5">
        <v>22300.304394665549</v>
      </c>
      <c r="BW5" s="5">
        <v>23072.503061814448</v>
      </c>
      <c r="BX5" s="5">
        <v>22956.863351119518</v>
      </c>
      <c r="BY5" s="5">
        <v>21959.316810666282</v>
      </c>
      <c r="BZ5" s="5">
        <v>23592.644373728232</v>
      </c>
      <c r="CA5" s="5">
        <v>21734.75238326308</v>
      </c>
      <c r="CB5" s="5">
        <v>22485.94334573852</v>
      </c>
      <c r="CC5" s="5">
        <v>21511.415682074989</v>
      </c>
      <c r="CD5" s="5">
        <v>21398.390285278059</v>
      </c>
      <c r="CE5" s="5">
        <v>7379.0377001237803</v>
      </c>
      <c r="CF5" s="5">
        <v>6778.9327001010897</v>
      </c>
      <c r="CG5" s="5">
        <v>7282.5087499169858</v>
      </c>
      <c r="CH5" s="5">
        <v>6987.9692380848201</v>
      </c>
      <c r="CI5" s="5">
        <v>7228.85144332656</v>
      </c>
      <c r="CJ5" s="5">
        <v>7191.5689846146597</v>
      </c>
      <c r="CK5" s="5">
        <v>6878.0341456798396</v>
      </c>
      <c r="CL5" s="5">
        <v>7388.5042883895903</v>
      </c>
      <c r="CM5" s="5">
        <v>6533.4468571942598</v>
      </c>
      <c r="CN5" s="5">
        <v>7310.5890892397601</v>
      </c>
      <c r="CO5" s="5">
        <v>6733.7404095790898</v>
      </c>
      <c r="CP5" s="5">
        <v>6697.3485524790303</v>
      </c>
      <c r="CQ5" s="5">
        <v>6928.0253367350497</v>
      </c>
      <c r="CR5" s="5">
        <v>6628.8385044681099</v>
      </c>
      <c r="CS5" s="5">
        <v>6583.6289189240642</v>
      </c>
      <c r="CT5" s="5">
        <v>6823.1928187166905</v>
      </c>
      <c r="CU5" s="4">
        <v>6787.4130580031397</v>
      </c>
      <c r="CV5" s="4">
        <v>6233.4606868619039</v>
      </c>
      <c r="CW5" s="5">
        <v>6717.4009117247097</v>
      </c>
      <c r="CX5" s="5">
        <v>6682.0204926155202</v>
      </c>
      <c r="CY5" s="5">
        <v>6392.2203966536199</v>
      </c>
      <c r="CZ5" s="5">
        <v>6867.1310207999404</v>
      </c>
      <c r="DA5" s="5">
        <v>6072.8647249850201</v>
      </c>
      <c r="DB5" s="5">
        <v>6544.0838384819099</v>
      </c>
      <c r="DC5" s="5">
        <v>6509.3645264909001</v>
      </c>
      <c r="DD5" s="5">
        <v>5979.8029598023604</v>
      </c>
      <c r="DE5" s="5">
        <v>6443.6544419217198</v>
      </c>
      <c r="DF5" s="5">
        <v>6410.4275778349202</v>
      </c>
      <c r="DG5" s="5">
        <v>6130.9846057837703</v>
      </c>
      <c r="DH5" s="5">
        <v>6343.2502000521199</v>
      </c>
      <c r="DI5" s="5">
        <v>6309.3077844505997</v>
      </c>
      <c r="DJ5" s="5">
        <v>6275.4978331085304</v>
      </c>
      <c r="DK5" s="5">
        <v>6002.7927688263298</v>
      </c>
      <c r="DL5" s="5">
        <v>6448.1759894403503</v>
      </c>
      <c r="DM5" s="5">
        <v>5701.8578742059099</v>
      </c>
      <c r="DN5" s="5">
        <v>6143.72228940074</v>
      </c>
      <c r="DO5" s="5">
        <v>5875.5417667778502</v>
      </c>
      <c r="DP5" s="5">
        <v>5612.9782368712104</v>
      </c>
      <c r="DQ5" s="5">
        <v>6280.4257863159401</v>
      </c>
      <c r="DR5" s="5">
        <v>6016.09473394222</v>
      </c>
      <c r="DS5" s="5">
        <v>5753.3108812072596</v>
      </c>
      <c r="DT5" s="5">
        <v>5951.9695297020498</v>
      </c>
      <c r="DU5" s="5">
        <v>5919.5749262918098</v>
      </c>
      <c r="DV5" s="5">
        <v>5887.3105357935701</v>
      </c>
      <c r="DW5" s="5">
        <v>5630.9718459382302</v>
      </c>
      <c r="DX5" s="5">
        <v>5824.2019565259397</v>
      </c>
      <c r="DY5" s="5">
        <v>5570.5280131729196</v>
      </c>
      <c r="DZ5" s="5">
        <v>5761.5951920960997</v>
      </c>
      <c r="FW5" s="5">
        <v>1585540.8902365318</v>
      </c>
    </row>
    <row r="6" spans="1:179" x14ac:dyDescent="0.2">
      <c r="A6">
        <v>4</v>
      </c>
      <c r="B6" t="s">
        <v>7</v>
      </c>
      <c r="G6" s="5"/>
      <c r="L6">
        <v>-35.337290380481498</v>
      </c>
      <c r="FW6" s="5">
        <v>-35.337290380481498</v>
      </c>
    </row>
    <row r="7" spans="1:179" x14ac:dyDescent="0.2">
      <c r="A7">
        <v>5</v>
      </c>
      <c r="B7" t="s">
        <v>6</v>
      </c>
      <c r="G7" s="5"/>
      <c r="H7" s="5"/>
      <c r="I7" s="5"/>
      <c r="J7" s="5"/>
      <c r="K7" s="4"/>
      <c r="L7" s="5">
        <v>65635.067029668251</v>
      </c>
      <c r="M7" s="5">
        <v>-57491.299374820381</v>
      </c>
      <c r="N7" s="5">
        <v>21516.985807623845</v>
      </c>
      <c r="O7" s="5">
        <v>19792.853192082461</v>
      </c>
      <c r="P7" s="5">
        <v>-33572.165747930281</v>
      </c>
      <c r="Q7" s="4">
        <v>-72439.741799530282</v>
      </c>
      <c r="R7" s="5">
        <v>-79919.668224577894</v>
      </c>
      <c r="S7" s="5">
        <v>-67817.140476201428</v>
      </c>
      <c r="T7" s="5">
        <v>44220.549889628041</v>
      </c>
      <c r="U7" s="5">
        <v>43842.898177385985</v>
      </c>
      <c r="V7" s="5">
        <v>47890.115998311478</v>
      </c>
      <c r="W7" s="5">
        <v>-9988.314475911342</v>
      </c>
      <c r="X7" s="5">
        <v>-11362.037086540264</v>
      </c>
      <c r="Y7" s="5">
        <v>-12294.729873364617</v>
      </c>
      <c r="Z7" s="5">
        <v>64565.63701570344</v>
      </c>
      <c r="AA7" s="5">
        <v>63079.052687735522</v>
      </c>
      <c r="AB7" s="5">
        <v>59611.143506838656</v>
      </c>
      <c r="AC7" s="5">
        <v>61293.736316718394</v>
      </c>
      <c r="AD7" s="5">
        <v>62607.758276907727</v>
      </c>
      <c r="AE7" s="5">
        <v>55440.669079891479</v>
      </c>
      <c r="AF7" s="5">
        <v>34530.457658193714</v>
      </c>
      <c r="AG7" s="5">
        <v>33282.524970827035</v>
      </c>
      <c r="AH7" s="5">
        <v>33885.857434810496</v>
      </c>
      <c r="AI7" s="5">
        <v>-11342.384802742858</v>
      </c>
      <c r="AJ7" s="5">
        <v>-11113.126576454421</v>
      </c>
      <c r="AK7" s="5">
        <v>-12390.334087176558</v>
      </c>
      <c r="AL7" s="5">
        <v>-3471.303354145527</v>
      </c>
      <c r="AM7" s="5">
        <v>-4594.1153421824492</v>
      </c>
      <c r="AN7" s="5">
        <v>-5135.6365919217651</v>
      </c>
      <c r="AO7" s="5">
        <v>40881.600634234564</v>
      </c>
      <c r="AP7" s="5">
        <v>40358.877365180131</v>
      </c>
      <c r="AQ7" s="5">
        <v>38313.416314466718</v>
      </c>
      <c r="AR7" s="5">
        <v>15129.56052250315</v>
      </c>
      <c r="AS7" s="5">
        <v>14703.81995132118</v>
      </c>
      <c r="AT7" s="5">
        <v>18019.11800018646</v>
      </c>
      <c r="AU7" s="5">
        <v>44808.055262519985</v>
      </c>
      <c r="AV7" s="5">
        <v>41170.381930875788</v>
      </c>
      <c r="AW7" s="5">
        <v>45325.108052489159</v>
      </c>
      <c r="AX7" s="5">
        <v>52851.638183841234</v>
      </c>
      <c r="AY7" s="5">
        <v>50201.33166613229</v>
      </c>
      <c r="AZ7" s="5">
        <v>51925.20954747183</v>
      </c>
      <c r="BA7" s="5">
        <v>52664.077083781202</v>
      </c>
      <c r="BB7" s="5">
        <v>52436.833783804737</v>
      </c>
      <c r="BC7" s="5">
        <v>50209.993221595396</v>
      </c>
      <c r="BD7" s="4">
        <v>51991.745979681982</v>
      </c>
      <c r="BE7" s="5">
        <v>49749.440083613023</v>
      </c>
      <c r="BF7" s="5">
        <v>51511.916909282758</v>
      </c>
      <c r="BG7" s="5">
        <v>25232.855169817329</v>
      </c>
      <c r="BH7" s="5">
        <v>24112.575372479907</v>
      </c>
      <c r="BI7" s="5">
        <v>26954.821598426694</v>
      </c>
      <c r="BJ7" s="5">
        <v>25828.959609186881</v>
      </c>
      <c r="BK7" s="5">
        <v>24677.591718079013</v>
      </c>
      <c r="BL7" s="5">
        <v>25505.245743139727</v>
      </c>
      <c r="BM7" s="5">
        <v>24367.31622249919</v>
      </c>
      <c r="BN7" s="5">
        <v>26215.041317571013</v>
      </c>
      <c r="BO7" s="5">
        <v>24182.88961796329</v>
      </c>
      <c r="BP7" s="5">
        <v>25052.054260055182</v>
      </c>
      <c r="BQ7" s="4">
        <v>23967.546690973817</v>
      </c>
      <c r="BR7" s="5">
        <v>24828.16160163032</v>
      </c>
      <c r="BS7" s="5">
        <v>22240.572017270428</v>
      </c>
      <c r="BT7" s="5">
        <v>21251.736812315969</v>
      </c>
      <c r="BU7" s="5">
        <v>23752.948968763696</v>
      </c>
      <c r="BV7" s="5">
        <v>22181.071538848366</v>
      </c>
      <c r="BW7" s="5">
        <v>22918.351674988568</v>
      </c>
      <c r="BX7" s="5">
        <v>22772.900342418336</v>
      </c>
      <c r="BY7" s="5">
        <v>21753.915039998126</v>
      </c>
      <c r="BZ7" s="5">
        <v>23403.521344834957</v>
      </c>
      <c r="CA7" s="5">
        <v>21589.511159523205</v>
      </c>
      <c r="CB7" s="5">
        <v>22365.754169787655</v>
      </c>
      <c r="CC7" s="5">
        <v>21396.43483619465</v>
      </c>
      <c r="CD7" s="5">
        <v>21312.621869017235</v>
      </c>
      <c r="CE7" s="5">
        <v>-7467.7826047451217</v>
      </c>
      <c r="CF7" s="5">
        <v>-6860.4607642534384</v>
      </c>
      <c r="CG7" s="4">
        <v>-7707.61311006696</v>
      </c>
      <c r="CH7" s="5">
        <v>-7100.0265308317221</v>
      </c>
      <c r="CI7" s="5">
        <v>-7373.7522456423894</v>
      </c>
      <c r="CJ7" s="5">
        <v>-7364.4944299536028</v>
      </c>
      <c r="CK7" s="5">
        <v>-7071.0524293625876</v>
      </c>
      <c r="CL7" s="5">
        <v>-7566.1359972737328</v>
      </c>
      <c r="CM7" s="5">
        <v>-6664.4566719884197</v>
      </c>
      <c r="CN7" s="4">
        <v>-7427.8235737257683</v>
      </c>
      <c r="CO7" s="5">
        <v>-6841.7249623438584</v>
      </c>
      <c r="CP7" s="5">
        <v>-6777.8856229671783</v>
      </c>
      <c r="CQ7" s="5">
        <v>-83.321779892433199</v>
      </c>
      <c r="CR7" s="5">
        <v>-79.720938518529394</v>
      </c>
      <c r="CS7" s="5">
        <v>-109.968737584194</v>
      </c>
      <c r="CT7" s="5">
        <v>-109.411797751308</v>
      </c>
      <c r="CU7" s="5">
        <v>-136.07109940154501</v>
      </c>
      <c r="CV7" s="5">
        <v>-156.15460475524901</v>
      </c>
      <c r="CW7" s="5">
        <v>-188.50377994628101</v>
      </c>
      <c r="CX7" s="5">
        <v>-160.69680488321799</v>
      </c>
      <c r="CY7" s="5">
        <v>-128.12837189200701</v>
      </c>
      <c r="CZ7" s="5">
        <v>-110.11850706763499</v>
      </c>
      <c r="DA7" s="5">
        <v>-97.415618037629699</v>
      </c>
      <c r="DB7" s="5">
        <v>-78.690713282628494</v>
      </c>
      <c r="DC7" s="5">
        <v>-78.300332139841899</v>
      </c>
      <c r="DD7" s="5">
        <v>-71.930532146179999</v>
      </c>
      <c r="DE7" s="5">
        <v>-103.32946346590499</v>
      </c>
      <c r="DF7" s="4">
        <v>-102.79696936394301</v>
      </c>
      <c r="DG7" s="5">
        <v>-122.937644580731</v>
      </c>
      <c r="DH7" s="5">
        <v>-152.55419520947399</v>
      </c>
      <c r="FW7" s="5">
        <v>1560086.5715845167</v>
      </c>
    </row>
    <row r="8" spans="1:179" x14ac:dyDescent="0.2">
      <c r="A8">
        <v>6</v>
      </c>
      <c r="B8" t="s">
        <v>35</v>
      </c>
      <c r="G8" s="4"/>
      <c r="H8" s="4"/>
      <c r="I8" s="5"/>
      <c r="J8" s="5"/>
      <c r="K8" s="5"/>
      <c r="L8" s="4">
        <v>15784.211724311346</v>
      </c>
      <c r="M8" s="5">
        <v>-21331.840760839095</v>
      </c>
      <c r="N8" s="5">
        <v>98251.721682056464</v>
      </c>
      <c r="O8" s="5">
        <v>52247.672642083424</v>
      </c>
      <c r="P8" s="5">
        <v>-3742.9068910478791</v>
      </c>
      <c r="Q8" s="5">
        <v>44106.730891682615</v>
      </c>
      <c r="R8" s="5">
        <v>44670.552969145043</v>
      </c>
      <c r="S8" s="5">
        <v>47394.186972951124</v>
      </c>
      <c r="T8" s="5">
        <v>166500.02025484122</v>
      </c>
      <c r="U8" s="5">
        <v>142137.65353528192</v>
      </c>
      <c r="V8" s="5">
        <v>137683.16495749803</v>
      </c>
      <c r="W8" s="4">
        <v>67477.114823025244</v>
      </c>
      <c r="X8" s="5">
        <v>63931.520193422468</v>
      </c>
      <c r="Y8" s="5">
        <v>70798.312162172791</v>
      </c>
      <c r="Z8" s="5">
        <v>38019.368640547029</v>
      </c>
      <c r="AA8" s="5">
        <v>37852.617923496677</v>
      </c>
      <c r="AB8" s="4">
        <v>58501.405630048095</v>
      </c>
      <c r="AC8" s="5">
        <v>21326.10107233523</v>
      </c>
      <c r="AD8" s="4">
        <v>22046.503884388985</v>
      </c>
      <c r="AE8" s="5">
        <v>19545.27104808464</v>
      </c>
      <c r="AF8" s="5">
        <v>136945.37608514374</v>
      </c>
      <c r="AG8" s="5">
        <v>126304.83845439715</v>
      </c>
      <c r="AH8" s="5">
        <v>125675.98963904937</v>
      </c>
      <c r="AI8" s="5">
        <v>110063.45554513682</v>
      </c>
      <c r="AJ8" s="5">
        <v>101230.54407462788</v>
      </c>
      <c r="AK8" s="5">
        <v>109035.56693842917</v>
      </c>
      <c r="AL8" s="5">
        <v>145497.59597909162</v>
      </c>
      <c r="AM8" s="5">
        <v>144804.45780763071</v>
      </c>
      <c r="AN8" s="5">
        <v>138556.30659576337</v>
      </c>
      <c r="AO8" s="4">
        <v>61462.673917255059</v>
      </c>
      <c r="AP8" s="5">
        <v>61167.001164566478</v>
      </c>
      <c r="AQ8" s="5">
        <v>58574.426410058193</v>
      </c>
      <c r="AR8" s="5">
        <v>156116.55917697697</v>
      </c>
      <c r="AS8" s="5">
        <v>138181.9657793506</v>
      </c>
      <c r="AT8" s="5">
        <v>148927.41759053426</v>
      </c>
      <c r="AU8" s="5">
        <v>44427.408903491021</v>
      </c>
      <c r="AV8" s="5">
        <v>40885.668702413983</v>
      </c>
      <c r="AW8" s="4">
        <v>45661.261214983235</v>
      </c>
      <c r="AX8" s="5">
        <v>43795.787556107993</v>
      </c>
      <c r="AY8" s="5">
        <v>41903.7034171509</v>
      </c>
      <c r="AZ8" s="5">
        <v>43337.046895857318</v>
      </c>
      <c r="BA8" s="5">
        <v>-17031.819256289175</v>
      </c>
      <c r="BB8" s="5">
        <v>-16946.922671798169</v>
      </c>
      <c r="BC8" s="5">
        <v>-16184.024485970815</v>
      </c>
      <c r="BD8" s="5">
        <v>176.78900690542901</v>
      </c>
      <c r="BE8" s="5">
        <v>234.35071866292699</v>
      </c>
      <c r="BF8" s="5">
        <v>208.89802028560899</v>
      </c>
      <c r="BG8" s="4">
        <v>72340.101074537655</v>
      </c>
      <c r="BH8" s="5">
        <v>69189.779651229925</v>
      </c>
      <c r="BI8" s="5">
        <v>77340.971113136256</v>
      </c>
      <c r="BJ8" s="5">
        <v>74143.406113335397</v>
      </c>
      <c r="BK8" s="5">
        <v>70928.849858378642</v>
      </c>
      <c r="BL8" s="5">
        <v>73368.865033593378</v>
      </c>
      <c r="BM8" s="5">
        <v>70153.870776337877</v>
      </c>
      <c r="BN8" s="5">
        <v>75377.167150929134</v>
      </c>
      <c r="BO8" s="5">
        <v>69476.083436096131</v>
      </c>
      <c r="BP8" s="5">
        <v>71881.372401764515</v>
      </c>
      <c r="BQ8" s="5">
        <v>68830.732859760406</v>
      </c>
      <c r="BR8" s="4">
        <v>71180.038544600931</v>
      </c>
      <c r="BS8" s="5">
        <v>-7356.2979562887504</v>
      </c>
      <c r="BT8" s="5">
        <v>-6971.4235973050354</v>
      </c>
      <c r="BU8" s="5">
        <v>-7899.5658101541394</v>
      </c>
      <c r="BV8" s="5">
        <v>-7248.3949539062332</v>
      </c>
      <c r="BW8" s="5">
        <v>-7499.1241295130367</v>
      </c>
      <c r="BX8" s="5">
        <v>-7491.8023076974814</v>
      </c>
      <c r="BY8">
        <v>7443.5386922855732</v>
      </c>
      <c r="BZ8">
        <v>7997.3307659808397</v>
      </c>
      <c r="CA8">
        <v>7396.3206042275742</v>
      </c>
      <c r="CB8" s="5">
        <v>156.768436937291</v>
      </c>
      <c r="CC8" s="5">
        <v>207.460566189133</v>
      </c>
      <c r="CD8" s="5">
        <v>177.89870710519</v>
      </c>
      <c r="CE8" s="5">
        <v>-8148.1602068416823</v>
      </c>
      <c r="CF8" s="5">
        <v>-7431.1572133196587</v>
      </c>
      <c r="CG8" s="5">
        <v>-8407.1954595952193</v>
      </c>
      <c r="CH8" s="5">
        <v>-7716.3416409398378</v>
      </c>
      <c r="CI8" s="5">
        <v>-7982.3356153689574</v>
      </c>
      <c r="CJ8" s="5">
        <v>-7969.7334886399294</v>
      </c>
      <c r="CK8">
        <v>-772.07313473091097</v>
      </c>
      <c r="CL8">
        <v>-828.94797479257295</v>
      </c>
      <c r="CM8">
        <v>-707.45299988863906</v>
      </c>
      <c r="CN8" s="5">
        <v>-8101.9218595203602</v>
      </c>
      <c r="CO8" s="5">
        <v>-7408.6438643587853</v>
      </c>
      <c r="CP8" s="5">
        <v>-7395.3364967094303</v>
      </c>
      <c r="CQ8" s="5">
        <v>-7650.1474291361374</v>
      </c>
      <c r="CR8" s="4">
        <v>-7266.6060126163247</v>
      </c>
      <c r="CS8" s="5">
        <v>-7600.2357692392115</v>
      </c>
      <c r="CT8" s="5">
        <v>-7534.3695041002138</v>
      </c>
      <c r="CU8" s="5">
        <v>-7494.9827748911948</v>
      </c>
      <c r="CV8" s="5">
        <v>-7195.8839368797726</v>
      </c>
      <c r="CW8">
        <v>-754.01511978512201</v>
      </c>
      <c r="CX8">
        <v>-749.91842278835998</v>
      </c>
      <c r="CY8">
        <v>-691.893208216836</v>
      </c>
      <c r="CZ8" s="5">
        <v>-7610.4309435064979</v>
      </c>
      <c r="DA8" s="5">
        <v>-6681.712337720166</v>
      </c>
      <c r="DB8" s="5">
        <v>-7855.5957265256984</v>
      </c>
      <c r="DC8" s="5">
        <v>-7187.9674050361964</v>
      </c>
      <c r="DD8" s="5">
        <v>-6555.2472169717803</v>
      </c>
      <c r="DE8" s="4">
        <v>-7141.1283203165403</v>
      </c>
      <c r="DF8" s="5">
        <v>-7078.6078787005108</v>
      </c>
      <c r="DG8" s="5">
        <v>-6770.2603576035308</v>
      </c>
      <c r="DH8" s="5">
        <v>-7029.744078494713</v>
      </c>
      <c r="DI8" s="5">
        <v>-7017.5426475183876</v>
      </c>
      <c r="DJ8" s="5">
        <v>-6979.8176567421024</v>
      </c>
      <c r="DK8" s="5">
        <v>-6652.5595102956404</v>
      </c>
      <c r="DL8" s="5">
        <v>-7146.2764656043673</v>
      </c>
      <c r="DM8" s="5">
        <v>-6273.3359407632624</v>
      </c>
      <c r="DN8" s="5">
        <v>-6143.72228940076</v>
      </c>
      <c r="FW8" s="5">
        <v>3715404.3526592986</v>
      </c>
    </row>
    <row r="9" spans="1:179" x14ac:dyDescent="0.2">
      <c r="A9">
        <v>7</v>
      </c>
      <c r="B9" t="s">
        <v>5</v>
      </c>
      <c r="G9" s="5"/>
      <c r="H9" s="5"/>
      <c r="I9" s="5"/>
      <c r="J9" s="5"/>
      <c r="L9">
        <v>-6888.522059204668</v>
      </c>
      <c r="M9">
        <v>-10739.126177408709</v>
      </c>
      <c r="N9" s="5">
        <v>-48.320546121939998</v>
      </c>
      <c r="O9" s="5">
        <v>-49.9641534533</v>
      </c>
      <c r="P9" s="5">
        <v>-2596.7382900882999</v>
      </c>
      <c r="Q9" s="5">
        <v>-4434.7820431949203</v>
      </c>
      <c r="R9" s="5">
        <v>-4770.0897101327701</v>
      </c>
      <c r="S9" s="5">
        <v>-1895.22693467969</v>
      </c>
      <c r="T9" s="5">
        <v>-13034.2834083336</v>
      </c>
      <c r="U9" s="5">
        <v>-12015.9965190944</v>
      </c>
      <c r="V9" s="5">
        <v>-11954.626624169699</v>
      </c>
      <c r="W9" s="5">
        <v>-12365.3953019201</v>
      </c>
      <c r="X9" s="5">
        <v>-11327.964707258399</v>
      </c>
      <c r="Y9" s="5">
        <v>-12201.6861332524</v>
      </c>
      <c r="Z9" s="5">
        <v>-12141.9401014511</v>
      </c>
      <c r="AA9" s="5">
        <v>-12114.649948513699</v>
      </c>
      <c r="AB9" s="5">
        <v>-14524.8091871783</v>
      </c>
      <c r="AC9" s="5">
        <v>-15091.884311339199</v>
      </c>
      <c r="AD9" s="5">
        <v>-15610.8859734613</v>
      </c>
      <c r="AE9" s="5">
        <v>-11036.3878904218</v>
      </c>
      <c r="AF9" s="5">
        <v>-14730.287090014101</v>
      </c>
      <c r="AG9" s="5">
        <v>-13420.940733435</v>
      </c>
      <c r="AH9" s="5">
        <v>-13388.940632871399</v>
      </c>
      <c r="AI9" s="4">
        <v>-13724.512509665899</v>
      </c>
      <c r="AJ9" s="5">
        <v>-12415.8977960801</v>
      </c>
      <c r="AK9" s="5">
        <v>-13337.555278187499</v>
      </c>
      <c r="AL9" s="5">
        <v>-13235.9135156794</v>
      </c>
      <c r="AM9" s="5">
        <v>-13333.85035189</v>
      </c>
      <c r="AN9" s="5">
        <v>-16208.688037992701</v>
      </c>
      <c r="AO9" s="5">
        <v>-17038.566912715502</v>
      </c>
      <c r="AP9" s="5">
        <v>-17013.5831088952</v>
      </c>
      <c r="AQ9" s="5">
        <v>-12909.0650051874</v>
      </c>
      <c r="FW9" s="5">
        <v>-355601.08099329256</v>
      </c>
    </row>
    <row r="10" spans="1:179" x14ac:dyDescent="0.2">
      <c r="B10" t="s">
        <v>8</v>
      </c>
      <c r="C10">
        <f t="shared" ref="C10:AH10" si="0">SUM(C3:C9)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139141.96793333281</v>
      </c>
      <c r="M10" s="5">
        <f t="shared" si="0"/>
        <v>-33247.524812538555</v>
      </c>
      <c r="N10" s="5">
        <f t="shared" si="0"/>
        <v>173857.98199938648</v>
      </c>
      <c r="O10" s="4">
        <f t="shared" si="0"/>
        <v>169562.24266824947</v>
      </c>
      <c r="P10" s="5">
        <f t="shared" si="0"/>
        <v>23620.27106058177</v>
      </c>
      <c r="Q10" s="5">
        <f t="shared" si="0"/>
        <v>47849.165809583661</v>
      </c>
      <c r="R10" s="5">
        <f t="shared" si="0"/>
        <v>32455.779930473342</v>
      </c>
      <c r="S10" s="5">
        <f t="shared" si="0"/>
        <v>79274.049265044829</v>
      </c>
      <c r="T10" s="5">
        <f t="shared" si="0"/>
        <v>181729.21155012026</v>
      </c>
      <c r="U10" s="5">
        <f t="shared" si="0"/>
        <v>174946.81449032982</v>
      </c>
      <c r="V10" s="5">
        <f t="shared" si="0"/>
        <v>181839.17109482497</v>
      </c>
      <c r="W10" s="5">
        <f t="shared" si="0"/>
        <v>71205.789267287109</v>
      </c>
      <c r="X10" s="5">
        <f t="shared" si="0"/>
        <v>63771.851456998796</v>
      </c>
      <c r="Y10" s="5">
        <f t="shared" si="0"/>
        <v>69433.482057960384</v>
      </c>
      <c r="Z10" s="5">
        <f t="shared" si="0"/>
        <v>188330.00937107371</v>
      </c>
      <c r="AA10" s="5">
        <f t="shared" si="0"/>
        <v>223152.13438313152</v>
      </c>
      <c r="AB10" s="5">
        <f t="shared" si="0"/>
        <v>218308.06995633946</v>
      </c>
      <c r="AC10" s="4">
        <f t="shared" si="0"/>
        <v>43547.475113309993</v>
      </c>
      <c r="AD10" s="4">
        <f t="shared" si="0"/>
        <v>51807.719223509652</v>
      </c>
      <c r="AE10" s="5">
        <f t="shared" si="0"/>
        <v>48699.630772781951</v>
      </c>
      <c r="AF10" s="5">
        <f t="shared" si="0"/>
        <v>243886.83221749909</v>
      </c>
      <c r="AG10" s="4">
        <f t="shared" si="0"/>
        <v>239936.7359564878</v>
      </c>
      <c r="AH10" s="5">
        <f t="shared" si="0"/>
        <v>244562.67455508379</v>
      </c>
      <c r="AI10" s="5">
        <f t="shared" ref="AI10:BN10" si="1">SUM(AI3:AI9)</f>
        <v>184221.36355578376</v>
      </c>
      <c r="AJ10" s="5">
        <f t="shared" si="1"/>
        <v>169245.12830166391</v>
      </c>
      <c r="AK10" s="5">
        <f t="shared" si="1"/>
        <v>186090.73456967657</v>
      </c>
      <c r="AL10" s="5">
        <f t="shared" si="1"/>
        <v>302735.1780536506</v>
      </c>
      <c r="AM10" s="5">
        <f t="shared" si="1"/>
        <v>336009.5881709308</v>
      </c>
      <c r="AN10" s="5">
        <f t="shared" si="1"/>
        <v>304222.20602294686</v>
      </c>
      <c r="AO10" s="5">
        <f t="shared" si="1"/>
        <v>168919.1652971399</v>
      </c>
      <c r="AP10" s="4">
        <f t="shared" si="1"/>
        <v>168084.13547214697</v>
      </c>
      <c r="AQ10" s="5">
        <f t="shared" si="1"/>
        <v>177501.3502881345</v>
      </c>
      <c r="AR10" s="5">
        <f t="shared" si="1"/>
        <v>283453.84961273964</v>
      </c>
      <c r="AS10" s="5">
        <f t="shared" si="1"/>
        <v>253809.75140848607</v>
      </c>
      <c r="AT10" s="5">
        <f t="shared" si="1"/>
        <v>279645.72102401475</v>
      </c>
      <c r="AU10" s="5">
        <f t="shared" si="1"/>
        <v>113855.22003886895</v>
      </c>
      <c r="AV10" s="4">
        <f t="shared" si="1"/>
        <v>105328.22241359286</v>
      </c>
      <c r="AW10" s="5">
        <f t="shared" si="1"/>
        <v>116308.38076834162</v>
      </c>
      <c r="AX10" s="5">
        <f t="shared" si="1"/>
        <v>199008.16922861119</v>
      </c>
      <c r="AY10" s="5">
        <f t="shared" si="1"/>
        <v>223400.18975924212</v>
      </c>
      <c r="AZ10" s="5">
        <f t="shared" si="1"/>
        <v>231500.29324435251</v>
      </c>
      <c r="BA10" s="5">
        <f t="shared" si="1"/>
        <v>62296.10306576459</v>
      </c>
      <c r="BB10" s="5">
        <f t="shared" si="1"/>
        <v>62702.276199598462</v>
      </c>
      <c r="BC10" s="5">
        <f t="shared" si="1"/>
        <v>61637.149915280068</v>
      </c>
      <c r="BD10" s="4">
        <f t="shared" si="1"/>
        <v>86904.215480478568</v>
      </c>
      <c r="BE10" s="4">
        <f t="shared" si="1"/>
        <v>75445.45675033929</v>
      </c>
      <c r="BF10" s="5">
        <f t="shared" si="1"/>
        <v>70011.008726131404</v>
      </c>
      <c r="BG10" s="4">
        <f t="shared" si="1"/>
        <v>53506.114870276142</v>
      </c>
      <c r="BH10" s="5">
        <f t="shared" si="1"/>
        <v>51191.978905859236</v>
      </c>
      <c r="BI10" s="5">
        <f t="shared" si="1"/>
        <v>57161.678403845937</v>
      </c>
      <c r="BJ10" s="5">
        <f t="shared" si="1"/>
        <v>120530.24620891295</v>
      </c>
      <c r="BK10" s="5">
        <f t="shared" si="1"/>
        <v>146709.83242222678</v>
      </c>
      <c r="BL10" s="5">
        <f t="shared" si="1"/>
        <v>151433.56564977168</v>
      </c>
      <c r="BM10" s="5">
        <f t="shared" si="1"/>
        <v>48013.39111280573</v>
      </c>
      <c r="BN10" s="5">
        <f t="shared" si="1"/>
        <v>51621.986700016598</v>
      </c>
      <c r="BO10" s="5">
        <f t="shared" ref="BO10:CT10" si="2">SUM(BO3:BO9)</f>
        <v>55322.822720270822</v>
      </c>
      <c r="BP10" s="5">
        <f t="shared" si="2"/>
        <v>63007.235938797341</v>
      </c>
      <c r="BQ10" s="5">
        <f t="shared" si="2"/>
        <v>60340.758127666573</v>
      </c>
      <c r="BR10" s="5">
        <f t="shared" si="2"/>
        <v>62428.069007826096</v>
      </c>
      <c r="BS10" s="5">
        <f t="shared" si="2"/>
        <v>-11201.441521393319</v>
      </c>
      <c r="BT10" s="5">
        <f t="shared" si="2"/>
        <v>-10645.607303797187</v>
      </c>
      <c r="BU10" s="5">
        <f t="shared" si="2"/>
        <v>-12366.850439355121</v>
      </c>
      <c r="BV10" s="5">
        <f t="shared" si="2"/>
        <v>48697.974176914446</v>
      </c>
      <c r="BW10" s="5">
        <f t="shared" si="2"/>
        <v>96498.731346195054</v>
      </c>
      <c r="BX10" s="5">
        <f t="shared" si="2"/>
        <v>98096.870798513788</v>
      </c>
      <c r="BY10" s="5">
        <f t="shared" si="2"/>
        <v>7987.3501140143244</v>
      </c>
      <c r="BZ10" s="5">
        <f t="shared" si="2"/>
        <v>-7115.2823948344649</v>
      </c>
      <c r="CA10" s="5">
        <f t="shared" si="2"/>
        <v>-6497.2040918216153</v>
      </c>
      <c r="CB10" s="5">
        <f t="shared" si="2"/>
        <v>59567.025299590801</v>
      </c>
      <c r="CC10" s="5">
        <f t="shared" si="2"/>
        <v>57042.910964655261</v>
      </c>
      <c r="CD10" s="5">
        <f t="shared" si="2"/>
        <v>56743.332270865278</v>
      </c>
      <c r="CE10" s="5">
        <f t="shared" si="2"/>
        <v>-12664.327731537407</v>
      </c>
      <c r="CF10" s="5">
        <f t="shared" si="2"/>
        <v>-11580.044897532727</v>
      </c>
      <c r="CG10" s="5">
        <f t="shared" si="2"/>
        <v>-13383.867788443215</v>
      </c>
      <c r="CH10" s="5">
        <f t="shared" si="2"/>
        <v>-12021.180476537569</v>
      </c>
      <c r="CI10" s="5">
        <f t="shared" si="2"/>
        <v>-12464.54728368064</v>
      </c>
      <c r="CJ10" s="5">
        <f t="shared" si="2"/>
        <v>-12457.600324747636</v>
      </c>
      <c r="CK10">
        <f t="shared" si="2"/>
        <v>-5091.9119058215902</v>
      </c>
      <c r="CL10">
        <f t="shared" si="2"/>
        <v>-5439.6822567105446</v>
      </c>
      <c r="CM10">
        <f t="shared" si="2"/>
        <v>-4758.5309289992974</v>
      </c>
      <c r="CN10" s="5">
        <f t="shared" si="2"/>
        <v>-12605.50979755025</v>
      </c>
      <c r="CO10" s="5">
        <f t="shared" si="2"/>
        <v>-11556.872662871083</v>
      </c>
      <c r="CP10" s="5">
        <f t="shared" si="2"/>
        <v>-11494.282698685067</v>
      </c>
      <c r="CQ10" s="4">
        <f t="shared" si="2"/>
        <v>-11890.284411069633</v>
      </c>
      <c r="CR10" s="5">
        <f t="shared" si="2"/>
        <v>-11323.630053815645</v>
      </c>
      <c r="CS10" s="4">
        <f t="shared" si="2"/>
        <v>-12099.290452772719</v>
      </c>
      <c r="CT10" s="5">
        <f t="shared" si="2"/>
        <v>-11737.696993081594</v>
      </c>
      <c r="CU10" s="5">
        <f t="shared" ref="CU10:DZ10" si="3">SUM(CU3:CU9)</f>
        <v>-11703.501709094748</v>
      </c>
      <c r="CV10" s="5">
        <f t="shared" si="3"/>
        <v>-11507.678999542946</v>
      </c>
      <c r="CW10">
        <f t="shared" si="3"/>
        <v>-4972.9594467661163</v>
      </c>
      <c r="CX10">
        <f t="shared" si="3"/>
        <v>-4919.8275232410242</v>
      </c>
      <c r="CY10">
        <f t="shared" si="3"/>
        <v>-4655.3538181008989</v>
      </c>
      <c r="CZ10" s="5">
        <f t="shared" si="3"/>
        <v>-11840.828063054105</v>
      </c>
      <c r="DA10" s="4">
        <f t="shared" si="3"/>
        <v>-10422.846790748736</v>
      </c>
      <c r="DB10" s="5">
        <f t="shared" si="3"/>
        <v>-11860.736742897376</v>
      </c>
      <c r="DC10" s="5">
        <f t="shared" si="3"/>
        <v>-11171.886453070514</v>
      </c>
      <c r="DD10" s="5">
        <f t="shared" si="3"/>
        <v>-10215.059524999349</v>
      </c>
      <c r="DE10" s="5">
        <f t="shared" si="3"/>
        <v>-11110.650448935325</v>
      </c>
      <c r="DF10" s="5">
        <f t="shared" si="3"/>
        <v>-11027.661394765266</v>
      </c>
      <c r="DG10" s="5">
        <f t="shared" si="3"/>
        <v>-10571.788765654403</v>
      </c>
      <c r="DH10" s="5">
        <f t="shared" si="3"/>
        <v>-10988.248393735348</v>
      </c>
      <c r="DI10" s="5">
        <f t="shared" si="3"/>
        <v>-10803.127318188708</v>
      </c>
      <c r="DJ10" s="5">
        <f t="shared" si="3"/>
        <v>-10745.116356607321</v>
      </c>
      <c r="DK10" s="5">
        <f t="shared" si="3"/>
        <v>-10254.235171591521</v>
      </c>
      <c r="DL10" s="4">
        <f t="shared" si="3"/>
        <v>-11015.182059268584</v>
      </c>
      <c r="DM10" s="5">
        <f t="shared" si="3"/>
        <v>-9694.4506652868113</v>
      </c>
      <c r="DN10" s="5">
        <f t="shared" si="3"/>
        <v>-9829.9556630412862</v>
      </c>
      <c r="DO10" s="5">
        <f t="shared" si="3"/>
        <v>14101.300240266832</v>
      </c>
      <c r="DP10" s="5">
        <f t="shared" si="3"/>
        <v>13471.147768490879</v>
      </c>
      <c r="DQ10" s="5">
        <f t="shared" si="3"/>
        <v>15073.021887158189</v>
      </c>
      <c r="DR10" s="5">
        <f t="shared" si="3"/>
        <v>14438.627361461411</v>
      </c>
      <c r="DS10" s="5">
        <f t="shared" si="3"/>
        <v>13807.94611489747</v>
      </c>
      <c r="DT10" s="5">
        <f t="shared" si="3"/>
        <v>14284.726871284989</v>
      </c>
      <c r="DU10" s="5">
        <f t="shared" si="3"/>
        <v>14206.979823100359</v>
      </c>
      <c r="DV10" s="5">
        <f t="shared" si="3"/>
        <v>14129.545285904631</v>
      </c>
      <c r="DW10" s="5">
        <f t="shared" si="3"/>
        <v>14640.526799439358</v>
      </c>
      <c r="DX10" s="5">
        <f t="shared" si="3"/>
        <v>15142.925086967378</v>
      </c>
      <c r="DY10" s="5">
        <f t="shared" si="3"/>
        <v>14483.37283424964</v>
      </c>
      <c r="DZ10" s="4">
        <f t="shared" si="3"/>
        <v>14980.147499449899</v>
      </c>
      <c r="EA10" s="4">
        <f t="shared" ref="EA10:FF10" si="4">SUM(EA3:EA9)</f>
        <v>-24243.65105254258</v>
      </c>
      <c r="EB10" s="5">
        <f t="shared" si="4"/>
        <v>-23161.652169789431</v>
      </c>
      <c r="EC10" s="5">
        <f t="shared" si="4"/>
        <v>-25918.351412422111</v>
      </c>
      <c r="ED10" s="5">
        <f t="shared" si="4"/>
        <v>-24829.901246855548</v>
      </c>
      <c r="EE10" s="5">
        <f t="shared" si="4"/>
        <v>-23747.77587931462</v>
      </c>
      <c r="EF10" s="5">
        <f t="shared" si="4"/>
        <v>-24570.297663628971</v>
      </c>
      <c r="EG10" s="5">
        <f t="shared" si="4"/>
        <v>-23499.268300828669</v>
      </c>
      <c r="EH10" s="5">
        <f t="shared" si="4"/>
        <v>-25243.717411957128</v>
      </c>
      <c r="EI10" s="5">
        <f t="shared" si="4"/>
        <v>-23252.9369159661</v>
      </c>
      <c r="EJ10" s="5">
        <f t="shared" si="4"/>
        <v>-24053.724924090271</v>
      </c>
      <c r="EK10" s="5">
        <f t="shared" si="4"/>
        <v>-23008.767872430621</v>
      </c>
      <c r="EL10" s="5">
        <f t="shared" si="4"/>
        <v>-23800.926457392648</v>
      </c>
      <c r="EM10" s="5">
        <f t="shared" si="4"/>
        <v>-22762.797617528671</v>
      </c>
      <c r="EN10" s="5">
        <f t="shared" si="4"/>
        <v>-22648.50480584714</v>
      </c>
      <c r="EO10" s="5">
        <f t="shared" si="4"/>
        <v>-24329.01045898192</v>
      </c>
      <c r="EP10" s="4">
        <f t="shared" si="4"/>
        <v>-22409.663805802062</v>
      </c>
      <c r="EQ10" s="5">
        <f t="shared" si="4"/>
        <v>-23180.660543891259</v>
      </c>
      <c r="ER10" s="5">
        <f t="shared" si="4"/>
        <v>-23059.854474161351</v>
      </c>
      <c r="ES10" s="5">
        <f t="shared" si="4"/>
        <v>-22053.439027341909</v>
      </c>
      <c r="ET10" s="5">
        <f t="shared" si="4"/>
        <v>-23689.24027409848</v>
      </c>
      <c r="EU10" s="4">
        <f t="shared" si="4"/>
        <v>-20947.079882660029</v>
      </c>
      <c r="EV10" s="5">
        <f t="shared" si="4"/>
        <v>-23438.134351314951</v>
      </c>
      <c r="EW10" s="5">
        <f t="shared" si="4"/>
        <v>-21588.390548793061</v>
      </c>
      <c r="EX10" s="5">
        <f t="shared" si="4"/>
        <v>-21471.54364790989</v>
      </c>
      <c r="EY10" s="5">
        <f t="shared" si="4"/>
        <v>-22209.437719215221</v>
      </c>
      <c r="EZ10" s="5">
        <f t="shared" si="4"/>
        <v>-20400.600417172271</v>
      </c>
      <c r="FA10" s="5">
        <f t="shared" si="4"/>
        <v>-21980.730326165602</v>
      </c>
      <c r="FB10" s="5">
        <f t="shared" si="4"/>
        <v>-21865.200109108271</v>
      </c>
      <c r="FC10" s="5">
        <f t="shared" si="4"/>
        <v>-21746.355984887989</v>
      </c>
      <c r="FD10" s="5">
        <f t="shared" si="4"/>
        <v>-20799.86884051665</v>
      </c>
      <c r="FE10" s="5">
        <f t="shared" si="4"/>
        <v>-21514.088313877292</v>
      </c>
      <c r="FF10" s="5">
        <f t="shared" si="4"/>
        <v>-22219.809382409421</v>
      </c>
      <c r="FG10" s="5">
        <f t="shared" ref="FG10:FV10" si="5">SUM(FG3:FG9)</f>
        <v>-19646.68915891066</v>
      </c>
      <c r="FH10" s="5">
        <f t="shared" si="5"/>
        <v>-21981.88021568258</v>
      </c>
      <c r="FI10" s="4">
        <f t="shared" si="5"/>
        <v>-20245.97768071288</v>
      </c>
      <c r="FJ10" s="5">
        <f t="shared" si="5"/>
        <v>-20135.279815003702</v>
      </c>
      <c r="FK10" s="5">
        <f t="shared" si="5"/>
        <v>-20826.096607894458</v>
      </c>
      <c r="FL10" s="5">
        <f t="shared" si="5"/>
        <v>-19128.966646204812</v>
      </c>
      <c r="FM10" s="5">
        <f t="shared" si="5"/>
        <v>-20609.459085623679</v>
      </c>
      <c r="FN10" s="5">
        <f t="shared" si="5"/>
        <v>-20500.03601745284</v>
      </c>
      <c r="FO10" s="5">
        <f t="shared" si="5"/>
        <v>-20387.481350942599</v>
      </c>
      <c r="FP10" s="4">
        <f t="shared" si="5"/>
        <v>-19499.091329144951</v>
      </c>
      <c r="FQ10" s="5">
        <f t="shared" si="5"/>
        <v>-20167.526718551879</v>
      </c>
      <c r="FR10" s="5">
        <f t="shared" si="5"/>
        <v>-20056.51737574306</v>
      </c>
      <c r="FS10" s="5">
        <f t="shared" si="5"/>
        <v>-19182.289764272798</v>
      </c>
      <c r="FT10" s="5">
        <f t="shared" si="5"/>
        <v>-20602.648897256811</v>
      </c>
      <c r="FU10" s="5">
        <f t="shared" si="5"/>
        <v>-14075.7371294357</v>
      </c>
      <c r="FV10" s="5">
        <f t="shared" si="5"/>
        <v>-15164.4997676526</v>
      </c>
      <c r="FW10" s="5">
        <f>SUM(FW3:FW9)</f>
        <v>7153106.2341774255</v>
      </c>
    </row>
    <row r="11" spans="1:179" x14ac:dyDescent="0.2">
      <c r="E11" t="s">
        <v>40</v>
      </c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>
        <v>-6960.1008109382701</v>
      </c>
      <c r="M15" s="4">
        <v>-17013.77459934814</v>
      </c>
      <c r="N15" s="5">
        <v>-11725.475540949876</v>
      </c>
      <c r="O15" s="5">
        <v>-51193.954353830894</v>
      </c>
      <c r="P15" s="5">
        <v>25996.414285084338</v>
      </c>
      <c r="Q15" s="5">
        <v>44163.288407985332</v>
      </c>
      <c r="R15" s="4">
        <v>29098.494165214124</v>
      </c>
      <c r="S15" s="5">
        <v>56512.040723002247</v>
      </c>
      <c r="T15" s="5">
        <v>22727.7119009784</v>
      </c>
      <c r="U15" s="5">
        <v>23801.657631610749</v>
      </c>
      <c r="V15" s="5">
        <v>25998.550614073949</v>
      </c>
      <c r="W15">
        <v>-62196.248456334819</v>
      </c>
      <c r="X15">
        <v>-54426.570807076532</v>
      </c>
      <c r="Y15" s="5">
        <v>-61682.500642556894</v>
      </c>
      <c r="Z15" s="5">
        <v>623.12383897143002</v>
      </c>
      <c r="AA15" s="5">
        <v>31271.320507545421</v>
      </c>
      <c r="AB15" s="5">
        <v>30376.110622740329</v>
      </c>
      <c r="AC15" s="5">
        <v>-65477.32332877646</v>
      </c>
      <c r="AD15" s="5">
        <v>-62001.073937767018</v>
      </c>
      <c r="AE15" s="5">
        <v>-66478.221532952884</v>
      </c>
      <c r="AF15">
        <v>-56364.401833047777</v>
      </c>
      <c r="AG15">
        <v>-57524.735048497307</v>
      </c>
      <c r="AH15">
        <v>-61526.765431406377</v>
      </c>
      <c r="AI15" s="5">
        <v>30158.80158926926</v>
      </c>
      <c r="AJ15" s="5">
        <v>26366.086447866921</v>
      </c>
      <c r="AK15" s="5">
        <v>29885.890816205309</v>
      </c>
      <c r="AL15" s="5">
        <v>81272.646708270404</v>
      </c>
      <c r="AM15" s="5">
        <v>116419.3551240886</v>
      </c>
      <c r="AN15" s="5">
        <v>113038.81528519838</v>
      </c>
      <c r="AO15" s="5">
        <v>24098.573817642649</v>
      </c>
      <c r="AP15" s="4">
        <v>24015.506144038591</v>
      </c>
      <c r="AQ15" s="5">
        <v>23324.031725868139</v>
      </c>
      <c r="AR15" s="5">
        <v>27602.263327135079</v>
      </c>
      <c r="AS15" s="5">
        <v>29348.035763452099</v>
      </c>
      <c r="AT15" s="5">
        <v>28503.151086447429</v>
      </c>
      <c r="AU15" s="4">
        <v>-5402.7448933417299</v>
      </c>
      <c r="AV15" s="5">
        <v>-5120.8785597816996</v>
      </c>
      <c r="AW15" s="5">
        <v>-5096.9241180582203</v>
      </c>
      <c r="AX15" s="5">
        <v>45712.82646292865</v>
      </c>
      <c r="AY15" s="5">
        <v>79943.0877150327</v>
      </c>
      <c r="AZ15" s="5">
        <v>70285.570790532904</v>
      </c>
      <c r="BA15" s="5">
        <v>-10366.204568367801</v>
      </c>
      <c r="BB15" s="5">
        <v>-10153.98326617016</v>
      </c>
      <c r="BC15" s="5">
        <v>-8574.1763856012531</v>
      </c>
      <c r="BD15" s="5">
        <v>-4029.9852887613602</v>
      </c>
      <c r="BE15" s="5">
        <v>-4227.6972767505504</v>
      </c>
      <c r="BF15" s="5">
        <v>-10765.153926118892</v>
      </c>
      <c r="BG15" s="5">
        <v>-4015.6222237093698</v>
      </c>
      <c r="BH15" s="5">
        <v>-3358.9552077074568</v>
      </c>
      <c r="BI15" s="5">
        <v>-3628.8665633198229</v>
      </c>
      <c r="BJ15" s="5">
        <v>43897.135722028186</v>
      </c>
      <c r="BK15" s="5">
        <v>75837.996877354264</v>
      </c>
      <c r="BL15" s="5">
        <v>66712.744562193155</v>
      </c>
      <c r="BM15" s="5">
        <v>-9226.0592352396307</v>
      </c>
      <c r="BN15" s="5">
        <v>-7993.1484124171284</v>
      </c>
      <c r="BO15" s="5">
        <v>-1972.9947419515461</v>
      </c>
      <c r="BP15" s="4">
        <v>2146.8821413220799</v>
      </c>
      <c r="BQ15" s="5">
        <v>1429.174101053517</v>
      </c>
      <c r="BR15" s="5">
        <v>1422.4349551738489</v>
      </c>
      <c r="BS15" s="4">
        <v>-30998.071161486449</v>
      </c>
      <c r="BT15" s="5">
        <v>-25831.280425529385</v>
      </c>
      <c r="BU15" s="5">
        <v>-27840.02307011115</v>
      </c>
      <c r="BV15" s="5">
        <v>18991.146495536486</v>
      </c>
      <c r="BW15" s="5">
        <v>55923.686549891951</v>
      </c>
      <c r="BX15" s="5">
        <v>51571.928226438038</v>
      </c>
      <c r="BY15" s="5">
        <v>-22017.691603146272</v>
      </c>
      <c r="BZ15" s="4">
        <v>-31225.034663619335</v>
      </c>
      <c r="CA15" s="5">
        <v>-31863.989065779911</v>
      </c>
      <c r="CB15" s="5">
        <v>19848.79444499443</v>
      </c>
      <c r="CC15" s="5">
        <v>19173.008425465228</v>
      </c>
      <c r="CD15" s="4">
        <v>20502.689713297848</v>
      </c>
      <c r="CE15" s="5">
        <v>22108.732186140369</v>
      </c>
      <c r="CF15" s="4">
        <v>19319.958195288269</v>
      </c>
      <c r="CG15" s="5">
        <v>20819.209042007991</v>
      </c>
      <c r="CH15" s="5">
        <v>21177.04077601586</v>
      </c>
      <c r="CI15" s="5">
        <v>21658.751055197568</v>
      </c>
      <c r="CJ15" s="5">
        <v>19970.433872660658</v>
      </c>
      <c r="CK15" s="4">
        <v>22477.41558808192</v>
      </c>
      <c r="CL15" s="5">
        <v>20277.339547024731</v>
      </c>
      <c r="CM15" s="5">
        <v>21723.710800170789</v>
      </c>
      <c r="CN15" s="5">
        <v>20127.811719309571</v>
      </c>
      <c r="CO15" s="5">
        <v>20470.570845120561</v>
      </c>
      <c r="CP15" s="5">
        <v>21886.9350695016</v>
      </c>
      <c r="CQ15" s="5">
        <v>20757.42975891009</v>
      </c>
      <c r="CR15" s="5">
        <v>18640.293874564253</v>
      </c>
      <c r="CS15" s="5">
        <v>20547.463653212581</v>
      </c>
      <c r="CT15" s="5">
        <v>18885.154354496186</v>
      </c>
      <c r="CU15" s="5">
        <v>20336.13373917096</v>
      </c>
      <c r="CV15" s="5">
        <v>19739.292175062881</v>
      </c>
      <c r="CW15" s="5">
        <v>20126.36657782134</v>
      </c>
      <c r="CX15" s="5">
        <v>20020.36139902896</v>
      </c>
      <c r="CY15" s="5">
        <v>19432.350005826789</v>
      </c>
      <c r="CZ15" s="4">
        <v>18906.864898471005</v>
      </c>
      <c r="DA15" s="5">
        <v>20192.275210575011</v>
      </c>
      <c r="DB15" s="5">
        <v>19607.081962220622</v>
      </c>
      <c r="DC15" s="5">
        <v>19503.05756206327</v>
      </c>
      <c r="DD15" s="5">
        <v>17042.438435436678</v>
      </c>
      <c r="DE15" s="5">
        <v>19306.180039449999</v>
      </c>
      <c r="DF15" s="5">
        <v>17742.707483459326</v>
      </c>
      <c r="DG15" s="5">
        <v>20036.057691701179</v>
      </c>
      <c r="DH15" s="5">
        <v>17614.717863221555</v>
      </c>
      <c r="DI15" s="5">
        <v>18903.656784950035</v>
      </c>
      <c r="DJ15" s="5">
        <v>18802.356969198354</v>
      </c>
      <c r="DK15" s="5">
        <v>18248.49001723215</v>
      </c>
      <c r="DL15" s="5">
        <v>17753.380837593413</v>
      </c>
      <c r="DM15" s="5">
        <v>18958.677431734581</v>
      </c>
      <c r="DN15" s="5">
        <v>18407.537167089205</v>
      </c>
      <c r="DO15" s="5">
        <v>24254.236413258961</v>
      </c>
      <c r="DP15" s="4">
        <v>20206.721652736269</v>
      </c>
      <c r="DQ15" s="5">
        <v>21772.142725895359</v>
      </c>
      <c r="DR15" s="5">
        <v>21033.192742897852</v>
      </c>
      <c r="DS15" s="5">
        <v>23749.667317623476</v>
      </c>
      <c r="DT15" s="5">
        <v>20877.677734954897</v>
      </c>
      <c r="DU15" s="5">
        <v>22403.314336427375</v>
      </c>
      <c r="DV15" s="5">
        <v>22281.20602777243</v>
      </c>
      <c r="DW15" s="5">
        <v>22523.887383753081</v>
      </c>
      <c r="DX15" s="5">
        <v>23030.798602127928</v>
      </c>
      <c r="DY15" s="5">
        <v>22282.112052691518</v>
      </c>
      <c r="DZ15" s="5">
        <v>22713.981045763499</v>
      </c>
      <c r="FW15" s="5">
        <v>1498377.5193603933</v>
      </c>
    </row>
    <row r="16" spans="1:179" x14ac:dyDescent="0.2">
      <c r="A16">
        <v>2</v>
      </c>
      <c r="B16" t="s">
        <v>34</v>
      </c>
      <c r="G16" s="4"/>
      <c r="H16" s="5"/>
      <c r="I16" s="5"/>
      <c r="J16" s="4"/>
      <c r="K16" s="5"/>
      <c r="L16" s="5">
        <v>-2356.8443694095604</v>
      </c>
      <c r="M16" s="5">
        <v>4057.3748091959869</v>
      </c>
      <c r="N16" s="5">
        <v>-11767.228773280438</v>
      </c>
      <c r="O16" s="5">
        <v>-11853.834395919948</v>
      </c>
      <c r="P16" s="4">
        <v>-10944.424465261996</v>
      </c>
      <c r="Q16" s="5">
        <v>-13592.758707990142</v>
      </c>
      <c r="R16" s="4">
        <v>-12272.181385060599</v>
      </c>
      <c r="S16" s="5">
        <v>-13168.061945785057</v>
      </c>
      <c r="T16" s="5">
        <v>4128.5149865742751</v>
      </c>
      <c r="U16" s="4">
        <v>4030.6654853343121</v>
      </c>
      <c r="V16" s="5">
        <v>4309.9133966782483</v>
      </c>
      <c r="W16" s="5">
        <v>35057.156640438188</v>
      </c>
      <c r="X16" s="5">
        <v>30496.419693679421</v>
      </c>
      <c r="Y16" s="5">
        <v>34431.495751751121</v>
      </c>
      <c r="Z16" s="5">
        <v>31717.536604316148</v>
      </c>
      <c r="AA16" s="5">
        <v>34499.904049138539</v>
      </c>
      <c r="AB16" s="5">
        <v>33211.63917168371</v>
      </c>
      <c r="AC16" s="4">
        <v>34185.381949825802</v>
      </c>
      <c r="AD16" s="5">
        <v>32293.971661111249</v>
      </c>
      <c r="AE16" s="5">
        <v>34398.43059774283</v>
      </c>
      <c r="AF16" s="5">
        <v>32283.673896756311</v>
      </c>
      <c r="AG16" s="4">
        <v>32710.923254728561</v>
      </c>
      <c r="AH16" s="5">
        <v>34774.122199027792</v>
      </c>
      <c r="AI16" s="5">
        <v>31867.106335805231</v>
      </c>
      <c r="AJ16" s="5">
        <v>27863.490365237129</v>
      </c>
      <c r="AK16" s="5">
        <v>31581.560307759089</v>
      </c>
      <c r="AL16" s="5">
        <v>28992.102034964781</v>
      </c>
      <c r="AM16" s="5">
        <v>31468.153774571801</v>
      </c>
      <c r="AN16" s="5">
        <v>30753.615775724978</v>
      </c>
      <c r="AO16" s="5">
        <v>31052.860031513319</v>
      </c>
      <c r="AP16" s="4">
        <v>30870.367269615759</v>
      </c>
      <c r="AQ16" s="5">
        <v>29971.711594646491</v>
      </c>
      <c r="AR16" s="5">
        <v>29307.12949403204</v>
      </c>
      <c r="AS16" s="5">
        <v>31245.565983308079</v>
      </c>
      <c r="AT16" s="5">
        <v>30351.879055338912</v>
      </c>
      <c r="AU16" s="5">
        <v>-4720.6831905996696</v>
      </c>
      <c r="AV16" s="5">
        <v>-4442.8183177413302</v>
      </c>
      <c r="AW16" s="5">
        <v>-4436.1038188648199</v>
      </c>
      <c r="AX16" s="5">
        <v>-4255.43987216193</v>
      </c>
      <c r="AY16" s="5">
        <v>-4250.8856682967098</v>
      </c>
      <c r="AZ16" s="5">
        <v>-3644.0754162419198</v>
      </c>
      <c r="BA16" s="4">
        <v>-4409.78165211339</v>
      </c>
      <c r="BB16" s="5">
        <v>-4495.8637578499602</v>
      </c>
      <c r="BC16" s="5">
        <v>-4384.8619932656102</v>
      </c>
      <c r="BD16" s="5">
        <v>-4198.6663332237404</v>
      </c>
      <c r="BE16" s="5">
        <v>-10621.71462249403</v>
      </c>
      <c r="BF16" s="5">
        <v>-10786.442592854981</v>
      </c>
      <c r="BG16" s="5">
        <v>-11491.379128446601</v>
      </c>
      <c r="BH16" s="5">
        <v>-9545.9792126948905</v>
      </c>
      <c r="BI16" s="5">
        <v>-10312.68274779702</v>
      </c>
      <c r="BJ16" s="5">
        <v>-9825.0127097230597</v>
      </c>
      <c r="BK16" s="5">
        <v>-10325.00198865188</v>
      </c>
      <c r="BL16" s="5">
        <v>-9080.8200834870404</v>
      </c>
      <c r="BM16" s="5">
        <v>-10776.643040437441</v>
      </c>
      <c r="BN16" s="5">
        <v>-10007.007377805159</v>
      </c>
      <c r="BO16" s="5">
        <v>-10224.11870818635</v>
      </c>
      <c r="BP16" s="5">
        <v>-10014.260697291729</v>
      </c>
      <c r="BQ16" s="5">
        <v>-9749.5227048646193</v>
      </c>
      <c r="BR16" s="5">
        <v>-9851.7470443892398</v>
      </c>
      <c r="BS16" s="5">
        <v>-10772.78510107273</v>
      </c>
      <c r="BT16" s="5">
        <v>-8941.0237414605399</v>
      </c>
      <c r="BU16" s="5">
        <v>-9665.5816953176709</v>
      </c>
      <c r="BV16" s="5">
        <v>-9565.5693655682808</v>
      </c>
      <c r="BW16" s="5">
        <v>-9309.9632101178704</v>
      </c>
      <c r="BX16">
        <v>-6903.4839147969897</v>
      </c>
      <c r="BY16">
        <v>-8266.6086030918996</v>
      </c>
      <c r="BZ16" s="5">
        <v>-7786.0162179270701</v>
      </c>
      <c r="CA16" s="5">
        <v>-7957.8749728495104</v>
      </c>
      <c r="CB16" s="5">
        <v>-7649.30014742613</v>
      </c>
      <c r="CC16" s="5">
        <v>-7445.2189075947899</v>
      </c>
      <c r="CD16" s="5">
        <v>-7715.4050107429202</v>
      </c>
      <c r="CE16" s="5">
        <v>-37128.36431362958</v>
      </c>
      <c r="CF16" s="5">
        <v>-32394.702695155542</v>
      </c>
      <c r="CG16" s="5">
        <v>-34937.041318425618</v>
      </c>
      <c r="CH16" s="4">
        <v>-35290.947141577279</v>
      </c>
      <c r="CI16" s="5">
        <v>-35676.422190220772</v>
      </c>
      <c r="CJ16" s="4">
        <v>-32788.465465598332</v>
      </c>
      <c r="CK16" s="4">
        <v>-37343.883702924883</v>
      </c>
      <c r="CL16" s="5">
        <v>-33989.52523761167</v>
      </c>
      <c r="CM16" s="5">
        <v>-36394.123359026809</v>
      </c>
      <c r="CN16" s="5">
        <v>-33401.577648970997</v>
      </c>
      <c r="CO16" s="5">
        <v>-33935.640176648289</v>
      </c>
      <c r="CP16" s="5">
        <v>-36060.57009238789</v>
      </c>
      <c r="CQ16" s="5">
        <v>-34852.411316740021</v>
      </c>
      <c r="CR16" s="5">
        <v>-31252.106082939721</v>
      </c>
      <c r="CS16" s="5">
        <v>-34447.069545404418</v>
      </c>
      <c r="CT16" s="4">
        <v>-31531.98107849792</v>
      </c>
      <c r="CU16" s="5">
        <v>-33514.530207658099</v>
      </c>
      <c r="CV16" s="5">
        <v>-32272.74213928276</v>
      </c>
      <c r="CW16" s="5">
        <v>-33511.501644504948</v>
      </c>
      <c r="CX16" s="4">
        <v>-33521.52334316451</v>
      </c>
      <c r="CY16" s="5">
        <v>-32577.029387239931</v>
      </c>
      <c r="CZ16" s="5">
        <v>-31377.429160227992</v>
      </c>
      <c r="DA16" s="5">
        <v>-33379.462936601099</v>
      </c>
      <c r="DB16" s="5">
        <v>-32430.40963548706</v>
      </c>
      <c r="DC16" s="5">
        <v>-32738.395790946841</v>
      </c>
      <c r="DD16" s="5">
        <v>-28560.884033263119</v>
      </c>
      <c r="DE16" s="5">
        <v>-32355.33311487866</v>
      </c>
      <c r="DF16" s="5">
        <v>-29617.187131480689</v>
      </c>
      <c r="DG16" s="5">
        <v>-32888.882676852307</v>
      </c>
      <c r="DH16" s="5">
        <v>-28969.519640795599</v>
      </c>
      <c r="DI16" s="5">
        <v>-31470.859912139189</v>
      </c>
      <c r="DJ16" s="5">
        <v>-31474.024344815982</v>
      </c>
      <c r="DK16" s="5">
        <v>-30585.610747648039</v>
      </c>
      <c r="DL16" s="5">
        <v>-29459.50713995946</v>
      </c>
      <c r="DM16" s="5">
        <v>-31338.011131737461</v>
      </c>
      <c r="DN16" s="5">
        <v>-30447.738809318231</v>
      </c>
      <c r="DO16" s="5">
        <v>-22093.883658856521</v>
      </c>
      <c r="DP16" s="5">
        <v>-18378.681358587011</v>
      </c>
      <c r="DQ16" s="5">
        <v>-19827.63915793255</v>
      </c>
      <c r="DR16" s="4">
        <v>-19024.016111979799</v>
      </c>
      <c r="DS16" s="5">
        <v>-20974.17816403677</v>
      </c>
      <c r="DT16" s="5">
        <v>-18491.424954664111</v>
      </c>
      <c r="DU16" s="5">
        <v>-20187.014659069839</v>
      </c>
      <c r="DV16" s="5">
        <v>-20234.715905219258</v>
      </c>
      <c r="DW16" s="5">
        <v>-19674.456616216939</v>
      </c>
      <c r="DX16" s="5">
        <v>-19756.13811482444</v>
      </c>
      <c r="DY16" s="5">
        <v>-19160.737799488368</v>
      </c>
      <c r="DZ16" s="5">
        <v>-19468.9216519646</v>
      </c>
      <c r="EA16" s="5">
        <v>-20708.56451122557</v>
      </c>
      <c r="EB16" s="5">
        <v>-17227.081607271692</v>
      </c>
      <c r="EC16" s="4">
        <v>-18587.62927988264</v>
      </c>
      <c r="ED16" s="5">
        <v>-17837.302852810441</v>
      </c>
      <c r="EE16" s="5">
        <v>-19682.554204126049</v>
      </c>
      <c r="EF16" s="5">
        <v>-17356.227334841882</v>
      </c>
      <c r="EG16" s="5">
        <v>-19792.241535564081</v>
      </c>
      <c r="EH16" s="4">
        <v>-18080.9752287138</v>
      </c>
      <c r="EI16" s="5">
        <v>-18457.282213300619</v>
      </c>
      <c r="EJ16" s="5">
        <v>-18538.59897431119</v>
      </c>
      <c r="EK16" s="5">
        <v>-17984.445691333662</v>
      </c>
      <c r="EL16" s="5">
        <v>-18278.921297407425</v>
      </c>
      <c r="EM16" s="5">
        <v>-19432.559815339529</v>
      </c>
      <c r="EN16" s="4">
        <v>-16615.746426194721</v>
      </c>
      <c r="EO16" s="5">
        <v>-17438.96499707202</v>
      </c>
      <c r="EP16" s="5">
        <v>-17560.545780570821</v>
      </c>
      <c r="EQ16" s="5">
        <v>-17726.046818486466</v>
      </c>
      <c r="ER16" s="5">
        <v>-16296.953435856474</v>
      </c>
      <c r="ES16" s="5">
        <v>-18568.625892739899</v>
      </c>
      <c r="ET16" s="5">
        <v>-16960.48256100103</v>
      </c>
      <c r="EU16" s="5">
        <v>-18148.470374175009</v>
      </c>
      <c r="EV16" s="5">
        <v>-16605.487654109329</v>
      </c>
      <c r="EW16" s="5">
        <v>-16872.235559701778</v>
      </c>
      <c r="EX16" s="5">
        <v>-17894.597325674142</v>
      </c>
      <c r="EY16" s="5">
        <v>-17394.09227700315</v>
      </c>
      <c r="EZ16" s="5">
        <v>-15156.047576859261</v>
      </c>
      <c r="FA16" s="5">
        <v>-17163.693462702111</v>
      </c>
      <c r="FB16" s="5">
        <v>-15693.05512057526</v>
      </c>
      <c r="FC16" s="5">
        <v>-16647.915150062356</v>
      </c>
      <c r="FD16" s="4">
        <v>-16024.495556569529</v>
      </c>
      <c r="FE16" s="5">
        <v>-16659.685078198683</v>
      </c>
      <c r="FF16" s="5">
        <v>-15900.987728668961</v>
      </c>
      <c r="FG16" s="5">
        <v>-17012.327959642091</v>
      </c>
      <c r="FH16" s="5">
        <v>-15570.413435435443</v>
      </c>
      <c r="FI16" s="5">
        <v>-15820.034413491485</v>
      </c>
      <c r="FJ16" s="5">
        <v>-16782.184407213121</v>
      </c>
      <c r="FK16" s="5">
        <v>-16301.219146649641</v>
      </c>
      <c r="FL16" s="5">
        <v>-14201.978903711921</v>
      </c>
      <c r="FM16" s="5">
        <v>-16081.23962192824</v>
      </c>
      <c r="FN16" s="5">
        <v>-14707.109284806196</v>
      </c>
      <c r="FO16" s="5">
        <v>-15613.848525526466</v>
      </c>
      <c r="FP16" s="5">
        <v>-15032.675530039531</v>
      </c>
      <c r="FQ16" s="5">
        <v>-15613.003248427043</v>
      </c>
      <c r="FR16" s="5">
        <v>-15632.06068539716</v>
      </c>
      <c r="FS16" s="5">
        <v>-15203.97607226802</v>
      </c>
      <c r="FT16" s="5">
        <v>-14590.68314212642</v>
      </c>
      <c r="FU16" s="5">
        <v>-11872.514010042431</v>
      </c>
      <c r="FV16" s="5">
        <v>-11556.925884026919</v>
      </c>
      <c r="FW16" s="5">
        <v>-1807944.9414793416</v>
      </c>
    </row>
    <row r="17" spans="1:179" x14ac:dyDescent="0.2">
      <c r="A17">
        <v>3</v>
      </c>
      <c r="B17" t="s">
        <v>4</v>
      </c>
      <c r="G17" s="5"/>
      <c r="H17" s="5"/>
      <c r="I17" s="5"/>
      <c r="J17" s="5"/>
      <c r="K17" s="5"/>
      <c r="L17" s="5">
        <v>-6364.0877590341697</v>
      </c>
      <c r="M17" s="5">
        <v>6478.954123498509</v>
      </c>
      <c r="N17" s="5">
        <v>5023.4088529786004</v>
      </c>
      <c r="O17" s="5">
        <v>-3544.70804699975</v>
      </c>
      <c r="P17" s="5">
        <v>-24359.065199727462</v>
      </c>
      <c r="Q17" s="5">
        <v>-1010.49557368323</v>
      </c>
      <c r="R17" s="5">
        <v>-16631.037913478769</v>
      </c>
      <c r="S17" s="5">
        <v>-5843.7121204211198</v>
      </c>
      <c r="T17" s="4">
        <v>-6021.8209158157097</v>
      </c>
      <c r="U17" s="5">
        <v>-1231.1017285897201</v>
      </c>
      <c r="V17" s="5">
        <v>4912.0008466353702</v>
      </c>
      <c r="W17" s="5">
        <v>2171.59773379846</v>
      </c>
      <c r="X17" s="5">
        <v>810.31281744218995</v>
      </c>
      <c r="Y17" s="5">
        <v>-8.4769690853899995</v>
      </c>
      <c r="Z17" s="5">
        <v>4819.3823459301802</v>
      </c>
      <c r="AA17" s="5">
        <v>3663.71985061945</v>
      </c>
      <c r="AB17" s="5">
        <v>2667.5554547431202</v>
      </c>
      <c r="AC17" s="5">
        <v>16975.979341847269</v>
      </c>
      <c r="AD17" s="5">
        <v>21534.915745814418</v>
      </c>
      <c r="AE17" s="5">
        <v>23086.768219667239</v>
      </c>
      <c r="AF17" s="5">
        <v>24838.604103406618</v>
      </c>
      <c r="AG17" s="5">
        <v>36034.481392392991</v>
      </c>
      <c r="AH17" s="5">
        <v>42910.81297703171</v>
      </c>
      <c r="AI17" s="5">
        <v>-28046.321036275429</v>
      </c>
      <c r="AJ17" s="5">
        <v>-24262.448532690341</v>
      </c>
      <c r="AK17" s="4">
        <v>-24283.99275893722</v>
      </c>
      <c r="AL17" s="5">
        <v>-23945.455582042461</v>
      </c>
      <c r="AM17" s="5">
        <v>-26377.958774891631</v>
      </c>
      <c r="AN17" s="5">
        <v>-26458.387288378821</v>
      </c>
      <c r="AO17" s="5">
        <v>-29577.896799235761</v>
      </c>
      <c r="AP17" s="5">
        <v>-29148.89526222966</v>
      </c>
      <c r="AQ17" s="5">
        <v>-17475.239141341161</v>
      </c>
      <c r="AR17" s="4">
        <v>-15930.21394172365</v>
      </c>
      <c r="AS17" s="5">
        <v>-15577.80856447915</v>
      </c>
      <c r="AT17" s="5">
        <v>-12049.789194875</v>
      </c>
      <c r="AU17" s="5">
        <v>-19240.279974612658</v>
      </c>
      <c r="AV17" s="5">
        <v>-17689.22934397107</v>
      </c>
      <c r="AW17" s="5">
        <v>-18127.738223359411</v>
      </c>
      <c r="AX17" s="5">
        <v>-11426.768715452041</v>
      </c>
      <c r="AY17" s="5">
        <v>-12909.00288373996</v>
      </c>
      <c r="AZ17" s="4">
        <v>-11101.11692359478</v>
      </c>
      <c r="BA17" s="5">
        <v>-11647.313066286921</v>
      </c>
      <c r="BB17" s="5">
        <v>-11050.41909351229</v>
      </c>
      <c r="BC17" s="4">
        <v>-10728.983804476969</v>
      </c>
      <c r="BD17" s="5">
        <v>-10975.70316804197</v>
      </c>
      <c r="BE17" s="5">
        <v>-10364.52377336421</v>
      </c>
      <c r="BF17" s="5">
        <v>-10570.028355322551</v>
      </c>
      <c r="BG17" s="5">
        <v>-8547.8195101644305</v>
      </c>
      <c r="BH17" s="5">
        <v>-7123.5315753445102</v>
      </c>
      <c r="BI17" s="5">
        <v>-7678.0540983344399</v>
      </c>
      <c r="BJ17" s="5">
        <v>-7419.9409360169402</v>
      </c>
      <c r="BK17" s="5">
        <v>-8381.0647681471</v>
      </c>
      <c r="BL17" s="5">
        <v>-7607.6457672299302</v>
      </c>
      <c r="BM17" s="5">
        <v>-6691.0468159113698</v>
      </c>
      <c r="BN17" s="5">
        <v>-6037.4282647853897</v>
      </c>
      <c r="BO17" s="5">
        <v>-6161.3310111093997</v>
      </c>
      <c r="BP17" s="5">
        <v>-6301.8518613407996</v>
      </c>
      <c r="BQ17" s="4">
        <v>-6098.6802305444799</v>
      </c>
      <c r="BR17" s="5">
        <v>-6218.6114804004301</v>
      </c>
      <c r="BS17" s="5">
        <v>6488.14830351819</v>
      </c>
      <c r="BT17" s="4">
        <v>5406.6969972903398</v>
      </c>
      <c r="BU17" s="5">
        <v>5594.0574370190398</v>
      </c>
      <c r="BV17" s="5">
        <v>5928.1642515819703</v>
      </c>
      <c r="BW17" s="5">
        <v>6063.9270867589803</v>
      </c>
      <c r="BX17" s="5">
        <v>5592.0564573240199</v>
      </c>
      <c r="BY17" s="4">
        <v>6295.0041523909804</v>
      </c>
      <c r="BZ17" s="5">
        <v>5679.7106825642804</v>
      </c>
      <c r="CA17" s="5">
        <v>5795.9339688702203</v>
      </c>
      <c r="CB17" s="5">
        <v>5927.7847441890499</v>
      </c>
      <c r="CC17" s="5">
        <v>5736.3775152199796</v>
      </c>
      <c r="CD17" s="5">
        <v>6134.2052151130702</v>
      </c>
      <c r="CE17">
        <v>5818.0874174053697</v>
      </c>
      <c r="CF17">
        <v>5084.19952507587</v>
      </c>
      <c r="CG17">
        <v>5259.5896527178083</v>
      </c>
      <c r="CH17">
        <v>5572.9054673725896</v>
      </c>
      <c r="CI17">
        <v>5699.67133031515</v>
      </c>
      <c r="CJ17">
        <v>5255.3773349106996</v>
      </c>
      <c r="CK17">
        <v>5915.1093652847303</v>
      </c>
      <c r="CL17">
        <v>5336.1419860591304</v>
      </c>
      <c r="CM17">
        <v>5716.7660000449396</v>
      </c>
      <c r="CN17">
        <v>5296.79255771304</v>
      </c>
      <c r="CO17">
        <v>5386.9923276633099</v>
      </c>
      <c r="CP17">
        <v>5759.7197551319996</v>
      </c>
      <c r="CQ17">
        <v>5462.4815155026599</v>
      </c>
      <c r="CR17">
        <v>4905.3404933063803</v>
      </c>
      <c r="CS17">
        <v>5190.9381860747626</v>
      </c>
      <c r="CT17">
        <v>4969.7774617095201</v>
      </c>
      <c r="CU17">
        <v>5351.6141418870902</v>
      </c>
      <c r="CV17">
        <v>4986.7685494895832</v>
      </c>
      <c r="CW17">
        <v>5296.4122573214099</v>
      </c>
      <c r="CX17">
        <v>5268.5161576392002</v>
      </c>
      <c r="CY17">
        <v>5113.7763173228304</v>
      </c>
      <c r="CZ17">
        <v>4975.4907627555303</v>
      </c>
      <c r="DA17">
        <v>5313.75663436184</v>
      </c>
      <c r="DB17">
        <v>5159.7584111106798</v>
      </c>
      <c r="DC17">
        <v>5132.38356896403</v>
      </c>
      <c r="DD17">
        <v>4484.8522198517603</v>
      </c>
      <c r="DE17">
        <v>5080.5736945921099</v>
      </c>
      <c r="DF17">
        <v>4669.1335482787699</v>
      </c>
      <c r="DG17">
        <v>5272.6467609739902</v>
      </c>
      <c r="DH17">
        <v>4635.4520692688302</v>
      </c>
      <c r="DI17">
        <v>4974.6465223552696</v>
      </c>
      <c r="DJ17">
        <v>4947.9886761048301</v>
      </c>
      <c r="DK17">
        <v>4802.2342150610903</v>
      </c>
      <c r="DL17">
        <v>4671.9423256824803</v>
      </c>
      <c r="DM17">
        <v>4989.1256399301501</v>
      </c>
      <c r="DN17">
        <v>4844.0887281813702</v>
      </c>
      <c r="DO17">
        <v>5052.9659194289497</v>
      </c>
      <c r="DP17">
        <v>4209.7336776533903</v>
      </c>
      <c r="DQ17">
        <v>4535.8630678948703</v>
      </c>
      <c r="DR17">
        <v>4381.9151547703896</v>
      </c>
      <c r="DS17">
        <v>4947.84735783822</v>
      </c>
      <c r="DT17">
        <v>4349.5161947822698</v>
      </c>
      <c r="DU17">
        <v>4667.3571534223702</v>
      </c>
      <c r="DV17">
        <v>4641.9179224525897</v>
      </c>
      <c r="DW17">
        <v>4504.7774767506198</v>
      </c>
      <c r="DX17">
        <v>4606.1597204255904</v>
      </c>
      <c r="DY17">
        <v>4456.4224105383</v>
      </c>
      <c r="DZ17">
        <v>4542.7962091526997</v>
      </c>
      <c r="FW17" s="5">
        <v>-70178.142288822361</v>
      </c>
    </row>
    <row r="18" spans="1:179" x14ac:dyDescent="0.2">
      <c r="A18">
        <v>4</v>
      </c>
      <c r="B18" t="s">
        <v>41</v>
      </c>
      <c r="G18" s="5"/>
      <c r="H18" s="5"/>
      <c r="I18" s="5"/>
      <c r="J18" s="5"/>
      <c r="L18" s="5">
        <v>-15.745223055606999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>
        <v>-15.745223055606999</v>
      </c>
    </row>
    <row r="19" spans="1:179" x14ac:dyDescent="0.2">
      <c r="A19">
        <v>5</v>
      </c>
      <c r="B19" t="s">
        <v>6</v>
      </c>
      <c r="G19" s="4"/>
      <c r="H19" s="5"/>
      <c r="I19" s="5"/>
      <c r="J19" s="5"/>
      <c r="K19" s="5"/>
      <c r="L19" s="5">
        <v>18292.579613181308</v>
      </c>
      <c r="M19" s="5">
        <v>35438.909972452311</v>
      </c>
      <c r="N19" s="5">
        <v>113023.93958209846</v>
      </c>
      <c r="O19" s="5">
        <v>113747.92389760578</v>
      </c>
      <c r="P19" s="5">
        <v>103181.89095934774</v>
      </c>
      <c r="Q19" s="5">
        <v>58369.288366593391</v>
      </c>
      <c r="R19" s="5">
        <v>51209.697274791251</v>
      </c>
      <c r="S19" s="4">
        <v>57586.433281138183</v>
      </c>
      <c r="T19" s="5">
        <v>83256.369159564667</v>
      </c>
      <c r="U19" s="5">
        <v>87202.118898813307</v>
      </c>
      <c r="V19" s="5">
        <v>96983.328302300302</v>
      </c>
      <c r="W19" s="5">
        <v>13944.963754973041</v>
      </c>
      <c r="X19" s="5">
        <v>10616.177898126733</v>
      </c>
      <c r="Y19" s="4">
        <v>11978.023696009479</v>
      </c>
      <c r="Z19" s="5">
        <v>31436.76090474808</v>
      </c>
      <c r="AA19" s="5">
        <v>32901.788654026379</v>
      </c>
      <c r="AB19" s="5">
        <v>31336.624411559285</v>
      </c>
      <c r="AC19" s="5">
        <v>24087.888746264125</v>
      </c>
      <c r="AD19" s="5">
        <v>22234.761308016376</v>
      </c>
      <c r="AE19" s="5">
        <v>23900.997246760111</v>
      </c>
      <c r="AF19" s="5">
        <v>30759.269709404514</v>
      </c>
      <c r="AG19" s="5">
        <v>32468.74426497778</v>
      </c>
      <c r="AH19" s="5">
        <v>35393.274999973706</v>
      </c>
      <c r="AI19" s="5">
        <v>-3010.584687955904</v>
      </c>
      <c r="AJ19" s="5">
        <v>-3148.1903942628751</v>
      </c>
      <c r="AK19" s="5">
        <v>-3860.9460865555156</v>
      </c>
      <c r="AL19" s="5">
        <v>2877.6403638821994</v>
      </c>
      <c r="AM19" s="5">
        <v>2172.869192361843</v>
      </c>
      <c r="AN19" s="5">
        <v>1519.1561896196561</v>
      </c>
      <c r="AO19" s="5">
        <v>2123.7073433680648</v>
      </c>
      <c r="AP19" s="5">
        <v>1827.8585253427459</v>
      </c>
      <c r="AQ19" s="5">
        <v>1553.129284067481</v>
      </c>
      <c r="AR19" s="5">
        <v>2888.8735983997408</v>
      </c>
      <c r="AS19" s="5">
        <v>4240.4205359436628</v>
      </c>
      <c r="AT19" s="5">
        <v>5828.6281427326912</v>
      </c>
      <c r="AU19" s="5">
        <v>6078.6881868752016</v>
      </c>
      <c r="AV19" s="5">
        <v>5755.4737117290388</v>
      </c>
      <c r="AW19" s="5">
        <v>5201.7642678513666</v>
      </c>
      <c r="AX19" s="4">
        <v>11858.288853655342</v>
      </c>
      <c r="AY19" s="5">
        <v>13052.13850414726</v>
      </c>
      <c r="AZ19" s="5">
        <v>11454.043689049515</v>
      </c>
      <c r="BA19" s="5">
        <v>13109.633595296234</v>
      </c>
      <c r="BB19" s="5">
        <v>13044.572861162678</v>
      </c>
      <c r="BC19" s="5">
        <v>12717.551801035916</v>
      </c>
      <c r="BD19" s="5">
        <v>13036.798997375416</v>
      </c>
      <c r="BE19" s="5">
        <v>12618.643276949782</v>
      </c>
      <c r="BF19" s="5">
        <v>12895.322126872958</v>
      </c>
      <c r="BG19" s="5">
        <v>20349.207379625579</v>
      </c>
      <c r="BH19" s="5">
        <v>16958.502963896331</v>
      </c>
      <c r="BI19" s="5">
        <v>18278.616751162448</v>
      </c>
      <c r="BJ19" s="5">
        <v>17640.145842913989</v>
      </c>
      <c r="BK19" s="5">
        <v>19870.944237524211</v>
      </c>
      <c r="BL19" s="5">
        <v>17449.754161164747</v>
      </c>
      <c r="BM19" s="5">
        <v>19644.513443442847</v>
      </c>
      <c r="BN19" s="5">
        <v>17725.599743066479</v>
      </c>
      <c r="BO19" s="5">
        <v>18138.744352295758</v>
      </c>
      <c r="BP19" s="4">
        <v>18577.694494029092</v>
      </c>
      <c r="BQ19" s="5">
        <v>17978.749350605503</v>
      </c>
      <c r="BR19" s="5">
        <v>18357.248792337097</v>
      </c>
      <c r="BS19" s="5">
        <v>19145.642619739341</v>
      </c>
      <c r="BT19" s="5">
        <v>15955.659776614657</v>
      </c>
      <c r="BU19" s="5">
        <v>17196.834077598582</v>
      </c>
      <c r="BV19" s="5">
        <v>17704.457700278486</v>
      </c>
      <c r="BW19" s="5">
        <v>18055.416571930815</v>
      </c>
      <c r="BX19" s="5">
        <v>16627.583864944063</v>
      </c>
      <c r="BY19" s="5">
        <v>18712.474969811807</v>
      </c>
      <c r="BZ19" s="5">
        <v>16888.534080240606</v>
      </c>
      <c r="CA19" s="5">
        <v>17283.228225517774</v>
      </c>
      <c r="CB19" s="5">
        <v>17703.179962551883</v>
      </c>
      <c r="CC19" s="5">
        <v>17131.520474690828</v>
      </c>
      <c r="CD19" s="5">
        <v>18346.580280048678</v>
      </c>
      <c r="CE19" s="5">
        <v>-46.647962685550702</v>
      </c>
      <c r="CF19" s="5">
        <v>-40.764032076159303</v>
      </c>
      <c r="CG19" s="4">
        <v>-43.935123400324798</v>
      </c>
      <c r="CH19" s="5">
        <v>-67.024268224258606</v>
      </c>
      <c r="CI19" s="5">
        <v>-114.248709518266</v>
      </c>
      <c r="CJ19" s="5">
        <v>-126.36859467077301</v>
      </c>
      <c r="CK19" s="5">
        <v>-142.282049114697</v>
      </c>
      <c r="CL19" s="5">
        <v>-128.28956752742201</v>
      </c>
      <c r="CM19" s="5">
        <v>-91.706870355933304</v>
      </c>
      <c r="CN19" s="5">
        <v>-63.705544521047898</v>
      </c>
      <c r="CO19" s="5">
        <v>-64.790731658848799</v>
      </c>
      <c r="CP19" s="5">
        <v>-46.174587079854597</v>
      </c>
      <c r="CQ19" s="5">
        <v>-43.797345840894401</v>
      </c>
      <c r="CR19" s="5">
        <v>-39.328996335807801</v>
      </c>
      <c r="CS19" s="5">
        <v>-43.353060009153502</v>
      </c>
      <c r="CT19" s="5">
        <v>-59.768824612944201</v>
      </c>
      <c r="CU19" s="4">
        <v>-107.286828374295</v>
      </c>
      <c r="CV19" s="5">
        <v>-124.9236838042</v>
      </c>
      <c r="CW19" s="5">
        <v>-127.39541172193699</v>
      </c>
      <c r="CX19" s="5">
        <v>-126.703250004076</v>
      </c>
      <c r="CY19" s="5">
        <v>-82.002158010884301</v>
      </c>
      <c r="CZ19" s="5">
        <v>-59.8387026252948</v>
      </c>
      <c r="DA19" s="5">
        <v>-63.928999337194497</v>
      </c>
      <c r="DB19" s="4">
        <v>-41.363067238304701</v>
      </c>
      <c r="DC19" s="5">
        <v>-41.157866894019499</v>
      </c>
      <c r="DD19" s="5">
        <v>-35.96526607309</v>
      </c>
      <c r="DE19" s="4">
        <v>-40.735653866366398</v>
      </c>
      <c r="DF19" s="5">
        <v>-56.155315596048297</v>
      </c>
      <c r="DG19" s="4">
        <v>-105.726374339429</v>
      </c>
      <c r="DH19" s="5">
        <v>-111.481911883846</v>
      </c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>
        <v>1694621.2201403019</v>
      </c>
    </row>
    <row r="20" spans="1:179" x14ac:dyDescent="0.2">
      <c r="A20">
        <v>6</v>
      </c>
      <c r="B20" t="s">
        <v>35</v>
      </c>
      <c r="G20" s="5"/>
      <c r="H20" s="5"/>
      <c r="I20" s="5"/>
      <c r="J20" s="5"/>
      <c r="L20" s="5">
        <v>20286.549293523251</v>
      </c>
      <c r="M20" s="5">
        <v>26016.950046683534</v>
      </c>
      <c r="N20" s="5">
        <v>23396.567485948628</v>
      </c>
      <c r="O20" s="5">
        <v>23857.565926171297</v>
      </c>
      <c r="P20" s="5">
        <v>13317.857662020255</v>
      </c>
      <c r="Q20" s="5">
        <v>2027.058867411703</v>
      </c>
      <c r="R20" s="5">
        <v>932.75454088277718</v>
      </c>
      <c r="S20" s="5">
        <v>2044.1860719841909</v>
      </c>
      <c r="T20" s="5">
        <v>5857.0969777666214</v>
      </c>
      <c r="U20" s="5">
        <v>4967.6772247055469</v>
      </c>
      <c r="V20" s="5">
        <v>4035.737349001035</v>
      </c>
      <c r="W20" s="5">
        <v>-14786.924027110788</v>
      </c>
      <c r="X20" s="5">
        <v>-10101.460055248428</v>
      </c>
      <c r="Y20" s="5">
        <v>-10003.941092149162</v>
      </c>
      <c r="Z20" s="5">
        <v>-9173.8478188778445</v>
      </c>
      <c r="AA20" s="5">
        <v>-9979.2184574868206</v>
      </c>
      <c r="AB20" s="5">
        <v>-9604.4435473892827</v>
      </c>
      <c r="AC20" s="5">
        <v>-8313.9417670597595</v>
      </c>
      <c r="AD20" s="5">
        <v>-7929.979416755089</v>
      </c>
      <c r="AE20" s="5">
        <v>-8440.7780239382191</v>
      </c>
      <c r="AF20" s="5">
        <v>-7826.8479415166694</v>
      </c>
      <c r="AG20" s="5">
        <v>-7966.0963258889169</v>
      </c>
      <c r="AH20" s="5">
        <v>-8523.1496456494424</v>
      </c>
      <c r="AI20">
        <v>5645.8272282468488</v>
      </c>
      <c r="AJ20">
        <v>5039.4874404143029</v>
      </c>
      <c r="AK20">
        <v>5624.3188956059803</v>
      </c>
      <c r="AL20">
        <v>5198.7259636489925</v>
      </c>
      <c r="AM20">
        <v>5513.6372741774394</v>
      </c>
      <c r="AN20">
        <v>5439.0801419676081</v>
      </c>
      <c r="AO20">
        <v>5519.4476004841399</v>
      </c>
      <c r="AP20">
        <v>5435.7475940811819</v>
      </c>
      <c r="AQ20">
        <v>5333.8837930076543</v>
      </c>
      <c r="AR20">
        <v>5191.945055181247</v>
      </c>
      <c r="AS20">
        <v>5546.9616751489393</v>
      </c>
      <c r="AT20">
        <v>5388.6311414866213</v>
      </c>
      <c r="AU20">
        <v>201.67042676070301</v>
      </c>
      <c r="AV20">
        <v>296.70719870956799</v>
      </c>
      <c r="AW20">
        <v>216.45097978107901</v>
      </c>
      <c r="AX20">
        <v>234.64768739961599</v>
      </c>
      <c r="AY20">
        <v>178.84359502781899</v>
      </c>
      <c r="AZ20">
        <v>233.22940864043599</v>
      </c>
      <c r="BA20">
        <v>223.04350300506101</v>
      </c>
      <c r="BB20">
        <v>168.13264630842301</v>
      </c>
      <c r="BC20">
        <v>215.57619552876201</v>
      </c>
      <c r="BD20">
        <v>220.321094762972</v>
      </c>
      <c r="BE20">
        <v>213.44669007072699</v>
      </c>
      <c r="BF20">
        <v>217.67066285290099</v>
      </c>
      <c r="BG20">
        <v>-6693.908883937057</v>
      </c>
      <c r="BH20">
        <v>-5486.416125902454</v>
      </c>
      <c r="BI20">
        <v>-5987.9609608636829</v>
      </c>
      <c r="BJ20">
        <v>-5762.7716143824719</v>
      </c>
      <c r="BK20">
        <v>-6590.4211229805996</v>
      </c>
      <c r="BL20">
        <v>-5723.739043103631</v>
      </c>
      <c r="BM20">
        <v>-6470.8158703600193</v>
      </c>
      <c r="BN20">
        <v>-5886.8215097277798</v>
      </c>
      <c r="BO20">
        <v>-5958.346781776032</v>
      </c>
      <c r="BP20">
        <v>-6094.242366665082</v>
      </c>
      <c r="BQ20">
        <v>-5897.7679737011267</v>
      </c>
      <c r="BR20">
        <v>-6013.5509157285514</v>
      </c>
      <c r="BS20" s="5">
        <v>-19276.70383492429</v>
      </c>
      <c r="BT20" s="5">
        <v>-15976.941189817071</v>
      </c>
      <c r="BU20" s="4">
        <v>-17289.451169430366</v>
      </c>
      <c r="BV20" s="5">
        <v>-17565.607327018432</v>
      </c>
      <c r="BW20" s="5">
        <v>-18040.625121787765</v>
      </c>
      <c r="BX20" s="5">
        <v>-16569.26851988017</v>
      </c>
      <c r="BY20" s="5">
        <v>-12382.628883079122</v>
      </c>
      <c r="BZ20" s="5">
        <v>-11217.752431972942</v>
      </c>
      <c r="CA20" s="5">
        <v>-11401.029635833293</v>
      </c>
      <c r="CB20" s="5">
        <v>-11660.29666405543</v>
      </c>
      <c r="CC20" s="4">
        <v>-11283.790408312649</v>
      </c>
      <c r="CD20" s="5">
        <v>-12066.243650126067</v>
      </c>
      <c r="CE20" s="5">
        <v>-6401.1869509747148</v>
      </c>
      <c r="CF20" s="5">
        <v>-5512.2218618755032</v>
      </c>
      <c r="CG20" s="5">
        <v>-6005.9607023849467</v>
      </c>
      <c r="CH20" s="5">
        <v>-6086.7581904252593</v>
      </c>
      <c r="CI20" s="5">
        <v>-6293.7646198101329</v>
      </c>
      <c r="CJ20" s="5">
        <v>-5739.7902811486647</v>
      </c>
      <c r="CK20" s="5">
        <v>-6484.2375617434573</v>
      </c>
      <c r="CL20" s="4">
        <v>-5892.0634453446664</v>
      </c>
      <c r="CM20" s="5">
        <v>-6267.0072221805603</v>
      </c>
      <c r="CN20" s="5">
        <v>-5806.4369138814436</v>
      </c>
      <c r="CO20" s="5">
        <v>-5905.3181809340804</v>
      </c>
      <c r="CP20" s="5">
        <v>-6313.8148000902547</v>
      </c>
      <c r="CQ20" s="5">
        <v>-6009.9483385138201</v>
      </c>
      <c r="CR20" s="5">
        <v>-5318.2949548323722</v>
      </c>
      <c r="CS20" s="5">
        <v>-5927.4639972710329</v>
      </c>
      <c r="CT20" s="5">
        <v>-5428.005117075435</v>
      </c>
      <c r="CU20" s="5">
        <v>-5909.5056494334449</v>
      </c>
      <c r="CV20" s="5">
        <v>-5673.4246936343507</v>
      </c>
      <c r="CW20" s="5">
        <v>-5805.9939042091382</v>
      </c>
      <c r="CX20" s="5">
        <v>-5817.563574323528</v>
      </c>
      <c r="CY20" s="4">
        <v>-5605.7892653881754</v>
      </c>
      <c r="CZ20" s="5">
        <v>-5454.2003837578786</v>
      </c>
      <c r="DA20" s="5">
        <v>-5825.1886290594157</v>
      </c>
      <c r="DB20" s="5">
        <v>-5892.1873578182622</v>
      </c>
      <c r="DC20" s="5">
        <v>-5646.8569051392133</v>
      </c>
      <c r="DD20" s="5">
        <v>-4862.4875136191949</v>
      </c>
      <c r="DE20" s="5">
        <v>-5569.4015409884869</v>
      </c>
      <c r="DF20" s="5">
        <v>-5099.6576345151398</v>
      </c>
      <c r="DG20" s="5">
        <v>-5822.4239075390387</v>
      </c>
      <c r="DH20" s="5">
        <v>-5062.799398156908</v>
      </c>
      <c r="DI20" s="5">
        <v>-5440.6417138518054</v>
      </c>
      <c r="DJ20" s="5">
        <v>-5463.6514041222381</v>
      </c>
      <c r="DK20" s="4">
        <v>-5264.2905645503579</v>
      </c>
      <c r="DL20" s="5">
        <v>-5121.5420150638229</v>
      </c>
      <c r="DM20" s="5">
        <v>-5469.1672158383517</v>
      </c>
      <c r="DN20" s="5">
        <v>-4844.0887281813702</v>
      </c>
      <c r="FW20" s="5">
        <v>-370753.42992371507</v>
      </c>
    </row>
    <row r="21" spans="1:179" x14ac:dyDescent="0.2">
      <c r="A21">
        <v>7</v>
      </c>
      <c r="B21" t="s">
        <v>5</v>
      </c>
      <c r="K21" s="5"/>
      <c r="L21" s="4">
        <v>303.17506514899799</v>
      </c>
      <c r="M21" s="5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FW21" s="5">
        <v>303.17506514899799</v>
      </c>
    </row>
    <row r="22" spans="1:179" x14ac:dyDescent="0.2">
      <c r="B22" t="s">
        <v>8</v>
      </c>
      <c r="C22">
        <f t="shared" ref="C22:AH22" si="6">SUM(C15:C21)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 s="5">
        <f t="shared" si="6"/>
        <v>0</v>
      </c>
      <c r="H22" s="5">
        <f t="shared" si="6"/>
        <v>0</v>
      </c>
      <c r="I22" s="4">
        <f t="shared" si="6"/>
        <v>0</v>
      </c>
      <c r="J22" s="5">
        <f t="shared" si="6"/>
        <v>0</v>
      </c>
      <c r="K22" s="5">
        <f t="shared" si="6"/>
        <v>0</v>
      </c>
      <c r="L22" s="5">
        <f t="shared" si="6"/>
        <v>23185.525809415947</v>
      </c>
      <c r="M22" s="5">
        <f t="shared" si="6"/>
        <v>54978.414352482199</v>
      </c>
      <c r="N22" s="5">
        <f t="shared" si="6"/>
        <v>117951.21160679539</v>
      </c>
      <c r="O22" s="5">
        <f t="shared" si="6"/>
        <v>71012.993027026489</v>
      </c>
      <c r="P22" s="5">
        <f t="shared" si="6"/>
        <v>107192.67324146288</v>
      </c>
      <c r="Q22" s="5">
        <f t="shared" si="6"/>
        <v>89956.381360317057</v>
      </c>
      <c r="R22" s="5">
        <f t="shared" si="6"/>
        <v>52337.726682348781</v>
      </c>
      <c r="S22" s="5">
        <f t="shared" si="6"/>
        <v>97130.886009918453</v>
      </c>
      <c r="T22" s="5">
        <f t="shared" si="6"/>
        <v>109947.87210906825</v>
      </c>
      <c r="U22" s="5">
        <f t="shared" si="6"/>
        <v>118771.0175118742</v>
      </c>
      <c r="V22" s="5">
        <f t="shared" si="6"/>
        <v>136239.53050868888</v>
      </c>
      <c r="W22" s="5">
        <f t="shared" si="6"/>
        <v>-25809.454354235917</v>
      </c>
      <c r="X22" s="5">
        <f t="shared" si="6"/>
        <v>-22605.120453076615</v>
      </c>
      <c r="Y22" s="5">
        <f t="shared" si="6"/>
        <v>-25285.399256030847</v>
      </c>
      <c r="Z22" s="5">
        <f t="shared" si="6"/>
        <v>59422.955875087988</v>
      </c>
      <c r="AA22" s="5">
        <f t="shared" si="6"/>
        <v>92357.514603842967</v>
      </c>
      <c r="AB22" s="5">
        <f t="shared" si="6"/>
        <v>87987.48611333716</v>
      </c>
      <c r="AC22" s="5">
        <f t="shared" si="6"/>
        <v>1457.9849421009767</v>
      </c>
      <c r="AD22" s="5">
        <f t="shared" si="6"/>
        <v>6132.5953604199358</v>
      </c>
      <c r="AE22" s="5">
        <f t="shared" si="6"/>
        <v>6467.1965072790772</v>
      </c>
      <c r="AF22" s="5">
        <f t="shared" si="6"/>
        <v>23690.297935002996</v>
      </c>
      <c r="AG22" s="5">
        <f t="shared" si="6"/>
        <v>35723.317537713105</v>
      </c>
      <c r="AH22" s="4">
        <f t="shared" si="6"/>
        <v>43028.295098977389</v>
      </c>
      <c r="AI22" s="4">
        <f t="shared" ref="AI22:BN22" si="7">SUM(AI15:AI21)</f>
        <v>36614.829429090008</v>
      </c>
      <c r="AJ22" s="5">
        <f t="shared" si="7"/>
        <v>31858.425326565142</v>
      </c>
      <c r="AK22" s="4">
        <f t="shared" si="7"/>
        <v>38946.831174077648</v>
      </c>
      <c r="AL22" s="5">
        <f t="shared" si="7"/>
        <v>94395.659488723919</v>
      </c>
      <c r="AM22" s="5">
        <f t="shared" si="7"/>
        <v>129196.05659030806</v>
      </c>
      <c r="AN22" s="5">
        <f t="shared" si="7"/>
        <v>124292.2801041318</v>
      </c>
      <c r="AO22" s="5">
        <f t="shared" si="7"/>
        <v>33216.691993772409</v>
      </c>
      <c r="AP22" s="5">
        <f t="shared" si="7"/>
        <v>33000.584270848616</v>
      </c>
      <c r="AQ22">
        <f t="shared" si="7"/>
        <v>42707.517256248604</v>
      </c>
      <c r="AR22" s="5">
        <f t="shared" si="7"/>
        <v>49059.997533024456</v>
      </c>
      <c r="AS22" s="5">
        <f t="shared" si="7"/>
        <v>54803.175393373625</v>
      </c>
      <c r="AT22" s="5">
        <f t="shared" si="7"/>
        <v>58022.500231130645</v>
      </c>
      <c r="AU22" s="5">
        <f t="shared" si="7"/>
        <v>-23083.349444918153</v>
      </c>
      <c r="AV22" s="5">
        <f t="shared" si="7"/>
        <v>-21200.745311055492</v>
      </c>
      <c r="AW22" s="5">
        <f t="shared" si="7"/>
        <v>-22242.550912650007</v>
      </c>
      <c r="AX22" s="5">
        <f t="shared" si="7"/>
        <v>42123.55441636964</v>
      </c>
      <c r="AY22" s="5">
        <f t="shared" si="7"/>
        <v>76014.181262171114</v>
      </c>
      <c r="AZ22" s="5">
        <f t="shared" si="7"/>
        <v>67227.651548386144</v>
      </c>
      <c r="BA22" s="5">
        <f t="shared" si="7"/>
        <v>-13090.622188466814</v>
      </c>
      <c r="BB22" s="5">
        <f t="shared" si="7"/>
        <v>-12487.560610061309</v>
      </c>
      <c r="BC22" s="5">
        <f t="shared" si="7"/>
        <v>-10754.894186779156</v>
      </c>
      <c r="BD22" s="5">
        <f t="shared" si="7"/>
        <v>-5947.2346978886835</v>
      </c>
      <c r="BE22" s="5">
        <f t="shared" si="7"/>
        <v>-12381.845705588281</v>
      </c>
      <c r="BF22">
        <f t="shared" si="7"/>
        <v>-19008.632084570563</v>
      </c>
      <c r="BG22" s="5">
        <f t="shared" si="7"/>
        <v>-10399.522366631878</v>
      </c>
      <c r="BH22" s="5">
        <f t="shared" si="7"/>
        <v>-8556.379157752981</v>
      </c>
      <c r="BI22" s="5">
        <f t="shared" si="7"/>
        <v>-9328.9476191525173</v>
      </c>
      <c r="BJ22" s="5">
        <f t="shared" si="7"/>
        <v>38529.5563048197</v>
      </c>
      <c r="BK22" s="5">
        <f t="shared" si="7"/>
        <v>70412.453235098903</v>
      </c>
      <c r="BL22" s="4">
        <f t="shared" si="7"/>
        <v>61750.293829537302</v>
      </c>
      <c r="BM22" s="5">
        <f t="shared" si="7"/>
        <v>-13520.051518505614</v>
      </c>
      <c r="BN22" s="5">
        <f t="shared" si="7"/>
        <v>-12198.805821668979</v>
      </c>
      <c r="BO22" s="5">
        <f t="shared" ref="BO22:CT22" si="8">SUM(BO15:BO21)</f>
        <v>-6178.0468907275681</v>
      </c>
      <c r="BP22" s="5">
        <f t="shared" si="8"/>
        <v>-1685.7782899464391</v>
      </c>
      <c r="BQ22" s="5">
        <f t="shared" si="8"/>
        <v>-2338.0474574512054</v>
      </c>
      <c r="BR22" s="5">
        <f t="shared" si="8"/>
        <v>-2304.2256930072754</v>
      </c>
      <c r="BS22" s="5">
        <f t="shared" si="8"/>
        <v>-35413.769174225941</v>
      </c>
      <c r="BT22" s="5">
        <f t="shared" si="8"/>
        <v>-29386.888582902</v>
      </c>
      <c r="BU22" s="4">
        <f t="shared" si="8"/>
        <v>-32004.164420241563</v>
      </c>
      <c r="BV22" s="5">
        <f t="shared" si="8"/>
        <v>15492.591754810226</v>
      </c>
      <c r="BW22" s="5">
        <f t="shared" si="8"/>
        <v>52692.441876676115</v>
      </c>
      <c r="BX22" s="5">
        <f t="shared" si="8"/>
        <v>50318.816114028967</v>
      </c>
      <c r="BY22" s="5">
        <f t="shared" si="8"/>
        <v>-17659.449967114502</v>
      </c>
      <c r="BZ22" s="5">
        <f t="shared" si="8"/>
        <v>-27660.558550714464</v>
      </c>
      <c r="CA22" s="5">
        <f t="shared" si="8"/>
        <v>-28143.731480074715</v>
      </c>
      <c r="CB22" s="5">
        <f t="shared" si="8"/>
        <v>24170.162340253803</v>
      </c>
      <c r="CC22" s="5">
        <f t="shared" si="8"/>
        <v>23311.897099468595</v>
      </c>
      <c r="CD22" s="5">
        <f t="shared" si="8"/>
        <v>25201.826547590608</v>
      </c>
      <c r="CE22" s="5">
        <f t="shared" si="8"/>
        <v>-15649.379623744106</v>
      </c>
      <c r="CF22" s="5">
        <f t="shared" si="8"/>
        <v>-13543.530868743066</v>
      </c>
      <c r="CG22" s="5">
        <f t="shared" si="8"/>
        <v>-14908.13844948509</v>
      </c>
      <c r="CH22" s="5">
        <f t="shared" si="8"/>
        <v>-14694.783356838347</v>
      </c>
      <c r="CI22" s="5">
        <f t="shared" si="8"/>
        <v>-14726.013134036453</v>
      </c>
      <c r="CJ22" s="5">
        <f t="shared" si="8"/>
        <v>-13428.813133846412</v>
      </c>
      <c r="CK22" s="5">
        <f t="shared" si="8"/>
        <v>-15577.878360416387</v>
      </c>
      <c r="CL22" s="5">
        <f t="shared" si="8"/>
        <v>-14396.396717399897</v>
      </c>
      <c r="CM22" s="5">
        <f t="shared" si="8"/>
        <v>-15312.360651347573</v>
      </c>
      <c r="CN22" s="5">
        <f t="shared" si="8"/>
        <v>-13847.115830350878</v>
      </c>
      <c r="CO22" s="5">
        <f t="shared" si="8"/>
        <v>-14048.185916457347</v>
      </c>
      <c r="CP22" s="5">
        <f t="shared" si="8"/>
        <v>-14773.904654924401</v>
      </c>
      <c r="CQ22" s="5">
        <f t="shared" si="8"/>
        <v>-14686.245726681987</v>
      </c>
      <c r="CR22" s="5">
        <f t="shared" si="8"/>
        <v>-13064.095666237266</v>
      </c>
      <c r="CS22" s="4">
        <f t="shared" si="8"/>
        <v>-14679.48476339726</v>
      </c>
      <c r="CT22" s="5">
        <f t="shared" si="8"/>
        <v>-13164.823203980593</v>
      </c>
      <c r="CU22" s="4">
        <f t="shared" ref="CU22:DZ22" si="9">SUM(CU15:CU21)</f>
        <v>-13843.574804407788</v>
      </c>
      <c r="CV22" s="5">
        <f t="shared" si="9"/>
        <v>-13345.029792168847</v>
      </c>
      <c r="CW22" s="4">
        <f t="shared" si="9"/>
        <v>-14022.112125293272</v>
      </c>
      <c r="CX22" s="5">
        <f t="shared" si="9"/>
        <v>-14176.912610823954</v>
      </c>
      <c r="CY22" s="5">
        <f t="shared" si="9"/>
        <v>-13718.694487489371</v>
      </c>
      <c r="CZ22" s="5">
        <f t="shared" si="9"/>
        <v>-13009.11258538463</v>
      </c>
      <c r="DA22" s="5">
        <f t="shared" si="9"/>
        <v>-13762.548720060859</v>
      </c>
      <c r="DB22" s="5">
        <f t="shared" si="9"/>
        <v>-13597.119687212326</v>
      </c>
      <c r="DC22" s="5">
        <f t="shared" si="9"/>
        <v>-13790.969431952773</v>
      </c>
      <c r="DD22" s="5">
        <f t="shared" si="9"/>
        <v>-11932.046157666966</v>
      </c>
      <c r="DE22" s="5">
        <f t="shared" si="9"/>
        <v>-13578.716575691404</v>
      </c>
      <c r="DF22" s="5">
        <f t="shared" si="9"/>
        <v>-12361.159049853781</v>
      </c>
      <c r="DG22" s="5">
        <f t="shared" si="9"/>
        <v>-13508.328506055605</v>
      </c>
      <c r="DH22" s="5">
        <f t="shared" si="9"/>
        <v>-11893.631018345968</v>
      </c>
      <c r="DI22" s="5">
        <f t="shared" si="9"/>
        <v>-13033.198318685689</v>
      </c>
      <c r="DJ22" s="5">
        <f t="shared" si="9"/>
        <v>-13187.330103635035</v>
      </c>
      <c r="DK22" s="5">
        <f t="shared" si="9"/>
        <v>-12799.177079905156</v>
      </c>
      <c r="DL22" s="5">
        <f t="shared" si="9"/>
        <v>-12155.725991747389</v>
      </c>
      <c r="DM22" s="5">
        <f t="shared" si="9"/>
        <v>-12859.375275911083</v>
      </c>
      <c r="DN22" s="5">
        <f t="shared" si="9"/>
        <v>-12040.201642229025</v>
      </c>
      <c r="DO22" s="5">
        <f t="shared" si="9"/>
        <v>7213.3186738313898</v>
      </c>
      <c r="DP22">
        <f t="shared" si="9"/>
        <v>6037.7739718026478</v>
      </c>
      <c r="DQ22">
        <f t="shared" si="9"/>
        <v>6480.3666358576793</v>
      </c>
      <c r="DR22">
        <f t="shared" si="9"/>
        <v>6391.0917856884425</v>
      </c>
      <c r="DS22">
        <f t="shared" si="9"/>
        <v>7723.3365114249264</v>
      </c>
      <c r="DT22">
        <f t="shared" si="9"/>
        <v>6735.768975073056</v>
      </c>
      <c r="DU22">
        <f t="shared" si="9"/>
        <v>6883.6568307799062</v>
      </c>
      <c r="DV22">
        <f t="shared" si="9"/>
        <v>6688.4080450057618</v>
      </c>
      <c r="DW22">
        <f t="shared" si="9"/>
        <v>7354.2082442867613</v>
      </c>
      <c r="DX22" s="5">
        <f t="shared" si="9"/>
        <v>7880.8202077290789</v>
      </c>
      <c r="DY22" s="5">
        <f t="shared" si="9"/>
        <v>7577.7966637414502</v>
      </c>
      <c r="DZ22">
        <f t="shared" si="9"/>
        <v>7787.8556029515994</v>
      </c>
      <c r="EA22" s="5">
        <f t="shared" ref="EA22:FF22" si="10">SUM(EA15:EA21)</f>
        <v>-20708.56451122557</v>
      </c>
      <c r="EB22" s="5">
        <f t="shared" si="10"/>
        <v>-17227.081607271692</v>
      </c>
      <c r="EC22" s="4">
        <f t="shared" si="10"/>
        <v>-18587.62927988264</v>
      </c>
      <c r="ED22" s="5">
        <f t="shared" si="10"/>
        <v>-17837.302852810441</v>
      </c>
      <c r="EE22" s="5">
        <f t="shared" si="10"/>
        <v>-19682.554204126049</v>
      </c>
      <c r="EF22" s="5">
        <f t="shared" si="10"/>
        <v>-17356.227334841882</v>
      </c>
      <c r="EG22" s="5">
        <f t="shared" si="10"/>
        <v>-19792.241535564081</v>
      </c>
      <c r="EH22" s="4">
        <f t="shared" si="10"/>
        <v>-18080.9752287138</v>
      </c>
      <c r="EI22" s="5">
        <f t="shared" si="10"/>
        <v>-18457.282213300619</v>
      </c>
      <c r="EJ22" s="5">
        <f t="shared" si="10"/>
        <v>-18538.59897431119</v>
      </c>
      <c r="EK22" s="5">
        <f t="shared" si="10"/>
        <v>-17984.445691333662</v>
      </c>
      <c r="EL22" s="5">
        <f t="shared" si="10"/>
        <v>-18278.921297407425</v>
      </c>
      <c r="EM22" s="5">
        <f t="shared" si="10"/>
        <v>-19432.559815339529</v>
      </c>
      <c r="EN22" s="4">
        <f t="shared" si="10"/>
        <v>-16615.746426194721</v>
      </c>
      <c r="EO22" s="5">
        <f t="shared" si="10"/>
        <v>-17438.96499707202</v>
      </c>
      <c r="EP22" s="5">
        <f t="shared" si="10"/>
        <v>-17560.545780570821</v>
      </c>
      <c r="EQ22" s="5">
        <f t="shared" si="10"/>
        <v>-17726.046818486466</v>
      </c>
      <c r="ER22" s="5">
        <f t="shared" si="10"/>
        <v>-16296.953435856474</v>
      </c>
      <c r="ES22" s="5">
        <f t="shared" si="10"/>
        <v>-18568.625892739899</v>
      </c>
      <c r="ET22" s="5">
        <f t="shared" si="10"/>
        <v>-16960.48256100103</v>
      </c>
      <c r="EU22" s="5">
        <f t="shared" si="10"/>
        <v>-18148.470374175009</v>
      </c>
      <c r="EV22" s="5">
        <f t="shared" si="10"/>
        <v>-16605.487654109329</v>
      </c>
      <c r="EW22" s="5">
        <f t="shared" si="10"/>
        <v>-16872.235559701778</v>
      </c>
      <c r="EX22" s="5">
        <f t="shared" si="10"/>
        <v>-17894.597325674142</v>
      </c>
      <c r="EY22" s="5">
        <f t="shared" si="10"/>
        <v>-17394.09227700315</v>
      </c>
      <c r="EZ22" s="5">
        <f t="shared" si="10"/>
        <v>-15156.047576859261</v>
      </c>
      <c r="FA22" s="5">
        <f t="shared" si="10"/>
        <v>-17163.693462702111</v>
      </c>
      <c r="FB22" s="5">
        <f t="shared" si="10"/>
        <v>-15693.05512057526</v>
      </c>
      <c r="FC22" s="5">
        <f t="shared" si="10"/>
        <v>-16647.915150062356</v>
      </c>
      <c r="FD22" s="4">
        <f t="shared" si="10"/>
        <v>-16024.495556569529</v>
      </c>
      <c r="FE22" s="5">
        <f t="shared" si="10"/>
        <v>-16659.685078198683</v>
      </c>
      <c r="FF22" s="5">
        <f t="shared" si="10"/>
        <v>-15900.987728668961</v>
      </c>
      <c r="FG22" s="5">
        <f t="shared" ref="FG22:FV22" si="11">SUM(FG15:FG21)</f>
        <v>-17012.327959642091</v>
      </c>
      <c r="FH22" s="5">
        <f t="shared" si="11"/>
        <v>-15570.413435435443</v>
      </c>
      <c r="FI22" s="5">
        <f t="shared" si="11"/>
        <v>-15820.034413491485</v>
      </c>
      <c r="FJ22" s="5">
        <f t="shared" si="11"/>
        <v>-16782.184407213121</v>
      </c>
      <c r="FK22" s="5">
        <f t="shared" si="11"/>
        <v>-16301.219146649641</v>
      </c>
      <c r="FL22" s="5">
        <f t="shared" si="11"/>
        <v>-14201.978903711921</v>
      </c>
      <c r="FM22" s="5">
        <f t="shared" si="11"/>
        <v>-16081.23962192824</v>
      </c>
      <c r="FN22" s="5">
        <f t="shared" si="11"/>
        <v>-14707.109284806196</v>
      </c>
      <c r="FO22" s="5">
        <f t="shared" si="11"/>
        <v>-15613.848525526466</v>
      </c>
      <c r="FP22" s="5">
        <f t="shared" si="11"/>
        <v>-15032.675530039531</v>
      </c>
      <c r="FQ22" s="5">
        <f t="shared" si="11"/>
        <v>-15613.003248427043</v>
      </c>
      <c r="FR22" s="5">
        <f t="shared" si="11"/>
        <v>-15632.06068539716</v>
      </c>
      <c r="FS22" s="5">
        <f t="shared" si="11"/>
        <v>-15203.97607226802</v>
      </c>
      <c r="FT22" s="5">
        <f t="shared" si="11"/>
        <v>-14590.68314212642</v>
      </c>
      <c r="FU22" s="5">
        <f t="shared" si="11"/>
        <v>-11872.514010042431</v>
      </c>
      <c r="FV22" s="5">
        <f t="shared" si="11"/>
        <v>-11556.925884026919</v>
      </c>
      <c r="FW22" s="4">
        <f>SUM(FW15:FW21)</f>
        <v>944409.65565090941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W21"/>
  <sheetViews>
    <sheetView workbookViewId="0">
      <selection activeCell="K1" sqref="K1:K65536"/>
    </sheetView>
  </sheetViews>
  <sheetFormatPr defaultRowHeight="12.75" x14ac:dyDescent="0.2"/>
  <cols>
    <col min="2" max="2" width="14.42578125" customWidth="1"/>
    <col min="3" max="4" width="10.7109375" hidden="1" customWidth="1"/>
    <col min="5" max="6" width="13" hidden="1" customWidth="1"/>
    <col min="7" max="8" width="10.7109375" hidden="1" customWidth="1"/>
    <col min="9" max="9" width="10.140625" hidden="1" customWidth="1"/>
    <col min="10" max="10" width="10.7109375" hidden="1" customWidth="1"/>
    <col min="11" max="11" width="13" hidden="1" customWidth="1"/>
    <col min="12" max="13" width="13" bestFit="1" customWidth="1"/>
    <col min="14" max="14" width="11" customWidth="1"/>
    <col min="15" max="15" width="11.85546875" customWidth="1"/>
    <col min="16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69" width="10.140625" bestFit="1" customWidth="1"/>
    <col min="170" max="170" width="10.5703125" customWidth="1"/>
    <col min="17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  <c r="FW1" s="5"/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/>
      <c r="I3" s="5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4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5"/>
      <c r="BD3" s="5"/>
      <c r="BE3" s="4"/>
      <c r="BF3" s="5"/>
      <c r="BG3" s="5"/>
      <c r="BH3" s="5"/>
      <c r="BI3" s="5"/>
      <c r="BJ3" s="4"/>
      <c r="BK3" s="5"/>
      <c r="BL3" s="4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4"/>
      <c r="CA3" s="4"/>
      <c r="CB3" s="4"/>
      <c r="CC3" s="5"/>
      <c r="CD3" s="5"/>
      <c r="CE3" s="5"/>
      <c r="CF3" s="4"/>
      <c r="CG3" s="5"/>
      <c r="CH3" s="5"/>
      <c r="CI3" s="5"/>
      <c r="CJ3" s="5"/>
      <c r="CK3" s="4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4"/>
      <c r="FW3" s="4"/>
    </row>
    <row r="4" spans="1:179" x14ac:dyDescent="0.2">
      <c r="A4">
        <v>2</v>
      </c>
      <c r="B4" t="s">
        <v>57</v>
      </c>
      <c r="G4" s="5"/>
      <c r="H4" s="5"/>
      <c r="I4" s="5"/>
      <c r="J4" s="5"/>
      <c r="K4" s="5"/>
      <c r="L4" s="5">
        <v>28286.706144941236</v>
      </c>
      <c r="M4" s="5">
        <v>29314.292372307817</v>
      </c>
      <c r="N4" s="5">
        <v>56087.394284656461</v>
      </c>
      <c r="O4" s="5">
        <v>58518.743761746482</v>
      </c>
      <c r="P4" s="5">
        <v>55675.48642395284</v>
      </c>
      <c r="Q4" s="5">
        <v>61981.770804969863</v>
      </c>
      <c r="R4" s="5">
        <v>67666.959152939016</v>
      </c>
      <c r="S4" s="5">
        <v>55612.006059678737</v>
      </c>
      <c r="T4" s="4">
        <v>59991.248897057107</v>
      </c>
      <c r="U4" s="5">
        <v>54561.353967329487</v>
      </c>
      <c r="V4" s="5">
        <v>51765.562113577857</v>
      </c>
      <c r="W4" s="5">
        <v>132821.41832677476</v>
      </c>
      <c r="X4" s="5">
        <v>120297.11683536081</v>
      </c>
      <c r="Y4" s="5">
        <v>125760.64997826492</v>
      </c>
      <c r="Z4" s="5">
        <v>131226.09548656386</v>
      </c>
      <c r="AA4" s="5">
        <v>130665.93174660557</v>
      </c>
      <c r="AB4" s="5">
        <v>118303.38476050658</v>
      </c>
      <c r="AC4" s="5">
        <v>129564.58881959578</v>
      </c>
      <c r="AD4" s="5">
        <v>129024.54962564839</v>
      </c>
      <c r="AE4" s="5">
        <v>116785.96819743335</v>
      </c>
      <c r="AF4" s="5">
        <v>133441.54706442775</v>
      </c>
      <c r="AG4" s="5">
        <v>115778.56667989423</v>
      </c>
      <c r="AH4" s="5">
        <v>121053.39363434873</v>
      </c>
      <c r="AI4" s="4">
        <v>160658.56021218095</v>
      </c>
      <c r="AJ4" s="5">
        <v>145464.80712192223</v>
      </c>
      <c r="AK4" s="4">
        <v>152053.30178818814</v>
      </c>
      <c r="AL4" s="5">
        <v>158599.69382642288</v>
      </c>
      <c r="AM4" s="5">
        <v>150702.0357176181</v>
      </c>
      <c r="AN4" s="5">
        <v>150046.98579677302</v>
      </c>
      <c r="AO4" s="5">
        <v>156470.79310704995</v>
      </c>
      <c r="AP4" s="5">
        <v>148677.67486050294</v>
      </c>
      <c r="AQ4" s="5">
        <v>148011.44479479673</v>
      </c>
      <c r="AR4" s="5">
        <v>161108.07908633116</v>
      </c>
      <c r="AS4" s="5">
        <v>132689.96478257034</v>
      </c>
      <c r="AT4" s="5">
        <v>152936.36648850649</v>
      </c>
      <c r="AU4" s="5">
        <v>151923.71761819019</v>
      </c>
      <c r="AV4" s="5">
        <v>144062.29982707257</v>
      </c>
      <c r="AW4" s="5">
        <v>164914.99208056298</v>
      </c>
      <c r="AX4" s="5">
        <v>157308.73287354218</v>
      </c>
      <c r="AY4" s="5">
        <v>142368.53778187488</v>
      </c>
      <c r="AZ4" s="5">
        <v>155608.44922259852</v>
      </c>
      <c r="BA4" s="4">
        <v>147834.56138129812</v>
      </c>
      <c r="BB4" s="5">
        <v>154155.83696836117</v>
      </c>
      <c r="BC4" s="5">
        <v>146475.90499039195</v>
      </c>
      <c r="BD4" s="5">
        <v>145778.37298308988</v>
      </c>
      <c r="BE4" s="5">
        <v>145118.01643063952</v>
      </c>
      <c r="BF4" s="5">
        <v>158184.80615308069</v>
      </c>
      <c r="BG4" s="5">
        <v>143742.33600437272</v>
      </c>
      <c r="BH4" s="5">
        <v>136307.20923448011</v>
      </c>
      <c r="BI4" s="5">
        <v>156002.99076674492</v>
      </c>
      <c r="BJ4" s="5">
        <v>141772.25676002784</v>
      </c>
      <c r="BK4" s="5">
        <v>141092.97098365266</v>
      </c>
      <c r="BL4" s="5">
        <v>147124.31993769226</v>
      </c>
      <c r="BM4" s="4">
        <v>133091.72239777341</v>
      </c>
      <c r="BN4" s="5">
        <v>152322.9285540377</v>
      </c>
      <c r="BO4" s="5">
        <v>138418.0847784185</v>
      </c>
      <c r="BP4" s="5">
        <v>137480.54016724121</v>
      </c>
      <c r="BQ4" s="5">
        <v>137087.95698690103</v>
      </c>
      <c r="BR4" s="5">
        <v>136420.65989409352</v>
      </c>
      <c r="BS4" s="5">
        <v>136776.51404491861</v>
      </c>
      <c r="BT4" s="5">
        <v>129688.99378796569</v>
      </c>
      <c r="BU4" s="5">
        <v>148413.44823880238</v>
      </c>
      <c r="BV4" s="5">
        <v>128437.24208970337</v>
      </c>
      <c r="BW4" s="5">
        <v>140593.59619645055</v>
      </c>
      <c r="BX4" s="4">
        <v>139933.44044675663</v>
      </c>
      <c r="BY4" s="5">
        <v>126575.4158985359</v>
      </c>
      <c r="BZ4" s="4">
        <v>144844.84116598195</v>
      </c>
      <c r="CA4" s="4">
        <v>125341.44679721406</v>
      </c>
      <c r="CB4" s="5">
        <v>137193.20691469766</v>
      </c>
      <c r="CC4" s="5">
        <v>130325.34867100269</v>
      </c>
      <c r="CD4" s="5">
        <v>123502.07578208097</v>
      </c>
      <c r="CE4" s="5">
        <v>134660.21399366145</v>
      </c>
      <c r="CF4" s="5">
        <v>121863.03279520312</v>
      </c>
      <c r="CG4" s="5">
        <v>133371.45693615009</v>
      </c>
      <c r="CH4" s="5">
        <v>126690.5264323678</v>
      </c>
      <c r="CI4" s="5">
        <v>132052.17338966421</v>
      </c>
      <c r="CJ4" s="5">
        <v>125437.41305183765</v>
      </c>
      <c r="CK4" s="5">
        <v>124793.93485257629</v>
      </c>
      <c r="CL4" s="5">
        <v>135992.72568307378</v>
      </c>
      <c r="CM4" s="5">
        <v>111773.02798558494</v>
      </c>
      <c r="CN4" s="5">
        <v>134618.20119353122</v>
      </c>
      <c r="CO4" s="5">
        <v>122301.94338820575</v>
      </c>
      <c r="CP4" s="5">
        <v>115881.85966651484</v>
      </c>
      <c r="CQ4" s="5">
        <v>126809.80195341916</v>
      </c>
      <c r="CR4" s="5">
        <v>120460.51247131308</v>
      </c>
      <c r="CS4" s="4">
        <v>119836.63218891538</v>
      </c>
      <c r="CT4" s="5">
        <v>124912.37767705262</v>
      </c>
      <c r="CU4" s="5">
        <v>118611.16439743857</v>
      </c>
      <c r="CV4" s="5">
        <v>118018.30554503787</v>
      </c>
      <c r="CW4" s="5">
        <v>122988.8086714899</v>
      </c>
      <c r="CX4" s="5">
        <v>116786.14208793771</v>
      </c>
      <c r="CY4" s="5">
        <v>116189.57467179727</v>
      </c>
      <c r="CZ4" s="4">
        <v>126585.31475458886</v>
      </c>
      <c r="DA4" s="5">
        <v>104031.20946328987</v>
      </c>
      <c r="DB4" s="5">
        <v>119829.17398788074</v>
      </c>
      <c r="DC4" s="5">
        <v>113770.28245141619</v>
      </c>
      <c r="DD4" s="5">
        <v>107832.54978714377</v>
      </c>
      <c r="DE4" s="5">
        <v>117987.20325971369</v>
      </c>
      <c r="DF4" s="5">
        <v>117377.78252968386</v>
      </c>
      <c r="DG4" s="5">
        <v>106130.87798354786</v>
      </c>
      <c r="DH4" s="5">
        <v>116147.12127255044</v>
      </c>
      <c r="DI4" s="5">
        <v>115520.06943850926</v>
      </c>
      <c r="DJ4" s="5">
        <v>109678.10188478042</v>
      </c>
      <c r="DK4" s="5">
        <v>109102.32090133028</v>
      </c>
      <c r="DL4" s="5">
        <v>113676.38493289419</v>
      </c>
      <c r="DM4" s="5">
        <v>102802.51478388663</v>
      </c>
      <c r="DN4" s="5">
        <v>112471.158397591</v>
      </c>
      <c r="DO4" s="5">
        <v>101297.82806872431</v>
      </c>
      <c r="DP4" s="5">
        <v>100798.26984458732</v>
      </c>
      <c r="DQ4" s="5">
        <v>115289.95155665626</v>
      </c>
      <c r="DR4" s="5">
        <v>111775.23400298473</v>
      </c>
      <c r="DS4" s="5">
        <v>101055.54833147545</v>
      </c>
      <c r="DT4" s="5">
        <v>110571.18461396892</v>
      </c>
      <c r="DU4" s="5">
        <v>104958.01269306371</v>
      </c>
      <c r="DV4" s="4">
        <v>109352.80252912424</v>
      </c>
      <c r="DW4" s="5">
        <v>103819.87781416086</v>
      </c>
      <c r="DX4" s="5">
        <v>103238.4276862577</v>
      </c>
      <c r="DY4" s="5">
        <v>102686.82586234515</v>
      </c>
      <c r="DZ4" s="5">
        <v>111839.01078677726</v>
      </c>
      <c r="EA4" s="4">
        <v>101556.95242607714</v>
      </c>
      <c r="EB4" s="5">
        <v>96254.960294962963</v>
      </c>
      <c r="EC4" s="5">
        <v>110104.59060490702</v>
      </c>
      <c r="ED4" s="5">
        <v>100010.00973216369</v>
      </c>
      <c r="EE4" s="5">
        <v>99478.908613451538</v>
      </c>
      <c r="EF4" s="5">
        <v>103679.70869196625</v>
      </c>
      <c r="EG4" s="5">
        <v>93744.155780513276</v>
      </c>
      <c r="EH4" s="5">
        <v>107235.60792990003</v>
      </c>
      <c r="EI4" s="5">
        <v>97400.563316170097</v>
      </c>
      <c r="EJ4" s="5">
        <v>96877.622832691544</v>
      </c>
      <c r="EK4" s="5">
        <v>96373.537407406562</v>
      </c>
      <c r="EL4" s="5">
        <v>95858.927864236321</v>
      </c>
      <c r="EM4" s="5">
        <v>95337.937734586507</v>
      </c>
      <c r="EN4" s="5">
        <v>94856.395954984022</v>
      </c>
      <c r="EO4" s="5">
        <v>98834.014550209875</v>
      </c>
      <c r="EP4" s="4">
        <v>93849.413742454679</v>
      </c>
      <c r="EQ4" s="5">
        <v>97785.532086906242</v>
      </c>
      <c r="ER4" s="5">
        <v>92854.559484415746</v>
      </c>
      <c r="ES4" s="5">
        <v>92345.803922348758</v>
      </c>
      <c r="ET4" s="5">
        <v>100596.93908921184</v>
      </c>
      <c r="EU4" s="4">
        <v>82654.294426599779</v>
      </c>
      <c r="EV4" s="5">
        <v>99513.651935441216</v>
      </c>
      <c r="EW4" s="5">
        <v>90379.781120485626</v>
      </c>
      <c r="EX4" s="5">
        <v>85606.930956751719</v>
      </c>
      <c r="EY4" s="5">
        <v>93301.33624335198</v>
      </c>
      <c r="EZ4" s="5">
        <v>84398.988277427474</v>
      </c>
      <c r="FA4" s="5">
        <v>88128.152286103461</v>
      </c>
      <c r="FB4" s="5">
        <v>91837.387111847158</v>
      </c>
      <c r="FC4" s="5">
        <v>91331.561083191336</v>
      </c>
      <c r="FD4" s="5">
        <v>82587.38056260586</v>
      </c>
      <c r="FE4" s="5">
        <v>90342.3714629264</v>
      </c>
      <c r="FF4" s="5">
        <v>89846.871676363866</v>
      </c>
      <c r="FG4" s="5">
        <v>81237.550197808057</v>
      </c>
      <c r="FH4" s="5">
        <v>92905.189692500266</v>
      </c>
      <c r="FI4" s="4">
        <v>80351.192303022253</v>
      </c>
      <c r="FJ4" s="5">
        <v>83903.562171767873</v>
      </c>
      <c r="FK4" s="5">
        <v>87407.665258628636</v>
      </c>
      <c r="FL4" s="5">
        <v>79061.367504584603</v>
      </c>
      <c r="FM4" s="5">
        <v>82551.145288743195</v>
      </c>
      <c r="FN4" s="5">
        <v>86014.422914601935</v>
      </c>
      <c r="FO4" s="5">
        <v>81643.380638069182</v>
      </c>
      <c r="FP4" s="4">
        <v>81204.405952583154</v>
      </c>
      <c r="FQ4" s="5">
        <v>84592.071211044662</v>
      </c>
      <c r="FR4" s="5">
        <v>80295.231054811433</v>
      </c>
      <c r="FS4" s="5">
        <v>79856.262743028376</v>
      </c>
      <c r="FT4" s="5">
        <v>86969.018531309674</v>
      </c>
      <c r="FU4" s="5">
        <v>71448.522596843526</v>
      </c>
      <c r="FV4" s="5">
        <v>82268.435189065407</v>
      </c>
      <c r="FW4" s="5">
        <v>18958177.358634479</v>
      </c>
    </row>
    <row r="5" spans="1:179" x14ac:dyDescent="0.2">
      <c r="A5">
        <v>3</v>
      </c>
      <c r="B5" t="s">
        <v>59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5"/>
      <c r="S5" s="5"/>
      <c r="T5" s="5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L5" s="5"/>
      <c r="AM5" s="5"/>
      <c r="AN5" s="5"/>
      <c r="AO5" s="5"/>
      <c r="AP5" s="5"/>
      <c r="AQ5" s="4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4"/>
      <c r="CV5" s="4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FW5" s="5"/>
    </row>
    <row r="6" spans="1:179" x14ac:dyDescent="0.2">
      <c r="B6" t="s">
        <v>8</v>
      </c>
      <c r="C6">
        <f t="shared" ref="C6:AH6" si="0">SUM(C3:C5)</f>
        <v>0</v>
      </c>
      <c r="D6">
        <f t="shared" si="0"/>
        <v>0</v>
      </c>
      <c r="E6">
        <f t="shared" si="0"/>
        <v>0</v>
      </c>
      <c r="F6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28286.706144941236</v>
      </c>
      <c r="M6" s="5">
        <f t="shared" si="0"/>
        <v>29314.292372307817</v>
      </c>
      <c r="N6" s="5">
        <f t="shared" si="0"/>
        <v>56087.394284656461</v>
      </c>
      <c r="O6" s="4">
        <f t="shared" si="0"/>
        <v>58518.743761746482</v>
      </c>
      <c r="P6" s="5">
        <f t="shared" si="0"/>
        <v>55675.48642395284</v>
      </c>
      <c r="Q6" s="5">
        <f t="shared" si="0"/>
        <v>61981.770804969863</v>
      </c>
      <c r="R6" s="5">
        <f t="shared" si="0"/>
        <v>67666.959152939016</v>
      </c>
      <c r="S6" s="5">
        <f t="shared" si="0"/>
        <v>55612.006059678737</v>
      </c>
      <c r="T6" s="5">
        <f t="shared" si="0"/>
        <v>59991.248897057107</v>
      </c>
      <c r="U6" s="5">
        <f t="shared" si="0"/>
        <v>54561.353967329487</v>
      </c>
      <c r="V6" s="5">
        <f t="shared" si="0"/>
        <v>51765.562113577857</v>
      </c>
      <c r="W6" s="5">
        <f t="shared" si="0"/>
        <v>132821.41832677476</v>
      </c>
      <c r="X6" s="5">
        <f t="shared" si="0"/>
        <v>120297.11683536081</v>
      </c>
      <c r="Y6" s="5">
        <f t="shared" si="0"/>
        <v>125760.64997826492</v>
      </c>
      <c r="Z6" s="5">
        <f t="shared" si="0"/>
        <v>131226.09548656386</v>
      </c>
      <c r="AA6" s="5">
        <f t="shared" si="0"/>
        <v>130665.93174660557</v>
      </c>
      <c r="AB6" s="5">
        <f t="shared" si="0"/>
        <v>118303.38476050658</v>
      </c>
      <c r="AC6" s="4">
        <f t="shared" si="0"/>
        <v>129564.58881959578</v>
      </c>
      <c r="AD6" s="4">
        <f t="shared" si="0"/>
        <v>129024.54962564839</v>
      </c>
      <c r="AE6" s="5">
        <f t="shared" si="0"/>
        <v>116785.96819743335</v>
      </c>
      <c r="AF6" s="5">
        <f t="shared" si="0"/>
        <v>133441.54706442775</v>
      </c>
      <c r="AG6" s="4">
        <f t="shared" si="0"/>
        <v>115778.56667989423</v>
      </c>
      <c r="AH6" s="5">
        <f t="shared" si="0"/>
        <v>121053.39363434873</v>
      </c>
      <c r="AI6" s="5">
        <f t="shared" ref="AI6:BN6" si="1">SUM(AI3:AI5)</f>
        <v>160658.56021218095</v>
      </c>
      <c r="AJ6" s="5">
        <f t="shared" si="1"/>
        <v>145464.80712192223</v>
      </c>
      <c r="AK6" s="5">
        <f t="shared" si="1"/>
        <v>152053.30178818814</v>
      </c>
      <c r="AL6" s="5">
        <f t="shared" si="1"/>
        <v>158599.69382642288</v>
      </c>
      <c r="AM6" s="5">
        <f t="shared" si="1"/>
        <v>150702.0357176181</v>
      </c>
      <c r="AN6" s="5">
        <f t="shared" si="1"/>
        <v>150046.98579677302</v>
      </c>
      <c r="AO6" s="5">
        <f t="shared" si="1"/>
        <v>156470.79310704995</v>
      </c>
      <c r="AP6" s="4">
        <f t="shared" si="1"/>
        <v>148677.67486050294</v>
      </c>
      <c r="AQ6" s="5">
        <f t="shared" si="1"/>
        <v>148011.44479479673</v>
      </c>
      <c r="AR6" s="5">
        <f t="shared" si="1"/>
        <v>161108.07908633116</v>
      </c>
      <c r="AS6" s="5">
        <f t="shared" si="1"/>
        <v>132689.96478257034</v>
      </c>
      <c r="AT6" s="5">
        <f t="shared" si="1"/>
        <v>152936.36648850649</v>
      </c>
      <c r="AU6" s="5">
        <f t="shared" si="1"/>
        <v>151923.71761819019</v>
      </c>
      <c r="AV6" s="4">
        <f t="shared" si="1"/>
        <v>144062.29982707257</v>
      </c>
      <c r="AW6" s="5">
        <f t="shared" si="1"/>
        <v>164914.99208056298</v>
      </c>
      <c r="AX6" s="5">
        <f t="shared" si="1"/>
        <v>157308.73287354218</v>
      </c>
      <c r="AY6" s="5">
        <f t="shared" si="1"/>
        <v>142368.53778187488</v>
      </c>
      <c r="AZ6" s="5">
        <f t="shared" si="1"/>
        <v>155608.44922259852</v>
      </c>
      <c r="BA6" s="5">
        <f t="shared" si="1"/>
        <v>147834.56138129812</v>
      </c>
      <c r="BB6" s="5">
        <f t="shared" si="1"/>
        <v>154155.83696836117</v>
      </c>
      <c r="BC6" s="5">
        <f t="shared" si="1"/>
        <v>146475.90499039195</v>
      </c>
      <c r="BD6" s="4">
        <f t="shared" si="1"/>
        <v>145778.37298308988</v>
      </c>
      <c r="BE6" s="4">
        <f t="shared" si="1"/>
        <v>145118.01643063952</v>
      </c>
      <c r="BF6" s="5">
        <f t="shared" si="1"/>
        <v>158184.80615308069</v>
      </c>
      <c r="BG6" s="4">
        <f t="shared" si="1"/>
        <v>143742.33600437272</v>
      </c>
      <c r="BH6" s="5">
        <f t="shared" si="1"/>
        <v>136307.20923448011</v>
      </c>
      <c r="BI6" s="5">
        <f t="shared" si="1"/>
        <v>156002.99076674492</v>
      </c>
      <c r="BJ6" s="5">
        <f t="shared" si="1"/>
        <v>141772.25676002784</v>
      </c>
      <c r="BK6" s="5">
        <f t="shared" si="1"/>
        <v>141092.97098365266</v>
      </c>
      <c r="BL6" s="5">
        <f t="shared" si="1"/>
        <v>147124.31993769226</v>
      </c>
      <c r="BM6" s="5">
        <f t="shared" si="1"/>
        <v>133091.72239777341</v>
      </c>
      <c r="BN6" s="5">
        <f t="shared" si="1"/>
        <v>152322.9285540377</v>
      </c>
      <c r="BO6" s="5">
        <f t="shared" ref="BO6:CT6" si="2">SUM(BO3:BO5)</f>
        <v>138418.0847784185</v>
      </c>
      <c r="BP6" s="5">
        <f t="shared" si="2"/>
        <v>137480.54016724121</v>
      </c>
      <c r="BQ6" s="5">
        <f t="shared" si="2"/>
        <v>137087.95698690103</v>
      </c>
      <c r="BR6" s="5">
        <f t="shared" si="2"/>
        <v>136420.65989409352</v>
      </c>
      <c r="BS6" s="5">
        <f t="shared" si="2"/>
        <v>136776.51404491861</v>
      </c>
      <c r="BT6" s="5">
        <f t="shared" si="2"/>
        <v>129688.99378796569</v>
      </c>
      <c r="BU6" s="5">
        <f t="shared" si="2"/>
        <v>148413.44823880238</v>
      </c>
      <c r="BV6" s="5">
        <f t="shared" si="2"/>
        <v>128437.24208970337</v>
      </c>
      <c r="BW6" s="5">
        <f t="shared" si="2"/>
        <v>140593.59619645055</v>
      </c>
      <c r="BX6" s="5">
        <f t="shared" si="2"/>
        <v>139933.44044675663</v>
      </c>
      <c r="BY6" s="5">
        <f t="shared" si="2"/>
        <v>126575.4158985359</v>
      </c>
      <c r="BZ6" s="5">
        <f t="shared" si="2"/>
        <v>144844.84116598195</v>
      </c>
      <c r="CA6" s="5">
        <f t="shared" si="2"/>
        <v>125341.44679721406</v>
      </c>
      <c r="CB6" s="5">
        <f t="shared" si="2"/>
        <v>137193.20691469766</v>
      </c>
      <c r="CC6" s="5">
        <f t="shared" si="2"/>
        <v>130325.34867100269</v>
      </c>
      <c r="CD6" s="5">
        <f t="shared" si="2"/>
        <v>123502.07578208097</v>
      </c>
      <c r="CE6" s="5">
        <f t="shared" si="2"/>
        <v>134660.21399366145</v>
      </c>
      <c r="CF6" s="5">
        <f t="shared" si="2"/>
        <v>121863.03279520312</v>
      </c>
      <c r="CG6" s="5">
        <f t="shared" si="2"/>
        <v>133371.45693615009</v>
      </c>
      <c r="CH6" s="5">
        <f t="shared" si="2"/>
        <v>126690.5264323678</v>
      </c>
      <c r="CI6" s="5">
        <f t="shared" si="2"/>
        <v>132052.17338966421</v>
      </c>
      <c r="CJ6" s="5">
        <f t="shared" si="2"/>
        <v>125437.41305183765</v>
      </c>
      <c r="CK6" s="4">
        <f t="shared" si="2"/>
        <v>124793.93485257629</v>
      </c>
      <c r="CL6" s="5">
        <f t="shared" si="2"/>
        <v>135992.72568307378</v>
      </c>
      <c r="CM6" s="5">
        <f t="shared" si="2"/>
        <v>111773.02798558494</v>
      </c>
      <c r="CN6" s="5">
        <f t="shared" si="2"/>
        <v>134618.20119353122</v>
      </c>
      <c r="CO6" s="5">
        <f t="shared" si="2"/>
        <v>122301.94338820575</v>
      </c>
      <c r="CP6" s="5">
        <f t="shared" si="2"/>
        <v>115881.85966651484</v>
      </c>
      <c r="CQ6" s="4">
        <f t="shared" si="2"/>
        <v>126809.80195341916</v>
      </c>
      <c r="CR6" s="5">
        <f t="shared" si="2"/>
        <v>120460.51247131308</v>
      </c>
      <c r="CS6" s="4">
        <f t="shared" si="2"/>
        <v>119836.63218891538</v>
      </c>
      <c r="CT6" s="5">
        <f t="shared" si="2"/>
        <v>124912.37767705262</v>
      </c>
      <c r="CU6" s="5">
        <f t="shared" ref="CU6:DZ6" si="3">SUM(CU3:CU5)</f>
        <v>118611.16439743857</v>
      </c>
      <c r="CV6" s="5">
        <f t="shared" si="3"/>
        <v>118018.30554503787</v>
      </c>
      <c r="CW6" s="5">
        <f t="shared" si="3"/>
        <v>122988.8086714899</v>
      </c>
      <c r="CX6" s="5">
        <f t="shared" si="3"/>
        <v>116786.14208793771</v>
      </c>
      <c r="CY6" s="5">
        <f t="shared" si="3"/>
        <v>116189.57467179727</v>
      </c>
      <c r="CZ6" s="5">
        <f t="shared" si="3"/>
        <v>126585.31475458886</v>
      </c>
      <c r="DA6" s="4">
        <f t="shared" si="3"/>
        <v>104031.20946328987</v>
      </c>
      <c r="DB6" s="5">
        <f t="shared" si="3"/>
        <v>119829.17398788074</v>
      </c>
      <c r="DC6" s="5">
        <f t="shared" si="3"/>
        <v>113770.28245141619</v>
      </c>
      <c r="DD6" s="5">
        <f t="shared" si="3"/>
        <v>107832.54978714377</v>
      </c>
      <c r="DE6" s="5">
        <f t="shared" si="3"/>
        <v>117987.20325971369</v>
      </c>
      <c r="DF6" s="5">
        <f t="shared" si="3"/>
        <v>117377.78252968386</v>
      </c>
      <c r="DG6" s="5">
        <f t="shared" si="3"/>
        <v>106130.87798354786</v>
      </c>
      <c r="DH6" s="5">
        <f t="shared" si="3"/>
        <v>116147.12127255044</v>
      </c>
      <c r="DI6" s="5">
        <f t="shared" si="3"/>
        <v>115520.06943850926</v>
      </c>
      <c r="DJ6" s="5">
        <f t="shared" si="3"/>
        <v>109678.10188478042</v>
      </c>
      <c r="DK6" s="5">
        <f t="shared" si="3"/>
        <v>109102.32090133028</v>
      </c>
      <c r="DL6" s="4">
        <f t="shared" si="3"/>
        <v>113676.38493289419</v>
      </c>
      <c r="DM6" s="5">
        <f t="shared" si="3"/>
        <v>102802.51478388663</v>
      </c>
      <c r="DN6" s="5">
        <f t="shared" si="3"/>
        <v>112471.158397591</v>
      </c>
      <c r="DO6" s="5">
        <f t="shared" si="3"/>
        <v>101297.82806872431</v>
      </c>
      <c r="DP6" s="5">
        <f t="shared" si="3"/>
        <v>100798.26984458732</v>
      </c>
      <c r="DQ6" s="5">
        <f t="shared" si="3"/>
        <v>115289.95155665626</v>
      </c>
      <c r="DR6" s="5">
        <f t="shared" si="3"/>
        <v>111775.23400298473</v>
      </c>
      <c r="DS6" s="5">
        <f t="shared" si="3"/>
        <v>101055.54833147545</v>
      </c>
      <c r="DT6" s="5">
        <f t="shared" si="3"/>
        <v>110571.18461396892</v>
      </c>
      <c r="DU6" s="5">
        <f t="shared" si="3"/>
        <v>104958.01269306371</v>
      </c>
      <c r="DV6" s="5">
        <f t="shared" si="3"/>
        <v>109352.80252912424</v>
      </c>
      <c r="DW6" s="5">
        <f t="shared" si="3"/>
        <v>103819.87781416086</v>
      </c>
      <c r="DX6" s="5">
        <f t="shared" si="3"/>
        <v>103238.4276862577</v>
      </c>
      <c r="DY6" s="5">
        <f t="shared" si="3"/>
        <v>102686.82586234515</v>
      </c>
      <c r="DZ6" s="4">
        <f t="shared" si="3"/>
        <v>111839.01078677726</v>
      </c>
      <c r="EA6" s="4">
        <f t="shared" ref="EA6:FF6" si="4">SUM(EA3:EA5)</f>
        <v>101556.95242607714</v>
      </c>
      <c r="EB6" s="5">
        <f t="shared" si="4"/>
        <v>96254.960294962963</v>
      </c>
      <c r="EC6" s="5">
        <f t="shared" si="4"/>
        <v>110104.59060490702</v>
      </c>
      <c r="ED6" s="5">
        <f t="shared" si="4"/>
        <v>100010.00973216369</v>
      </c>
      <c r="EE6" s="5">
        <f t="shared" si="4"/>
        <v>99478.908613451538</v>
      </c>
      <c r="EF6" s="5">
        <f t="shared" si="4"/>
        <v>103679.70869196625</v>
      </c>
      <c r="EG6" s="5">
        <f t="shared" si="4"/>
        <v>93744.155780513276</v>
      </c>
      <c r="EH6" s="5">
        <f t="shared" si="4"/>
        <v>107235.60792990003</v>
      </c>
      <c r="EI6" s="5">
        <f t="shared" si="4"/>
        <v>97400.563316170097</v>
      </c>
      <c r="EJ6" s="5">
        <f t="shared" si="4"/>
        <v>96877.622832691544</v>
      </c>
      <c r="EK6" s="5">
        <f t="shared" si="4"/>
        <v>96373.537407406562</v>
      </c>
      <c r="EL6" s="5">
        <f t="shared" si="4"/>
        <v>95858.927864236321</v>
      </c>
      <c r="EM6" s="5">
        <f t="shared" si="4"/>
        <v>95337.937734586507</v>
      </c>
      <c r="EN6" s="5">
        <f t="shared" si="4"/>
        <v>94856.395954984022</v>
      </c>
      <c r="EO6" s="5">
        <f t="shared" si="4"/>
        <v>98834.014550209875</v>
      </c>
      <c r="EP6" s="4">
        <f t="shared" si="4"/>
        <v>93849.413742454679</v>
      </c>
      <c r="EQ6" s="5">
        <f t="shared" si="4"/>
        <v>97785.532086906242</v>
      </c>
      <c r="ER6" s="5">
        <f t="shared" si="4"/>
        <v>92854.559484415746</v>
      </c>
      <c r="ES6" s="5">
        <f t="shared" si="4"/>
        <v>92345.803922348758</v>
      </c>
      <c r="ET6" s="5">
        <f t="shared" si="4"/>
        <v>100596.93908921184</v>
      </c>
      <c r="EU6" s="4">
        <f t="shared" si="4"/>
        <v>82654.294426599779</v>
      </c>
      <c r="EV6" s="5">
        <f t="shared" si="4"/>
        <v>99513.651935441216</v>
      </c>
      <c r="EW6" s="5">
        <f t="shared" si="4"/>
        <v>90379.781120485626</v>
      </c>
      <c r="EX6" s="5">
        <f t="shared" si="4"/>
        <v>85606.930956751719</v>
      </c>
      <c r="EY6" s="5">
        <f t="shared" si="4"/>
        <v>93301.33624335198</v>
      </c>
      <c r="EZ6" s="5">
        <f t="shared" si="4"/>
        <v>84398.988277427474</v>
      </c>
      <c r="FA6" s="5">
        <f t="shared" si="4"/>
        <v>88128.152286103461</v>
      </c>
      <c r="FB6" s="5">
        <f t="shared" si="4"/>
        <v>91837.387111847158</v>
      </c>
      <c r="FC6" s="5">
        <f t="shared" si="4"/>
        <v>91331.561083191336</v>
      </c>
      <c r="FD6" s="5">
        <f t="shared" si="4"/>
        <v>82587.38056260586</v>
      </c>
      <c r="FE6" s="5">
        <f t="shared" si="4"/>
        <v>90342.3714629264</v>
      </c>
      <c r="FF6" s="5">
        <f t="shared" si="4"/>
        <v>89846.871676363866</v>
      </c>
      <c r="FG6" s="5">
        <f t="shared" ref="FG6:FV6" si="5">SUM(FG3:FG5)</f>
        <v>81237.550197808057</v>
      </c>
      <c r="FH6" s="5">
        <f t="shared" si="5"/>
        <v>92905.189692500266</v>
      </c>
      <c r="FI6" s="4">
        <f t="shared" si="5"/>
        <v>80351.192303022253</v>
      </c>
      <c r="FJ6" s="5">
        <f t="shared" si="5"/>
        <v>83903.562171767873</v>
      </c>
      <c r="FK6" s="5">
        <f t="shared" si="5"/>
        <v>87407.665258628636</v>
      </c>
      <c r="FL6" s="5">
        <f t="shared" si="5"/>
        <v>79061.367504584603</v>
      </c>
      <c r="FM6" s="5">
        <f t="shared" si="5"/>
        <v>82551.145288743195</v>
      </c>
      <c r="FN6" s="5">
        <f t="shared" si="5"/>
        <v>86014.422914601935</v>
      </c>
      <c r="FO6" s="5">
        <f t="shared" si="5"/>
        <v>81643.380638069182</v>
      </c>
      <c r="FP6" s="4">
        <f t="shared" si="5"/>
        <v>81204.405952583154</v>
      </c>
      <c r="FQ6" s="5">
        <f t="shared" si="5"/>
        <v>84592.071211044662</v>
      </c>
      <c r="FR6" s="5">
        <f t="shared" si="5"/>
        <v>80295.231054811433</v>
      </c>
      <c r="FS6" s="5">
        <f t="shared" si="5"/>
        <v>79856.262743028376</v>
      </c>
      <c r="FT6" s="5">
        <f t="shared" si="5"/>
        <v>86969.018531309674</v>
      </c>
      <c r="FU6" s="5">
        <f t="shared" si="5"/>
        <v>71448.522596843526</v>
      </c>
      <c r="FV6" s="5">
        <f t="shared" si="5"/>
        <v>82268.435189065407</v>
      </c>
      <c r="FW6" s="5">
        <f>SUM(FW3:FW5)</f>
        <v>18958177.358634479</v>
      </c>
    </row>
    <row r="7" spans="1:179" x14ac:dyDescent="0.2">
      <c r="G7" s="5"/>
      <c r="H7" s="5"/>
      <c r="I7" s="5"/>
      <c r="J7" s="5"/>
      <c r="K7" s="4"/>
      <c r="L7" s="5"/>
      <c r="M7" s="5"/>
      <c r="N7" s="5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4"/>
      <c r="CH7" s="5"/>
      <c r="CI7" s="5"/>
      <c r="CJ7" s="5"/>
      <c r="CK7" s="5"/>
      <c r="CL7" s="5"/>
      <c r="CM7" s="5"/>
      <c r="CN7" s="4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4"/>
      <c r="DG7" s="5"/>
      <c r="DH7" s="5"/>
      <c r="FW7" s="5"/>
    </row>
    <row r="8" spans="1:179" x14ac:dyDescent="0.2">
      <c r="G8" s="4"/>
      <c r="H8" s="4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  <c r="Y8" s="5"/>
      <c r="Z8" s="5"/>
      <c r="AA8" s="5"/>
      <c r="AB8" s="4"/>
      <c r="AC8" s="5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4"/>
      <c r="AP8" s="5"/>
      <c r="AQ8" s="5"/>
      <c r="AR8" s="5"/>
      <c r="AS8" s="5"/>
      <c r="AT8" s="5"/>
      <c r="AU8" s="5"/>
      <c r="AV8" s="5"/>
      <c r="AW8" s="4"/>
      <c r="AX8" s="5"/>
      <c r="AY8" s="5"/>
      <c r="AZ8" s="5"/>
      <c r="BA8" s="5"/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4"/>
      <c r="BS8" s="5"/>
      <c r="BT8" s="5"/>
      <c r="BU8" s="5"/>
      <c r="BV8" s="5"/>
      <c r="BW8" s="5"/>
      <c r="BX8" s="5"/>
      <c r="CB8" s="5"/>
      <c r="CC8" s="5"/>
      <c r="CD8" s="5"/>
      <c r="CE8" s="5"/>
      <c r="CF8" s="5"/>
      <c r="CG8" s="5"/>
      <c r="CH8" s="5"/>
      <c r="CI8" s="5"/>
      <c r="CJ8" s="5"/>
      <c r="CN8" s="5"/>
      <c r="CO8" s="5"/>
      <c r="CP8" s="5"/>
      <c r="CQ8" s="5"/>
      <c r="CR8" s="4"/>
      <c r="CS8" s="5"/>
      <c r="CT8" s="5"/>
      <c r="CU8" s="5"/>
      <c r="CV8" s="5"/>
      <c r="CZ8" s="5"/>
      <c r="DA8" s="5"/>
      <c r="DB8" s="5"/>
      <c r="DC8" s="5"/>
      <c r="DD8" s="5"/>
      <c r="DE8" s="4"/>
      <c r="DF8" s="5"/>
      <c r="DG8" s="5"/>
      <c r="DH8" s="5"/>
      <c r="DI8" s="5"/>
      <c r="DJ8" s="5"/>
      <c r="DK8" s="5"/>
      <c r="DL8" s="5"/>
      <c r="DM8" s="5"/>
      <c r="DN8" s="5"/>
      <c r="FW8" s="5"/>
    </row>
    <row r="9" spans="1:179" x14ac:dyDescent="0.2">
      <c r="G9" s="5"/>
      <c r="H9" s="5"/>
      <c r="I9" s="5"/>
      <c r="J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FW9" s="5"/>
    </row>
    <row r="12" spans="1:179" x14ac:dyDescent="0.2">
      <c r="A12" t="s">
        <v>9</v>
      </c>
    </row>
    <row r="13" spans="1:179" x14ac:dyDescent="0.2">
      <c r="C13" s="1"/>
      <c r="D13" s="1"/>
      <c r="E13" s="1"/>
      <c r="F13" s="1"/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36</v>
      </c>
      <c r="AQ14" t="s">
        <v>36</v>
      </c>
      <c r="AR14" t="s">
        <v>36</v>
      </c>
      <c r="AS14" t="s">
        <v>36</v>
      </c>
      <c r="AT14" t="s">
        <v>36</v>
      </c>
      <c r="AU14" t="s">
        <v>36</v>
      </c>
      <c r="AV14" t="s">
        <v>36</v>
      </c>
      <c r="AW14" t="s">
        <v>36</v>
      </c>
      <c r="AX14" t="s">
        <v>36</v>
      </c>
      <c r="AY14" t="s">
        <v>36</v>
      </c>
      <c r="AZ14" t="s">
        <v>36</v>
      </c>
      <c r="BA14" t="s">
        <v>36</v>
      </c>
      <c r="BB14" t="s">
        <v>36</v>
      </c>
      <c r="BC14" t="s">
        <v>36</v>
      </c>
      <c r="BD14" t="s">
        <v>36</v>
      </c>
      <c r="BE14" t="s">
        <v>36</v>
      </c>
      <c r="BF14" t="s">
        <v>36</v>
      </c>
      <c r="BG14" t="s">
        <v>36</v>
      </c>
      <c r="BH14" t="s">
        <v>36</v>
      </c>
      <c r="BI14" t="s">
        <v>36</v>
      </c>
      <c r="BJ14" t="s">
        <v>36</v>
      </c>
      <c r="BK14" t="s">
        <v>36</v>
      </c>
      <c r="BL14" t="s">
        <v>36</v>
      </c>
      <c r="BM14" t="s">
        <v>36</v>
      </c>
      <c r="BN14" t="s">
        <v>36</v>
      </c>
      <c r="BO14" t="s">
        <v>36</v>
      </c>
      <c r="BP14" t="s">
        <v>36</v>
      </c>
      <c r="BQ14" t="s">
        <v>36</v>
      </c>
      <c r="BR14" t="s">
        <v>36</v>
      </c>
      <c r="BS14" t="s">
        <v>36</v>
      </c>
      <c r="BT14" t="s">
        <v>36</v>
      </c>
      <c r="BU14" t="s">
        <v>36</v>
      </c>
      <c r="BV14" t="s">
        <v>36</v>
      </c>
      <c r="BW14" t="s">
        <v>36</v>
      </c>
      <c r="BX14" t="s">
        <v>36</v>
      </c>
      <c r="BY14" t="s">
        <v>36</v>
      </c>
      <c r="BZ14" t="s">
        <v>36</v>
      </c>
      <c r="CA14" t="s">
        <v>36</v>
      </c>
      <c r="CB14" t="s">
        <v>36</v>
      </c>
      <c r="CC14" t="s">
        <v>36</v>
      </c>
      <c r="CD14" t="s">
        <v>36</v>
      </c>
      <c r="CE14" t="s">
        <v>36</v>
      </c>
      <c r="CF14" t="s">
        <v>36</v>
      </c>
      <c r="CG14" t="s">
        <v>36</v>
      </c>
      <c r="CH14" t="s">
        <v>36</v>
      </c>
      <c r="CI14" t="s">
        <v>36</v>
      </c>
      <c r="CJ14" t="s">
        <v>36</v>
      </c>
      <c r="CK14" t="s">
        <v>36</v>
      </c>
      <c r="CL14" t="s">
        <v>36</v>
      </c>
      <c r="CM14" t="s">
        <v>36</v>
      </c>
      <c r="CN14" t="s">
        <v>36</v>
      </c>
      <c r="CO14" t="s">
        <v>36</v>
      </c>
      <c r="CP14" t="s">
        <v>36</v>
      </c>
      <c r="CQ14" t="s">
        <v>36</v>
      </c>
      <c r="CR14" t="s">
        <v>36</v>
      </c>
      <c r="CS14" t="s">
        <v>36</v>
      </c>
      <c r="CT14" t="s">
        <v>36</v>
      </c>
      <c r="CU14" t="s">
        <v>36</v>
      </c>
      <c r="CV14" t="s">
        <v>36</v>
      </c>
      <c r="CW14" t="s">
        <v>36</v>
      </c>
      <c r="CX14" t="s">
        <v>36</v>
      </c>
      <c r="CY14" t="s">
        <v>36</v>
      </c>
      <c r="CZ14" t="s">
        <v>36</v>
      </c>
      <c r="DA14" t="s">
        <v>36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36</v>
      </c>
      <c r="DJ14" t="s">
        <v>36</v>
      </c>
      <c r="DK14" t="s">
        <v>36</v>
      </c>
      <c r="DL14" t="s">
        <v>36</v>
      </c>
      <c r="DM14" t="s">
        <v>36</v>
      </c>
      <c r="DN14" t="s">
        <v>36</v>
      </c>
      <c r="DO14" t="s">
        <v>36</v>
      </c>
      <c r="DP14" t="s">
        <v>36</v>
      </c>
      <c r="DQ14" t="s">
        <v>36</v>
      </c>
      <c r="DR14" t="s">
        <v>36</v>
      </c>
      <c r="DS14" t="s">
        <v>36</v>
      </c>
      <c r="DT14" t="s">
        <v>36</v>
      </c>
      <c r="DU14" t="s">
        <v>36</v>
      </c>
      <c r="DV14" t="s">
        <v>36</v>
      </c>
      <c r="DW14" t="s">
        <v>36</v>
      </c>
      <c r="DX14" t="s">
        <v>36</v>
      </c>
      <c r="DY14" t="s">
        <v>36</v>
      </c>
      <c r="DZ14" t="s">
        <v>36</v>
      </c>
      <c r="EA14" t="s">
        <v>36</v>
      </c>
      <c r="EB14" t="s">
        <v>36</v>
      </c>
      <c r="EC14" t="s">
        <v>36</v>
      </c>
      <c r="ED14" t="s">
        <v>36</v>
      </c>
      <c r="EE14" t="s">
        <v>36</v>
      </c>
      <c r="EF14" t="s">
        <v>36</v>
      </c>
      <c r="EG14" t="s">
        <v>36</v>
      </c>
      <c r="EH14" t="s">
        <v>36</v>
      </c>
      <c r="EI14" t="s">
        <v>36</v>
      </c>
      <c r="EJ14" t="s">
        <v>36</v>
      </c>
      <c r="EK14" t="s">
        <v>36</v>
      </c>
      <c r="EL14" t="s">
        <v>36</v>
      </c>
      <c r="EM14" t="s">
        <v>36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36</v>
      </c>
      <c r="FN14" t="s">
        <v>36</v>
      </c>
      <c r="FO14" t="s">
        <v>36</v>
      </c>
      <c r="FP14" t="s">
        <v>36</v>
      </c>
      <c r="FQ14" t="s">
        <v>36</v>
      </c>
      <c r="FR14" t="s">
        <v>36</v>
      </c>
      <c r="FS14" t="s">
        <v>36</v>
      </c>
      <c r="FT14" t="s">
        <v>36</v>
      </c>
      <c r="FU14" t="s">
        <v>36</v>
      </c>
      <c r="FV14" t="s">
        <v>36</v>
      </c>
      <c r="FW14" t="s">
        <v>2</v>
      </c>
    </row>
    <row r="15" spans="1:179" x14ac:dyDescent="0.2">
      <c r="A15">
        <v>1</v>
      </c>
      <c r="B15" t="s">
        <v>3</v>
      </c>
      <c r="G15" s="5"/>
      <c r="H15" s="5"/>
      <c r="I15" s="5"/>
      <c r="J15" s="5"/>
      <c r="K15" s="5"/>
      <c r="L15" s="5"/>
      <c r="M15" s="4"/>
      <c r="N15" s="5"/>
      <c r="O15" s="5"/>
      <c r="P15" s="5"/>
      <c r="Q15" s="5"/>
      <c r="R15" s="4"/>
      <c r="S15" s="5"/>
      <c r="T15" s="5"/>
      <c r="U15" s="5"/>
      <c r="V15" s="5"/>
      <c r="Y15" s="5"/>
      <c r="Z15" s="5"/>
      <c r="AA15" s="5"/>
      <c r="AB15" s="5"/>
      <c r="AC15" s="5"/>
      <c r="AD15" s="5"/>
      <c r="AE15" s="5"/>
      <c r="AI15" s="5"/>
      <c r="AJ15" s="5"/>
      <c r="AK15" s="5"/>
      <c r="AL15" s="5"/>
      <c r="AM15" s="5"/>
      <c r="AN15" s="5"/>
      <c r="AO15" s="5"/>
      <c r="AP15" s="4"/>
      <c r="AQ15" s="5"/>
      <c r="AR15" s="5"/>
      <c r="AS15" s="5"/>
      <c r="AT15" s="5"/>
      <c r="AU15" s="4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5"/>
      <c r="BR15" s="5"/>
      <c r="BS15" s="4"/>
      <c r="BT15" s="5"/>
      <c r="BU15" s="5"/>
      <c r="BV15" s="5"/>
      <c r="BW15" s="5"/>
      <c r="BX15" s="5"/>
      <c r="BY15" s="5"/>
      <c r="BZ15" s="4"/>
      <c r="CA15" s="5"/>
      <c r="CB15" s="5"/>
      <c r="CC15" s="5"/>
      <c r="CD15" s="4"/>
      <c r="CE15" s="5"/>
      <c r="CF15" s="4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FW15" s="5"/>
    </row>
    <row r="16" spans="1:179" x14ac:dyDescent="0.2">
      <c r="A16">
        <v>2</v>
      </c>
      <c r="B16" t="s">
        <v>57</v>
      </c>
      <c r="G16" s="4"/>
      <c r="H16" s="5"/>
      <c r="I16" s="5"/>
      <c r="J16" s="4"/>
      <c r="K16" s="5"/>
      <c r="L16" s="5">
        <v>36810.005225176275</v>
      </c>
      <c r="M16" s="5">
        <v>32645.46196007005</v>
      </c>
      <c r="N16" s="5">
        <v>63934.92409778422</v>
      </c>
      <c r="O16" s="5">
        <v>65168.601007397949</v>
      </c>
      <c r="P16" s="4">
        <v>63629.127341660882</v>
      </c>
      <c r="Q16" s="5">
        <v>75263.578834606087</v>
      </c>
      <c r="R16" s="4">
        <v>69137.980004089506</v>
      </c>
      <c r="S16" s="5">
        <v>76100.639871139167</v>
      </c>
      <c r="T16" s="5">
        <v>61458.426179865681</v>
      </c>
      <c r="U16" s="4">
        <v>62355.833105520309</v>
      </c>
      <c r="V16" s="5">
        <v>68589.369800490109</v>
      </c>
      <c r="W16" s="5">
        <v>147914.76131845379</v>
      </c>
      <c r="X16" s="5">
        <v>132326.82851889584</v>
      </c>
      <c r="Y16" s="5">
        <v>152709.36068789288</v>
      </c>
      <c r="Z16" s="5">
        <v>136818.11660104804</v>
      </c>
      <c r="AA16" s="5">
        <v>145514.3330814465</v>
      </c>
      <c r="AB16" s="5">
        <v>147879.23095063359</v>
      </c>
      <c r="AC16" s="4">
        <v>144287.83754909507</v>
      </c>
      <c r="AD16" s="5">
        <v>143686.43026492599</v>
      </c>
      <c r="AE16" s="5">
        <v>145982.46024679221</v>
      </c>
      <c r="AF16" s="5">
        <v>136695.38597267229</v>
      </c>
      <c r="AG16" s="4">
        <v>144723.20834986729</v>
      </c>
      <c r="AH16" s="5">
        <v>146993.4065559952</v>
      </c>
      <c r="AI16" s="5">
        <v>178915.21478174638</v>
      </c>
      <c r="AJ16" s="5">
        <v>160011.28783411457</v>
      </c>
      <c r="AK16" s="5">
        <v>184636.15217137168</v>
      </c>
      <c r="AL16" s="5">
        <v>165358.20350652517</v>
      </c>
      <c r="AM16" s="5">
        <v>182995.3290856797</v>
      </c>
      <c r="AN16" s="5">
        <v>171482.26948202582</v>
      </c>
      <c r="AO16" s="5">
        <v>174251.56505103255</v>
      </c>
      <c r="AP16" s="4">
        <v>180537.17661632429</v>
      </c>
      <c r="AQ16" s="5">
        <v>169155.93690833898</v>
      </c>
      <c r="AR16" s="5">
        <v>165031.7575318224</v>
      </c>
      <c r="AS16" s="5">
        <v>181575.74128141149</v>
      </c>
      <c r="AT16" s="5">
        <v>170315.49904401929</v>
      </c>
      <c r="AU16" s="5">
        <v>184478.79996494608</v>
      </c>
      <c r="AV16" s="5">
        <v>169273.20229681028</v>
      </c>
      <c r="AW16" s="5">
        <v>168500.10060405332</v>
      </c>
      <c r="AX16" s="5">
        <v>164006.62094745389</v>
      </c>
      <c r="AY16" s="5">
        <v>188638.31256098428</v>
      </c>
      <c r="AZ16" s="5">
        <v>162681.56055089846</v>
      </c>
      <c r="BA16" s="4">
        <v>179513.39596300569</v>
      </c>
      <c r="BB16" s="5">
        <v>171673.54571476596</v>
      </c>
      <c r="BC16" s="5">
        <v>167401.03427473389</v>
      </c>
      <c r="BD16" s="5">
        <v>177450.4599704876</v>
      </c>
      <c r="BE16" s="5">
        <v>165849.16163501664</v>
      </c>
      <c r="BF16" s="5">
        <v>161623.60628684348</v>
      </c>
      <c r="BG16" s="5">
        <v>174544.2651481661</v>
      </c>
      <c r="BH16" s="5">
        <v>149937.930157928</v>
      </c>
      <c r="BI16" s="5">
        <v>159394.36013123937</v>
      </c>
      <c r="BJ16" s="5">
        <v>161603.49505681748</v>
      </c>
      <c r="BK16" s="5">
        <v>171327.17905157802</v>
      </c>
      <c r="BL16" s="5">
        <v>153811.78902576931</v>
      </c>
      <c r="BM16" s="5">
        <v>176346.53217705074</v>
      </c>
      <c r="BN16" s="5">
        <v>155634.29656608228</v>
      </c>
      <c r="BO16" s="5">
        <v>158192.09688962114</v>
      </c>
      <c r="BP16" s="5">
        <v>167349.82419167168</v>
      </c>
      <c r="BQ16" s="5">
        <v>156671.95084217266</v>
      </c>
      <c r="BR16" s="5">
        <v>165653.65844282776</v>
      </c>
      <c r="BS16" s="5">
        <v>166085.76705454412</v>
      </c>
      <c r="BT16" s="5">
        <v>142657.8931667624</v>
      </c>
      <c r="BU16" s="5">
        <v>151639.82754834171</v>
      </c>
      <c r="BV16" s="5">
        <v>160145.18623059883</v>
      </c>
      <c r="BW16" s="5">
        <v>156570.14121877449</v>
      </c>
      <c r="BX16">
        <v>146294.05137615465</v>
      </c>
      <c r="BY16">
        <v>167712.42606556002</v>
      </c>
      <c r="BZ16" s="5">
        <v>147993.64206089461</v>
      </c>
      <c r="CA16" s="5">
        <v>156676.80849651748</v>
      </c>
      <c r="CB16" s="5">
        <v>153173.09749283013</v>
      </c>
      <c r="CC16" s="5">
        <v>148943.25562400307</v>
      </c>
      <c r="CD16" s="5">
        <v>163640.25041125753</v>
      </c>
      <c r="CE16" s="5">
        <v>149962.51103839578</v>
      </c>
      <c r="CF16" s="5">
        <v>134049.33607472328</v>
      </c>
      <c r="CG16" s="5">
        <v>148527.3043152582</v>
      </c>
      <c r="CH16" s="4">
        <v>144412.11792737161</v>
      </c>
      <c r="CI16" s="5">
        <v>147058.10218394446</v>
      </c>
      <c r="CJ16" s="4">
        <v>143357.04348781449</v>
      </c>
      <c r="CK16" s="4">
        <v>151535.49232098545</v>
      </c>
      <c r="CL16" s="5">
        <v>138949.08928487974</v>
      </c>
      <c r="CM16" s="5">
        <v>152952.5646118531</v>
      </c>
      <c r="CN16" s="5">
        <v>137910.49415750362</v>
      </c>
      <c r="CO16" s="5">
        <v>139773.64958652077</v>
      </c>
      <c r="CP16" s="5">
        <v>153543.46405813214</v>
      </c>
      <c r="CQ16" s="5">
        <v>141220.00672085318</v>
      </c>
      <c r="CR16" s="5">
        <v>129064.83479069246</v>
      </c>
      <c r="CS16" s="5">
        <v>145515.91051511158</v>
      </c>
      <c r="CT16" s="4">
        <v>130235.34831669986</v>
      </c>
      <c r="CU16" s="5">
        <v>144027.84248260382</v>
      </c>
      <c r="CV16" s="5">
        <v>134878.06348004309</v>
      </c>
      <c r="CW16" s="5">
        <v>136964.80965688638</v>
      </c>
      <c r="CX16" s="4">
        <v>141811.74396392456</v>
      </c>
      <c r="CY16" s="5">
        <v>132788.08533919678</v>
      </c>
      <c r="CZ16" s="5">
        <v>129681.15125673905</v>
      </c>
      <c r="DA16" s="5">
        <v>142358.49716029127</v>
      </c>
      <c r="DB16" s="5">
        <v>133446.12557741255</v>
      </c>
      <c r="DC16" s="5">
        <v>138149.62869100558</v>
      </c>
      <c r="DD16" s="5">
        <v>118615.80476585822</v>
      </c>
      <c r="DE16" s="5">
        <v>131394.83999377189</v>
      </c>
      <c r="DF16" s="5">
        <v>122379.67667157379</v>
      </c>
      <c r="DG16" s="5">
        <v>140623.41332820104</v>
      </c>
      <c r="DH16" s="5">
        <v>121426.53587584823</v>
      </c>
      <c r="DI16" s="5">
        <v>128647.35005652189</v>
      </c>
      <c r="DJ16" s="5">
        <v>133180.55228866194</v>
      </c>
      <c r="DK16" s="5">
        <v>124688.36674437736</v>
      </c>
      <c r="DL16" s="5">
        <v>126917.10022337333</v>
      </c>
      <c r="DM16" s="5">
        <v>128503.14347985838</v>
      </c>
      <c r="DN16" s="5">
        <v>125251.9718518626</v>
      </c>
      <c r="DO16" s="5">
        <v>134219.62219105975</v>
      </c>
      <c r="DP16" s="5">
        <v>110878.09682904618</v>
      </c>
      <c r="DQ16" s="5">
        <v>117796.25485136615</v>
      </c>
      <c r="DR16" s="4">
        <v>116538.38317924808</v>
      </c>
      <c r="DS16" s="5">
        <v>133898.60153920521</v>
      </c>
      <c r="DT16" s="5">
        <v>115597.14755096759</v>
      </c>
      <c r="DU16" s="5">
        <v>127449.01541300571</v>
      </c>
      <c r="DV16" s="5">
        <v>121779.25736197938</v>
      </c>
      <c r="DW16" s="5">
        <v>118651.28893046976</v>
      </c>
      <c r="DX16" s="5">
        <v>125668.2051299982</v>
      </c>
      <c r="DY16" s="5">
        <v>117356.37241410869</v>
      </c>
      <c r="DZ16" s="5">
        <v>114270.29362996796</v>
      </c>
      <c r="EA16" s="5">
        <v>123319.15651737942</v>
      </c>
      <c r="EB16" s="5">
        <v>105880.45632445921</v>
      </c>
      <c r="EC16" s="4">
        <v>112498.16866153566</v>
      </c>
      <c r="ED16" s="5">
        <v>113999.50514112697</v>
      </c>
      <c r="EE16" s="5">
        <v>120795.81760204856</v>
      </c>
      <c r="EF16" s="5">
        <v>108392.42272341938</v>
      </c>
      <c r="EG16" s="5">
        <v>124211.00640918012</v>
      </c>
      <c r="EH16" s="4">
        <v>109566.81679794133</v>
      </c>
      <c r="EI16" s="5">
        <v>111314.92950419454</v>
      </c>
      <c r="EJ16" s="5">
        <v>117925.43969812768</v>
      </c>
      <c r="EK16" s="5">
        <v>110141.18560846466</v>
      </c>
      <c r="EL16" s="5">
        <v>116400.12669228671</v>
      </c>
      <c r="EM16" s="5">
        <v>115767.49582056934</v>
      </c>
      <c r="EN16" s="4">
        <v>101631.85280891166</v>
      </c>
      <c r="EO16" s="5">
        <v>110065.15256727902</v>
      </c>
      <c r="EP16" s="5">
        <v>106977.15911714322</v>
      </c>
      <c r="EQ16" s="5">
        <v>108897.52436950897</v>
      </c>
      <c r="ER16" s="5">
        <v>106119.49655361792</v>
      </c>
      <c r="ES16" s="5">
        <v>112134.19047713793</v>
      </c>
      <c r="ET16" s="5">
        <v>102783.82906941188</v>
      </c>
      <c r="EU16" s="5">
        <v>113105.876583768</v>
      </c>
      <c r="EV16" s="5">
        <v>101947.40972734075</v>
      </c>
      <c r="EW16" s="5">
        <v>103291.17842341216</v>
      </c>
      <c r="EX16" s="5">
        <v>113429.18351769604</v>
      </c>
      <c r="EY16" s="5">
        <v>103903.76081646008</v>
      </c>
      <c r="EZ16" s="5">
        <v>92838.887105170361</v>
      </c>
      <c r="FA16" s="5">
        <v>107012.7563474115</v>
      </c>
      <c r="FB16" s="5">
        <v>95750.912130817844</v>
      </c>
      <c r="FC16" s="5">
        <v>101710.14756991759</v>
      </c>
      <c r="FD16" s="4">
        <v>103234.22570325728</v>
      </c>
      <c r="FE16" s="5">
        <v>100608.55003825919</v>
      </c>
      <c r="FF16" s="5">
        <v>100056.7434577688</v>
      </c>
      <c r="FG16" s="5">
        <v>101546.93774725997</v>
      </c>
      <c r="FH16" s="5">
        <v>95177.327483892819</v>
      </c>
      <c r="FI16" s="5">
        <v>100438.99037877793</v>
      </c>
      <c r="FJ16" s="5">
        <v>101882.89692286107</v>
      </c>
      <c r="FK16" s="5">
        <v>97340.354492563725</v>
      </c>
      <c r="FL16" s="5">
        <v>86967.504255042979</v>
      </c>
      <c r="FM16" s="5">
        <v>100240.67642204538</v>
      </c>
      <c r="FN16" s="5">
        <v>89679.810254712735</v>
      </c>
      <c r="FO16" s="5">
        <v>99138.390774798114</v>
      </c>
      <c r="FP16" s="5">
        <v>92805.035374380604</v>
      </c>
      <c r="FQ16" s="5">
        <v>94204.806575936062</v>
      </c>
      <c r="FR16" s="5">
        <v>97501.351995128338</v>
      </c>
      <c r="FS16" s="5">
        <v>91264.300277746661</v>
      </c>
      <c r="FT16" s="5">
        <v>89095.978223651357</v>
      </c>
      <c r="FU16" s="5">
        <v>97771.662500943698</v>
      </c>
      <c r="FV16" s="5">
        <v>91617.121006004556</v>
      </c>
      <c r="FW16" s="5">
        <v>21738269.985887032</v>
      </c>
    </row>
    <row r="17" spans="1:179" x14ac:dyDescent="0.2">
      <c r="A17">
        <v>3</v>
      </c>
      <c r="B17" t="s">
        <v>59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  <c r="AM17" s="5"/>
      <c r="AN17" s="5"/>
      <c r="AO17" s="5"/>
      <c r="AP17" s="5"/>
      <c r="AQ17" s="5"/>
      <c r="AR17" s="4"/>
      <c r="AS17" s="5"/>
      <c r="AT17" s="5"/>
      <c r="AU17" s="5"/>
      <c r="AV17" s="5"/>
      <c r="AW17" s="5"/>
      <c r="AX17" s="5"/>
      <c r="AY17" s="5"/>
      <c r="AZ17" s="4"/>
      <c r="BA17" s="5"/>
      <c r="BB17" s="5"/>
      <c r="BC17" s="4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4"/>
      <c r="BR17" s="5"/>
      <c r="BS17" s="5"/>
      <c r="BT17" s="4"/>
      <c r="BU17" s="5"/>
      <c r="BV17" s="5"/>
      <c r="BW17" s="5"/>
      <c r="BX17" s="5"/>
      <c r="BY17" s="4"/>
      <c r="BZ17" s="5"/>
      <c r="CA17" s="5"/>
      <c r="CB17" s="5"/>
      <c r="CC17" s="5"/>
      <c r="CD17" s="5"/>
      <c r="FW17" s="5"/>
    </row>
    <row r="18" spans="1:179" x14ac:dyDescent="0.2">
      <c r="B18" t="s">
        <v>8</v>
      </c>
      <c r="C18">
        <f t="shared" ref="C18:AH18" si="6">SUM(C15:C17)</f>
        <v>0</v>
      </c>
      <c r="D18">
        <f t="shared" si="6"/>
        <v>0</v>
      </c>
      <c r="E18">
        <f t="shared" si="6"/>
        <v>0</v>
      </c>
      <c r="F18">
        <f t="shared" si="6"/>
        <v>0</v>
      </c>
      <c r="G18" s="5">
        <f t="shared" si="6"/>
        <v>0</v>
      </c>
      <c r="H18" s="5">
        <f t="shared" si="6"/>
        <v>0</v>
      </c>
      <c r="I18" s="4">
        <f t="shared" si="6"/>
        <v>0</v>
      </c>
      <c r="J18" s="5">
        <f t="shared" si="6"/>
        <v>0</v>
      </c>
      <c r="K18" s="5">
        <f t="shared" si="6"/>
        <v>0</v>
      </c>
      <c r="L18" s="5">
        <f t="shared" si="6"/>
        <v>36810.005225176275</v>
      </c>
      <c r="M18" s="5">
        <f t="shared" si="6"/>
        <v>32645.46196007005</v>
      </c>
      <c r="N18" s="5">
        <f t="shared" si="6"/>
        <v>63934.92409778422</v>
      </c>
      <c r="O18" s="5">
        <f t="shared" si="6"/>
        <v>65168.601007397949</v>
      </c>
      <c r="P18" s="5">
        <f t="shared" si="6"/>
        <v>63629.127341660882</v>
      </c>
      <c r="Q18" s="5">
        <f t="shared" si="6"/>
        <v>75263.578834606087</v>
      </c>
      <c r="R18" s="5">
        <f t="shared" si="6"/>
        <v>69137.980004089506</v>
      </c>
      <c r="S18" s="5">
        <f t="shared" si="6"/>
        <v>76100.639871139167</v>
      </c>
      <c r="T18" s="5">
        <f t="shared" si="6"/>
        <v>61458.426179865681</v>
      </c>
      <c r="U18" s="5">
        <f t="shared" si="6"/>
        <v>62355.833105520309</v>
      </c>
      <c r="V18" s="5">
        <f t="shared" si="6"/>
        <v>68589.369800490109</v>
      </c>
      <c r="W18" s="5">
        <f t="shared" si="6"/>
        <v>147914.76131845379</v>
      </c>
      <c r="X18" s="5">
        <f t="shared" si="6"/>
        <v>132326.82851889584</v>
      </c>
      <c r="Y18" s="5">
        <f t="shared" si="6"/>
        <v>152709.36068789288</v>
      </c>
      <c r="Z18" s="5">
        <f t="shared" si="6"/>
        <v>136818.11660104804</v>
      </c>
      <c r="AA18" s="5">
        <f t="shared" si="6"/>
        <v>145514.3330814465</v>
      </c>
      <c r="AB18" s="5">
        <f t="shared" si="6"/>
        <v>147879.23095063359</v>
      </c>
      <c r="AC18" s="5">
        <f t="shared" si="6"/>
        <v>144287.83754909507</v>
      </c>
      <c r="AD18" s="5">
        <f t="shared" si="6"/>
        <v>143686.43026492599</v>
      </c>
      <c r="AE18" s="5">
        <f t="shared" si="6"/>
        <v>145982.46024679221</v>
      </c>
      <c r="AF18" s="5">
        <f t="shared" si="6"/>
        <v>136695.38597267229</v>
      </c>
      <c r="AG18" s="5">
        <f t="shared" si="6"/>
        <v>144723.20834986729</v>
      </c>
      <c r="AH18" s="4">
        <f t="shared" si="6"/>
        <v>146993.4065559952</v>
      </c>
      <c r="AI18" s="4">
        <f t="shared" ref="AI18:BN18" si="7">SUM(AI15:AI17)</f>
        <v>178915.21478174638</v>
      </c>
      <c r="AJ18" s="5">
        <f t="shared" si="7"/>
        <v>160011.28783411457</v>
      </c>
      <c r="AK18" s="4">
        <f t="shared" si="7"/>
        <v>184636.15217137168</v>
      </c>
      <c r="AL18" s="5">
        <f t="shared" si="7"/>
        <v>165358.20350652517</v>
      </c>
      <c r="AM18" s="5">
        <f t="shared" si="7"/>
        <v>182995.3290856797</v>
      </c>
      <c r="AN18" s="5">
        <f t="shared" si="7"/>
        <v>171482.26948202582</v>
      </c>
      <c r="AO18" s="5">
        <f t="shared" si="7"/>
        <v>174251.56505103255</v>
      </c>
      <c r="AP18" s="5">
        <f t="shared" si="7"/>
        <v>180537.17661632429</v>
      </c>
      <c r="AQ18" s="5">
        <f t="shared" si="7"/>
        <v>169155.93690833898</v>
      </c>
      <c r="AR18" s="5">
        <f t="shared" si="7"/>
        <v>165031.7575318224</v>
      </c>
      <c r="AS18" s="5">
        <f t="shared" si="7"/>
        <v>181575.74128141149</v>
      </c>
      <c r="AT18" s="5">
        <f t="shared" si="7"/>
        <v>170315.49904401929</v>
      </c>
      <c r="AU18" s="5">
        <f t="shared" si="7"/>
        <v>184478.79996494608</v>
      </c>
      <c r="AV18" s="5">
        <f t="shared" si="7"/>
        <v>169273.20229681028</v>
      </c>
      <c r="AW18" s="5">
        <f t="shared" si="7"/>
        <v>168500.10060405332</v>
      </c>
      <c r="AX18" s="5">
        <f t="shared" si="7"/>
        <v>164006.62094745389</v>
      </c>
      <c r="AY18" s="5">
        <f t="shared" si="7"/>
        <v>188638.31256098428</v>
      </c>
      <c r="AZ18" s="5">
        <f t="shared" si="7"/>
        <v>162681.56055089846</v>
      </c>
      <c r="BA18" s="5">
        <f t="shared" si="7"/>
        <v>179513.39596300569</v>
      </c>
      <c r="BB18" s="5">
        <f t="shared" si="7"/>
        <v>171673.54571476596</v>
      </c>
      <c r="BC18" s="5">
        <f t="shared" si="7"/>
        <v>167401.03427473389</v>
      </c>
      <c r="BD18" s="5">
        <f t="shared" si="7"/>
        <v>177450.4599704876</v>
      </c>
      <c r="BE18" s="5">
        <f t="shared" si="7"/>
        <v>165849.16163501664</v>
      </c>
      <c r="BF18" s="5">
        <f t="shared" si="7"/>
        <v>161623.60628684348</v>
      </c>
      <c r="BG18" s="5">
        <f t="shared" si="7"/>
        <v>174544.2651481661</v>
      </c>
      <c r="BH18" s="5">
        <f t="shared" si="7"/>
        <v>149937.930157928</v>
      </c>
      <c r="BI18" s="5">
        <f t="shared" si="7"/>
        <v>159394.36013123937</v>
      </c>
      <c r="BJ18" s="5">
        <f t="shared" si="7"/>
        <v>161603.49505681748</v>
      </c>
      <c r="BK18" s="5">
        <f t="shared" si="7"/>
        <v>171327.17905157802</v>
      </c>
      <c r="BL18" s="4">
        <f t="shared" si="7"/>
        <v>153811.78902576931</v>
      </c>
      <c r="BM18" s="5">
        <f t="shared" si="7"/>
        <v>176346.53217705074</v>
      </c>
      <c r="BN18" s="5">
        <f t="shared" si="7"/>
        <v>155634.29656608228</v>
      </c>
      <c r="BO18" s="5">
        <f t="shared" ref="BO18:CT18" si="8">SUM(BO15:BO17)</f>
        <v>158192.09688962114</v>
      </c>
      <c r="BP18" s="5">
        <f t="shared" si="8"/>
        <v>167349.82419167168</v>
      </c>
      <c r="BQ18" s="5">
        <f t="shared" si="8"/>
        <v>156671.95084217266</v>
      </c>
      <c r="BR18" s="5">
        <f t="shared" si="8"/>
        <v>165653.65844282776</v>
      </c>
      <c r="BS18" s="5">
        <f t="shared" si="8"/>
        <v>166085.76705454412</v>
      </c>
      <c r="BT18" s="5">
        <f t="shared" si="8"/>
        <v>142657.8931667624</v>
      </c>
      <c r="BU18" s="4">
        <f t="shared" si="8"/>
        <v>151639.82754834171</v>
      </c>
      <c r="BV18" s="5">
        <f t="shared" si="8"/>
        <v>160145.18623059883</v>
      </c>
      <c r="BW18" s="5">
        <f t="shared" si="8"/>
        <v>156570.14121877449</v>
      </c>
      <c r="BX18" s="5">
        <f t="shared" si="8"/>
        <v>146294.05137615465</v>
      </c>
      <c r="BY18" s="5">
        <f t="shared" si="8"/>
        <v>167712.42606556002</v>
      </c>
      <c r="BZ18" s="5">
        <f t="shared" si="8"/>
        <v>147993.64206089461</v>
      </c>
      <c r="CA18" s="5">
        <f t="shared" si="8"/>
        <v>156676.80849651748</v>
      </c>
      <c r="CB18" s="5">
        <f t="shared" si="8"/>
        <v>153173.09749283013</v>
      </c>
      <c r="CC18" s="5">
        <f t="shared" si="8"/>
        <v>148943.25562400307</v>
      </c>
      <c r="CD18" s="5">
        <f t="shared" si="8"/>
        <v>163640.25041125753</v>
      </c>
      <c r="CE18" s="5">
        <f t="shared" si="8"/>
        <v>149962.51103839578</v>
      </c>
      <c r="CF18" s="5">
        <f t="shared" si="8"/>
        <v>134049.33607472328</v>
      </c>
      <c r="CG18" s="5">
        <f t="shared" si="8"/>
        <v>148527.3043152582</v>
      </c>
      <c r="CH18" s="5">
        <f t="shared" si="8"/>
        <v>144412.11792737161</v>
      </c>
      <c r="CI18" s="5">
        <f t="shared" si="8"/>
        <v>147058.10218394446</v>
      </c>
      <c r="CJ18" s="5">
        <f t="shared" si="8"/>
        <v>143357.04348781449</v>
      </c>
      <c r="CK18" s="5">
        <f t="shared" si="8"/>
        <v>151535.49232098545</v>
      </c>
      <c r="CL18" s="5">
        <f t="shared" si="8"/>
        <v>138949.08928487974</v>
      </c>
      <c r="CM18" s="5">
        <f t="shared" si="8"/>
        <v>152952.5646118531</v>
      </c>
      <c r="CN18" s="5">
        <f t="shared" si="8"/>
        <v>137910.49415750362</v>
      </c>
      <c r="CO18" s="5">
        <f t="shared" si="8"/>
        <v>139773.64958652077</v>
      </c>
      <c r="CP18" s="5">
        <f t="shared" si="8"/>
        <v>153543.46405813214</v>
      </c>
      <c r="CQ18" s="5">
        <f t="shared" si="8"/>
        <v>141220.00672085318</v>
      </c>
      <c r="CR18" s="5">
        <f t="shared" si="8"/>
        <v>129064.83479069246</v>
      </c>
      <c r="CS18" s="4">
        <f t="shared" si="8"/>
        <v>145515.91051511158</v>
      </c>
      <c r="CT18" s="5">
        <f t="shared" si="8"/>
        <v>130235.34831669986</v>
      </c>
      <c r="CU18" s="4">
        <f t="shared" ref="CU18:DZ18" si="9">SUM(CU15:CU17)</f>
        <v>144027.84248260382</v>
      </c>
      <c r="CV18" s="5">
        <f t="shared" si="9"/>
        <v>134878.06348004309</v>
      </c>
      <c r="CW18" s="4">
        <f t="shared" si="9"/>
        <v>136964.80965688638</v>
      </c>
      <c r="CX18" s="5">
        <f t="shared" si="9"/>
        <v>141811.74396392456</v>
      </c>
      <c r="CY18" s="5">
        <f t="shared" si="9"/>
        <v>132788.08533919678</v>
      </c>
      <c r="CZ18" s="5">
        <f t="shared" si="9"/>
        <v>129681.15125673905</v>
      </c>
      <c r="DA18" s="5">
        <f t="shared" si="9"/>
        <v>142358.49716029127</v>
      </c>
      <c r="DB18" s="5">
        <f t="shared" si="9"/>
        <v>133446.12557741255</v>
      </c>
      <c r="DC18" s="5">
        <f t="shared" si="9"/>
        <v>138149.62869100558</v>
      </c>
      <c r="DD18" s="5">
        <f t="shared" si="9"/>
        <v>118615.80476585822</v>
      </c>
      <c r="DE18" s="5">
        <f t="shared" si="9"/>
        <v>131394.83999377189</v>
      </c>
      <c r="DF18" s="5">
        <f t="shared" si="9"/>
        <v>122379.67667157379</v>
      </c>
      <c r="DG18" s="5">
        <f t="shared" si="9"/>
        <v>140623.41332820104</v>
      </c>
      <c r="DH18" s="5">
        <f t="shared" si="9"/>
        <v>121426.53587584823</v>
      </c>
      <c r="DI18" s="5">
        <f t="shared" si="9"/>
        <v>128647.35005652189</v>
      </c>
      <c r="DJ18" s="5">
        <f t="shared" si="9"/>
        <v>133180.55228866194</v>
      </c>
      <c r="DK18" s="5">
        <f t="shared" si="9"/>
        <v>124688.36674437736</v>
      </c>
      <c r="DL18" s="5">
        <f t="shared" si="9"/>
        <v>126917.10022337333</v>
      </c>
      <c r="DM18" s="5">
        <f t="shared" si="9"/>
        <v>128503.14347985838</v>
      </c>
      <c r="DN18" s="5">
        <f t="shared" si="9"/>
        <v>125251.9718518626</v>
      </c>
      <c r="DO18" s="5">
        <f t="shared" si="9"/>
        <v>134219.62219105975</v>
      </c>
      <c r="DP18" s="4">
        <f t="shared" si="9"/>
        <v>110878.09682904618</v>
      </c>
      <c r="DQ18" s="5">
        <f t="shared" si="9"/>
        <v>117796.25485136615</v>
      </c>
      <c r="DR18" s="5">
        <f t="shared" si="9"/>
        <v>116538.38317924808</v>
      </c>
      <c r="DS18" s="5">
        <f t="shared" si="9"/>
        <v>133898.60153920521</v>
      </c>
      <c r="DT18" s="5">
        <f t="shared" si="9"/>
        <v>115597.14755096759</v>
      </c>
      <c r="DU18" s="5">
        <f t="shared" si="9"/>
        <v>127449.01541300571</v>
      </c>
      <c r="DV18" s="5">
        <f t="shared" si="9"/>
        <v>121779.25736197938</v>
      </c>
      <c r="DW18" s="5">
        <f t="shared" si="9"/>
        <v>118651.28893046976</v>
      </c>
      <c r="DX18" s="5">
        <f t="shared" si="9"/>
        <v>125668.2051299982</v>
      </c>
      <c r="DY18" s="5">
        <f t="shared" si="9"/>
        <v>117356.37241410869</v>
      </c>
      <c r="DZ18" s="5">
        <f t="shared" si="9"/>
        <v>114270.29362996796</v>
      </c>
      <c r="EA18" s="5">
        <f t="shared" ref="EA18:FF18" si="10">SUM(EA15:EA17)</f>
        <v>123319.15651737942</v>
      </c>
      <c r="EB18" s="5">
        <f t="shared" si="10"/>
        <v>105880.45632445921</v>
      </c>
      <c r="EC18" s="4">
        <f t="shared" si="10"/>
        <v>112498.16866153566</v>
      </c>
      <c r="ED18" s="5">
        <f t="shared" si="10"/>
        <v>113999.50514112697</v>
      </c>
      <c r="EE18" s="5">
        <f t="shared" si="10"/>
        <v>120795.81760204856</v>
      </c>
      <c r="EF18" s="5">
        <f t="shared" si="10"/>
        <v>108392.42272341938</v>
      </c>
      <c r="EG18" s="5">
        <f t="shared" si="10"/>
        <v>124211.00640918012</v>
      </c>
      <c r="EH18" s="4">
        <f t="shared" si="10"/>
        <v>109566.81679794133</v>
      </c>
      <c r="EI18" s="5">
        <f t="shared" si="10"/>
        <v>111314.92950419454</v>
      </c>
      <c r="EJ18" s="5">
        <f t="shared" si="10"/>
        <v>117925.43969812768</v>
      </c>
      <c r="EK18" s="5">
        <f t="shared" si="10"/>
        <v>110141.18560846466</v>
      </c>
      <c r="EL18" s="5">
        <f t="shared" si="10"/>
        <v>116400.12669228671</v>
      </c>
      <c r="EM18" s="5">
        <f t="shared" si="10"/>
        <v>115767.49582056934</v>
      </c>
      <c r="EN18" s="4">
        <f t="shared" si="10"/>
        <v>101631.85280891166</v>
      </c>
      <c r="EO18" s="5">
        <f t="shared" si="10"/>
        <v>110065.15256727902</v>
      </c>
      <c r="EP18" s="5">
        <f t="shared" si="10"/>
        <v>106977.15911714322</v>
      </c>
      <c r="EQ18" s="5">
        <f t="shared" si="10"/>
        <v>108897.52436950897</v>
      </c>
      <c r="ER18" s="5">
        <f t="shared" si="10"/>
        <v>106119.49655361792</v>
      </c>
      <c r="ES18" s="5">
        <f t="shared" si="10"/>
        <v>112134.19047713793</v>
      </c>
      <c r="ET18" s="5">
        <f t="shared" si="10"/>
        <v>102783.82906941188</v>
      </c>
      <c r="EU18" s="5">
        <f t="shared" si="10"/>
        <v>113105.876583768</v>
      </c>
      <c r="EV18" s="5">
        <f t="shared" si="10"/>
        <v>101947.40972734075</v>
      </c>
      <c r="EW18" s="5">
        <f t="shared" si="10"/>
        <v>103291.17842341216</v>
      </c>
      <c r="EX18" s="5">
        <f t="shared" si="10"/>
        <v>113429.18351769604</v>
      </c>
      <c r="EY18" s="5">
        <f t="shared" si="10"/>
        <v>103903.76081646008</v>
      </c>
      <c r="EZ18" s="5">
        <f t="shared" si="10"/>
        <v>92838.887105170361</v>
      </c>
      <c r="FA18" s="5">
        <f t="shared" si="10"/>
        <v>107012.7563474115</v>
      </c>
      <c r="FB18" s="5">
        <f t="shared" si="10"/>
        <v>95750.912130817844</v>
      </c>
      <c r="FC18" s="5">
        <f t="shared" si="10"/>
        <v>101710.14756991759</v>
      </c>
      <c r="FD18" s="4">
        <f t="shared" si="10"/>
        <v>103234.22570325728</v>
      </c>
      <c r="FE18" s="5">
        <f t="shared" si="10"/>
        <v>100608.55003825919</v>
      </c>
      <c r="FF18" s="5">
        <f t="shared" si="10"/>
        <v>100056.7434577688</v>
      </c>
      <c r="FG18" s="5">
        <f t="shared" ref="FG18:FV18" si="11">SUM(FG15:FG17)</f>
        <v>101546.93774725997</v>
      </c>
      <c r="FH18" s="5">
        <f t="shared" si="11"/>
        <v>95177.327483892819</v>
      </c>
      <c r="FI18" s="5">
        <f t="shared" si="11"/>
        <v>100438.99037877793</v>
      </c>
      <c r="FJ18" s="5">
        <f t="shared" si="11"/>
        <v>101882.89692286107</v>
      </c>
      <c r="FK18" s="5">
        <f t="shared" si="11"/>
        <v>97340.354492563725</v>
      </c>
      <c r="FL18" s="5">
        <f t="shared" si="11"/>
        <v>86967.504255042979</v>
      </c>
      <c r="FM18" s="5">
        <f t="shared" si="11"/>
        <v>100240.67642204538</v>
      </c>
      <c r="FN18" s="5">
        <f t="shared" si="11"/>
        <v>89679.810254712735</v>
      </c>
      <c r="FO18" s="5">
        <f t="shared" si="11"/>
        <v>99138.390774798114</v>
      </c>
      <c r="FP18" s="5">
        <f t="shared" si="11"/>
        <v>92805.035374380604</v>
      </c>
      <c r="FQ18" s="5">
        <f t="shared" si="11"/>
        <v>94204.806575936062</v>
      </c>
      <c r="FR18" s="5">
        <f t="shared" si="11"/>
        <v>97501.351995128338</v>
      </c>
      <c r="FS18" s="5">
        <f t="shared" si="11"/>
        <v>91264.300277746661</v>
      </c>
      <c r="FT18" s="5">
        <f t="shared" si="11"/>
        <v>89095.978223651357</v>
      </c>
      <c r="FU18" s="5">
        <f t="shared" si="11"/>
        <v>97771.662500943698</v>
      </c>
      <c r="FV18" s="5">
        <f t="shared" si="11"/>
        <v>91617.121006004556</v>
      </c>
      <c r="FW18" s="4">
        <f>SUM(FW15:FW17)</f>
        <v>21738269.985887032</v>
      </c>
    </row>
    <row r="19" spans="1:179" x14ac:dyDescent="0.2"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5"/>
      <c r="U19" s="5"/>
      <c r="V19" s="5"/>
      <c r="W19" s="5"/>
      <c r="X19" s="5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5"/>
      <c r="CW19" s="5"/>
      <c r="CX19" s="5"/>
      <c r="CY19" s="5"/>
      <c r="CZ19" s="5"/>
      <c r="DA19" s="5"/>
      <c r="DB19" s="4"/>
      <c r="DC19" s="5"/>
      <c r="DD19" s="5"/>
      <c r="DE19" s="4"/>
      <c r="DF19" s="5"/>
      <c r="DG19" s="4"/>
      <c r="DH19" s="5"/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/>
    </row>
    <row r="20" spans="1:179" x14ac:dyDescent="0.2">
      <c r="G20" s="5"/>
      <c r="H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BS20" s="5"/>
      <c r="BT20" s="5"/>
      <c r="BU20" s="4"/>
      <c r="BV20" s="5"/>
      <c r="BW20" s="5"/>
      <c r="BX20" s="5"/>
      <c r="BY20" s="5"/>
      <c r="BZ20" s="5"/>
      <c r="CA20" s="5"/>
      <c r="CB20" s="5"/>
      <c r="CC20" s="4"/>
      <c r="CD20" s="5"/>
      <c r="CE20" s="5"/>
      <c r="CF20" s="5"/>
      <c r="CG20" s="5"/>
      <c r="CH20" s="5"/>
      <c r="CI20" s="5"/>
      <c r="CJ20" s="5"/>
      <c r="CK20" s="5"/>
      <c r="CL20" s="4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4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4"/>
      <c r="DL20" s="5"/>
      <c r="DM20" s="5"/>
      <c r="DN20" s="5"/>
      <c r="FW20" s="5"/>
    </row>
    <row r="21" spans="1:179" x14ac:dyDescent="0.2">
      <c r="K21" s="5"/>
      <c r="L21" s="4"/>
      <c r="M21" s="5"/>
      <c r="FW21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Instructions</vt:lpstr>
      <vt:lpstr>West Power Position</vt:lpstr>
      <vt:lpstr>West Position</vt:lpstr>
      <vt:lpstr>Alberta Position</vt:lpstr>
      <vt:lpstr>DailyFileFolder</vt:lpstr>
      <vt:lpstr>Database</vt:lpstr>
      <vt:lpstr>'Alberta Position'!myRange</vt:lpstr>
      <vt:lpstr>myRange</vt:lpstr>
      <vt:lpstr>nr_west_pow_pos</vt:lpstr>
      <vt:lpstr>'Alberta Position'!OffPeakDelta</vt:lpstr>
      <vt:lpstr>OffPeakDelta</vt:lpstr>
      <vt:lpstr>Password</vt:lpstr>
      <vt:lpstr>'Alberta Position'!PeakDelta</vt:lpstr>
      <vt:lpstr>PeakDelta</vt:lpstr>
      <vt:lpstr>PriceFolder</vt:lpstr>
      <vt:lpstr>ReportDate</vt:lpstr>
      <vt:lpstr>USER</vt:lpstr>
      <vt:lpstr>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West Positions Report</dc:title>
  <dc:creator>s_mcrouch, Min Zheng</dc:creator>
  <dc:description/>
  <cp:lastModifiedBy>Jan Havlíček</cp:lastModifiedBy>
  <cp:lastPrinted>2001-01-08T23:36:41Z</cp:lastPrinted>
  <dcterms:created xsi:type="dcterms:W3CDTF">2000-05-01T18:32:32Z</dcterms:created>
  <dcterms:modified xsi:type="dcterms:W3CDTF">2023-09-16T22:34:14Z</dcterms:modified>
</cp:coreProperties>
</file>