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9213E7F8-639B-4C44-9313-73739EE11A28}" xr6:coauthVersionLast="47" xr6:coauthVersionMax="47" xr10:uidLastSave="{00000000-0000-0000-0000-000000000000}"/>
  <bookViews>
    <workbookView xWindow="-120" yWindow="-120" windowWidth="38640" windowHeight="15720"/>
  </bookViews>
  <sheets>
    <sheet name="Summary" sheetId="1" r:id="rId1"/>
    <sheet name="Advantages" sheetId="2" r:id="rId2"/>
  </sheet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O11" i="1" l="1"/>
  <c r="Q11" i="1"/>
  <c r="O13" i="1"/>
  <c r="Q13" i="1"/>
  <c r="O15" i="1"/>
  <c r="Q15" i="1"/>
  <c r="O17" i="1"/>
  <c r="Q17" i="1"/>
  <c r="O19" i="1"/>
  <c r="Q19" i="1"/>
  <c r="O21" i="1"/>
  <c r="Q21" i="1"/>
  <c r="O23" i="1"/>
  <c r="Q23" i="1"/>
  <c r="O25" i="1"/>
  <c r="Q25" i="1"/>
  <c r="O27" i="1"/>
  <c r="Q27" i="1"/>
  <c r="C29" i="1"/>
  <c r="E29" i="1"/>
  <c r="G29" i="1"/>
  <c r="I29" i="1"/>
  <c r="K29" i="1"/>
  <c r="M29" i="1"/>
  <c r="O29" i="1"/>
  <c r="Q29" i="1"/>
  <c r="S29" i="1"/>
  <c r="C31" i="1"/>
  <c r="E31" i="1"/>
  <c r="G31" i="1"/>
  <c r="I31" i="1"/>
  <c r="K31" i="1"/>
  <c r="M31" i="1"/>
  <c r="O31" i="1"/>
  <c r="Q31" i="1"/>
  <c r="S31" i="1"/>
  <c r="C33" i="1"/>
  <c r="E33" i="1"/>
  <c r="G33" i="1"/>
  <c r="I33" i="1"/>
  <c r="K33" i="1"/>
  <c r="M33" i="1"/>
  <c r="O33" i="1"/>
  <c r="Q33" i="1"/>
  <c r="S33" i="1"/>
</calcChain>
</file>

<file path=xl/sharedStrings.xml><?xml version="1.0" encoding="utf-8"?>
<sst xmlns="http://schemas.openxmlformats.org/spreadsheetml/2006/main" count="83" uniqueCount="50">
  <si>
    <t>Import Project</t>
  </si>
  <si>
    <t>Summary of Savings</t>
  </si>
  <si>
    <t>Average</t>
  </si>
  <si>
    <t>Price</t>
  </si>
  <si>
    <t xml:space="preserve">Net </t>
  </si>
  <si>
    <t>Discounted</t>
  </si>
  <si>
    <t>Savings</t>
  </si>
  <si>
    <t>of Gas</t>
  </si>
  <si>
    <t>%</t>
  </si>
  <si>
    <t>$/MMBtu</t>
  </si>
  <si>
    <t>Saltillo</t>
  </si>
  <si>
    <t>Celaya</t>
  </si>
  <si>
    <t>DeAcero</t>
  </si>
  <si>
    <t>CERA</t>
  </si>
  <si>
    <t>PIRA</t>
  </si>
  <si>
    <t>CERA AVG.</t>
  </si>
  <si>
    <t>PIRA AVG.</t>
  </si>
  <si>
    <t>Min</t>
  </si>
  <si>
    <t>Max</t>
  </si>
  <si>
    <t>Avg.</t>
  </si>
  <si>
    <t>Analysis of Advantages and Risks</t>
  </si>
  <si>
    <t>Advantages</t>
  </si>
  <si>
    <t>•</t>
  </si>
  <si>
    <t>Contract of only 15 years</t>
  </si>
  <si>
    <t>Price security for budgeting purposes</t>
  </si>
  <si>
    <t>Prices comparable to a 250 MW plant</t>
  </si>
  <si>
    <t>Opportunity to resell into the ERCOT market</t>
  </si>
  <si>
    <t>The contract is tied to a market not just one plant - minimize operation risk</t>
  </si>
  <si>
    <t>Commercial Operation Date sooner than if you built a power plant</t>
  </si>
  <si>
    <t>Security of energy supply</t>
  </si>
  <si>
    <t>No physical gas supply risk</t>
  </si>
  <si>
    <t>Flexibility to terminate the contract within the 15 years</t>
  </si>
  <si>
    <t>Savings of $70 MM with a $3.50 / MMBtu gas price</t>
  </si>
  <si>
    <t>An "Upside" of $8-$10 MM of savings for every $1.00/MWh drop in the wheeling price</t>
  </si>
  <si>
    <t>Risks</t>
  </si>
  <si>
    <t>Comments</t>
  </si>
  <si>
    <t>Cost of wheeling increases in the next 5 years.</t>
  </si>
  <si>
    <t xml:space="preserve">With the demand increasing at the borde, all of the generation in that area will be consumed in that area. That means that there is more of a probability that the wheeling will lower in 5 years because the flow of energy will be going towards the border. </t>
  </si>
  <si>
    <t>Price of Gas</t>
  </si>
  <si>
    <t>This risk can be hedged using risk management products</t>
  </si>
  <si>
    <t>Peso devaluation</t>
  </si>
  <si>
    <t>If there is a devaluation, the CFE price should increase.  The fuel component of the tariff would need to be adjusted to take into account the US based indices and the inflation component of the tariff would also be adjusted.  The prices of the Import Pro</t>
  </si>
  <si>
    <t>CFE continues to subsidies the energy price</t>
  </si>
  <si>
    <t>In the recent news it is clear that the CFE cannot support subsidies at the level that they have been.  Although they might not get rid of the subsidies all together, it is most probable that they will need to reduce the subsidies and increase the tariffs</t>
  </si>
  <si>
    <t>Mexico has sufficient generation in the future to meet the increase in demand</t>
  </si>
  <si>
    <t>Under conservative scenarios of the Secretary of Energy, Mexico needs to increase the installed capacity from 35,000 MW to about 56,000 MW in the next 8 years.  This means that more than 2,200 MW will need to be installed and in operation for every year i</t>
  </si>
  <si>
    <t>The prices of electricity increase</t>
  </si>
  <si>
    <t>Conclusion</t>
  </si>
  <si>
    <t>The largest companies in Mexico have or are taking their future energy needs into their own hands.  All the projects that are being developed in the market are tied to a physical plant and most are contracted for 25 year terms.  The contracts are also mor</t>
  </si>
  <si>
    <t>Alfa, Cemex, Vitro, IMSA, Apasco, Peñoles, Kimberly-Clark, ISPAT, Copamex, Grupo Saltillo, Mexichem, FEMSA, Kaltex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</si>
</sst>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3" formatCode="&quot;$&quot;#,##0"/>
  </numFmts>
  <fonts count="8" x14ac:knownFonts="1">
    <font>
      <sz val="10"/>
      <name val="Arial"/>
    </font>
    <font>
      <sz val="10"/>
      <name val="Arial"/>
    </font>
    <font>
      <b/>
      <u/>
      <sz val="16"/>
      <name val="Arial"/>
      <family val="2"/>
    </font>
    <font>
      <b/>
      <i/>
      <sz val="10"/>
      <name val="Arial"/>
      <family val="2"/>
    </font>
    <font>
      <sz val="10"/>
      <name val="Arial"/>
      <family val="2"/>
    </font>
    <font>
      <u/>
      <sz val="10"/>
      <name val="Arial"/>
      <family val="2"/>
    </font>
    <font>
      <b/>
      <u/>
      <sz val="10"/>
      <name val="Arial"/>
      <family val="2"/>
    </font>
    <font>
      <sz val="10"/>
      <color indexed="8"/>
      <name val="Arial"/>
      <family val="2"/>
    </font>
  </fonts>
  <fills count="3">
    <fill>
      <patternFill patternType="none"/>
    </fill>
    <fill>
      <patternFill patternType="gray125"/>
    </fill>
    <fill>
      <patternFill patternType="solid">
        <fgColor indexed="4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2" fillId="0" borderId="0" xfId="0" applyFont="1" applyAlignment="1">
      <alignment horizontal="left"/>
    </xf>
    <xf numFmtId="0" fontId="2" fillId="0" borderId="0" xfId="0" quotePrefix="1" applyFont="1" applyAlignment="1">
      <alignment horizontal="left"/>
    </xf>
    <xf numFmtId="0" fontId="3" fillId="0" borderId="0" xfId="0" applyFont="1" applyAlignment="1">
      <alignment horizontal="left"/>
    </xf>
    <xf numFmtId="0" fontId="0" fillId="0" borderId="0" xfId="0" applyAlignment="1">
      <alignment horizontal="center"/>
    </xf>
    <xf numFmtId="0" fontId="4" fillId="0" borderId="0" xfId="0" applyFont="1" applyAlignment="1">
      <alignment horizontal="center"/>
    </xf>
    <xf numFmtId="0" fontId="5" fillId="0" borderId="0" xfId="0" applyFont="1" applyAlignment="1">
      <alignment horizontal="center"/>
    </xf>
    <xf numFmtId="2" fontId="0" fillId="0" borderId="0" xfId="0" applyNumberFormat="1" applyAlignment="1">
      <alignment horizontal="center"/>
    </xf>
    <xf numFmtId="173" fontId="0" fillId="0" borderId="0" xfId="0" applyNumberFormat="1" applyAlignment="1">
      <alignment horizontal="center"/>
    </xf>
    <xf numFmtId="10" fontId="1" fillId="0" borderId="0" xfId="1" applyNumberFormat="1" applyBorder="1" applyAlignment="1">
      <alignment horizontal="center"/>
    </xf>
    <xf numFmtId="10" fontId="1" fillId="0" borderId="0" xfId="1" applyNumberFormat="1" applyAlignment="1">
      <alignment horizontal="center"/>
    </xf>
    <xf numFmtId="2" fontId="0" fillId="2" borderId="0" xfId="0" applyNumberFormat="1" applyFill="1" applyAlignment="1">
      <alignment horizontal="center"/>
    </xf>
    <xf numFmtId="173" fontId="0" fillId="2" borderId="0" xfId="0" applyNumberFormat="1" applyFill="1" applyAlignment="1">
      <alignment horizontal="center"/>
    </xf>
    <xf numFmtId="10" fontId="1" fillId="2" borderId="0" xfId="1" applyNumberFormat="1" applyFill="1" applyBorder="1" applyAlignment="1">
      <alignment horizontal="center"/>
    </xf>
    <xf numFmtId="0" fontId="0" fillId="2" borderId="0" xfId="0" applyFill="1"/>
    <xf numFmtId="10" fontId="1" fillId="2" borderId="0" xfId="1" applyNumberFormat="1" applyFill="1" applyAlignment="1">
      <alignment horizontal="center"/>
    </xf>
    <xf numFmtId="0" fontId="0" fillId="2" borderId="0" xfId="0" applyFill="1" applyAlignment="1">
      <alignment horizontal="center"/>
    </xf>
    <xf numFmtId="10" fontId="1" fillId="0" borderId="0" xfId="1" applyNumberFormat="1"/>
    <xf numFmtId="0" fontId="6" fillId="0" borderId="0" xfId="0" applyFont="1" applyAlignment="1">
      <alignment horizontal="left"/>
    </xf>
    <xf numFmtId="0" fontId="0" fillId="0" borderId="0" xfId="0" quotePrefix="1" applyAlignment="1">
      <alignment horizontal="left"/>
    </xf>
    <xf numFmtId="0" fontId="0" fillId="0" borderId="0" xfId="0" applyAlignment="1">
      <alignment horizontal="left"/>
    </xf>
    <xf numFmtId="0" fontId="6" fillId="0" borderId="0" xfId="0" applyFont="1"/>
    <xf numFmtId="0" fontId="0" fillId="0" borderId="1" xfId="0" quotePrefix="1"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left" vertical="top" wrapText="1"/>
    </xf>
    <xf numFmtId="0" fontId="7" fillId="0" borderId="1" xfId="0" quotePrefix="1" applyFont="1" applyBorder="1" applyAlignment="1">
      <alignment horizontal="left" vertical="top" wrapText="1"/>
    </xf>
    <xf numFmtId="0" fontId="0" fillId="0" borderId="0" xfId="0" applyAlignment="1">
      <alignment vertical="top"/>
    </xf>
    <xf numFmtId="0" fontId="6" fillId="0" borderId="0" xfId="0" applyFont="1" applyFill="1" applyBorder="1" applyAlignment="1">
      <alignment vertical="top" wrapText="1"/>
    </xf>
    <xf numFmtId="0" fontId="0" fillId="0" borderId="0" xfId="0" applyFill="1" applyBorder="1" applyAlignment="1">
      <alignment horizontal="left" vertical="top" wrapText="1"/>
    </xf>
    <xf numFmtId="0" fontId="0" fillId="0" borderId="0" xfId="0"/>
    <xf numFmtId="0" fontId="0" fillId="0" borderId="0" xfId="0" quotePrefix="1" applyFill="1" applyBorder="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tabSelected="1" zoomScale="80" workbookViewId="0">
      <selection activeCell="C4" sqref="C4:C5"/>
    </sheetView>
  </sheetViews>
  <sheetFormatPr defaultRowHeight="12.75" x14ac:dyDescent="0.2"/>
  <cols>
    <col min="1" max="1" width="13.42578125" customWidth="1"/>
    <col min="2" max="2" width="1.7109375" customWidth="1"/>
    <col min="3" max="3" width="13.140625" bestFit="1" customWidth="1"/>
    <col min="4" max="4" width="1.7109375" customWidth="1"/>
    <col min="5" max="5" width="12.140625" bestFit="1" customWidth="1"/>
    <col min="6" max="6" width="1.7109375" customWidth="1"/>
    <col min="7" max="7" width="11" bestFit="1" customWidth="1"/>
    <col min="8" max="8" width="1.7109375" customWidth="1"/>
    <col min="9" max="9" width="13" bestFit="1" customWidth="1"/>
    <col min="10" max="10" width="1.7109375" customWidth="1"/>
    <col min="11" max="11" width="13" bestFit="1" customWidth="1"/>
    <col min="12" max="12" width="1.7109375" customWidth="1"/>
    <col min="13" max="13" width="11" bestFit="1" customWidth="1"/>
    <col min="14" max="14" width="1.7109375" customWidth="1"/>
    <col min="15" max="15" width="13" bestFit="1" customWidth="1"/>
    <col min="16" max="16" width="1.85546875" customWidth="1"/>
    <col min="17" max="17" width="13" bestFit="1" customWidth="1"/>
    <col min="18" max="18" width="1.5703125" customWidth="1"/>
    <col min="19" max="19" width="11" customWidth="1"/>
  </cols>
  <sheetData>
    <row r="1" spans="1:19" ht="20.25" x14ac:dyDescent="0.3">
      <c r="A1" s="1" t="s">
        <v>0</v>
      </c>
      <c r="B1" s="2"/>
    </row>
    <row r="2" spans="1:19" x14ac:dyDescent="0.2">
      <c r="A2" s="3" t="s">
        <v>1</v>
      </c>
      <c r="B2" s="3"/>
    </row>
    <row r="6" spans="1:19" x14ac:dyDescent="0.2">
      <c r="G6" s="4" t="s">
        <v>2</v>
      </c>
      <c r="M6" s="4" t="s">
        <v>2</v>
      </c>
      <c r="S6" s="4" t="s">
        <v>2</v>
      </c>
    </row>
    <row r="7" spans="1:19" x14ac:dyDescent="0.2">
      <c r="A7" s="4" t="s">
        <v>3</v>
      </c>
      <c r="B7" s="4"/>
      <c r="C7" s="4" t="s">
        <v>4</v>
      </c>
      <c r="D7" s="4"/>
      <c r="E7" s="4" t="s">
        <v>5</v>
      </c>
      <c r="F7" s="4"/>
      <c r="G7" s="4" t="s">
        <v>6</v>
      </c>
      <c r="I7" s="4" t="s">
        <v>4</v>
      </c>
      <c r="J7" s="4"/>
      <c r="K7" s="4" t="s">
        <v>5</v>
      </c>
      <c r="L7" s="4"/>
      <c r="M7" s="4" t="s">
        <v>6</v>
      </c>
      <c r="O7" s="4" t="s">
        <v>4</v>
      </c>
      <c r="P7" s="4"/>
      <c r="Q7" s="4" t="s">
        <v>5</v>
      </c>
      <c r="R7" s="4"/>
      <c r="S7" s="4" t="s">
        <v>6</v>
      </c>
    </row>
    <row r="8" spans="1:19" x14ac:dyDescent="0.2">
      <c r="A8" s="4" t="s">
        <v>7</v>
      </c>
      <c r="B8" s="4"/>
      <c r="C8" s="4" t="s">
        <v>6</v>
      </c>
      <c r="D8" s="4"/>
      <c r="E8" s="4" t="s">
        <v>6</v>
      </c>
      <c r="F8" s="4"/>
      <c r="G8" s="5" t="s">
        <v>8</v>
      </c>
      <c r="I8" s="4" t="s">
        <v>6</v>
      </c>
      <c r="J8" s="4"/>
      <c r="K8" s="4" t="s">
        <v>6</v>
      </c>
      <c r="L8" s="4"/>
      <c r="M8" s="5" t="s">
        <v>8</v>
      </c>
      <c r="O8" s="4" t="s">
        <v>6</v>
      </c>
      <c r="P8" s="4"/>
      <c r="Q8" s="4" t="s">
        <v>6</v>
      </c>
      <c r="R8" s="4"/>
      <c r="S8" s="5" t="s">
        <v>8</v>
      </c>
    </row>
    <row r="9" spans="1:19" x14ac:dyDescent="0.2">
      <c r="A9" s="6" t="s">
        <v>9</v>
      </c>
      <c r="B9" s="6"/>
      <c r="C9" s="6" t="s">
        <v>10</v>
      </c>
      <c r="D9" s="6"/>
      <c r="E9" s="6" t="s">
        <v>10</v>
      </c>
      <c r="F9" s="6"/>
      <c r="G9" s="6" t="s">
        <v>10</v>
      </c>
      <c r="I9" s="6" t="s">
        <v>11</v>
      </c>
      <c r="J9" s="6"/>
      <c r="K9" s="6" t="s">
        <v>11</v>
      </c>
      <c r="L9" s="6"/>
      <c r="M9" s="6" t="s">
        <v>11</v>
      </c>
      <c r="O9" s="6" t="s">
        <v>12</v>
      </c>
      <c r="P9" s="6"/>
      <c r="Q9" s="6" t="s">
        <v>12</v>
      </c>
      <c r="R9" s="6"/>
      <c r="S9" s="6" t="s">
        <v>12</v>
      </c>
    </row>
    <row r="10" spans="1:19" x14ac:dyDescent="0.2">
      <c r="A10" s="4"/>
      <c r="B10" s="4"/>
      <c r="C10" s="4"/>
      <c r="D10" s="4"/>
      <c r="E10" s="4"/>
      <c r="F10" s="4"/>
      <c r="I10" s="4"/>
      <c r="J10" s="4"/>
      <c r="K10" s="4"/>
      <c r="L10" s="4"/>
      <c r="O10" s="4"/>
      <c r="P10" s="4"/>
      <c r="Q10" s="4"/>
      <c r="R10" s="4"/>
      <c r="S10" s="4"/>
    </row>
    <row r="11" spans="1:19" x14ac:dyDescent="0.2">
      <c r="A11" s="7">
        <v>2.5</v>
      </c>
      <c r="B11" s="7"/>
      <c r="C11" s="8">
        <v>88870088.252975479</v>
      </c>
      <c r="D11" s="8"/>
      <c r="E11" s="8">
        <v>37485566.606598184</v>
      </c>
      <c r="F11" s="8"/>
      <c r="G11" s="9">
        <v>0.26513898678020453</v>
      </c>
      <c r="I11" s="8">
        <v>230173033.61000004</v>
      </c>
      <c r="J11" s="8"/>
      <c r="K11" s="8">
        <v>97850073.319724426</v>
      </c>
      <c r="L11" s="8"/>
      <c r="M11" s="10">
        <v>0.30754635244878981</v>
      </c>
      <c r="O11" s="8">
        <f>C11+I11</f>
        <v>319043121.86297554</v>
      </c>
      <c r="P11" s="8"/>
      <c r="Q11" s="8">
        <f>E11+K11</f>
        <v>135335639.92632261</v>
      </c>
      <c r="R11" s="8"/>
      <c r="S11" s="10">
        <v>0.29442875929995971</v>
      </c>
    </row>
    <row r="12" spans="1:19" ht="6" customHeight="1" x14ac:dyDescent="0.2">
      <c r="A12" s="7"/>
      <c r="B12" s="7"/>
      <c r="C12" s="8"/>
      <c r="D12" s="8"/>
      <c r="E12" s="8"/>
      <c r="F12" s="8"/>
      <c r="G12" s="9"/>
      <c r="I12" s="8"/>
      <c r="J12" s="8"/>
      <c r="K12" s="8"/>
      <c r="L12" s="8"/>
      <c r="M12" s="10"/>
      <c r="O12" s="8"/>
      <c r="P12" s="8"/>
      <c r="Q12" s="8"/>
      <c r="R12" s="8"/>
      <c r="S12" s="10"/>
    </row>
    <row r="13" spans="1:19" x14ac:dyDescent="0.2">
      <c r="A13" s="7">
        <v>3</v>
      </c>
      <c r="B13" s="7"/>
      <c r="C13" s="8">
        <v>70658048.252975479</v>
      </c>
      <c r="D13" s="8"/>
      <c r="E13" s="8">
        <v>28250751.659126982</v>
      </c>
      <c r="F13" s="8"/>
      <c r="G13" s="9">
        <v>0.21080437400188443</v>
      </c>
      <c r="I13" s="8">
        <v>186574513.60999998</v>
      </c>
      <c r="J13" s="8"/>
      <c r="K13" s="8">
        <v>75742486.021232724</v>
      </c>
      <c r="L13" s="8"/>
      <c r="M13" s="10">
        <v>0.24929206615005331</v>
      </c>
      <c r="O13" s="8">
        <f>C13+I13</f>
        <v>257232561.86297548</v>
      </c>
      <c r="P13" s="8"/>
      <c r="Q13" s="8">
        <f>E13+K13</f>
        <v>103993237.68035971</v>
      </c>
      <c r="R13" s="8"/>
      <c r="S13" s="10">
        <v>0.23738691998316713</v>
      </c>
    </row>
    <row r="14" spans="1:19" ht="6" customHeight="1" x14ac:dyDescent="0.2">
      <c r="A14" s="7"/>
      <c r="B14" s="7"/>
      <c r="C14" s="8"/>
      <c r="D14" s="8"/>
      <c r="E14" s="8"/>
      <c r="F14" s="8"/>
      <c r="G14" s="9"/>
      <c r="I14" s="8"/>
      <c r="J14" s="8"/>
      <c r="K14" s="8"/>
      <c r="L14" s="8"/>
      <c r="M14" s="10"/>
      <c r="O14" s="8"/>
      <c r="P14" s="8"/>
      <c r="Q14" s="8"/>
      <c r="R14" s="8"/>
      <c r="S14" s="10"/>
    </row>
    <row r="15" spans="1:19" x14ac:dyDescent="0.2">
      <c r="A15" s="11">
        <v>3.5</v>
      </c>
      <c r="B15" s="11"/>
      <c r="C15" s="12">
        <v>52446008.252975479</v>
      </c>
      <c r="D15" s="12"/>
      <c r="E15" s="12">
        <v>19015936.711655777</v>
      </c>
      <c r="F15" s="12"/>
      <c r="G15" s="13">
        <v>0.15646976122356432</v>
      </c>
      <c r="H15" s="14"/>
      <c r="I15" s="12">
        <v>142975993.61000001</v>
      </c>
      <c r="J15" s="12"/>
      <c r="K15" s="12">
        <v>53634898.722741045</v>
      </c>
      <c r="L15" s="12"/>
      <c r="M15" s="15">
        <v>0.19103777985131676</v>
      </c>
      <c r="N15" s="14"/>
      <c r="O15" s="12">
        <f>C15+I15</f>
        <v>195422001.86297548</v>
      </c>
      <c r="P15" s="12"/>
      <c r="Q15" s="12">
        <f>E15+K15</f>
        <v>72650835.434396818</v>
      </c>
      <c r="R15" s="12"/>
      <c r="S15" s="15">
        <v>0.18034508066637453</v>
      </c>
    </row>
    <row r="16" spans="1:19" ht="6" customHeight="1" x14ac:dyDescent="0.2">
      <c r="A16" s="7"/>
      <c r="B16" s="7"/>
      <c r="C16" s="8"/>
      <c r="D16" s="8"/>
      <c r="E16" s="8"/>
      <c r="F16" s="8"/>
      <c r="G16" s="9"/>
      <c r="I16" s="8"/>
      <c r="J16" s="8"/>
      <c r="K16" s="8"/>
      <c r="L16" s="8"/>
      <c r="M16" s="10"/>
      <c r="O16" s="8"/>
      <c r="P16" s="8"/>
      <c r="Q16" s="8"/>
      <c r="R16" s="8"/>
      <c r="S16" s="10"/>
    </row>
    <row r="17" spans="1:19" x14ac:dyDescent="0.2">
      <c r="A17" s="7">
        <v>4</v>
      </c>
      <c r="B17" s="7"/>
      <c r="C17" s="8">
        <v>34233968.252975479</v>
      </c>
      <c r="D17" s="8"/>
      <c r="E17" s="8">
        <v>9781121.7641845699</v>
      </c>
      <c r="F17" s="8"/>
      <c r="G17" s="9">
        <v>0.10213514844524423</v>
      </c>
      <c r="I17" s="8">
        <v>99377473.609999999</v>
      </c>
      <c r="J17" s="8"/>
      <c r="K17" s="8">
        <v>31527311.424249366</v>
      </c>
      <c r="L17" s="8"/>
      <c r="M17" s="10">
        <v>0.13278349355258037</v>
      </c>
      <c r="O17" s="8">
        <f>C17+I17</f>
        <v>133611441.86297548</v>
      </c>
      <c r="P17" s="8"/>
      <c r="Q17" s="8">
        <f>E17+K17</f>
        <v>41308433.188433938</v>
      </c>
      <c r="R17" s="8"/>
      <c r="S17" s="10">
        <v>0.12330324134958194</v>
      </c>
    </row>
    <row r="18" spans="1:19" ht="6" customHeight="1" x14ac:dyDescent="0.2">
      <c r="A18" s="7"/>
      <c r="B18" s="7"/>
      <c r="C18" s="8"/>
      <c r="D18" s="8"/>
      <c r="E18" s="8"/>
      <c r="F18" s="8"/>
      <c r="G18" s="9"/>
      <c r="I18" s="8"/>
      <c r="J18" s="8"/>
      <c r="K18" s="8"/>
      <c r="L18" s="8"/>
      <c r="M18" s="10"/>
      <c r="O18" s="8"/>
      <c r="P18" s="8"/>
      <c r="Q18" s="8"/>
      <c r="R18" s="8"/>
      <c r="S18" s="10"/>
    </row>
    <row r="19" spans="1:19" x14ac:dyDescent="0.2">
      <c r="A19" s="7">
        <v>4.5</v>
      </c>
      <c r="B19" s="7"/>
      <c r="C19" s="8">
        <v>16021928.252975477</v>
      </c>
      <c r="D19" s="8"/>
      <c r="E19" s="8">
        <v>546306.81671336305</v>
      </c>
      <c r="F19" s="8"/>
      <c r="G19" s="9">
        <v>4.7800535666924111E-2</v>
      </c>
      <c r="I19" s="8">
        <v>55778953.609999999</v>
      </c>
      <c r="J19" s="8"/>
      <c r="K19" s="8">
        <v>9419724.1257576905</v>
      </c>
      <c r="L19" s="8"/>
      <c r="M19" s="10">
        <v>7.4529207253844001E-2</v>
      </c>
      <c r="O19" s="8">
        <f>C19+I19</f>
        <v>71800881.862975478</v>
      </c>
      <c r="P19" s="8"/>
      <c r="Q19" s="8">
        <f>E19+K19</f>
        <v>9966030.9424710535</v>
      </c>
      <c r="R19" s="8"/>
      <c r="S19" s="10">
        <v>6.6261402032789352E-2</v>
      </c>
    </row>
    <row r="20" spans="1:19" ht="6" customHeight="1" x14ac:dyDescent="0.2">
      <c r="A20" s="7"/>
      <c r="B20" s="7"/>
      <c r="C20" s="8"/>
      <c r="D20" s="8"/>
      <c r="E20" s="8"/>
      <c r="F20" s="8"/>
      <c r="G20" s="9"/>
      <c r="I20" s="8"/>
      <c r="J20" s="8"/>
      <c r="K20" s="8"/>
      <c r="L20" s="8"/>
      <c r="M20" s="10"/>
      <c r="O20" s="8"/>
      <c r="P20" s="8"/>
      <c r="Q20" s="8"/>
      <c r="R20" s="8"/>
      <c r="S20" s="10"/>
    </row>
    <row r="21" spans="1:19" x14ac:dyDescent="0.2">
      <c r="A21" s="4" t="s">
        <v>13</v>
      </c>
      <c r="B21" s="4"/>
      <c r="C21" s="8">
        <v>67170256.142758593</v>
      </c>
      <c r="D21" s="8"/>
      <c r="E21" s="8">
        <v>25690678.740223158</v>
      </c>
      <c r="F21" s="8"/>
      <c r="G21" s="9">
        <v>0.20039873939093947</v>
      </c>
      <c r="I21" s="8">
        <v>178224950.67948082</v>
      </c>
      <c r="J21" s="8"/>
      <c r="K21" s="8">
        <v>69613826.609311461</v>
      </c>
      <c r="L21" s="8"/>
      <c r="M21" s="10">
        <v>0.23813577393133176</v>
      </c>
      <c r="O21" s="8">
        <f>C21+I21</f>
        <v>245395206.8222394</v>
      </c>
      <c r="P21" s="8"/>
      <c r="Q21" s="8">
        <f>E21+K21</f>
        <v>95304505.349534616</v>
      </c>
      <c r="R21" s="8"/>
      <c r="S21" s="10">
        <v>0.22646282377421018</v>
      </c>
    </row>
    <row r="22" spans="1:19" ht="6" customHeight="1" x14ac:dyDescent="0.2">
      <c r="A22" s="4"/>
      <c r="B22" s="4"/>
      <c r="C22" s="8"/>
      <c r="D22" s="8"/>
      <c r="E22" s="8"/>
      <c r="F22" s="8"/>
      <c r="G22" s="9"/>
      <c r="I22" s="8"/>
      <c r="J22" s="8"/>
      <c r="K22" s="8"/>
      <c r="L22" s="8"/>
      <c r="M22" s="10"/>
      <c r="O22" s="8"/>
      <c r="P22" s="8"/>
      <c r="Q22" s="8"/>
      <c r="R22" s="8"/>
      <c r="S22" s="10"/>
    </row>
    <row r="23" spans="1:19" x14ac:dyDescent="0.2">
      <c r="A23" s="4" t="s">
        <v>14</v>
      </c>
      <c r="B23" s="4"/>
      <c r="C23" s="8">
        <v>65033065.093832001</v>
      </c>
      <c r="D23" s="8"/>
      <c r="E23" s="8">
        <v>24701545.464465544</v>
      </c>
      <c r="F23" s="8"/>
      <c r="G23" s="9">
        <v>0.19402254825163182</v>
      </c>
      <c r="I23" s="8">
        <v>173108644.83508077</v>
      </c>
      <c r="J23" s="8"/>
      <c r="K23" s="8">
        <v>67245901.494618997</v>
      </c>
      <c r="L23" s="8"/>
      <c r="M23" s="10">
        <v>0.23129960734926477</v>
      </c>
      <c r="O23" s="8">
        <f>C23+I23</f>
        <v>238141709.92891276</v>
      </c>
      <c r="P23" s="8"/>
      <c r="Q23" s="8">
        <f>E23+K23</f>
        <v>91947446.959084541</v>
      </c>
      <c r="R23" s="8"/>
      <c r="S23" s="10">
        <v>0.21976893838838035</v>
      </c>
    </row>
    <row r="24" spans="1:19" ht="6" customHeight="1" x14ac:dyDescent="0.2">
      <c r="A24" s="4"/>
      <c r="B24" s="4"/>
      <c r="C24" s="8"/>
      <c r="D24" s="8"/>
      <c r="E24" s="8"/>
      <c r="F24" s="8"/>
      <c r="G24" s="9"/>
      <c r="I24" s="8"/>
      <c r="J24" s="8"/>
      <c r="K24" s="8"/>
      <c r="L24" s="8"/>
      <c r="M24" s="10"/>
      <c r="O24" s="8"/>
      <c r="P24" s="8"/>
      <c r="Q24" s="8"/>
      <c r="R24" s="8"/>
      <c r="S24" s="10"/>
    </row>
    <row r="25" spans="1:19" x14ac:dyDescent="0.2">
      <c r="A25" s="16" t="s">
        <v>15</v>
      </c>
      <c r="B25" s="16"/>
      <c r="C25" s="12">
        <v>67170256.142758608</v>
      </c>
      <c r="D25" s="12"/>
      <c r="E25" s="12">
        <v>26482190.053008009</v>
      </c>
      <c r="F25" s="12"/>
      <c r="G25" s="13">
        <v>0.20039873939093963</v>
      </c>
      <c r="H25" s="14"/>
      <c r="I25" s="12">
        <v>178224950.67948085</v>
      </c>
      <c r="J25" s="12"/>
      <c r="K25" s="12">
        <v>71508656.721735805</v>
      </c>
      <c r="L25" s="12"/>
      <c r="M25" s="15">
        <v>0.23813577393133176</v>
      </c>
      <c r="N25" s="14"/>
      <c r="O25" s="12">
        <f>C25+I25</f>
        <v>245395206.82223946</v>
      </c>
      <c r="P25" s="12"/>
      <c r="Q25" s="12">
        <f>E25+K25</f>
        <v>97990846.77474381</v>
      </c>
      <c r="R25" s="12"/>
      <c r="S25" s="15">
        <v>0.2264628237742104</v>
      </c>
    </row>
    <row r="26" spans="1:19" ht="6" customHeight="1" x14ac:dyDescent="0.2">
      <c r="A26" s="4"/>
      <c r="B26" s="4"/>
      <c r="C26" s="8"/>
      <c r="D26" s="8"/>
      <c r="E26" s="8"/>
      <c r="F26" s="8"/>
      <c r="G26" s="9"/>
      <c r="I26" s="8"/>
      <c r="J26" s="8"/>
      <c r="K26" s="8"/>
      <c r="L26" s="8"/>
      <c r="M26" s="10"/>
      <c r="O26" s="8"/>
      <c r="P26" s="8"/>
      <c r="Q26" s="8"/>
      <c r="R26" s="8"/>
      <c r="S26" s="10"/>
    </row>
    <row r="27" spans="1:19" x14ac:dyDescent="0.2">
      <c r="A27" s="16" t="s">
        <v>16</v>
      </c>
      <c r="B27" s="16"/>
      <c r="C27" s="12">
        <v>65033065.093831986</v>
      </c>
      <c r="D27" s="12"/>
      <c r="E27" s="12">
        <v>25398480.38378758</v>
      </c>
      <c r="F27" s="12"/>
      <c r="G27" s="13">
        <v>0.19402254825163182</v>
      </c>
      <c r="H27" s="14"/>
      <c r="I27" s="12">
        <v>173108644.83508071</v>
      </c>
      <c r="J27" s="12"/>
      <c r="K27" s="12">
        <v>68914321.452995971</v>
      </c>
      <c r="L27" s="12"/>
      <c r="M27" s="15">
        <v>0.23129960734926464</v>
      </c>
      <c r="N27" s="14"/>
      <c r="O27" s="12">
        <f>C27+I27</f>
        <v>238141709.9289127</v>
      </c>
      <c r="P27" s="12"/>
      <c r="Q27" s="12">
        <f>E27+K27</f>
        <v>94312801.836783558</v>
      </c>
      <c r="R27" s="12"/>
      <c r="S27" s="15">
        <v>0.21976893838838046</v>
      </c>
    </row>
    <row r="28" spans="1:19" x14ac:dyDescent="0.2">
      <c r="G28" s="9"/>
      <c r="M28" s="10"/>
      <c r="S28" s="17"/>
    </row>
    <row r="29" spans="1:19" x14ac:dyDescent="0.2">
      <c r="A29" s="4" t="s">
        <v>17</v>
      </c>
      <c r="C29" s="8">
        <f>MIN(C11:C27)</f>
        <v>16021928.252975477</v>
      </c>
      <c r="D29" s="4"/>
      <c r="E29" s="8">
        <f>MIN(E11:E27)</f>
        <v>546306.81671336305</v>
      </c>
      <c r="F29" s="4"/>
      <c r="G29" s="10">
        <f>MIN(G11:G27)</f>
        <v>4.7800535666924111E-2</v>
      </c>
      <c r="H29" s="4"/>
      <c r="I29" s="8">
        <f>MIN(I11:I27)</f>
        <v>55778953.609999999</v>
      </c>
      <c r="J29" s="4"/>
      <c r="K29" s="8">
        <f>MIN(K11:K27)</f>
        <v>9419724.1257576905</v>
      </c>
      <c r="L29" s="4"/>
      <c r="M29" s="10">
        <f>MIN(M11:M27)</f>
        <v>7.4529207253844001E-2</v>
      </c>
      <c r="N29" s="4"/>
      <c r="O29" s="8">
        <f>MIN(O11:O27)</f>
        <v>71800881.862975478</v>
      </c>
      <c r="P29" s="4"/>
      <c r="Q29" s="8">
        <f>MIN(Q11:Q27)</f>
        <v>9966030.9424710535</v>
      </c>
      <c r="R29" s="8"/>
      <c r="S29" s="10">
        <f>MIN(S11:S27)</f>
        <v>6.6261402032789352E-2</v>
      </c>
    </row>
    <row r="30" spans="1:19" ht="6" customHeight="1" x14ac:dyDescent="0.2">
      <c r="A30" s="4"/>
      <c r="C30" s="8"/>
      <c r="D30" s="4"/>
      <c r="E30" s="8"/>
      <c r="F30" s="4"/>
      <c r="G30" s="10"/>
      <c r="H30" s="4"/>
      <c r="I30" s="8"/>
      <c r="J30" s="4"/>
      <c r="K30" s="8"/>
      <c r="L30" s="4"/>
      <c r="M30" s="10"/>
      <c r="N30" s="4"/>
      <c r="O30" s="8"/>
      <c r="P30" s="4"/>
      <c r="Q30" s="8"/>
      <c r="R30" s="8"/>
      <c r="S30" s="10"/>
    </row>
    <row r="31" spans="1:19" x14ac:dyDescent="0.2">
      <c r="A31" s="4" t="s">
        <v>18</v>
      </c>
      <c r="C31" s="8">
        <f>MAX(C11:C27)</f>
        <v>88870088.252975479</v>
      </c>
      <c r="D31" s="4"/>
      <c r="E31" s="8">
        <f>MAX(E11:E27)</f>
        <v>37485566.606598184</v>
      </c>
      <c r="F31" s="4"/>
      <c r="G31" s="10">
        <f>MAX(G11:G27)</f>
        <v>0.26513898678020453</v>
      </c>
      <c r="H31" s="4"/>
      <c r="I31" s="8">
        <f>MAX(I11:I27)</f>
        <v>230173033.61000004</v>
      </c>
      <c r="J31" s="4"/>
      <c r="K31" s="8">
        <f>MAX(K11:K27)</f>
        <v>97850073.319724426</v>
      </c>
      <c r="L31" s="4"/>
      <c r="M31" s="10">
        <f>MAX(M11:M27)</f>
        <v>0.30754635244878981</v>
      </c>
      <c r="N31" s="4"/>
      <c r="O31" s="8">
        <f>MAX(O11:O27)</f>
        <v>319043121.86297554</v>
      </c>
      <c r="P31" s="4"/>
      <c r="Q31" s="8">
        <f>MAX(Q11:Q27)</f>
        <v>135335639.92632261</v>
      </c>
      <c r="R31" s="8"/>
      <c r="S31" s="10">
        <f>MAX(S11:S27)</f>
        <v>0.29442875929995971</v>
      </c>
    </row>
    <row r="32" spans="1:19" ht="6" customHeight="1" x14ac:dyDescent="0.2">
      <c r="A32" s="4"/>
      <c r="C32" s="8"/>
      <c r="D32" s="4"/>
      <c r="E32" s="8"/>
      <c r="F32" s="4"/>
      <c r="G32" s="10"/>
      <c r="H32" s="4"/>
      <c r="I32" s="8"/>
      <c r="J32" s="4"/>
      <c r="K32" s="8"/>
      <c r="L32" s="4"/>
      <c r="M32" s="10"/>
      <c r="N32" s="4"/>
      <c r="O32" s="8"/>
      <c r="P32" s="4"/>
      <c r="Q32" s="8"/>
      <c r="R32" s="8"/>
      <c r="S32" s="10"/>
    </row>
    <row r="33" spans="1:19" x14ac:dyDescent="0.2">
      <c r="A33" s="4" t="s">
        <v>19</v>
      </c>
      <c r="C33" s="8">
        <f>AVERAGE(C11:C27)</f>
        <v>58515187.082006507</v>
      </c>
      <c r="D33" s="4"/>
      <c r="E33" s="8">
        <f>AVERAGE(E11:E27)</f>
        <v>21928064.244418129</v>
      </c>
      <c r="F33" s="4"/>
      <c r="G33" s="10">
        <f>AVERAGE(G11:G27)</f>
        <v>0.17457682015588494</v>
      </c>
      <c r="H33" s="4"/>
      <c r="I33" s="8">
        <f>AVERAGE(I11:I27)</f>
        <v>157505239.89768034</v>
      </c>
      <c r="J33" s="4"/>
      <c r="K33" s="8">
        <f>AVERAGE(K11:K27)</f>
        <v>60606355.543596402</v>
      </c>
      <c r="L33" s="4"/>
      <c r="M33" s="10">
        <f>AVERAGE(M11:M27)</f>
        <v>0.21045107353530856</v>
      </c>
      <c r="N33" s="4"/>
      <c r="O33" s="8">
        <f>AVERAGE(O11:O27)</f>
        <v>216020426.97968686</v>
      </c>
      <c r="P33" s="4"/>
      <c r="Q33" s="8">
        <f>AVERAGE(Q11:Q27)</f>
        <v>82534419.788014501</v>
      </c>
      <c r="R33" s="8"/>
      <c r="S33" s="10">
        <f>AVERAGE(S11:S27)</f>
        <v>0.19935432529522823</v>
      </c>
    </row>
    <row r="34" spans="1:19" x14ac:dyDescent="0.2">
      <c r="C34" s="4"/>
      <c r="D34" s="4"/>
      <c r="E34" s="4"/>
      <c r="F34" s="4"/>
      <c r="G34" s="4"/>
      <c r="H34" s="4"/>
      <c r="I34" s="4"/>
      <c r="J34" s="4"/>
      <c r="K34" s="4"/>
      <c r="L34" s="4"/>
      <c r="M34" s="4"/>
      <c r="N34" s="4"/>
      <c r="O34" s="4"/>
      <c r="P34" s="4"/>
      <c r="Q34" s="4"/>
      <c r="R34" s="4"/>
      <c r="S34" s="10"/>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zoomScale="80" workbookViewId="0">
      <selection activeCell="C26" sqref="C26"/>
    </sheetView>
  </sheetViews>
  <sheetFormatPr defaultRowHeight="12.75" x14ac:dyDescent="0.2"/>
  <cols>
    <col min="1" max="1" width="1.7109375" customWidth="1"/>
    <col min="2" max="2" width="34.140625" customWidth="1"/>
    <col min="3" max="3" width="62.140625" customWidth="1"/>
  </cols>
  <sheetData>
    <row r="1" spans="1:2" ht="20.25" x14ac:dyDescent="0.3">
      <c r="B1" s="1" t="s">
        <v>0</v>
      </c>
    </row>
    <row r="2" spans="1:2" x14ac:dyDescent="0.2">
      <c r="B2" s="3" t="s">
        <v>20</v>
      </c>
    </row>
    <row r="5" spans="1:2" x14ac:dyDescent="0.2">
      <c r="B5" s="18" t="s">
        <v>21</v>
      </c>
    </row>
    <row r="7" spans="1:2" x14ac:dyDescent="0.2">
      <c r="A7" t="s">
        <v>22</v>
      </c>
      <c r="B7" s="19" t="s">
        <v>23</v>
      </c>
    </row>
    <row r="8" spans="1:2" x14ac:dyDescent="0.2">
      <c r="A8" t="s">
        <v>22</v>
      </c>
      <c r="B8" s="20" t="s">
        <v>24</v>
      </c>
    </row>
    <row r="9" spans="1:2" x14ac:dyDescent="0.2">
      <c r="A9" t="s">
        <v>22</v>
      </c>
      <c r="B9" s="20" t="s">
        <v>25</v>
      </c>
    </row>
    <row r="10" spans="1:2" x14ac:dyDescent="0.2">
      <c r="A10" t="s">
        <v>22</v>
      </c>
      <c r="B10" s="19" t="s">
        <v>26</v>
      </c>
    </row>
    <row r="11" spans="1:2" x14ac:dyDescent="0.2">
      <c r="A11" t="s">
        <v>22</v>
      </c>
      <c r="B11" s="19" t="s">
        <v>27</v>
      </c>
    </row>
    <row r="12" spans="1:2" x14ac:dyDescent="0.2">
      <c r="A12" t="s">
        <v>22</v>
      </c>
      <c r="B12" s="20" t="s">
        <v>28</v>
      </c>
    </row>
    <row r="13" spans="1:2" x14ac:dyDescent="0.2">
      <c r="A13" t="s">
        <v>22</v>
      </c>
      <c r="B13" t="s">
        <v>29</v>
      </c>
    </row>
    <row r="14" spans="1:2" x14ac:dyDescent="0.2">
      <c r="A14" t="s">
        <v>22</v>
      </c>
      <c r="B14" s="20" t="s">
        <v>30</v>
      </c>
    </row>
    <row r="15" spans="1:2" x14ac:dyDescent="0.2">
      <c r="A15" t="s">
        <v>22</v>
      </c>
      <c r="B15" t="s">
        <v>31</v>
      </c>
    </row>
    <row r="16" spans="1:2" x14ac:dyDescent="0.2">
      <c r="A16" t="s">
        <v>22</v>
      </c>
      <c r="B16" s="20" t="s">
        <v>32</v>
      </c>
    </row>
    <row r="17" spans="1:3" x14ac:dyDescent="0.2">
      <c r="A17" t="s">
        <v>22</v>
      </c>
      <c r="B17" s="19" t="s">
        <v>33</v>
      </c>
    </row>
    <row r="19" spans="1:3" x14ac:dyDescent="0.2">
      <c r="B19" s="21" t="s">
        <v>34</v>
      </c>
      <c r="C19" s="21" t="s">
        <v>35</v>
      </c>
    </row>
    <row r="21" spans="1:3" ht="82.5" customHeight="1" x14ac:dyDescent="0.2">
      <c r="B21" s="22" t="s">
        <v>36</v>
      </c>
      <c r="C21" s="22" t="s">
        <v>37</v>
      </c>
    </row>
    <row r="22" spans="1:3" x14ac:dyDescent="0.2">
      <c r="B22" s="23" t="s">
        <v>38</v>
      </c>
      <c r="C22" s="24" t="s">
        <v>39</v>
      </c>
    </row>
    <row r="23" spans="1:3" ht="75.75" customHeight="1" x14ac:dyDescent="0.2">
      <c r="B23" s="23" t="s">
        <v>40</v>
      </c>
      <c r="C23" s="24" t="s">
        <v>41</v>
      </c>
    </row>
    <row r="24" spans="1:3" ht="60.75" customHeight="1" x14ac:dyDescent="0.2">
      <c r="B24" s="24" t="s">
        <v>42</v>
      </c>
      <c r="C24" s="24" t="s">
        <v>43</v>
      </c>
    </row>
    <row r="25" spans="1:3" ht="65.25" customHeight="1" x14ac:dyDescent="0.2">
      <c r="B25" s="23" t="s">
        <v>44</v>
      </c>
      <c r="C25" s="25" t="s">
        <v>45</v>
      </c>
    </row>
    <row r="26" spans="1:3" x14ac:dyDescent="0.2">
      <c r="B26" s="23" t="s">
        <v>46</v>
      </c>
      <c r="C26" s="23"/>
    </row>
    <row r="27" spans="1:3" x14ac:dyDescent="0.2">
      <c r="C27" s="26"/>
    </row>
    <row r="28" spans="1:3" x14ac:dyDescent="0.2">
      <c r="B28" s="27" t="s">
        <v>47</v>
      </c>
      <c r="C28" s="26"/>
    </row>
    <row r="30" spans="1:3" ht="59.25" customHeight="1" x14ac:dyDescent="0.2">
      <c r="B30" s="28" t="s">
        <v>48</v>
      </c>
      <c r="C30" s="29"/>
    </row>
    <row r="31" spans="1:3" ht="30" customHeight="1" x14ac:dyDescent="0.2">
      <c r="B31" s="28" t="s">
        <v>49</v>
      </c>
      <c r="C31" s="28"/>
    </row>
    <row r="32" spans="1:3" x14ac:dyDescent="0.2">
      <c r="B32" s="30"/>
      <c r="C32" s="28"/>
    </row>
    <row r="33" spans="2:3" x14ac:dyDescent="0.2">
      <c r="B33" s="30"/>
      <c r="C33" s="28"/>
    </row>
  </sheetData>
  <mergeCells count="4">
    <mergeCell ref="B30:C30"/>
    <mergeCell ref="B31:C31"/>
    <mergeCell ref="B32:C32"/>
    <mergeCell ref="B33:C33"/>
  </mergeCells>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Advantages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K. O. Sabine</dc:creator>
  <cp:lastModifiedBy>Jan Havlíček</cp:lastModifiedBy>
  <dcterms:created xsi:type="dcterms:W3CDTF">2001-07-30T16:54:39Z</dcterms:created>
  <dcterms:modified xsi:type="dcterms:W3CDTF">2023-09-16T22:35:54Z</dcterms:modified>
</cp:coreProperties>
</file>