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9CBB88-8FCF-46B4-96A3-F7FAB6BD4EC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Sheet1!$A$1:$X$41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M9" i="1"/>
  <c r="M10" i="1"/>
  <c r="N11" i="1"/>
  <c r="W11" i="1"/>
  <c r="W13" i="1"/>
  <c r="W15" i="1"/>
  <c r="W17" i="1"/>
  <c r="W19" i="1"/>
  <c r="M21" i="1"/>
  <c r="N23" i="1"/>
  <c r="W23" i="1"/>
  <c r="M25" i="1"/>
  <c r="M26" i="1"/>
  <c r="N27" i="1"/>
  <c r="W27" i="1"/>
</calcChain>
</file>

<file path=xl/sharedStrings.xml><?xml version="1.0" encoding="utf-8"?>
<sst xmlns="http://schemas.openxmlformats.org/spreadsheetml/2006/main" count="74" uniqueCount="55">
  <si>
    <t>Total Notional</t>
  </si>
  <si>
    <t>Value on Date</t>
  </si>
  <si>
    <t>Quantities (Bcf)</t>
  </si>
  <si>
    <t>Transaction Originated</t>
  </si>
  <si>
    <t>Originated</t>
  </si>
  <si>
    <t>Customer</t>
  </si>
  <si>
    <t>EGS Origination</t>
  </si>
  <si>
    <t>(Sales)</t>
  </si>
  <si>
    <t>Purchases</t>
  </si>
  <si>
    <t>(In Thousands)</t>
  </si>
  <si>
    <t>Book ID</t>
  </si>
  <si>
    <t>B/S</t>
  </si>
  <si>
    <t>TERM</t>
  </si>
  <si>
    <t xml:space="preserve">PRICE </t>
  </si>
  <si>
    <t>PUB CODE</t>
  </si>
  <si>
    <t>Book ID List</t>
  </si>
  <si>
    <t>Michigan Consolidate Gas Company</t>
  </si>
  <si>
    <t>Capital Book</t>
  </si>
  <si>
    <t>FT-ONTARIO</t>
  </si>
  <si>
    <t>b/s</t>
  </si>
  <si>
    <t>12/01-08/02</t>
  </si>
  <si>
    <t>MICH_CG-GD</t>
  </si>
  <si>
    <t>Ft-Ontario</t>
  </si>
  <si>
    <t>NG-PRICE</t>
  </si>
  <si>
    <t>BearPaw</t>
  </si>
  <si>
    <t>3000/d</t>
  </si>
  <si>
    <t>WT-CAL</t>
  </si>
  <si>
    <t>S</t>
  </si>
  <si>
    <t>01/02-12/05</t>
  </si>
  <si>
    <t>v</t>
  </si>
  <si>
    <t>aeco</t>
  </si>
  <si>
    <t>Michigan Consolidated</t>
  </si>
  <si>
    <t>4.5BCF</t>
  </si>
  <si>
    <t>FT-Ontario</t>
  </si>
  <si>
    <t>Credit Reserve for Storage deal</t>
  </si>
  <si>
    <t>GD-HUB</t>
  </si>
  <si>
    <t>NUI Corp.</t>
  </si>
  <si>
    <t>40000/D</t>
  </si>
  <si>
    <t>FT-EAST</t>
  </si>
  <si>
    <t>Capital Book For NUI Deal</t>
  </si>
  <si>
    <t>ENRON Americas</t>
  </si>
  <si>
    <t>T Boone Pickens</t>
  </si>
  <si>
    <t>Azusa</t>
  </si>
  <si>
    <t>April</t>
  </si>
  <si>
    <t>May</t>
  </si>
  <si>
    <t>June</t>
  </si>
  <si>
    <t>July</t>
  </si>
  <si>
    <t>August</t>
  </si>
  <si>
    <t>September</t>
  </si>
  <si>
    <t>October</t>
  </si>
  <si>
    <t>n/a</t>
  </si>
  <si>
    <t>Month</t>
  </si>
  <si>
    <t>Note:  All items have been booked to SAP, with the exception of Michigan Gas Company.  This will be booked for October business.</t>
  </si>
  <si>
    <t>Monthly Deal Value</t>
  </si>
  <si>
    <r>
      <t>YTD B</t>
    </r>
    <r>
      <rPr>
        <sz val="12"/>
        <rFont val="Times New Roman"/>
        <family val="1"/>
      </rPr>
      <t>ook</t>
    </r>
    <r>
      <rPr>
        <b/>
        <sz val="12"/>
        <rFont val="Times New Roman"/>
        <family val="1"/>
      </rPr>
      <t xml:space="preserve"> Value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</si>
</sst>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mm/dd/yy"/>
    <numFmt numFmtId="166" formatCode="m/d/yy"/>
    <numFmt numFmtId="168" formatCode="#,##0.000_);[Red]\(#,##0.000\)"/>
    <numFmt numFmtId="169" formatCode="&quot;$&quot;#,##0.000_);[Red]\(&quot;$&quot;#,##0.000\)"/>
    <numFmt numFmtId="171" formatCode="_(&quot;$&quot;* #,##0_);_(&quot;$&quot;* \(#,##0\);_(&quot;$&quot;* &quot;-&quot;??_);_(@_)"/>
    <numFmt numFmtId="173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Times New Roman"/>
      <family val="1"/>
    </font>
    <font>
      <sz val="10"/>
      <name val="Tms Rmn"/>
    </font>
    <font>
      <sz val="12"/>
      <name val="Times New Roman"/>
      <family val="1"/>
    </font>
    <font>
      <sz val="12"/>
      <name val="Arial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2"/>
      <name val="Arial"/>
      <family val="2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3" fillId="0" borderId="0"/>
  </cellStyleXfs>
  <cellXfs count="97">
    <xf numFmtId="0" fontId="0" fillId="0" borderId="0" xfId="0"/>
    <xf numFmtId="164" fontId="4" fillId="0" borderId="0" xfId="6" applyFont="1" applyFill="1" applyBorder="1" applyAlignment="1">
      <alignment horizontal="left"/>
    </xf>
    <xf numFmtId="164" fontId="4" fillId="0" borderId="0" xfId="6" applyFont="1" applyFill="1" applyBorder="1" applyAlignment="1">
      <alignment horizontal="center"/>
    </xf>
    <xf numFmtId="164" fontId="4" fillId="0" borderId="0" xfId="6" applyFont="1" applyFill="1" applyBorder="1" applyAlignment="1"/>
    <xf numFmtId="1" fontId="4" fillId="0" borderId="0" xfId="6" applyNumberFormat="1" applyFont="1" applyFill="1" applyBorder="1" applyAlignment="1">
      <alignment horizontal="left"/>
    </xf>
    <xf numFmtId="169" fontId="4" fillId="0" borderId="0" xfId="5" applyNumberFormat="1" applyFont="1" applyFill="1" applyBorder="1" applyAlignment="1">
      <alignment horizontal="left"/>
    </xf>
    <xf numFmtId="6" fontId="4" fillId="0" borderId="0" xfId="5" applyNumberFormat="1" applyFont="1" applyFill="1" applyBorder="1" applyAlignment="1">
      <alignment horizontal="left"/>
    </xf>
    <xf numFmtId="168" fontId="4" fillId="0" borderId="0" xfId="6" applyNumberFormat="1" applyFont="1" applyFill="1" applyBorder="1" applyAlignment="1">
      <alignment horizontal="left"/>
    </xf>
    <xf numFmtId="164" fontId="2" fillId="0" borderId="0" xfId="6" applyFont="1" applyFill="1" applyAlignment="1">
      <alignment horizontal="left"/>
    </xf>
    <xf numFmtId="164" fontId="4" fillId="0" borderId="0" xfId="6" applyFont="1" applyFill="1" applyAlignment="1">
      <alignment horizontal="left"/>
    </xf>
    <xf numFmtId="0" fontId="5" fillId="0" borderId="0" xfId="0" applyFont="1" applyFill="1" applyAlignment="1">
      <alignment horizontal="left"/>
    </xf>
    <xf numFmtId="1" fontId="4" fillId="0" borderId="0" xfId="5" applyNumberFormat="1" applyFont="1" applyFill="1" applyAlignment="1">
      <alignment horizontal="left"/>
    </xf>
    <xf numFmtId="6" fontId="4" fillId="0" borderId="0" xfId="5" applyNumberFormat="1" applyFont="1" applyFill="1" applyAlignment="1">
      <alignment horizontal="left"/>
    </xf>
    <xf numFmtId="166" fontId="4" fillId="0" borderId="0" xfId="6" applyNumberFormat="1" applyFont="1" applyFill="1" applyAlignment="1">
      <alignment horizontal="left"/>
    </xf>
    <xf numFmtId="2" fontId="4" fillId="0" borderId="0" xfId="6" applyNumberFormat="1" applyFont="1" applyFill="1" applyAlignment="1">
      <alignment horizontal="left"/>
    </xf>
    <xf numFmtId="164" fontId="6" fillId="0" borderId="0" xfId="6" applyFont="1" applyFill="1" applyAlignment="1">
      <alignment horizontal="left"/>
    </xf>
    <xf numFmtId="14" fontId="6" fillId="0" borderId="0" xfId="6" quotePrefix="1" applyNumberFormat="1" applyFont="1" applyFill="1" applyAlignment="1">
      <alignment horizontal="left"/>
    </xf>
    <xf numFmtId="8" fontId="4" fillId="0" borderId="0" xfId="5" applyNumberFormat="1" applyFont="1" applyFill="1" applyBorder="1" applyAlignment="1" applyProtection="1">
      <alignment horizontal="left"/>
    </xf>
    <xf numFmtId="8" fontId="4" fillId="0" borderId="0" xfId="4" applyNumberFormat="1" applyFont="1" applyFill="1" applyBorder="1" applyAlignment="1" applyProtection="1">
      <alignment horizontal="left"/>
    </xf>
    <xf numFmtId="164" fontId="6" fillId="0" borderId="0" xfId="6" applyFont="1" applyFill="1" applyBorder="1" applyAlignment="1">
      <alignment horizontal="left"/>
    </xf>
    <xf numFmtId="166" fontId="6" fillId="0" borderId="0" xfId="6" applyNumberFormat="1" applyFont="1" applyFill="1" applyAlignment="1">
      <alignment horizontal="left"/>
    </xf>
    <xf numFmtId="2" fontId="6" fillId="0" borderId="0" xfId="6" applyNumberFormat="1" applyFont="1" applyFill="1" applyAlignment="1">
      <alignment horizontal="left"/>
    </xf>
    <xf numFmtId="6" fontId="6" fillId="0" borderId="0" xfId="5" applyNumberFormat="1" applyFont="1" applyFill="1" applyAlignment="1">
      <alignment horizontal="left"/>
    </xf>
    <xf numFmtId="1" fontId="6" fillId="0" borderId="0" xfId="5" applyNumberFormat="1" applyFont="1" applyFill="1" applyAlignment="1">
      <alignment horizontal="left"/>
    </xf>
    <xf numFmtId="6" fontId="6" fillId="0" borderId="0" xfId="5" applyNumberFormat="1" applyFont="1" applyFill="1" applyBorder="1" applyAlignment="1">
      <alignment horizontal="left"/>
    </xf>
    <xf numFmtId="164" fontId="6" fillId="0" borderId="1" xfId="6" applyFont="1" applyFill="1" applyBorder="1" applyAlignment="1">
      <alignment horizontal="left"/>
    </xf>
    <xf numFmtId="164" fontId="6" fillId="0" borderId="2" xfId="6" applyFont="1" applyFill="1" applyBorder="1" applyAlignment="1">
      <alignment horizontal="left"/>
    </xf>
    <xf numFmtId="0" fontId="8" fillId="0" borderId="2" xfId="0" applyFont="1" applyFill="1" applyBorder="1" applyAlignment="1">
      <alignment horizontal="left" wrapText="1"/>
    </xf>
    <xf numFmtId="165" fontId="4" fillId="0" borderId="0" xfId="6" applyNumberFormat="1" applyFont="1" applyFill="1" applyAlignment="1">
      <alignment horizontal="center"/>
    </xf>
    <xf numFmtId="165" fontId="6" fillId="0" borderId="0" xfId="6" applyNumberFormat="1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4" fillId="0" borderId="0" xfId="6" applyNumberFormat="1" applyFont="1" applyFill="1" applyBorder="1" applyAlignment="1">
      <alignment horizontal="center"/>
    </xf>
    <xf numFmtId="173" fontId="6" fillId="0" borderId="0" xfId="1" applyNumberFormat="1" applyFont="1" applyFill="1" applyAlignment="1">
      <alignment horizontal="left"/>
    </xf>
    <xf numFmtId="164" fontId="6" fillId="0" borderId="0" xfId="6" applyFont="1" applyFill="1" applyAlignment="1">
      <alignment horizontal="center"/>
    </xf>
    <xf numFmtId="164" fontId="6" fillId="0" borderId="1" xfId="6" applyFont="1" applyFill="1" applyBorder="1" applyAlignment="1">
      <alignment horizontal="center"/>
    </xf>
    <xf numFmtId="1" fontId="6" fillId="0" borderId="1" xfId="5" applyNumberFormat="1" applyFont="1" applyFill="1" applyBorder="1" applyAlignment="1">
      <alignment horizontal="center"/>
    </xf>
    <xf numFmtId="6" fontId="6" fillId="0" borderId="1" xfId="5" applyNumberFormat="1" applyFont="1" applyFill="1" applyBorder="1" applyAlignment="1">
      <alignment horizontal="center"/>
    </xf>
    <xf numFmtId="166" fontId="6" fillId="0" borderId="1" xfId="6" applyNumberFormat="1" applyFont="1" applyFill="1" applyBorder="1" applyAlignment="1">
      <alignment horizontal="center"/>
    </xf>
    <xf numFmtId="2" fontId="6" fillId="0" borderId="1" xfId="6" applyNumberFormat="1" applyFont="1" applyFill="1" applyBorder="1" applyAlignment="1">
      <alignment horizontal="center"/>
    </xf>
    <xf numFmtId="164" fontId="6" fillId="0" borderId="3" xfId="6" applyFont="1" applyFill="1" applyBorder="1" applyAlignment="1">
      <alignment horizontal="center"/>
    </xf>
    <xf numFmtId="164" fontId="7" fillId="0" borderId="4" xfId="6" applyFont="1" applyFill="1" applyBorder="1" applyAlignment="1">
      <alignment horizontal="center"/>
    </xf>
    <xf numFmtId="173" fontId="6" fillId="0" borderId="1" xfId="1" applyNumberFormat="1" applyFont="1" applyFill="1" applyBorder="1" applyAlignment="1">
      <alignment horizontal="center"/>
    </xf>
    <xf numFmtId="173" fontId="6" fillId="0" borderId="0" xfId="1" applyNumberFormat="1" applyFont="1" applyFill="1" applyBorder="1" applyAlignment="1">
      <alignment horizontal="left"/>
    </xf>
    <xf numFmtId="164" fontId="4" fillId="0" borderId="0" xfId="6" applyFont="1" applyFill="1" applyAlignment="1">
      <alignment horizontal="center"/>
    </xf>
    <xf numFmtId="173" fontId="4" fillId="0" borderId="0" xfId="1" applyNumberFormat="1" applyFont="1" applyFill="1" applyAlignment="1">
      <alignment horizontal="left"/>
    </xf>
    <xf numFmtId="173" fontId="4" fillId="0" borderId="1" xfId="1" applyNumberFormat="1" applyFont="1" applyFill="1" applyBorder="1" applyAlignment="1">
      <alignment horizontal="left"/>
    </xf>
    <xf numFmtId="173" fontId="4" fillId="0" borderId="0" xfId="1" applyNumberFormat="1" applyFont="1" applyFill="1" applyBorder="1" applyAlignment="1">
      <alignment horizontal="left"/>
    </xf>
    <xf numFmtId="173" fontId="6" fillId="0" borderId="5" xfId="1" applyNumberFormat="1" applyFont="1" applyFill="1" applyBorder="1" applyAlignment="1">
      <alignment horizontal="left"/>
    </xf>
    <xf numFmtId="173" fontId="6" fillId="0" borderId="6" xfId="1" applyNumberFormat="1" applyFont="1" applyFill="1" applyBorder="1" applyAlignment="1">
      <alignment horizontal="center"/>
    </xf>
    <xf numFmtId="173" fontId="6" fillId="0" borderId="2" xfId="1" applyNumberFormat="1" applyFont="1" applyFill="1" applyBorder="1" applyAlignment="1">
      <alignment horizontal="left"/>
    </xf>
    <xf numFmtId="171" fontId="6" fillId="0" borderId="2" xfId="3" applyNumberFormat="1" applyFont="1" applyFill="1" applyBorder="1" applyAlignment="1">
      <alignment horizontal="left"/>
    </xf>
    <xf numFmtId="171" fontId="6" fillId="2" borderId="2" xfId="3" applyNumberFormat="1" applyFont="1" applyFill="1" applyBorder="1" applyAlignment="1">
      <alignment horizontal="left"/>
    </xf>
    <xf numFmtId="173" fontId="6" fillId="0" borderId="6" xfId="1" applyNumberFormat="1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165" fontId="6" fillId="0" borderId="8" xfId="0" applyNumberFormat="1" applyFont="1" applyFill="1" applyBorder="1" applyAlignment="1">
      <alignment horizontal="center"/>
    </xf>
    <xf numFmtId="164" fontId="6" fillId="0" borderId="8" xfId="6" applyFont="1" applyFill="1" applyBorder="1" applyAlignment="1">
      <alignment horizontal="left"/>
    </xf>
    <xf numFmtId="1" fontId="6" fillId="0" borderId="9" xfId="5" applyNumberFormat="1" applyFont="1" applyFill="1" applyBorder="1" applyAlignment="1">
      <alignment horizontal="left"/>
    </xf>
    <xf numFmtId="6" fontId="6" fillId="0" borderId="9" xfId="5" applyNumberFormat="1" applyFont="1" applyFill="1" applyBorder="1" applyAlignment="1">
      <alignment horizontal="left"/>
    </xf>
    <xf numFmtId="6" fontId="6" fillId="0" borderId="8" xfId="5" applyNumberFormat="1" applyFont="1" applyFill="1" applyBorder="1" applyAlignment="1">
      <alignment horizontal="left"/>
    </xf>
    <xf numFmtId="173" fontId="4" fillId="0" borderId="8" xfId="1" applyNumberFormat="1" applyFont="1" applyFill="1" applyBorder="1" applyAlignment="1">
      <alignment horizontal="left"/>
    </xf>
    <xf numFmtId="166" fontId="6" fillId="0" borderId="8" xfId="6" applyNumberFormat="1" applyFont="1" applyFill="1" applyBorder="1" applyAlignment="1">
      <alignment horizontal="left"/>
    </xf>
    <xf numFmtId="2" fontId="6" fillId="0" borderId="8" xfId="6" applyNumberFormat="1" applyFont="1" applyFill="1" applyBorder="1" applyAlignment="1">
      <alignment horizontal="left"/>
    </xf>
    <xf numFmtId="164" fontId="6" fillId="0" borderId="10" xfId="6" applyFont="1" applyFill="1" applyBorder="1" applyAlignment="1">
      <alignment horizontal="center"/>
    </xf>
    <xf numFmtId="164" fontId="6" fillId="0" borderId="0" xfId="6" applyFont="1" applyFill="1" applyBorder="1" applyAlignment="1">
      <alignment horizontal="center"/>
    </xf>
    <xf numFmtId="164" fontId="6" fillId="0" borderId="11" xfId="6" applyFont="1" applyFill="1" applyBorder="1" applyAlignment="1">
      <alignment horizontal="left"/>
    </xf>
    <xf numFmtId="164" fontId="4" fillId="0" borderId="11" xfId="6" applyFont="1" applyFill="1" applyBorder="1" applyAlignment="1">
      <alignment horizontal="left"/>
    </xf>
    <xf numFmtId="1" fontId="4" fillId="0" borderId="0" xfId="3" applyNumberFormat="1" applyFont="1" applyFill="1" applyBorder="1" applyAlignment="1">
      <alignment horizontal="left"/>
    </xf>
    <xf numFmtId="6" fontId="4" fillId="0" borderId="0" xfId="3" applyNumberFormat="1" applyFont="1" applyFill="1" applyBorder="1" applyAlignment="1">
      <alignment horizontal="left"/>
    </xf>
    <xf numFmtId="38" fontId="4" fillId="0" borderId="0" xfId="2" applyNumberFormat="1" applyFont="1" applyFill="1" applyBorder="1" applyAlignment="1">
      <alignment horizontal="left"/>
    </xf>
    <xf numFmtId="166" fontId="4" fillId="0" borderId="0" xfId="2" applyNumberFormat="1" applyFont="1" applyFill="1" applyBorder="1" applyAlignment="1">
      <alignment horizontal="left"/>
    </xf>
    <xf numFmtId="2" fontId="4" fillId="0" borderId="0" xfId="2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" fontId="4" fillId="0" borderId="0" xfId="4" applyNumberFormat="1" applyFont="1" applyFill="1" applyBorder="1" applyAlignment="1">
      <alignment horizontal="left"/>
    </xf>
    <xf numFmtId="43" fontId="4" fillId="0" borderId="0" xfId="1" applyFont="1" applyFill="1" applyBorder="1" applyAlignment="1">
      <alignment horizontal="left"/>
    </xf>
    <xf numFmtId="2" fontId="4" fillId="0" borderId="0" xfId="6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66" fontId="4" fillId="0" borderId="0" xfId="6" applyNumberFormat="1" applyFont="1" applyFill="1" applyBorder="1" applyAlignment="1">
      <alignment horizontal="left"/>
    </xf>
    <xf numFmtId="164" fontId="6" fillId="0" borderId="10" xfId="6" applyFont="1" applyFill="1" applyBorder="1" applyAlignment="1">
      <alignment horizontal="left"/>
    </xf>
    <xf numFmtId="165" fontId="4" fillId="0" borderId="1" xfId="6" applyNumberFormat="1" applyFont="1" applyFill="1" applyBorder="1" applyAlignment="1">
      <alignment horizontal="center"/>
    </xf>
    <xf numFmtId="164" fontId="4" fillId="0" borderId="1" xfId="6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" fontId="4" fillId="0" borderId="1" xfId="5" applyNumberFormat="1" applyFont="1" applyFill="1" applyBorder="1" applyAlignment="1">
      <alignment horizontal="left"/>
    </xf>
    <xf numFmtId="6" fontId="4" fillId="0" borderId="1" xfId="5" applyNumberFormat="1" applyFont="1" applyFill="1" applyBorder="1" applyAlignment="1">
      <alignment horizontal="left"/>
    </xf>
    <xf numFmtId="166" fontId="4" fillId="0" borderId="1" xfId="6" applyNumberFormat="1" applyFont="1" applyFill="1" applyBorder="1" applyAlignment="1">
      <alignment horizontal="left"/>
    </xf>
    <xf numFmtId="2" fontId="4" fillId="0" borderId="1" xfId="6" applyNumberFormat="1" applyFont="1" applyFill="1" applyBorder="1" applyAlignment="1">
      <alignment horizontal="left"/>
    </xf>
    <xf numFmtId="164" fontId="4" fillId="0" borderId="0" xfId="6" applyFont="1" applyFill="1" applyAlignment="1"/>
    <xf numFmtId="164" fontId="6" fillId="0" borderId="0" xfId="6" applyFont="1" applyFill="1" applyAlignment="1"/>
    <xf numFmtId="0" fontId="6" fillId="0" borderId="8" xfId="0" applyFont="1" applyFill="1" applyBorder="1" applyAlignment="1"/>
    <xf numFmtId="164" fontId="6" fillId="0" borderId="1" xfId="6" applyFont="1" applyFill="1" applyBorder="1" applyAlignment="1"/>
    <xf numFmtId="165" fontId="4" fillId="0" borderId="0" xfId="6" applyNumberFormat="1" applyFont="1" applyFill="1" applyBorder="1" applyAlignment="1"/>
    <xf numFmtId="164" fontId="4" fillId="0" borderId="1" xfId="6" applyFont="1" applyFill="1" applyBorder="1" applyAlignment="1"/>
    <xf numFmtId="0" fontId="4" fillId="0" borderId="0" xfId="0" applyFont="1" applyFill="1" applyAlignment="1">
      <alignment horizontal="center"/>
    </xf>
    <xf numFmtId="164" fontId="6" fillId="0" borderId="0" xfId="6" quotePrefix="1" applyFont="1" applyFill="1" applyAlignment="1">
      <alignment horizontal="center"/>
    </xf>
    <xf numFmtId="0" fontId="6" fillId="0" borderId="8" xfId="0" applyFont="1" applyFill="1" applyBorder="1" applyAlignment="1">
      <alignment horizontal="center"/>
    </xf>
    <xf numFmtId="164" fontId="4" fillId="0" borderId="1" xfId="6" applyFont="1" applyFill="1" applyBorder="1" applyAlignment="1">
      <alignment horizontal="center"/>
    </xf>
    <xf numFmtId="164" fontId="9" fillId="0" borderId="0" xfId="6" applyFont="1" applyFill="1" applyBorder="1" applyAlignment="1">
      <alignment horizontal="left"/>
    </xf>
  </cellXfs>
  <cellStyles count="7">
    <cellStyle name="Comma" xfId="1" builtinId="3"/>
    <cellStyle name="Comma_Ftoc1200" xfId="2"/>
    <cellStyle name="Currency" xfId="3" builtinId="4"/>
    <cellStyle name="Currency_Ftoc0101" xfId="4"/>
    <cellStyle name="Currency_Ftoc1200" xfId="5"/>
    <cellStyle name="Normal" xfId="0" builtinId="0"/>
    <cellStyle name="Normal_0694ORG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5"/>
  <sheetViews>
    <sheetView tabSelected="1" zoomScale="80" zoomScaleNormal="80" workbookViewId="0">
      <selection activeCell="W9" sqref="W9"/>
    </sheetView>
  </sheetViews>
  <sheetFormatPr defaultColWidth="8.42578125" defaultRowHeight="12.75" customHeight="1" x14ac:dyDescent="0.25"/>
  <cols>
    <col min="1" max="1" width="12.85546875" style="15" customWidth="1"/>
    <col min="2" max="2" width="4.7109375" style="15" customWidth="1"/>
    <col min="3" max="3" width="16.5703125" style="28" customWidth="1"/>
    <col min="4" max="4" width="4.7109375" style="9" customWidth="1"/>
    <col min="5" max="5" width="37.140625" style="86" bestFit="1" customWidth="1"/>
    <col min="6" max="6" width="4.7109375" style="9" customWidth="1"/>
    <col min="7" max="7" width="17.85546875" style="43" bestFit="1" customWidth="1"/>
    <col min="8" max="8" width="4.7109375" style="10" customWidth="1"/>
    <col min="9" max="9" width="13.140625" style="11" hidden="1" customWidth="1"/>
    <col min="10" max="10" width="1.5703125" style="12" hidden="1" customWidth="1"/>
    <col min="11" max="11" width="13.28515625" style="11" hidden="1" customWidth="1"/>
    <col min="12" max="12" width="2.42578125" style="12" hidden="1" customWidth="1"/>
    <col min="13" max="13" width="30" style="12" hidden="1" customWidth="1"/>
    <col min="14" max="14" width="21.5703125" style="44" bestFit="1" customWidth="1"/>
    <col min="15" max="15" width="21.42578125" style="10" hidden="1" customWidth="1"/>
    <col min="16" max="16" width="1.5703125" style="9" hidden="1" customWidth="1"/>
    <col min="17" max="17" width="27.5703125" style="9" hidden="1" customWidth="1"/>
    <col min="18" max="18" width="30.42578125" style="13" hidden="1" customWidth="1"/>
    <col min="19" max="19" width="8.5703125" style="14" hidden="1" customWidth="1"/>
    <col min="20" max="20" width="16.28515625" style="9" hidden="1" customWidth="1"/>
    <col min="21" max="21" width="16.85546875" style="15" hidden="1" customWidth="1"/>
    <col min="22" max="22" width="4.7109375" style="9" customWidth="1"/>
    <col min="23" max="23" width="18.85546875" style="32" bestFit="1" customWidth="1"/>
    <col min="24" max="24" width="6.7109375" style="9" customWidth="1"/>
    <col min="25" max="25" width="2.42578125" style="9" customWidth="1"/>
    <col min="26" max="26" width="6.7109375" style="9" customWidth="1"/>
    <col min="27" max="16384" width="8.42578125" style="9"/>
  </cols>
  <sheetData>
    <row r="1" spans="1:23" ht="15" customHeight="1" x14ac:dyDescent="0.25">
      <c r="A1" s="8" t="s">
        <v>40</v>
      </c>
      <c r="B1" s="8"/>
      <c r="G1" s="92"/>
    </row>
    <row r="2" spans="1:23" ht="15" customHeight="1" x14ac:dyDescent="0.25">
      <c r="A2" s="16">
        <f ca="1">TODAY()</f>
        <v>37173</v>
      </c>
      <c r="B2" s="16"/>
      <c r="G2" s="92"/>
    </row>
    <row r="3" spans="1:23" ht="15" customHeight="1" x14ac:dyDescent="0.25">
      <c r="A3" s="15" t="s">
        <v>17</v>
      </c>
      <c r="G3" s="92"/>
    </row>
    <row r="4" spans="1:23" ht="15" customHeight="1" x14ac:dyDescent="0.25">
      <c r="F4" s="15"/>
      <c r="G4" s="92"/>
    </row>
    <row r="5" spans="1:23" ht="15" customHeight="1" x14ac:dyDescent="0.25">
      <c r="F5" s="15"/>
      <c r="G5" s="93"/>
    </row>
    <row r="6" spans="1:23" s="15" customFormat="1" ht="15" customHeight="1" x14ac:dyDescent="0.25">
      <c r="C6" s="29"/>
      <c r="E6" s="87"/>
      <c r="G6" s="33"/>
      <c r="I6" s="23"/>
      <c r="J6" s="24" t="s">
        <v>0</v>
      </c>
      <c r="K6" s="23"/>
      <c r="L6" s="22"/>
      <c r="M6" s="22" t="s">
        <v>1</v>
      </c>
      <c r="N6" s="44"/>
      <c r="R6" s="20"/>
      <c r="S6" s="21"/>
      <c r="W6" s="32"/>
    </row>
    <row r="7" spans="1:23" s="15" customFormat="1" ht="15" customHeight="1" x14ac:dyDescent="0.25">
      <c r="A7" s="53"/>
      <c r="B7" s="54"/>
      <c r="C7" s="55"/>
      <c r="D7" s="54"/>
      <c r="E7" s="88"/>
      <c r="F7" s="54"/>
      <c r="G7" s="94"/>
      <c r="H7" s="56"/>
      <c r="I7" s="57"/>
      <c r="J7" s="58" t="s">
        <v>2</v>
      </c>
      <c r="K7" s="57"/>
      <c r="L7" s="59"/>
      <c r="M7" s="59" t="s">
        <v>3</v>
      </c>
      <c r="N7" s="60"/>
      <c r="O7" s="56"/>
      <c r="P7" s="56"/>
      <c r="Q7" s="56"/>
      <c r="R7" s="61"/>
      <c r="S7" s="62"/>
      <c r="T7" s="56"/>
      <c r="U7" s="56"/>
      <c r="V7" s="56"/>
      <c r="W7" s="47"/>
    </row>
    <row r="8" spans="1:23" s="33" customFormat="1" ht="15" customHeight="1" x14ac:dyDescent="0.3">
      <c r="A8" s="63" t="s">
        <v>51</v>
      </c>
      <c r="B8" s="34"/>
      <c r="C8" s="30" t="s">
        <v>4</v>
      </c>
      <c r="D8" s="34"/>
      <c r="E8" s="89" t="s">
        <v>5</v>
      </c>
      <c r="F8" s="34"/>
      <c r="G8" s="34" t="s">
        <v>6</v>
      </c>
      <c r="H8" s="34"/>
      <c r="I8" s="35" t="s">
        <v>7</v>
      </c>
      <c r="J8" s="36"/>
      <c r="K8" s="35" t="s">
        <v>8</v>
      </c>
      <c r="L8" s="36"/>
      <c r="M8" s="36" t="s">
        <v>9</v>
      </c>
      <c r="N8" s="41" t="s">
        <v>53</v>
      </c>
      <c r="O8" s="34" t="s">
        <v>10</v>
      </c>
      <c r="P8" s="64"/>
      <c r="Q8" s="34" t="s">
        <v>11</v>
      </c>
      <c r="R8" s="37" t="s">
        <v>12</v>
      </c>
      <c r="S8" s="38" t="s">
        <v>13</v>
      </c>
      <c r="T8" s="39" t="s">
        <v>14</v>
      </c>
      <c r="U8" s="40" t="s">
        <v>15</v>
      </c>
      <c r="V8" s="64"/>
      <c r="W8" s="48" t="s">
        <v>54</v>
      </c>
    </row>
    <row r="9" spans="1:23" ht="15" customHeight="1" x14ac:dyDescent="0.25">
      <c r="A9" s="65" t="s">
        <v>43</v>
      </c>
      <c r="B9" s="19"/>
      <c r="C9" s="31">
        <v>37005</v>
      </c>
      <c r="D9" s="1"/>
      <c r="E9" s="3" t="s">
        <v>36</v>
      </c>
      <c r="F9" s="1"/>
      <c r="G9" s="2" t="s">
        <v>17</v>
      </c>
      <c r="H9" s="1"/>
      <c r="I9" s="5" t="s">
        <v>37</v>
      </c>
      <c r="J9" s="6"/>
      <c r="K9" s="1"/>
      <c r="L9" s="6"/>
      <c r="M9" s="17">
        <f>N9/1000</f>
        <v>289.11799999999999</v>
      </c>
      <c r="N9" s="46">
        <v>289118</v>
      </c>
      <c r="O9" s="1" t="s">
        <v>38</v>
      </c>
      <c r="P9" s="1"/>
      <c r="Q9" s="1" t="s">
        <v>39</v>
      </c>
      <c r="R9" s="1"/>
      <c r="S9" s="1"/>
      <c r="T9" s="1"/>
      <c r="U9" s="26" t="s">
        <v>23</v>
      </c>
      <c r="V9" s="1"/>
      <c r="W9" s="49"/>
    </row>
    <row r="10" spans="1:23" ht="15" customHeight="1" x14ac:dyDescent="0.25">
      <c r="A10" s="66"/>
      <c r="B10" s="1"/>
      <c r="C10" s="31">
        <v>37004</v>
      </c>
      <c r="D10" s="1"/>
      <c r="E10" s="3" t="s">
        <v>31</v>
      </c>
      <c r="F10" s="1"/>
      <c r="G10" s="2" t="s">
        <v>17</v>
      </c>
      <c r="H10" s="1"/>
      <c r="I10" s="7" t="s">
        <v>32</v>
      </c>
      <c r="J10" s="6"/>
      <c r="K10" s="1" t="s">
        <v>32</v>
      </c>
      <c r="L10" s="6"/>
      <c r="M10" s="17">
        <f>N10/1000</f>
        <v>169.459</v>
      </c>
      <c r="N10" s="45">
        <v>169459</v>
      </c>
      <c r="O10" s="1" t="s">
        <v>33</v>
      </c>
      <c r="P10" s="1"/>
      <c r="Q10" s="1"/>
      <c r="R10" s="1" t="s">
        <v>34</v>
      </c>
      <c r="S10" s="1"/>
      <c r="T10" s="1" t="s">
        <v>21</v>
      </c>
      <c r="U10" s="26" t="s">
        <v>35</v>
      </c>
      <c r="V10" s="1"/>
      <c r="W10" s="49"/>
    </row>
    <row r="11" spans="1:23" ht="15" customHeight="1" x14ac:dyDescent="0.25">
      <c r="B11" s="1"/>
      <c r="C11" s="31"/>
      <c r="D11" s="1"/>
      <c r="E11" s="3"/>
      <c r="F11" s="1"/>
      <c r="G11" s="2"/>
      <c r="H11" s="1"/>
      <c r="I11" s="7"/>
      <c r="J11" s="6"/>
      <c r="K11" s="1"/>
      <c r="L11" s="6"/>
      <c r="M11" s="17"/>
      <c r="N11" s="46">
        <f>SUM(N9:N10)</f>
        <v>458577</v>
      </c>
      <c r="O11" s="1"/>
      <c r="P11" s="1"/>
      <c r="Q11" s="1"/>
      <c r="R11" s="1"/>
      <c r="S11" s="1"/>
      <c r="T11" s="1"/>
      <c r="U11" s="26"/>
      <c r="V11" s="1"/>
      <c r="W11" s="50">
        <f>N11</f>
        <v>458577</v>
      </c>
    </row>
    <row r="12" spans="1:23" ht="15" customHeight="1" x14ac:dyDescent="0.25">
      <c r="A12" s="66"/>
      <c r="B12" s="1"/>
      <c r="C12" s="31"/>
      <c r="D12" s="1"/>
      <c r="E12" s="3"/>
      <c r="F12" s="1"/>
      <c r="G12" s="2"/>
      <c r="H12" s="1"/>
      <c r="I12" s="7"/>
      <c r="J12" s="6"/>
      <c r="K12" s="1"/>
      <c r="L12" s="6"/>
      <c r="M12" s="17"/>
      <c r="N12" s="46"/>
      <c r="O12" s="1"/>
      <c r="P12" s="1"/>
      <c r="Q12" s="1"/>
      <c r="R12" s="1"/>
      <c r="S12" s="1"/>
      <c r="T12" s="1"/>
      <c r="U12" s="26"/>
      <c r="V12" s="1"/>
      <c r="W12" s="49"/>
    </row>
    <row r="13" spans="1:23" ht="15" customHeight="1" x14ac:dyDescent="0.25">
      <c r="A13" s="65" t="s">
        <v>44</v>
      </c>
      <c r="B13" s="19"/>
      <c r="C13" s="31" t="s">
        <v>50</v>
      </c>
      <c r="D13" s="1"/>
      <c r="E13" s="90" t="s">
        <v>50</v>
      </c>
      <c r="F13" s="1"/>
      <c r="G13" s="31" t="s">
        <v>50</v>
      </c>
      <c r="H13" s="1"/>
      <c r="I13" s="7"/>
      <c r="J13" s="6"/>
      <c r="K13" s="1"/>
      <c r="L13" s="6"/>
      <c r="M13" s="17"/>
      <c r="N13" s="46">
        <v>0</v>
      </c>
      <c r="O13" s="1"/>
      <c r="P13" s="1"/>
      <c r="Q13" s="1"/>
      <c r="R13" s="1"/>
      <c r="S13" s="1"/>
      <c r="T13" s="1"/>
      <c r="U13" s="26"/>
      <c r="V13" s="1"/>
      <c r="W13" s="49">
        <f>N13+W11</f>
        <v>458577</v>
      </c>
    </row>
    <row r="14" spans="1:23" ht="15" customHeight="1" x14ac:dyDescent="0.25">
      <c r="A14" s="66"/>
      <c r="B14" s="1"/>
      <c r="C14" s="31"/>
      <c r="D14" s="1"/>
      <c r="E14" s="3"/>
      <c r="F14" s="1"/>
      <c r="G14" s="2"/>
      <c r="H14" s="1"/>
      <c r="I14" s="7"/>
      <c r="J14" s="6"/>
      <c r="K14" s="1"/>
      <c r="L14" s="6"/>
      <c r="M14" s="17"/>
      <c r="N14" s="46"/>
      <c r="O14" s="1"/>
      <c r="P14" s="1"/>
      <c r="Q14" s="1"/>
      <c r="R14" s="1"/>
      <c r="S14" s="1"/>
      <c r="T14" s="1"/>
      <c r="U14" s="26"/>
      <c r="V14" s="1"/>
      <c r="W14" s="49"/>
    </row>
    <row r="15" spans="1:23" ht="15" customHeight="1" x14ac:dyDescent="0.25">
      <c r="A15" s="65" t="s">
        <v>45</v>
      </c>
      <c r="B15" s="19"/>
      <c r="C15" s="31" t="s">
        <v>50</v>
      </c>
      <c r="D15" s="1"/>
      <c r="E15" s="90" t="s">
        <v>50</v>
      </c>
      <c r="F15" s="1"/>
      <c r="G15" s="31" t="s">
        <v>50</v>
      </c>
      <c r="H15" s="1"/>
      <c r="I15" s="7"/>
      <c r="J15" s="6"/>
      <c r="K15" s="1"/>
      <c r="L15" s="6"/>
      <c r="M15" s="17"/>
      <c r="N15" s="46">
        <v>0</v>
      </c>
      <c r="O15" s="1"/>
      <c r="P15" s="1"/>
      <c r="Q15" s="1"/>
      <c r="R15" s="1"/>
      <c r="S15" s="1"/>
      <c r="T15" s="1"/>
      <c r="U15" s="26"/>
      <c r="V15" s="1"/>
      <c r="W15" s="49">
        <f>N15+W13</f>
        <v>458577</v>
      </c>
    </row>
    <row r="16" spans="1:23" ht="15" customHeight="1" x14ac:dyDescent="0.25">
      <c r="A16" s="66"/>
      <c r="B16" s="1"/>
      <c r="C16" s="31"/>
      <c r="D16" s="1"/>
      <c r="E16" s="3"/>
      <c r="F16" s="1"/>
      <c r="G16" s="2"/>
      <c r="H16" s="1"/>
      <c r="I16" s="7"/>
      <c r="J16" s="6"/>
      <c r="K16" s="1"/>
      <c r="L16" s="6"/>
      <c r="M16" s="17"/>
      <c r="N16" s="46"/>
      <c r="O16" s="1"/>
      <c r="P16" s="1"/>
      <c r="Q16" s="1"/>
      <c r="R16" s="1"/>
      <c r="S16" s="1"/>
      <c r="T16" s="1"/>
      <c r="U16" s="26"/>
      <c r="V16" s="1"/>
      <c r="W16" s="49"/>
    </row>
    <row r="17" spans="1:23" ht="15" customHeight="1" x14ac:dyDescent="0.25">
      <c r="A17" s="65" t="s">
        <v>46</v>
      </c>
      <c r="B17" s="19"/>
      <c r="C17" s="31" t="s">
        <v>50</v>
      </c>
      <c r="D17" s="1"/>
      <c r="E17" s="90" t="s">
        <v>50</v>
      </c>
      <c r="F17" s="1"/>
      <c r="G17" s="31" t="s">
        <v>50</v>
      </c>
      <c r="H17" s="1"/>
      <c r="I17" s="7"/>
      <c r="J17" s="6"/>
      <c r="K17" s="1"/>
      <c r="L17" s="6"/>
      <c r="M17" s="17"/>
      <c r="N17" s="46">
        <v>0</v>
      </c>
      <c r="O17" s="1"/>
      <c r="P17" s="1"/>
      <c r="Q17" s="1"/>
      <c r="R17" s="1"/>
      <c r="S17" s="1"/>
      <c r="T17" s="1"/>
      <c r="U17" s="26"/>
      <c r="V17" s="1"/>
      <c r="W17" s="49">
        <f>N17+W15</f>
        <v>458577</v>
      </c>
    </row>
    <row r="18" spans="1:23" ht="15" customHeight="1" x14ac:dyDescent="0.25">
      <c r="A18" s="66"/>
      <c r="B18" s="1"/>
      <c r="C18" s="31"/>
      <c r="D18" s="1"/>
      <c r="E18" s="3"/>
      <c r="F18" s="1"/>
      <c r="G18" s="2"/>
      <c r="H18" s="1"/>
      <c r="I18" s="7"/>
      <c r="J18" s="6"/>
      <c r="K18" s="1"/>
      <c r="L18" s="6"/>
      <c r="M18" s="17"/>
      <c r="N18" s="46"/>
      <c r="O18" s="1"/>
      <c r="P18" s="1"/>
      <c r="Q18" s="1"/>
      <c r="R18" s="1"/>
      <c r="S18" s="1"/>
      <c r="T18" s="1"/>
      <c r="U18" s="26"/>
      <c r="V18" s="1"/>
      <c r="W18" s="49"/>
    </row>
    <row r="19" spans="1:23" ht="15" customHeight="1" x14ac:dyDescent="0.25">
      <c r="A19" s="65" t="s">
        <v>47</v>
      </c>
      <c r="B19" s="19"/>
      <c r="C19" s="31" t="s">
        <v>50</v>
      </c>
      <c r="D19" s="1"/>
      <c r="E19" s="90" t="s">
        <v>50</v>
      </c>
      <c r="F19" s="1"/>
      <c r="G19" s="31" t="s">
        <v>50</v>
      </c>
      <c r="H19" s="1"/>
      <c r="I19" s="7"/>
      <c r="J19" s="6"/>
      <c r="K19" s="1"/>
      <c r="L19" s="6"/>
      <c r="M19" s="17"/>
      <c r="N19" s="46">
        <v>0</v>
      </c>
      <c r="O19" s="1"/>
      <c r="P19" s="1"/>
      <c r="Q19" s="1"/>
      <c r="R19" s="1"/>
      <c r="S19" s="1"/>
      <c r="T19" s="1"/>
      <c r="U19" s="26"/>
      <c r="V19" s="1"/>
      <c r="W19" s="49">
        <f>N19+W17</f>
        <v>458577</v>
      </c>
    </row>
    <row r="20" spans="1:23" ht="15" customHeight="1" x14ac:dyDescent="0.25">
      <c r="A20" s="66"/>
      <c r="B20" s="1"/>
      <c r="C20" s="31"/>
      <c r="D20" s="1"/>
      <c r="E20" s="3"/>
      <c r="F20" s="1"/>
      <c r="G20" s="2"/>
      <c r="H20" s="1"/>
      <c r="I20" s="7"/>
      <c r="J20" s="6"/>
      <c r="K20" s="1"/>
      <c r="L20" s="6"/>
      <c r="M20" s="17"/>
      <c r="N20" s="46"/>
      <c r="O20" s="1"/>
      <c r="P20" s="1"/>
      <c r="Q20" s="1"/>
      <c r="R20" s="1"/>
      <c r="S20" s="1"/>
      <c r="T20" s="1"/>
      <c r="U20" s="26"/>
      <c r="V20" s="1"/>
      <c r="W20" s="49"/>
    </row>
    <row r="21" spans="1:23" ht="15" customHeight="1" x14ac:dyDescent="0.25">
      <c r="A21" s="65" t="s">
        <v>48</v>
      </c>
      <c r="B21" s="19"/>
      <c r="C21" s="31">
        <v>37161</v>
      </c>
      <c r="D21" s="1"/>
      <c r="E21" s="3" t="s">
        <v>24</v>
      </c>
      <c r="F21" s="1"/>
      <c r="G21" s="2" t="s">
        <v>17</v>
      </c>
      <c r="H21" s="1"/>
      <c r="I21" s="67" t="s">
        <v>25</v>
      </c>
      <c r="J21" s="68"/>
      <c r="K21" s="67"/>
      <c r="L21" s="68"/>
      <c r="M21" s="18">
        <f>N21/1000</f>
        <v>28.2</v>
      </c>
      <c r="N21" s="46">
        <v>28200</v>
      </c>
      <c r="O21" s="1" t="s">
        <v>26</v>
      </c>
      <c r="P21" s="69"/>
      <c r="Q21" s="69" t="s">
        <v>27</v>
      </c>
      <c r="R21" s="70" t="s">
        <v>28</v>
      </c>
      <c r="S21" s="71" t="s">
        <v>29</v>
      </c>
      <c r="T21" s="69" t="s">
        <v>30</v>
      </c>
      <c r="U21" s="27"/>
      <c r="V21" s="1"/>
      <c r="W21" s="49"/>
    </row>
    <row r="22" spans="1:23" ht="15" customHeight="1" x14ac:dyDescent="0.25">
      <c r="A22" s="66"/>
      <c r="B22" s="1"/>
      <c r="C22" s="31">
        <v>37161</v>
      </c>
      <c r="D22" s="1"/>
      <c r="E22" s="3" t="s">
        <v>42</v>
      </c>
      <c r="F22" s="1"/>
      <c r="G22" s="2" t="s">
        <v>17</v>
      </c>
      <c r="H22" s="1"/>
      <c r="I22" s="67"/>
      <c r="J22" s="68"/>
      <c r="K22" s="67"/>
      <c r="L22" s="68"/>
      <c r="M22" s="18"/>
      <c r="N22" s="45">
        <v>-82098</v>
      </c>
      <c r="O22" s="1"/>
      <c r="P22" s="69"/>
      <c r="Q22" s="69"/>
      <c r="R22" s="70"/>
      <c r="S22" s="71"/>
      <c r="T22" s="69"/>
      <c r="U22" s="27"/>
      <c r="V22" s="1"/>
      <c r="W22" s="49"/>
    </row>
    <row r="23" spans="1:23" ht="15" customHeight="1" x14ac:dyDescent="0.25">
      <c r="B23" s="1"/>
      <c r="C23" s="31"/>
      <c r="D23" s="1"/>
      <c r="E23" s="3"/>
      <c r="F23" s="1"/>
      <c r="G23" s="2"/>
      <c r="H23" s="1"/>
      <c r="I23" s="67"/>
      <c r="J23" s="68"/>
      <c r="K23" s="67"/>
      <c r="L23" s="68"/>
      <c r="M23" s="18"/>
      <c r="N23" s="46">
        <f>SUM(N21:N22)</f>
        <v>-53898</v>
      </c>
      <c r="O23" s="1"/>
      <c r="P23" s="69"/>
      <c r="Q23" s="69"/>
      <c r="R23" s="70"/>
      <c r="S23" s="71"/>
      <c r="T23" s="69"/>
      <c r="U23" s="27"/>
      <c r="V23" s="1"/>
      <c r="W23" s="49">
        <f>N23+W19</f>
        <v>404679</v>
      </c>
    </row>
    <row r="24" spans="1:23" ht="15" customHeight="1" x14ac:dyDescent="0.25">
      <c r="A24" s="66"/>
      <c r="B24" s="1"/>
      <c r="C24" s="31"/>
      <c r="D24" s="1"/>
      <c r="E24" s="3"/>
      <c r="F24" s="1"/>
      <c r="G24" s="2"/>
      <c r="H24" s="1"/>
      <c r="I24" s="67"/>
      <c r="J24" s="68"/>
      <c r="K24" s="67"/>
      <c r="L24" s="68"/>
      <c r="M24" s="18"/>
      <c r="N24" s="46"/>
      <c r="O24" s="1"/>
      <c r="P24" s="69"/>
      <c r="Q24" s="69"/>
      <c r="R24" s="70"/>
      <c r="S24" s="71"/>
      <c r="T24" s="69"/>
      <c r="U24" s="27"/>
      <c r="V24" s="1"/>
      <c r="W24" s="49"/>
    </row>
    <row r="25" spans="1:23" ht="15" customHeight="1" x14ac:dyDescent="0.25">
      <c r="A25" s="65" t="s">
        <v>49</v>
      </c>
      <c r="B25" s="19"/>
      <c r="C25" s="31">
        <v>37165</v>
      </c>
      <c r="D25" s="1"/>
      <c r="E25" s="3" t="s">
        <v>16</v>
      </c>
      <c r="F25" s="1"/>
      <c r="G25" s="2" t="s">
        <v>17</v>
      </c>
      <c r="H25" s="72"/>
      <c r="I25" s="73">
        <v>2018163</v>
      </c>
      <c r="J25" s="74"/>
      <c r="K25" s="4">
        <v>2000000</v>
      </c>
      <c r="L25" s="68"/>
      <c r="M25" s="18">
        <f>N25/1000</f>
        <v>97.802999999999997</v>
      </c>
      <c r="N25" s="46">
        <v>97803</v>
      </c>
      <c r="O25" s="1" t="s">
        <v>18</v>
      </c>
      <c r="P25" s="69"/>
      <c r="Q25" s="69" t="s">
        <v>19</v>
      </c>
      <c r="R25" s="69" t="s">
        <v>20</v>
      </c>
      <c r="S25" s="75">
        <v>0</v>
      </c>
      <c r="T25" s="1" t="s">
        <v>21</v>
      </c>
      <c r="U25" s="27" t="s">
        <v>22</v>
      </c>
      <c r="V25" s="1"/>
      <c r="W25" s="49"/>
    </row>
    <row r="26" spans="1:23" ht="15" customHeight="1" x14ac:dyDescent="0.25">
      <c r="A26" s="65"/>
      <c r="B26" s="19"/>
      <c r="C26" s="31">
        <v>37168</v>
      </c>
      <c r="D26" s="1"/>
      <c r="E26" s="3" t="s">
        <v>41</v>
      </c>
      <c r="F26" s="1"/>
      <c r="G26" s="2" t="s">
        <v>17</v>
      </c>
      <c r="H26" s="72"/>
      <c r="I26" s="76"/>
      <c r="J26" s="6"/>
      <c r="K26" s="76"/>
      <c r="L26" s="6"/>
      <c r="M26" s="6">
        <f>N26/1000</f>
        <v>163</v>
      </c>
      <c r="N26" s="45">
        <v>163000</v>
      </c>
      <c r="O26" s="72"/>
      <c r="P26" s="1"/>
      <c r="Q26" s="1"/>
      <c r="R26" s="77"/>
      <c r="S26" s="75"/>
      <c r="T26" s="1"/>
      <c r="U26" s="19"/>
      <c r="V26" s="1"/>
      <c r="W26" s="49"/>
    </row>
    <row r="27" spans="1:23" ht="15" customHeight="1" x14ac:dyDescent="0.25">
      <c r="B27" s="19"/>
      <c r="C27" s="31"/>
      <c r="D27" s="1"/>
      <c r="E27" s="3"/>
      <c r="F27" s="1"/>
      <c r="G27" s="2"/>
      <c r="H27" s="72"/>
      <c r="I27" s="76"/>
      <c r="J27" s="6"/>
      <c r="K27" s="76"/>
      <c r="L27" s="6"/>
      <c r="M27" s="6"/>
      <c r="N27" s="46">
        <f>SUM(N25:N26)</f>
        <v>260803</v>
      </c>
      <c r="O27" s="72"/>
      <c r="P27" s="1"/>
      <c r="Q27" s="1"/>
      <c r="R27" s="77"/>
      <c r="S27" s="75"/>
      <c r="T27" s="1"/>
      <c r="U27" s="19"/>
      <c r="V27" s="1"/>
      <c r="W27" s="51">
        <f>N27+W23</f>
        <v>665482</v>
      </c>
    </row>
    <row r="28" spans="1:23" ht="15" customHeight="1" x14ac:dyDescent="0.25">
      <c r="A28" s="78"/>
      <c r="B28" s="25"/>
      <c r="C28" s="79"/>
      <c r="D28" s="80"/>
      <c r="E28" s="91"/>
      <c r="F28" s="80"/>
      <c r="G28" s="95"/>
      <c r="H28" s="81"/>
      <c r="I28" s="82"/>
      <c r="J28" s="83"/>
      <c r="K28" s="82"/>
      <c r="L28" s="83"/>
      <c r="M28" s="83"/>
      <c r="N28" s="45"/>
      <c r="O28" s="81"/>
      <c r="P28" s="80"/>
      <c r="Q28" s="80"/>
      <c r="R28" s="84"/>
      <c r="S28" s="85"/>
      <c r="T28" s="80"/>
      <c r="U28" s="25"/>
      <c r="V28" s="80"/>
      <c r="W28" s="52"/>
    </row>
    <row r="29" spans="1:23" ht="12.75" customHeight="1" x14ac:dyDescent="0.25">
      <c r="A29" s="96" t="s">
        <v>52</v>
      </c>
      <c r="B29" s="19"/>
      <c r="W29" s="42"/>
    </row>
    <row r="30" spans="1:23" ht="12.75" customHeight="1" x14ac:dyDescent="0.25">
      <c r="A30" s="19"/>
      <c r="B30" s="19"/>
    </row>
    <row r="31" spans="1:23" ht="12.75" customHeight="1" x14ac:dyDescent="0.25">
      <c r="A31" s="19"/>
      <c r="B31" s="19"/>
    </row>
    <row r="32" spans="1:23" ht="12.75" customHeight="1" x14ac:dyDescent="0.25">
      <c r="A32" s="19"/>
      <c r="B32" s="19"/>
    </row>
    <row r="33" spans="1:2" ht="12.75" customHeight="1" x14ac:dyDescent="0.25">
      <c r="A33" s="19"/>
      <c r="B33" s="19"/>
    </row>
    <row r="34" spans="1:2" ht="12.75" customHeight="1" x14ac:dyDescent="0.25">
      <c r="A34" s="19"/>
      <c r="B34" s="19"/>
    </row>
    <row r="35" spans="1:2" ht="12.75" customHeight="1" x14ac:dyDescent="0.25">
      <c r="A35" s="19"/>
      <c r="B35" s="19"/>
    </row>
  </sheetData>
  <phoneticPr fontId="0" type="noConversion"/>
  <pageMargins left="0.75" right="0.75" top="1" bottom="1" header="0.5" footer="0.5"/>
  <pageSetup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rcothra</dc:creator>
  <cp:lastModifiedBy>Jan Havlíček</cp:lastModifiedBy>
  <cp:lastPrinted>2001-10-09T20:29:14Z</cp:lastPrinted>
  <dcterms:created xsi:type="dcterms:W3CDTF">2001-10-09T20:00:51Z</dcterms:created>
  <dcterms:modified xsi:type="dcterms:W3CDTF">2023-09-16T23:30:20Z</dcterms:modified>
</cp:coreProperties>
</file>