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AB0855DF-2A1F-49BA-B1F6-149B59E9B63A}" xr6:coauthVersionLast="47" xr6:coauthVersionMax="47" xr10:uidLastSave="{00000000-0000-0000-0000-000000000000}"/>
  <bookViews>
    <workbookView xWindow="-120" yWindow="-120" windowWidth="38640" windowHeight="15720" activeTab="6"/>
  </bookViews>
  <sheets>
    <sheet name="Executive" sheetId="8" r:id="rId1"/>
    <sheet name="Bridgeline" sheetId="9" r:id="rId2"/>
    <sheet name="E-Commerce" sheetId="1" r:id="rId3"/>
    <sheet name="Wellhead" sheetId="2" r:id="rId4"/>
    <sheet name="Offshore" sheetId="3" r:id="rId5"/>
    <sheet name="Compression" sheetId="7" r:id="rId6"/>
    <sheet name="Storage " sheetId="6" r:id="rId7"/>
  </sheets>
  <definedNames>
    <definedName name="_xlnm.Print_Area" localSheetId="5">Compression!$A$1:$H$24</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B4" i="9" l="1"/>
  <c r="B5" i="9"/>
  <c r="E5" i="9"/>
  <c r="B6" i="9"/>
  <c r="A3" i="7"/>
  <c r="C11" i="8"/>
  <c r="C12" i="8"/>
  <c r="B4" i="3"/>
</calcChain>
</file>

<file path=xl/sharedStrings.xml><?xml version="1.0" encoding="utf-8"?>
<sst xmlns="http://schemas.openxmlformats.org/spreadsheetml/2006/main" count="297" uniqueCount="201">
  <si>
    <t>Project Name</t>
  </si>
  <si>
    <t>Counterparty</t>
  </si>
  <si>
    <t>Description</t>
  </si>
  <si>
    <t>Potential Valuation</t>
  </si>
  <si>
    <t>Last Customer Contact</t>
  </si>
  <si>
    <t>Probability</t>
  </si>
  <si>
    <t>Expected Closing (Month/Year)</t>
  </si>
  <si>
    <t>Weekly Updates / Comments</t>
  </si>
  <si>
    <t>E-Commerce</t>
  </si>
  <si>
    <t>Wellhead</t>
  </si>
  <si>
    <t>Production Offshore</t>
  </si>
  <si>
    <t>Compression Services</t>
  </si>
  <si>
    <t>Storage</t>
  </si>
  <si>
    <t>Big Red-1</t>
  </si>
  <si>
    <t>Halliburton Energy Services</t>
  </si>
  <si>
    <t>Western Hub Properties</t>
  </si>
  <si>
    <t>TBD</t>
  </si>
  <si>
    <t>Big Red-2</t>
  </si>
  <si>
    <t>$2.40 MM</t>
  </si>
  <si>
    <t>Project Seebreeze Phase II A</t>
  </si>
  <si>
    <t>$1.00 MM</t>
  </si>
  <si>
    <t>Project Seebreeze Phase II B</t>
  </si>
  <si>
    <t>Additional gas procurement into NGL system benefiting Enron net profit interest.</t>
  </si>
  <si>
    <t>$3.00 MM</t>
  </si>
  <si>
    <t>Project Seebreeze Phase III</t>
  </si>
  <si>
    <t>Final monetization of Enron position.</t>
  </si>
  <si>
    <t>Stagecoach</t>
  </si>
  <si>
    <t>Tennessee Gas Pipeline (EPG)</t>
  </si>
  <si>
    <t>14,000 HP expansion of Tennessee 300 line.</t>
  </si>
  <si>
    <t>Bay Gas</t>
  </si>
  <si>
    <t>Bay Gas Storage Co.</t>
  </si>
  <si>
    <t>$1.88 MM</t>
  </si>
  <si>
    <t>La Gloria</t>
  </si>
  <si>
    <t>Duke Energy Field Services</t>
  </si>
  <si>
    <t>20,000 HP NGL processing plant retrofit.</t>
  </si>
  <si>
    <t>$1.35 MM</t>
  </si>
  <si>
    <t>Southern Trails</t>
  </si>
  <si>
    <t>Questar Pipeline Co.</t>
  </si>
  <si>
    <t>Project Chile</t>
  </si>
  <si>
    <t>ENAP</t>
  </si>
  <si>
    <t>Chilean field redevelopment - 30,000 + HP.</t>
  </si>
  <si>
    <t>Unocal</t>
  </si>
  <si>
    <t>Nicor</t>
  </si>
  <si>
    <t>Eastchester Phase II</t>
  </si>
  <si>
    <t>Iroquois Gas Pipeline</t>
  </si>
  <si>
    <t>$2.00 MM</t>
  </si>
  <si>
    <t>Oilman</t>
  </si>
  <si>
    <t>EOTT</t>
  </si>
  <si>
    <t>Back office accounting services.</t>
  </si>
  <si>
    <t>Columbia Natural Resources</t>
  </si>
  <si>
    <t>Application Service Provider, gas and liquids, E&amp;P accounting, forecasting.</t>
  </si>
  <si>
    <t>Running Man</t>
  </si>
  <si>
    <t>Marathon</t>
  </si>
  <si>
    <t>Integrated outsourcing products.</t>
  </si>
  <si>
    <t>Project Deep Blue Sea</t>
  </si>
  <si>
    <t>Ocean Energy</t>
  </si>
  <si>
    <t>Mariner</t>
  </si>
  <si>
    <t>Gather Company</t>
  </si>
  <si>
    <t>Monetization and metering services.</t>
  </si>
  <si>
    <t>GW Pure</t>
  </si>
  <si>
    <t>Pure Resources</t>
  </si>
  <si>
    <t>Apache</t>
  </si>
  <si>
    <t>Aspect Resources</t>
  </si>
  <si>
    <t>Well Connect Offsystem - Cross Media #1, TNCT #1, Galveston County, TX, Meter 098-9815 and 098-9816, FGT Meter 092-0490 and 092-0489.</t>
  </si>
  <si>
    <t>Continental Land &amp; Fur</t>
  </si>
  <si>
    <t>Crosstimbers</t>
  </si>
  <si>
    <t>Outsourcing- scheduling, balancing, settlement, deal confirmations and measurement.</t>
  </si>
  <si>
    <t>Bridge</t>
  </si>
  <si>
    <t>Callon Petroleum</t>
  </si>
  <si>
    <t>Deferred Volumetric Production payment on Medusa and other deepwater reserves.</t>
  </si>
  <si>
    <t>Shallow-Water</t>
  </si>
  <si>
    <t>VanKirk &amp; Riles</t>
  </si>
  <si>
    <t>Shallow-water used platform and gathering line sale &amp; lease/financing business with small to mid-sized E&amp;P independents.</t>
  </si>
  <si>
    <t>Andex</t>
  </si>
  <si>
    <t>Outsourcing- scheduling, balancing, settlement, deal confirmations and measurement &amp; accounting.</t>
  </si>
  <si>
    <t>*$50,000</t>
  </si>
  <si>
    <t>CL&amp;F I</t>
  </si>
  <si>
    <t>Accounting.</t>
  </si>
  <si>
    <t>*$10,000</t>
  </si>
  <si>
    <t>*$125,000</t>
  </si>
  <si>
    <t>CL&amp;F II</t>
  </si>
  <si>
    <t>Accounting and scheduling, outsourcing.</t>
  </si>
  <si>
    <t>300 wells depending on the success of CL&amp;F II.</t>
  </si>
  <si>
    <t>ENA missed the supply deal, but is working on the outsourcing.  Lost to AEP who hid 3 1/4 for the pool gas.  ENA bid 1/4. CMR will start trading this summer.</t>
  </si>
  <si>
    <t>*$500,000</t>
  </si>
  <si>
    <t>*$250,000</t>
  </si>
  <si>
    <t>*$1,000,000</t>
  </si>
  <si>
    <t>*$100,000</t>
  </si>
  <si>
    <t>* Accrual</t>
  </si>
  <si>
    <t>Oakhill</t>
  </si>
  <si>
    <t>Oakhill Pipeline LP</t>
  </si>
  <si>
    <t>N/A</t>
  </si>
  <si>
    <t>Cross Timbers</t>
  </si>
  <si>
    <t>6,200 HP of Gathering Compression</t>
  </si>
  <si>
    <t>$500 M (early)</t>
  </si>
  <si>
    <t>Gathering information.</t>
  </si>
  <si>
    <t>$1.30 MM</t>
  </si>
  <si>
    <t>Customer is reviewing proposal.</t>
  </si>
  <si>
    <t>Submitted revised engagement letter; data gathering.</t>
  </si>
  <si>
    <t>7,000 HP grass roots station.</t>
  </si>
  <si>
    <t>$1.25 MM</t>
  </si>
  <si>
    <t>4,000 HP grass roots expansion.</t>
  </si>
  <si>
    <t>Capline</t>
  </si>
  <si>
    <t>Equilon</t>
  </si>
  <si>
    <t>KN Interstate</t>
  </si>
  <si>
    <t>Columbia Gas</t>
  </si>
  <si>
    <t>Questar Regulated Services</t>
  </si>
  <si>
    <t>Target client list being updated; potential deals w/McMoran, ATP, Magnum Hunter.  Joint marketing to begin in late May.  Working on proposal for McMoran.</t>
  </si>
  <si>
    <t>Montana Power</t>
  </si>
  <si>
    <t>13,000 HP storage facility expansion.</t>
  </si>
  <si>
    <t>JM Huber</t>
  </si>
  <si>
    <t>Will be meeting with Roger Plank and Craig Clark on 6/6/01.</t>
  </si>
  <si>
    <t>Meeting set up for first part of June with Linda Roberts.</t>
  </si>
  <si>
    <t>Follow up meeting in June, 2001.</t>
  </si>
  <si>
    <t>FERC certificate not accepted.  EPG to refile in August/September pending new open season for transport.</t>
  </si>
  <si>
    <t>7,000 HP retrofit.</t>
  </si>
  <si>
    <t>Carthage</t>
  </si>
  <si>
    <t>Anadarko</t>
  </si>
  <si>
    <t>12,000 HP Compression Station</t>
  </si>
  <si>
    <t>Met with Iroquois on 5/11.  Customer is waiting on FERC approval by the end of summer.</t>
  </si>
  <si>
    <t>ENA to follow up in June</t>
  </si>
  <si>
    <t>Initial deal to close in June.  2 wells.  ATS &amp; ENA commodity.</t>
  </si>
  <si>
    <t>Transaction closure upon delivery of El Paso contract.  Duke proposal currently under consideration by El Paso.</t>
  </si>
  <si>
    <t>Producer asset/HP outsourcing deal.</t>
  </si>
  <si>
    <t>Crestone</t>
  </si>
  <si>
    <t>Northern Border Pipeline</t>
  </si>
  <si>
    <t>15,000 HP greenfield for NBP expansion.</t>
  </si>
  <si>
    <t>EOTT meeting set up for mid June, 2001 with HMS.</t>
  </si>
  <si>
    <t>Meeting June 8, 2001.  Proposed total outsourcing and supply acquisition.</t>
  </si>
  <si>
    <t>Devon</t>
  </si>
  <si>
    <t>Supply on various pipelines.</t>
  </si>
  <si>
    <t>TXU</t>
  </si>
  <si>
    <t>CNG/Dominion</t>
  </si>
  <si>
    <t>Developing structure.  Waiting for technical estimates.</t>
  </si>
  <si>
    <t>Meeting with customer on 6/13 to present proposal and scenarios.</t>
  </si>
  <si>
    <t>Waiting for customer to provide more information.</t>
  </si>
  <si>
    <t>Initial information presented to customer, waiting on customer feedback.</t>
  </si>
  <si>
    <t>Meeting with manager of operations set up for June 13, 2001.</t>
  </si>
  <si>
    <t>ATS will close in June 2001.  ENA will close in June 2001.</t>
  </si>
  <si>
    <t>Meeting in late June.</t>
  </si>
  <si>
    <t>Freeport McMoRan</t>
  </si>
  <si>
    <t>Volumetric Production payment on McMoRan Offshore Reserves.</t>
  </si>
  <si>
    <t>Working with Enron Energy Capital Resources on a VPP proposal.  Waiting on additional reserve information.</t>
  </si>
  <si>
    <t>Origination credit from Wellhead Desk.
Wellhead Desk would manage HES' 100-150,000 MMBtu of flowing supply.</t>
  </si>
  <si>
    <t>Manage HES' commodity position derived from storage capacity assigned by Northern Natural as payment for HES services.</t>
  </si>
  <si>
    <t>Spoke with Drew Fossum and Kent Miller. HES is finalizing their engineering review and will be presenting data to ET&amp;S shortly.</t>
  </si>
  <si>
    <t>Base gas financing at Lodi Storage Field (6.0 Bcf).
Base gas financing at Atkinson Storage Field (4.5 Bcf).</t>
  </si>
  <si>
    <t>Lodi should go onstream in 3Q01, Atkinson 4Q01.  WHP has expressed an interest in a proposal but will not be able to focus on the specifics until the pending acquisition by one of their customers closes.</t>
  </si>
  <si>
    <t>Big Bird-1</t>
  </si>
  <si>
    <t>Falcon Gas Storage</t>
  </si>
  <si>
    <t>Base gas financing @ Worsham Steed Storage Field (8 Bcf).
Base gas financing @ Hill Lake Storage Field (7.7 Bcf).</t>
  </si>
  <si>
    <t>Falcon has asked us to propose a financing structure to finance additional base gas for their Hill Lake facility and to take current base gas as well as the new base gas as collateral.  We have a client visit scheduled.  Total financing 7.7Bcf</t>
  </si>
  <si>
    <t>Base gas monetization</t>
  </si>
  <si>
    <t>NGPL has expressed interest in a proposal to monetize 1 Bcf.
Working with Structuring to prepare proposal.
Awaiting regulatory support.</t>
  </si>
  <si>
    <t>Met with client and they indicated that to the extent that we can get them not to have to share the proceeds of sale of base gas they would be interested in transacting with us.  We are looking at the regulatory hurdles that we have to overcome to be able to do the transaction without sharing</t>
  </si>
  <si>
    <t>Early stage.  Interested in setting up a CA to discuss numbers.  TX PUC regulated</t>
  </si>
  <si>
    <t>Early stage. Evaluating regulatory issues with ENA Regulatory Affairs</t>
  </si>
  <si>
    <t xml:space="preserve">Sent presentation to CFO, planning meeting with him to discuss monetization.  MPC is being acquired by Northwestern Corp., expected completion 3Q 2001.  Also, MPC is in the middle of a regulatory hearing to determine how to allocate revenues from previous sale of unneeded base gas.  </t>
  </si>
  <si>
    <t>Notional pricing for gas w/parking provision received. Conf. with customer regarding parking was positive but not confirmed. Proposal adjustment for tiered heat rates, on/int/off peak &amp; a reduced annual charge.</t>
  </si>
  <si>
    <t>Negotiating with counterparties for wellhead contracts.</t>
  </si>
  <si>
    <t>Met with customer on 6/4 and presented initial proposal.  Waiting for customer feedback.</t>
  </si>
  <si>
    <t>22,000 - 72,000 HP replacement project.</t>
  </si>
  <si>
    <t>225,000 (+) HP Pipeline System HP-Hr structuring.</t>
  </si>
  <si>
    <t>Duke Field Services (El Paso-Matagorda Plant)</t>
  </si>
  <si>
    <t>Duke upfront payment for connection of El Paso Matagorda Plant to system.</t>
  </si>
  <si>
    <t>6,000 HP Beaumont Station</t>
  </si>
  <si>
    <t>Held initial data gathering meeting on 5/31.  Developing proposal.</t>
  </si>
  <si>
    <t>Met w/ Nicor on 6/12 and laid out forward plan to finalize scope definition and deal structure requirements.  Planning on submitting detailed proposal by 7/31.</t>
  </si>
  <si>
    <t>Working market and awaiting initial Williams production.  Will develop Information Memorandum for sale to appropriate counter-parties by 10/1/01.</t>
  </si>
  <si>
    <t>Working w/ customer and Rusk County Co-Op to finalize deal.</t>
  </si>
  <si>
    <t>Met with Duke on 6/6 and presented additional options.  Gathering additional information for detailed proposal.</t>
  </si>
  <si>
    <t>Deal Description Sheet</t>
  </si>
  <si>
    <t>Executive</t>
  </si>
  <si>
    <t xml:space="preserve">YTD P &amp; L </t>
  </si>
  <si>
    <t>Valuation</t>
  </si>
  <si>
    <t>Total Upstream Products P &amp; L</t>
  </si>
  <si>
    <t>W/out Production Offshore</t>
  </si>
  <si>
    <t xml:space="preserve">Note : All Upstream Products P&amp;L includes other, origination and accrual. </t>
  </si>
  <si>
    <t>The P&amp;L from Production Offshore is derived from the Pluto/ MEGS deal.</t>
  </si>
  <si>
    <t>Bridgeline</t>
  </si>
  <si>
    <t>YTD EBIT forecast</t>
  </si>
  <si>
    <t>2nd Qtr EBIT forecast</t>
  </si>
  <si>
    <t>YTD EBIT plan</t>
  </si>
  <si>
    <t>2nd Qtr EBIT plan</t>
  </si>
  <si>
    <t>Variance</t>
  </si>
  <si>
    <t>Compensation Plan</t>
  </si>
  <si>
    <t>Incentive Plan for BHLP Employees and Upper Management.  Recommend Accural Bonus Funding based on EBITDA performance targets.  Revision of Performance Review to incorporate new categories.</t>
  </si>
  <si>
    <t>Blowfish</t>
  </si>
  <si>
    <t>Sale of Napoleonville Land led by Eva Rainer, Storage.</t>
  </si>
  <si>
    <t>$ 5 MM</t>
  </si>
  <si>
    <t xml:space="preserve">Paul Bienawski and Eva Rainer had lunch with Texas Brine who operates and drills for salt on OXY's behalf.  OXY's preception of actual brine reserves is much greater than reality.  Informed Texas Brine of Dow's interest for the land.  Texas Brine is going to send a proposal for the land and is going to make an introduction to another OXY representative.  </t>
  </si>
  <si>
    <t>13 &amp; 14 Workorder</t>
  </si>
  <si>
    <t>Workorder drafted by Technical Services for infrastructure to get pad gas out of Wells 13 &amp; 14 on Dow property.</t>
  </si>
  <si>
    <t>$ -847 K</t>
  </si>
  <si>
    <t>Received revised work order with new numbers for labor.  Accepted by Brian Redmond.  Signed and Approved.</t>
  </si>
  <si>
    <t>YTD P&amp;L</t>
  </si>
  <si>
    <t>Since Randy Curry refuses to sign the proposed BHLP compensation plan, the board has two alternatives : 1. Have another officer of BHLP sign the plan, 2. Make all secunded employees from both parents Bridgeline employees.   Since our intent is to sell our equity interest and based on our experience with HPL, I think it would be best to make all individuals working or hired, BHLP employees.  Brian and I will be meeting with Texaco next week.</t>
  </si>
  <si>
    <r>
      <t xml:space="preserve">Working with Enron Energy Capital Resources on joint bridge financing proposal for Callon.  Callon Sr. Management presentation to Enron on May 22, 2001.  </t>
    </r>
    <r>
      <rPr>
        <b/>
        <sz val="10"/>
        <rFont val="Arial"/>
        <family val="2"/>
      </rPr>
      <t>Ken Loch spoke with Callon yesterday and their management is not interested in ECR's financing proposal.</t>
    </r>
  </si>
  <si>
    <t>The accrual numbers used are actual and do not include forecasts the remaining months of the year (June - Dec).</t>
  </si>
  <si>
    <t>Deal Description Sheet - 6/14/01</t>
  </si>
  <si>
    <t>Deal Description Sheet - 06/14/01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</si>
</sst>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4" formatCode="_(&quot;$&quot;* #,##0.00_);_(&quot;$&quot;* \(#,##0.00\);_(&quot;$&quot;* &quot;-&quot;??_);_(@_)"/>
    <numFmt numFmtId="43" formatCode="_(* #,##0.00_);_(* \(#,##0.00\);_(* &quot;-&quot;??_);_(@_)"/>
    <numFmt numFmtId="166" formatCode="_(&quot;$&quot;* #,##0_);_(&quot;$&quot;* \(#,##0\);_(&quot;$&quot;* &quot;-&quot;??_);_(@_)"/>
    <numFmt numFmtId="168" formatCode="_(* #,##0_);_(* \(#,##0\);_(* &quot;-&quot;??_);_(@_)"/>
  </numFmts>
  <fonts count="11" x14ac:knownFonts="1">
    <font>
      <sz val="10"/>
      <name val="Arial"/>
    </font>
    <font>
      <sz val="10"/>
      <name val="Arial"/>
    </font>
    <font>
      <b/>
      <u/>
      <sz val="10"/>
      <name val="Arial"/>
      <family val="2"/>
    </font>
    <font>
      <sz val="10"/>
      <name val="Arial"/>
      <family val="2"/>
    </font>
    <font>
      <b/>
      <sz val="10"/>
      <name val="Arial"/>
      <family val="2"/>
    </font>
    <font>
      <b/>
      <u/>
      <sz val="16"/>
      <name val="Arial"/>
      <family val="2"/>
    </font>
    <font>
      <b/>
      <sz val="14"/>
      <name val="Arial"/>
      <family val="2"/>
    </font>
    <font>
      <b/>
      <i/>
      <sz val="12"/>
      <name val="Arial"/>
      <family val="2"/>
    </font>
    <font>
      <sz val="12"/>
      <name val="Arial"/>
      <family val="2"/>
    </font>
    <font>
      <b/>
      <i/>
      <sz val="10"/>
      <name val="Arial"/>
      <family val="2"/>
    </font>
    <font>
      <b/>
      <u/>
      <sz val="12"/>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61">
    <xf numFmtId="0" fontId="0" fillId="0" borderId="0" xfId="0"/>
    <xf numFmtId="0" fontId="2" fillId="0" borderId="0" xfId="0" applyFont="1"/>
    <xf numFmtId="0" fontId="0" fillId="0" borderId="0" xfId="0" applyAlignment="1">
      <alignment wrapText="1"/>
    </xf>
    <xf numFmtId="0" fontId="0" fillId="0" borderId="0" xfId="0" applyAlignment="1">
      <alignment vertical="top" wrapText="1"/>
    </xf>
    <xf numFmtId="17" fontId="0" fillId="0" borderId="0" xfId="0" applyNumberFormat="1" applyAlignment="1">
      <alignment vertical="top" wrapText="1"/>
    </xf>
    <xf numFmtId="17" fontId="0" fillId="0" borderId="0" xfId="0" applyNumberFormat="1"/>
    <xf numFmtId="0" fontId="2" fillId="0" borderId="1" xfId="0" applyFont="1" applyBorder="1" applyAlignment="1">
      <alignment vertical="top" wrapText="1"/>
    </xf>
    <xf numFmtId="0" fontId="0" fillId="0" borderId="1" xfId="0" applyBorder="1" applyAlignment="1">
      <alignment vertical="top" wrapText="1"/>
    </xf>
    <xf numFmtId="6" fontId="0" fillId="0" borderId="1" xfId="0" applyNumberFormat="1" applyBorder="1" applyAlignment="1">
      <alignment vertical="top" wrapText="1"/>
    </xf>
    <xf numFmtId="14" fontId="0" fillId="0" borderId="1" xfId="0" applyNumberFormat="1" applyBorder="1" applyAlignment="1">
      <alignment vertical="top" wrapText="1"/>
    </xf>
    <xf numFmtId="9" fontId="0" fillId="0" borderId="1" xfId="0" applyNumberFormat="1" applyBorder="1" applyAlignment="1">
      <alignment vertical="top" wrapText="1"/>
    </xf>
    <xf numFmtId="17" fontId="0" fillId="0" borderId="1" xfId="0" applyNumberFormat="1" applyBorder="1" applyAlignment="1">
      <alignment vertical="top" wrapText="1"/>
    </xf>
    <xf numFmtId="0" fontId="2" fillId="0" borderId="1" xfId="0" applyFont="1" applyBorder="1" applyAlignment="1">
      <alignment wrapText="1"/>
    </xf>
    <xf numFmtId="0" fontId="0" fillId="0" borderId="1" xfId="0" applyBorder="1"/>
    <xf numFmtId="0" fontId="0" fillId="0" borderId="2" xfId="0" applyFill="1" applyBorder="1" applyAlignment="1">
      <alignment vertical="top" wrapText="1"/>
    </xf>
    <xf numFmtId="14" fontId="3" fillId="0" borderId="1" xfId="0" applyNumberFormat="1" applyFont="1" applyBorder="1" applyAlignment="1">
      <alignment vertical="top" wrapText="1"/>
    </xf>
    <xf numFmtId="9" fontId="3" fillId="0" borderId="1" xfId="0" applyNumberFormat="1" applyFont="1" applyBorder="1" applyAlignment="1">
      <alignment vertical="top" wrapText="1"/>
    </xf>
    <xf numFmtId="17" fontId="3" fillId="0" borderId="1" xfId="0" applyNumberFormat="1" applyFont="1" applyBorder="1" applyAlignment="1">
      <alignment vertical="top" wrapText="1"/>
    </xf>
    <xf numFmtId="0" fontId="3" fillId="0" borderId="1" xfId="0" applyFont="1" applyBorder="1" applyAlignment="1">
      <alignment vertical="top" wrapText="1"/>
    </xf>
    <xf numFmtId="6" fontId="0" fillId="0" borderId="2" xfId="0" applyNumberFormat="1" applyFill="1" applyBorder="1" applyAlignment="1">
      <alignment vertical="top" wrapText="1"/>
    </xf>
    <xf numFmtId="14" fontId="0" fillId="0" borderId="0" xfId="0" applyNumberFormat="1"/>
    <xf numFmtId="9" fontId="0" fillId="0" borderId="2" xfId="0" applyNumberFormat="1" applyFill="1" applyBorder="1" applyAlignment="1">
      <alignment vertical="top" wrapText="1"/>
    </xf>
    <xf numFmtId="6" fontId="0" fillId="0" borderId="1" xfId="0" applyNumberFormat="1" applyBorder="1" applyAlignment="1">
      <alignment horizontal="left" vertical="top" wrapText="1"/>
    </xf>
    <xf numFmtId="0" fontId="0" fillId="0" borderId="3" xfId="0" applyBorder="1" applyAlignment="1">
      <alignment vertical="top" wrapText="1"/>
    </xf>
    <xf numFmtId="0" fontId="0" fillId="0" borderId="0" xfId="0" applyFill="1" applyBorder="1" applyAlignment="1">
      <alignment vertical="top" wrapText="1"/>
    </xf>
    <xf numFmtId="17" fontId="0" fillId="0" borderId="4" xfId="0" applyNumberFormat="1" applyBorder="1" applyAlignment="1">
      <alignment vertical="top" wrapText="1"/>
    </xf>
    <xf numFmtId="3" fontId="0" fillId="0" borderId="1" xfId="0" applyNumberFormat="1" applyBorder="1" applyAlignment="1">
      <alignment vertical="top" wrapText="1"/>
    </xf>
    <xf numFmtId="168" fontId="0" fillId="0" borderId="1" xfId="1" applyNumberFormat="1" applyFont="1" applyBorder="1" applyAlignment="1">
      <alignment vertical="top" wrapText="1"/>
    </xf>
    <xf numFmtId="0" fontId="4" fillId="0" borderId="1" xfId="0" applyFont="1" applyBorder="1" applyAlignment="1">
      <alignment wrapText="1"/>
    </xf>
    <xf numFmtId="0" fontId="0" fillId="0" borderId="1" xfId="0" applyFill="1" applyBorder="1" applyAlignment="1">
      <alignment vertical="top" wrapText="1"/>
    </xf>
    <xf numFmtId="0" fontId="0" fillId="0" borderId="0" xfId="0" applyFill="1" applyAlignment="1">
      <alignment vertical="top" wrapText="1"/>
    </xf>
    <xf numFmtId="0" fontId="0" fillId="0" borderId="1" xfId="0" quotePrefix="1" applyFill="1" applyBorder="1" applyAlignment="1">
      <alignment horizontal="left" vertical="top" wrapText="1"/>
    </xf>
    <xf numFmtId="0" fontId="0" fillId="0" borderId="0" xfId="0" applyAlignment="1">
      <alignment horizontal="center"/>
    </xf>
    <xf numFmtId="0" fontId="4" fillId="0" borderId="1" xfId="0" applyFont="1" applyBorder="1" applyAlignment="1">
      <alignment horizontal="center" wrapText="1"/>
    </xf>
    <xf numFmtId="0" fontId="0" fillId="0" borderId="1" xfId="0" applyFill="1" applyBorder="1" applyAlignment="1">
      <alignment horizontal="center" vertical="top" wrapText="1"/>
    </xf>
    <xf numFmtId="14" fontId="0" fillId="0" borderId="1" xfId="0" applyNumberFormat="1" applyFill="1" applyBorder="1" applyAlignment="1">
      <alignment horizontal="center" vertical="top" wrapText="1"/>
    </xf>
    <xf numFmtId="9" fontId="0" fillId="0" borderId="1" xfId="0" applyNumberFormat="1" applyFill="1" applyBorder="1" applyAlignment="1">
      <alignment horizontal="center" vertical="top" wrapText="1"/>
    </xf>
    <xf numFmtId="14" fontId="3" fillId="0" borderId="1" xfId="0" applyNumberFormat="1" applyFont="1" applyFill="1" applyBorder="1" applyAlignment="1">
      <alignment horizontal="center" vertical="top" wrapText="1"/>
    </xf>
    <xf numFmtId="0" fontId="0" fillId="0" borderId="0" xfId="0" applyAlignment="1">
      <alignment horizontal="center" vertical="top" wrapText="1"/>
    </xf>
    <xf numFmtId="17" fontId="0" fillId="0" borderId="1" xfId="0" applyNumberFormat="1" applyFill="1" applyBorder="1" applyAlignment="1">
      <alignment horizontal="center" vertical="top" wrapText="1"/>
    </xf>
    <xf numFmtId="17" fontId="0" fillId="0" borderId="0" xfId="0" applyNumberFormat="1" applyAlignment="1">
      <alignment horizontal="center" vertical="top" wrapText="1"/>
    </xf>
    <xf numFmtId="17" fontId="0" fillId="0" borderId="0" xfId="0" applyNumberFormat="1" applyAlignment="1">
      <alignment horizontal="center"/>
    </xf>
    <xf numFmtId="0" fontId="5" fillId="0" borderId="0" xfId="0" applyFont="1"/>
    <xf numFmtId="0" fontId="6" fillId="0" borderId="0" xfId="0" applyFont="1"/>
    <xf numFmtId="14" fontId="7" fillId="0" borderId="0" xfId="0" applyNumberFormat="1" applyFont="1" applyAlignment="1">
      <alignment horizontal="left"/>
    </xf>
    <xf numFmtId="166" fontId="1" fillId="0" borderId="0" xfId="2" applyNumberFormat="1"/>
    <xf numFmtId="43" fontId="1" fillId="0" borderId="0" xfId="1"/>
    <xf numFmtId="0" fontId="2" fillId="0" borderId="3" xfId="0" applyFont="1" applyBorder="1" applyAlignment="1">
      <alignment vertical="top" wrapText="1"/>
    </xf>
    <xf numFmtId="0" fontId="7" fillId="0" borderId="0" xfId="0" applyFont="1"/>
    <xf numFmtId="166" fontId="8" fillId="0" borderId="0" xfId="2" applyNumberFormat="1" applyFont="1"/>
    <xf numFmtId="166" fontId="8" fillId="0" borderId="0" xfId="0" applyNumberFormat="1" applyFont="1"/>
    <xf numFmtId="0" fontId="9" fillId="0" borderId="0" xfId="0" applyFont="1"/>
    <xf numFmtId="0" fontId="4" fillId="0" borderId="0" xfId="0" applyFont="1"/>
    <xf numFmtId="0" fontId="0" fillId="0" borderId="0" xfId="0" applyBorder="1" applyAlignment="1">
      <alignment vertical="top" wrapText="1"/>
    </xf>
    <xf numFmtId="0" fontId="4" fillId="0" borderId="1" xfId="0" applyFont="1" applyBorder="1" applyAlignment="1">
      <alignment vertical="top" wrapText="1"/>
    </xf>
    <xf numFmtId="0" fontId="0" fillId="0" borderId="1" xfId="0" quotePrefix="1" applyBorder="1" applyAlignment="1">
      <alignment vertical="top" wrapText="1"/>
    </xf>
    <xf numFmtId="0" fontId="0" fillId="0" borderId="0" xfId="0" applyBorder="1"/>
    <xf numFmtId="166" fontId="0" fillId="0" borderId="0" xfId="2" applyNumberFormat="1" applyFont="1"/>
    <xf numFmtId="0" fontId="10" fillId="0" borderId="0" xfId="0" applyFont="1"/>
    <xf numFmtId="6" fontId="0" fillId="0" borderId="0" xfId="0" applyNumberFormat="1"/>
    <xf numFmtId="9" fontId="4" fillId="0" borderId="1" xfId="0" applyNumberFormat="1" applyFont="1" applyBorder="1" applyAlignment="1">
      <alignment vertical="top"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heetViews>
  <sheetFormatPr defaultRowHeight="12.75" x14ac:dyDescent="0.2"/>
  <cols>
    <col min="1" max="1" width="14.85546875" customWidth="1"/>
    <col min="2" max="2" width="19.28515625" customWidth="1"/>
    <col min="3" max="3" width="32.85546875" customWidth="1"/>
    <col min="4" max="4" width="11" customWidth="1"/>
    <col min="5" max="5" width="14" customWidth="1"/>
    <col min="6" max="6" width="10.85546875" customWidth="1"/>
    <col min="7" max="7" width="17" customWidth="1"/>
    <col min="8" max="8" width="35.28515625" customWidth="1"/>
  </cols>
  <sheetData>
    <row r="1" spans="1:8" x14ac:dyDescent="0.2">
      <c r="A1" s="1" t="s">
        <v>199</v>
      </c>
    </row>
    <row r="2" spans="1:8" x14ac:dyDescent="0.2">
      <c r="A2" s="1" t="s">
        <v>172</v>
      </c>
    </row>
    <row r="3" spans="1:8" x14ac:dyDescent="0.2">
      <c r="A3" s="1"/>
    </row>
    <row r="4" spans="1:8" x14ac:dyDescent="0.2">
      <c r="A4" s="1" t="s">
        <v>173</v>
      </c>
      <c r="B4" s="45">
        <v>6190000</v>
      </c>
    </row>
    <row r="5" spans="1:8" x14ac:dyDescent="0.2">
      <c r="A5" s="1"/>
      <c r="B5" s="45"/>
    </row>
    <row r="6" spans="1:8" x14ac:dyDescent="0.2">
      <c r="B6" s="46"/>
    </row>
    <row r="7" spans="1:8" ht="25.5" x14ac:dyDescent="0.2">
      <c r="A7" s="47" t="s">
        <v>0</v>
      </c>
      <c r="B7" s="47" t="s">
        <v>1</v>
      </c>
      <c r="C7" s="47" t="s">
        <v>2</v>
      </c>
      <c r="D7" s="47" t="s">
        <v>174</v>
      </c>
      <c r="E7" s="47" t="s">
        <v>4</v>
      </c>
      <c r="F7" s="47" t="s">
        <v>5</v>
      </c>
      <c r="G7" s="47" t="s">
        <v>6</v>
      </c>
      <c r="H7" s="47" t="s">
        <v>7</v>
      </c>
    </row>
    <row r="11" spans="1:8" ht="15" x14ac:dyDescent="0.2">
      <c r="A11" s="48" t="s">
        <v>175</v>
      </c>
      <c r="C11" s="49">
        <f>+B4+'E-Commerce'!B4+Wellhead!B4+Offshore!B4+Compression!B5+'Storage '!B4</f>
        <v>16061000</v>
      </c>
    </row>
    <row r="12" spans="1:8" ht="15" x14ac:dyDescent="0.2">
      <c r="A12" s="48" t="s">
        <v>176</v>
      </c>
      <c r="C12" s="50">
        <f>+C11-Offshore!B4</f>
        <v>12346000</v>
      </c>
    </row>
    <row r="17" spans="1:1" x14ac:dyDescent="0.2">
      <c r="A17" s="51" t="s">
        <v>177</v>
      </c>
    </row>
    <row r="18" spans="1:1" x14ac:dyDescent="0.2">
      <c r="A18" s="51" t="s">
        <v>198</v>
      </c>
    </row>
    <row r="19" spans="1:1" x14ac:dyDescent="0.2">
      <c r="A19" s="51" t="s">
        <v>178</v>
      </c>
    </row>
  </sheetData>
  <phoneticPr fontId="0" type="noConversion"/>
  <pageMargins left="0.75" right="0.75" top="1" bottom="1" header="0.5" footer="0.5"/>
  <pageSetup paperSize="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A2" sqref="A2"/>
    </sheetView>
  </sheetViews>
  <sheetFormatPr defaultRowHeight="12.75" x14ac:dyDescent="0.2"/>
  <cols>
    <col min="1" max="1" width="17.28515625" customWidth="1"/>
    <col min="2" max="2" width="32.85546875" customWidth="1"/>
    <col min="3" max="3" width="11" customWidth="1"/>
    <col min="4" max="4" width="20.28515625" customWidth="1"/>
    <col min="5" max="5" width="11.85546875" customWidth="1"/>
    <col min="6" max="6" width="16.85546875" customWidth="1"/>
    <col min="7" max="7" width="35.28515625" customWidth="1"/>
  </cols>
  <sheetData>
    <row r="1" spans="1:7" x14ac:dyDescent="0.2">
      <c r="A1" s="1" t="s">
        <v>199</v>
      </c>
    </row>
    <row r="2" spans="1:7" x14ac:dyDescent="0.2">
      <c r="A2" s="1" t="s">
        <v>179</v>
      </c>
    </row>
    <row r="3" spans="1:7" x14ac:dyDescent="0.2">
      <c r="A3" s="1"/>
    </row>
    <row r="4" spans="1:7" x14ac:dyDescent="0.2">
      <c r="A4" s="52" t="s">
        <v>180</v>
      </c>
      <c r="B4" s="45">
        <f>-10828*1000</f>
        <v>-10828000</v>
      </c>
      <c r="D4" s="52" t="s">
        <v>181</v>
      </c>
      <c r="E4" s="45">
        <v>-5182000</v>
      </c>
    </row>
    <row r="5" spans="1:7" x14ac:dyDescent="0.2">
      <c r="A5" s="52" t="s">
        <v>182</v>
      </c>
      <c r="B5" s="45">
        <f>-13490*1000</f>
        <v>-13490000</v>
      </c>
      <c r="D5" s="52" t="s">
        <v>183</v>
      </c>
      <c r="E5" s="45">
        <f>-3372*1000</f>
        <v>-3372000</v>
      </c>
    </row>
    <row r="6" spans="1:7" x14ac:dyDescent="0.2">
      <c r="A6" s="52" t="s">
        <v>184</v>
      </c>
      <c r="B6" s="45">
        <f>2662*1000</f>
        <v>2662000</v>
      </c>
      <c r="D6" s="52" t="s">
        <v>184</v>
      </c>
      <c r="E6" s="45">
        <v>-1810000</v>
      </c>
    </row>
    <row r="8" spans="1:7" s="53" customFormat="1" ht="27" customHeight="1" x14ac:dyDescent="0.2">
      <c r="A8" s="6" t="s">
        <v>0</v>
      </c>
      <c r="B8" s="6" t="s">
        <v>2</v>
      </c>
      <c r="C8" s="6" t="s">
        <v>3</v>
      </c>
      <c r="D8" s="6" t="s">
        <v>4</v>
      </c>
      <c r="E8" s="6" t="s">
        <v>5</v>
      </c>
      <c r="F8" s="6" t="s">
        <v>6</v>
      </c>
      <c r="G8" s="6" t="s">
        <v>7</v>
      </c>
    </row>
    <row r="9" spans="1:7" s="53" customFormat="1" ht="165.75" x14ac:dyDescent="0.2">
      <c r="A9" s="7" t="s">
        <v>185</v>
      </c>
      <c r="B9" s="7" t="s">
        <v>186</v>
      </c>
      <c r="C9" s="7">
        <v>0</v>
      </c>
      <c r="D9" s="9">
        <v>37042</v>
      </c>
      <c r="E9" s="10">
        <v>1</v>
      </c>
      <c r="F9" s="9">
        <v>37036</v>
      </c>
      <c r="G9" s="54" t="s">
        <v>196</v>
      </c>
    </row>
    <row r="10" spans="1:7" s="53" customFormat="1" ht="127.5" x14ac:dyDescent="0.2">
      <c r="A10" s="7" t="s">
        <v>187</v>
      </c>
      <c r="B10" s="7" t="s">
        <v>188</v>
      </c>
      <c r="C10" s="7" t="s">
        <v>189</v>
      </c>
      <c r="D10" s="9">
        <v>37047</v>
      </c>
      <c r="E10" s="10">
        <v>1</v>
      </c>
      <c r="F10" s="9">
        <v>37149</v>
      </c>
      <c r="G10" s="7" t="s">
        <v>190</v>
      </c>
    </row>
    <row r="11" spans="1:7" s="53" customFormat="1" ht="51" x14ac:dyDescent="0.2">
      <c r="A11" s="7" t="s">
        <v>191</v>
      </c>
      <c r="B11" s="7" t="s">
        <v>192</v>
      </c>
      <c r="C11" s="55" t="s">
        <v>193</v>
      </c>
      <c r="D11" s="9">
        <v>37011</v>
      </c>
      <c r="E11" s="10">
        <v>1</v>
      </c>
      <c r="F11" s="9">
        <v>37016</v>
      </c>
      <c r="G11" s="7" t="s">
        <v>194</v>
      </c>
    </row>
    <row r="12" spans="1:7" s="56" customFormat="1" x14ac:dyDescent="0.2"/>
    <row r="13" spans="1:7" s="56" customFormat="1" x14ac:dyDescent="0.2"/>
    <row r="14" spans="1:7" s="56" customFormat="1" x14ac:dyDescent="0.2"/>
    <row r="15" spans="1:7" s="56" customFormat="1" x14ac:dyDescent="0.2"/>
    <row r="16" spans="1:7" s="56" customFormat="1" x14ac:dyDescent="0.2"/>
    <row r="17" s="56" customFormat="1" x14ac:dyDescent="0.2"/>
    <row r="18" s="56" customFormat="1" x14ac:dyDescent="0.2"/>
    <row r="19" s="56" customFormat="1" x14ac:dyDescent="0.2"/>
    <row r="20" s="56" customFormat="1" x14ac:dyDescent="0.2"/>
    <row r="21" s="56" customFormat="1" x14ac:dyDescent="0.2"/>
    <row r="22" s="56" customFormat="1" x14ac:dyDescent="0.2"/>
    <row r="23" s="56" customFormat="1" x14ac:dyDescent="0.2"/>
    <row r="24" s="56" customFormat="1" x14ac:dyDescent="0.2"/>
    <row r="25" s="56" customFormat="1" x14ac:dyDescent="0.2"/>
    <row r="26" s="56" customFormat="1" x14ac:dyDescent="0.2"/>
    <row r="27" s="56" customFormat="1" x14ac:dyDescent="0.2"/>
    <row r="28" s="56" customFormat="1" x14ac:dyDescent="0.2"/>
    <row r="29" s="56" customFormat="1" x14ac:dyDescent="0.2"/>
    <row r="30" s="56" customFormat="1" x14ac:dyDescent="0.2"/>
    <row r="31" s="56" customFormat="1" x14ac:dyDescent="0.2"/>
    <row r="32" s="56" customFormat="1" x14ac:dyDescent="0.2"/>
    <row r="33" s="56" customFormat="1" x14ac:dyDescent="0.2"/>
    <row r="34" s="56" customFormat="1" x14ac:dyDescent="0.2"/>
    <row r="35" s="56" customFormat="1" x14ac:dyDescent="0.2"/>
    <row r="36" s="56" customFormat="1" x14ac:dyDescent="0.2"/>
    <row r="37" s="56" customFormat="1" x14ac:dyDescent="0.2"/>
    <row r="38" s="56" customFormat="1" x14ac:dyDescent="0.2"/>
    <row r="39" s="56" customFormat="1" x14ac:dyDescent="0.2"/>
    <row r="40" s="56" customFormat="1" x14ac:dyDescent="0.2"/>
    <row r="41" s="56" customFormat="1" x14ac:dyDescent="0.2"/>
    <row r="42" s="56" customFormat="1" x14ac:dyDescent="0.2"/>
    <row r="43" s="56" customFormat="1" x14ac:dyDescent="0.2"/>
    <row r="44" s="56" customFormat="1" x14ac:dyDescent="0.2"/>
    <row r="45" s="56" customFormat="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A2" sqref="A2"/>
    </sheetView>
  </sheetViews>
  <sheetFormatPr defaultRowHeight="12.75" x14ac:dyDescent="0.2"/>
  <cols>
    <col min="1" max="1" width="15" customWidth="1"/>
    <col min="2" max="2" width="19.42578125" customWidth="1"/>
    <col min="3" max="3" width="32.85546875" customWidth="1"/>
    <col min="4" max="4" width="11" customWidth="1"/>
    <col min="5" max="5" width="14" customWidth="1"/>
    <col min="6" max="6" width="10.85546875" customWidth="1"/>
    <col min="7" max="7" width="17" customWidth="1"/>
    <col min="8" max="8" width="35.28515625" customWidth="1"/>
  </cols>
  <sheetData>
    <row r="1" spans="1:8" x14ac:dyDescent="0.2">
      <c r="A1" s="1" t="s">
        <v>199</v>
      </c>
    </row>
    <row r="2" spans="1:8" x14ac:dyDescent="0.2">
      <c r="A2" s="1" t="s">
        <v>8</v>
      </c>
    </row>
    <row r="4" spans="1:8" x14ac:dyDescent="0.2">
      <c r="A4" s="1" t="s">
        <v>195</v>
      </c>
      <c r="B4" s="57">
        <v>1444000</v>
      </c>
    </row>
    <row r="6" spans="1:8" s="3" customFormat="1" ht="27" customHeight="1" x14ac:dyDescent="0.2">
      <c r="A6" s="6" t="s">
        <v>0</v>
      </c>
      <c r="B6" s="6" t="s">
        <v>1</v>
      </c>
      <c r="C6" s="6" t="s">
        <v>2</v>
      </c>
      <c r="D6" s="6" t="s">
        <v>3</v>
      </c>
      <c r="E6" s="6" t="s">
        <v>4</v>
      </c>
      <c r="F6" s="6" t="s">
        <v>5</v>
      </c>
      <c r="G6" s="6" t="s">
        <v>6</v>
      </c>
      <c r="H6" s="6" t="s">
        <v>7</v>
      </c>
    </row>
    <row r="7" spans="1:8" s="3" customFormat="1" ht="38.25" x14ac:dyDescent="0.2">
      <c r="A7" s="7" t="s">
        <v>73</v>
      </c>
      <c r="B7" s="7" t="s">
        <v>73</v>
      </c>
      <c r="C7" s="7" t="s">
        <v>74</v>
      </c>
      <c r="D7" s="22">
        <v>50000</v>
      </c>
      <c r="E7" s="9">
        <v>37033</v>
      </c>
      <c r="F7" s="10">
        <v>0.8</v>
      </c>
      <c r="G7" s="11">
        <v>37043</v>
      </c>
      <c r="H7" s="7" t="s">
        <v>138</v>
      </c>
    </row>
    <row r="8" spans="1:8" s="3" customFormat="1" ht="51.75" customHeight="1" x14ac:dyDescent="0.2">
      <c r="A8" s="7" t="s">
        <v>49</v>
      </c>
      <c r="B8" s="7" t="s">
        <v>49</v>
      </c>
      <c r="C8" s="7" t="s">
        <v>50</v>
      </c>
      <c r="D8" s="22" t="s">
        <v>85</v>
      </c>
      <c r="E8" s="9">
        <v>36997</v>
      </c>
      <c r="F8" s="10">
        <v>0.35</v>
      </c>
      <c r="G8" s="11">
        <v>37164</v>
      </c>
      <c r="H8" s="7" t="s">
        <v>83</v>
      </c>
    </row>
    <row r="9" spans="1:8" s="3" customFormat="1" ht="25.5" x14ac:dyDescent="0.2">
      <c r="A9" s="7" t="s">
        <v>54</v>
      </c>
      <c r="B9" s="7" t="s">
        <v>55</v>
      </c>
      <c r="C9" s="7" t="s">
        <v>53</v>
      </c>
      <c r="D9" s="22" t="s">
        <v>84</v>
      </c>
      <c r="E9" s="9">
        <v>37053</v>
      </c>
      <c r="F9" s="10">
        <v>0.25</v>
      </c>
      <c r="G9" s="11">
        <v>37135</v>
      </c>
      <c r="H9" s="7" t="s">
        <v>137</v>
      </c>
    </row>
    <row r="10" spans="1:8" s="3" customFormat="1" x14ac:dyDescent="0.2">
      <c r="A10" s="7" t="s">
        <v>56</v>
      </c>
      <c r="B10" s="7" t="s">
        <v>56</v>
      </c>
      <c r="C10" s="7" t="s">
        <v>53</v>
      </c>
      <c r="D10" s="22" t="s">
        <v>87</v>
      </c>
      <c r="E10" s="9">
        <v>36908</v>
      </c>
      <c r="F10" s="10">
        <v>0.25</v>
      </c>
      <c r="G10" s="11">
        <v>37135</v>
      </c>
      <c r="H10" s="7" t="s">
        <v>113</v>
      </c>
    </row>
    <row r="11" spans="1:8" s="3" customFormat="1" ht="25.5" x14ac:dyDescent="0.2">
      <c r="A11" s="7" t="s">
        <v>46</v>
      </c>
      <c r="B11" s="7" t="s">
        <v>47</v>
      </c>
      <c r="C11" s="7" t="s">
        <v>48</v>
      </c>
      <c r="D11" s="22" t="s">
        <v>84</v>
      </c>
      <c r="E11" s="9">
        <v>37025</v>
      </c>
      <c r="F11" s="10">
        <v>0.25</v>
      </c>
      <c r="G11" s="11">
        <v>37165</v>
      </c>
      <c r="H11" s="7" t="s">
        <v>127</v>
      </c>
    </row>
    <row r="12" spans="1:8" s="3" customFormat="1" x14ac:dyDescent="0.2">
      <c r="A12" s="7" t="s">
        <v>59</v>
      </c>
      <c r="B12" s="7" t="s">
        <v>60</v>
      </c>
      <c r="C12" s="7" t="s">
        <v>53</v>
      </c>
      <c r="D12" s="22" t="s">
        <v>85</v>
      </c>
      <c r="E12" s="9">
        <v>37053</v>
      </c>
      <c r="F12" s="10">
        <v>0.25</v>
      </c>
      <c r="G12" s="11">
        <v>37226</v>
      </c>
      <c r="H12" s="7" t="s">
        <v>120</v>
      </c>
    </row>
    <row r="13" spans="1:8" s="3" customFormat="1" ht="12.75" customHeight="1" x14ac:dyDescent="0.2">
      <c r="A13" s="7" t="s">
        <v>57</v>
      </c>
      <c r="B13" s="7" t="s">
        <v>57</v>
      </c>
      <c r="C13" s="7" t="s">
        <v>58</v>
      </c>
      <c r="D13" s="22">
        <v>200000</v>
      </c>
      <c r="E13" s="9">
        <v>37021</v>
      </c>
      <c r="F13" s="10">
        <v>0.25</v>
      </c>
      <c r="G13" s="11">
        <v>37226</v>
      </c>
      <c r="H13" s="7" t="s">
        <v>113</v>
      </c>
    </row>
    <row r="14" spans="1:8" s="3" customFormat="1" x14ac:dyDescent="0.2">
      <c r="A14" s="7" t="s">
        <v>51</v>
      </c>
      <c r="B14" s="7" t="s">
        <v>52</v>
      </c>
      <c r="C14" s="7" t="s">
        <v>53</v>
      </c>
      <c r="D14" s="22" t="s">
        <v>86</v>
      </c>
      <c r="E14" s="9">
        <v>37053</v>
      </c>
      <c r="F14" s="10">
        <v>0.1</v>
      </c>
      <c r="G14" s="11">
        <v>37226</v>
      </c>
      <c r="H14" s="7" t="s">
        <v>139</v>
      </c>
    </row>
    <row r="15" spans="1:8" s="3" customFormat="1" x14ac:dyDescent="0.2">
      <c r="G15" s="4"/>
      <c r="H15" s="3" t="s">
        <v>88</v>
      </c>
    </row>
    <row r="16" spans="1:8" s="3" customFormat="1" x14ac:dyDescent="0.2">
      <c r="G16" s="4"/>
    </row>
    <row r="17" spans="7:7" s="3" customFormat="1" x14ac:dyDescent="0.2">
      <c r="G17" s="4"/>
    </row>
    <row r="18" spans="7:7" s="3" customFormat="1" x14ac:dyDescent="0.2">
      <c r="G18" s="4"/>
    </row>
    <row r="19" spans="7:7" s="3" customFormat="1" x14ac:dyDescent="0.2">
      <c r="G19" s="4"/>
    </row>
    <row r="20" spans="7:7" s="3" customFormat="1" x14ac:dyDescent="0.2">
      <c r="G20" s="4"/>
    </row>
    <row r="21" spans="7:7" s="3" customFormat="1" x14ac:dyDescent="0.2">
      <c r="G21" s="4"/>
    </row>
    <row r="22" spans="7:7" s="3" customFormat="1" x14ac:dyDescent="0.2">
      <c r="G22" s="4"/>
    </row>
    <row r="23" spans="7:7" s="3" customFormat="1" x14ac:dyDescent="0.2">
      <c r="G23" s="4"/>
    </row>
    <row r="24" spans="7:7" s="3" customFormat="1" x14ac:dyDescent="0.2">
      <c r="G24" s="4"/>
    </row>
    <row r="25" spans="7:7" s="3" customFormat="1" x14ac:dyDescent="0.2">
      <c r="G25" s="4"/>
    </row>
    <row r="26" spans="7:7" s="3" customFormat="1" x14ac:dyDescent="0.2">
      <c r="G26" s="4"/>
    </row>
    <row r="27" spans="7:7" s="3" customFormat="1" x14ac:dyDescent="0.2">
      <c r="G27" s="4"/>
    </row>
    <row r="28" spans="7:7" s="3" customFormat="1" x14ac:dyDescent="0.2">
      <c r="G28" s="4"/>
    </row>
    <row r="29" spans="7:7" s="3" customFormat="1" x14ac:dyDescent="0.2">
      <c r="G29" s="4"/>
    </row>
    <row r="30" spans="7:7" s="3" customFormat="1" x14ac:dyDescent="0.2">
      <c r="G30" s="4"/>
    </row>
    <row r="31" spans="7:7" s="3" customFormat="1" x14ac:dyDescent="0.2">
      <c r="G31" s="4"/>
    </row>
    <row r="32" spans="7:7" s="3" customFormat="1" x14ac:dyDescent="0.2">
      <c r="G32" s="4"/>
    </row>
    <row r="33" s="3" customFormat="1" x14ac:dyDescent="0.2"/>
    <row r="34" s="3" customFormat="1" x14ac:dyDescent="0.2"/>
    <row r="35" s="3" customFormat="1" x14ac:dyDescent="0.2"/>
    <row r="36" s="3" customFormat="1" x14ac:dyDescent="0.2"/>
    <row r="37" s="3" customFormat="1" x14ac:dyDescent="0.2"/>
    <row r="38" s="3" customFormat="1" x14ac:dyDescent="0.2"/>
    <row r="39" s="3" customFormat="1" x14ac:dyDescent="0.2"/>
    <row r="40" s="3" customFormat="1" x14ac:dyDescent="0.2"/>
    <row r="41" s="3" customFormat="1" x14ac:dyDescent="0.2"/>
    <row r="42" s="3" customFormat="1" x14ac:dyDescent="0.2"/>
    <row r="43" s="3" customFormat="1" x14ac:dyDescent="0.2"/>
    <row r="44" s="3" customFormat="1" x14ac:dyDescent="0.2"/>
    <row r="45" s="3" customFormat="1" x14ac:dyDescent="0.2"/>
    <row r="46" s="3" customFormat="1" x14ac:dyDescent="0.2"/>
    <row r="47" s="3" customFormat="1" x14ac:dyDescent="0.2"/>
  </sheetData>
  <phoneticPr fontId="0" type="noConversion"/>
  <pageMargins left="0.75" right="0.75" top="1" bottom="1" header="0.5" footer="0.5"/>
  <pageSetup paperSize="5" orientation="landscape"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workbookViewId="0">
      <selection activeCell="A2" sqref="A2"/>
    </sheetView>
  </sheetViews>
  <sheetFormatPr defaultRowHeight="12.75" x14ac:dyDescent="0.2"/>
  <cols>
    <col min="1" max="1" width="14.85546875" customWidth="1"/>
    <col min="2" max="2" width="19.42578125" customWidth="1"/>
    <col min="3" max="3" width="32.85546875" customWidth="1"/>
    <col min="4" max="4" width="11" customWidth="1"/>
    <col min="5" max="5" width="14" customWidth="1"/>
    <col min="6" max="6" width="10.85546875" customWidth="1"/>
    <col min="7" max="7" width="16.85546875" customWidth="1"/>
    <col min="8" max="8" width="35.28515625" customWidth="1"/>
  </cols>
  <sheetData>
    <row r="1" spans="1:8" x14ac:dyDescent="0.2">
      <c r="A1" s="1" t="s">
        <v>199</v>
      </c>
    </row>
    <row r="2" spans="1:8" x14ac:dyDescent="0.2">
      <c r="A2" s="1" t="s">
        <v>9</v>
      </c>
    </row>
    <row r="3" spans="1:8" x14ac:dyDescent="0.2">
      <c r="A3" s="1"/>
    </row>
    <row r="4" spans="1:8" x14ac:dyDescent="0.2">
      <c r="A4" s="1" t="s">
        <v>195</v>
      </c>
      <c r="B4" s="59">
        <v>33000</v>
      </c>
    </row>
    <row r="6" spans="1:8" s="2" customFormat="1" ht="27" customHeight="1" x14ac:dyDescent="0.2">
      <c r="A6" s="12" t="s">
        <v>0</v>
      </c>
      <c r="B6" s="12" t="s">
        <v>1</v>
      </c>
      <c r="C6" s="12" t="s">
        <v>2</v>
      </c>
      <c r="D6" s="12" t="s">
        <v>3</v>
      </c>
      <c r="E6" s="12" t="s">
        <v>4</v>
      </c>
      <c r="F6" s="12" t="s">
        <v>5</v>
      </c>
      <c r="G6" s="12" t="s">
        <v>6</v>
      </c>
      <c r="H6" s="12" t="s">
        <v>7</v>
      </c>
    </row>
    <row r="7" spans="1:8" x14ac:dyDescent="0.2">
      <c r="A7" s="13"/>
      <c r="B7" s="13"/>
      <c r="C7" s="13"/>
      <c r="D7" s="13"/>
      <c r="E7" s="13"/>
      <c r="F7" s="13"/>
      <c r="G7" s="13"/>
      <c r="H7" s="13"/>
    </row>
    <row r="8" spans="1:8" s="3" customFormat="1" ht="25.5" x14ac:dyDescent="0.2">
      <c r="A8" s="7" t="s">
        <v>76</v>
      </c>
      <c r="B8" s="7" t="s">
        <v>64</v>
      </c>
      <c r="C8" s="7" t="s">
        <v>77</v>
      </c>
      <c r="D8" s="8" t="s">
        <v>78</v>
      </c>
      <c r="E8" s="9">
        <v>37033</v>
      </c>
      <c r="F8" s="10">
        <v>0.9</v>
      </c>
      <c r="G8" s="11">
        <v>37043</v>
      </c>
      <c r="H8" s="7" t="s">
        <v>121</v>
      </c>
    </row>
    <row r="9" spans="1:8" x14ac:dyDescent="0.2">
      <c r="A9" s="14" t="s">
        <v>129</v>
      </c>
      <c r="B9" s="14" t="s">
        <v>129</v>
      </c>
      <c r="C9" s="14" t="s">
        <v>130</v>
      </c>
      <c r="D9" s="19" t="s">
        <v>75</v>
      </c>
      <c r="E9" s="20">
        <v>37053</v>
      </c>
      <c r="F9" s="21">
        <v>0.25</v>
      </c>
      <c r="G9" s="5">
        <v>37043</v>
      </c>
      <c r="H9" s="14" t="s">
        <v>95</v>
      </c>
    </row>
    <row r="10" spans="1:8" s="3" customFormat="1" ht="51" customHeight="1" x14ac:dyDescent="0.2">
      <c r="A10" s="7" t="s">
        <v>62</v>
      </c>
      <c r="B10" s="7" t="s">
        <v>62</v>
      </c>
      <c r="C10" s="7" t="s">
        <v>63</v>
      </c>
      <c r="D10" s="8" t="s">
        <v>75</v>
      </c>
      <c r="E10" s="9">
        <v>37050</v>
      </c>
      <c r="F10" s="10">
        <v>0.5</v>
      </c>
      <c r="G10" s="11">
        <v>37073</v>
      </c>
      <c r="H10" s="7" t="s">
        <v>128</v>
      </c>
    </row>
    <row r="11" spans="1:8" s="3" customFormat="1" ht="38.25" x14ac:dyDescent="0.2">
      <c r="A11" s="7" t="s">
        <v>61</v>
      </c>
      <c r="B11" s="7" t="s">
        <v>61</v>
      </c>
      <c r="C11" s="7" t="s">
        <v>66</v>
      </c>
      <c r="D11" s="8" t="s">
        <v>85</v>
      </c>
      <c r="E11" s="9">
        <v>37048</v>
      </c>
      <c r="F11" s="10">
        <v>0.25</v>
      </c>
      <c r="G11" s="11">
        <v>37104</v>
      </c>
      <c r="H11" s="7" t="s">
        <v>111</v>
      </c>
    </row>
    <row r="12" spans="1:8" s="3" customFormat="1" ht="26.25" customHeight="1" x14ac:dyDescent="0.2">
      <c r="A12" s="7" t="s">
        <v>80</v>
      </c>
      <c r="B12" s="7" t="s">
        <v>64</v>
      </c>
      <c r="C12" s="7" t="s">
        <v>81</v>
      </c>
      <c r="D12" s="22">
        <v>50000</v>
      </c>
      <c r="E12" s="9">
        <v>37033</v>
      </c>
      <c r="F12" s="10">
        <v>0.5</v>
      </c>
      <c r="G12" s="11">
        <v>37135</v>
      </c>
      <c r="H12" s="23" t="s">
        <v>82</v>
      </c>
    </row>
    <row r="13" spans="1:8" s="3" customFormat="1" ht="38.25" x14ac:dyDescent="0.2">
      <c r="A13" s="7" t="s">
        <v>65</v>
      </c>
      <c r="B13" s="7" t="s">
        <v>65</v>
      </c>
      <c r="C13" s="7" t="s">
        <v>66</v>
      </c>
      <c r="D13" s="8" t="s">
        <v>79</v>
      </c>
      <c r="E13" s="9">
        <v>37033</v>
      </c>
      <c r="F13" s="10">
        <v>0.25</v>
      </c>
      <c r="G13" s="25">
        <v>37135</v>
      </c>
      <c r="H13" s="7" t="s">
        <v>112</v>
      </c>
    </row>
    <row r="14" spans="1:8" x14ac:dyDescent="0.2">
      <c r="H14" s="24" t="s">
        <v>88</v>
      </c>
    </row>
    <row r="16" spans="1:8" s="3" customFormat="1" x14ac:dyDescent="0.2">
      <c r="G16" s="4"/>
    </row>
    <row r="17" spans="7:7" s="3" customFormat="1" x14ac:dyDescent="0.2">
      <c r="G17" s="4"/>
    </row>
    <row r="18" spans="7:7" s="3" customFormat="1" x14ac:dyDescent="0.2">
      <c r="G18" s="4"/>
    </row>
    <row r="19" spans="7:7" s="3" customFormat="1" x14ac:dyDescent="0.2">
      <c r="G19" s="4"/>
    </row>
    <row r="20" spans="7:7" s="3" customFormat="1" x14ac:dyDescent="0.2">
      <c r="G20" s="4"/>
    </row>
    <row r="21" spans="7:7" s="3" customFormat="1" x14ac:dyDescent="0.2">
      <c r="G21" s="4"/>
    </row>
    <row r="22" spans="7:7" s="3" customFormat="1" x14ac:dyDescent="0.2">
      <c r="G22" s="4"/>
    </row>
    <row r="23" spans="7:7" s="3" customFormat="1" x14ac:dyDescent="0.2">
      <c r="G23" s="4"/>
    </row>
    <row r="24" spans="7:7" s="3" customFormat="1" x14ac:dyDescent="0.2">
      <c r="G24" s="4"/>
    </row>
    <row r="25" spans="7:7" s="3" customFormat="1" x14ac:dyDescent="0.2">
      <c r="G25" s="4"/>
    </row>
    <row r="26" spans="7:7" s="3" customFormat="1" x14ac:dyDescent="0.2">
      <c r="G26" s="4"/>
    </row>
    <row r="27" spans="7:7" s="3" customFormat="1" x14ac:dyDescent="0.2">
      <c r="G27" s="4"/>
    </row>
    <row r="28" spans="7:7" s="3" customFormat="1" x14ac:dyDescent="0.2">
      <c r="G28" s="4"/>
    </row>
    <row r="29" spans="7:7" s="3" customFormat="1" x14ac:dyDescent="0.2">
      <c r="G29" s="4"/>
    </row>
    <row r="30" spans="7:7" s="3" customFormat="1" x14ac:dyDescent="0.2">
      <c r="G30" s="4"/>
    </row>
    <row r="31" spans="7:7" s="3" customFormat="1" x14ac:dyDescent="0.2">
      <c r="G31" s="4"/>
    </row>
    <row r="32" spans="7:7" s="3" customFormat="1" x14ac:dyDescent="0.2">
      <c r="G32" s="4"/>
    </row>
    <row r="33" spans="7:7" s="3" customFormat="1" x14ac:dyDescent="0.2">
      <c r="G33" s="4"/>
    </row>
    <row r="34" spans="7:7" s="3" customFormat="1" x14ac:dyDescent="0.2">
      <c r="G34" s="4"/>
    </row>
    <row r="35" spans="7:7" s="3" customFormat="1" x14ac:dyDescent="0.2">
      <c r="G35" s="4"/>
    </row>
    <row r="36" spans="7:7" s="3" customFormat="1" x14ac:dyDescent="0.2">
      <c r="G36" s="4"/>
    </row>
    <row r="37" spans="7:7" s="3" customFormat="1" x14ac:dyDescent="0.2">
      <c r="G37" s="4"/>
    </row>
    <row r="38" spans="7:7" x14ac:dyDescent="0.2">
      <c r="G38" s="5"/>
    </row>
    <row r="39" spans="7:7" x14ac:dyDescent="0.2">
      <c r="G39" s="5"/>
    </row>
    <row r="40" spans="7:7" x14ac:dyDescent="0.2">
      <c r="G40" s="5"/>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election activeCell="A2" sqref="A2"/>
    </sheetView>
  </sheetViews>
  <sheetFormatPr defaultRowHeight="12.75" x14ac:dyDescent="0.2"/>
  <cols>
    <col min="1" max="1" width="14.85546875" customWidth="1"/>
    <col min="2" max="2" width="19.42578125" customWidth="1"/>
    <col min="3" max="3" width="32.85546875" customWidth="1"/>
    <col min="4" max="4" width="11" customWidth="1"/>
    <col min="5" max="5" width="14" customWidth="1"/>
    <col min="6" max="6" width="10.85546875" customWidth="1"/>
    <col min="7" max="7" width="17" customWidth="1"/>
    <col min="8" max="8" width="35.28515625" customWidth="1"/>
  </cols>
  <sheetData>
    <row r="1" spans="1:8" x14ac:dyDescent="0.2">
      <c r="A1" s="1" t="s">
        <v>199</v>
      </c>
    </row>
    <row r="2" spans="1:8" x14ac:dyDescent="0.2">
      <c r="A2" s="1" t="s">
        <v>10</v>
      </c>
    </row>
    <row r="3" spans="1:8" x14ac:dyDescent="0.2">
      <c r="A3" s="1"/>
    </row>
    <row r="4" spans="1:8" x14ac:dyDescent="0.2">
      <c r="A4" s="1" t="s">
        <v>195</v>
      </c>
      <c r="B4" s="57">
        <f>(3027+25+663)*1000</f>
        <v>3715000</v>
      </c>
    </row>
    <row r="6" spans="1:8" s="2" customFormat="1" ht="27" customHeight="1" x14ac:dyDescent="0.2">
      <c r="A6" s="12" t="s">
        <v>0</v>
      </c>
      <c r="B6" s="12" t="s">
        <v>1</v>
      </c>
      <c r="C6" s="12" t="s">
        <v>2</v>
      </c>
      <c r="D6" s="12" t="s">
        <v>3</v>
      </c>
      <c r="E6" s="12" t="s">
        <v>4</v>
      </c>
      <c r="F6" s="12" t="s">
        <v>5</v>
      </c>
      <c r="G6" s="12" t="s">
        <v>6</v>
      </c>
      <c r="H6" s="12" t="s">
        <v>7</v>
      </c>
    </row>
    <row r="7" spans="1:8" x14ac:dyDescent="0.2">
      <c r="A7" s="13"/>
      <c r="B7" s="13"/>
      <c r="C7" s="13"/>
      <c r="D7" s="13"/>
      <c r="E7" s="13"/>
      <c r="F7" s="13"/>
      <c r="G7" s="13"/>
      <c r="H7" s="13"/>
    </row>
    <row r="8" spans="1:8" s="3" customFormat="1" ht="102" x14ac:dyDescent="0.2">
      <c r="A8" s="7" t="s">
        <v>67</v>
      </c>
      <c r="B8" s="7" t="s">
        <v>68</v>
      </c>
      <c r="C8" s="7" t="s">
        <v>69</v>
      </c>
      <c r="D8" s="22">
        <v>500000</v>
      </c>
      <c r="E8" s="15">
        <v>37032</v>
      </c>
      <c r="F8" s="60">
        <v>0</v>
      </c>
      <c r="G8" s="17">
        <v>37104</v>
      </c>
      <c r="H8" s="18" t="s">
        <v>197</v>
      </c>
    </row>
    <row r="9" spans="1:8" s="3" customFormat="1" ht="38.25" x14ac:dyDescent="0.2">
      <c r="A9" s="7" t="s">
        <v>140</v>
      </c>
      <c r="B9" s="7" t="s">
        <v>140</v>
      </c>
      <c r="C9" s="7" t="s">
        <v>141</v>
      </c>
      <c r="D9" s="22">
        <v>500000</v>
      </c>
      <c r="E9" s="9">
        <v>37045</v>
      </c>
      <c r="F9" s="10">
        <v>0.1</v>
      </c>
      <c r="G9" s="11">
        <v>37104</v>
      </c>
      <c r="H9" s="7" t="s">
        <v>142</v>
      </c>
    </row>
    <row r="10" spans="1:8" s="3" customFormat="1" ht="53.25" customHeight="1" x14ac:dyDescent="0.2">
      <c r="A10" s="7" t="s">
        <v>70</v>
      </c>
      <c r="B10" s="7" t="s">
        <v>71</v>
      </c>
      <c r="C10" s="7" t="s">
        <v>72</v>
      </c>
      <c r="D10" s="22">
        <v>500000</v>
      </c>
      <c r="E10" s="15">
        <v>37032</v>
      </c>
      <c r="F10" s="16">
        <v>0.1</v>
      </c>
      <c r="G10" s="17">
        <v>37135</v>
      </c>
      <c r="H10" s="18" t="s">
        <v>107</v>
      </c>
    </row>
    <row r="11" spans="1:8" s="3" customFormat="1" x14ac:dyDescent="0.2">
      <c r="G11" s="4"/>
    </row>
    <row r="12" spans="1:8" s="3" customFormat="1" x14ac:dyDescent="0.2">
      <c r="G12" s="4"/>
    </row>
    <row r="13" spans="1:8" s="3" customFormat="1" x14ac:dyDescent="0.2">
      <c r="G13" s="4"/>
    </row>
    <row r="14" spans="1:8" s="3" customFormat="1" x14ac:dyDescent="0.2">
      <c r="G14" s="4"/>
    </row>
    <row r="15" spans="1:8" s="3" customFormat="1" x14ac:dyDescent="0.2">
      <c r="G15" s="4"/>
    </row>
    <row r="16" spans="1:8" s="3" customFormat="1" x14ac:dyDescent="0.2">
      <c r="G16" s="4"/>
    </row>
    <row r="17" spans="7:7" s="3" customFormat="1" x14ac:dyDescent="0.2">
      <c r="G17" s="4"/>
    </row>
    <row r="18" spans="7:7" s="3" customFormat="1" x14ac:dyDescent="0.2">
      <c r="G18" s="4"/>
    </row>
    <row r="19" spans="7:7" s="3" customFormat="1" x14ac:dyDescent="0.2">
      <c r="G19" s="4"/>
    </row>
    <row r="20" spans="7:7" s="3" customFormat="1" x14ac:dyDescent="0.2">
      <c r="G20" s="4"/>
    </row>
    <row r="21" spans="7:7" s="3" customFormat="1" x14ac:dyDescent="0.2">
      <c r="G21" s="4"/>
    </row>
    <row r="22" spans="7:7" s="3" customFormat="1" x14ac:dyDescent="0.2">
      <c r="G22" s="4"/>
    </row>
    <row r="23" spans="7:7" s="3" customFormat="1" x14ac:dyDescent="0.2">
      <c r="G23" s="4"/>
    </row>
    <row r="24" spans="7:7" s="3" customFormat="1" x14ac:dyDescent="0.2">
      <c r="G24" s="4"/>
    </row>
    <row r="25" spans="7:7" s="3" customFormat="1" x14ac:dyDescent="0.2">
      <c r="G25" s="4"/>
    </row>
    <row r="26" spans="7:7" s="3" customFormat="1" x14ac:dyDescent="0.2">
      <c r="G26" s="4"/>
    </row>
    <row r="27" spans="7:7" s="3" customFormat="1" x14ac:dyDescent="0.2">
      <c r="G27" s="4"/>
    </row>
    <row r="28" spans="7:7" s="3" customFormat="1" x14ac:dyDescent="0.2">
      <c r="G28" s="4"/>
    </row>
    <row r="29" spans="7:7" s="3" customFormat="1" x14ac:dyDescent="0.2">
      <c r="G29" s="4"/>
    </row>
    <row r="30" spans="7:7" s="3" customFormat="1" x14ac:dyDescent="0.2">
      <c r="G30" s="4"/>
    </row>
    <row r="31" spans="7:7" s="3" customFormat="1" x14ac:dyDescent="0.2">
      <c r="G31" s="4"/>
    </row>
    <row r="32" spans="7:7" s="3" customFormat="1" x14ac:dyDescent="0.2">
      <c r="G32" s="4"/>
    </row>
    <row r="33" spans="7:7" s="3" customFormat="1" x14ac:dyDescent="0.2">
      <c r="G33" s="4"/>
    </row>
    <row r="34" spans="7:7" s="3" customFormat="1" x14ac:dyDescent="0.2">
      <c r="G34" s="4"/>
    </row>
    <row r="35" spans="7:7" x14ac:dyDescent="0.2">
      <c r="G35" s="5"/>
    </row>
    <row r="36" spans="7:7" x14ac:dyDescent="0.2">
      <c r="G36" s="5"/>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workbookViewId="0">
      <selection activeCell="A3" sqref="A3"/>
    </sheetView>
  </sheetViews>
  <sheetFormatPr defaultRowHeight="12.75" x14ac:dyDescent="0.2"/>
  <cols>
    <col min="1" max="1" width="19.28515625" customWidth="1"/>
    <col min="2" max="2" width="22.28515625" customWidth="1"/>
    <col min="3" max="3" width="36.5703125" customWidth="1"/>
    <col min="4" max="4" width="15" style="32" customWidth="1"/>
    <col min="5" max="5" width="14" style="32" bestFit="1" customWidth="1"/>
    <col min="6" max="6" width="15.5703125" style="32" customWidth="1"/>
    <col min="7" max="7" width="16.85546875" style="32" customWidth="1"/>
    <col min="8" max="8" width="40.42578125" customWidth="1"/>
  </cols>
  <sheetData>
    <row r="1" spans="1:11" ht="20.25" x14ac:dyDescent="0.3">
      <c r="A1" s="42" t="s">
        <v>171</v>
      </c>
    </row>
    <row r="2" spans="1:11" ht="18" x14ac:dyDescent="0.25">
      <c r="A2" s="43" t="s">
        <v>11</v>
      </c>
    </row>
    <row r="3" spans="1:11" ht="15" x14ac:dyDescent="0.2">
      <c r="A3" s="44">
        <f ca="1">TODAY()</f>
        <v>37056</v>
      </c>
    </row>
    <row r="5" spans="1:11" ht="15.75" x14ac:dyDescent="0.25">
      <c r="A5" s="58" t="s">
        <v>195</v>
      </c>
      <c r="B5" s="49">
        <v>4304000</v>
      </c>
    </row>
    <row r="7" spans="1:11" s="2" customFormat="1" ht="27" customHeight="1" x14ac:dyDescent="0.2">
      <c r="A7" s="28" t="s">
        <v>0</v>
      </c>
      <c r="B7" s="28" t="s">
        <v>1</v>
      </c>
      <c r="C7" s="28" t="s">
        <v>2</v>
      </c>
      <c r="D7" s="33" t="s">
        <v>3</v>
      </c>
      <c r="E7" s="33" t="s">
        <v>4</v>
      </c>
      <c r="F7" s="33" t="s">
        <v>5</v>
      </c>
      <c r="G7" s="33" t="s">
        <v>6</v>
      </c>
      <c r="H7" s="28" t="s">
        <v>7</v>
      </c>
    </row>
    <row r="8" spans="1:11" s="3" customFormat="1" ht="69.75" customHeight="1" x14ac:dyDescent="0.2">
      <c r="A8" s="29" t="s">
        <v>19</v>
      </c>
      <c r="B8" s="29" t="s">
        <v>163</v>
      </c>
      <c r="C8" s="29" t="s">
        <v>164</v>
      </c>
      <c r="D8" s="34" t="s">
        <v>20</v>
      </c>
      <c r="E8" s="35">
        <v>37043</v>
      </c>
      <c r="F8" s="36">
        <v>0.75</v>
      </c>
      <c r="G8" s="39">
        <v>37043</v>
      </c>
      <c r="H8" s="29" t="s">
        <v>122</v>
      </c>
      <c r="I8" s="30"/>
      <c r="J8" s="30"/>
    </row>
    <row r="9" spans="1:11" s="3" customFormat="1" ht="69.75" customHeight="1" x14ac:dyDescent="0.2">
      <c r="A9" s="29" t="s">
        <v>29</v>
      </c>
      <c r="B9" s="29" t="s">
        <v>30</v>
      </c>
      <c r="C9" s="29" t="s">
        <v>109</v>
      </c>
      <c r="D9" s="34" t="s">
        <v>18</v>
      </c>
      <c r="E9" s="35">
        <v>37047</v>
      </c>
      <c r="F9" s="36">
        <v>0.75</v>
      </c>
      <c r="G9" s="39">
        <v>37043</v>
      </c>
      <c r="H9" s="29" t="s">
        <v>158</v>
      </c>
      <c r="I9" s="30"/>
      <c r="J9" s="30"/>
    </row>
    <row r="10" spans="1:11" s="3" customFormat="1" ht="69.75" customHeight="1" x14ac:dyDescent="0.2">
      <c r="A10" s="29" t="s">
        <v>89</v>
      </c>
      <c r="B10" s="29" t="s">
        <v>90</v>
      </c>
      <c r="C10" s="31" t="s">
        <v>115</v>
      </c>
      <c r="D10" s="34" t="s">
        <v>31</v>
      </c>
      <c r="E10" s="35">
        <v>37048</v>
      </c>
      <c r="F10" s="36">
        <v>0.75</v>
      </c>
      <c r="G10" s="39">
        <v>37043</v>
      </c>
      <c r="H10" s="29" t="s">
        <v>169</v>
      </c>
      <c r="I10" s="30"/>
      <c r="J10" s="30"/>
    </row>
    <row r="11" spans="1:11" s="3" customFormat="1" ht="69.75" customHeight="1" x14ac:dyDescent="0.2">
      <c r="A11" s="29" t="s">
        <v>32</v>
      </c>
      <c r="B11" s="29" t="s">
        <v>33</v>
      </c>
      <c r="C11" s="29" t="s">
        <v>34</v>
      </c>
      <c r="D11" s="34" t="s">
        <v>35</v>
      </c>
      <c r="E11" s="35">
        <v>37048</v>
      </c>
      <c r="F11" s="36">
        <v>0.5</v>
      </c>
      <c r="G11" s="39">
        <v>37104</v>
      </c>
      <c r="H11" s="31" t="s">
        <v>170</v>
      </c>
      <c r="I11" s="30"/>
      <c r="J11" s="30"/>
    </row>
    <row r="12" spans="1:11" s="3" customFormat="1" ht="69.75" customHeight="1" x14ac:dyDescent="0.2">
      <c r="A12" s="29" t="s">
        <v>21</v>
      </c>
      <c r="B12" s="29" t="s">
        <v>16</v>
      </c>
      <c r="C12" s="29" t="s">
        <v>22</v>
      </c>
      <c r="D12" s="34" t="s">
        <v>23</v>
      </c>
      <c r="E12" s="35" t="s">
        <v>91</v>
      </c>
      <c r="F12" s="36">
        <v>0.5</v>
      </c>
      <c r="G12" s="39">
        <v>37104</v>
      </c>
      <c r="H12" s="29" t="s">
        <v>159</v>
      </c>
      <c r="I12" s="30"/>
      <c r="J12" s="30"/>
      <c r="K12" s="30"/>
    </row>
    <row r="13" spans="1:11" s="3" customFormat="1" ht="69.75" customHeight="1" x14ac:dyDescent="0.2">
      <c r="A13" s="29" t="s">
        <v>92</v>
      </c>
      <c r="B13" s="29" t="s">
        <v>92</v>
      </c>
      <c r="C13" s="29" t="s">
        <v>93</v>
      </c>
      <c r="D13" s="34" t="s">
        <v>94</v>
      </c>
      <c r="E13" s="35">
        <v>37021</v>
      </c>
      <c r="F13" s="36">
        <v>0.25</v>
      </c>
      <c r="G13" s="39">
        <v>37104</v>
      </c>
      <c r="H13" s="31" t="s">
        <v>133</v>
      </c>
      <c r="I13" s="30"/>
      <c r="J13" s="30"/>
      <c r="K13" s="30"/>
    </row>
    <row r="14" spans="1:11" s="3" customFormat="1" ht="69.75" customHeight="1" x14ac:dyDescent="0.2">
      <c r="A14" s="29" t="s">
        <v>116</v>
      </c>
      <c r="B14" s="29" t="s">
        <v>117</v>
      </c>
      <c r="C14" s="29" t="s">
        <v>118</v>
      </c>
      <c r="D14" s="34" t="s">
        <v>94</v>
      </c>
      <c r="E14" s="35">
        <v>37046</v>
      </c>
      <c r="F14" s="36">
        <v>0.5</v>
      </c>
      <c r="G14" s="39">
        <v>37104</v>
      </c>
      <c r="H14" s="29" t="s">
        <v>160</v>
      </c>
      <c r="I14" s="30"/>
      <c r="J14" s="30"/>
      <c r="K14" s="30"/>
    </row>
    <row r="15" spans="1:11" s="3" customFormat="1" ht="69.75" customHeight="1" x14ac:dyDescent="0.2">
      <c r="A15" s="29" t="s">
        <v>36</v>
      </c>
      <c r="B15" s="29" t="s">
        <v>37</v>
      </c>
      <c r="C15" s="31" t="s">
        <v>165</v>
      </c>
      <c r="D15" s="34" t="s">
        <v>20</v>
      </c>
      <c r="E15" s="35">
        <v>37046</v>
      </c>
      <c r="F15" s="36">
        <v>0.5</v>
      </c>
      <c r="G15" s="39">
        <v>37135</v>
      </c>
      <c r="H15" s="29" t="s">
        <v>134</v>
      </c>
      <c r="I15" s="30"/>
      <c r="J15" s="30"/>
      <c r="K15" s="30"/>
    </row>
    <row r="16" spans="1:11" s="3" customFormat="1" ht="69.75" customHeight="1" x14ac:dyDescent="0.2">
      <c r="A16" s="29" t="s">
        <v>38</v>
      </c>
      <c r="B16" s="29" t="s">
        <v>39</v>
      </c>
      <c r="C16" s="29" t="s">
        <v>40</v>
      </c>
      <c r="D16" s="34" t="s">
        <v>45</v>
      </c>
      <c r="E16" s="35">
        <v>37054</v>
      </c>
      <c r="F16" s="36">
        <v>0.25</v>
      </c>
      <c r="G16" s="39">
        <v>37135</v>
      </c>
      <c r="H16" s="29" t="s">
        <v>98</v>
      </c>
      <c r="I16" s="30"/>
      <c r="J16" s="30"/>
      <c r="K16" s="30"/>
    </row>
    <row r="17" spans="1:11" s="3" customFormat="1" ht="69.75" customHeight="1" x14ac:dyDescent="0.2">
      <c r="A17" s="29" t="s">
        <v>41</v>
      </c>
      <c r="B17" s="29" t="s">
        <v>41</v>
      </c>
      <c r="C17" s="29" t="s">
        <v>99</v>
      </c>
      <c r="D17" s="34" t="s">
        <v>100</v>
      </c>
      <c r="E17" s="35">
        <v>37015</v>
      </c>
      <c r="F17" s="36">
        <v>0.25</v>
      </c>
      <c r="G17" s="39">
        <v>37196</v>
      </c>
      <c r="H17" s="29" t="s">
        <v>97</v>
      </c>
      <c r="I17" s="30"/>
      <c r="J17" s="30"/>
      <c r="K17" s="30"/>
    </row>
    <row r="18" spans="1:11" s="3" customFormat="1" ht="69.75" customHeight="1" x14ac:dyDescent="0.2">
      <c r="A18" s="29" t="s">
        <v>42</v>
      </c>
      <c r="B18" s="29" t="s">
        <v>42</v>
      </c>
      <c r="C18" s="31" t="s">
        <v>161</v>
      </c>
      <c r="D18" s="34" t="s">
        <v>45</v>
      </c>
      <c r="E18" s="35">
        <v>37054</v>
      </c>
      <c r="F18" s="36">
        <v>0.25</v>
      </c>
      <c r="G18" s="39">
        <v>37135</v>
      </c>
      <c r="H18" s="29" t="s">
        <v>167</v>
      </c>
      <c r="I18" s="30"/>
      <c r="J18" s="30"/>
      <c r="K18" s="30"/>
    </row>
    <row r="19" spans="1:11" s="3" customFormat="1" ht="69.75" customHeight="1" x14ac:dyDescent="0.2">
      <c r="A19" s="29" t="s">
        <v>110</v>
      </c>
      <c r="B19" s="29" t="s">
        <v>110</v>
      </c>
      <c r="C19" s="31" t="s">
        <v>123</v>
      </c>
      <c r="D19" s="34" t="s">
        <v>45</v>
      </c>
      <c r="E19" s="35">
        <v>37047</v>
      </c>
      <c r="F19" s="36">
        <v>0.25</v>
      </c>
      <c r="G19" s="39">
        <v>37165</v>
      </c>
      <c r="H19" s="29" t="s">
        <v>166</v>
      </c>
      <c r="I19" s="30"/>
      <c r="J19" s="30"/>
      <c r="K19" s="30"/>
    </row>
    <row r="20" spans="1:11" s="3" customFormat="1" ht="69.75" customHeight="1" x14ac:dyDescent="0.2">
      <c r="A20" s="29" t="s">
        <v>43</v>
      </c>
      <c r="B20" s="29" t="s">
        <v>44</v>
      </c>
      <c r="C20" s="29" t="s">
        <v>101</v>
      </c>
      <c r="D20" s="34" t="s">
        <v>45</v>
      </c>
      <c r="E20" s="35">
        <v>37022</v>
      </c>
      <c r="F20" s="36">
        <v>0.5</v>
      </c>
      <c r="G20" s="39">
        <v>37196</v>
      </c>
      <c r="H20" s="29" t="s">
        <v>119</v>
      </c>
      <c r="I20" s="30"/>
      <c r="J20" s="30"/>
      <c r="K20" s="30"/>
    </row>
    <row r="21" spans="1:11" s="3" customFormat="1" ht="69.75" customHeight="1" x14ac:dyDescent="0.2">
      <c r="A21" s="29" t="s">
        <v>102</v>
      </c>
      <c r="B21" s="29" t="s">
        <v>103</v>
      </c>
      <c r="C21" s="29" t="s">
        <v>162</v>
      </c>
      <c r="D21" s="34" t="s">
        <v>94</v>
      </c>
      <c r="E21" s="35">
        <v>37046</v>
      </c>
      <c r="F21" s="36">
        <v>0.25</v>
      </c>
      <c r="G21" s="39">
        <v>37196</v>
      </c>
      <c r="H21" s="31" t="s">
        <v>135</v>
      </c>
      <c r="I21" s="30"/>
      <c r="J21" s="30"/>
      <c r="K21" s="30"/>
    </row>
    <row r="22" spans="1:11" s="3" customFormat="1" ht="69.75" customHeight="1" x14ac:dyDescent="0.2">
      <c r="A22" s="29" t="s">
        <v>26</v>
      </c>
      <c r="B22" s="29" t="s">
        <v>27</v>
      </c>
      <c r="C22" s="29" t="s">
        <v>28</v>
      </c>
      <c r="D22" s="34" t="s">
        <v>96</v>
      </c>
      <c r="E22" s="37">
        <v>37046</v>
      </c>
      <c r="F22" s="36">
        <v>0.75</v>
      </c>
      <c r="G22" s="39">
        <v>37226</v>
      </c>
      <c r="H22" s="29" t="s">
        <v>114</v>
      </c>
      <c r="I22" s="30"/>
      <c r="J22" s="30"/>
    </row>
    <row r="23" spans="1:11" s="3" customFormat="1" ht="69.75" customHeight="1" x14ac:dyDescent="0.2">
      <c r="A23" s="29" t="s">
        <v>24</v>
      </c>
      <c r="B23" s="29" t="s">
        <v>16</v>
      </c>
      <c r="C23" s="29" t="s">
        <v>25</v>
      </c>
      <c r="D23" s="34" t="s">
        <v>23</v>
      </c>
      <c r="E23" s="35" t="s">
        <v>91</v>
      </c>
      <c r="F23" s="36">
        <v>0.25</v>
      </c>
      <c r="G23" s="39">
        <v>37226</v>
      </c>
      <c r="H23" s="29" t="s">
        <v>168</v>
      </c>
      <c r="I23" s="30"/>
      <c r="J23" s="30"/>
      <c r="K23" s="30"/>
    </row>
    <row r="24" spans="1:11" s="3" customFormat="1" ht="69.75" customHeight="1" x14ac:dyDescent="0.2">
      <c r="A24" s="29" t="s">
        <v>124</v>
      </c>
      <c r="B24" s="29" t="s">
        <v>125</v>
      </c>
      <c r="C24" s="29" t="s">
        <v>126</v>
      </c>
      <c r="D24" s="34" t="s">
        <v>94</v>
      </c>
      <c r="E24" s="37">
        <v>37047</v>
      </c>
      <c r="F24" s="36">
        <v>0.25</v>
      </c>
      <c r="G24" s="39">
        <v>37226</v>
      </c>
      <c r="H24" s="29" t="s">
        <v>136</v>
      </c>
      <c r="I24" s="30"/>
      <c r="J24" s="30"/>
      <c r="K24" s="30"/>
    </row>
    <row r="25" spans="1:11" s="3" customFormat="1" x14ac:dyDescent="0.2">
      <c r="D25" s="38"/>
      <c r="E25" s="38"/>
      <c r="F25" s="38"/>
      <c r="G25" s="40"/>
    </row>
    <row r="26" spans="1:11" s="3" customFormat="1" x14ac:dyDescent="0.2">
      <c r="D26" s="38"/>
      <c r="E26" s="38"/>
      <c r="F26" s="38"/>
      <c r="G26" s="40"/>
    </row>
    <row r="27" spans="1:11" s="3" customFormat="1" x14ac:dyDescent="0.2">
      <c r="D27" s="38"/>
      <c r="E27" s="38"/>
      <c r="F27" s="38"/>
      <c r="G27" s="40"/>
    </row>
    <row r="28" spans="1:11" s="3" customFormat="1" x14ac:dyDescent="0.2">
      <c r="D28" s="38"/>
      <c r="E28" s="38"/>
      <c r="F28" s="38"/>
      <c r="G28" s="40"/>
    </row>
    <row r="29" spans="1:11" s="3" customFormat="1" x14ac:dyDescent="0.2">
      <c r="D29" s="38"/>
      <c r="E29" s="38"/>
      <c r="F29" s="38"/>
      <c r="G29" s="40"/>
    </row>
    <row r="30" spans="1:11" s="3" customFormat="1" x14ac:dyDescent="0.2">
      <c r="D30" s="38"/>
      <c r="E30" s="38"/>
      <c r="F30" s="38"/>
      <c r="G30" s="40"/>
    </row>
    <row r="31" spans="1:11" s="3" customFormat="1" x14ac:dyDescent="0.2">
      <c r="D31" s="38"/>
      <c r="E31" s="38"/>
      <c r="F31" s="38"/>
      <c r="G31" s="40"/>
    </row>
    <row r="32" spans="1:11" s="3" customFormat="1" x14ac:dyDescent="0.2">
      <c r="D32" s="38"/>
      <c r="E32" s="38"/>
      <c r="F32" s="38"/>
      <c r="G32" s="40"/>
    </row>
    <row r="33" spans="4:7" s="3" customFormat="1" x14ac:dyDescent="0.2">
      <c r="D33" s="38"/>
      <c r="E33" s="38"/>
      <c r="F33" s="38"/>
      <c r="G33" s="40"/>
    </row>
    <row r="34" spans="4:7" s="3" customFormat="1" x14ac:dyDescent="0.2">
      <c r="D34" s="38"/>
      <c r="E34" s="38"/>
      <c r="F34" s="38"/>
      <c r="G34" s="40"/>
    </row>
    <row r="35" spans="4:7" x14ac:dyDescent="0.2">
      <c r="G35" s="41"/>
    </row>
    <row r="36" spans="4:7" x14ac:dyDescent="0.2">
      <c r="G36" s="41"/>
    </row>
    <row r="37" spans="4:7" x14ac:dyDescent="0.2">
      <c r="G37" s="41"/>
    </row>
    <row r="38" spans="4:7" x14ac:dyDescent="0.2">
      <c r="G38" s="41"/>
    </row>
    <row r="39" spans="4:7" x14ac:dyDescent="0.2">
      <c r="G39" s="41"/>
    </row>
    <row r="40" spans="4:7" x14ac:dyDescent="0.2">
      <c r="G40" s="41"/>
    </row>
    <row r="41" spans="4:7" x14ac:dyDescent="0.2">
      <c r="G41" s="41"/>
    </row>
    <row r="42" spans="4:7" x14ac:dyDescent="0.2">
      <c r="G42" s="41"/>
    </row>
    <row r="43" spans="4:7" x14ac:dyDescent="0.2">
      <c r="G43" s="41"/>
    </row>
    <row r="44" spans="4:7" x14ac:dyDescent="0.2">
      <c r="G44" s="41"/>
    </row>
    <row r="45" spans="4:7" x14ac:dyDescent="0.2">
      <c r="G45" s="41"/>
    </row>
    <row r="46" spans="4:7" x14ac:dyDescent="0.2">
      <c r="G46" s="41"/>
    </row>
    <row r="47" spans="4:7" x14ac:dyDescent="0.2">
      <c r="G47" s="41"/>
    </row>
    <row r="48" spans="4:7" x14ac:dyDescent="0.2">
      <c r="G48" s="41"/>
    </row>
    <row r="49" spans="7:7" x14ac:dyDescent="0.2">
      <c r="G49" s="41"/>
    </row>
    <row r="50" spans="7:7" x14ac:dyDescent="0.2">
      <c r="G50" s="41"/>
    </row>
  </sheetData>
  <phoneticPr fontId="0" type="noConversion"/>
  <pageMargins left="0.5" right="0.5" top="0.5" bottom="0.5" header="0.5" footer="0.5"/>
  <pageSetup scale="65" orientation="landscape" r:id="rId1"/>
  <headerFooter alignWithMargins="0"/>
  <rowBreaks count="1" manualBreakCount="1">
    <brk id="15" max="7"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abSelected="1" workbookViewId="0">
      <selection activeCell="A2" sqref="A2"/>
    </sheetView>
  </sheetViews>
  <sheetFormatPr defaultRowHeight="12.75" x14ac:dyDescent="0.2"/>
  <cols>
    <col min="1" max="1" width="15" customWidth="1"/>
    <col min="2" max="2" width="19.140625" customWidth="1"/>
    <col min="3" max="3" width="32.5703125" customWidth="1"/>
    <col min="4" max="4" width="10.5703125" customWidth="1"/>
    <col min="5" max="5" width="13.85546875" customWidth="1"/>
    <col min="6" max="6" width="11.42578125" customWidth="1"/>
    <col min="7" max="7" width="17.42578125" customWidth="1"/>
    <col min="8" max="8" width="34.85546875" customWidth="1"/>
  </cols>
  <sheetData>
    <row r="1" spans="1:8" x14ac:dyDescent="0.2">
      <c r="A1" s="1" t="s">
        <v>200</v>
      </c>
    </row>
    <row r="2" spans="1:8" x14ac:dyDescent="0.2">
      <c r="A2" s="1" t="s">
        <v>12</v>
      </c>
    </row>
    <row r="4" spans="1:8" ht="15.75" x14ac:dyDescent="0.25">
      <c r="A4" s="58" t="s">
        <v>195</v>
      </c>
      <c r="B4" s="49">
        <v>375000</v>
      </c>
    </row>
    <row r="6" spans="1:8" ht="38.25" customHeight="1" x14ac:dyDescent="0.2">
      <c r="A6" s="12" t="s">
        <v>0</v>
      </c>
      <c r="B6" s="12" t="s">
        <v>1</v>
      </c>
      <c r="C6" s="12" t="s">
        <v>2</v>
      </c>
      <c r="D6" s="12" t="s">
        <v>3</v>
      </c>
      <c r="E6" s="12" t="s">
        <v>4</v>
      </c>
      <c r="F6" s="12" t="s">
        <v>5</v>
      </c>
      <c r="G6" s="12" t="s">
        <v>6</v>
      </c>
      <c r="H6" s="12" t="s">
        <v>7</v>
      </c>
    </row>
    <row r="7" spans="1:8" ht="42.75" customHeight="1" x14ac:dyDescent="0.2">
      <c r="A7" s="7" t="s">
        <v>13</v>
      </c>
      <c r="B7" s="7" t="s">
        <v>14</v>
      </c>
      <c r="C7" s="7" t="s">
        <v>143</v>
      </c>
      <c r="D7" s="7">
        <v>75</v>
      </c>
      <c r="E7" s="9">
        <v>37048</v>
      </c>
      <c r="F7" s="10">
        <v>0.5</v>
      </c>
      <c r="G7" s="11">
        <v>37104</v>
      </c>
      <c r="H7" s="7"/>
    </row>
    <row r="8" spans="1:8" ht="54.75" customHeight="1" x14ac:dyDescent="0.2">
      <c r="A8" s="7" t="s">
        <v>17</v>
      </c>
      <c r="B8" s="7" t="s">
        <v>14</v>
      </c>
      <c r="C8" s="7" t="s">
        <v>144</v>
      </c>
      <c r="D8" s="7">
        <v>500</v>
      </c>
      <c r="E8" s="9">
        <v>37050</v>
      </c>
      <c r="F8" s="10">
        <v>0.4</v>
      </c>
      <c r="G8" s="11">
        <v>37104</v>
      </c>
      <c r="H8" s="7" t="s">
        <v>145</v>
      </c>
    </row>
    <row r="9" spans="1:8" ht="85.5" customHeight="1" x14ac:dyDescent="0.2">
      <c r="A9" s="7"/>
      <c r="B9" s="7" t="s">
        <v>15</v>
      </c>
      <c r="C9" s="7" t="s">
        <v>146</v>
      </c>
      <c r="D9" s="26">
        <v>1500</v>
      </c>
      <c r="E9" s="9">
        <v>37053</v>
      </c>
      <c r="F9" s="10">
        <v>0.4</v>
      </c>
      <c r="G9" s="11">
        <v>37135</v>
      </c>
      <c r="H9" s="7" t="s">
        <v>147</v>
      </c>
    </row>
    <row r="10" spans="1:8" ht="81" customHeight="1" x14ac:dyDescent="0.2">
      <c r="A10" s="7" t="s">
        <v>148</v>
      </c>
      <c r="B10" s="7" t="s">
        <v>149</v>
      </c>
      <c r="C10" s="7" t="s">
        <v>150</v>
      </c>
      <c r="D10" s="26">
        <v>1500</v>
      </c>
      <c r="E10" s="9">
        <v>37049</v>
      </c>
      <c r="F10" s="10">
        <v>0.35</v>
      </c>
      <c r="G10" s="11">
        <v>37165</v>
      </c>
      <c r="H10" s="7" t="s">
        <v>151</v>
      </c>
    </row>
    <row r="11" spans="1:8" ht="69.75" customHeight="1" x14ac:dyDescent="0.2">
      <c r="A11" s="7"/>
      <c r="B11" s="7" t="s">
        <v>104</v>
      </c>
      <c r="C11" s="7" t="s">
        <v>152</v>
      </c>
      <c r="D11" s="27">
        <v>1000</v>
      </c>
      <c r="E11" s="9">
        <v>37035</v>
      </c>
      <c r="F11" s="10">
        <v>0.45</v>
      </c>
      <c r="G11" s="11">
        <v>37196</v>
      </c>
      <c r="H11" s="7" t="s">
        <v>153</v>
      </c>
    </row>
    <row r="12" spans="1:8" ht="104.25" customHeight="1" x14ac:dyDescent="0.2">
      <c r="A12" s="7"/>
      <c r="B12" s="7" t="s">
        <v>105</v>
      </c>
      <c r="C12" s="7" t="s">
        <v>152</v>
      </c>
      <c r="D12" s="27">
        <v>1000</v>
      </c>
      <c r="E12" s="9">
        <v>37027</v>
      </c>
      <c r="F12" s="10">
        <v>0.4</v>
      </c>
      <c r="G12" s="11">
        <v>37196</v>
      </c>
      <c r="H12" s="7" t="s">
        <v>154</v>
      </c>
    </row>
    <row r="13" spans="1:8" ht="42.75" customHeight="1" x14ac:dyDescent="0.2">
      <c r="A13" s="7"/>
      <c r="B13" s="7" t="s">
        <v>131</v>
      </c>
      <c r="C13" s="7" t="s">
        <v>152</v>
      </c>
      <c r="D13" s="27">
        <v>1000</v>
      </c>
      <c r="E13" s="9">
        <v>37047</v>
      </c>
      <c r="F13" s="10">
        <v>0.4</v>
      </c>
      <c r="G13" s="11">
        <v>37196</v>
      </c>
      <c r="H13" s="7" t="s">
        <v>155</v>
      </c>
    </row>
    <row r="14" spans="1:8" ht="31.5" customHeight="1" x14ac:dyDescent="0.2">
      <c r="A14" s="7"/>
      <c r="B14" s="7" t="s">
        <v>132</v>
      </c>
      <c r="C14" s="7" t="s">
        <v>152</v>
      </c>
      <c r="D14" s="27">
        <v>2000</v>
      </c>
      <c r="E14" s="9">
        <v>37040</v>
      </c>
      <c r="F14" s="10">
        <v>0.3</v>
      </c>
      <c r="G14" s="11">
        <v>37226</v>
      </c>
      <c r="H14" s="7" t="s">
        <v>156</v>
      </c>
    </row>
    <row r="15" spans="1:8" ht="29.25" customHeight="1" x14ac:dyDescent="0.2">
      <c r="A15" s="7"/>
      <c r="B15" s="7" t="s">
        <v>106</v>
      </c>
      <c r="C15" s="7" t="s">
        <v>152</v>
      </c>
      <c r="D15" s="27">
        <v>1000</v>
      </c>
      <c r="E15" s="9">
        <v>36999</v>
      </c>
      <c r="F15" s="10">
        <v>0.3</v>
      </c>
      <c r="G15" s="11">
        <v>37288</v>
      </c>
      <c r="H15" s="7" t="s">
        <v>156</v>
      </c>
    </row>
    <row r="16" spans="1:8" ht="102.75" customHeight="1" x14ac:dyDescent="0.2">
      <c r="A16" s="7"/>
      <c r="B16" s="7" t="s">
        <v>108</v>
      </c>
      <c r="C16" s="7" t="s">
        <v>152</v>
      </c>
      <c r="D16" s="27">
        <v>1000</v>
      </c>
      <c r="E16" s="9">
        <v>37047</v>
      </c>
      <c r="F16" s="10">
        <v>0.3</v>
      </c>
      <c r="G16" s="11">
        <v>37289</v>
      </c>
      <c r="H16" s="7" t="s">
        <v>157</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Executive</vt:lpstr>
      <vt:lpstr>Bridgeline</vt:lpstr>
      <vt:lpstr>E-Commerce</vt:lpstr>
      <vt:lpstr>Wellhead</vt:lpstr>
      <vt:lpstr>Offshore</vt:lpstr>
      <vt:lpstr>Compression</vt:lpstr>
      <vt:lpstr>Storage </vt:lpstr>
      <vt:lpstr>Compression!Print_Area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mjones1</dc:creator>
  <cp:lastModifiedBy>Jan Havlíček</cp:lastModifiedBy>
  <cp:lastPrinted>2001-06-13T18:11:47Z</cp:lastPrinted>
  <dcterms:created xsi:type="dcterms:W3CDTF">2001-04-23T21:43:52Z</dcterms:created>
  <dcterms:modified xsi:type="dcterms:W3CDTF">2023-09-16T23:33:37Z</dcterms:modified>
</cp:coreProperties>
</file>