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470678-854A-4070-A765-E7A2EAF957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Sheet1!$B$4:$H$53</definedName>
  </definedNames>
  <calcPr calcId="0"/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H9" i="1"/>
  <c r="H10" i="1"/>
  <c r="H11" i="1"/>
  <c r="H12" i="1"/>
  <c r="G13" i="1"/>
  <c r="H13" i="1"/>
  <c r="H14" i="1"/>
  <c r="H15" i="1"/>
  <c r="H16" i="1"/>
  <c r="H17" i="1"/>
  <c r="H18" i="1"/>
  <c r="H19" i="1"/>
  <c r="D20" i="1"/>
  <c r="G20" i="1"/>
  <c r="H20" i="1"/>
  <c r="G24" i="1"/>
  <c r="H24" i="1"/>
  <c r="G25" i="1"/>
  <c r="H25" i="1"/>
  <c r="G26" i="1"/>
  <c r="H26" i="1"/>
  <c r="H27" i="1"/>
  <c r="H28" i="1"/>
  <c r="H29" i="1"/>
  <c r="H30" i="1"/>
  <c r="G31" i="1"/>
  <c r="H31" i="1"/>
  <c r="G32" i="1"/>
  <c r="H32" i="1"/>
  <c r="G33" i="1"/>
  <c r="H33" i="1"/>
  <c r="H34" i="1"/>
  <c r="H35" i="1"/>
  <c r="H36" i="1"/>
  <c r="H37" i="1"/>
  <c r="H38" i="1"/>
  <c r="H39" i="1"/>
  <c r="H40" i="1"/>
  <c r="H41" i="1"/>
  <c r="H42" i="1"/>
  <c r="H43" i="1"/>
  <c r="H44" i="1"/>
  <c r="D45" i="1"/>
  <c r="G45" i="1"/>
  <c r="H45" i="1"/>
  <c r="G50" i="1"/>
  <c r="H50" i="1"/>
  <c r="H51" i="1"/>
  <c r="H52" i="1"/>
  <c r="D53" i="1"/>
  <c r="G53" i="1"/>
  <c r="H53" i="1"/>
</calcChain>
</file>

<file path=xl/sharedStrings.xml><?xml version="1.0" encoding="utf-8"?>
<sst xmlns="http://schemas.openxmlformats.org/spreadsheetml/2006/main" count="101" uniqueCount="16">
  <si>
    <t>Date</t>
  </si>
  <si>
    <t>Location</t>
  </si>
  <si>
    <t>Volume</t>
  </si>
  <si>
    <t>B/S</t>
  </si>
  <si>
    <t>Basis Price</t>
  </si>
  <si>
    <t>Fix Price</t>
  </si>
  <si>
    <t>March Settle:</t>
  </si>
  <si>
    <t>Michcon</t>
  </si>
  <si>
    <t>B</t>
  </si>
  <si>
    <t>S</t>
  </si>
  <si>
    <t>Consumers</t>
  </si>
  <si>
    <t>Weight</t>
  </si>
  <si>
    <t>Consumers Power:</t>
  </si>
  <si>
    <t>Michcon:</t>
  </si>
  <si>
    <t>ANR/ML7: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</si>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</sst>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9" formatCode="&quot;$&quot;#,##0.0000_);[Red]\(&quot;$&quot;#,##0.000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9" fontId="1" fillId="2" borderId="1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3"/>
  <sheetViews>
    <sheetView tabSelected="1" workbookViewId="0">
      <selection activeCell="L13" sqref="L13"/>
    </sheetView>
  </sheetViews>
  <sheetFormatPr defaultRowHeight="12.75" x14ac:dyDescent="0.2"/>
  <cols>
    <col min="2" max="2" width="18" bestFit="1" customWidth="1"/>
    <col min="3" max="3" width="10.42578125" bestFit="1" customWidth="1"/>
    <col min="6" max="6" width="11" bestFit="1" customWidth="1"/>
    <col min="8" max="8" width="8.140625" customWidth="1"/>
  </cols>
  <sheetData>
    <row r="1" spans="2:8" x14ac:dyDescent="0.2">
      <c r="B1" s="1" t="s">
        <v>6</v>
      </c>
      <c r="C1">
        <v>4.9980000000000002</v>
      </c>
    </row>
    <row r="4" spans="2:8" x14ac:dyDescent="0.2">
      <c r="B4" s="11" t="s">
        <v>13</v>
      </c>
    </row>
    <row r="5" spans="2:8" x14ac:dyDescent="0.2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11</v>
      </c>
    </row>
    <row r="6" spans="2:8" x14ac:dyDescent="0.2">
      <c r="B6" s="2">
        <v>36944</v>
      </c>
      <c r="C6" s="3" t="s">
        <v>7</v>
      </c>
      <c r="D6" s="6">
        <v>9677</v>
      </c>
      <c r="E6" s="3" t="s">
        <v>8</v>
      </c>
      <c r="F6">
        <v>0.24</v>
      </c>
      <c r="G6" s="5">
        <f>$C$1+F6</f>
        <v>5.2380000000000004</v>
      </c>
      <c r="H6" s="6">
        <f>G6*D6</f>
        <v>50688.126000000004</v>
      </c>
    </row>
    <row r="7" spans="2:8" x14ac:dyDescent="0.2">
      <c r="B7" s="2">
        <v>36944</v>
      </c>
      <c r="C7" s="3" t="s">
        <v>7</v>
      </c>
      <c r="D7" s="6">
        <v>9677</v>
      </c>
      <c r="E7" s="3" t="s">
        <v>9</v>
      </c>
      <c r="F7">
        <v>0.22</v>
      </c>
      <c r="G7" s="5">
        <f>$C$1+F7</f>
        <v>5.218</v>
      </c>
      <c r="H7" s="6">
        <f t="shared" ref="H7:H19" si="0">G7*D7</f>
        <v>50494.586000000003</v>
      </c>
    </row>
    <row r="8" spans="2:8" x14ac:dyDescent="0.2">
      <c r="B8" s="2">
        <v>36944</v>
      </c>
      <c r="C8" s="3" t="s">
        <v>7</v>
      </c>
      <c r="D8" s="6">
        <v>1968</v>
      </c>
      <c r="E8" s="3" t="s">
        <v>9</v>
      </c>
      <c r="F8">
        <v>0.245</v>
      </c>
      <c r="G8" s="5">
        <f>$C$1+F8</f>
        <v>5.2430000000000003</v>
      </c>
      <c r="H8" s="6">
        <f t="shared" si="0"/>
        <v>10318.224</v>
      </c>
    </row>
    <row r="9" spans="2:8" x14ac:dyDescent="0.2">
      <c r="B9" s="2">
        <v>36945</v>
      </c>
      <c r="C9" s="3" t="s">
        <v>7</v>
      </c>
      <c r="D9" s="6">
        <v>839</v>
      </c>
      <c r="E9" s="3" t="s">
        <v>9</v>
      </c>
      <c r="G9" s="5">
        <v>5.42</v>
      </c>
      <c r="H9" s="6">
        <f t="shared" si="0"/>
        <v>4547.38</v>
      </c>
    </row>
    <row r="10" spans="2:8" x14ac:dyDescent="0.2">
      <c r="B10" s="2">
        <v>36948</v>
      </c>
      <c r="C10" s="3" t="s">
        <v>7</v>
      </c>
      <c r="D10" s="6">
        <v>175</v>
      </c>
      <c r="E10" s="3" t="s">
        <v>9</v>
      </c>
      <c r="G10" s="5">
        <v>5.415</v>
      </c>
      <c r="H10" s="6">
        <f t="shared" si="0"/>
        <v>947.625</v>
      </c>
    </row>
    <row r="11" spans="2:8" x14ac:dyDescent="0.2">
      <c r="B11" s="2">
        <v>36948</v>
      </c>
      <c r="C11" s="3" t="s">
        <v>7</v>
      </c>
      <c r="D11" s="6">
        <v>645</v>
      </c>
      <c r="E11" s="3" t="s">
        <v>8</v>
      </c>
      <c r="G11" s="5">
        <v>5.3449999999999998</v>
      </c>
      <c r="H11" s="6">
        <f t="shared" si="0"/>
        <v>3447.5249999999996</v>
      </c>
    </row>
    <row r="12" spans="2:8" x14ac:dyDescent="0.2">
      <c r="B12" s="2">
        <v>36948</v>
      </c>
      <c r="C12" s="3" t="s">
        <v>7</v>
      </c>
      <c r="D12" s="6">
        <v>129</v>
      </c>
      <c r="E12" s="3" t="s">
        <v>9</v>
      </c>
      <c r="G12" s="5">
        <v>5.4349999999999996</v>
      </c>
      <c r="H12" s="6">
        <f t="shared" si="0"/>
        <v>701.1149999999999</v>
      </c>
    </row>
    <row r="13" spans="2:8" x14ac:dyDescent="0.2">
      <c r="B13" s="2">
        <v>36948</v>
      </c>
      <c r="C13" s="3" t="s">
        <v>7</v>
      </c>
      <c r="D13" s="6">
        <v>10000</v>
      </c>
      <c r="E13" s="3" t="s">
        <v>9</v>
      </c>
      <c r="F13">
        <v>0.27500000000000002</v>
      </c>
      <c r="G13" s="5">
        <f>$C$1+F13</f>
        <v>5.2730000000000006</v>
      </c>
      <c r="H13" s="6">
        <f t="shared" si="0"/>
        <v>52730.000000000007</v>
      </c>
    </row>
    <row r="14" spans="2:8" x14ac:dyDescent="0.2">
      <c r="B14" s="2">
        <v>36949</v>
      </c>
      <c r="C14" s="3" t="s">
        <v>7</v>
      </c>
      <c r="D14" s="6">
        <v>2400</v>
      </c>
      <c r="E14" s="3" t="s">
        <v>9</v>
      </c>
      <c r="G14" s="5">
        <v>5.47</v>
      </c>
      <c r="H14" s="6">
        <f t="shared" si="0"/>
        <v>13128</v>
      </c>
    </row>
    <row r="15" spans="2:8" x14ac:dyDescent="0.2">
      <c r="B15" s="2">
        <v>36949</v>
      </c>
      <c r="C15" s="3" t="s">
        <v>7</v>
      </c>
      <c r="D15" s="6">
        <v>1130</v>
      </c>
      <c r="E15" s="3" t="s">
        <v>9</v>
      </c>
      <c r="G15" s="5">
        <v>5.53</v>
      </c>
      <c r="H15" s="6">
        <f t="shared" si="0"/>
        <v>6248.9000000000005</v>
      </c>
    </row>
    <row r="16" spans="2:8" x14ac:dyDescent="0.2">
      <c r="B16" s="2">
        <v>36949</v>
      </c>
      <c r="C16" s="3" t="s">
        <v>7</v>
      </c>
      <c r="D16" s="6">
        <v>6</v>
      </c>
      <c r="E16" s="3" t="s">
        <v>9</v>
      </c>
      <c r="G16" s="5">
        <v>5.5350000000000001</v>
      </c>
      <c r="H16" s="6">
        <f t="shared" si="0"/>
        <v>33.21</v>
      </c>
    </row>
    <row r="17" spans="2:8" x14ac:dyDescent="0.2">
      <c r="B17" s="2">
        <v>36949</v>
      </c>
      <c r="C17" s="3" t="s">
        <v>7</v>
      </c>
      <c r="D17" s="6">
        <v>3300</v>
      </c>
      <c r="E17" s="3" t="s">
        <v>9</v>
      </c>
      <c r="G17" s="5">
        <v>5.55</v>
      </c>
      <c r="H17" s="6">
        <f t="shared" si="0"/>
        <v>18315</v>
      </c>
    </row>
    <row r="18" spans="2:8" x14ac:dyDescent="0.2">
      <c r="B18" s="2">
        <v>36949</v>
      </c>
      <c r="C18" s="3" t="s">
        <v>7</v>
      </c>
      <c r="D18" s="6">
        <v>100</v>
      </c>
      <c r="E18" s="3" t="s">
        <v>9</v>
      </c>
      <c r="G18" s="5">
        <v>5.5350000000000001</v>
      </c>
      <c r="H18" s="6">
        <f t="shared" si="0"/>
        <v>553.5</v>
      </c>
    </row>
    <row r="19" spans="2:8" x14ac:dyDescent="0.2">
      <c r="B19" s="2">
        <v>36949</v>
      </c>
      <c r="C19" s="3" t="s">
        <v>7</v>
      </c>
      <c r="D19" s="6">
        <v>92</v>
      </c>
      <c r="E19" s="3" t="s">
        <v>9</v>
      </c>
      <c r="G19" s="5">
        <v>5.56</v>
      </c>
      <c r="H19" s="6">
        <f t="shared" si="0"/>
        <v>511.52</v>
      </c>
    </row>
    <row r="20" spans="2:8" x14ac:dyDescent="0.2">
      <c r="B20" s="2"/>
      <c r="C20" s="3"/>
      <c r="D20" s="7">
        <f>SUM(D6:D19)</f>
        <v>40138</v>
      </c>
      <c r="E20" s="3"/>
      <c r="G20" s="8">
        <f>H20/D20</f>
        <v>5.2983385071503308</v>
      </c>
      <c r="H20" s="7">
        <f>SUM(H6:H19)</f>
        <v>212664.71099999998</v>
      </c>
    </row>
    <row r="21" spans="2:8" x14ac:dyDescent="0.2">
      <c r="B21" s="2"/>
      <c r="C21" s="3"/>
      <c r="D21" s="7"/>
      <c r="E21" s="3"/>
      <c r="G21" s="10"/>
      <c r="H21" s="7"/>
    </row>
    <row r="22" spans="2:8" x14ac:dyDescent="0.2">
      <c r="B22" s="12" t="s">
        <v>12</v>
      </c>
      <c r="C22" s="3"/>
      <c r="E22" s="3"/>
    </row>
    <row r="23" spans="2:8" x14ac:dyDescent="0.2">
      <c r="B23" s="4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11</v>
      </c>
    </row>
    <row r="24" spans="2:8" x14ac:dyDescent="0.2">
      <c r="B24" s="2">
        <v>36945</v>
      </c>
      <c r="C24" s="3" t="s">
        <v>10</v>
      </c>
      <c r="D24">
        <v>10000</v>
      </c>
      <c r="E24" s="3" t="s">
        <v>9</v>
      </c>
      <c r="F24">
        <v>0.21</v>
      </c>
      <c r="G24">
        <f>$C$1+F24</f>
        <v>5.2080000000000002</v>
      </c>
      <c r="H24" s="6">
        <f>G24*D24</f>
        <v>52080</v>
      </c>
    </row>
    <row r="25" spans="2:8" x14ac:dyDescent="0.2">
      <c r="B25" s="2">
        <v>36945</v>
      </c>
      <c r="C25" s="3" t="s">
        <v>10</v>
      </c>
      <c r="D25">
        <v>10000</v>
      </c>
      <c r="E25" s="3" t="s">
        <v>9</v>
      </c>
      <c r="F25">
        <v>0.23499999999999999</v>
      </c>
      <c r="G25">
        <f>$C$1+F25</f>
        <v>5.2330000000000005</v>
      </c>
      <c r="H25" s="6">
        <f t="shared" ref="H25:H44" si="1">G25*D25</f>
        <v>52330.000000000007</v>
      </c>
    </row>
    <row r="26" spans="2:8" x14ac:dyDescent="0.2">
      <c r="B26" s="2">
        <v>36945</v>
      </c>
      <c r="C26" s="3" t="s">
        <v>10</v>
      </c>
      <c r="D26">
        <v>10000</v>
      </c>
      <c r="E26" s="3" t="s">
        <v>9</v>
      </c>
      <c r="F26">
        <v>0.23</v>
      </c>
      <c r="G26">
        <f>$C$1+F26</f>
        <v>5.2280000000000006</v>
      </c>
      <c r="H26" s="6">
        <f t="shared" si="1"/>
        <v>52280.000000000007</v>
      </c>
    </row>
    <row r="27" spans="2:8" x14ac:dyDescent="0.2">
      <c r="B27" s="2">
        <v>36946</v>
      </c>
      <c r="C27" s="3" t="s">
        <v>10</v>
      </c>
      <c r="D27">
        <v>161</v>
      </c>
      <c r="E27" s="3" t="s">
        <v>9</v>
      </c>
      <c r="G27">
        <v>5.4050000000000002</v>
      </c>
      <c r="H27" s="6">
        <f t="shared" si="1"/>
        <v>870.20500000000004</v>
      </c>
    </row>
    <row r="28" spans="2:8" x14ac:dyDescent="0.2">
      <c r="B28" s="2">
        <v>36946</v>
      </c>
      <c r="C28" s="3" t="s">
        <v>10</v>
      </c>
      <c r="D28">
        <v>750</v>
      </c>
      <c r="E28" s="3" t="s">
        <v>9</v>
      </c>
      <c r="G28">
        <v>5.415</v>
      </c>
      <c r="H28" s="6">
        <f t="shared" si="1"/>
        <v>4061.25</v>
      </c>
    </row>
    <row r="29" spans="2:8" x14ac:dyDescent="0.2">
      <c r="B29" s="2">
        <v>36948</v>
      </c>
      <c r="C29" s="3" t="s">
        <v>10</v>
      </c>
      <c r="D29">
        <v>905</v>
      </c>
      <c r="E29" s="3" t="s">
        <v>9</v>
      </c>
      <c r="G29">
        <v>5.37</v>
      </c>
      <c r="H29" s="6">
        <f t="shared" si="1"/>
        <v>4859.8500000000004</v>
      </c>
    </row>
    <row r="30" spans="2:8" x14ac:dyDescent="0.2">
      <c r="B30" s="2">
        <v>36948</v>
      </c>
      <c r="C30" s="3" t="s">
        <v>10</v>
      </c>
      <c r="D30">
        <v>10000</v>
      </c>
      <c r="E30" s="3" t="s">
        <v>9</v>
      </c>
      <c r="G30">
        <v>5.3849999999999998</v>
      </c>
      <c r="H30" s="6">
        <f t="shared" si="1"/>
        <v>53850</v>
      </c>
    </row>
    <row r="31" spans="2:8" x14ac:dyDescent="0.2">
      <c r="B31" s="2">
        <v>36948</v>
      </c>
      <c r="C31" s="3" t="s">
        <v>10</v>
      </c>
      <c r="D31">
        <v>4000</v>
      </c>
      <c r="E31" s="3" t="s">
        <v>8</v>
      </c>
      <c r="F31">
        <v>0.25</v>
      </c>
      <c r="G31">
        <f>$C$1+F31</f>
        <v>5.2480000000000002</v>
      </c>
      <c r="H31" s="6">
        <f t="shared" si="1"/>
        <v>20992</v>
      </c>
    </row>
    <row r="32" spans="2:8" x14ac:dyDescent="0.2">
      <c r="B32" s="2">
        <v>36948</v>
      </c>
      <c r="C32" s="3" t="s">
        <v>10</v>
      </c>
      <c r="D32">
        <v>10000</v>
      </c>
      <c r="E32" s="3" t="s">
        <v>9</v>
      </c>
      <c r="F32">
        <v>0.255</v>
      </c>
      <c r="G32">
        <f>$C$1+F32</f>
        <v>5.2530000000000001</v>
      </c>
      <c r="H32" s="6">
        <f t="shared" si="1"/>
        <v>52530</v>
      </c>
    </row>
    <row r="33" spans="2:8" x14ac:dyDescent="0.2">
      <c r="B33" s="2">
        <v>36948</v>
      </c>
      <c r="C33" s="3" t="s">
        <v>10</v>
      </c>
      <c r="D33">
        <v>1226</v>
      </c>
      <c r="E33" s="3" t="s">
        <v>9</v>
      </c>
      <c r="F33">
        <v>0.26</v>
      </c>
      <c r="G33">
        <f>$C$1+F33</f>
        <v>5.258</v>
      </c>
      <c r="H33" s="6">
        <f t="shared" si="1"/>
        <v>6446.308</v>
      </c>
    </row>
    <row r="34" spans="2:8" x14ac:dyDescent="0.2">
      <c r="B34" s="2">
        <v>36948</v>
      </c>
      <c r="C34" s="3" t="s">
        <v>10</v>
      </c>
      <c r="D34">
        <v>752</v>
      </c>
      <c r="E34" s="3" t="s">
        <v>8</v>
      </c>
      <c r="G34">
        <v>5.27</v>
      </c>
      <c r="H34" s="6">
        <f t="shared" si="1"/>
        <v>3963.0399999999995</v>
      </c>
    </row>
    <row r="35" spans="2:8" x14ac:dyDescent="0.2">
      <c r="B35" s="2">
        <v>36948</v>
      </c>
      <c r="C35" s="3" t="s">
        <v>10</v>
      </c>
      <c r="D35">
        <v>484</v>
      </c>
      <c r="E35" s="3" t="s">
        <v>9</v>
      </c>
      <c r="G35">
        <v>5.32</v>
      </c>
      <c r="H35" s="6">
        <f t="shared" si="1"/>
        <v>2574.88</v>
      </c>
    </row>
    <row r="36" spans="2:8" x14ac:dyDescent="0.2">
      <c r="B36" s="2">
        <v>36949</v>
      </c>
      <c r="C36" s="3" t="s">
        <v>10</v>
      </c>
      <c r="D36">
        <v>221</v>
      </c>
      <c r="E36" s="3" t="s">
        <v>9</v>
      </c>
      <c r="G36">
        <v>5.33</v>
      </c>
      <c r="H36" s="6">
        <f t="shared" si="1"/>
        <v>1177.93</v>
      </c>
    </row>
    <row r="37" spans="2:8" x14ac:dyDescent="0.2">
      <c r="B37" s="2">
        <v>36949</v>
      </c>
      <c r="C37" s="3" t="s">
        <v>10</v>
      </c>
      <c r="D37">
        <v>105</v>
      </c>
      <c r="E37" s="3" t="s">
        <v>8</v>
      </c>
      <c r="G37">
        <v>5.28</v>
      </c>
      <c r="H37" s="6">
        <f t="shared" si="1"/>
        <v>554.4</v>
      </c>
    </row>
    <row r="38" spans="2:8" x14ac:dyDescent="0.2">
      <c r="B38" s="2">
        <v>36949</v>
      </c>
      <c r="C38" s="3" t="s">
        <v>10</v>
      </c>
      <c r="D38">
        <v>2100</v>
      </c>
      <c r="E38" s="3" t="s">
        <v>9</v>
      </c>
      <c r="G38">
        <v>5.51</v>
      </c>
      <c r="H38" s="6">
        <f t="shared" si="1"/>
        <v>11571</v>
      </c>
    </row>
    <row r="39" spans="2:8" x14ac:dyDescent="0.2">
      <c r="B39" s="2">
        <v>36949</v>
      </c>
      <c r="C39" s="3" t="s">
        <v>10</v>
      </c>
      <c r="D39">
        <v>150</v>
      </c>
      <c r="E39" s="3" t="s">
        <v>9</v>
      </c>
      <c r="G39">
        <v>5.51</v>
      </c>
      <c r="H39" s="6">
        <f t="shared" si="1"/>
        <v>826.5</v>
      </c>
    </row>
    <row r="40" spans="2:8" x14ac:dyDescent="0.2">
      <c r="B40" s="2">
        <v>36949</v>
      </c>
      <c r="C40" s="3" t="s">
        <v>10</v>
      </c>
      <c r="D40">
        <v>10000</v>
      </c>
      <c r="E40" s="3" t="s">
        <v>8</v>
      </c>
      <c r="G40">
        <v>5.4950000000000001</v>
      </c>
      <c r="H40" s="6">
        <f t="shared" si="1"/>
        <v>54950</v>
      </c>
    </row>
    <row r="41" spans="2:8" x14ac:dyDescent="0.2">
      <c r="B41" s="2">
        <v>36949</v>
      </c>
      <c r="C41" s="3" t="s">
        <v>10</v>
      </c>
      <c r="D41">
        <v>5000</v>
      </c>
      <c r="E41" s="3" t="s">
        <v>8</v>
      </c>
      <c r="G41">
        <v>5.52</v>
      </c>
      <c r="H41" s="6">
        <f t="shared" si="1"/>
        <v>27599.999999999996</v>
      </c>
    </row>
    <row r="42" spans="2:8" x14ac:dyDescent="0.2">
      <c r="B42" s="2">
        <v>36949</v>
      </c>
      <c r="C42" s="3" t="s">
        <v>10</v>
      </c>
      <c r="D42">
        <v>1935</v>
      </c>
      <c r="E42" s="3" t="s">
        <v>9</v>
      </c>
      <c r="G42">
        <v>5.58</v>
      </c>
      <c r="H42" s="6">
        <f t="shared" si="1"/>
        <v>10797.3</v>
      </c>
    </row>
    <row r="43" spans="2:8" x14ac:dyDescent="0.2">
      <c r="B43" s="2">
        <v>36950</v>
      </c>
      <c r="C43" s="3" t="s">
        <v>10</v>
      </c>
      <c r="D43">
        <v>1000</v>
      </c>
      <c r="E43" s="3" t="s">
        <v>8</v>
      </c>
      <c r="G43">
        <v>5.51</v>
      </c>
      <c r="H43" s="6">
        <f t="shared" si="1"/>
        <v>5510</v>
      </c>
    </row>
    <row r="44" spans="2:8" x14ac:dyDescent="0.2">
      <c r="B44" s="2">
        <v>36949</v>
      </c>
      <c r="C44" s="3" t="s">
        <v>10</v>
      </c>
      <c r="D44">
        <v>2000</v>
      </c>
      <c r="E44" s="3" t="s">
        <v>9</v>
      </c>
      <c r="G44">
        <v>5.55</v>
      </c>
      <c r="H44" s="6">
        <f t="shared" si="1"/>
        <v>11100</v>
      </c>
    </row>
    <row r="45" spans="2:8" x14ac:dyDescent="0.2">
      <c r="C45" s="3"/>
      <c r="D45" s="7">
        <f>SUM(D24:D44)</f>
        <v>80789</v>
      </c>
      <c r="E45" s="3"/>
      <c r="G45" s="9">
        <f>H45/D45</f>
        <v>5.3339521840844668</v>
      </c>
      <c r="H45" s="7">
        <f>SUM(H24:H44)</f>
        <v>430924.663</v>
      </c>
    </row>
    <row r="46" spans="2:8" x14ac:dyDescent="0.2">
      <c r="C46" s="3"/>
      <c r="E46" s="3"/>
    </row>
    <row r="47" spans="2:8" x14ac:dyDescent="0.2">
      <c r="C47" s="3"/>
      <c r="E47" s="3"/>
    </row>
    <row r="48" spans="2:8" x14ac:dyDescent="0.2">
      <c r="B48" s="11" t="s">
        <v>14</v>
      </c>
      <c r="C48" s="3"/>
      <c r="E48" s="3"/>
    </row>
    <row r="49" spans="2:8" x14ac:dyDescent="0.2">
      <c r="B49" s="4" t="s">
        <v>0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H49" s="4" t="s">
        <v>11</v>
      </c>
    </row>
    <row r="50" spans="2:8" x14ac:dyDescent="0.2">
      <c r="B50" s="2">
        <v>36948</v>
      </c>
      <c r="C50" t="s">
        <v>15</v>
      </c>
      <c r="D50">
        <v>5000</v>
      </c>
      <c r="E50" t="s">
        <v>8</v>
      </c>
      <c r="F50">
        <v>0.2475</v>
      </c>
      <c r="G50">
        <f>F50+$C$1</f>
        <v>5.2454999999999998</v>
      </c>
      <c r="H50" s="6">
        <f>D50*G50</f>
        <v>26227.5</v>
      </c>
    </row>
    <row r="51" spans="2:8" x14ac:dyDescent="0.2">
      <c r="B51" s="2">
        <v>36949</v>
      </c>
      <c r="C51" t="s">
        <v>15</v>
      </c>
      <c r="D51">
        <v>1113</v>
      </c>
      <c r="E51" t="s">
        <v>9</v>
      </c>
      <c r="G51">
        <v>5.58</v>
      </c>
      <c r="H51" s="6">
        <f>D51*G51</f>
        <v>6210.54</v>
      </c>
    </row>
    <row r="52" spans="2:8" x14ac:dyDescent="0.2">
      <c r="B52" s="2">
        <v>36950</v>
      </c>
      <c r="C52" t="s">
        <v>15</v>
      </c>
      <c r="D52">
        <v>2020</v>
      </c>
      <c r="E52" t="s">
        <v>9</v>
      </c>
      <c r="G52">
        <v>5.67</v>
      </c>
      <c r="H52" s="6">
        <f>D52*G52</f>
        <v>11453.4</v>
      </c>
    </row>
    <row r="53" spans="2:8" x14ac:dyDescent="0.2">
      <c r="D53" s="13">
        <f>SUM(D50:D52)</f>
        <v>8133</v>
      </c>
      <c r="G53" s="9">
        <f>H53/D53</f>
        <v>5.3967097012172633</v>
      </c>
      <c r="H53" s="7">
        <f>SUM(H50:H52)</f>
        <v>43891.44</v>
      </c>
    </row>
  </sheetData>
  <printOptions horizontalCentered="1" verticalCentered="1"/>
  <pageMargins left="0.75" right="0.75" top="1" bottom="1" header="0.5" footer="0.5"/>
  <pageSetup scale="98" orientation="portrait" horizontalDpi="0" r:id="rId1"/>
  <headerFooter alignWithMargins="0">
    <oddHeader>&amp;C&amp;"Arial,Bold"March Bid Week Phys Trades
&amp;"Arial,Bold Italic"&amp;8(Fixed Price and Phys Basis)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cp:lastPrinted>2001-02-28T17:18:52Z</cp:lastPrinted>
  <dcterms:created xsi:type="dcterms:W3CDTF">2001-02-27T22:13:59Z</dcterms:created>
  <dcterms:modified xsi:type="dcterms:W3CDTF">2023-09-16T23:51:03Z</dcterms:modified>
</cp:coreProperties>
</file>